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ThisWorkbook"/>
  <mc:AlternateContent xmlns:mc="http://schemas.openxmlformats.org/markup-compatibility/2006">
    <mc:Choice Requires="x15">
      <x15ac:absPath xmlns:x15ac="http://schemas.microsoft.com/office/spreadsheetml/2010/11/ac" url="E:\MELGAR\2026\5. ESTUFAS ECOEFICIENTES\1. REQUISITOS GENERALES\1.1. PRESUPUESTO\"/>
    </mc:Choice>
  </mc:AlternateContent>
  <xr:revisionPtr revIDLastSave="0" documentId="8_{47508763-B9B4-4A07-BD71-E81BCCED12B2}" xr6:coauthVersionLast="47" xr6:coauthVersionMax="47" xr10:uidLastSave="{00000000-0000-0000-0000-000000000000}"/>
  <bookViews>
    <workbookView xWindow="-120" yWindow="-120" windowWidth="20730" windowHeight="11160" tabRatio="869" firstSheet="3" activeTab="8" xr2:uid="{00000000-000D-0000-FFFF-FFFF00000000}"/>
  </bookViews>
  <sheets>
    <sheet name="2. PRESUPUESTO - 150 UNIDADES" sheetId="17" r:id="rId1"/>
    <sheet name="2.1. PRESUPUESTO - UNIDAD." sheetId="18" r:id="rId2"/>
    <sheet name="2.2. CANTIDADES" sheetId="16" r:id="rId3"/>
    <sheet name="2.3. APU ESTUFA FIJA!" sheetId="7" r:id="rId4"/>
    <sheet name="2.3.1. APUS BASICOS" sheetId="9" r:id="rId5"/>
    <sheet name="2.4. EJECUCION FINANCIERA" sheetId="19" r:id="rId6"/>
    <sheet name="2.4.1. EJECUCION FISICA" sheetId="21" r:id="rId7"/>
    <sheet name="2.5. AIU" sheetId="23" r:id="rId8"/>
    <sheet name="2.6. INTERVENTORIA" sheetId="26" r:id="rId9"/>
    <sheet name="2.7. FACTOR MULTIPLICADOR" sheetId="11" r:id="rId10"/>
    <sheet name="2.8. CUADRILLAS" sheetId="10" r:id="rId11"/>
    <sheet name="2.9. ESP. ESTUFA FIJA" sheetId="3" r:id="rId12"/>
    <sheet name="PRESUPUESTO GENERAL E. MÓVIL" sheetId="14" state="hidden" r:id="rId13"/>
    <sheet name="PRESUPUESTO ESTUFA MÓVIL" sheetId="4" state="hidden" r:id="rId14"/>
    <sheet name="APU ESTUFA MÓVIL!" sheetId="8" state="hidden" r:id="rId15"/>
    <sheet name="ESPECIFICACIONES ESTUFA MOVIL" sheetId="6" state="hidden" r:id="rId16"/>
  </sheets>
  <externalReferences>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s>
  <definedNames>
    <definedName name="\a" localSheetId="4">[1]PJ!#REF!</definedName>
    <definedName name="\a" localSheetId="7">#REF!</definedName>
    <definedName name="\a" localSheetId="8">#REF!</definedName>
    <definedName name="\a" localSheetId="10">[1]PJ!#REF!</definedName>
    <definedName name="\a">[1]PJ!#REF!</definedName>
    <definedName name="\b" localSheetId="8">#REF!</definedName>
    <definedName name="\b">#REF!</definedName>
    <definedName name="\eliminar" localSheetId="8">[2]RESUM96!#REF!</definedName>
    <definedName name="\eliminar">[2]RESUM96!#REF!</definedName>
    <definedName name="\eliminar1" localSheetId="8">[2]RESUM96!#REF!</definedName>
    <definedName name="\eliminar1">[2]RESUM96!#REF!</definedName>
    <definedName name="\i">[3]INSUMOS!#REF!</definedName>
    <definedName name="\L" localSheetId="4">#REF!</definedName>
    <definedName name="\L" localSheetId="8">#REF!</definedName>
    <definedName name="\L" localSheetId="10">#REF!</definedName>
    <definedName name="\L">#REF!</definedName>
    <definedName name="\m" localSheetId="8">[3]INSUMOS!#REF!</definedName>
    <definedName name="\m">[3]INSUMOS!#REF!</definedName>
    <definedName name="\P" localSheetId="4">#REF!</definedName>
    <definedName name="\P" localSheetId="8">#REF!</definedName>
    <definedName name="\P" localSheetId="10">#REF!</definedName>
    <definedName name="\P">#REF!</definedName>
    <definedName name="\q" localSheetId="8">#REF!</definedName>
    <definedName name="\q">#REF!</definedName>
    <definedName name="\r" localSheetId="8">[3]INSUMOS!#REF!</definedName>
    <definedName name="\r">[3]INSUMOS!#REF!</definedName>
    <definedName name="\t" localSheetId="8">[3]INSUMOS!#REF!</definedName>
    <definedName name="\t">[3]INSUMOS!#REF!</definedName>
    <definedName name="\x">[3]INSUMOS!#REF!</definedName>
    <definedName name="_________________________________apu1">[3]INSUMOS!#REF!</definedName>
    <definedName name="________________________________apu1">[3]INSUMOS!#REF!</definedName>
    <definedName name="_______________________________apu1">[3]INSUMOS!#REF!</definedName>
    <definedName name="______________________________apu1">[3]INSUMOS!#REF!</definedName>
    <definedName name="____________________________apu1">[3]INSUMOS!#REF!</definedName>
    <definedName name="___________________________apu1">[3]INSUMOS!#REF!</definedName>
    <definedName name="__________________________apu1">[3]INSUMOS!#REF!</definedName>
    <definedName name="_________________________apu1">[3]INSUMOS!#REF!</definedName>
    <definedName name="________________________apu1">[3]INSUMOS!#REF!</definedName>
    <definedName name="_______________________apu1">[3]INSUMOS!#REF!</definedName>
    <definedName name="_____________________A2" localSheetId="7" hidden="1">{#N/A,#N/A,FALSE,"Costos Productos 6A";#N/A,#N/A,FALSE,"Costo Unitario Total H-94-12"}</definedName>
    <definedName name="_____________________A2" localSheetId="8" hidden="1">{#N/A,#N/A,FALSE,"Costos Productos 6A";#N/A,#N/A,FALSE,"Costo Unitario Total H-94-12"}</definedName>
    <definedName name="_____________________A2" hidden="1">{#N/A,#N/A,FALSE,"Costos Productos 6A";#N/A,#N/A,FALSE,"Costo Unitario Total H-94-12"}</definedName>
    <definedName name="_____________________apu1">[3]INSUMOS!#REF!</definedName>
    <definedName name="____________________A2" localSheetId="7" hidden="1">{#N/A,#N/A,FALSE,"Costos Productos 6A";#N/A,#N/A,FALSE,"Costo Unitario Total H-94-12"}</definedName>
    <definedName name="____________________A2" localSheetId="8" hidden="1">{#N/A,#N/A,FALSE,"Costos Productos 6A";#N/A,#N/A,FALSE,"Costo Unitario Total H-94-12"}</definedName>
    <definedName name="____________________A2" hidden="1">{#N/A,#N/A,FALSE,"Costos Productos 6A";#N/A,#N/A,FALSE,"Costo Unitario Total H-94-12"}</definedName>
    <definedName name="____________________apu1">[3]INSUMOS!#REF!</definedName>
    <definedName name="___________________A2" localSheetId="7" hidden="1">{#N/A,#N/A,FALSE,"Costos Productos 6A";#N/A,#N/A,FALSE,"Costo Unitario Total H-94-12"}</definedName>
    <definedName name="___________________A2" localSheetId="8" hidden="1">{#N/A,#N/A,FALSE,"Costos Productos 6A";#N/A,#N/A,FALSE,"Costo Unitario Total H-94-12"}</definedName>
    <definedName name="___________________A2" hidden="1">{#N/A,#N/A,FALSE,"Costos Productos 6A";#N/A,#N/A,FALSE,"Costo Unitario Total H-94-12"}</definedName>
    <definedName name="___________________apu1">[3]INSUMOS!#REF!</definedName>
    <definedName name="__________________A2" localSheetId="7" hidden="1">{#N/A,#N/A,FALSE,"Costos Productos 6A";#N/A,#N/A,FALSE,"Costo Unitario Total H-94-12"}</definedName>
    <definedName name="__________________A2" localSheetId="8" hidden="1">{#N/A,#N/A,FALSE,"Costos Productos 6A";#N/A,#N/A,FALSE,"Costo Unitario Total H-94-12"}</definedName>
    <definedName name="__________________A2" hidden="1">{#N/A,#N/A,FALSE,"Costos Productos 6A";#N/A,#N/A,FALSE,"Costo Unitario Total H-94-12"}</definedName>
    <definedName name="__________________apu1">[3]INSUMOS!#REF!</definedName>
    <definedName name="_________________A2" localSheetId="7" hidden="1">{#N/A,#N/A,FALSE,"Costos Productos 6A";#N/A,#N/A,FALSE,"Costo Unitario Total H-94-12"}</definedName>
    <definedName name="_________________A2" localSheetId="8" hidden="1">{#N/A,#N/A,FALSE,"Costos Productos 6A";#N/A,#N/A,FALSE,"Costo Unitario Total H-94-12"}</definedName>
    <definedName name="_________________A2" hidden="1">{#N/A,#N/A,FALSE,"Costos Productos 6A";#N/A,#N/A,FALSE,"Costo Unitario Total H-94-12"}</definedName>
    <definedName name="_________________apu1">[3]INSUMOS!#REF!</definedName>
    <definedName name="________________A2" localSheetId="7" hidden="1">{#N/A,#N/A,FALSE,"Costos Productos 6A";#N/A,#N/A,FALSE,"Costo Unitario Total H-94-12"}</definedName>
    <definedName name="________________A2" localSheetId="8" hidden="1">{#N/A,#N/A,FALSE,"Costos Productos 6A";#N/A,#N/A,FALSE,"Costo Unitario Total H-94-12"}</definedName>
    <definedName name="________________A2" hidden="1">{#N/A,#N/A,FALSE,"Costos Productos 6A";#N/A,#N/A,FALSE,"Costo Unitario Total H-94-12"}</definedName>
    <definedName name="________________apu1">[3]INSUMOS!#REF!</definedName>
    <definedName name="_______________A2" localSheetId="7" hidden="1">{#N/A,#N/A,FALSE,"Costos Productos 6A";#N/A,#N/A,FALSE,"Costo Unitario Total H-94-12"}</definedName>
    <definedName name="_______________A2" localSheetId="8" hidden="1">{#N/A,#N/A,FALSE,"Costos Productos 6A";#N/A,#N/A,FALSE,"Costo Unitario Total H-94-12"}</definedName>
    <definedName name="_______________A2" hidden="1">{#N/A,#N/A,FALSE,"Costos Productos 6A";#N/A,#N/A,FALSE,"Costo Unitario Total H-94-12"}</definedName>
    <definedName name="_______________apu1">[3]INSUMOS!#REF!</definedName>
    <definedName name="_______________EST1" localSheetId="8">#REF!</definedName>
    <definedName name="_______________EST1">#REF!</definedName>
    <definedName name="_______________EST10" localSheetId="8">#REF!</definedName>
    <definedName name="_______________EST10">#REF!</definedName>
    <definedName name="_______________EST11" localSheetId="8">#REF!</definedName>
    <definedName name="_______________EST11">#REF!</definedName>
    <definedName name="_______________EST12" localSheetId="8">#REF!</definedName>
    <definedName name="_______________EST12">#REF!</definedName>
    <definedName name="_______________EST13" localSheetId="8">#REF!</definedName>
    <definedName name="_______________EST13">#REF!</definedName>
    <definedName name="_______________EST14" localSheetId="8">#REF!</definedName>
    <definedName name="_______________EST14">#REF!</definedName>
    <definedName name="_______________EST15" localSheetId="8">#REF!</definedName>
    <definedName name="_______________EST15">#REF!</definedName>
    <definedName name="_______________EST16" localSheetId="8">#REF!</definedName>
    <definedName name="_______________EST16">#REF!</definedName>
    <definedName name="_______________EST17" localSheetId="8">#REF!</definedName>
    <definedName name="_______________EST17">#REF!</definedName>
    <definedName name="_______________EST18" localSheetId="8">#REF!</definedName>
    <definedName name="_______________EST18">#REF!</definedName>
    <definedName name="_______________EST19" localSheetId="8">#REF!</definedName>
    <definedName name="_______________EST19">#REF!</definedName>
    <definedName name="_______________EST2" localSheetId="8">#REF!</definedName>
    <definedName name="_______________EST2">#REF!</definedName>
    <definedName name="_______________EST3" localSheetId="8">#REF!</definedName>
    <definedName name="_______________EST3">#REF!</definedName>
    <definedName name="_______________EST4" localSheetId="8">#REF!</definedName>
    <definedName name="_______________EST4">#REF!</definedName>
    <definedName name="_______________EST5" localSheetId="8">#REF!</definedName>
    <definedName name="_______________EST5">#REF!</definedName>
    <definedName name="_______________EST6" localSheetId="8">#REF!</definedName>
    <definedName name="_______________EST6">#REF!</definedName>
    <definedName name="_______________EST7" localSheetId="8">#REF!</definedName>
    <definedName name="_______________EST7">#REF!</definedName>
    <definedName name="_______________EST8" localSheetId="8">#REF!</definedName>
    <definedName name="_______________EST8">#REF!</definedName>
    <definedName name="_______________EST9" localSheetId="8">#REF!</definedName>
    <definedName name="_______________EST9">#REF!</definedName>
    <definedName name="_______________EXC1" localSheetId="8">#REF!</definedName>
    <definedName name="_______________EXC1">#REF!</definedName>
    <definedName name="_______________EXC10" localSheetId="8">#REF!</definedName>
    <definedName name="_______________EXC10">#REF!</definedName>
    <definedName name="_______________EXC11" localSheetId="8">#REF!</definedName>
    <definedName name="_______________EXC11">#REF!</definedName>
    <definedName name="_______________EXC12" localSheetId="8">#REF!</definedName>
    <definedName name="_______________EXC12">#REF!</definedName>
    <definedName name="_______________EXC2" localSheetId="8">#REF!</definedName>
    <definedName name="_______________EXC2">#REF!</definedName>
    <definedName name="_______________EXC3" localSheetId="8">#REF!</definedName>
    <definedName name="_______________EXC3">#REF!</definedName>
    <definedName name="_______________EXC4" localSheetId="8">#REF!</definedName>
    <definedName name="_______________EXC4">#REF!</definedName>
    <definedName name="_______________EXC5" localSheetId="8">#REF!</definedName>
    <definedName name="_______________EXC5">#REF!</definedName>
    <definedName name="_______________EXC6" localSheetId="8">#REF!</definedName>
    <definedName name="_______________EXC6">#REF!</definedName>
    <definedName name="_______________EXC7" localSheetId="8">#REF!</definedName>
    <definedName name="_______________EXC7">#REF!</definedName>
    <definedName name="_______________EXC8" localSheetId="8">#REF!</definedName>
    <definedName name="_______________EXC8">#REF!</definedName>
    <definedName name="_______________EXC9" localSheetId="8">#REF!</definedName>
    <definedName name="_______________EXC9">#REF!</definedName>
    <definedName name="______________A2" localSheetId="7" hidden="1">{#N/A,#N/A,FALSE,"Costos Productos 6A";#N/A,#N/A,FALSE,"Costo Unitario Total H-94-12"}</definedName>
    <definedName name="______________A2" localSheetId="8" hidden="1">{#N/A,#N/A,FALSE,"Costos Productos 6A";#N/A,#N/A,FALSE,"Costo Unitario Total H-94-12"}</definedName>
    <definedName name="______________A2" hidden="1">{#N/A,#N/A,FALSE,"Costos Productos 6A";#N/A,#N/A,FALSE,"Costo Unitario Total H-94-12"}</definedName>
    <definedName name="______________apu1">[3]INSUMOS!#REF!</definedName>
    <definedName name="_____________A2" localSheetId="7" hidden="1">{#N/A,#N/A,FALSE,"Costos Productos 6A";#N/A,#N/A,FALSE,"Costo Unitario Total H-94-12"}</definedName>
    <definedName name="_____________A2" localSheetId="8" hidden="1">{#N/A,#N/A,FALSE,"Costos Productos 6A";#N/A,#N/A,FALSE,"Costo Unitario Total H-94-12"}</definedName>
    <definedName name="_____________A2" hidden="1">{#N/A,#N/A,FALSE,"Costos Productos 6A";#N/A,#N/A,FALSE,"Costo Unitario Total H-94-12"}</definedName>
    <definedName name="_____________apu1">[3]INSUMOS!#REF!</definedName>
    <definedName name="_____________EST1" localSheetId="8">#REF!</definedName>
    <definedName name="_____________EST1">#REF!</definedName>
    <definedName name="_____________EST10" localSheetId="8">#REF!</definedName>
    <definedName name="_____________EST10">#REF!</definedName>
    <definedName name="_____________EST11" localSheetId="8">#REF!</definedName>
    <definedName name="_____________EST11">#REF!</definedName>
    <definedName name="_____________EST12" localSheetId="8">#REF!</definedName>
    <definedName name="_____________EST12">#REF!</definedName>
    <definedName name="_____________EST13" localSheetId="8">#REF!</definedName>
    <definedName name="_____________EST13">#REF!</definedName>
    <definedName name="_____________EST14" localSheetId="8">#REF!</definedName>
    <definedName name="_____________EST14">#REF!</definedName>
    <definedName name="_____________EST15" localSheetId="8">#REF!</definedName>
    <definedName name="_____________EST15">#REF!</definedName>
    <definedName name="_____________EST16" localSheetId="8">#REF!</definedName>
    <definedName name="_____________EST16">#REF!</definedName>
    <definedName name="_____________EST17" localSheetId="8">#REF!</definedName>
    <definedName name="_____________EST17">#REF!</definedName>
    <definedName name="_____________EST18" localSheetId="8">#REF!</definedName>
    <definedName name="_____________EST18">#REF!</definedName>
    <definedName name="_____________EST19" localSheetId="8">#REF!</definedName>
    <definedName name="_____________EST19">#REF!</definedName>
    <definedName name="_____________EST2" localSheetId="8">#REF!</definedName>
    <definedName name="_____________EST2">#REF!</definedName>
    <definedName name="_____________EST3" localSheetId="8">#REF!</definedName>
    <definedName name="_____________EST3">#REF!</definedName>
    <definedName name="_____________EST4" localSheetId="8">#REF!</definedName>
    <definedName name="_____________EST4">#REF!</definedName>
    <definedName name="_____________EST5" localSheetId="8">#REF!</definedName>
    <definedName name="_____________EST5">#REF!</definedName>
    <definedName name="_____________EST6" localSheetId="8">#REF!</definedName>
    <definedName name="_____________EST6">#REF!</definedName>
    <definedName name="_____________EST7" localSheetId="8">#REF!</definedName>
    <definedName name="_____________EST7">#REF!</definedName>
    <definedName name="_____________EST8" localSheetId="8">#REF!</definedName>
    <definedName name="_____________EST8">#REF!</definedName>
    <definedName name="_____________EST9" localSheetId="8">#REF!</definedName>
    <definedName name="_____________EST9">#REF!</definedName>
    <definedName name="_____________EXC1" localSheetId="8">#REF!</definedName>
    <definedName name="_____________EXC1">#REF!</definedName>
    <definedName name="_____________EXC10" localSheetId="8">#REF!</definedName>
    <definedName name="_____________EXC10">#REF!</definedName>
    <definedName name="_____________EXC11" localSheetId="8">#REF!</definedName>
    <definedName name="_____________EXC11">#REF!</definedName>
    <definedName name="_____________EXC12" localSheetId="8">#REF!</definedName>
    <definedName name="_____________EXC12">#REF!</definedName>
    <definedName name="_____________EXC2" localSheetId="8">#REF!</definedName>
    <definedName name="_____________EXC2">#REF!</definedName>
    <definedName name="_____________EXC3" localSheetId="8">#REF!</definedName>
    <definedName name="_____________EXC3">#REF!</definedName>
    <definedName name="_____________EXC4" localSheetId="8">#REF!</definedName>
    <definedName name="_____________EXC4">#REF!</definedName>
    <definedName name="_____________EXC5" localSheetId="8">#REF!</definedName>
    <definedName name="_____________EXC5">#REF!</definedName>
    <definedName name="_____________EXC8" localSheetId="8">#REF!</definedName>
    <definedName name="_____________EXC8">#REF!</definedName>
    <definedName name="_____________EXC9" localSheetId="8">#REF!</definedName>
    <definedName name="_____________EXC9">#REF!</definedName>
    <definedName name="_____________ORO10" localSheetId="8">#REF!</definedName>
    <definedName name="_____________ORO10">#REF!</definedName>
    <definedName name="_____________ORO11" localSheetId="8">#REF!</definedName>
    <definedName name="_____________ORO11">#REF!</definedName>
    <definedName name="_____________ORO12" localSheetId="8">#REF!</definedName>
    <definedName name="_____________ORO12">#REF!</definedName>
    <definedName name="_____________ORO13" localSheetId="8">#REF!</definedName>
    <definedName name="_____________ORO13">#REF!</definedName>
    <definedName name="_____________ORO14" localSheetId="8">#REF!</definedName>
    <definedName name="_____________ORO14">#REF!</definedName>
    <definedName name="_____________ORO15" localSheetId="8">#REF!</definedName>
    <definedName name="_____________ORO15">#REF!</definedName>
    <definedName name="_____________ORO16" localSheetId="8">#REF!</definedName>
    <definedName name="_____________ORO16">#REF!</definedName>
    <definedName name="_____________ORO17" localSheetId="8">#REF!</definedName>
    <definedName name="_____________ORO17">#REF!</definedName>
    <definedName name="_____________ORO18" localSheetId="8">#REF!</definedName>
    <definedName name="_____________ORO18">#REF!</definedName>
    <definedName name="_____________ORO19" localSheetId="8">#REF!</definedName>
    <definedName name="_____________ORO19">#REF!</definedName>
    <definedName name="____________A2" localSheetId="7" hidden="1">{#N/A,#N/A,FALSE,"Costos Productos 6A";#N/A,#N/A,FALSE,"Costo Unitario Total H-94-12"}</definedName>
    <definedName name="____________A2" localSheetId="8" hidden="1">{#N/A,#N/A,FALSE,"Costos Productos 6A";#N/A,#N/A,FALSE,"Costo Unitario Total H-94-12"}</definedName>
    <definedName name="____________A2" hidden="1">{#N/A,#N/A,FALSE,"Costos Productos 6A";#N/A,#N/A,FALSE,"Costo Unitario Total H-94-12"}</definedName>
    <definedName name="____________apu1">[3]INSUMOS!#REF!</definedName>
    <definedName name="____________EXC6" localSheetId="8">#REF!</definedName>
    <definedName name="____________EXC6">#REF!</definedName>
    <definedName name="____________EXC7" localSheetId="8">#REF!</definedName>
    <definedName name="____________EXC7">#REF!</definedName>
    <definedName name="___________A2" localSheetId="7" hidden="1">{#N/A,#N/A,FALSE,"Costos Productos 6A";#N/A,#N/A,FALSE,"Costo Unitario Total H-94-12"}</definedName>
    <definedName name="___________A2" localSheetId="8" hidden="1">{#N/A,#N/A,FALSE,"Costos Productos 6A";#N/A,#N/A,FALSE,"Costo Unitario Total H-94-12"}</definedName>
    <definedName name="___________A2" hidden="1">{#N/A,#N/A,FALSE,"Costos Productos 6A";#N/A,#N/A,FALSE,"Costo Unitario Total H-94-12"}</definedName>
    <definedName name="___________apu1">[3]INSUMOS!#REF!</definedName>
    <definedName name="___________F" localSheetId="7" hidden="1">{"krl1",#N/A,FALSE,"kr";"krl2",#N/A,FALSE,"kr";"compara",#N/A,FALSE,"kr";"desconp1",#N/A,FALSE,"kr";"desconp12",#N/A,FALSE,"kr";"krnp1",#N/A,FALSE,"kr";"krnp2",#N/A,FALSE,"kr";"krp12avg",#N/A,FALSE,"kr";"krp1avg",#N/A,FALSE,"kr"}</definedName>
    <definedName name="___________F" localSheetId="8" hidden="1">{"krl1",#N/A,FALSE,"kr";"krl2",#N/A,FALSE,"kr";"compara",#N/A,FALSE,"kr";"desconp1",#N/A,FALSE,"kr";"desconp12",#N/A,FALSE,"kr";"krnp1",#N/A,FALSE,"kr";"krnp2",#N/A,FALSE,"kr";"krp12avg",#N/A,FALSE,"kr";"krp1avg",#N/A,FALSE,"kr"}</definedName>
    <definedName name="___________F" hidden="1">{"krl1",#N/A,FALSE,"kr";"krl2",#N/A,FALSE,"kr";"compara",#N/A,FALSE,"kr";"desconp1",#N/A,FALSE,"kr";"desconp12",#N/A,FALSE,"kr";"krnp1",#N/A,FALSE,"kr";"krnp2",#N/A,FALSE,"kr";"krp12avg",#N/A,FALSE,"kr";"krp1avg",#N/A,FALSE,"kr"}</definedName>
    <definedName name="___________tab1" localSheetId="8">#REF!</definedName>
    <definedName name="___________tab1">#REF!</definedName>
    <definedName name="___________tab2" localSheetId="8">#REF!</definedName>
    <definedName name="___________tab2">#REF!</definedName>
    <definedName name="___________tab3" localSheetId="8">#REF!</definedName>
    <definedName name="___________tab3">#REF!</definedName>
    <definedName name="___________TAB4" localSheetId="8">#REF!</definedName>
    <definedName name="___________TAB4">#REF!</definedName>
    <definedName name="__________A2" localSheetId="7" hidden="1">{#N/A,#N/A,FALSE,"Costos Productos 6A";#N/A,#N/A,FALSE,"Costo Unitario Total H-94-12"}</definedName>
    <definedName name="__________A2" localSheetId="8" hidden="1">{#N/A,#N/A,FALSE,"Costos Productos 6A";#N/A,#N/A,FALSE,"Costo Unitario Total H-94-12"}</definedName>
    <definedName name="__________A2" hidden="1">{#N/A,#N/A,FALSE,"Costos Productos 6A";#N/A,#N/A,FALSE,"Costo Unitario Total H-94-12"}</definedName>
    <definedName name="__________apu1">[3]INSUMOS!#REF!</definedName>
    <definedName name="__________F" localSheetId="7" hidden="1">{"krl1",#N/A,FALSE,"kr";"krl2",#N/A,FALSE,"kr";"compara",#N/A,FALSE,"kr";"desconp1",#N/A,FALSE,"kr";"desconp12",#N/A,FALSE,"kr";"krnp1",#N/A,FALSE,"kr";"krnp2",#N/A,FALSE,"kr";"krp12avg",#N/A,FALSE,"kr";"krp1avg",#N/A,FALSE,"kr"}</definedName>
    <definedName name="__________F" localSheetId="8" hidden="1">{"krl1",#N/A,FALSE,"kr";"krl2",#N/A,FALSE,"kr";"compara",#N/A,FALSE,"kr";"desconp1",#N/A,FALSE,"kr";"desconp12",#N/A,FALSE,"kr";"krnp1",#N/A,FALSE,"kr";"krnp2",#N/A,FALSE,"kr";"krp12avg",#N/A,FALSE,"kr";"krp1avg",#N/A,FALSE,"kr"}</definedName>
    <definedName name="__________F" hidden="1">{"krl1",#N/A,FALSE,"kr";"krl2",#N/A,FALSE,"kr";"compara",#N/A,FALSE,"kr";"desconp1",#N/A,FALSE,"kr";"desconp12",#N/A,FALSE,"kr";"krnp1",#N/A,FALSE,"kr";"krnp2",#N/A,FALSE,"kr";"krp12avg",#N/A,FALSE,"kr";"krp1avg",#N/A,FALSE,"kr"}</definedName>
    <definedName name="__________ORO10" localSheetId="8">#REF!</definedName>
    <definedName name="__________ORO10">#REF!</definedName>
    <definedName name="__________ORO11" localSheetId="8">#REF!</definedName>
    <definedName name="__________ORO11">#REF!</definedName>
    <definedName name="__________ORO12" localSheetId="8">#REF!</definedName>
    <definedName name="__________ORO12">#REF!</definedName>
    <definedName name="__________ORO13" localSheetId="8">#REF!</definedName>
    <definedName name="__________ORO13">#REF!</definedName>
    <definedName name="__________ORO14" localSheetId="8">#REF!</definedName>
    <definedName name="__________ORO14">#REF!</definedName>
    <definedName name="__________ORO15" localSheetId="8">#REF!</definedName>
    <definedName name="__________ORO15">#REF!</definedName>
    <definedName name="__________ORO16" localSheetId="8">#REF!</definedName>
    <definedName name="__________ORO16">#REF!</definedName>
    <definedName name="__________ORO17" localSheetId="8">#REF!</definedName>
    <definedName name="__________ORO17">#REF!</definedName>
    <definedName name="__________ORO18" localSheetId="8">#REF!</definedName>
    <definedName name="__________ORO18">#REF!</definedName>
    <definedName name="__________ORO19" localSheetId="8">#REF!</definedName>
    <definedName name="__________ORO19">#REF!</definedName>
    <definedName name="__________tab1" localSheetId="8">#REF!</definedName>
    <definedName name="__________tab1">#REF!</definedName>
    <definedName name="__________tab2" localSheetId="8">#REF!</definedName>
    <definedName name="__________tab2">#REF!</definedName>
    <definedName name="__________tab3" localSheetId="8">#REF!</definedName>
    <definedName name="__________tab3">#REF!</definedName>
    <definedName name="__________TAB4" localSheetId="8">#REF!</definedName>
    <definedName name="__________TAB4">#REF!</definedName>
    <definedName name="_________A2" localSheetId="7" hidden="1">{#N/A,#N/A,FALSE,"Costos Productos 6A";#N/A,#N/A,FALSE,"Costo Unitario Total H-94-12"}</definedName>
    <definedName name="_________A2" localSheetId="8" hidden="1">{#N/A,#N/A,FALSE,"Costos Productos 6A";#N/A,#N/A,FALSE,"Costo Unitario Total H-94-12"}</definedName>
    <definedName name="_________A2" hidden="1">{#N/A,#N/A,FALSE,"Costos Productos 6A";#N/A,#N/A,FALSE,"Costo Unitario Total H-94-12"}</definedName>
    <definedName name="_________apu1">[3]INSUMOS!#REF!</definedName>
    <definedName name="_________F" localSheetId="7" hidden="1">{"krl1",#N/A,FALSE,"kr";"krl2",#N/A,FALSE,"kr";"compara",#N/A,FALSE,"kr";"desconp1",#N/A,FALSE,"kr";"desconp12",#N/A,FALSE,"kr";"krnp1",#N/A,FALSE,"kr";"krnp2",#N/A,FALSE,"kr";"krp12avg",#N/A,FALSE,"kr";"krp1avg",#N/A,FALSE,"kr"}</definedName>
    <definedName name="_________F" localSheetId="8" hidden="1">{"krl1",#N/A,FALSE,"kr";"krl2",#N/A,FALSE,"kr";"compara",#N/A,FALSE,"kr";"desconp1",#N/A,FALSE,"kr";"desconp12",#N/A,FALSE,"kr";"krnp1",#N/A,FALSE,"kr";"krnp2",#N/A,FALSE,"kr";"krp12avg",#N/A,FALSE,"kr";"krp1avg",#N/A,FALSE,"kr"}</definedName>
    <definedName name="_________F" hidden="1">{"krl1",#N/A,FALSE,"kr";"krl2",#N/A,FALSE,"kr";"compara",#N/A,FALSE,"kr";"desconp1",#N/A,FALSE,"kr";"desconp12",#N/A,FALSE,"kr";"krnp1",#N/A,FALSE,"kr";"krnp2",#N/A,FALSE,"kr";"krp12avg",#N/A,FALSE,"kr";"krp1avg",#N/A,FALSE,"kr"}</definedName>
    <definedName name="_________PMT5671" localSheetId="8">[4]MEMORIAS!#REF!</definedName>
    <definedName name="_________PMT5671">[5]MEMORIAS!#REF!</definedName>
    <definedName name="_________PMT5805" localSheetId="8">[4]MEMORIAS!#REF!</definedName>
    <definedName name="_________PMT5805">[5]MEMORIAS!#REF!</definedName>
    <definedName name="_________PMT5806" localSheetId="8">[4]MEMORIAS!#REF!</definedName>
    <definedName name="_________PMT5806">[5]MEMORIAS!#REF!</definedName>
    <definedName name="_________PMT5815" localSheetId="8">[4]MEMORIAS!#REF!</definedName>
    <definedName name="_________PMT5815">[5]MEMORIAS!#REF!</definedName>
    <definedName name="_________PMT5820" localSheetId="8">[4]MEMORIAS!#REF!</definedName>
    <definedName name="_________PMT5820">[5]MEMORIAS!#REF!</definedName>
    <definedName name="________A2" localSheetId="7" hidden="1">{#N/A,#N/A,FALSE,"Costos Productos 6A";#N/A,#N/A,FALSE,"Costo Unitario Total H-94-12"}</definedName>
    <definedName name="________A2" localSheetId="8" hidden="1">{#N/A,#N/A,FALSE,"Costos Productos 6A";#N/A,#N/A,FALSE,"Costo Unitario Total H-94-12"}</definedName>
    <definedName name="________A2" hidden="1">{#N/A,#N/A,FALSE,"Costos Productos 6A";#N/A,#N/A,FALSE,"Costo Unitario Total H-94-12"}</definedName>
    <definedName name="________aiu2">[6]AIU!$J$105</definedName>
    <definedName name="________apu1" localSheetId="8">[3]INSUMOS!#REF!</definedName>
    <definedName name="________apu1">[3]INSUMOS!#REF!</definedName>
    <definedName name="________EST10" localSheetId="8">#REF!</definedName>
    <definedName name="________EST10">#REF!</definedName>
    <definedName name="________EST11" localSheetId="8">#REF!</definedName>
    <definedName name="________EST11">#REF!</definedName>
    <definedName name="________EST12" localSheetId="8">#REF!</definedName>
    <definedName name="________EST12">#REF!</definedName>
    <definedName name="________EST13" localSheetId="8">#REF!</definedName>
    <definedName name="________EST13">#REF!</definedName>
    <definedName name="________EST14" localSheetId="8">#REF!</definedName>
    <definedName name="________EST14">#REF!</definedName>
    <definedName name="________EST16" localSheetId="8">#REF!</definedName>
    <definedName name="________EST16">#REF!</definedName>
    <definedName name="________EST17" localSheetId="8">#REF!</definedName>
    <definedName name="________EST17">#REF!</definedName>
    <definedName name="________EST18" localSheetId="8">#REF!</definedName>
    <definedName name="________EST18">#REF!</definedName>
    <definedName name="________EST19" localSheetId="8">#REF!</definedName>
    <definedName name="________EST19">#REF!</definedName>
    <definedName name="________EST2" localSheetId="8">#REF!</definedName>
    <definedName name="________EST2">#REF!</definedName>
    <definedName name="________EST3" localSheetId="8">#REF!</definedName>
    <definedName name="________EST3">#REF!</definedName>
    <definedName name="________EST4" localSheetId="8">#REF!</definedName>
    <definedName name="________EST4">#REF!</definedName>
    <definedName name="________EST5" localSheetId="8">#REF!</definedName>
    <definedName name="________EST5">#REF!</definedName>
    <definedName name="________EST6" localSheetId="8">#REF!</definedName>
    <definedName name="________EST6">#REF!</definedName>
    <definedName name="________EST7" localSheetId="8">#REF!</definedName>
    <definedName name="________EST7">#REF!</definedName>
    <definedName name="________EST8" localSheetId="8">#REF!</definedName>
    <definedName name="________EST8">#REF!</definedName>
    <definedName name="________EST9" localSheetId="8">#REF!</definedName>
    <definedName name="________EST9">#REF!</definedName>
    <definedName name="________EXC1" localSheetId="8">#REF!</definedName>
    <definedName name="________EXC1">#REF!</definedName>
    <definedName name="________EXC10" localSheetId="8">#REF!</definedName>
    <definedName name="________EXC10">#REF!</definedName>
    <definedName name="________EXC11" localSheetId="8">#REF!</definedName>
    <definedName name="________EXC11">#REF!</definedName>
    <definedName name="________EXC12" localSheetId="8">#REF!</definedName>
    <definedName name="________EXC12">#REF!</definedName>
    <definedName name="________EXC2" localSheetId="8">#REF!</definedName>
    <definedName name="________EXC2">#REF!</definedName>
    <definedName name="________EXC3" localSheetId="8">#REF!</definedName>
    <definedName name="________EXC3">#REF!</definedName>
    <definedName name="________EXC4" localSheetId="8">#REF!</definedName>
    <definedName name="________EXC4">#REF!</definedName>
    <definedName name="________EXC5" localSheetId="8">#REF!</definedName>
    <definedName name="________EXC5">#REF!</definedName>
    <definedName name="________EXC8" localSheetId="8">#REF!</definedName>
    <definedName name="________EXC8">#REF!</definedName>
    <definedName name="________EXC9" localSheetId="8">#REF!</definedName>
    <definedName name="________EXC9">#REF!</definedName>
    <definedName name="________F" localSheetId="7" hidden="1">{"krl1",#N/A,FALSE,"kr";"krl2",#N/A,FALSE,"kr";"compara",#N/A,FALSE,"kr";"desconp1",#N/A,FALSE,"kr";"desconp12",#N/A,FALSE,"kr";"krnp1",#N/A,FALSE,"kr";"krnp2",#N/A,FALSE,"kr";"krp12avg",#N/A,FALSE,"kr";"krp1avg",#N/A,FALSE,"kr"}</definedName>
    <definedName name="________F" localSheetId="8" hidden="1">{"krl1",#N/A,FALSE,"kr";"krl2",#N/A,FALSE,"kr";"compara",#N/A,FALSE,"kr";"desconp1",#N/A,FALSE,"kr";"desconp12",#N/A,FALSE,"kr";"krnp1",#N/A,FALSE,"kr";"krnp2",#N/A,FALSE,"kr";"krp12avg",#N/A,FALSE,"kr";"krp1avg",#N/A,FALSE,"kr"}</definedName>
    <definedName name="________F" hidden="1">{"krl1",#N/A,FALSE,"kr";"krl2",#N/A,FALSE,"kr";"compara",#N/A,FALSE,"kr";"desconp1",#N/A,FALSE,"kr";"desconp12",#N/A,FALSE,"kr";"krnp1",#N/A,FALSE,"kr";"krnp2",#N/A,FALSE,"kr";"krp12avg",#N/A,FALSE,"kr";"krp1avg",#N/A,FALSE,"kr"}</definedName>
    <definedName name="_______A2" localSheetId="7" hidden="1">{#N/A,#N/A,FALSE,"Costos Productos 6A";#N/A,#N/A,FALSE,"Costo Unitario Total H-94-12"}</definedName>
    <definedName name="_______A2" localSheetId="8" hidden="1">{#N/A,#N/A,FALSE,"Costos Productos 6A";#N/A,#N/A,FALSE,"Costo Unitario Total H-94-12"}</definedName>
    <definedName name="_______A2" hidden="1">{#N/A,#N/A,FALSE,"Costos Productos 6A";#N/A,#N/A,FALSE,"Costo Unitario Total H-94-12"}</definedName>
    <definedName name="_______apu1">[3]INSUMOS!#REF!</definedName>
    <definedName name="_______cua1">'[7]ALCANTARILLADO RAS'!$A$4:$B$14</definedName>
    <definedName name="_______DMD1" localSheetId="4">#REF!</definedName>
    <definedName name="_______DMD1" localSheetId="8">#REF!</definedName>
    <definedName name="_______DMD1" localSheetId="10">#REF!</definedName>
    <definedName name="_______DMD1">#REF!</definedName>
    <definedName name="_______EST1" localSheetId="8">#REF!</definedName>
    <definedName name="_______EST1">#REF!</definedName>
    <definedName name="_______EST10" localSheetId="8">#REF!</definedName>
    <definedName name="_______EST10">#REF!</definedName>
    <definedName name="_______EST11" localSheetId="8">#REF!</definedName>
    <definedName name="_______EST11">#REF!</definedName>
    <definedName name="_______EST12" localSheetId="8">#REF!</definedName>
    <definedName name="_______EST12">#REF!</definedName>
    <definedName name="_______EST13" localSheetId="8">#REF!</definedName>
    <definedName name="_______EST13">#REF!</definedName>
    <definedName name="_______EST14" localSheetId="8">#REF!</definedName>
    <definedName name="_______EST14">#REF!</definedName>
    <definedName name="_______EST15" localSheetId="8">#REF!</definedName>
    <definedName name="_______EST15">#REF!</definedName>
    <definedName name="_______EST16" localSheetId="8">#REF!</definedName>
    <definedName name="_______EST16">#REF!</definedName>
    <definedName name="_______EST17" localSheetId="8">#REF!</definedName>
    <definedName name="_______EST17">#REF!</definedName>
    <definedName name="_______EST18" localSheetId="8">#REF!</definedName>
    <definedName name="_______EST18">#REF!</definedName>
    <definedName name="_______EST19" localSheetId="8">#REF!</definedName>
    <definedName name="_______EST19">#REF!</definedName>
    <definedName name="_______EST2" localSheetId="8">#REF!</definedName>
    <definedName name="_______EST2">#REF!</definedName>
    <definedName name="_______EST3" localSheetId="8">#REF!</definedName>
    <definedName name="_______EST3">#REF!</definedName>
    <definedName name="_______EST4" localSheetId="8">#REF!</definedName>
    <definedName name="_______EST4">#REF!</definedName>
    <definedName name="_______EST5" localSheetId="8">#REF!</definedName>
    <definedName name="_______EST5">#REF!</definedName>
    <definedName name="_______EST6" localSheetId="8">#REF!</definedName>
    <definedName name="_______EST6">#REF!</definedName>
    <definedName name="_______EST7" localSheetId="8">#REF!</definedName>
    <definedName name="_______EST7">#REF!</definedName>
    <definedName name="_______EST8" localSheetId="8">#REF!</definedName>
    <definedName name="_______EST8">#REF!</definedName>
    <definedName name="_______EST9" localSheetId="8">#REF!</definedName>
    <definedName name="_______EST9">#REF!</definedName>
    <definedName name="_______EXC1" localSheetId="8">#REF!</definedName>
    <definedName name="_______EXC1">#REF!</definedName>
    <definedName name="_______EXC10" localSheetId="8">#REF!</definedName>
    <definedName name="_______EXC10">#REF!</definedName>
    <definedName name="_______EXC11" localSheetId="8">#REF!</definedName>
    <definedName name="_______EXC11">#REF!</definedName>
    <definedName name="_______EXC12" localSheetId="8">#REF!</definedName>
    <definedName name="_______EXC12">#REF!</definedName>
    <definedName name="_______EXC2" localSheetId="8">#REF!</definedName>
    <definedName name="_______EXC2">#REF!</definedName>
    <definedName name="_______EXC3" localSheetId="8">#REF!</definedName>
    <definedName name="_______EXC3">#REF!</definedName>
    <definedName name="_______EXC4" localSheetId="8">#REF!</definedName>
    <definedName name="_______EXC4">#REF!</definedName>
    <definedName name="_______EXC5" localSheetId="8">#REF!</definedName>
    <definedName name="_______EXC5">#REF!</definedName>
    <definedName name="_______EXC6" localSheetId="8">#REF!</definedName>
    <definedName name="_______EXC6">#REF!</definedName>
    <definedName name="_______EXC7" localSheetId="8">#REF!</definedName>
    <definedName name="_______EXC7">#REF!</definedName>
    <definedName name="_______EXC8" localSheetId="8">#REF!</definedName>
    <definedName name="_______EXC8">#REF!</definedName>
    <definedName name="_______EXC9" localSheetId="8">#REF!</definedName>
    <definedName name="_______EXC9">#REF!</definedName>
    <definedName name="_______F" localSheetId="7" hidden="1">{"krl1",#N/A,FALSE,"kr";"krl2",#N/A,FALSE,"kr";"compara",#N/A,FALSE,"kr";"desconp1",#N/A,FALSE,"kr";"desconp12",#N/A,FALSE,"kr";"krnp1",#N/A,FALSE,"kr";"krnp2",#N/A,FALSE,"kr";"krp12avg",#N/A,FALSE,"kr";"krp1avg",#N/A,FALSE,"kr"}</definedName>
    <definedName name="_______F" localSheetId="8" hidden="1">{"krl1",#N/A,FALSE,"kr";"krl2",#N/A,FALSE,"kr";"compara",#N/A,FALSE,"kr";"desconp1",#N/A,FALSE,"kr";"desconp12",#N/A,FALSE,"kr";"krnp1",#N/A,FALSE,"kr";"krnp2",#N/A,FALSE,"kr";"krp12avg",#N/A,FALSE,"kr";"krp1avg",#N/A,FALSE,"kr"}</definedName>
    <definedName name="_______F" hidden="1">{"krl1",#N/A,FALSE,"kr";"krl2",#N/A,FALSE,"kr";"compara",#N/A,FALSE,"kr";"desconp1",#N/A,FALSE,"kr";"desconp12",#N/A,FALSE,"kr";"krnp1",#N/A,FALSE,"kr";"krnp2",#N/A,FALSE,"kr";"krp12avg",#N/A,FALSE,"kr";"krp1avg",#N/A,FALSE,"kr"}</definedName>
    <definedName name="_______VPD1">[8]TARIFAS!$C$582</definedName>
    <definedName name="_______VPI1">[8]TARIFAS!$C$580</definedName>
    <definedName name="_______VRA1">[8]TARIFAS!$C$579</definedName>
    <definedName name="______A2" localSheetId="7" hidden="1">{#N/A,#N/A,FALSE,"Costos Productos 6A";#N/A,#N/A,FALSE,"Costo Unitario Total H-94-12"}</definedName>
    <definedName name="______A2" localSheetId="8" hidden="1">{#N/A,#N/A,FALSE,"Costos Productos 6A";#N/A,#N/A,FALSE,"Costo Unitario Total H-94-12"}</definedName>
    <definedName name="______A2" hidden="1">{#N/A,#N/A,FALSE,"Costos Productos 6A";#N/A,#N/A,FALSE,"Costo Unitario Total H-94-12"}</definedName>
    <definedName name="______apu1">[3]INSUMOS!#REF!</definedName>
    <definedName name="______cua1">'[7]ALCANTARILLADO RAS'!$A$4:$B$14</definedName>
    <definedName name="______DMD1" localSheetId="4">#REF!</definedName>
    <definedName name="______DMD1" localSheetId="8">#REF!</definedName>
    <definedName name="______DMD1" localSheetId="10">#REF!</definedName>
    <definedName name="______DMD1">#REF!</definedName>
    <definedName name="______EST1" localSheetId="8">#REF!</definedName>
    <definedName name="______EST1">#REF!</definedName>
    <definedName name="______EST10" localSheetId="8">#REF!</definedName>
    <definedName name="______EST10">#REF!</definedName>
    <definedName name="______EST11" localSheetId="8">#REF!</definedName>
    <definedName name="______EST11">#REF!</definedName>
    <definedName name="______EST12" localSheetId="8">#REF!</definedName>
    <definedName name="______EST12">#REF!</definedName>
    <definedName name="______EST13" localSheetId="8">#REF!</definedName>
    <definedName name="______EST13">#REF!</definedName>
    <definedName name="______EST14" localSheetId="8">#REF!</definedName>
    <definedName name="______EST14">#REF!</definedName>
    <definedName name="______EST15" localSheetId="8">#REF!</definedName>
    <definedName name="______EST15">#REF!</definedName>
    <definedName name="______EST16" localSheetId="8">#REF!</definedName>
    <definedName name="______EST16">#REF!</definedName>
    <definedName name="______EST17" localSheetId="8">#REF!</definedName>
    <definedName name="______EST17">#REF!</definedName>
    <definedName name="______EST18" localSheetId="8">#REF!</definedName>
    <definedName name="______EST18">#REF!</definedName>
    <definedName name="______EST19" localSheetId="8">#REF!</definedName>
    <definedName name="______EST19">#REF!</definedName>
    <definedName name="______EST2" localSheetId="8">#REF!</definedName>
    <definedName name="______EST2">#REF!</definedName>
    <definedName name="______EST3" localSheetId="8">#REF!</definedName>
    <definedName name="______EST3">#REF!</definedName>
    <definedName name="______EST4" localSheetId="8">#REF!</definedName>
    <definedName name="______EST4">#REF!</definedName>
    <definedName name="______EST5" localSheetId="8">#REF!</definedName>
    <definedName name="______EST5">#REF!</definedName>
    <definedName name="______EST6" localSheetId="8">#REF!</definedName>
    <definedName name="______EST6">#REF!</definedName>
    <definedName name="______EST7" localSheetId="8">#REF!</definedName>
    <definedName name="______EST7">#REF!</definedName>
    <definedName name="______EST8" localSheetId="8">#REF!</definedName>
    <definedName name="______EST8">#REF!</definedName>
    <definedName name="______EST9" localSheetId="8">#REF!</definedName>
    <definedName name="______EST9">#REF!</definedName>
    <definedName name="______EXC1" localSheetId="8">#REF!</definedName>
    <definedName name="______EXC1">#REF!</definedName>
    <definedName name="______EXC10" localSheetId="8">#REF!</definedName>
    <definedName name="______EXC10">#REF!</definedName>
    <definedName name="______EXC11" localSheetId="8">#REF!</definedName>
    <definedName name="______EXC11">#REF!</definedName>
    <definedName name="______EXC12" localSheetId="8">#REF!</definedName>
    <definedName name="______EXC12">#REF!</definedName>
    <definedName name="______EXC2" localSheetId="8">#REF!</definedName>
    <definedName name="______EXC2">#REF!</definedName>
    <definedName name="______EXC3" localSheetId="8">#REF!</definedName>
    <definedName name="______EXC3">#REF!</definedName>
    <definedName name="______EXC4" localSheetId="8">#REF!</definedName>
    <definedName name="______EXC4">#REF!</definedName>
    <definedName name="______EXC5" localSheetId="8">#REF!</definedName>
    <definedName name="______EXC5">#REF!</definedName>
    <definedName name="______EXC6" localSheetId="8">#REF!</definedName>
    <definedName name="______EXC6">#REF!</definedName>
    <definedName name="______EXC7" localSheetId="8">#REF!</definedName>
    <definedName name="______EXC7">#REF!</definedName>
    <definedName name="______EXC8" localSheetId="8">#REF!</definedName>
    <definedName name="______EXC8">#REF!</definedName>
    <definedName name="______EXC9" localSheetId="8">#REF!</definedName>
    <definedName name="______EXC9">#REF!</definedName>
    <definedName name="______F" localSheetId="7" hidden="1">{"krl1",#N/A,FALSE,"kr";"krl2",#N/A,FALSE,"kr";"compara",#N/A,FALSE,"kr";"desconp1",#N/A,FALSE,"kr";"desconp12",#N/A,FALSE,"kr";"krnp1",#N/A,FALSE,"kr";"krnp2",#N/A,FALSE,"kr";"krp12avg",#N/A,FALSE,"kr";"krp1avg",#N/A,FALSE,"kr"}</definedName>
    <definedName name="______F" localSheetId="8" hidden="1">{"krl1",#N/A,FALSE,"kr";"krl2",#N/A,FALSE,"kr";"compara",#N/A,FALSE,"kr";"desconp1",#N/A,FALSE,"kr";"desconp12",#N/A,FALSE,"kr";"krnp1",#N/A,FALSE,"kr";"krnp2",#N/A,FALSE,"kr";"krp12avg",#N/A,FALSE,"kr";"krp1avg",#N/A,FALSE,"kr"}</definedName>
    <definedName name="______F" hidden="1">{"krl1",#N/A,FALSE,"kr";"krl2",#N/A,FALSE,"kr";"compara",#N/A,FALSE,"kr";"desconp1",#N/A,FALSE,"kr";"desconp12",#N/A,FALSE,"kr";"krnp1",#N/A,FALSE,"kr";"krnp2",#N/A,FALSE,"kr";"krp12avg",#N/A,FALSE,"kr";"krp1avg",#N/A,FALSE,"kr"}</definedName>
    <definedName name="______INF1" localSheetId="4">#REF!</definedName>
    <definedName name="______INF1" localSheetId="8">#REF!</definedName>
    <definedName name="______INF1" localSheetId="10">#REF!</definedName>
    <definedName name="______INF1">#REF!</definedName>
    <definedName name="______new1" localSheetId="7" hidden="1">{#N/A,#N/A,FALSE,"SMT1";#N/A,#N/A,FALSE,"SMT2";#N/A,#N/A,FALSE,"Summary";#N/A,#N/A,FALSE,"Graphs";#N/A,#N/A,FALSE,"4 Panel"}</definedName>
    <definedName name="______new1" localSheetId="8" hidden="1">{#N/A,#N/A,FALSE,"SMT1";#N/A,#N/A,FALSE,"SMT2";#N/A,#N/A,FALSE,"Summary";#N/A,#N/A,FALSE,"Graphs";#N/A,#N/A,FALSE,"4 Panel"}</definedName>
    <definedName name="______new1" hidden="1">{#N/A,#N/A,FALSE,"SMT1";#N/A,#N/A,FALSE,"SMT2";#N/A,#N/A,FALSE,"Summary";#N/A,#N/A,FALSE,"Graphs";#N/A,#N/A,FALSE,"4 Panel"}</definedName>
    <definedName name="______new10" localSheetId="7" hidden="1">{#N/A,#N/A,FALSE,"SMT1";#N/A,#N/A,FALSE,"SMT2";#N/A,#N/A,FALSE,"Summary";#N/A,#N/A,FALSE,"Graphs";#N/A,#N/A,FALSE,"4 Panel"}</definedName>
    <definedName name="______new10" localSheetId="8" hidden="1">{#N/A,#N/A,FALSE,"SMT1";#N/A,#N/A,FALSE,"SMT2";#N/A,#N/A,FALSE,"Summary";#N/A,#N/A,FALSE,"Graphs";#N/A,#N/A,FALSE,"4 Panel"}</definedName>
    <definedName name="______new10" hidden="1">{#N/A,#N/A,FALSE,"SMT1";#N/A,#N/A,FALSE,"SMT2";#N/A,#N/A,FALSE,"Summary";#N/A,#N/A,FALSE,"Graphs";#N/A,#N/A,FALSE,"4 Panel"}</definedName>
    <definedName name="______new2" localSheetId="7" hidden="1">{"EVA",#N/A,FALSE,"SMT2";#N/A,#N/A,FALSE,"Summary";#N/A,#N/A,FALSE,"Graphs";#N/A,#N/A,FALSE,"4 Panel"}</definedName>
    <definedName name="______new2" localSheetId="8" hidden="1">{"EVA",#N/A,FALSE,"SMT2";#N/A,#N/A,FALSE,"Summary";#N/A,#N/A,FALSE,"Graphs";#N/A,#N/A,FALSE,"4 Panel"}</definedName>
    <definedName name="______new2" hidden="1">{"EVA",#N/A,FALSE,"SMT2";#N/A,#N/A,FALSE,"Summary";#N/A,#N/A,FALSE,"Graphs";#N/A,#N/A,FALSE,"4 Panel"}</definedName>
    <definedName name="______NEW3" localSheetId="7" hidden="1">{#N/A,#N/A,FALSE,"SMT1";#N/A,#N/A,FALSE,"SMT2";#N/A,#N/A,FALSE,"Summary";#N/A,#N/A,FALSE,"Graphs";#N/A,#N/A,FALSE,"4 Panel"}</definedName>
    <definedName name="______NEW3" localSheetId="8" hidden="1">{#N/A,#N/A,FALSE,"SMT1";#N/A,#N/A,FALSE,"SMT2";#N/A,#N/A,FALSE,"Summary";#N/A,#N/A,FALSE,"Graphs";#N/A,#N/A,FALSE,"4 Panel"}</definedName>
    <definedName name="______NEW3" hidden="1">{#N/A,#N/A,FALSE,"SMT1";#N/A,#N/A,FALSE,"SMT2";#N/A,#N/A,FALSE,"Summary";#N/A,#N/A,FALSE,"Graphs";#N/A,#N/A,FALSE,"4 Panel"}</definedName>
    <definedName name="______NEW4" localSheetId="7" hidden="1">{#N/A,#N/A,FALSE,"Full";#N/A,#N/A,FALSE,"Half";#N/A,#N/A,FALSE,"Op Expenses";#N/A,#N/A,FALSE,"Cap Charge";#N/A,#N/A,FALSE,"Cost C";#N/A,#N/A,FALSE,"PP&amp;E";#N/A,#N/A,FALSE,"R&amp;D"}</definedName>
    <definedName name="______NEW4" localSheetId="8" hidden="1">{#N/A,#N/A,FALSE,"Full";#N/A,#N/A,FALSE,"Half";#N/A,#N/A,FALSE,"Op Expenses";#N/A,#N/A,FALSE,"Cap Charge";#N/A,#N/A,FALSE,"Cost C";#N/A,#N/A,FALSE,"PP&amp;E";#N/A,#N/A,FALSE,"R&amp;D"}</definedName>
    <definedName name="______NEW4" hidden="1">{#N/A,#N/A,FALSE,"Full";#N/A,#N/A,FALSE,"Half";#N/A,#N/A,FALSE,"Op Expenses";#N/A,#N/A,FALSE,"Cap Charge";#N/A,#N/A,FALSE,"Cost C";#N/A,#N/A,FALSE,"PP&amp;E";#N/A,#N/A,FALSE,"R&amp;D"}</definedName>
    <definedName name="______no1" localSheetId="7" hidden="1">{#N/A,#N/A,FALSE,"SMT1";#N/A,#N/A,FALSE,"SMT2";#N/A,#N/A,FALSE,"Summary";#N/A,#N/A,FALSE,"Graphs";#N/A,#N/A,FALSE,"4 Panel"}</definedName>
    <definedName name="______no1" localSheetId="8" hidden="1">{#N/A,#N/A,FALSE,"SMT1";#N/A,#N/A,FALSE,"SMT2";#N/A,#N/A,FALSE,"Summary";#N/A,#N/A,FALSE,"Graphs";#N/A,#N/A,FALSE,"4 Panel"}</definedName>
    <definedName name="______no1" hidden="1">{#N/A,#N/A,FALSE,"SMT1";#N/A,#N/A,FALSE,"SMT2";#N/A,#N/A,FALSE,"Summary";#N/A,#N/A,FALSE,"Graphs";#N/A,#N/A,FALSE,"4 Panel"}</definedName>
    <definedName name="______no10" localSheetId="7" hidden="1">{#N/A,#N/A,FALSE,"SMT1";#N/A,#N/A,FALSE,"SMT2";#N/A,#N/A,FALSE,"Summary";#N/A,#N/A,FALSE,"Graphs";#N/A,#N/A,FALSE,"4 Panel"}</definedName>
    <definedName name="______no10" localSheetId="8" hidden="1">{#N/A,#N/A,FALSE,"SMT1";#N/A,#N/A,FALSE,"SMT2";#N/A,#N/A,FALSE,"Summary";#N/A,#N/A,FALSE,"Graphs";#N/A,#N/A,FALSE,"4 Panel"}</definedName>
    <definedName name="______no10" hidden="1">{#N/A,#N/A,FALSE,"SMT1";#N/A,#N/A,FALSE,"SMT2";#N/A,#N/A,FALSE,"Summary";#N/A,#N/A,FALSE,"Graphs";#N/A,#N/A,FALSE,"4 Panel"}</definedName>
    <definedName name="______no11" localSheetId="7" hidden="1">{#N/A,#N/A,FALSE,"Full";#N/A,#N/A,FALSE,"Half";#N/A,#N/A,FALSE,"Op Expenses";#N/A,#N/A,FALSE,"Cap Charge";#N/A,#N/A,FALSE,"Cost C";#N/A,#N/A,FALSE,"PP&amp;E";#N/A,#N/A,FALSE,"R&amp;D"}</definedName>
    <definedName name="______no11" localSheetId="8" hidden="1">{#N/A,#N/A,FALSE,"Full";#N/A,#N/A,FALSE,"Half";#N/A,#N/A,FALSE,"Op Expenses";#N/A,#N/A,FALSE,"Cap Charge";#N/A,#N/A,FALSE,"Cost C";#N/A,#N/A,FALSE,"PP&amp;E";#N/A,#N/A,FALSE,"R&amp;D"}</definedName>
    <definedName name="______no11" hidden="1">{#N/A,#N/A,FALSE,"Full";#N/A,#N/A,FALSE,"Half";#N/A,#N/A,FALSE,"Op Expenses";#N/A,#N/A,FALSE,"Cap Charge";#N/A,#N/A,FALSE,"Cost C";#N/A,#N/A,FALSE,"PP&amp;E";#N/A,#N/A,FALSE,"R&amp;D"}</definedName>
    <definedName name="______no12" localSheetId="7" hidden="1">{#N/A,#N/A,FALSE,"SMT1";#N/A,#N/A,FALSE,"SMT2";#N/A,#N/A,FALSE,"Summary";#N/A,#N/A,FALSE,"Graphs";#N/A,#N/A,FALSE,"4 Panel"}</definedName>
    <definedName name="______no12" localSheetId="8" hidden="1">{#N/A,#N/A,FALSE,"SMT1";#N/A,#N/A,FALSE,"SMT2";#N/A,#N/A,FALSE,"Summary";#N/A,#N/A,FALSE,"Graphs";#N/A,#N/A,FALSE,"4 Panel"}</definedName>
    <definedName name="______no12" hidden="1">{#N/A,#N/A,FALSE,"SMT1";#N/A,#N/A,FALSE,"SMT2";#N/A,#N/A,FALSE,"Summary";#N/A,#N/A,FALSE,"Graphs";#N/A,#N/A,FALSE,"4 Panel"}</definedName>
    <definedName name="______no13" localSheetId="7" hidden="1">{"EVA",#N/A,FALSE,"SMT2";#N/A,#N/A,FALSE,"Summary";#N/A,#N/A,FALSE,"Graphs";#N/A,#N/A,FALSE,"4 Panel"}</definedName>
    <definedName name="______no13" localSheetId="8" hidden="1">{"EVA",#N/A,FALSE,"SMT2";#N/A,#N/A,FALSE,"Summary";#N/A,#N/A,FALSE,"Graphs";#N/A,#N/A,FALSE,"4 Panel"}</definedName>
    <definedName name="______no13" hidden="1">{"EVA",#N/A,FALSE,"SMT2";#N/A,#N/A,FALSE,"Summary";#N/A,#N/A,FALSE,"Graphs";#N/A,#N/A,FALSE,"4 Panel"}</definedName>
    <definedName name="______no14" localSheetId="7" hidden="1">{#N/A,#N/A,FALSE,"Full";#N/A,#N/A,FALSE,"Half";#N/A,#N/A,FALSE,"Op Expenses";#N/A,#N/A,FALSE,"Cap Charge";#N/A,#N/A,FALSE,"Cost C";#N/A,#N/A,FALSE,"PP&amp;E";#N/A,#N/A,FALSE,"R&amp;D"}</definedName>
    <definedName name="______no14" localSheetId="8" hidden="1">{#N/A,#N/A,FALSE,"Full";#N/A,#N/A,FALSE,"Half";#N/A,#N/A,FALSE,"Op Expenses";#N/A,#N/A,FALSE,"Cap Charge";#N/A,#N/A,FALSE,"Cost C";#N/A,#N/A,FALSE,"PP&amp;E";#N/A,#N/A,FALSE,"R&amp;D"}</definedName>
    <definedName name="______no14" hidden="1">{#N/A,#N/A,FALSE,"Full";#N/A,#N/A,FALSE,"Half";#N/A,#N/A,FALSE,"Op Expenses";#N/A,#N/A,FALSE,"Cap Charge";#N/A,#N/A,FALSE,"Cost C";#N/A,#N/A,FALSE,"PP&amp;E";#N/A,#N/A,FALSE,"R&amp;D"}</definedName>
    <definedName name="______no2" localSheetId="7" hidden="1">{"EVA",#N/A,FALSE,"SMT2";#N/A,#N/A,FALSE,"Summary";#N/A,#N/A,FALSE,"Graphs";#N/A,#N/A,FALSE,"4 Panel"}</definedName>
    <definedName name="______no2" localSheetId="8" hidden="1">{"EVA",#N/A,FALSE,"SMT2";#N/A,#N/A,FALSE,"Summary";#N/A,#N/A,FALSE,"Graphs";#N/A,#N/A,FALSE,"4 Panel"}</definedName>
    <definedName name="______no2" hidden="1">{"EVA",#N/A,FALSE,"SMT2";#N/A,#N/A,FALSE,"Summary";#N/A,#N/A,FALSE,"Graphs";#N/A,#N/A,FALSE,"4 Panel"}</definedName>
    <definedName name="______no3" localSheetId="7" hidden="1">{#N/A,#N/A,FALSE,"SMT1";#N/A,#N/A,FALSE,"SMT2";#N/A,#N/A,FALSE,"Summary";#N/A,#N/A,FALSE,"Graphs";#N/A,#N/A,FALSE,"4 Panel"}</definedName>
    <definedName name="______no3" localSheetId="8" hidden="1">{#N/A,#N/A,FALSE,"SMT1";#N/A,#N/A,FALSE,"SMT2";#N/A,#N/A,FALSE,"Summary";#N/A,#N/A,FALSE,"Graphs";#N/A,#N/A,FALSE,"4 Panel"}</definedName>
    <definedName name="______no3" hidden="1">{#N/A,#N/A,FALSE,"SMT1";#N/A,#N/A,FALSE,"SMT2";#N/A,#N/A,FALSE,"Summary";#N/A,#N/A,FALSE,"Graphs";#N/A,#N/A,FALSE,"4 Panel"}</definedName>
    <definedName name="______no4" localSheetId="7" hidden="1">{#N/A,#N/A,FALSE,"SMT1";#N/A,#N/A,FALSE,"SMT2";#N/A,#N/A,FALSE,"Summary";#N/A,#N/A,FALSE,"Graphs";#N/A,#N/A,FALSE,"4 Panel"}</definedName>
    <definedName name="______no4" localSheetId="8" hidden="1">{#N/A,#N/A,FALSE,"SMT1";#N/A,#N/A,FALSE,"SMT2";#N/A,#N/A,FALSE,"Summary";#N/A,#N/A,FALSE,"Graphs";#N/A,#N/A,FALSE,"4 Panel"}</definedName>
    <definedName name="______no4" hidden="1">{#N/A,#N/A,FALSE,"SMT1";#N/A,#N/A,FALSE,"SMT2";#N/A,#N/A,FALSE,"Summary";#N/A,#N/A,FALSE,"Graphs";#N/A,#N/A,FALSE,"4 Panel"}</definedName>
    <definedName name="______no5" localSheetId="7" hidden="1">{#N/A,#N/A,FALSE,"Full";#N/A,#N/A,FALSE,"Half";#N/A,#N/A,FALSE,"Op Expenses";#N/A,#N/A,FALSE,"Cap Charge";#N/A,#N/A,FALSE,"Cost C";#N/A,#N/A,FALSE,"PP&amp;E";#N/A,#N/A,FALSE,"R&amp;D"}</definedName>
    <definedName name="______no5" localSheetId="8" hidden="1">{#N/A,#N/A,FALSE,"Full";#N/A,#N/A,FALSE,"Half";#N/A,#N/A,FALSE,"Op Expenses";#N/A,#N/A,FALSE,"Cap Charge";#N/A,#N/A,FALSE,"Cost C";#N/A,#N/A,FALSE,"PP&amp;E";#N/A,#N/A,FALSE,"R&amp;D"}</definedName>
    <definedName name="______no5" hidden="1">{#N/A,#N/A,FALSE,"Full";#N/A,#N/A,FALSE,"Half";#N/A,#N/A,FALSE,"Op Expenses";#N/A,#N/A,FALSE,"Cap Charge";#N/A,#N/A,FALSE,"Cost C";#N/A,#N/A,FALSE,"PP&amp;E";#N/A,#N/A,FALSE,"R&amp;D"}</definedName>
    <definedName name="______no6" localSheetId="7" hidden="1">{"EVA",#N/A,FALSE,"SMT2";#N/A,#N/A,FALSE,"Summary";#N/A,#N/A,FALSE,"Graphs";#N/A,#N/A,FALSE,"4 Panel"}</definedName>
    <definedName name="______no6" localSheetId="8" hidden="1">{"EVA",#N/A,FALSE,"SMT2";#N/A,#N/A,FALSE,"Summary";#N/A,#N/A,FALSE,"Graphs";#N/A,#N/A,FALSE,"4 Panel"}</definedName>
    <definedName name="______no6" hidden="1">{"EVA",#N/A,FALSE,"SMT2";#N/A,#N/A,FALSE,"Summary";#N/A,#N/A,FALSE,"Graphs";#N/A,#N/A,FALSE,"4 Panel"}</definedName>
    <definedName name="______no7" localSheetId="7" hidden="1">{"EVA",#N/A,FALSE,"SMT2";#N/A,#N/A,FALSE,"Summary";#N/A,#N/A,FALSE,"Graphs";#N/A,#N/A,FALSE,"4 Panel"}</definedName>
    <definedName name="______no7" localSheetId="8" hidden="1">{"EVA",#N/A,FALSE,"SMT2";#N/A,#N/A,FALSE,"Summary";#N/A,#N/A,FALSE,"Graphs";#N/A,#N/A,FALSE,"4 Panel"}</definedName>
    <definedName name="______no7" hidden="1">{"EVA",#N/A,FALSE,"SMT2";#N/A,#N/A,FALSE,"Summary";#N/A,#N/A,FALSE,"Graphs";#N/A,#N/A,FALSE,"4 Panel"}</definedName>
    <definedName name="______no8" localSheetId="7" hidden="1">{"EVA",#N/A,FALSE,"SMT2";#N/A,#N/A,FALSE,"Summary";#N/A,#N/A,FALSE,"Graphs";#N/A,#N/A,FALSE,"4 Panel"}</definedName>
    <definedName name="______no8" localSheetId="8" hidden="1">{"EVA",#N/A,FALSE,"SMT2";#N/A,#N/A,FALSE,"Summary";#N/A,#N/A,FALSE,"Graphs";#N/A,#N/A,FALSE,"4 Panel"}</definedName>
    <definedName name="______no8" hidden="1">{"EVA",#N/A,FALSE,"SMT2";#N/A,#N/A,FALSE,"Summary";#N/A,#N/A,FALSE,"Graphs";#N/A,#N/A,FALSE,"4 Panel"}</definedName>
    <definedName name="______no9" localSheetId="7" hidden="1">{"EVA",#N/A,FALSE,"SMT2";#N/A,#N/A,FALSE,"Summary";#N/A,#N/A,FALSE,"Graphs";#N/A,#N/A,FALSE,"4 Panel"}</definedName>
    <definedName name="______no9" localSheetId="8" hidden="1">{"EVA",#N/A,FALSE,"SMT2";#N/A,#N/A,FALSE,"Summary";#N/A,#N/A,FALSE,"Graphs";#N/A,#N/A,FALSE,"4 Panel"}</definedName>
    <definedName name="______no9" hidden="1">{"EVA",#N/A,FALSE,"SMT2";#N/A,#N/A,FALSE,"Summary";#N/A,#N/A,FALSE,"Graphs";#N/A,#N/A,FALSE,"4 Panel"}</definedName>
    <definedName name="______r" localSheetId="7" hidden="1">{#N/A,#N/A,FALSE,"Full";#N/A,#N/A,FALSE,"Half";#N/A,#N/A,FALSE,"Op Expenses";#N/A,#N/A,FALSE,"Cap Charge";#N/A,#N/A,FALSE,"Cost C";#N/A,#N/A,FALSE,"PP&amp;E";#N/A,#N/A,FALSE,"R&amp;D"}</definedName>
    <definedName name="______r" localSheetId="8" hidden="1">{#N/A,#N/A,FALSE,"Full";#N/A,#N/A,FALSE,"Half";#N/A,#N/A,FALSE,"Op Expenses";#N/A,#N/A,FALSE,"Cap Charge";#N/A,#N/A,FALSE,"Cost C";#N/A,#N/A,FALSE,"PP&amp;E";#N/A,#N/A,FALSE,"R&amp;D"}</definedName>
    <definedName name="______r" hidden="1">{#N/A,#N/A,FALSE,"Full";#N/A,#N/A,FALSE,"Half";#N/A,#N/A,FALSE,"Op Expenses";#N/A,#N/A,FALSE,"Cap Charge";#N/A,#N/A,FALSE,"Cost C";#N/A,#N/A,FALSE,"PP&amp;E";#N/A,#N/A,FALSE,"R&amp;D"}</definedName>
    <definedName name="______VPD1">[8]TARIFAS!$C$582</definedName>
    <definedName name="______VPI1">[8]TARIFAS!$C$580</definedName>
    <definedName name="______VRA1">[8]TARIFAS!$C$579</definedName>
    <definedName name="_____A2" localSheetId="7" hidden="1">{#N/A,#N/A,FALSE,"Costos Productos 6A";#N/A,#N/A,FALSE,"Costo Unitario Total H-94-12"}</definedName>
    <definedName name="_____A2" localSheetId="8" hidden="1">{#N/A,#N/A,FALSE,"Costos Productos 6A";#N/A,#N/A,FALSE,"Costo Unitario Total H-94-12"}</definedName>
    <definedName name="_____A2" hidden="1">{#N/A,#N/A,FALSE,"Costos Productos 6A";#N/A,#N/A,FALSE,"Costo Unitario Total H-94-12"}</definedName>
    <definedName name="_____AAS1" localSheetId="7" hidden="1">{#N/A,#N/A,TRUE,"INGENIERIA";#N/A,#N/A,TRUE,"COMPRAS";#N/A,#N/A,TRUE,"DIRECCION";#N/A,#N/A,TRUE,"RESUMEN"}</definedName>
    <definedName name="_____AAS1" localSheetId="8" hidden="1">{#N/A,#N/A,TRUE,"INGENIERIA";#N/A,#N/A,TRUE,"COMPRAS";#N/A,#N/A,TRUE,"DIRECCION";#N/A,#N/A,TRUE,"RESUMEN"}</definedName>
    <definedName name="_____AAS1" hidden="1">{#N/A,#N/A,TRUE,"INGENIERIA";#N/A,#N/A,TRUE,"COMPRAS";#N/A,#N/A,TRUE,"DIRECCION";#N/A,#N/A,TRUE,"RESUMEN"}</definedName>
    <definedName name="_____ABC1" localSheetId="7" hidden="1">{#N/A,#N/A,TRUE,"1842CWN0"}</definedName>
    <definedName name="_____ABC1" localSheetId="8" hidden="1">{#N/A,#N/A,TRUE,"1842CWN0"}</definedName>
    <definedName name="_____ABC1" hidden="1">{#N/A,#N/A,TRUE,"1842CWN0"}</definedName>
    <definedName name="_____abc2" localSheetId="7" hidden="1">{#N/A,#N/A,TRUE,"1842CWN0"}</definedName>
    <definedName name="_____abc2" localSheetId="8" hidden="1">{#N/A,#N/A,TRUE,"1842CWN0"}</definedName>
    <definedName name="_____abc2" hidden="1">{#N/A,#N/A,TRUE,"1842CWN0"}</definedName>
    <definedName name="_____aiu2">[6]AIU!$J$105</definedName>
    <definedName name="_____apu1" localSheetId="8">[3]INSUMOS!#REF!</definedName>
    <definedName name="_____apu1">[3]INSUMOS!#REF!</definedName>
    <definedName name="_____cua1">'[7]ALCANTARILLADO RAS'!$A$4:$B$14</definedName>
    <definedName name="_____DMD1" localSheetId="4">#REF!</definedName>
    <definedName name="_____DMD1" localSheetId="8">#REF!</definedName>
    <definedName name="_____DMD1" localSheetId="10">#REF!</definedName>
    <definedName name="_____DMD1">#REF!</definedName>
    <definedName name="_____EST1" localSheetId="8">#REF!</definedName>
    <definedName name="_____EST1">#REF!</definedName>
    <definedName name="_____EST10" localSheetId="8">#REF!</definedName>
    <definedName name="_____EST10">#REF!</definedName>
    <definedName name="_____EST11" localSheetId="8">#REF!</definedName>
    <definedName name="_____EST11">#REF!</definedName>
    <definedName name="_____EST12" localSheetId="8">#REF!</definedName>
    <definedName name="_____EST12">#REF!</definedName>
    <definedName name="_____EST13" localSheetId="8">#REF!</definedName>
    <definedName name="_____EST13">#REF!</definedName>
    <definedName name="_____EST14" localSheetId="8">#REF!</definedName>
    <definedName name="_____EST14">#REF!</definedName>
    <definedName name="_____EST15" localSheetId="8">#REF!</definedName>
    <definedName name="_____EST15">#REF!</definedName>
    <definedName name="_____EST16" localSheetId="8">#REF!</definedName>
    <definedName name="_____EST16">#REF!</definedName>
    <definedName name="_____EST17" localSheetId="8">#REF!</definedName>
    <definedName name="_____EST17">#REF!</definedName>
    <definedName name="_____EST18" localSheetId="8">#REF!</definedName>
    <definedName name="_____EST18">#REF!</definedName>
    <definedName name="_____EST19" localSheetId="8">#REF!</definedName>
    <definedName name="_____EST19">#REF!</definedName>
    <definedName name="_____EST2" localSheetId="8">#REF!</definedName>
    <definedName name="_____EST2">#REF!</definedName>
    <definedName name="_____EST3" localSheetId="8">#REF!</definedName>
    <definedName name="_____EST3">#REF!</definedName>
    <definedName name="_____EST4" localSheetId="8">#REF!</definedName>
    <definedName name="_____EST4">#REF!</definedName>
    <definedName name="_____EST5" localSheetId="8">#REF!</definedName>
    <definedName name="_____EST5">#REF!</definedName>
    <definedName name="_____EST6" localSheetId="8">#REF!</definedName>
    <definedName name="_____EST6">#REF!</definedName>
    <definedName name="_____EST7" localSheetId="8">#REF!</definedName>
    <definedName name="_____EST7">#REF!</definedName>
    <definedName name="_____EST8" localSheetId="8">#REF!</definedName>
    <definedName name="_____EST8">#REF!</definedName>
    <definedName name="_____EST9" localSheetId="8">#REF!</definedName>
    <definedName name="_____EST9">#REF!</definedName>
    <definedName name="_____EXC1" localSheetId="8">#REF!</definedName>
    <definedName name="_____EXC1">#REF!</definedName>
    <definedName name="_____EXC10" localSheetId="8">#REF!</definedName>
    <definedName name="_____EXC10">#REF!</definedName>
    <definedName name="_____EXC11" localSheetId="8">#REF!</definedName>
    <definedName name="_____EXC11">#REF!</definedName>
    <definedName name="_____EXC12" localSheetId="8">#REF!</definedName>
    <definedName name="_____EXC12">#REF!</definedName>
    <definedName name="_____EXC2" localSheetId="8">#REF!</definedName>
    <definedName name="_____EXC2">#REF!</definedName>
    <definedName name="_____EXC3" localSheetId="8">#REF!</definedName>
    <definedName name="_____EXC3">#REF!</definedName>
    <definedName name="_____EXC4" localSheetId="8">#REF!</definedName>
    <definedName name="_____EXC4">#REF!</definedName>
    <definedName name="_____EXC5" localSheetId="8">#REF!</definedName>
    <definedName name="_____EXC5">#REF!</definedName>
    <definedName name="_____EXC6" localSheetId="8">#REF!</definedName>
    <definedName name="_____EXC6">#REF!</definedName>
    <definedName name="_____EXC7" localSheetId="8">#REF!</definedName>
    <definedName name="_____EXC7">#REF!</definedName>
    <definedName name="_____EXC8" localSheetId="8">#REF!</definedName>
    <definedName name="_____EXC8">#REF!</definedName>
    <definedName name="_____EXC9" localSheetId="8">#REF!</definedName>
    <definedName name="_____EXC9">#REF!</definedName>
    <definedName name="_____F" localSheetId="7" hidden="1">{"krl1",#N/A,FALSE,"kr";"krl2",#N/A,FALSE,"kr";"compara",#N/A,FALSE,"kr";"desconp1",#N/A,FALSE,"kr";"desconp12",#N/A,FALSE,"kr";"krnp1",#N/A,FALSE,"kr";"krnp2",#N/A,FALSE,"kr";"krp12avg",#N/A,FALSE,"kr";"krp1avg",#N/A,FALSE,"kr"}</definedName>
    <definedName name="_____F" localSheetId="8" hidden="1">{"krl1",#N/A,FALSE,"kr";"krl2",#N/A,FALSE,"kr";"compara",#N/A,FALSE,"kr";"desconp1",#N/A,FALSE,"kr";"desconp12",#N/A,FALSE,"kr";"krnp1",#N/A,FALSE,"kr";"krnp2",#N/A,FALSE,"kr";"krp12avg",#N/A,FALSE,"kr";"krp1avg",#N/A,FALSE,"kr"}</definedName>
    <definedName name="_____F" hidden="1">{"krl1",#N/A,FALSE,"kr";"krl2",#N/A,FALSE,"kr";"compara",#N/A,FALSE,"kr";"desconp1",#N/A,FALSE,"kr";"desconp12",#N/A,FALSE,"kr";"krnp1",#N/A,FALSE,"kr";"krnp2",#N/A,FALSE,"kr";"krp12avg",#N/A,FALSE,"kr";"krp1avg",#N/A,FALSE,"kr"}</definedName>
    <definedName name="_____new1" localSheetId="7" hidden="1">{#N/A,#N/A,FALSE,"SMT1";#N/A,#N/A,FALSE,"SMT2";#N/A,#N/A,FALSE,"Summary";#N/A,#N/A,FALSE,"Graphs";#N/A,#N/A,FALSE,"4 Panel"}</definedName>
    <definedName name="_____new1" localSheetId="8" hidden="1">{#N/A,#N/A,FALSE,"SMT1";#N/A,#N/A,FALSE,"SMT2";#N/A,#N/A,FALSE,"Summary";#N/A,#N/A,FALSE,"Graphs";#N/A,#N/A,FALSE,"4 Panel"}</definedName>
    <definedName name="_____new1" hidden="1">{#N/A,#N/A,FALSE,"SMT1";#N/A,#N/A,FALSE,"SMT2";#N/A,#N/A,FALSE,"Summary";#N/A,#N/A,FALSE,"Graphs";#N/A,#N/A,FALSE,"4 Panel"}</definedName>
    <definedName name="_____new10" localSheetId="7" hidden="1">{#N/A,#N/A,FALSE,"SMT1";#N/A,#N/A,FALSE,"SMT2";#N/A,#N/A,FALSE,"Summary";#N/A,#N/A,FALSE,"Graphs";#N/A,#N/A,FALSE,"4 Panel"}</definedName>
    <definedName name="_____new10" localSheetId="8" hidden="1">{#N/A,#N/A,FALSE,"SMT1";#N/A,#N/A,FALSE,"SMT2";#N/A,#N/A,FALSE,"Summary";#N/A,#N/A,FALSE,"Graphs";#N/A,#N/A,FALSE,"4 Panel"}</definedName>
    <definedName name="_____new10" hidden="1">{#N/A,#N/A,FALSE,"SMT1";#N/A,#N/A,FALSE,"SMT2";#N/A,#N/A,FALSE,"Summary";#N/A,#N/A,FALSE,"Graphs";#N/A,#N/A,FALSE,"4 Panel"}</definedName>
    <definedName name="_____new2" localSheetId="7" hidden="1">{"EVA",#N/A,FALSE,"SMT2";#N/A,#N/A,FALSE,"Summary";#N/A,#N/A,FALSE,"Graphs";#N/A,#N/A,FALSE,"4 Panel"}</definedName>
    <definedName name="_____new2" localSheetId="8" hidden="1">{"EVA",#N/A,FALSE,"SMT2";#N/A,#N/A,FALSE,"Summary";#N/A,#N/A,FALSE,"Graphs";#N/A,#N/A,FALSE,"4 Panel"}</definedName>
    <definedName name="_____new2" hidden="1">{"EVA",#N/A,FALSE,"SMT2";#N/A,#N/A,FALSE,"Summary";#N/A,#N/A,FALSE,"Graphs";#N/A,#N/A,FALSE,"4 Panel"}</definedName>
    <definedName name="_____NEW3" localSheetId="7" hidden="1">{#N/A,#N/A,FALSE,"SMT1";#N/A,#N/A,FALSE,"SMT2";#N/A,#N/A,FALSE,"Summary";#N/A,#N/A,FALSE,"Graphs";#N/A,#N/A,FALSE,"4 Panel"}</definedName>
    <definedName name="_____NEW3" localSheetId="8" hidden="1">{#N/A,#N/A,FALSE,"SMT1";#N/A,#N/A,FALSE,"SMT2";#N/A,#N/A,FALSE,"Summary";#N/A,#N/A,FALSE,"Graphs";#N/A,#N/A,FALSE,"4 Panel"}</definedName>
    <definedName name="_____NEW3" hidden="1">{#N/A,#N/A,FALSE,"SMT1";#N/A,#N/A,FALSE,"SMT2";#N/A,#N/A,FALSE,"Summary";#N/A,#N/A,FALSE,"Graphs";#N/A,#N/A,FALSE,"4 Panel"}</definedName>
    <definedName name="_____NEW4" localSheetId="7" hidden="1">{#N/A,#N/A,FALSE,"Full";#N/A,#N/A,FALSE,"Half";#N/A,#N/A,FALSE,"Op Expenses";#N/A,#N/A,FALSE,"Cap Charge";#N/A,#N/A,FALSE,"Cost C";#N/A,#N/A,FALSE,"PP&amp;E";#N/A,#N/A,FALSE,"R&amp;D"}</definedName>
    <definedName name="_____NEW4" localSheetId="8" hidden="1">{#N/A,#N/A,FALSE,"Full";#N/A,#N/A,FALSE,"Half";#N/A,#N/A,FALSE,"Op Expenses";#N/A,#N/A,FALSE,"Cap Charge";#N/A,#N/A,FALSE,"Cost C";#N/A,#N/A,FALSE,"PP&amp;E";#N/A,#N/A,FALSE,"R&amp;D"}</definedName>
    <definedName name="_____NEW4" hidden="1">{#N/A,#N/A,FALSE,"Full";#N/A,#N/A,FALSE,"Half";#N/A,#N/A,FALSE,"Op Expenses";#N/A,#N/A,FALSE,"Cap Charge";#N/A,#N/A,FALSE,"Cost C";#N/A,#N/A,FALSE,"PP&amp;E";#N/A,#N/A,FALSE,"R&amp;D"}</definedName>
    <definedName name="_____no1" localSheetId="7" hidden="1">{#N/A,#N/A,FALSE,"SMT1";#N/A,#N/A,FALSE,"SMT2";#N/A,#N/A,FALSE,"Summary";#N/A,#N/A,FALSE,"Graphs";#N/A,#N/A,FALSE,"4 Panel"}</definedName>
    <definedName name="_____no1" localSheetId="8" hidden="1">{#N/A,#N/A,FALSE,"SMT1";#N/A,#N/A,FALSE,"SMT2";#N/A,#N/A,FALSE,"Summary";#N/A,#N/A,FALSE,"Graphs";#N/A,#N/A,FALSE,"4 Panel"}</definedName>
    <definedName name="_____no1" hidden="1">{#N/A,#N/A,FALSE,"SMT1";#N/A,#N/A,FALSE,"SMT2";#N/A,#N/A,FALSE,"Summary";#N/A,#N/A,FALSE,"Graphs";#N/A,#N/A,FALSE,"4 Panel"}</definedName>
    <definedName name="_____no10" localSheetId="7" hidden="1">{#N/A,#N/A,FALSE,"SMT1";#N/A,#N/A,FALSE,"SMT2";#N/A,#N/A,FALSE,"Summary";#N/A,#N/A,FALSE,"Graphs";#N/A,#N/A,FALSE,"4 Panel"}</definedName>
    <definedName name="_____no10" localSheetId="8" hidden="1">{#N/A,#N/A,FALSE,"SMT1";#N/A,#N/A,FALSE,"SMT2";#N/A,#N/A,FALSE,"Summary";#N/A,#N/A,FALSE,"Graphs";#N/A,#N/A,FALSE,"4 Panel"}</definedName>
    <definedName name="_____no10" hidden="1">{#N/A,#N/A,FALSE,"SMT1";#N/A,#N/A,FALSE,"SMT2";#N/A,#N/A,FALSE,"Summary";#N/A,#N/A,FALSE,"Graphs";#N/A,#N/A,FALSE,"4 Panel"}</definedName>
    <definedName name="_____no11" localSheetId="7" hidden="1">{#N/A,#N/A,FALSE,"Full";#N/A,#N/A,FALSE,"Half";#N/A,#N/A,FALSE,"Op Expenses";#N/A,#N/A,FALSE,"Cap Charge";#N/A,#N/A,FALSE,"Cost C";#N/A,#N/A,FALSE,"PP&amp;E";#N/A,#N/A,FALSE,"R&amp;D"}</definedName>
    <definedName name="_____no11" localSheetId="8" hidden="1">{#N/A,#N/A,FALSE,"Full";#N/A,#N/A,FALSE,"Half";#N/A,#N/A,FALSE,"Op Expenses";#N/A,#N/A,FALSE,"Cap Charge";#N/A,#N/A,FALSE,"Cost C";#N/A,#N/A,FALSE,"PP&amp;E";#N/A,#N/A,FALSE,"R&amp;D"}</definedName>
    <definedName name="_____no11" hidden="1">{#N/A,#N/A,FALSE,"Full";#N/A,#N/A,FALSE,"Half";#N/A,#N/A,FALSE,"Op Expenses";#N/A,#N/A,FALSE,"Cap Charge";#N/A,#N/A,FALSE,"Cost C";#N/A,#N/A,FALSE,"PP&amp;E";#N/A,#N/A,FALSE,"R&amp;D"}</definedName>
    <definedName name="_____no12" localSheetId="7" hidden="1">{#N/A,#N/A,FALSE,"SMT1";#N/A,#N/A,FALSE,"SMT2";#N/A,#N/A,FALSE,"Summary";#N/A,#N/A,FALSE,"Graphs";#N/A,#N/A,FALSE,"4 Panel"}</definedName>
    <definedName name="_____no12" localSheetId="8" hidden="1">{#N/A,#N/A,FALSE,"SMT1";#N/A,#N/A,FALSE,"SMT2";#N/A,#N/A,FALSE,"Summary";#N/A,#N/A,FALSE,"Graphs";#N/A,#N/A,FALSE,"4 Panel"}</definedName>
    <definedName name="_____no12" hidden="1">{#N/A,#N/A,FALSE,"SMT1";#N/A,#N/A,FALSE,"SMT2";#N/A,#N/A,FALSE,"Summary";#N/A,#N/A,FALSE,"Graphs";#N/A,#N/A,FALSE,"4 Panel"}</definedName>
    <definedName name="_____no13" localSheetId="7" hidden="1">{"EVA",#N/A,FALSE,"SMT2";#N/A,#N/A,FALSE,"Summary";#N/A,#N/A,FALSE,"Graphs";#N/A,#N/A,FALSE,"4 Panel"}</definedName>
    <definedName name="_____no13" localSheetId="8" hidden="1">{"EVA",#N/A,FALSE,"SMT2";#N/A,#N/A,FALSE,"Summary";#N/A,#N/A,FALSE,"Graphs";#N/A,#N/A,FALSE,"4 Panel"}</definedName>
    <definedName name="_____no13" hidden="1">{"EVA",#N/A,FALSE,"SMT2";#N/A,#N/A,FALSE,"Summary";#N/A,#N/A,FALSE,"Graphs";#N/A,#N/A,FALSE,"4 Panel"}</definedName>
    <definedName name="_____no14" localSheetId="7" hidden="1">{#N/A,#N/A,FALSE,"Full";#N/A,#N/A,FALSE,"Half";#N/A,#N/A,FALSE,"Op Expenses";#N/A,#N/A,FALSE,"Cap Charge";#N/A,#N/A,FALSE,"Cost C";#N/A,#N/A,FALSE,"PP&amp;E";#N/A,#N/A,FALSE,"R&amp;D"}</definedName>
    <definedName name="_____no14" localSheetId="8" hidden="1">{#N/A,#N/A,FALSE,"Full";#N/A,#N/A,FALSE,"Half";#N/A,#N/A,FALSE,"Op Expenses";#N/A,#N/A,FALSE,"Cap Charge";#N/A,#N/A,FALSE,"Cost C";#N/A,#N/A,FALSE,"PP&amp;E";#N/A,#N/A,FALSE,"R&amp;D"}</definedName>
    <definedName name="_____no14" hidden="1">{#N/A,#N/A,FALSE,"Full";#N/A,#N/A,FALSE,"Half";#N/A,#N/A,FALSE,"Op Expenses";#N/A,#N/A,FALSE,"Cap Charge";#N/A,#N/A,FALSE,"Cost C";#N/A,#N/A,FALSE,"PP&amp;E";#N/A,#N/A,FALSE,"R&amp;D"}</definedName>
    <definedName name="_____no2" localSheetId="7" hidden="1">{"EVA",#N/A,FALSE,"SMT2";#N/A,#N/A,FALSE,"Summary";#N/A,#N/A,FALSE,"Graphs";#N/A,#N/A,FALSE,"4 Panel"}</definedName>
    <definedName name="_____no2" localSheetId="8" hidden="1">{"EVA",#N/A,FALSE,"SMT2";#N/A,#N/A,FALSE,"Summary";#N/A,#N/A,FALSE,"Graphs";#N/A,#N/A,FALSE,"4 Panel"}</definedName>
    <definedName name="_____no2" hidden="1">{"EVA",#N/A,FALSE,"SMT2";#N/A,#N/A,FALSE,"Summary";#N/A,#N/A,FALSE,"Graphs";#N/A,#N/A,FALSE,"4 Panel"}</definedName>
    <definedName name="_____no3" localSheetId="7" hidden="1">{#N/A,#N/A,FALSE,"SMT1";#N/A,#N/A,FALSE,"SMT2";#N/A,#N/A,FALSE,"Summary";#N/A,#N/A,FALSE,"Graphs";#N/A,#N/A,FALSE,"4 Panel"}</definedName>
    <definedName name="_____no3" localSheetId="8" hidden="1">{#N/A,#N/A,FALSE,"SMT1";#N/A,#N/A,FALSE,"SMT2";#N/A,#N/A,FALSE,"Summary";#N/A,#N/A,FALSE,"Graphs";#N/A,#N/A,FALSE,"4 Panel"}</definedName>
    <definedName name="_____no3" hidden="1">{#N/A,#N/A,FALSE,"SMT1";#N/A,#N/A,FALSE,"SMT2";#N/A,#N/A,FALSE,"Summary";#N/A,#N/A,FALSE,"Graphs";#N/A,#N/A,FALSE,"4 Panel"}</definedName>
    <definedName name="_____no4" localSheetId="7" hidden="1">{#N/A,#N/A,FALSE,"SMT1";#N/A,#N/A,FALSE,"SMT2";#N/A,#N/A,FALSE,"Summary";#N/A,#N/A,FALSE,"Graphs";#N/A,#N/A,FALSE,"4 Panel"}</definedName>
    <definedName name="_____no4" localSheetId="8" hidden="1">{#N/A,#N/A,FALSE,"SMT1";#N/A,#N/A,FALSE,"SMT2";#N/A,#N/A,FALSE,"Summary";#N/A,#N/A,FALSE,"Graphs";#N/A,#N/A,FALSE,"4 Panel"}</definedName>
    <definedName name="_____no4" hidden="1">{#N/A,#N/A,FALSE,"SMT1";#N/A,#N/A,FALSE,"SMT2";#N/A,#N/A,FALSE,"Summary";#N/A,#N/A,FALSE,"Graphs";#N/A,#N/A,FALSE,"4 Panel"}</definedName>
    <definedName name="_____no5" localSheetId="7" hidden="1">{#N/A,#N/A,FALSE,"Full";#N/A,#N/A,FALSE,"Half";#N/A,#N/A,FALSE,"Op Expenses";#N/A,#N/A,FALSE,"Cap Charge";#N/A,#N/A,FALSE,"Cost C";#N/A,#N/A,FALSE,"PP&amp;E";#N/A,#N/A,FALSE,"R&amp;D"}</definedName>
    <definedName name="_____no5" localSheetId="8" hidden="1">{#N/A,#N/A,FALSE,"Full";#N/A,#N/A,FALSE,"Half";#N/A,#N/A,FALSE,"Op Expenses";#N/A,#N/A,FALSE,"Cap Charge";#N/A,#N/A,FALSE,"Cost C";#N/A,#N/A,FALSE,"PP&amp;E";#N/A,#N/A,FALSE,"R&amp;D"}</definedName>
    <definedName name="_____no5" hidden="1">{#N/A,#N/A,FALSE,"Full";#N/A,#N/A,FALSE,"Half";#N/A,#N/A,FALSE,"Op Expenses";#N/A,#N/A,FALSE,"Cap Charge";#N/A,#N/A,FALSE,"Cost C";#N/A,#N/A,FALSE,"PP&amp;E";#N/A,#N/A,FALSE,"R&amp;D"}</definedName>
    <definedName name="_____no6" localSheetId="7" hidden="1">{"EVA",#N/A,FALSE,"SMT2";#N/A,#N/A,FALSE,"Summary";#N/A,#N/A,FALSE,"Graphs";#N/A,#N/A,FALSE,"4 Panel"}</definedName>
    <definedName name="_____no6" localSheetId="8" hidden="1">{"EVA",#N/A,FALSE,"SMT2";#N/A,#N/A,FALSE,"Summary";#N/A,#N/A,FALSE,"Graphs";#N/A,#N/A,FALSE,"4 Panel"}</definedName>
    <definedName name="_____no6" hidden="1">{"EVA",#N/A,FALSE,"SMT2";#N/A,#N/A,FALSE,"Summary";#N/A,#N/A,FALSE,"Graphs";#N/A,#N/A,FALSE,"4 Panel"}</definedName>
    <definedName name="_____no7" localSheetId="7" hidden="1">{"EVA",#N/A,FALSE,"SMT2";#N/A,#N/A,FALSE,"Summary";#N/A,#N/A,FALSE,"Graphs";#N/A,#N/A,FALSE,"4 Panel"}</definedName>
    <definedName name="_____no7" localSheetId="8" hidden="1">{"EVA",#N/A,FALSE,"SMT2";#N/A,#N/A,FALSE,"Summary";#N/A,#N/A,FALSE,"Graphs";#N/A,#N/A,FALSE,"4 Panel"}</definedName>
    <definedName name="_____no7" hidden="1">{"EVA",#N/A,FALSE,"SMT2";#N/A,#N/A,FALSE,"Summary";#N/A,#N/A,FALSE,"Graphs";#N/A,#N/A,FALSE,"4 Panel"}</definedName>
    <definedName name="_____no8" localSheetId="7" hidden="1">{"EVA",#N/A,FALSE,"SMT2";#N/A,#N/A,FALSE,"Summary";#N/A,#N/A,FALSE,"Graphs";#N/A,#N/A,FALSE,"4 Panel"}</definedName>
    <definedName name="_____no8" localSheetId="8" hidden="1">{"EVA",#N/A,FALSE,"SMT2";#N/A,#N/A,FALSE,"Summary";#N/A,#N/A,FALSE,"Graphs";#N/A,#N/A,FALSE,"4 Panel"}</definedName>
    <definedName name="_____no8" hidden="1">{"EVA",#N/A,FALSE,"SMT2";#N/A,#N/A,FALSE,"Summary";#N/A,#N/A,FALSE,"Graphs";#N/A,#N/A,FALSE,"4 Panel"}</definedName>
    <definedName name="_____no9" localSheetId="7" hidden="1">{"EVA",#N/A,FALSE,"SMT2";#N/A,#N/A,FALSE,"Summary";#N/A,#N/A,FALSE,"Graphs";#N/A,#N/A,FALSE,"4 Panel"}</definedName>
    <definedName name="_____no9" localSheetId="8" hidden="1">{"EVA",#N/A,FALSE,"SMT2";#N/A,#N/A,FALSE,"Summary";#N/A,#N/A,FALSE,"Graphs";#N/A,#N/A,FALSE,"4 Panel"}</definedName>
    <definedName name="_____no9" hidden="1">{"EVA",#N/A,FALSE,"SMT2";#N/A,#N/A,FALSE,"Summary";#N/A,#N/A,FALSE,"Graphs";#N/A,#N/A,FALSE,"4 Panel"}</definedName>
    <definedName name="_____ORO10" localSheetId="8">#REF!</definedName>
    <definedName name="_____ORO10">#REF!</definedName>
    <definedName name="_____ORO11" localSheetId="8">#REF!</definedName>
    <definedName name="_____ORO11">#REF!</definedName>
    <definedName name="_____ORO12" localSheetId="8">#REF!</definedName>
    <definedName name="_____ORO12">#REF!</definedName>
    <definedName name="_____ORO13" localSheetId="8">#REF!</definedName>
    <definedName name="_____ORO13">#REF!</definedName>
    <definedName name="_____ORO14" localSheetId="8">#REF!</definedName>
    <definedName name="_____ORO14">#REF!</definedName>
    <definedName name="_____ORO15" localSheetId="8">#REF!</definedName>
    <definedName name="_____ORO15">#REF!</definedName>
    <definedName name="_____ORO16" localSheetId="8">#REF!</definedName>
    <definedName name="_____ORO16">#REF!</definedName>
    <definedName name="_____ORO17" localSheetId="8">#REF!</definedName>
    <definedName name="_____ORO17">#REF!</definedName>
    <definedName name="_____ORO18" localSheetId="8">#REF!</definedName>
    <definedName name="_____ORO18">#REF!</definedName>
    <definedName name="_____ORO19" localSheetId="8">#REF!</definedName>
    <definedName name="_____ORO19">#REF!</definedName>
    <definedName name="_____PJ50" localSheetId="8">#REF!</definedName>
    <definedName name="_____PJ50">#REF!</definedName>
    <definedName name="_____pj51" localSheetId="8">#REF!</definedName>
    <definedName name="_____pj51">#REF!</definedName>
    <definedName name="_____PMT5671" localSheetId="8">[4]MEMORIAS!#REF!</definedName>
    <definedName name="_____PMT5671">[5]MEMORIAS!#REF!</definedName>
    <definedName name="_____PMT5805" localSheetId="8">[4]MEMORIAS!#REF!</definedName>
    <definedName name="_____PMT5805">[5]MEMORIAS!#REF!</definedName>
    <definedName name="_____PMT5806" localSheetId="8">[4]MEMORIAS!#REF!</definedName>
    <definedName name="_____PMT5806">[5]MEMORIAS!#REF!</definedName>
    <definedName name="_____PMT5815" localSheetId="8">[4]MEMORIAS!#REF!</definedName>
    <definedName name="_____PMT5815">[5]MEMORIAS!#REF!</definedName>
    <definedName name="_____PMT5820" localSheetId="8">[4]MEMORIAS!#REF!</definedName>
    <definedName name="_____PMT5820">[5]MEMORIAS!#REF!</definedName>
    <definedName name="_____r" localSheetId="8">#REF!</definedName>
    <definedName name="_____r">#REF!</definedName>
    <definedName name="_____tab1" localSheetId="8">#REF!</definedName>
    <definedName name="_____tab1">#REF!</definedName>
    <definedName name="_____tab2" localSheetId="8">#REF!</definedName>
    <definedName name="_____tab2">#REF!</definedName>
    <definedName name="_____tab3" localSheetId="8">#REF!</definedName>
    <definedName name="_____tab3">#REF!</definedName>
    <definedName name="_____TAB4" localSheetId="8">#REF!</definedName>
    <definedName name="_____TAB4">#REF!</definedName>
    <definedName name="_____Vol1" localSheetId="8">[9]Item!$A:$D</definedName>
    <definedName name="_____Vol1">[10]Item!$A:$D</definedName>
    <definedName name="_____VPD1">[8]TARIFAS!$C$582</definedName>
    <definedName name="_____VPI1">[8]TARIFAS!$C$580</definedName>
    <definedName name="_____VRA1">[8]TARIFAS!$C$579</definedName>
    <definedName name="____A2" localSheetId="7" hidden="1">{#N/A,#N/A,FALSE,"Costos Productos 6A";#N/A,#N/A,FALSE,"Costo Unitario Total H-94-12"}</definedName>
    <definedName name="____A2" localSheetId="8" hidden="1">{#N/A,#N/A,FALSE,"Costos Productos 6A";#N/A,#N/A,FALSE,"Costo Unitario Total H-94-12"}</definedName>
    <definedName name="____A2" hidden="1">{#N/A,#N/A,FALSE,"Costos Productos 6A";#N/A,#N/A,FALSE,"Costo Unitario Total H-94-12"}</definedName>
    <definedName name="____aiu2">[6]AIU!$J$105</definedName>
    <definedName name="____apu1" localSheetId="8">[3]INSUMOS!#REF!</definedName>
    <definedName name="____apu1">[3]INSUMOS!#REF!</definedName>
    <definedName name="____cua1">'[7]ALCANTARILLADO RAS'!$A$4:$B$14</definedName>
    <definedName name="____DMD1" localSheetId="4">#REF!</definedName>
    <definedName name="____DMD1" localSheetId="8">#REF!</definedName>
    <definedName name="____DMD1" localSheetId="10">#REF!</definedName>
    <definedName name="____DMD1">#REF!</definedName>
    <definedName name="____EST1" localSheetId="8">#REF!</definedName>
    <definedName name="____EST1">#REF!</definedName>
    <definedName name="____EST10" localSheetId="8">#REF!</definedName>
    <definedName name="____EST10">#REF!</definedName>
    <definedName name="____EST11" localSheetId="8">#REF!</definedName>
    <definedName name="____EST11">#REF!</definedName>
    <definedName name="____EST12" localSheetId="8">#REF!</definedName>
    <definedName name="____EST12">#REF!</definedName>
    <definedName name="____EST13" localSheetId="8">#REF!</definedName>
    <definedName name="____EST13">#REF!</definedName>
    <definedName name="____EST14" localSheetId="8">#REF!</definedName>
    <definedName name="____EST14">#REF!</definedName>
    <definedName name="____EST15" localSheetId="8">#REF!</definedName>
    <definedName name="____EST15">#REF!</definedName>
    <definedName name="____EST16" localSheetId="8">#REF!</definedName>
    <definedName name="____EST16">#REF!</definedName>
    <definedName name="____EST17" localSheetId="8">#REF!</definedName>
    <definedName name="____EST17">#REF!</definedName>
    <definedName name="____EST18" localSheetId="8">#REF!</definedName>
    <definedName name="____EST18">#REF!</definedName>
    <definedName name="____EST19" localSheetId="8">#REF!</definedName>
    <definedName name="____EST19">#REF!</definedName>
    <definedName name="____EST2" localSheetId="8">#REF!</definedName>
    <definedName name="____EST2">#REF!</definedName>
    <definedName name="____EST3" localSheetId="8">#REF!</definedName>
    <definedName name="____EST3">#REF!</definedName>
    <definedName name="____EST4" localSheetId="8">#REF!</definedName>
    <definedName name="____EST4">#REF!</definedName>
    <definedName name="____EST5" localSheetId="8">#REF!</definedName>
    <definedName name="____EST5">#REF!</definedName>
    <definedName name="____EST6" localSheetId="8">#REF!</definedName>
    <definedName name="____EST6">#REF!</definedName>
    <definedName name="____EST7" localSheetId="8">#REF!</definedName>
    <definedName name="____EST7">#REF!</definedName>
    <definedName name="____EST8" localSheetId="8">#REF!</definedName>
    <definedName name="____EST8">#REF!</definedName>
    <definedName name="____EST9" localSheetId="8">#REF!</definedName>
    <definedName name="____EST9">#REF!</definedName>
    <definedName name="____EXC1" localSheetId="8">#REF!</definedName>
    <definedName name="____EXC1">#REF!</definedName>
    <definedName name="____EXC10" localSheetId="8">#REF!</definedName>
    <definedName name="____EXC10">#REF!</definedName>
    <definedName name="____EXC11" localSheetId="8">#REF!</definedName>
    <definedName name="____EXC11">#REF!</definedName>
    <definedName name="____EXC12" localSheetId="8">#REF!</definedName>
    <definedName name="____EXC12">#REF!</definedName>
    <definedName name="____EXC2" localSheetId="8">#REF!</definedName>
    <definedName name="____EXC2">#REF!</definedName>
    <definedName name="____EXC3" localSheetId="8">#REF!</definedName>
    <definedName name="____EXC3">#REF!</definedName>
    <definedName name="____EXC4" localSheetId="8">#REF!</definedName>
    <definedName name="____EXC4">#REF!</definedName>
    <definedName name="____EXC5" localSheetId="8">#REF!</definedName>
    <definedName name="____EXC5">#REF!</definedName>
    <definedName name="____EXC6" localSheetId="8">#REF!</definedName>
    <definedName name="____EXC6">#REF!</definedName>
    <definedName name="____EXC7" localSheetId="8">#REF!</definedName>
    <definedName name="____EXC7">#REF!</definedName>
    <definedName name="____EXC8" localSheetId="8">#REF!</definedName>
    <definedName name="____EXC8">#REF!</definedName>
    <definedName name="____EXC9" localSheetId="8">#REF!</definedName>
    <definedName name="____EXC9">#REF!</definedName>
    <definedName name="____F" localSheetId="7" hidden="1">{"krl1",#N/A,FALSE,"kr";"krl2",#N/A,FALSE,"kr";"compara",#N/A,FALSE,"kr";"desconp1",#N/A,FALSE,"kr";"desconp12",#N/A,FALSE,"kr";"krnp1",#N/A,FALSE,"kr";"krnp2",#N/A,FALSE,"kr";"krp12avg",#N/A,FALSE,"kr";"krp1avg",#N/A,FALSE,"kr"}</definedName>
    <definedName name="____F" localSheetId="8" hidden="1">{"krl1",#N/A,FALSE,"kr";"krl2",#N/A,FALSE,"kr";"compara",#N/A,FALSE,"kr";"desconp1",#N/A,FALSE,"kr";"desconp12",#N/A,FALSE,"kr";"krnp1",#N/A,FALSE,"kr";"krnp2",#N/A,FALSE,"kr";"krp12avg",#N/A,FALSE,"kr";"krp1avg",#N/A,FALSE,"kr"}</definedName>
    <definedName name="____F" hidden="1">{"krl1",#N/A,FALSE,"kr";"krl2",#N/A,FALSE,"kr";"compara",#N/A,FALSE,"kr";"desconp1",#N/A,FALSE,"kr";"desconp12",#N/A,FALSE,"kr";"krnp1",#N/A,FALSE,"kr";"krnp2",#N/A,FALSE,"kr";"krp12avg",#N/A,FALSE,"kr";"krp1avg",#N/A,FALSE,"kr"}</definedName>
    <definedName name="____new1" localSheetId="7" hidden="1">{#N/A,#N/A,FALSE,"SMT1";#N/A,#N/A,FALSE,"SMT2";#N/A,#N/A,FALSE,"Summary";#N/A,#N/A,FALSE,"Graphs";#N/A,#N/A,FALSE,"4 Panel"}</definedName>
    <definedName name="____new1" localSheetId="8" hidden="1">{#N/A,#N/A,FALSE,"SMT1";#N/A,#N/A,FALSE,"SMT2";#N/A,#N/A,FALSE,"Summary";#N/A,#N/A,FALSE,"Graphs";#N/A,#N/A,FALSE,"4 Panel"}</definedName>
    <definedName name="____new1" hidden="1">{#N/A,#N/A,FALSE,"SMT1";#N/A,#N/A,FALSE,"SMT2";#N/A,#N/A,FALSE,"Summary";#N/A,#N/A,FALSE,"Graphs";#N/A,#N/A,FALSE,"4 Panel"}</definedName>
    <definedName name="____new10" localSheetId="7" hidden="1">{#N/A,#N/A,FALSE,"SMT1";#N/A,#N/A,FALSE,"SMT2";#N/A,#N/A,FALSE,"Summary";#N/A,#N/A,FALSE,"Graphs";#N/A,#N/A,FALSE,"4 Panel"}</definedName>
    <definedName name="____new10" localSheetId="8" hidden="1">{#N/A,#N/A,FALSE,"SMT1";#N/A,#N/A,FALSE,"SMT2";#N/A,#N/A,FALSE,"Summary";#N/A,#N/A,FALSE,"Graphs";#N/A,#N/A,FALSE,"4 Panel"}</definedName>
    <definedName name="____new10" hidden="1">{#N/A,#N/A,FALSE,"SMT1";#N/A,#N/A,FALSE,"SMT2";#N/A,#N/A,FALSE,"Summary";#N/A,#N/A,FALSE,"Graphs";#N/A,#N/A,FALSE,"4 Panel"}</definedName>
    <definedName name="____new2" localSheetId="7" hidden="1">{"EVA",#N/A,FALSE,"SMT2";#N/A,#N/A,FALSE,"Summary";#N/A,#N/A,FALSE,"Graphs";#N/A,#N/A,FALSE,"4 Panel"}</definedName>
    <definedName name="____new2" localSheetId="8" hidden="1">{"EVA",#N/A,FALSE,"SMT2";#N/A,#N/A,FALSE,"Summary";#N/A,#N/A,FALSE,"Graphs";#N/A,#N/A,FALSE,"4 Panel"}</definedName>
    <definedName name="____new2" hidden="1">{"EVA",#N/A,FALSE,"SMT2";#N/A,#N/A,FALSE,"Summary";#N/A,#N/A,FALSE,"Graphs";#N/A,#N/A,FALSE,"4 Panel"}</definedName>
    <definedName name="____NEW3" localSheetId="7" hidden="1">{#N/A,#N/A,FALSE,"SMT1";#N/A,#N/A,FALSE,"SMT2";#N/A,#N/A,FALSE,"Summary";#N/A,#N/A,FALSE,"Graphs";#N/A,#N/A,FALSE,"4 Panel"}</definedName>
    <definedName name="____NEW3" localSheetId="8" hidden="1">{#N/A,#N/A,FALSE,"SMT1";#N/A,#N/A,FALSE,"SMT2";#N/A,#N/A,FALSE,"Summary";#N/A,#N/A,FALSE,"Graphs";#N/A,#N/A,FALSE,"4 Panel"}</definedName>
    <definedName name="____NEW3" hidden="1">{#N/A,#N/A,FALSE,"SMT1";#N/A,#N/A,FALSE,"SMT2";#N/A,#N/A,FALSE,"Summary";#N/A,#N/A,FALSE,"Graphs";#N/A,#N/A,FALSE,"4 Panel"}</definedName>
    <definedName name="____NEW4" localSheetId="7" hidden="1">{#N/A,#N/A,FALSE,"Full";#N/A,#N/A,FALSE,"Half";#N/A,#N/A,FALSE,"Op Expenses";#N/A,#N/A,FALSE,"Cap Charge";#N/A,#N/A,FALSE,"Cost C";#N/A,#N/A,FALSE,"PP&amp;E";#N/A,#N/A,FALSE,"R&amp;D"}</definedName>
    <definedName name="____NEW4" localSheetId="8" hidden="1">{#N/A,#N/A,FALSE,"Full";#N/A,#N/A,FALSE,"Half";#N/A,#N/A,FALSE,"Op Expenses";#N/A,#N/A,FALSE,"Cap Charge";#N/A,#N/A,FALSE,"Cost C";#N/A,#N/A,FALSE,"PP&amp;E";#N/A,#N/A,FALSE,"R&amp;D"}</definedName>
    <definedName name="____NEW4" hidden="1">{#N/A,#N/A,FALSE,"Full";#N/A,#N/A,FALSE,"Half";#N/A,#N/A,FALSE,"Op Expenses";#N/A,#N/A,FALSE,"Cap Charge";#N/A,#N/A,FALSE,"Cost C";#N/A,#N/A,FALSE,"PP&amp;E";#N/A,#N/A,FALSE,"R&amp;D"}</definedName>
    <definedName name="____no1" localSheetId="7" hidden="1">{#N/A,#N/A,FALSE,"SMT1";#N/A,#N/A,FALSE,"SMT2";#N/A,#N/A,FALSE,"Summary";#N/A,#N/A,FALSE,"Graphs";#N/A,#N/A,FALSE,"4 Panel"}</definedName>
    <definedName name="____no1" localSheetId="8" hidden="1">{#N/A,#N/A,FALSE,"SMT1";#N/A,#N/A,FALSE,"SMT2";#N/A,#N/A,FALSE,"Summary";#N/A,#N/A,FALSE,"Graphs";#N/A,#N/A,FALSE,"4 Panel"}</definedName>
    <definedName name="____no1" hidden="1">{#N/A,#N/A,FALSE,"SMT1";#N/A,#N/A,FALSE,"SMT2";#N/A,#N/A,FALSE,"Summary";#N/A,#N/A,FALSE,"Graphs";#N/A,#N/A,FALSE,"4 Panel"}</definedName>
    <definedName name="____no10" localSheetId="7" hidden="1">{#N/A,#N/A,FALSE,"SMT1";#N/A,#N/A,FALSE,"SMT2";#N/A,#N/A,FALSE,"Summary";#N/A,#N/A,FALSE,"Graphs";#N/A,#N/A,FALSE,"4 Panel"}</definedName>
    <definedName name="____no10" localSheetId="8" hidden="1">{#N/A,#N/A,FALSE,"SMT1";#N/A,#N/A,FALSE,"SMT2";#N/A,#N/A,FALSE,"Summary";#N/A,#N/A,FALSE,"Graphs";#N/A,#N/A,FALSE,"4 Panel"}</definedName>
    <definedName name="____no10" hidden="1">{#N/A,#N/A,FALSE,"SMT1";#N/A,#N/A,FALSE,"SMT2";#N/A,#N/A,FALSE,"Summary";#N/A,#N/A,FALSE,"Graphs";#N/A,#N/A,FALSE,"4 Panel"}</definedName>
    <definedName name="____no11" localSheetId="7" hidden="1">{#N/A,#N/A,FALSE,"Full";#N/A,#N/A,FALSE,"Half";#N/A,#N/A,FALSE,"Op Expenses";#N/A,#N/A,FALSE,"Cap Charge";#N/A,#N/A,FALSE,"Cost C";#N/A,#N/A,FALSE,"PP&amp;E";#N/A,#N/A,FALSE,"R&amp;D"}</definedName>
    <definedName name="____no11" localSheetId="8" hidden="1">{#N/A,#N/A,FALSE,"Full";#N/A,#N/A,FALSE,"Half";#N/A,#N/A,FALSE,"Op Expenses";#N/A,#N/A,FALSE,"Cap Charge";#N/A,#N/A,FALSE,"Cost C";#N/A,#N/A,FALSE,"PP&amp;E";#N/A,#N/A,FALSE,"R&amp;D"}</definedName>
    <definedName name="____no11" hidden="1">{#N/A,#N/A,FALSE,"Full";#N/A,#N/A,FALSE,"Half";#N/A,#N/A,FALSE,"Op Expenses";#N/A,#N/A,FALSE,"Cap Charge";#N/A,#N/A,FALSE,"Cost C";#N/A,#N/A,FALSE,"PP&amp;E";#N/A,#N/A,FALSE,"R&amp;D"}</definedName>
    <definedName name="____no12" localSheetId="7" hidden="1">{#N/A,#N/A,FALSE,"SMT1";#N/A,#N/A,FALSE,"SMT2";#N/A,#N/A,FALSE,"Summary";#N/A,#N/A,FALSE,"Graphs";#N/A,#N/A,FALSE,"4 Panel"}</definedName>
    <definedName name="____no12" localSheetId="8" hidden="1">{#N/A,#N/A,FALSE,"SMT1";#N/A,#N/A,FALSE,"SMT2";#N/A,#N/A,FALSE,"Summary";#N/A,#N/A,FALSE,"Graphs";#N/A,#N/A,FALSE,"4 Panel"}</definedName>
    <definedName name="____no12" hidden="1">{#N/A,#N/A,FALSE,"SMT1";#N/A,#N/A,FALSE,"SMT2";#N/A,#N/A,FALSE,"Summary";#N/A,#N/A,FALSE,"Graphs";#N/A,#N/A,FALSE,"4 Panel"}</definedName>
    <definedName name="____no13" localSheetId="7" hidden="1">{"EVA",#N/A,FALSE,"SMT2";#N/A,#N/A,FALSE,"Summary";#N/A,#N/A,FALSE,"Graphs";#N/A,#N/A,FALSE,"4 Panel"}</definedName>
    <definedName name="____no13" localSheetId="8" hidden="1">{"EVA",#N/A,FALSE,"SMT2";#N/A,#N/A,FALSE,"Summary";#N/A,#N/A,FALSE,"Graphs";#N/A,#N/A,FALSE,"4 Panel"}</definedName>
    <definedName name="____no13" hidden="1">{"EVA",#N/A,FALSE,"SMT2";#N/A,#N/A,FALSE,"Summary";#N/A,#N/A,FALSE,"Graphs";#N/A,#N/A,FALSE,"4 Panel"}</definedName>
    <definedName name="____no14" localSheetId="7" hidden="1">{#N/A,#N/A,FALSE,"Full";#N/A,#N/A,FALSE,"Half";#N/A,#N/A,FALSE,"Op Expenses";#N/A,#N/A,FALSE,"Cap Charge";#N/A,#N/A,FALSE,"Cost C";#N/A,#N/A,FALSE,"PP&amp;E";#N/A,#N/A,FALSE,"R&amp;D"}</definedName>
    <definedName name="____no14" localSheetId="8" hidden="1">{#N/A,#N/A,FALSE,"Full";#N/A,#N/A,FALSE,"Half";#N/A,#N/A,FALSE,"Op Expenses";#N/A,#N/A,FALSE,"Cap Charge";#N/A,#N/A,FALSE,"Cost C";#N/A,#N/A,FALSE,"PP&amp;E";#N/A,#N/A,FALSE,"R&amp;D"}</definedName>
    <definedName name="____no14" hidden="1">{#N/A,#N/A,FALSE,"Full";#N/A,#N/A,FALSE,"Half";#N/A,#N/A,FALSE,"Op Expenses";#N/A,#N/A,FALSE,"Cap Charge";#N/A,#N/A,FALSE,"Cost C";#N/A,#N/A,FALSE,"PP&amp;E";#N/A,#N/A,FALSE,"R&amp;D"}</definedName>
    <definedName name="____no2" localSheetId="7" hidden="1">{"EVA",#N/A,FALSE,"SMT2";#N/A,#N/A,FALSE,"Summary";#N/A,#N/A,FALSE,"Graphs";#N/A,#N/A,FALSE,"4 Panel"}</definedName>
    <definedName name="____no2" localSheetId="8" hidden="1">{"EVA",#N/A,FALSE,"SMT2";#N/A,#N/A,FALSE,"Summary";#N/A,#N/A,FALSE,"Graphs";#N/A,#N/A,FALSE,"4 Panel"}</definedName>
    <definedName name="____no2" hidden="1">{"EVA",#N/A,FALSE,"SMT2";#N/A,#N/A,FALSE,"Summary";#N/A,#N/A,FALSE,"Graphs";#N/A,#N/A,FALSE,"4 Panel"}</definedName>
    <definedName name="____no3" localSheetId="7" hidden="1">{#N/A,#N/A,FALSE,"SMT1";#N/A,#N/A,FALSE,"SMT2";#N/A,#N/A,FALSE,"Summary";#N/A,#N/A,FALSE,"Graphs";#N/A,#N/A,FALSE,"4 Panel"}</definedName>
    <definedName name="____no3" localSheetId="8" hidden="1">{#N/A,#N/A,FALSE,"SMT1";#N/A,#N/A,FALSE,"SMT2";#N/A,#N/A,FALSE,"Summary";#N/A,#N/A,FALSE,"Graphs";#N/A,#N/A,FALSE,"4 Panel"}</definedName>
    <definedName name="____no3" hidden="1">{#N/A,#N/A,FALSE,"SMT1";#N/A,#N/A,FALSE,"SMT2";#N/A,#N/A,FALSE,"Summary";#N/A,#N/A,FALSE,"Graphs";#N/A,#N/A,FALSE,"4 Panel"}</definedName>
    <definedName name="____no4" localSheetId="7" hidden="1">{#N/A,#N/A,FALSE,"SMT1";#N/A,#N/A,FALSE,"SMT2";#N/A,#N/A,FALSE,"Summary";#N/A,#N/A,FALSE,"Graphs";#N/A,#N/A,FALSE,"4 Panel"}</definedName>
    <definedName name="____no4" localSheetId="8" hidden="1">{#N/A,#N/A,FALSE,"SMT1";#N/A,#N/A,FALSE,"SMT2";#N/A,#N/A,FALSE,"Summary";#N/A,#N/A,FALSE,"Graphs";#N/A,#N/A,FALSE,"4 Panel"}</definedName>
    <definedName name="____no4" hidden="1">{#N/A,#N/A,FALSE,"SMT1";#N/A,#N/A,FALSE,"SMT2";#N/A,#N/A,FALSE,"Summary";#N/A,#N/A,FALSE,"Graphs";#N/A,#N/A,FALSE,"4 Panel"}</definedName>
    <definedName name="____no5" localSheetId="7" hidden="1">{#N/A,#N/A,FALSE,"Full";#N/A,#N/A,FALSE,"Half";#N/A,#N/A,FALSE,"Op Expenses";#N/A,#N/A,FALSE,"Cap Charge";#N/A,#N/A,FALSE,"Cost C";#N/A,#N/A,FALSE,"PP&amp;E";#N/A,#N/A,FALSE,"R&amp;D"}</definedName>
    <definedName name="____no5" localSheetId="8" hidden="1">{#N/A,#N/A,FALSE,"Full";#N/A,#N/A,FALSE,"Half";#N/A,#N/A,FALSE,"Op Expenses";#N/A,#N/A,FALSE,"Cap Charge";#N/A,#N/A,FALSE,"Cost C";#N/A,#N/A,FALSE,"PP&amp;E";#N/A,#N/A,FALSE,"R&amp;D"}</definedName>
    <definedName name="____no5" hidden="1">{#N/A,#N/A,FALSE,"Full";#N/A,#N/A,FALSE,"Half";#N/A,#N/A,FALSE,"Op Expenses";#N/A,#N/A,FALSE,"Cap Charge";#N/A,#N/A,FALSE,"Cost C";#N/A,#N/A,FALSE,"PP&amp;E";#N/A,#N/A,FALSE,"R&amp;D"}</definedName>
    <definedName name="____no6" localSheetId="7" hidden="1">{"EVA",#N/A,FALSE,"SMT2";#N/A,#N/A,FALSE,"Summary";#N/A,#N/A,FALSE,"Graphs";#N/A,#N/A,FALSE,"4 Panel"}</definedName>
    <definedName name="____no6" localSheetId="8" hidden="1">{"EVA",#N/A,FALSE,"SMT2";#N/A,#N/A,FALSE,"Summary";#N/A,#N/A,FALSE,"Graphs";#N/A,#N/A,FALSE,"4 Panel"}</definedName>
    <definedName name="____no6" hidden="1">{"EVA",#N/A,FALSE,"SMT2";#N/A,#N/A,FALSE,"Summary";#N/A,#N/A,FALSE,"Graphs";#N/A,#N/A,FALSE,"4 Panel"}</definedName>
    <definedName name="____no7" localSheetId="7" hidden="1">{"EVA",#N/A,FALSE,"SMT2";#N/A,#N/A,FALSE,"Summary";#N/A,#N/A,FALSE,"Graphs";#N/A,#N/A,FALSE,"4 Panel"}</definedName>
    <definedName name="____no7" localSheetId="8" hidden="1">{"EVA",#N/A,FALSE,"SMT2";#N/A,#N/A,FALSE,"Summary";#N/A,#N/A,FALSE,"Graphs";#N/A,#N/A,FALSE,"4 Panel"}</definedName>
    <definedName name="____no7" hidden="1">{"EVA",#N/A,FALSE,"SMT2";#N/A,#N/A,FALSE,"Summary";#N/A,#N/A,FALSE,"Graphs";#N/A,#N/A,FALSE,"4 Panel"}</definedName>
    <definedName name="____no8" localSheetId="7" hidden="1">{"EVA",#N/A,FALSE,"SMT2";#N/A,#N/A,FALSE,"Summary";#N/A,#N/A,FALSE,"Graphs";#N/A,#N/A,FALSE,"4 Panel"}</definedName>
    <definedName name="____no8" localSheetId="8" hidden="1">{"EVA",#N/A,FALSE,"SMT2";#N/A,#N/A,FALSE,"Summary";#N/A,#N/A,FALSE,"Graphs";#N/A,#N/A,FALSE,"4 Panel"}</definedName>
    <definedName name="____no8" hidden="1">{"EVA",#N/A,FALSE,"SMT2";#N/A,#N/A,FALSE,"Summary";#N/A,#N/A,FALSE,"Graphs";#N/A,#N/A,FALSE,"4 Panel"}</definedName>
    <definedName name="____no9" localSheetId="7" hidden="1">{"EVA",#N/A,FALSE,"SMT2";#N/A,#N/A,FALSE,"Summary";#N/A,#N/A,FALSE,"Graphs";#N/A,#N/A,FALSE,"4 Panel"}</definedName>
    <definedName name="____no9" localSheetId="8" hidden="1">{"EVA",#N/A,FALSE,"SMT2";#N/A,#N/A,FALSE,"Summary";#N/A,#N/A,FALSE,"Graphs";#N/A,#N/A,FALSE,"4 Panel"}</definedName>
    <definedName name="____no9" hidden="1">{"EVA",#N/A,FALSE,"SMT2";#N/A,#N/A,FALSE,"Summary";#N/A,#N/A,FALSE,"Graphs";#N/A,#N/A,FALSE,"4 Panel"}</definedName>
    <definedName name="____ORO10" localSheetId="8">#REF!</definedName>
    <definedName name="____ORO10">#REF!</definedName>
    <definedName name="____ORO11" localSheetId="8">#REF!</definedName>
    <definedName name="____ORO11">#REF!</definedName>
    <definedName name="____ORO12" localSheetId="8">#REF!</definedName>
    <definedName name="____ORO12">#REF!</definedName>
    <definedName name="____ORO13" localSheetId="8">#REF!</definedName>
    <definedName name="____ORO13">#REF!</definedName>
    <definedName name="____ORO14" localSheetId="8">#REF!</definedName>
    <definedName name="____ORO14">#REF!</definedName>
    <definedName name="____ORO15" localSheetId="8">#REF!</definedName>
    <definedName name="____ORO15">#REF!</definedName>
    <definedName name="____ORO16" localSheetId="8">#REF!</definedName>
    <definedName name="____ORO16">#REF!</definedName>
    <definedName name="____ORO17" localSheetId="8">#REF!</definedName>
    <definedName name="____ORO17">#REF!</definedName>
    <definedName name="____ORO18" localSheetId="8">#REF!</definedName>
    <definedName name="____ORO18">#REF!</definedName>
    <definedName name="____ORO19" localSheetId="8">#REF!</definedName>
    <definedName name="____ORO19">#REF!</definedName>
    <definedName name="____PJ50" localSheetId="8">#REF!</definedName>
    <definedName name="____PJ50">#REF!</definedName>
    <definedName name="____pj51" localSheetId="8">#REF!</definedName>
    <definedName name="____pj51">#REF!</definedName>
    <definedName name="____PMT5671" localSheetId="8">[4]MEMORIAS!#REF!</definedName>
    <definedName name="____PMT5671">[5]MEMORIAS!#REF!</definedName>
    <definedName name="____PMT5805" localSheetId="8">[4]MEMORIAS!#REF!</definedName>
    <definedName name="____PMT5805">[5]MEMORIAS!#REF!</definedName>
    <definedName name="____PMT5806" localSheetId="8">[4]MEMORIAS!#REF!</definedName>
    <definedName name="____PMT5806">[5]MEMORIAS!#REF!</definedName>
    <definedName name="____PMT5815" localSheetId="8">[4]MEMORIAS!#REF!</definedName>
    <definedName name="____PMT5815">[5]MEMORIAS!#REF!</definedName>
    <definedName name="____PMT5820" localSheetId="8">[4]MEMORIAS!#REF!</definedName>
    <definedName name="____PMT5820">[5]MEMORIAS!#REF!</definedName>
    <definedName name="____r" localSheetId="8">#REF!</definedName>
    <definedName name="____r">#REF!</definedName>
    <definedName name="____SAL1" localSheetId="8">#REF!</definedName>
    <definedName name="____SAL1">#REF!</definedName>
    <definedName name="____tab1" localSheetId="8">#REF!</definedName>
    <definedName name="____tab1">#REF!</definedName>
    <definedName name="____tab2" localSheetId="8">#REF!</definedName>
    <definedName name="____tab2">#REF!</definedName>
    <definedName name="____tab3" localSheetId="8">#REF!</definedName>
    <definedName name="____tab3">#REF!</definedName>
    <definedName name="____TAB4" localSheetId="8">#REF!</definedName>
    <definedName name="____TAB4">#REF!</definedName>
    <definedName name="____Vol1" localSheetId="8">[9]Item!$A:$D</definedName>
    <definedName name="____Vol1">[10]Item!$A:$D</definedName>
    <definedName name="____VPD1">[8]TARIFAS!$C$582</definedName>
    <definedName name="____VPI1">[8]TARIFAS!$C$580</definedName>
    <definedName name="____VRA1">[8]TARIFAS!$C$579</definedName>
    <definedName name="___A2" localSheetId="7" hidden="1">{#N/A,#N/A,FALSE,"Costos Productos 6A";#N/A,#N/A,FALSE,"Costo Unitario Total H-94-12"}</definedName>
    <definedName name="___A2" localSheetId="8" hidden="1">{#N/A,#N/A,FALSE,"Costos Productos 6A";#N/A,#N/A,FALSE,"Costo Unitario Total H-94-12"}</definedName>
    <definedName name="___A2" hidden="1">{#N/A,#N/A,FALSE,"Costos Productos 6A";#N/A,#N/A,FALSE,"Costo Unitario Total H-94-12"}</definedName>
    <definedName name="___AAS1" localSheetId="7" hidden="1">{#N/A,#N/A,TRUE,"INGENIERIA";#N/A,#N/A,TRUE,"COMPRAS";#N/A,#N/A,TRUE,"DIRECCION";#N/A,#N/A,TRUE,"RESUMEN"}</definedName>
    <definedName name="___AAS1" localSheetId="8" hidden="1">{#N/A,#N/A,TRUE,"INGENIERIA";#N/A,#N/A,TRUE,"COMPRAS";#N/A,#N/A,TRUE,"DIRECCION";#N/A,#N/A,TRUE,"RESUMEN"}</definedName>
    <definedName name="___AAS1" hidden="1">{#N/A,#N/A,TRUE,"INGENIERIA";#N/A,#N/A,TRUE,"COMPRAS";#N/A,#N/A,TRUE,"DIRECCION";#N/A,#N/A,TRUE,"RESUMEN"}</definedName>
    <definedName name="___ABC1" localSheetId="7" hidden="1">{#N/A,#N/A,TRUE,"1842CWN0"}</definedName>
    <definedName name="___ABC1" localSheetId="8" hidden="1">{#N/A,#N/A,TRUE,"1842CWN0"}</definedName>
    <definedName name="___ABC1" hidden="1">{#N/A,#N/A,TRUE,"1842CWN0"}</definedName>
    <definedName name="___abc2" localSheetId="7" hidden="1">{#N/A,#N/A,TRUE,"1842CWN0"}</definedName>
    <definedName name="___abc2" localSheetId="8" hidden="1">{#N/A,#N/A,TRUE,"1842CWN0"}</definedName>
    <definedName name="___abc2" hidden="1">{#N/A,#N/A,TRUE,"1842CWN0"}</definedName>
    <definedName name="___AFC1">[11]INV!$A$25:$D$28</definedName>
    <definedName name="___AFC3">[11]INV!$F$25:$I$28</definedName>
    <definedName name="___AFC5">[11]INV!$K$25:$N$28</definedName>
    <definedName name="___aiu2">[6]AIU!$J$105</definedName>
    <definedName name="___apu1" localSheetId="8">[3]INSUMOS!#REF!</definedName>
    <definedName name="___apu1">[3]INSUMOS!#REF!</definedName>
    <definedName name="___BGC1">[11]INV!$A$5:$D$8</definedName>
    <definedName name="___BGC3">[11]INV!$F$5:$I$8</definedName>
    <definedName name="___BGC5">[11]INV!$K$5:$N$8</definedName>
    <definedName name="___CAC1">[11]INV!$A$19:$D$22</definedName>
    <definedName name="___CAC3">[11]INV!$F$19:$I$22</definedName>
    <definedName name="___CAC5">[11]INV!$K$19:$N$22</definedName>
    <definedName name="___Cod1" localSheetId="4">#REF!</definedName>
    <definedName name="___Cod1" localSheetId="8">#REF!</definedName>
    <definedName name="___Cod1" localSheetId="10">#REF!</definedName>
    <definedName name="___Cod1">#REF!</definedName>
    <definedName name="___cua1">'[7]ALCANTARILLADO RAS'!$A$4:$B$14</definedName>
    <definedName name="___DMD1" localSheetId="4">#REF!</definedName>
    <definedName name="___DMD1" localSheetId="8">#REF!</definedName>
    <definedName name="___DMD1" localSheetId="10">#REF!</definedName>
    <definedName name="___DMD1">#REF!</definedName>
    <definedName name="___EST1" localSheetId="8">#REF!</definedName>
    <definedName name="___EST1">#REF!</definedName>
    <definedName name="___EST10" localSheetId="8">#REF!</definedName>
    <definedName name="___EST10">#REF!</definedName>
    <definedName name="___EST11" localSheetId="8">#REF!</definedName>
    <definedName name="___EST11">#REF!</definedName>
    <definedName name="___EST12" localSheetId="8">#REF!</definedName>
    <definedName name="___EST12">#REF!</definedName>
    <definedName name="___EST13" localSheetId="8">#REF!</definedName>
    <definedName name="___EST13">#REF!</definedName>
    <definedName name="___EST14" localSheetId="8">#REF!</definedName>
    <definedName name="___EST14">#REF!</definedName>
    <definedName name="___EST15" localSheetId="8">#REF!</definedName>
    <definedName name="___EST15">#REF!</definedName>
    <definedName name="___EST16" localSheetId="8">#REF!</definedName>
    <definedName name="___EST16">#REF!</definedName>
    <definedName name="___EST17" localSheetId="8">#REF!</definedName>
    <definedName name="___EST17">#REF!</definedName>
    <definedName name="___EST18" localSheetId="8">#REF!</definedName>
    <definedName name="___EST18">#REF!</definedName>
    <definedName name="___EST19" localSheetId="8">#REF!</definedName>
    <definedName name="___EST19">#REF!</definedName>
    <definedName name="___EST2" localSheetId="8">#REF!</definedName>
    <definedName name="___EST2">#REF!</definedName>
    <definedName name="___EST3" localSheetId="8">#REF!</definedName>
    <definedName name="___EST3">#REF!</definedName>
    <definedName name="___EST4" localSheetId="8">#REF!</definedName>
    <definedName name="___EST4">#REF!</definedName>
    <definedName name="___EST5" localSheetId="8">#REF!</definedName>
    <definedName name="___EST5">#REF!</definedName>
    <definedName name="___EST6" localSheetId="8">#REF!</definedName>
    <definedName name="___EST6">#REF!</definedName>
    <definedName name="___EST7" localSheetId="8">#REF!</definedName>
    <definedName name="___EST7">#REF!</definedName>
    <definedName name="___EST8" localSheetId="8">#REF!</definedName>
    <definedName name="___EST8">#REF!</definedName>
    <definedName name="___EST9" localSheetId="8">#REF!</definedName>
    <definedName name="___EST9">#REF!</definedName>
    <definedName name="___ETR13" localSheetId="8">#REF!</definedName>
    <definedName name="___ETR13">#REF!</definedName>
    <definedName name="___EXC1" localSheetId="8">#REF!</definedName>
    <definedName name="___EXC1">#REF!</definedName>
    <definedName name="___EXC10" localSheetId="8">#REF!</definedName>
    <definedName name="___EXC10">#REF!</definedName>
    <definedName name="___EXC11" localSheetId="8">#REF!</definedName>
    <definedName name="___EXC11">#REF!</definedName>
    <definedName name="___EXC12" localSheetId="8">#REF!</definedName>
    <definedName name="___EXC12">#REF!</definedName>
    <definedName name="___EXC2" localSheetId="8">#REF!</definedName>
    <definedName name="___EXC2">#REF!</definedName>
    <definedName name="___EXC3" localSheetId="8">#REF!</definedName>
    <definedName name="___EXC3">#REF!</definedName>
    <definedName name="___EXC4" localSheetId="8">#REF!</definedName>
    <definedName name="___EXC4">#REF!</definedName>
    <definedName name="___EXC5" localSheetId="8">#REF!</definedName>
    <definedName name="___EXC5">#REF!</definedName>
    <definedName name="___EXC6" localSheetId="8">#REF!</definedName>
    <definedName name="___EXC6">#REF!</definedName>
    <definedName name="___EXC7" localSheetId="8">#REF!</definedName>
    <definedName name="___EXC7">#REF!</definedName>
    <definedName name="___EXC8" localSheetId="8">#REF!</definedName>
    <definedName name="___EXC8">#REF!</definedName>
    <definedName name="___EXC9" localSheetId="8">#REF!</definedName>
    <definedName name="___EXC9">#REF!</definedName>
    <definedName name="___F" localSheetId="7" hidden="1">{"krl1",#N/A,FALSE,"kr";"krl2",#N/A,FALSE,"kr";"compara",#N/A,FALSE,"kr";"desconp1",#N/A,FALSE,"kr";"desconp12",#N/A,FALSE,"kr";"krnp1",#N/A,FALSE,"kr";"krnp2",#N/A,FALSE,"kr";"krp12avg",#N/A,FALSE,"kr";"krp1avg",#N/A,FALSE,"kr"}</definedName>
    <definedName name="___F" localSheetId="8" hidden="1">{"krl1",#N/A,FALSE,"kr";"krl2",#N/A,FALSE,"kr";"compara",#N/A,FALSE,"kr";"desconp1",#N/A,FALSE,"kr";"desconp12",#N/A,FALSE,"kr";"krnp1",#N/A,FALSE,"kr";"krnp2",#N/A,FALSE,"kr";"krp12avg",#N/A,FALSE,"kr";"krp1avg",#N/A,FALSE,"kr"}</definedName>
    <definedName name="___f">[12]Cálculo!$B$67</definedName>
    <definedName name="___INF1" localSheetId="4">#REF!</definedName>
    <definedName name="___INF1" localSheetId="8">#REF!</definedName>
    <definedName name="___INF1" localSheetId="10">#REF!</definedName>
    <definedName name="___INF1">#REF!</definedName>
    <definedName name="___MA2" localSheetId="4">#REF!</definedName>
    <definedName name="___MA2" localSheetId="8">#REF!</definedName>
    <definedName name="___MA2" localSheetId="10">#REF!</definedName>
    <definedName name="___MA2">#REF!</definedName>
    <definedName name="___MSC1" localSheetId="4">#REF!</definedName>
    <definedName name="___MSC1" localSheetId="8">#REF!</definedName>
    <definedName name="___MSC1" localSheetId="10">#REF!</definedName>
    <definedName name="___MSC1">#REF!</definedName>
    <definedName name="___ORO10" localSheetId="8">#REF!</definedName>
    <definedName name="___ORO10">#REF!</definedName>
    <definedName name="___ORO11" localSheetId="8">#REF!</definedName>
    <definedName name="___ORO11">#REF!</definedName>
    <definedName name="___ORO12" localSheetId="8">#REF!</definedName>
    <definedName name="___ORO12">#REF!</definedName>
    <definedName name="___ORO13" localSheetId="8">#REF!</definedName>
    <definedName name="___ORO13">#REF!</definedName>
    <definedName name="___ORO14" localSheetId="8">#REF!</definedName>
    <definedName name="___ORO14">#REF!</definedName>
    <definedName name="___ORO15" localSheetId="8">#REF!</definedName>
    <definedName name="___ORO15">#REF!</definedName>
    <definedName name="___ORO16" localSheetId="8">#REF!</definedName>
    <definedName name="___ORO16">#REF!</definedName>
    <definedName name="___ORO17" localSheetId="8">#REF!</definedName>
    <definedName name="___ORO17">#REF!</definedName>
    <definedName name="___ORO18" localSheetId="8">#REF!</definedName>
    <definedName name="___ORO18">#REF!</definedName>
    <definedName name="___ORO19" localSheetId="8">#REF!</definedName>
    <definedName name="___ORO19">#REF!</definedName>
    <definedName name="___PJ50" localSheetId="8">#REF!</definedName>
    <definedName name="___PJ50">#REF!</definedName>
    <definedName name="___pj51" localSheetId="8">#REF!</definedName>
    <definedName name="___pj51">#REF!</definedName>
    <definedName name="___PMT5671" localSheetId="8">[4]MEMORIAS!#REF!</definedName>
    <definedName name="___PMT5671">[5]MEMORIAS!#REF!</definedName>
    <definedName name="___PMT5805" localSheetId="8">[4]MEMORIAS!#REF!</definedName>
    <definedName name="___PMT5805">[5]MEMORIAS!#REF!</definedName>
    <definedName name="___PMT5806" localSheetId="8">[4]MEMORIAS!#REF!</definedName>
    <definedName name="___PMT5806">[5]MEMORIAS!#REF!</definedName>
    <definedName name="___PMT5815" localSheetId="8">[4]MEMORIAS!#REF!</definedName>
    <definedName name="___PMT5815">[5]MEMORIAS!#REF!</definedName>
    <definedName name="___PMT5820" localSheetId="8">[4]MEMORIAS!#REF!</definedName>
    <definedName name="___PMT5820">[5]MEMORIAS!#REF!</definedName>
    <definedName name="___r" localSheetId="8">#REF!</definedName>
    <definedName name="___r">#REF!</definedName>
    <definedName name="___SBC1">[11]INV!$A$12:$D$15</definedName>
    <definedName name="___SBC3">[11]INV!$F$12:$I$15</definedName>
    <definedName name="___SBC5">[11]INV!$K$12:$N$15</definedName>
    <definedName name="___tab1" localSheetId="8">#REF!</definedName>
    <definedName name="___tab1">#REF!</definedName>
    <definedName name="___tab2" localSheetId="8">#REF!</definedName>
    <definedName name="___tab2">#REF!</definedName>
    <definedName name="___tab3" localSheetId="8">#REF!</definedName>
    <definedName name="___tab3">#REF!</definedName>
    <definedName name="___TAB4" localSheetId="8">#REF!</definedName>
    <definedName name="___TAB4">#REF!</definedName>
    <definedName name="___Vol1" localSheetId="8">[9]Item!$A:$D</definedName>
    <definedName name="___Vol1">[10]Item!$A:$D</definedName>
    <definedName name="___VPD1">[8]TARIFAS!$C$582</definedName>
    <definedName name="___VPI1">[8]TARIFAS!$C$580</definedName>
    <definedName name="___VRA1">[8]TARIFAS!$C$579</definedName>
    <definedName name="__10__123Graph_XGráfico_4A" localSheetId="7" hidden="1">[13]DATOS!#REF!</definedName>
    <definedName name="__10__123Graph_XGráfico_4A" localSheetId="8" hidden="1">[13]DATOS!#REF!</definedName>
    <definedName name="__10__123Graph_XGráfico_4A" hidden="1">[13]DATOS!#REF!</definedName>
    <definedName name="__11_4_0__123Grap" localSheetId="7" hidden="1">[14]DATOS!#REF!</definedName>
    <definedName name="__11_4_0__123Grap" localSheetId="8" hidden="1">[14]DATOS!#REF!</definedName>
    <definedName name="__11_4_0__123Grap" hidden="1">[14]DATOS!#REF!</definedName>
    <definedName name="__12_4_0__123Grap" localSheetId="7" hidden="1">[14]DATOS!#REF!</definedName>
    <definedName name="__12_4_0__123Grap" localSheetId="8" hidden="1">[14]DATOS!#REF!</definedName>
    <definedName name="__12_4_0__123Grap" hidden="1">[14]DATOS!#REF!</definedName>
    <definedName name="__123Graph_A" localSheetId="7" hidden="1">'[15]CCMM Enap'!#REF!</definedName>
    <definedName name="__123Graph_A" localSheetId="8" hidden="1">'[15]CCMM Enap'!#REF!</definedName>
    <definedName name="__123Graph_A" hidden="1">'[15]CCMM Enap'!#REF!</definedName>
    <definedName name="__123Graph_AFRQACIRR" hidden="1">[16]Main!$FP$65:$FP$70</definedName>
    <definedName name="__123Graph_AFRQACNPV" hidden="1">[16]Main!$FP$65:$FP$70</definedName>
    <definedName name="__123Graph_AFRQACRES" hidden="1">[16]Main!$FP$65:$FP$70</definedName>
    <definedName name="__123Graph_AHSTGIRR" hidden="1">[16]Main!$FN$66:$FR$66</definedName>
    <definedName name="__123Graph_AHSTGNPV" hidden="1">[16]Main!$FN$66:$FR$66</definedName>
    <definedName name="__123Graph_AHSTGRES" hidden="1">[16]Main!$FN$66:$FR$66</definedName>
    <definedName name="__123Graph_B" localSheetId="7" hidden="1">'[15]CCMM Enap'!#REF!</definedName>
    <definedName name="__123Graph_B" localSheetId="8" hidden="1">'[15]CCMM Enap'!#REF!</definedName>
    <definedName name="__123Graph_B" hidden="1">'[15]CCMM Enap'!#REF!</definedName>
    <definedName name="__123Graph_C" localSheetId="7" hidden="1">'[15]CCMM Enap'!#REF!</definedName>
    <definedName name="__123Graph_C" localSheetId="8" hidden="1">'[15]CCMM Enap'!#REF!</definedName>
    <definedName name="__123Graph_C" hidden="1">'[15]CCMM Enap'!#REF!</definedName>
    <definedName name="__123Graph_D" localSheetId="7" hidden="1">'[15]CCMM Enap'!#REF!</definedName>
    <definedName name="__123Graph_D" localSheetId="8" hidden="1">'[15]CCMM Enap'!#REF!</definedName>
    <definedName name="__123Graph_D" hidden="1">'[15]CCMM Enap'!#REF!</definedName>
    <definedName name="__123Graph_E" localSheetId="7" hidden="1">'[15]CCMM Enap'!#REF!</definedName>
    <definedName name="__123Graph_E" localSheetId="8" hidden="1">'[15]CCMM Enap'!#REF!</definedName>
    <definedName name="__123Graph_E" hidden="1">'[15]CCMM Enap'!#REF!</definedName>
    <definedName name="__123Graph_X" localSheetId="7" hidden="1">'[15]CCMM Enap'!#REF!</definedName>
    <definedName name="__123Graph_X" hidden="1">'[15]CCMM Enap'!#REF!</definedName>
    <definedName name="__123Graph_XFRQACNPV" hidden="1">[16]Main!$FO$65:$FO$70</definedName>
    <definedName name="__123Graph_XFRQACRES" hidden="1">[16]Main!$FO$65:$FO$70</definedName>
    <definedName name="__16_B_0__123Graph_XGráfico" localSheetId="7" hidden="1">[14]DATOS!#REF!</definedName>
    <definedName name="__16_B_0__123Graph_XGráfico" localSheetId="8" hidden="1">[14]DATOS!#REF!</definedName>
    <definedName name="__16_B_0__123Graph_XGráfico" hidden="1">[14]DATOS!#REF!</definedName>
    <definedName name="__17_B_0__123Graph_XGráfico" localSheetId="7" hidden="1">[14]DATOS!#REF!</definedName>
    <definedName name="__17_B_0__123Graph_XGráfico" localSheetId="8" hidden="1">[14]DATOS!#REF!</definedName>
    <definedName name="__17_B_0__123Graph_XGráfico" hidden="1">[14]DATOS!#REF!</definedName>
    <definedName name="__19_4_0__123Grap" localSheetId="7" hidden="1">[17]CRUDOS!#REF!</definedName>
    <definedName name="__19_4_0__123Grap" localSheetId="8" hidden="1">[17]CRUDOS!#REF!</definedName>
    <definedName name="__19_4_0__123Grap" hidden="1">[17]CRUDOS!#REF!</definedName>
    <definedName name="__1Excel_BuiltIn_Print_Area_1_1_1" localSheetId="8">#REF!</definedName>
    <definedName name="__1Excel_BuiltIn_Print_Area_1_1_1">#REF!</definedName>
    <definedName name="__20_4____123Grap" localSheetId="7" hidden="1">[14]DATOS!#REF!</definedName>
    <definedName name="__20_4____123Grap" localSheetId="8" hidden="1">[14]DATOS!#REF!</definedName>
    <definedName name="__20_4____123Grap" hidden="1">[14]DATOS!#REF!</definedName>
    <definedName name="__2008_Database" localSheetId="4">'[18]2008_Database Pate In'!#REF!</definedName>
    <definedName name="__2008_Database" localSheetId="8">'[19]2008_Database Pate In'!#REF!</definedName>
    <definedName name="__2008_Database" localSheetId="10">'[18]2008_Database Pate In'!#REF!</definedName>
    <definedName name="__2008_Database">'[19]2008_Database Pate In'!#REF!</definedName>
    <definedName name="__2Excel_BuiltIn_Print_Titles_1_1_1_1" localSheetId="8">#REF!</definedName>
    <definedName name="__2Excel_BuiltIn_Print_Titles_1_1_1_1">#REF!</definedName>
    <definedName name="__4___123Graph_AGráfico_4A" localSheetId="7" hidden="1">[13]DATOS!#REF!</definedName>
    <definedName name="__4___123Graph_AGráfico_4A" localSheetId="8" hidden="1">[13]DATOS!#REF!</definedName>
    <definedName name="__4___123Graph_AGráfico_4A" hidden="1">[13]DATOS!#REF!</definedName>
    <definedName name="__5___123Graph_AGráfico_4A" localSheetId="7" hidden="1">[13]DATOS!#REF!</definedName>
    <definedName name="__5___123Graph_AGráfico_4A" localSheetId="8" hidden="1">[13]DATOS!#REF!</definedName>
    <definedName name="__5___123Graph_AGráfico_4A" hidden="1">[13]DATOS!#REF!</definedName>
    <definedName name="__5___123Graph_BGráfico_4A" localSheetId="7" hidden="1">[13]DATOS!#REF!</definedName>
    <definedName name="__5___123Graph_BGráfico_4A" localSheetId="8" hidden="1">[13]DATOS!#REF!</definedName>
    <definedName name="__5___123Graph_BGráfico_4A" hidden="1">[13]DATOS!#REF!</definedName>
    <definedName name="__6___123Graph_BGráfico_4A" localSheetId="7" hidden="1">[13]DATOS!#REF!</definedName>
    <definedName name="__6___123Graph_BGráfico_4A" localSheetId="8" hidden="1">[13]DATOS!#REF!</definedName>
    <definedName name="__6___123Graph_BGráfico_4A" hidden="1">[13]DATOS!#REF!</definedName>
    <definedName name="__6___123Graph_XGráfico_4A" localSheetId="7" hidden="1">[13]DATOS!#REF!</definedName>
    <definedName name="__6___123Graph_XGráfico_4A" hidden="1">[13]DATOS!#REF!</definedName>
    <definedName name="__7___123Graph_XGráfico_4A" localSheetId="7" hidden="1">[13]DATOS!#REF!</definedName>
    <definedName name="__7___123Graph_XGráfico_4A" hidden="1">[13]DATOS!#REF!</definedName>
    <definedName name="__7__123Graph_AGráfico_4A" localSheetId="7" hidden="1">[13]DATOS!#REF!</definedName>
    <definedName name="__7__123Graph_AGráfico_4A" hidden="1">[13]DATOS!#REF!</definedName>
    <definedName name="__8__123Graph_AGráfico_4A" localSheetId="7" hidden="1">[13]DATOS!#REF!</definedName>
    <definedName name="__8__123Graph_AGráfico_4A" hidden="1">[13]DATOS!#REF!</definedName>
    <definedName name="__8__123Graph_BGráfico_4A" localSheetId="7" hidden="1">[13]DATOS!#REF!</definedName>
    <definedName name="__8__123Graph_BGráfico_4A" hidden="1">[13]DATOS!#REF!</definedName>
    <definedName name="__9__123Graph_BGráfico_4A" localSheetId="7" hidden="1">[13]DATOS!#REF!</definedName>
    <definedName name="__9__123Graph_BGráfico_4A" hidden="1">[13]DATOS!#REF!</definedName>
    <definedName name="__9__123Graph_XGráfico_4A" localSheetId="7" hidden="1">[13]DATOS!#REF!</definedName>
    <definedName name="__9__123Graph_XGráfico_4A" hidden="1">[13]DATOS!#REF!</definedName>
    <definedName name="__A17000" localSheetId="4">#REF!</definedName>
    <definedName name="__A17000" localSheetId="8">#REF!</definedName>
    <definedName name="__A17000" localSheetId="10">#REF!</definedName>
    <definedName name="__A17000">#REF!</definedName>
    <definedName name="__A2" localSheetId="7" hidden="1">{#N/A,#N/A,FALSE,"Costos Productos 6A";#N/A,#N/A,FALSE,"Costo Unitario Total H-94-12"}</definedName>
    <definedName name="__A2" localSheetId="8" hidden="1">{#N/A,#N/A,FALSE,"Costos Productos 6A";#N/A,#N/A,FALSE,"Costo Unitario Total H-94-12"}</definedName>
    <definedName name="__A2" hidden="1">{#N/A,#N/A,FALSE,"Costos Productos 6A";#N/A,#N/A,FALSE,"Costo Unitario Total H-94-12"}</definedName>
    <definedName name="__A20000" localSheetId="4">#REF!</definedName>
    <definedName name="__A20000" localSheetId="8">#REF!</definedName>
    <definedName name="__A20000" localSheetId="10">#REF!</definedName>
    <definedName name="__A20000">#REF!</definedName>
    <definedName name="__A30000" localSheetId="4">#REF!</definedName>
    <definedName name="__A30000" localSheetId="8">#REF!</definedName>
    <definedName name="__A30000" localSheetId="10">#REF!</definedName>
    <definedName name="__A30000">#REF!</definedName>
    <definedName name="__AAS1" localSheetId="7" hidden="1">{#N/A,#N/A,TRUE,"INGENIERIA";#N/A,#N/A,TRUE,"COMPRAS";#N/A,#N/A,TRUE,"DIRECCION";#N/A,#N/A,TRUE,"RESUMEN"}</definedName>
    <definedName name="__AAS1" localSheetId="8" hidden="1">{#N/A,#N/A,TRUE,"INGENIERIA";#N/A,#N/A,TRUE,"COMPRAS";#N/A,#N/A,TRUE,"DIRECCION";#N/A,#N/A,TRUE,"RESUMEN"}</definedName>
    <definedName name="__AAS1" hidden="1">{#N/A,#N/A,TRUE,"INGENIERIA";#N/A,#N/A,TRUE,"COMPRAS";#N/A,#N/A,TRUE,"DIRECCION";#N/A,#N/A,TRUE,"RESUMEN"}</definedName>
    <definedName name="__ABC1" localSheetId="7" hidden="1">{#N/A,#N/A,TRUE,"1842CWN0"}</definedName>
    <definedName name="__ABC1" localSheetId="8" hidden="1">{#N/A,#N/A,TRUE,"1842CWN0"}</definedName>
    <definedName name="__ABC1" hidden="1">{#N/A,#N/A,TRUE,"1842CWN0"}</definedName>
    <definedName name="__abc2" localSheetId="7" hidden="1">{#N/A,#N/A,TRUE,"1842CWN0"}</definedName>
    <definedName name="__abc2" localSheetId="8" hidden="1">{#N/A,#N/A,TRUE,"1842CWN0"}</definedName>
    <definedName name="__abc2" hidden="1">{#N/A,#N/A,TRUE,"1842CWN0"}</definedName>
    <definedName name="__abr01" localSheetId="4">[20]Dólar!#REF!</definedName>
    <definedName name="__abr01" localSheetId="8">[21]Dólar!#REF!</definedName>
    <definedName name="__abr01" localSheetId="10">[20]Dólar!#REF!</definedName>
    <definedName name="__abr01">[21]Dólar!#REF!</definedName>
    <definedName name="__abr06" localSheetId="4">[20]Dólar!#REF!</definedName>
    <definedName name="__abr06" localSheetId="8">[21]Dólar!#REF!</definedName>
    <definedName name="__abr06" localSheetId="10">[20]Dólar!#REF!</definedName>
    <definedName name="__abr06">[21]Dólar!#REF!</definedName>
    <definedName name="__abr97" localSheetId="4">[20]Dólar!#REF!</definedName>
    <definedName name="__abr97" localSheetId="8">[21]Dólar!#REF!</definedName>
    <definedName name="__abr97" localSheetId="10">[20]Dólar!#REF!</definedName>
    <definedName name="__abr97">[21]Dólar!#REF!</definedName>
    <definedName name="__abr98" localSheetId="4">[20]Dólar!#REF!</definedName>
    <definedName name="__abr98" localSheetId="8">[21]Dólar!#REF!</definedName>
    <definedName name="__abr98" localSheetId="10">[20]Dólar!#REF!</definedName>
    <definedName name="__abr98">[21]Dólar!#REF!</definedName>
    <definedName name="__abr99" localSheetId="4">[20]Dólar!#REF!</definedName>
    <definedName name="__abr99" localSheetId="8">[21]Dólar!#REF!</definedName>
    <definedName name="__abr99" localSheetId="10">[20]Dólar!#REF!</definedName>
    <definedName name="__abr99">[21]Dólar!#REF!</definedName>
    <definedName name="__AFC1">[11]INV!$A$25:$D$28</definedName>
    <definedName name="__AFC3">[11]INV!$F$25:$I$28</definedName>
    <definedName name="__AFC5">[11]INV!$K$25:$N$28</definedName>
    <definedName name="__Afe1" localSheetId="4">'[18]2008 Database'!$D$2:$D$42,'[18]2008 Database'!$D$43:$D$43</definedName>
    <definedName name="__Afe1" localSheetId="8">'[19]2008 Database'!$D$2:$D$42,'[19]2008 Database'!$D$43:$D$43</definedName>
    <definedName name="__Afe1" localSheetId="10">'[18]2008 Database'!$D$2:$D$42,'[18]2008 Database'!$D$43:$D$43</definedName>
    <definedName name="__Afe1">'[19]2008 Database'!$D$2:$D$42,'[19]2008 Database'!$D$43:$D$43</definedName>
    <definedName name="__ago01" localSheetId="4">[20]Dólar!#REF!</definedName>
    <definedName name="__ago01" localSheetId="8">[21]Dólar!#REF!</definedName>
    <definedName name="__ago01" localSheetId="10">[20]Dólar!#REF!</definedName>
    <definedName name="__ago01">[21]Dólar!#REF!</definedName>
    <definedName name="__ago06" localSheetId="4">[20]Dólar!#REF!</definedName>
    <definedName name="__ago06" localSheetId="8">[21]Dólar!#REF!</definedName>
    <definedName name="__ago06" localSheetId="10">[20]Dólar!#REF!</definedName>
    <definedName name="__ago06">[21]Dólar!#REF!</definedName>
    <definedName name="__ago97" localSheetId="4">[20]Dólar!#REF!</definedName>
    <definedName name="__ago97" localSheetId="8">[21]Dólar!#REF!</definedName>
    <definedName name="__ago97" localSheetId="10">[20]Dólar!#REF!</definedName>
    <definedName name="__ago97">[21]Dólar!#REF!</definedName>
    <definedName name="__ago98" localSheetId="4">[20]Dólar!#REF!</definedName>
    <definedName name="__ago98" localSheetId="8">[21]Dólar!#REF!</definedName>
    <definedName name="__ago98" localSheetId="10">[20]Dólar!#REF!</definedName>
    <definedName name="__ago98">[21]Dólar!#REF!</definedName>
    <definedName name="__ago99" localSheetId="4">[20]Dólar!#REF!</definedName>
    <definedName name="__ago99" localSheetId="8">[21]Dólar!#REF!</definedName>
    <definedName name="__ago99" localSheetId="10">[20]Dólar!#REF!</definedName>
    <definedName name="__ago99">[21]Dólar!#REF!</definedName>
    <definedName name="__aiu2">[6]AIU!$J$105</definedName>
    <definedName name="__ALL4" localSheetId="4">#REF!</definedName>
    <definedName name="__ALL4" localSheetId="8">#REF!</definedName>
    <definedName name="__ALL4" localSheetId="10">#REF!</definedName>
    <definedName name="__ALL4">#REF!</definedName>
    <definedName name="__apu1" localSheetId="8">[3]INSUMOS!#REF!</definedName>
    <definedName name="__apu1">[3]INSUMOS!#REF!</definedName>
    <definedName name="__BGC1">[11]INV!$A$5:$D$8</definedName>
    <definedName name="__BGC3">[11]INV!$F$5:$I$8</definedName>
    <definedName name="__BGC5">[11]INV!$K$5:$N$8</definedName>
    <definedName name="__Bid1" localSheetId="4">#REF!</definedName>
    <definedName name="__Bid1" localSheetId="8">#REF!</definedName>
    <definedName name="__Bid1" localSheetId="10">#REF!</definedName>
    <definedName name="__Bid1">#REF!</definedName>
    <definedName name="__Bid2" localSheetId="4">#REF!</definedName>
    <definedName name="__Bid2" localSheetId="8">#REF!</definedName>
    <definedName name="__Bid2" localSheetId="10">#REF!</definedName>
    <definedName name="__Bid2">#REF!</definedName>
    <definedName name="__Bid3" localSheetId="4">#REF!</definedName>
    <definedName name="__Bid3" localSheetId="8">#REF!</definedName>
    <definedName name="__Bid3" localSheetId="10">#REF!</definedName>
    <definedName name="__Bid3">#REF!</definedName>
    <definedName name="__Bid4" localSheetId="8">#REF!</definedName>
    <definedName name="__Bid4">#REF!</definedName>
    <definedName name="__CAC1">[11]INV!$A$19:$D$22</definedName>
    <definedName name="__CAC3">[11]INV!$F$19:$I$22</definedName>
    <definedName name="__CAC5">[11]INV!$K$19:$N$22</definedName>
    <definedName name="__CMU005" localSheetId="4" hidden="1">#REF!</definedName>
    <definedName name="__CMU005" localSheetId="8" hidden="1">#REF!</definedName>
    <definedName name="__CMU005" localSheetId="10" hidden="1">#REF!</definedName>
    <definedName name="__CMU005" hidden="1">#REF!</definedName>
    <definedName name="__cmu05" localSheetId="4">#REF!</definedName>
    <definedName name="__cmu05" localSheetId="8">#REF!</definedName>
    <definedName name="__cmu05" localSheetId="10">#REF!</definedName>
    <definedName name="__cmu05">#REF!</definedName>
    <definedName name="__Cod1" localSheetId="4">#REF!</definedName>
    <definedName name="__Cod1" localSheetId="8">#REF!</definedName>
    <definedName name="__Cod1" localSheetId="10">#REF!</definedName>
    <definedName name="__Cod1">#REF!</definedName>
    <definedName name="__com06" localSheetId="4">[20]Gastos!#REF!</definedName>
    <definedName name="__com06" localSheetId="8">[21]Gastos!#REF!</definedName>
    <definedName name="__com06" localSheetId="10">[20]Gastos!#REF!</definedName>
    <definedName name="__com06">[21]Gastos!#REF!</definedName>
    <definedName name="__CON2200" localSheetId="4">#REF!</definedName>
    <definedName name="__CON2200" localSheetId="8">#REF!</definedName>
    <definedName name="__CON2200" localSheetId="10">#REF!</definedName>
    <definedName name="__CON2200">#REF!</definedName>
    <definedName name="__CON2500" localSheetId="4">#REF!</definedName>
    <definedName name="__CON2500" localSheetId="8">#REF!</definedName>
    <definedName name="__CON2500" localSheetId="10">#REF!</definedName>
    <definedName name="__CON2500">#REF!</definedName>
    <definedName name="__con3000" localSheetId="4">#REF!</definedName>
    <definedName name="__con3000" localSheetId="8">#REF!</definedName>
    <definedName name="__con3000" localSheetId="10">#REF!</definedName>
    <definedName name="__con3000">#REF!</definedName>
    <definedName name="__cua1">'[7]ALCANTARILLADO RAS'!$A$4:$B$14</definedName>
    <definedName name="__dic01" localSheetId="4">[20]Dólar!#REF!</definedName>
    <definedName name="__dic01" localSheetId="8">[21]Dólar!#REF!</definedName>
    <definedName name="__dic01" localSheetId="10">[20]Dólar!#REF!</definedName>
    <definedName name="__dic01">[21]Dólar!#REF!</definedName>
    <definedName name="__dic06" localSheetId="4">[20]Dólar!#REF!</definedName>
    <definedName name="__dic06" localSheetId="8">[21]Dólar!#REF!</definedName>
    <definedName name="__dic06" localSheetId="10">[20]Dólar!#REF!</definedName>
    <definedName name="__dic06">[21]Dólar!#REF!</definedName>
    <definedName name="__dic97" localSheetId="4">[20]Dólar!#REF!</definedName>
    <definedName name="__dic97" localSheetId="8">[21]Dólar!#REF!</definedName>
    <definedName name="__dic97" localSheetId="10">[20]Dólar!#REF!</definedName>
    <definedName name="__dic97">[21]Dólar!#REF!</definedName>
    <definedName name="__dic98" localSheetId="4">[20]Dólar!#REF!</definedName>
    <definedName name="__dic98" localSheetId="8">[21]Dólar!#REF!</definedName>
    <definedName name="__dic98" localSheetId="10">[20]Dólar!#REF!</definedName>
    <definedName name="__dic98">[21]Dólar!#REF!</definedName>
    <definedName name="__dic99" localSheetId="4">[20]Dólar!#REF!</definedName>
    <definedName name="__dic99" localSheetId="8">[21]Dólar!#REF!</definedName>
    <definedName name="__dic99" localSheetId="10">[20]Dólar!#REF!</definedName>
    <definedName name="__dic99">[21]Dólar!#REF!</definedName>
    <definedName name="__DMD1" localSheetId="4">#REF!</definedName>
    <definedName name="__DMD1" localSheetId="8">#REF!</definedName>
    <definedName name="__DMD1" localSheetId="10">#REF!</definedName>
    <definedName name="__DMD1">#REF!</definedName>
    <definedName name="__ene01" localSheetId="4">[20]Dólar!#REF!</definedName>
    <definedName name="__ene01" localSheetId="8">[21]Dólar!#REF!</definedName>
    <definedName name="__ene01" localSheetId="10">[20]Dólar!#REF!</definedName>
    <definedName name="__ene01">[21]Dólar!#REF!</definedName>
    <definedName name="__ene03" localSheetId="4">[20]Dólar!#REF!</definedName>
    <definedName name="__ene03" localSheetId="8">[21]Dólar!#REF!</definedName>
    <definedName name="__ene03" localSheetId="10">[20]Dólar!#REF!</definedName>
    <definedName name="__ene03">[21]Dólar!#REF!</definedName>
    <definedName name="__ene06" localSheetId="4">[20]Dólar!#REF!</definedName>
    <definedName name="__ene06" localSheetId="8">[21]Dólar!#REF!</definedName>
    <definedName name="__ene06" localSheetId="10">[20]Dólar!#REF!</definedName>
    <definedName name="__ene06">[21]Dólar!#REF!</definedName>
    <definedName name="__ene97" localSheetId="4">[20]Dólar!#REF!</definedName>
    <definedName name="__ene97" localSheetId="8">[21]Dólar!#REF!</definedName>
    <definedName name="__ene97" localSheetId="10">[20]Dólar!#REF!</definedName>
    <definedName name="__ene97">[21]Dólar!#REF!</definedName>
    <definedName name="__ene98" localSheetId="4">[20]Dólar!#REF!</definedName>
    <definedName name="__ene98" localSheetId="8">[21]Dólar!#REF!</definedName>
    <definedName name="__ene98" localSheetId="10">[20]Dólar!#REF!</definedName>
    <definedName name="__ene98">[21]Dólar!#REF!</definedName>
    <definedName name="__ene99" localSheetId="4">[20]Dólar!#REF!</definedName>
    <definedName name="__ene99" localSheetId="8">[21]Dólar!#REF!</definedName>
    <definedName name="__ene99" localSheetId="10">[20]Dólar!#REF!</definedName>
    <definedName name="__ene99">[21]Dólar!#REF!</definedName>
    <definedName name="__EST1" localSheetId="8">#REF!</definedName>
    <definedName name="__EST1">#REF!</definedName>
    <definedName name="__EST10" localSheetId="8">#REF!</definedName>
    <definedName name="__EST10">#REF!</definedName>
    <definedName name="__EST11" localSheetId="8">#REF!</definedName>
    <definedName name="__EST11">#REF!</definedName>
    <definedName name="__EST12" localSheetId="8">#REF!</definedName>
    <definedName name="__EST12">#REF!</definedName>
    <definedName name="__EST13" localSheetId="8">#REF!</definedName>
    <definedName name="__EST13">#REF!</definedName>
    <definedName name="__EST14" localSheetId="8">#REF!</definedName>
    <definedName name="__EST14">#REF!</definedName>
    <definedName name="__EST15" localSheetId="8">#REF!</definedName>
    <definedName name="__EST15">#REF!</definedName>
    <definedName name="__EST16" localSheetId="8">#REF!</definedName>
    <definedName name="__EST16">#REF!</definedName>
    <definedName name="__EST17" localSheetId="8">#REF!</definedName>
    <definedName name="__EST17">#REF!</definedName>
    <definedName name="__EST18" localSheetId="8">#REF!</definedName>
    <definedName name="__EST18">#REF!</definedName>
    <definedName name="__EST19" localSheetId="8">#REF!</definedName>
    <definedName name="__EST19">#REF!</definedName>
    <definedName name="__EST2" localSheetId="8">#REF!</definedName>
    <definedName name="__EST2">#REF!</definedName>
    <definedName name="__EST23" localSheetId="8">#REF!</definedName>
    <definedName name="__EST23">#REF!</definedName>
    <definedName name="__EST3" localSheetId="8">#REF!</definedName>
    <definedName name="__EST3">#REF!</definedName>
    <definedName name="__EST4" localSheetId="8">#REF!</definedName>
    <definedName name="__EST4">#REF!</definedName>
    <definedName name="__EST5" localSheetId="8">#REF!</definedName>
    <definedName name="__EST5">#REF!</definedName>
    <definedName name="__EST6" localSheetId="8">#REF!</definedName>
    <definedName name="__EST6">#REF!</definedName>
    <definedName name="__EST7" localSheetId="8">#REF!</definedName>
    <definedName name="__EST7">#REF!</definedName>
    <definedName name="__EST8" localSheetId="8">#REF!</definedName>
    <definedName name="__EST8">#REF!</definedName>
    <definedName name="__EST9" localSheetId="8">#REF!</definedName>
    <definedName name="__EST9">#REF!</definedName>
    <definedName name="__ETR13" localSheetId="8">#REF!</definedName>
    <definedName name="__ETR13">#REF!</definedName>
    <definedName name="__EXC1" localSheetId="8">#REF!</definedName>
    <definedName name="__EXC1">#REF!</definedName>
    <definedName name="__EXC10" localSheetId="8">#REF!</definedName>
    <definedName name="__EXC10">#REF!</definedName>
    <definedName name="__EXC11" localSheetId="8">#REF!</definedName>
    <definedName name="__EXC11">#REF!</definedName>
    <definedName name="__EXC12" localSheetId="8">#REF!</definedName>
    <definedName name="__EXC12">#REF!</definedName>
    <definedName name="__EXC2" localSheetId="8">#REF!</definedName>
    <definedName name="__EXC2">#REF!</definedName>
    <definedName name="__EXC3" localSheetId="8">#REF!</definedName>
    <definedName name="__EXC3">#REF!</definedName>
    <definedName name="__EXC4" localSheetId="8">#REF!</definedName>
    <definedName name="__EXC4">#REF!</definedName>
    <definedName name="__EXC5" localSheetId="8">#REF!</definedName>
    <definedName name="__EXC5">#REF!</definedName>
    <definedName name="__EXC6" localSheetId="8">#REF!</definedName>
    <definedName name="__EXC6">#REF!</definedName>
    <definedName name="__EXC7" localSheetId="8">#REF!</definedName>
    <definedName name="__EXC7">#REF!</definedName>
    <definedName name="__EXC8" localSheetId="8">#REF!</definedName>
    <definedName name="__EXC8">#REF!</definedName>
    <definedName name="__EXC9" localSheetId="8">#REF!</definedName>
    <definedName name="__EXC9">#REF!</definedName>
    <definedName name="__exp06" localSheetId="4">[20]Gastos!#REF!</definedName>
    <definedName name="__exp06" localSheetId="8">[21]Gastos!#REF!</definedName>
    <definedName name="__exp06" localSheetId="10">[20]Gastos!#REF!</definedName>
    <definedName name="__exp06">[21]Gastos!#REF!</definedName>
    <definedName name="__F" localSheetId="7" hidden="1">{"krl1",#N/A,FALSE,"kr";"krl2",#N/A,FALSE,"kr";"compara",#N/A,FALSE,"kr";"desconp1",#N/A,FALSE,"kr";"desconp12",#N/A,FALSE,"kr";"krnp1",#N/A,FALSE,"kr";"krnp2",#N/A,FALSE,"kr";"krp12avg",#N/A,FALSE,"kr";"krp1avg",#N/A,FALSE,"kr"}</definedName>
    <definedName name="__F" localSheetId="8" hidden="1">{"krl1",#N/A,FALSE,"kr";"krl2",#N/A,FALSE,"kr";"compara",#N/A,FALSE,"kr";"desconp1",#N/A,FALSE,"kr";"desconp12",#N/A,FALSE,"kr";"krnp1",#N/A,FALSE,"kr";"krnp2",#N/A,FALSE,"kr";"krp12avg",#N/A,FALSE,"kr";"krp1avg",#N/A,FALSE,"kr"}</definedName>
    <definedName name="__f">[12]Cálculo!$B$67</definedName>
    <definedName name="__feb01" localSheetId="4">[20]Dólar!#REF!</definedName>
    <definedName name="__feb01" localSheetId="8">[21]Dólar!#REF!</definedName>
    <definedName name="__feb01" localSheetId="10">[20]Dólar!#REF!</definedName>
    <definedName name="__feb01">[21]Dólar!#REF!</definedName>
    <definedName name="__feb06" localSheetId="4">[20]Dólar!#REF!</definedName>
    <definedName name="__feb06" localSheetId="8">[21]Dólar!#REF!</definedName>
    <definedName name="__feb06" localSheetId="10">[20]Dólar!#REF!</definedName>
    <definedName name="__feb06">[21]Dólar!#REF!</definedName>
    <definedName name="__feb97" localSheetId="4">[20]Dólar!#REF!</definedName>
    <definedName name="__feb97" localSheetId="8">[21]Dólar!#REF!</definedName>
    <definedName name="__feb97" localSheetId="10">[20]Dólar!#REF!</definedName>
    <definedName name="__feb97">[21]Dólar!#REF!</definedName>
    <definedName name="__feb98" localSheetId="4">[20]Dólar!#REF!</definedName>
    <definedName name="__feb98" localSheetId="8">[21]Dólar!#REF!</definedName>
    <definedName name="__feb98" localSheetId="10">[20]Dólar!#REF!</definedName>
    <definedName name="__feb98">[21]Dólar!#REF!</definedName>
    <definedName name="__feb99" localSheetId="4">[20]Dólar!#REF!</definedName>
    <definedName name="__feb99" localSheetId="8">[21]Dólar!#REF!</definedName>
    <definedName name="__feb99" localSheetId="10">[20]Dólar!#REF!</definedName>
    <definedName name="__feb99">[21]Dólar!#REF!</definedName>
    <definedName name="__hhg1" localSheetId="7" hidden="1">{#N/A,#N/A,TRUE,"1842CWN0"}</definedName>
    <definedName name="__hhg1" localSheetId="8" hidden="1">{#N/A,#N/A,TRUE,"1842CWN0"}</definedName>
    <definedName name="__hhg1" hidden="1">{#N/A,#N/A,TRUE,"1842CWN0"}</definedName>
    <definedName name="__jul01" localSheetId="4">[20]Dólar!#REF!</definedName>
    <definedName name="__jul01" localSheetId="8">[21]Dólar!#REF!</definedName>
    <definedName name="__jul01" localSheetId="10">[20]Dólar!#REF!</definedName>
    <definedName name="__jul01">[21]Dólar!#REF!</definedName>
    <definedName name="__jul06" localSheetId="4">[20]Dólar!#REF!</definedName>
    <definedName name="__jul06" localSheetId="8">[21]Dólar!#REF!</definedName>
    <definedName name="__jul06" localSheetId="10">[20]Dólar!#REF!</definedName>
    <definedName name="__jul06">[21]Dólar!#REF!</definedName>
    <definedName name="__jul97" localSheetId="4">[20]Dólar!#REF!</definedName>
    <definedName name="__jul97" localSheetId="8">[21]Dólar!#REF!</definedName>
    <definedName name="__jul97" localSheetId="10">[20]Dólar!#REF!</definedName>
    <definedName name="__jul97">[21]Dólar!#REF!</definedName>
    <definedName name="__jul98" localSheetId="4">[20]Dólar!#REF!</definedName>
    <definedName name="__jul98" localSheetId="8">[21]Dólar!#REF!</definedName>
    <definedName name="__jul98" localSheetId="10">[20]Dólar!#REF!</definedName>
    <definedName name="__jul98">[21]Dólar!#REF!</definedName>
    <definedName name="__jul99" localSheetId="4">[20]Dólar!#REF!</definedName>
    <definedName name="__jul99" localSheetId="8">[21]Dólar!#REF!</definedName>
    <definedName name="__jul99" localSheetId="10">[20]Dólar!#REF!</definedName>
    <definedName name="__jul99">[21]Dólar!#REF!</definedName>
    <definedName name="__jun01" localSheetId="4">[20]Dólar!#REF!</definedName>
    <definedName name="__jun01" localSheetId="8">[21]Dólar!#REF!</definedName>
    <definedName name="__jun01" localSheetId="10">[20]Dólar!#REF!</definedName>
    <definedName name="__jun01">[21]Dólar!#REF!</definedName>
    <definedName name="__jun06" localSheetId="4">[20]Dólar!#REF!</definedName>
    <definedName name="__jun06" localSheetId="8">[21]Dólar!#REF!</definedName>
    <definedName name="__jun06" localSheetId="10">[20]Dólar!#REF!</definedName>
    <definedName name="__jun06">[21]Dólar!#REF!</definedName>
    <definedName name="__jun97" localSheetId="4">[20]Dólar!#REF!</definedName>
    <definedName name="__jun97" localSheetId="8">[21]Dólar!#REF!</definedName>
    <definedName name="__jun97" localSheetId="10">[20]Dólar!#REF!</definedName>
    <definedName name="__jun97">[21]Dólar!#REF!</definedName>
    <definedName name="__jun98" localSheetId="4">[20]Dólar!#REF!</definedName>
    <definedName name="__jun98" localSheetId="8">[21]Dólar!#REF!</definedName>
    <definedName name="__jun98" localSheetId="10">[20]Dólar!#REF!</definedName>
    <definedName name="__jun98">[21]Dólar!#REF!</definedName>
    <definedName name="__jun99" localSheetId="4">[20]Dólar!#REF!</definedName>
    <definedName name="__jun99" localSheetId="8">[21]Dólar!#REF!</definedName>
    <definedName name="__jun99" localSheetId="10">[20]Dólar!#REF!</definedName>
    <definedName name="__jun99">[21]Dólar!#REF!</definedName>
    <definedName name="__lgc1" localSheetId="4">[20]Gastos!#REF!</definedName>
    <definedName name="__lgc1" localSheetId="8">[21]Gastos!#REF!</definedName>
    <definedName name="__lgc1" localSheetId="10">[20]Gastos!#REF!</definedName>
    <definedName name="__lgc1">[21]Gastos!#REF!</definedName>
    <definedName name="__lgc2" localSheetId="4">[20]Gastos!#REF!</definedName>
    <definedName name="__lgc2" localSheetId="8">[21]Gastos!#REF!</definedName>
    <definedName name="__lgc2" localSheetId="10">[20]Gastos!#REF!</definedName>
    <definedName name="__lgc2">[21]Gastos!#REF!</definedName>
    <definedName name="__lgc3" localSheetId="4">[20]Gastos!#REF!</definedName>
    <definedName name="__lgc3" localSheetId="8">[21]Gastos!#REF!</definedName>
    <definedName name="__lgc3" localSheetId="10">[20]Gastos!#REF!</definedName>
    <definedName name="__lgc3">[21]Gastos!#REF!</definedName>
    <definedName name="__LMO1">[22]MO!$A$2:$A$188</definedName>
    <definedName name="__MA2" localSheetId="4">#REF!</definedName>
    <definedName name="__MA2" localSheetId="8">#REF!</definedName>
    <definedName name="__MA2" localSheetId="10">#REF!</definedName>
    <definedName name="__MA2">#REF!</definedName>
    <definedName name="__mar01" localSheetId="4">[20]Dólar!#REF!</definedName>
    <definedName name="__mar01" localSheetId="8">[21]Dólar!#REF!</definedName>
    <definedName name="__mar01" localSheetId="10">[20]Dólar!#REF!</definedName>
    <definedName name="__mar01">[21]Dólar!#REF!</definedName>
    <definedName name="__mar06" localSheetId="4">[20]Dólar!#REF!</definedName>
    <definedName name="__mar06" localSheetId="8">[21]Dólar!#REF!</definedName>
    <definedName name="__mar06" localSheetId="10">[20]Dólar!#REF!</definedName>
    <definedName name="__mar06">[21]Dólar!#REF!</definedName>
    <definedName name="__mar97" localSheetId="4">[20]Dólar!#REF!</definedName>
    <definedName name="__mar97" localSheetId="8">[21]Dólar!#REF!</definedName>
    <definedName name="__mar97" localSheetId="10">[20]Dólar!#REF!</definedName>
    <definedName name="__mar97">[21]Dólar!#REF!</definedName>
    <definedName name="__mar98" localSheetId="4">[20]Dólar!#REF!</definedName>
    <definedName name="__mar98" localSheetId="8">[21]Dólar!#REF!</definedName>
    <definedName name="__mar98" localSheetId="10">[20]Dólar!#REF!</definedName>
    <definedName name="__mar98">[21]Dólar!#REF!</definedName>
    <definedName name="__mar99" localSheetId="4">[20]Dólar!#REF!</definedName>
    <definedName name="__mar99" localSheetId="8">[21]Dólar!#REF!</definedName>
    <definedName name="__mar99" localSheetId="10">[20]Dólar!#REF!</definedName>
    <definedName name="__mar99">[21]Dólar!#REF!</definedName>
    <definedName name="__may01" localSheetId="4">[20]Dólar!#REF!</definedName>
    <definedName name="__may01" localSheetId="8">[21]Dólar!#REF!</definedName>
    <definedName name="__may01" localSheetId="10">[20]Dólar!#REF!</definedName>
    <definedName name="__may01">[21]Dólar!#REF!</definedName>
    <definedName name="__may06" localSheetId="4">[20]Dólar!#REF!</definedName>
    <definedName name="__may06" localSheetId="8">[21]Dólar!#REF!</definedName>
    <definedName name="__may06" localSheetId="10">[20]Dólar!#REF!</definedName>
    <definedName name="__may06">[21]Dólar!#REF!</definedName>
    <definedName name="__may97" localSheetId="4">[20]Dólar!#REF!</definedName>
    <definedName name="__may97" localSheetId="8">[21]Dólar!#REF!</definedName>
    <definedName name="__may97" localSheetId="10">[20]Dólar!#REF!</definedName>
    <definedName name="__may97">[21]Dólar!#REF!</definedName>
    <definedName name="__may98" localSheetId="4">[20]Dólar!#REF!</definedName>
    <definedName name="__may98" localSheetId="8">[21]Dólar!#REF!</definedName>
    <definedName name="__may98" localSheetId="10">[20]Dólar!#REF!</definedName>
    <definedName name="__may98">[21]Dólar!#REF!</definedName>
    <definedName name="__may99" localSheetId="4">[20]Dólar!#REF!</definedName>
    <definedName name="__may99" localSheetId="8">[21]Dólar!#REF!</definedName>
    <definedName name="__may99" localSheetId="10">[20]Dólar!#REF!</definedName>
    <definedName name="__may99">[21]Dólar!#REF!</definedName>
    <definedName name="__mor15" localSheetId="4">#REF!</definedName>
    <definedName name="__mor15" localSheetId="8">#REF!</definedName>
    <definedName name="__mor15" localSheetId="10">#REF!</definedName>
    <definedName name="__mor15">#REF!</definedName>
    <definedName name="__Mux1">[23]CALCULO!$B$19</definedName>
    <definedName name="__Mux2">[23]CALCULO!$E$19</definedName>
    <definedName name="__Mux3">[23]CALCULO!$H$19</definedName>
    <definedName name="__Muy1">[23]CALCULO!$B$20</definedName>
    <definedName name="__Muy2">[23]CALCULO!$E$20</definedName>
    <definedName name="__Muy3">[23]CALCULO!$H$20</definedName>
    <definedName name="__new1" localSheetId="7" hidden="1">{#N/A,#N/A,FALSE,"SMT1";#N/A,#N/A,FALSE,"SMT2";#N/A,#N/A,FALSE,"Summary";#N/A,#N/A,FALSE,"Graphs";#N/A,#N/A,FALSE,"4 Panel"}</definedName>
    <definedName name="__new1" localSheetId="8" hidden="1">{#N/A,#N/A,FALSE,"SMT1";#N/A,#N/A,FALSE,"SMT2";#N/A,#N/A,FALSE,"Summary";#N/A,#N/A,FALSE,"Graphs";#N/A,#N/A,FALSE,"4 Panel"}</definedName>
    <definedName name="__new1" hidden="1">{#N/A,#N/A,FALSE,"SMT1";#N/A,#N/A,FALSE,"SMT2";#N/A,#N/A,FALSE,"Summary";#N/A,#N/A,FALSE,"Graphs";#N/A,#N/A,FALSE,"4 Panel"}</definedName>
    <definedName name="__new10" localSheetId="7" hidden="1">{#N/A,#N/A,FALSE,"SMT1";#N/A,#N/A,FALSE,"SMT2";#N/A,#N/A,FALSE,"Summary";#N/A,#N/A,FALSE,"Graphs";#N/A,#N/A,FALSE,"4 Panel"}</definedName>
    <definedName name="__new10" localSheetId="8" hidden="1">{#N/A,#N/A,FALSE,"SMT1";#N/A,#N/A,FALSE,"SMT2";#N/A,#N/A,FALSE,"Summary";#N/A,#N/A,FALSE,"Graphs";#N/A,#N/A,FALSE,"4 Panel"}</definedName>
    <definedName name="__new10" hidden="1">{#N/A,#N/A,FALSE,"SMT1";#N/A,#N/A,FALSE,"SMT2";#N/A,#N/A,FALSE,"Summary";#N/A,#N/A,FALSE,"Graphs";#N/A,#N/A,FALSE,"4 Panel"}</definedName>
    <definedName name="__new2" localSheetId="7" hidden="1">{"EVA",#N/A,FALSE,"SMT2";#N/A,#N/A,FALSE,"Summary";#N/A,#N/A,FALSE,"Graphs";#N/A,#N/A,FALSE,"4 Panel"}</definedName>
    <definedName name="__new2" localSheetId="8" hidden="1">{"EVA",#N/A,FALSE,"SMT2";#N/A,#N/A,FALSE,"Summary";#N/A,#N/A,FALSE,"Graphs";#N/A,#N/A,FALSE,"4 Panel"}</definedName>
    <definedName name="__new2" hidden="1">{"EVA",#N/A,FALSE,"SMT2";#N/A,#N/A,FALSE,"Summary";#N/A,#N/A,FALSE,"Graphs";#N/A,#N/A,FALSE,"4 Panel"}</definedName>
    <definedName name="__NEW3" localSheetId="7" hidden="1">{#N/A,#N/A,FALSE,"SMT1";#N/A,#N/A,FALSE,"SMT2";#N/A,#N/A,FALSE,"Summary";#N/A,#N/A,FALSE,"Graphs";#N/A,#N/A,FALSE,"4 Panel"}</definedName>
    <definedName name="__NEW3" localSheetId="8" hidden="1">{#N/A,#N/A,FALSE,"SMT1";#N/A,#N/A,FALSE,"SMT2";#N/A,#N/A,FALSE,"Summary";#N/A,#N/A,FALSE,"Graphs";#N/A,#N/A,FALSE,"4 Panel"}</definedName>
    <definedName name="__NEW3" hidden="1">{#N/A,#N/A,FALSE,"SMT1";#N/A,#N/A,FALSE,"SMT2";#N/A,#N/A,FALSE,"Summary";#N/A,#N/A,FALSE,"Graphs";#N/A,#N/A,FALSE,"4 Panel"}</definedName>
    <definedName name="__NEW4" localSheetId="7" hidden="1">{#N/A,#N/A,FALSE,"Full";#N/A,#N/A,FALSE,"Half";#N/A,#N/A,FALSE,"Op Expenses";#N/A,#N/A,FALSE,"Cap Charge";#N/A,#N/A,FALSE,"Cost C";#N/A,#N/A,FALSE,"PP&amp;E";#N/A,#N/A,FALSE,"R&amp;D"}</definedName>
    <definedName name="__NEW4" localSheetId="8" hidden="1">{#N/A,#N/A,FALSE,"Full";#N/A,#N/A,FALSE,"Half";#N/A,#N/A,FALSE,"Op Expenses";#N/A,#N/A,FALSE,"Cap Charge";#N/A,#N/A,FALSE,"Cost C";#N/A,#N/A,FALSE,"PP&amp;E";#N/A,#N/A,FALSE,"R&amp;D"}</definedName>
    <definedName name="__NEW4" hidden="1">{#N/A,#N/A,FALSE,"Full";#N/A,#N/A,FALSE,"Half";#N/A,#N/A,FALSE,"Op Expenses";#N/A,#N/A,FALSE,"Cap Charge";#N/A,#N/A,FALSE,"Cost C";#N/A,#N/A,FALSE,"PP&amp;E";#N/A,#N/A,FALSE,"R&amp;D"}</definedName>
    <definedName name="__no1" localSheetId="7" hidden="1">{#N/A,#N/A,FALSE,"SMT1";#N/A,#N/A,FALSE,"SMT2";#N/A,#N/A,FALSE,"Summary";#N/A,#N/A,FALSE,"Graphs";#N/A,#N/A,FALSE,"4 Panel"}</definedName>
    <definedName name="__no1" localSheetId="8" hidden="1">{#N/A,#N/A,FALSE,"SMT1";#N/A,#N/A,FALSE,"SMT2";#N/A,#N/A,FALSE,"Summary";#N/A,#N/A,FALSE,"Graphs";#N/A,#N/A,FALSE,"4 Panel"}</definedName>
    <definedName name="__no1" hidden="1">{#N/A,#N/A,FALSE,"SMT1";#N/A,#N/A,FALSE,"SMT2";#N/A,#N/A,FALSE,"Summary";#N/A,#N/A,FALSE,"Graphs";#N/A,#N/A,FALSE,"4 Panel"}</definedName>
    <definedName name="__no10" localSheetId="7" hidden="1">{#N/A,#N/A,FALSE,"SMT1";#N/A,#N/A,FALSE,"SMT2";#N/A,#N/A,FALSE,"Summary";#N/A,#N/A,FALSE,"Graphs";#N/A,#N/A,FALSE,"4 Panel"}</definedName>
    <definedName name="__no10" localSheetId="8" hidden="1">{#N/A,#N/A,FALSE,"SMT1";#N/A,#N/A,FALSE,"SMT2";#N/A,#N/A,FALSE,"Summary";#N/A,#N/A,FALSE,"Graphs";#N/A,#N/A,FALSE,"4 Panel"}</definedName>
    <definedName name="__no10" hidden="1">{#N/A,#N/A,FALSE,"SMT1";#N/A,#N/A,FALSE,"SMT2";#N/A,#N/A,FALSE,"Summary";#N/A,#N/A,FALSE,"Graphs";#N/A,#N/A,FALSE,"4 Panel"}</definedName>
    <definedName name="__no11" localSheetId="7" hidden="1">{#N/A,#N/A,FALSE,"Full";#N/A,#N/A,FALSE,"Half";#N/A,#N/A,FALSE,"Op Expenses";#N/A,#N/A,FALSE,"Cap Charge";#N/A,#N/A,FALSE,"Cost C";#N/A,#N/A,FALSE,"PP&amp;E";#N/A,#N/A,FALSE,"R&amp;D"}</definedName>
    <definedName name="__no11" localSheetId="8" hidden="1">{#N/A,#N/A,FALSE,"Full";#N/A,#N/A,FALSE,"Half";#N/A,#N/A,FALSE,"Op Expenses";#N/A,#N/A,FALSE,"Cap Charge";#N/A,#N/A,FALSE,"Cost C";#N/A,#N/A,FALSE,"PP&amp;E";#N/A,#N/A,FALSE,"R&amp;D"}</definedName>
    <definedName name="__no11" hidden="1">{#N/A,#N/A,FALSE,"Full";#N/A,#N/A,FALSE,"Half";#N/A,#N/A,FALSE,"Op Expenses";#N/A,#N/A,FALSE,"Cap Charge";#N/A,#N/A,FALSE,"Cost C";#N/A,#N/A,FALSE,"PP&amp;E";#N/A,#N/A,FALSE,"R&amp;D"}</definedName>
    <definedName name="__no12" localSheetId="7" hidden="1">{#N/A,#N/A,FALSE,"SMT1";#N/A,#N/A,FALSE,"SMT2";#N/A,#N/A,FALSE,"Summary";#N/A,#N/A,FALSE,"Graphs";#N/A,#N/A,FALSE,"4 Panel"}</definedName>
    <definedName name="__no12" localSheetId="8" hidden="1">{#N/A,#N/A,FALSE,"SMT1";#N/A,#N/A,FALSE,"SMT2";#N/A,#N/A,FALSE,"Summary";#N/A,#N/A,FALSE,"Graphs";#N/A,#N/A,FALSE,"4 Panel"}</definedName>
    <definedName name="__no12" hidden="1">{#N/A,#N/A,FALSE,"SMT1";#N/A,#N/A,FALSE,"SMT2";#N/A,#N/A,FALSE,"Summary";#N/A,#N/A,FALSE,"Graphs";#N/A,#N/A,FALSE,"4 Panel"}</definedName>
    <definedName name="__no13" localSheetId="7" hidden="1">{"EVA",#N/A,FALSE,"SMT2";#N/A,#N/A,FALSE,"Summary";#N/A,#N/A,FALSE,"Graphs";#N/A,#N/A,FALSE,"4 Panel"}</definedName>
    <definedName name="__no13" localSheetId="8" hidden="1">{"EVA",#N/A,FALSE,"SMT2";#N/A,#N/A,FALSE,"Summary";#N/A,#N/A,FALSE,"Graphs";#N/A,#N/A,FALSE,"4 Panel"}</definedName>
    <definedName name="__no13" hidden="1">{"EVA",#N/A,FALSE,"SMT2";#N/A,#N/A,FALSE,"Summary";#N/A,#N/A,FALSE,"Graphs";#N/A,#N/A,FALSE,"4 Panel"}</definedName>
    <definedName name="__no14" localSheetId="7" hidden="1">{#N/A,#N/A,FALSE,"Full";#N/A,#N/A,FALSE,"Half";#N/A,#N/A,FALSE,"Op Expenses";#N/A,#N/A,FALSE,"Cap Charge";#N/A,#N/A,FALSE,"Cost C";#N/A,#N/A,FALSE,"PP&amp;E";#N/A,#N/A,FALSE,"R&amp;D"}</definedName>
    <definedName name="__no14" localSheetId="8" hidden="1">{#N/A,#N/A,FALSE,"Full";#N/A,#N/A,FALSE,"Half";#N/A,#N/A,FALSE,"Op Expenses";#N/A,#N/A,FALSE,"Cap Charge";#N/A,#N/A,FALSE,"Cost C";#N/A,#N/A,FALSE,"PP&amp;E";#N/A,#N/A,FALSE,"R&amp;D"}</definedName>
    <definedName name="__no14" hidden="1">{#N/A,#N/A,FALSE,"Full";#N/A,#N/A,FALSE,"Half";#N/A,#N/A,FALSE,"Op Expenses";#N/A,#N/A,FALSE,"Cap Charge";#N/A,#N/A,FALSE,"Cost C";#N/A,#N/A,FALSE,"PP&amp;E";#N/A,#N/A,FALSE,"R&amp;D"}</definedName>
    <definedName name="__no2" localSheetId="7" hidden="1">{"EVA",#N/A,FALSE,"SMT2";#N/A,#N/A,FALSE,"Summary";#N/A,#N/A,FALSE,"Graphs";#N/A,#N/A,FALSE,"4 Panel"}</definedName>
    <definedName name="__no2" localSheetId="8" hidden="1">{"EVA",#N/A,FALSE,"SMT2";#N/A,#N/A,FALSE,"Summary";#N/A,#N/A,FALSE,"Graphs";#N/A,#N/A,FALSE,"4 Panel"}</definedName>
    <definedName name="__no2" hidden="1">{"EVA",#N/A,FALSE,"SMT2";#N/A,#N/A,FALSE,"Summary";#N/A,#N/A,FALSE,"Graphs";#N/A,#N/A,FALSE,"4 Panel"}</definedName>
    <definedName name="__no3" localSheetId="7" hidden="1">{#N/A,#N/A,FALSE,"SMT1";#N/A,#N/A,FALSE,"SMT2";#N/A,#N/A,FALSE,"Summary";#N/A,#N/A,FALSE,"Graphs";#N/A,#N/A,FALSE,"4 Panel"}</definedName>
    <definedName name="__no3" localSheetId="8" hidden="1">{#N/A,#N/A,FALSE,"SMT1";#N/A,#N/A,FALSE,"SMT2";#N/A,#N/A,FALSE,"Summary";#N/A,#N/A,FALSE,"Graphs";#N/A,#N/A,FALSE,"4 Panel"}</definedName>
    <definedName name="__no3" hidden="1">{#N/A,#N/A,FALSE,"SMT1";#N/A,#N/A,FALSE,"SMT2";#N/A,#N/A,FALSE,"Summary";#N/A,#N/A,FALSE,"Graphs";#N/A,#N/A,FALSE,"4 Panel"}</definedName>
    <definedName name="__no4" localSheetId="7" hidden="1">{#N/A,#N/A,FALSE,"SMT1";#N/A,#N/A,FALSE,"SMT2";#N/A,#N/A,FALSE,"Summary";#N/A,#N/A,FALSE,"Graphs";#N/A,#N/A,FALSE,"4 Panel"}</definedName>
    <definedName name="__no4" localSheetId="8" hidden="1">{#N/A,#N/A,FALSE,"SMT1";#N/A,#N/A,FALSE,"SMT2";#N/A,#N/A,FALSE,"Summary";#N/A,#N/A,FALSE,"Graphs";#N/A,#N/A,FALSE,"4 Panel"}</definedName>
    <definedName name="__no4" hidden="1">{#N/A,#N/A,FALSE,"SMT1";#N/A,#N/A,FALSE,"SMT2";#N/A,#N/A,FALSE,"Summary";#N/A,#N/A,FALSE,"Graphs";#N/A,#N/A,FALSE,"4 Panel"}</definedName>
    <definedName name="__no5" localSheetId="7" hidden="1">{#N/A,#N/A,FALSE,"Full";#N/A,#N/A,FALSE,"Half";#N/A,#N/A,FALSE,"Op Expenses";#N/A,#N/A,FALSE,"Cap Charge";#N/A,#N/A,FALSE,"Cost C";#N/A,#N/A,FALSE,"PP&amp;E";#N/A,#N/A,FALSE,"R&amp;D"}</definedName>
    <definedName name="__no5" localSheetId="8" hidden="1">{#N/A,#N/A,FALSE,"Full";#N/A,#N/A,FALSE,"Half";#N/A,#N/A,FALSE,"Op Expenses";#N/A,#N/A,FALSE,"Cap Charge";#N/A,#N/A,FALSE,"Cost C";#N/A,#N/A,FALSE,"PP&amp;E";#N/A,#N/A,FALSE,"R&amp;D"}</definedName>
    <definedName name="__no5" hidden="1">{#N/A,#N/A,FALSE,"Full";#N/A,#N/A,FALSE,"Half";#N/A,#N/A,FALSE,"Op Expenses";#N/A,#N/A,FALSE,"Cap Charge";#N/A,#N/A,FALSE,"Cost C";#N/A,#N/A,FALSE,"PP&amp;E";#N/A,#N/A,FALSE,"R&amp;D"}</definedName>
    <definedName name="__no6" localSheetId="7" hidden="1">{"EVA",#N/A,FALSE,"SMT2";#N/A,#N/A,FALSE,"Summary";#N/A,#N/A,FALSE,"Graphs";#N/A,#N/A,FALSE,"4 Panel"}</definedName>
    <definedName name="__no6" localSheetId="8" hidden="1">{"EVA",#N/A,FALSE,"SMT2";#N/A,#N/A,FALSE,"Summary";#N/A,#N/A,FALSE,"Graphs";#N/A,#N/A,FALSE,"4 Panel"}</definedName>
    <definedName name="__no6" hidden="1">{"EVA",#N/A,FALSE,"SMT2";#N/A,#N/A,FALSE,"Summary";#N/A,#N/A,FALSE,"Graphs";#N/A,#N/A,FALSE,"4 Panel"}</definedName>
    <definedName name="__no7" localSheetId="7" hidden="1">{"EVA",#N/A,FALSE,"SMT2";#N/A,#N/A,FALSE,"Summary";#N/A,#N/A,FALSE,"Graphs";#N/A,#N/A,FALSE,"4 Panel"}</definedName>
    <definedName name="__no7" localSheetId="8" hidden="1">{"EVA",#N/A,FALSE,"SMT2";#N/A,#N/A,FALSE,"Summary";#N/A,#N/A,FALSE,"Graphs";#N/A,#N/A,FALSE,"4 Panel"}</definedName>
    <definedName name="__no7" hidden="1">{"EVA",#N/A,FALSE,"SMT2";#N/A,#N/A,FALSE,"Summary";#N/A,#N/A,FALSE,"Graphs";#N/A,#N/A,FALSE,"4 Panel"}</definedName>
    <definedName name="__no8" localSheetId="7" hidden="1">{"EVA",#N/A,FALSE,"SMT2";#N/A,#N/A,FALSE,"Summary";#N/A,#N/A,FALSE,"Graphs";#N/A,#N/A,FALSE,"4 Panel"}</definedName>
    <definedName name="__no8" localSheetId="8" hidden="1">{"EVA",#N/A,FALSE,"SMT2";#N/A,#N/A,FALSE,"Summary";#N/A,#N/A,FALSE,"Graphs";#N/A,#N/A,FALSE,"4 Panel"}</definedName>
    <definedName name="__no8" hidden="1">{"EVA",#N/A,FALSE,"SMT2";#N/A,#N/A,FALSE,"Summary";#N/A,#N/A,FALSE,"Graphs";#N/A,#N/A,FALSE,"4 Panel"}</definedName>
    <definedName name="__no9" localSheetId="7" hidden="1">{"EVA",#N/A,FALSE,"SMT2";#N/A,#N/A,FALSE,"Summary";#N/A,#N/A,FALSE,"Graphs";#N/A,#N/A,FALSE,"4 Panel"}</definedName>
    <definedName name="__no9" localSheetId="8" hidden="1">{"EVA",#N/A,FALSE,"SMT2";#N/A,#N/A,FALSE,"Summary";#N/A,#N/A,FALSE,"Graphs";#N/A,#N/A,FALSE,"4 Panel"}</definedName>
    <definedName name="__no9" hidden="1">{"EVA",#N/A,FALSE,"SMT2";#N/A,#N/A,FALSE,"Summary";#N/A,#N/A,FALSE,"Graphs";#N/A,#N/A,FALSE,"4 Panel"}</definedName>
    <definedName name="__nov01" localSheetId="4">[20]Dólar!#REF!</definedName>
    <definedName name="__nov01" localSheetId="8">[21]Dólar!#REF!</definedName>
    <definedName name="__nov01" localSheetId="10">[20]Dólar!#REF!</definedName>
    <definedName name="__nov01">[21]Dólar!#REF!</definedName>
    <definedName name="__nov06" localSheetId="4">[20]Dólar!#REF!</definedName>
    <definedName name="__nov06" localSheetId="8">[21]Dólar!#REF!</definedName>
    <definedName name="__nov06" localSheetId="10">[20]Dólar!#REF!</definedName>
    <definedName name="__nov06">[21]Dólar!#REF!</definedName>
    <definedName name="__nov97" localSheetId="4">[20]Dólar!#REF!</definedName>
    <definedName name="__nov97" localSheetId="8">[21]Dólar!#REF!</definedName>
    <definedName name="__nov97" localSheetId="10">[20]Dólar!#REF!</definedName>
    <definedName name="__nov97">[21]Dólar!#REF!</definedName>
    <definedName name="__nov98" localSheetId="4">[20]Dólar!#REF!</definedName>
    <definedName name="__nov98" localSheetId="8">[21]Dólar!#REF!</definedName>
    <definedName name="__nov98" localSheetId="10">[20]Dólar!#REF!</definedName>
    <definedName name="__nov98">[21]Dólar!#REF!</definedName>
    <definedName name="__nov99" localSheetId="4">[20]Dólar!#REF!</definedName>
    <definedName name="__nov99" localSheetId="8">[21]Dólar!#REF!</definedName>
    <definedName name="__nov99" localSheetId="10">[20]Dólar!#REF!</definedName>
    <definedName name="__nov99">[21]Dólar!#REF!</definedName>
    <definedName name="__occ1" localSheetId="4">[20]Gastos!#REF!</definedName>
    <definedName name="__occ1" localSheetId="8">[21]Gastos!#REF!</definedName>
    <definedName name="__occ1" localSheetId="10">[20]Gastos!#REF!</definedName>
    <definedName name="__occ1">[21]Gastos!#REF!</definedName>
    <definedName name="__occ2" localSheetId="4">[20]Gastos!#REF!</definedName>
    <definedName name="__occ2" localSheetId="8">[21]Gastos!#REF!</definedName>
    <definedName name="__occ2" localSheetId="10">[20]Gastos!#REF!</definedName>
    <definedName name="__occ2">[21]Gastos!#REF!</definedName>
    <definedName name="__oct01" localSheetId="4">[20]Dólar!#REF!</definedName>
    <definedName name="__oct01" localSheetId="8">[21]Dólar!#REF!</definedName>
    <definedName name="__oct01" localSheetId="10">[20]Dólar!#REF!</definedName>
    <definedName name="__oct01">[21]Dólar!#REF!</definedName>
    <definedName name="__oct06" localSheetId="4">[20]Dólar!#REF!</definedName>
    <definedName name="__oct06" localSheetId="8">[21]Dólar!#REF!</definedName>
    <definedName name="__oct06" localSheetId="10">[20]Dólar!#REF!</definedName>
    <definedName name="__oct06">[21]Dólar!#REF!</definedName>
    <definedName name="__oct97" localSheetId="4">[20]Dólar!#REF!</definedName>
    <definedName name="__oct97" localSheetId="8">[21]Dólar!#REF!</definedName>
    <definedName name="__oct97" localSheetId="10">[20]Dólar!#REF!</definedName>
    <definedName name="__oct97">[21]Dólar!#REF!</definedName>
    <definedName name="__oct98" localSheetId="4">[20]Dólar!#REF!</definedName>
    <definedName name="__oct98" localSheetId="8">[21]Dólar!#REF!</definedName>
    <definedName name="__oct98" localSheetId="10">[20]Dólar!#REF!</definedName>
    <definedName name="__oct98">[21]Dólar!#REF!</definedName>
    <definedName name="__oct99" localSheetId="4">[20]Dólar!#REF!</definedName>
    <definedName name="__oct99" localSheetId="8">[21]Dólar!#REF!</definedName>
    <definedName name="__oct99" localSheetId="10">[20]Dólar!#REF!</definedName>
    <definedName name="__oct99">[21]Dólar!#REF!</definedName>
    <definedName name="__ORO10" localSheetId="8">#REF!</definedName>
    <definedName name="__ORO10">#REF!</definedName>
    <definedName name="__ORO11" localSheetId="8">#REF!</definedName>
    <definedName name="__ORO11">#REF!</definedName>
    <definedName name="__ORO12" localSheetId="8">#REF!</definedName>
    <definedName name="__ORO12">#REF!</definedName>
    <definedName name="__ORO13" localSheetId="8">#REF!</definedName>
    <definedName name="__ORO13">#REF!</definedName>
    <definedName name="__ORO14" localSheetId="8">#REF!</definedName>
    <definedName name="__ORO14">#REF!</definedName>
    <definedName name="__ORO15" localSheetId="8">#REF!</definedName>
    <definedName name="__ORO15">#REF!</definedName>
    <definedName name="__ORO16" localSheetId="8">#REF!</definedName>
    <definedName name="__ORO16">#REF!</definedName>
    <definedName name="__ORO17" localSheetId="8">#REF!</definedName>
    <definedName name="__ORO17">#REF!</definedName>
    <definedName name="__ORO18" localSheetId="8">#REF!</definedName>
    <definedName name="__ORO18">#REF!</definedName>
    <definedName name="__ORO19" localSheetId="8">#REF!</definedName>
    <definedName name="__ORO19">#REF!</definedName>
    <definedName name="__PJ50" localSheetId="8">#REF!</definedName>
    <definedName name="__PJ50">#REF!</definedName>
    <definedName name="__pj51" localSheetId="8">#REF!</definedName>
    <definedName name="__pj51">#REF!</definedName>
    <definedName name="__PMT5671" localSheetId="8">[4]MEMORIAS!#REF!</definedName>
    <definedName name="__PMT5671">[5]MEMORIAS!#REF!</definedName>
    <definedName name="__PMT5805" localSheetId="8">[4]MEMORIAS!#REF!</definedName>
    <definedName name="__PMT5805">[5]MEMORIAS!#REF!</definedName>
    <definedName name="__PMT5806" localSheetId="8">[4]MEMORIAS!#REF!</definedName>
    <definedName name="__PMT5806">[5]MEMORIAS!#REF!</definedName>
    <definedName name="__PMT5815" localSheetId="8">[4]MEMORIAS!#REF!</definedName>
    <definedName name="__PMT5815">[5]MEMORIAS!#REF!</definedName>
    <definedName name="__PMT5820" localSheetId="8">[4]MEMORIAS!#REF!</definedName>
    <definedName name="__PMT5820">[5]MEMORIAS!#REF!</definedName>
    <definedName name="__PRE12" localSheetId="4">#REF!</definedName>
    <definedName name="__PRE12" localSheetId="8">#REF!</definedName>
    <definedName name="__PRE12" localSheetId="10">#REF!</definedName>
    <definedName name="__PRE12">#REF!</definedName>
    <definedName name="__Pu1">[23]CALCULO!$B$18</definedName>
    <definedName name="__Pu2">[23]CALCULO!$E$18</definedName>
    <definedName name="__Pu3">[23]CALCULO!$H$18</definedName>
    <definedName name="__r" localSheetId="8">#REF!</definedName>
    <definedName name="__r">#REF!</definedName>
    <definedName name="__Rc" localSheetId="4">#REF!</definedName>
    <definedName name="__Rc" localSheetId="8">#REF!</definedName>
    <definedName name="__Rc" localSheetId="10">#REF!</definedName>
    <definedName name="__Rc">#REF!</definedName>
    <definedName name="__SBC1">[11]INV!$A$12:$D$15</definedName>
    <definedName name="__SBC3">[11]INV!$F$12:$I$15</definedName>
    <definedName name="__SBC5">[11]INV!$K$12:$N$15</definedName>
    <definedName name="__sep01" localSheetId="4">[20]Dólar!#REF!</definedName>
    <definedName name="__sep01" localSheetId="8">[21]Dólar!#REF!</definedName>
    <definedName name="__sep01" localSheetId="10">[20]Dólar!#REF!</definedName>
    <definedName name="__sep01">[21]Dólar!#REF!</definedName>
    <definedName name="__sep06" localSheetId="4">[20]Dólar!#REF!</definedName>
    <definedName name="__sep06" localSheetId="8">[21]Dólar!#REF!</definedName>
    <definedName name="__sep06" localSheetId="10">[20]Dólar!#REF!</definedName>
    <definedName name="__sep06">[21]Dólar!#REF!</definedName>
    <definedName name="__sep97" localSheetId="4">[20]Dólar!#REF!</definedName>
    <definedName name="__sep97" localSheetId="8">[21]Dólar!#REF!</definedName>
    <definedName name="__sep97" localSheetId="10">[20]Dólar!#REF!</definedName>
    <definedName name="__sep97">[21]Dólar!#REF!</definedName>
    <definedName name="__sep98" localSheetId="4">[20]Dólar!#REF!</definedName>
    <definedName name="__sep98" localSheetId="8">[21]Dólar!#REF!</definedName>
    <definedName name="__sep98" localSheetId="10">[20]Dólar!#REF!</definedName>
    <definedName name="__sep98">[21]Dólar!#REF!</definedName>
    <definedName name="__sep99" localSheetId="4">[20]Dólar!#REF!</definedName>
    <definedName name="__sep99" localSheetId="8">[21]Dólar!#REF!</definedName>
    <definedName name="__sep99" localSheetId="10">[20]Dólar!#REF!</definedName>
    <definedName name="__sep99">[21]Dólar!#REF!</definedName>
    <definedName name="__tab1" localSheetId="8">#REF!</definedName>
    <definedName name="__tab1">#REF!</definedName>
    <definedName name="__tab2" localSheetId="8">#REF!</definedName>
    <definedName name="__tab2">#REF!</definedName>
    <definedName name="__tab3" localSheetId="8">#REF!</definedName>
    <definedName name="__tab3">#REF!</definedName>
    <definedName name="__TAB4" localSheetId="8">#REF!</definedName>
    <definedName name="__TAB4">#REF!</definedName>
    <definedName name="__tf3813" localSheetId="4">#REF!</definedName>
    <definedName name="__tf3813" localSheetId="8">#REF!</definedName>
    <definedName name="__tf3813" localSheetId="10">#REF!</definedName>
    <definedName name="__tf3813">#REF!</definedName>
    <definedName name="__Vol1" localSheetId="8">[9]Item!$A:$D</definedName>
    <definedName name="__Vol1">[10]Item!$A:$D</definedName>
    <definedName name="__VPD1">[8]TARIFAS!$C$582</definedName>
    <definedName name="__VPI1">[8]TARIFAS!$C$580</definedName>
    <definedName name="__VRA1">[8]TARIFAS!$C$579</definedName>
    <definedName name="__Vu1">[23]CALCULO!$B$23</definedName>
    <definedName name="__Vu2">[23]CALCULO!$E$23</definedName>
    <definedName name="__Vu3">[23]CALCULO!$H$23</definedName>
    <definedName name="__xlfn.BAHTTEXT" hidden="1">#NAME?</definedName>
    <definedName name="__xlnm.Print_Area_1">#REF!</definedName>
    <definedName name="_01" localSheetId="3">#REF!</definedName>
    <definedName name="_01" localSheetId="4">#REF!</definedName>
    <definedName name="_01" localSheetId="8">#REF!</definedName>
    <definedName name="_01" localSheetId="10">#REF!</definedName>
    <definedName name="_01" localSheetId="14">#REF!</definedName>
    <definedName name="_01">#REF!</definedName>
    <definedName name="_1.10" localSheetId="4">[24]UNIT081!#REF!</definedName>
    <definedName name="_1.10" localSheetId="8">[25]UNIT081!#REF!</definedName>
    <definedName name="_1.10" localSheetId="10">[24]UNIT081!#REF!</definedName>
    <definedName name="_1.10">[25]UNIT081!#REF!</definedName>
    <definedName name="_1.11" localSheetId="4">[24]UNIT081!#REF!</definedName>
    <definedName name="_1.11" localSheetId="8">[25]UNIT081!#REF!</definedName>
    <definedName name="_1.11" localSheetId="10">[24]UNIT081!#REF!</definedName>
    <definedName name="_1.11">[25]UNIT081!#REF!</definedName>
    <definedName name="_1.12" localSheetId="4">[24]UNIT081!#REF!</definedName>
    <definedName name="_1.12" localSheetId="8">[25]UNIT081!#REF!</definedName>
    <definedName name="_1.12" localSheetId="10">[24]UNIT081!#REF!</definedName>
    <definedName name="_1.12">[25]UNIT081!#REF!</definedName>
    <definedName name="_1.13" localSheetId="4">[24]UNIT081!#REF!</definedName>
    <definedName name="_1.13" localSheetId="8">[25]UNIT081!#REF!</definedName>
    <definedName name="_1.13" localSheetId="10">[24]UNIT081!#REF!</definedName>
    <definedName name="_1.13">[25]UNIT081!#REF!</definedName>
    <definedName name="_1.14" localSheetId="4">[24]UNIT081!#REF!</definedName>
    <definedName name="_1.14" localSheetId="8">[25]UNIT081!#REF!</definedName>
    <definedName name="_1.14" localSheetId="10">[24]UNIT081!#REF!</definedName>
    <definedName name="_1.14">[25]UNIT081!#REF!</definedName>
    <definedName name="_1.15" localSheetId="4">[24]UNIT081!#REF!</definedName>
    <definedName name="_1.15" localSheetId="8">[25]UNIT081!#REF!</definedName>
    <definedName name="_1.15" localSheetId="10">[24]UNIT081!#REF!</definedName>
    <definedName name="_1.15">[25]UNIT081!#REF!</definedName>
    <definedName name="_1.16" localSheetId="4">[24]UNIT081!#REF!</definedName>
    <definedName name="_1.16" localSheetId="8">[25]UNIT081!#REF!</definedName>
    <definedName name="_1.16" localSheetId="10">[24]UNIT081!#REF!</definedName>
    <definedName name="_1.16">[25]UNIT081!#REF!</definedName>
    <definedName name="_1.17" localSheetId="4">[24]UNIT081!#REF!</definedName>
    <definedName name="_1.17" localSheetId="8">[25]UNIT081!#REF!</definedName>
    <definedName name="_1.17" localSheetId="10">[24]UNIT081!#REF!</definedName>
    <definedName name="_1.17">[25]UNIT081!#REF!</definedName>
    <definedName name="_1.18" localSheetId="4">[24]UNIT081!#REF!</definedName>
    <definedName name="_1.18" localSheetId="8">[25]UNIT081!#REF!</definedName>
    <definedName name="_1.18" localSheetId="10">[24]UNIT081!#REF!</definedName>
    <definedName name="_1.18">[25]UNIT081!#REF!</definedName>
    <definedName name="_1.19" localSheetId="4">[24]UNIT081!#REF!</definedName>
    <definedName name="_1.19" localSheetId="8">[25]UNIT081!#REF!</definedName>
    <definedName name="_1.19" localSheetId="10">[24]UNIT081!#REF!</definedName>
    <definedName name="_1.19">[25]UNIT081!#REF!</definedName>
    <definedName name="_1.20" localSheetId="4">[24]UNIT081!#REF!</definedName>
    <definedName name="_1.20" localSheetId="8">[25]UNIT081!#REF!</definedName>
    <definedName name="_1.20" localSheetId="10">[24]UNIT081!#REF!</definedName>
    <definedName name="_1.20">[25]UNIT081!#REF!</definedName>
    <definedName name="_1___123Graph_AGráfico_4A" localSheetId="7" hidden="1">[13]DATOS!#REF!</definedName>
    <definedName name="_1___123Graph_AGráfico_4A" localSheetId="8" hidden="1">[13]DATOS!#REF!</definedName>
    <definedName name="_1___123Graph_AGráfico_4A" hidden="1">[13]DATOS!#REF!</definedName>
    <definedName name="_10___0_0_F" localSheetId="7" hidden="1">#REF!</definedName>
    <definedName name="_10___0_0_F" localSheetId="8" hidden="1">#REF!</definedName>
    <definedName name="_10___0_0_F" hidden="1">#REF!</definedName>
    <definedName name="_10___123Graph_AGráfico_4A" localSheetId="7" hidden="1">[13]DATOS!#REF!</definedName>
    <definedName name="_10___123Graph_AGráfico_4A" localSheetId="8" hidden="1">[13]DATOS!#REF!</definedName>
    <definedName name="_10___123Graph_AGráfico_4A" hidden="1">[13]DATOS!#REF!</definedName>
    <definedName name="_10___123Graph_XGráfico_4A" localSheetId="7" hidden="1">[13]DATOS!#REF!</definedName>
    <definedName name="_10___123Graph_XGráfico_4A" localSheetId="8" hidden="1">[13]DATOS!#REF!</definedName>
    <definedName name="_10___123Graph_XGráfico_4A" hidden="1">[13]DATOS!#REF!</definedName>
    <definedName name="_10__123Graph_XGráfico_4A" localSheetId="7" hidden="1">[13]DATOS!#REF!</definedName>
    <definedName name="_10__123Graph_XGráfico_4A" localSheetId="8" hidden="1">[13]DATOS!#REF!</definedName>
    <definedName name="_10__123Graph_XGráfico_4A" hidden="1">[13]DATOS!#REF!</definedName>
    <definedName name="_10_4____123Grap" localSheetId="7" hidden="1">[14]DATOS!#REF!</definedName>
    <definedName name="_10_4____123Grap" localSheetId="8" hidden="1">[14]DATOS!#REF!</definedName>
    <definedName name="_10_4____123Grap" hidden="1">[14]DATOS!#REF!</definedName>
    <definedName name="_107B_0__123Graph_XGráfico" localSheetId="7" hidden="1">[14]DATOS!#REF!</definedName>
    <definedName name="_107B_0__123Graph_XGráfico" localSheetId="8" hidden="1">[14]DATOS!#REF!</definedName>
    <definedName name="_107B_0__123Graph_XGráfico" hidden="1">[14]DATOS!#REF!</definedName>
    <definedName name="_108B_0__123Graph_XGráfico" localSheetId="7" hidden="1">[17]CRUDOS!#REF!</definedName>
    <definedName name="_108B_0__123Graph_XGráfico" hidden="1">[17]CRUDOS!#REF!</definedName>
    <definedName name="_11__123Graph_AGráfico_4A" localSheetId="7" hidden="1">[17]CRUDOS!#REF!</definedName>
    <definedName name="_11__123Graph_AGráfico_4A" hidden="1">[17]CRUDOS!#REF!</definedName>
    <definedName name="_11_0_0_F" localSheetId="7" hidden="1">#REF!</definedName>
    <definedName name="_11_0_0_F" localSheetId="8" hidden="1">#REF!</definedName>
    <definedName name="_11_0_0_F" hidden="1">#REF!</definedName>
    <definedName name="_11_4_0__123Grap" localSheetId="7" hidden="1">[14]DATOS!#REF!</definedName>
    <definedName name="_11_4_0__123Grap" localSheetId="8" hidden="1">[14]DATOS!#REF!</definedName>
    <definedName name="_11_4_0__123Grap" hidden="1">[14]DATOS!#REF!</definedName>
    <definedName name="_11B____123Graph_XGráfico" localSheetId="7" hidden="1">[14]DATOS!#REF!</definedName>
    <definedName name="_11B____123Graph_XGráfico" hidden="1">[14]DATOS!#REF!</definedName>
    <definedName name="_11B_0__123Graph_XGráfico" localSheetId="7" hidden="1">[26]DATOS!#REF!</definedName>
    <definedName name="_11B_0__123Graph_XGráfico" hidden="1">[26]DATOS!#REF!</definedName>
    <definedName name="_12__123Graph_BGráfico_4A" localSheetId="7" hidden="1">[17]CRUDOS!#REF!</definedName>
    <definedName name="_12__123Graph_BGráfico_4A" hidden="1">[17]CRUDOS!#REF!</definedName>
    <definedName name="_12_4_0__123Grap" localSheetId="7" hidden="1">[14]DATOS!#REF!</definedName>
    <definedName name="_12_4_0__123Grap" hidden="1">[14]DATOS!#REF!</definedName>
    <definedName name="_123">#REF!</definedName>
    <definedName name="_123gRAPH_a" localSheetId="7" hidden="1">[13]DATOS!#REF!</definedName>
    <definedName name="_123gRAPH_a" hidden="1">[13]DATOS!#REF!</definedName>
    <definedName name="_13__123Graph_XGráfico_4A" localSheetId="7" hidden="1">[17]CRUDOS!#REF!</definedName>
    <definedName name="_13__123Graph_XGráfico_4A" hidden="1">[17]CRUDOS!#REF!</definedName>
    <definedName name="_13B____123Graph_XGráfico" localSheetId="7" hidden="1">[14]DATOS!#REF!</definedName>
    <definedName name="_13B____123Graph_XGráfico" hidden="1">[14]DATOS!#REF!</definedName>
    <definedName name="_14___123Graph_BGráfico_4A" localSheetId="7" hidden="1">[13]DATOS!#REF!</definedName>
    <definedName name="_14___123Graph_BGráfico_4A" hidden="1">[13]DATOS!#REF!</definedName>
    <definedName name="_14B_0__123Graph_XGráfico" localSheetId="7" hidden="1">[14]DATOS!#REF!</definedName>
    <definedName name="_14B_0__123Graph_XGráfico" hidden="1">[14]DATOS!#REF!</definedName>
    <definedName name="_15_4_0__123Grap" localSheetId="7" hidden="1">[14]DATOS!#REF!</definedName>
    <definedName name="_15_4_0__123Grap" hidden="1">[14]DATOS!#REF!</definedName>
    <definedName name="_16_B_0__123Graph_XGráfico" localSheetId="7" hidden="1">[14]DATOS!#REF!</definedName>
    <definedName name="_16_B_0__123Graph_XGráfico" hidden="1">[14]DATOS!#REF!</definedName>
    <definedName name="_16B_0__123Graph_XGráfico" localSheetId="7" hidden="1">[14]DATOS!#REF!</definedName>
    <definedName name="_16B_0__123Graph_XGráfico" hidden="1">[14]DATOS!#REF!</definedName>
    <definedName name="_17_B_0__123Graph_XGráfico" localSheetId="7" hidden="1">[14]DATOS!#REF!</definedName>
    <definedName name="_17_B_0__123Graph_XGráfico" hidden="1">[14]DATOS!#REF!</definedName>
    <definedName name="_17B_0__123Graph_XGráfico" localSheetId="7" hidden="1">[26]DATOS!#REF!</definedName>
    <definedName name="_17B_0__123Graph_XGráfico" hidden="1">[26]DATOS!#REF!</definedName>
    <definedName name="_18___123Graph_XGráfico_4A" localSheetId="7" hidden="1">[13]DATOS!#REF!</definedName>
    <definedName name="_18___123Graph_XGráfico_4A" hidden="1">[13]DATOS!#REF!</definedName>
    <definedName name="_18_4____123Grap" localSheetId="7" hidden="1">[14]DATOS!#REF!</definedName>
    <definedName name="_18_4____123Grap" hidden="1">[14]DATOS!#REF!</definedName>
    <definedName name="_19_4_0__123Grap" localSheetId="7" hidden="1">[14]DATOS!#REF!</definedName>
    <definedName name="_19_4_0__123Grap" hidden="1">[14]DATOS!#REF!</definedName>
    <definedName name="_19Excel_BuiltIn_Print_Area_1_1_1" localSheetId="8">#REF!</definedName>
    <definedName name="_19Excel_BuiltIn_Print_Area_1_1_1">#REF!</definedName>
    <definedName name="_1Excel_BuiltIn_Print_Area_1_1" localSheetId="8">#REF!</definedName>
    <definedName name="_1Excel_BuiltIn_Print_Area_1_1">#REF!</definedName>
    <definedName name="_1Excel_BuiltIn_Print_Area_1_1_1" localSheetId="8">#REF!</definedName>
    <definedName name="_1Excel_BuiltIn_Print_Area_1_1_1">#REF!</definedName>
    <definedName name="_2___123Graph_BGráfico_4A" localSheetId="7" hidden="1">[13]DATOS!#REF!</definedName>
    <definedName name="_2___123Graph_BGráfico_4A" localSheetId="8" hidden="1">[13]DATOS!#REF!</definedName>
    <definedName name="_2___123Graph_BGráfico_4A" hidden="1">[13]DATOS!#REF!</definedName>
    <definedName name="_2_0_0_F" localSheetId="7" hidden="1">#REF!</definedName>
    <definedName name="_2_0_0_F" localSheetId="8" hidden="1">#REF!</definedName>
    <definedName name="_2_0_0_F" hidden="1">#REF!</definedName>
    <definedName name="_2_10" localSheetId="4">[24]UNIT081!#REF!</definedName>
    <definedName name="_2_10" localSheetId="8">[25]UNIT081!#REF!</definedName>
    <definedName name="_2_10" localSheetId="10">[24]UNIT081!#REF!</definedName>
    <definedName name="_2_10">[25]UNIT081!#REF!</definedName>
    <definedName name="_2_11" localSheetId="4">[24]UNIT081!#REF!</definedName>
    <definedName name="_2_11" localSheetId="8">[25]UNIT081!#REF!</definedName>
    <definedName name="_2_11" localSheetId="10">[24]UNIT081!#REF!</definedName>
    <definedName name="_2_11">[25]UNIT081!#REF!</definedName>
    <definedName name="_2_12" localSheetId="4">[24]UNIT081!#REF!</definedName>
    <definedName name="_2_12" localSheetId="8">[25]UNIT081!#REF!</definedName>
    <definedName name="_2_12" localSheetId="10">[24]UNIT081!#REF!</definedName>
    <definedName name="_2_12">[25]UNIT081!#REF!</definedName>
    <definedName name="_2_13" localSheetId="4">[24]UNIT081!#REF!</definedName>
    <definedName name="_2_13" localSheetId="8">[25]UNIT081!#REF!</definedName>
    <definedName name="_2_13" localSheetId="10">[24]UNIT081!#REF!</definedName>
    <definedName name="_2_13">[25]UNIT081!#REF!</definedName>
    <definedName name="_2_14" localSheetId="4">[24]UNIT081!#REF!</definedName>
    <definedName name="_2_14" localSheetId="8">[25]UNIT081!#REF!</definedName>
    <definedName name="_2_14" localSheetId="10">[24]UNIT081!#REF!</definedName>
    <definedName name="_2_14">[25]UNIT081!#REF!</definedName>
    <definedName name="_2_15" localSheetId="4">[24]UNIT081!#REF!</definedName>
    <definedName name="_2_15" localSheetId="8">[25]UNIT081!#REF!</definedName>
    <definedName name="_2_15" localSheetId="10">[24]UNIT081!#REF!</definedName>
    <definedName name="_2_15">[25]UNIT081!#REF!</definedName>
    <definedName name="_2_16" localSheetId="4">[24]UNIT081!#REF!</definedName>
    <definedName name="_2_16" localSheetId="8">[25]UNIT081!#REF!</definedName>
    <definedName name="_2_16" localSheetId="10">[24]UNIT081!#REF!</definedName>
    <definedName name="_2_16">[25]UNIT081!#REF!</definedName>
    <definedName name="_2_17" localSheetId="4">[24]UNIT081!#REF!</definedName>
    <definedName name="_2_17" localSheetId="8">[25]UNIT081!#REF!</definedName>
    <definedName name="_2_17" localSheetId="10">[24]UNIT081!#REF!</definedName>
    <definedName name="_2_17">[25]UNIT081!#REF!</definedName>
    <definedName name="_2_18" localSheetId="4">[24]UNIT081!#REF!</definedName>
    <definedName name="_2_18" localSheetId="8">[25]UNIT081!#REF!</definedName>
    <definedName name="_2_18" localSheetId="10">[24]UNIT081!#REF!</definedName>
    <definedName name="_2_18">[25]UNIT081!#REF!</definedName>
    <definedName name="_20_4____123Grap" localSheetId="7" hidden="1">[14]DATOS!#REF!</definedName>
    <definedName name="_20_4____123Grap" localSheetId="8" hidden="1">[14]DATOS!#REF!</definedName>
    <definedName name="_20_4____123Grap" hidden="1">[14]DATOS!#REF!</definedName>
    <definedName name="_20_B_0__123Graph_XGráfico" localSheetId="7" hidden="1">[14]DATOS!#REF!</definedName>
    <definedName name="_20_B_0__123Graph_XGráfico" localSheetId="8" hidden="1">[14]DATOS!#REF!</definedName>
    <definedName name="_20_B_0__123Graph_XGráfico" hidden="1">[14]DATOS!#REF!</definedName>
    <definedName name="_20B____123Graph_XGráfico" localSheetId="7" hidden="1">[14]DATOS!#REF!</definedName>
    <definedName name="_20B____123Graph_XGráfico" localSheetId="8" hidden="1">[14]DATOS!#REF!</definedName>
    <definedName name="_20B____123Graph_XGráfico" hidden="1">[14]DATOS!#REF!</definedName>
    <definedName name="_21_4_0__123Grap" localSheetId="7" hidden="1">[14]DATOS!#REF!</definedName>
    <definedName name="_21_4_0__123Grap" localSheetId="8" hidden="1">[14]DATOS!#REF!</definedName>
    <definedName name="_21_4_0__123Grap" hidden="1">[14]DATOS!#REF!</definedName>
    <definedName name="_21B_0__123Graph_XGráfico" localSheetId="7" hidden="1">[14]DATOS!#REF!</definedName>
    <definedName name="_21B_0__123Graph_XGráfico" localSheetId="8" hidden="1">[14]DATOS!#REF!</definedName>
    <definedName name="_21B_0__123Graph_XGráfico" hidden="1">[14]DATOS!#REF!</definedName>
    <definedName name="_22__123Graph_AGráfico_4A" localSheetId="7" hidden="1">[13]DATOS!#REF!</definedName>
    <definedName name="_22__123Graph_AGráfico_4A" hidden="1">[13]DATOS!#REF!</definedName>
    <definedName name="_22_4_0__123Grap" localSheetId="7" hidden="1">[14]DATOS!#REF!</definedName>
    <definedName name="_22_4_0__123Grap" hidden="1">[14]DATOS!#REF!</definedName>
    <definedName name="_22B_0__123Graph_XGráfico" localSheetId="7" hidden="1">[27]DATOS!#REF!</definedName>
    <definedName name="_22B_0__123Graph_XGráfico" hidden="1">[27]DATOS!#REF!</definedName>
    <definedName name="_23B_0__123Graph_XGráfico" localSheetId="7" hidden="1">[27]DATOS!#REF!</definedName>
    <definedName name="_23B_0__123Graph_XGráfico" hidden="1">[27]DATOS!#REF!</definedName>
    <definedName name="_24B_0__123Graph_XGráfico" localSheetId="7" hidden="1">[14]DATOS!#REF!</definedName>
    <definedName name="_24B_0__123Graph_XGráfico" hidden="1">[14]DATOS!#REF!</definedName>
    <definedName name="_25Excel_BuiltIn_Print_Titles_1_1_1_1" localSheetId="8">#REF!</definedName>
    <definedName name="_25Excel_BuiltIn_Print_Titles_1_1_1_1">#REF!</definedName>
    <definedName name="_26__123Graph_BGráfico_4A" localSheetId="7" hidden="1">[13]DATOS!#REF!</definedName>
    <definedName name="_26__123Graph_BGráfico_4A" localSheetId="8" hidden="1">[13]DATOS!#REF!</definedName>
    <definedName name="_26__123Graph_BGráfico_4A" hidden="1">[13]DATOS!#REF!</definedName>
    <definedName name="_26_4_0__123Grap" localSheetId="7" hidden="1">[28]DATOS!#REF!</definedName>
    <definedName name="_26_4_0__123Grap" hidden="1">[28]DATOS!#REF!</definedName>
    <definedName name="_26B_0__123Graph_XGráfico" localSheetId="7" hidden="1">[17]CRUDOS!#REF!</definedName>
    <definedName name="_26B_0__123Graph_XGráfico" hidden="1">[17]CRUDOS!#REF!</definedName>
    <definedName name="_28B____123Graph_XGráfico" localSheetId="7" hidden="1">[14]DATOS!#REF!</definedName>
    <definedName name="_28B____123Graph_XGráfico" hidden="1">[14]DATOS!#REF!</definedName>
    <definedName name="_29B_0__123Graph_XGráfico" localSheetId="7" hidden="1">[17]CRUDOS!#REF!</definedName>
    <definedName name="_29B_0__123Graph_XGráfico" hidden="1">[17]CRUDOS!#REF!</definedName>
    <definedName name="_2Excel_BuiltIn_Print_Titles_1_1_1_1" localSheetId="8">#REF!</definedName>
    <definedName name="_2Excel_BuiltIn_Print_Titles_1_1_1_1">#REF!</definedName>
    <definedName name="_3___123Graph_XGráfico_4A" localSheetId="7" hidden="1">[13]DATOS!#REF!</definedName>
    <definedName name="_3___123Graph_XGráfico_4A" localSheetId="8" hidden="1">[13]DATOS!#REF!</definedName>
    <definedName name="_3___123Graph_XGráfico_4A" hidden="1">[13]DATOS!#REF!</definedName>
    <definedName name="_3__123Graph_AGráfico_4A" localSheetId="7" hidden="1">[13]DATOS!#REF!</definedName>
    <definedName name="_3__123Graph_AGráfico_4A" hidden="1">[13]DATOS!#REF!</definedName>
    <definedName name="_3_0_0_F" localSheetId="7" hidden="1">#REF!</definedName>
    <definedName name="_3_0_0_F" localSheetId="8" hidden="1">#REF!</definedName>
    <definedName name="_3_0_0_F" hidden="1">#REF!</definedName>
    <definedName name="_3_10_1" localSheetId="4">[24]UNIT081!#REF!</definedName>
    <definedName name="_3_10_1" localSheetId="8">[25]UNIT081!#REF!</definedName>
    <definedName name="_3_10_1" localSheetId="10">[24]UNIT081!#REF!</definedName>
    <definedName name="_3_10_1">[25]UNIT081!#REF!</definedName>
    <definedName name="_3_10_2" localSheetId="4">[24]UNIT081!#REF!</definedName>
    <definedName name="_3_10_2" localSheetId="8">[25]UNIT081!#REF!</definedName>
    <definedName name="_3_10_2" localSheetId="10">[24]UNIT081!#REF!</definedName>
    <definedName name="_3_10_2">[25]UNIT081!#REF!</definedName>
    <definedName name="_3_10_3" localSheetId="4">[24]UNIT081!#REF!</definedName>
    <definedName name="_3_10_3" localSheetId="8">[25]UNIT081!#REF!</definedName>
    <definedName name="_3_10_3" localSheetId="10">[24]UNIT081!#REF!</definedName>
    <definedName name="_3_10_3">[25]UNIT081!#REF!</definedName>
    <definedName name="_3_10_4" localSheetId="4">[24]UNIT081!#REF!</definedName>
    <definedName name="_3_10_4" localSheetId="8">[25]UNIT081!#REF!</definedName>
    <definedName name="_3_10_4" localSheetId="10">[24]UNIT081!#REF!</definedName>
    <definedName name="_3_10_4">[25]UNIT081!#REF!</definedName>
    <definedName name="_3_10_5" localSheetId="4">[24]UNIT081!#REF!</definedName>
    <definedName name="_3_10_5" localSheetId="8">[25]UNIT081!#REF!</definedName>
    <definedName name="_3_10_5" localSheetId="10">[24]UNIT081!#REF!</definedName>
    <definedName name="_3_10_5">[25]UNIT081!#REF!</definedName>
    <definedName name="_3_11" localSheetId="4">[24]UNIT081!#REF!</definedName>
    <definedName name="_3_11" localSheetId="8">[25]UNIT081!#REF!</definedName>
    <definedName name="_3_11" localSheetId="10">[24]UNIT081!#REF!</definedName>
    <definedName name="_3_11">[25]UNIT081!#REF!</definedName>
    <definedName name="_30__123Graph_XGráfico_4A" localSheetId="7" hidden="1">[13]DATOS!#REF!</definedName>
    <definedName name="_30__123Graph_XGráfico_4A" localSheetId="8" hidden="1">[13]DATOS!#REF!</definedName>
    <definedName name="_30__123Graph_XGráfico_4A" hidden="1">[13]DATOS!#REF!</definedName>
    <definedName name="_30B____123Graph_XGráfico" localSheetId="7" hidden="1">[14]DATOS!#REF!</definedName>
    <definedName name="_30B____123Graph_XGráfico" hidden="1">[14]DATOS!#REF!</definedName>
    <definedName name="_31B_0__123Graph_XGráfico" localSheetId="7" hidden="1">[14]DATOS!#REF!</definedName>
    <definedName name="_31B_0__123Graph_XGráfico" hidden="1">[14]DATOS!#REF!</definedName>
    <definedName name="_35B____123Graph_XGráfico" localSheetId="7" hidden="1">[14]DATOS!#REF!</definedName>
    <definedName name="_35B____123Graph_XGráfico" hidden="1">[14]DATOS!#REF!</definedName>
    <definedName name="_36_4_0__123Grap" localSheetId="7" hidden="1">[14]DATOS!#REF!</definedName>
    <definedName name="_36_4_0__123Grap" hidden="1">[14]DATOS!#REF!</definedName>
    <definedName name="_37B_0__123Graph_XGráfico" localSheetId="7" hidden="1">[14]DATOS!#REF!</definedName>
    <definedName name="_37B_0__123Graph_XGráfico" hidden="1">[14]DATOS!#REF!</definedName>
    <definedName name="_4___123Graph_AGráfico_4A" localSheetId="7" hidden="1">[13]DATOS!#REF!</definedName>
    <definedName name="_4___123Graph_AGráfico_4A" hidden="1">[13]DATOS!#REF!</definedName>
    <definedName name="_4__123Graph_AGráfico_4A" localSheetId="7" hidden="1">[13]DATOS!#REF!</definedName>
    <definedName name="_4__123Graph_AGráfico_4A" hidden="1">[13]DATOS!#REF!</definedName>
    <definedName name="_4__123Graph_BGráfico_4A" localSheetId="7" hidden="1">[13]DATOS!#REF!</definedName>
    <definedName name="_4__123Graph_BGráfico_4A" hidden="1">[13]DATOS!#REF!</definedName>
    <definedName name="_4_10" localSheetId="4">[24]UNIT081!#REF!</definedName>
    <definedName name="_4_10" localSheetId="8">[25]UNIT081!#REF!</definedName>
    <definedName name="_4_10" localSheetId="10">[24]UNIT081!#REF!</definedName>
    <definedName name="_4_10">[25]UNIT081!#REF!</definedName>
    <definedName name="_4_11" localSheetId="4">[24]UNIT081!#REF!</definedName>
    <definedName name="_4_11" localSheetId="8">[25]UNIT081!#REF!</definedName>
    <definedName name="_4_11" localSheetId="10">[24]UNIT081!#REF!</definedName>
    <definedName name="_4_11">[25]UNIT081!#REF!</definedName>
    <definedName name="_4_12" localSheetId="4">[24]UNIT081!#REF!</definedName>
    <definedName name="_4_12" localSheetId="8">[25]UNIT081!#REF!</definedName>
    <definedName name="_4_12" localSheetId="10">[24]UNIT081!#REF!</definedName>
    <definedName name="_4_12">[25]UNIT081!#REF!</definedName>
    <definedName name="_4_4____123Grap" localSheetId="7" hidden="1">[27]DATOS!#REF!</definedName>
    <definedName name="_4_4____123Grap" hidden="1">[27]DATOS!#REF!</definedName>
    <definedName name="_42C">#REF!</definedName>
    <definedName name="_42D" localSheetId="8">#REF!</definedName>
    <definedName name="_42D">#REF!</definedName>
    <definedName name="_42E" localSheetId="8">#REF!</definedName>
    <definedName name="_42E">#REF!</definedName>
    <definedName name="_44" localSheetId="8">#REF!</definedName>
    <definedName name="_44">#REF!</definedName>
    <definedName name="_46B_0__123Graph_XGráfico" localSheetId="7" hidden="1">[28]DATOS!#REF!</definedName>
    <definedName name="_46B_0__123Graph_XGráfico" localSheetId="8" hidden="1">[28]DATOS!#REF!</definedName>
    <definedName name="_46B_0__123Graph_XGráfico" hidden="1">[28]DATOS!#REF!</definedName>
    <definedName name="_48_B_0__123Graph_XGráfico" localSheetId="7" hidden="1">[14]DATOS!#REF!</definedName>
    <definedName name="_48_B_0__123Graph_XGráfico" localSheetId="8" hidden="1">[14]DATOS!#REF!</definedName>
    <definedName name="_48_B_0__123Graph_XGráfico" hidden="1">[14]DATOS!#REF!</definedName>
    <definedName name="_5" localSheetId="4">[24]UNIT081!#REF!</definedName>
    <definedName name="_5" localSheetId="8">[25]UNIT081!#REF!</definedName>
    <definedName name="_5" localSheetId="10">[24]UNIT081!#REF!</definedName>
    <definedName name="_5">[25]UNIT081!#REF!</definedName>
    <definedName name="_5___123Graph_AGráfico_4A" localSheetId="7" hidden="1">[13]DATOS!#REF!</definedName>
    <definedName name="_5___123Graph_AGráfico_4A" hidden="1">[13]DATOS!#REF!</definedName>
    <definedName name="_5___123Graph_BGráfico_4A" localSheetId="7" hidden="1">[13]DATOS!#REF!</definedName>
    <definedName name="_5___123Graph_BGráfico_4A" hidden="1">[13]DATOS!#REF!</definedName>
    <definedName name="_5__123Graph_AGráfico_4A" localSheetId="7" hidden="1">[13]DATOS!#REF!</definedName>
    <definedName name="_5__123Graph_AGráfico_4A" hidden="1">[13]DATOS!#REF!</definedName>
    <definedName name="_5__123Graph_BGráfico_4A" localSheetId="7" hidden="1">[13]DATOS!#REF!</definedName>
    <definedName name="_5__123Graph_BGráfico_4A" hidden="1">[13]DATOS!#REF!</definedName>
    <definedName name="_5__123Graph_XGráfico_4A" localSheetId="7" hidden="1">[13]DATOS!#REF!</definedName>
    <definedName name="_5__123Graph_XGráfico_4A" hidden="1">[13]DATOS!#REF!</definedName>
    <definedName name="_5_0_0_F" localSheetId="7" hidden="1">#REF!</definedName>
    <definedName name="_5_0_0_F" localSheetId="8" hidden="1">#REF!</definedName>
    <definedName name="_5_0_0_F" hidden="1">#REF!</definedName>
    <definedName name="_5_10" localSheetId="4">[24]UNIT081!#REF!</definedName>
    <definedName name="_5_10" localSheetId="8">[25]UNIT081!#REF!</definedName>
    <definedName name="_5_10" localSheetId="10">[24]UNIT081!#REF!</definedName>
    <definedName name="_5_10">[25]UNIT081!#REF!</definedName>
    <definedName name="_5_11" localSheetId="4">[24]UNIT081!#REF!</definedName>
    <definedName name="_5_11" localSheetId="8">[25]UNIT081!#REF!</definedName>
    <definedName name="_5_11" localSheetId="10">[24]UNIT081!#REF!</definedName>
    <definedName name="_5_11">[25]UNIT081!#REF!</definedName>
    <definedName name="_5_12" localSheetId="4">[24]UNIT081!#REF!</definedName>
    <definedName name="_5_12" localSheetId="8">[25]UNIT081!#REF!</definedName>
    <definedName name="_5_12" localSheetId="10">[24]UNIT081!#REF!</definedName>
    <definedName name="_5_12">[25]UNIT081!#REF!</definedName>
    <definedName name="_5_13" localSheetId="4">[24]UNIT081!#REF!</definedName>
    <definedName name="_5_13" localSheetId="8">[25]UNIT081!#REF!</definedName>
    <definedName name="_5_13" localSheetId="10">[24]UNIT081!#REF!</definedName>
    <definedName name="_5_13">[25]UNIT081!#REF!</definedName>
    <definedName name="_5_14" localSheetId="4">[24]UNIT081!#REF!</definedName>
    <definedName name="_5_14" localSheetId="8">[25]UNIT081!#REF!</definedName>
    <definedName name="_5_14" localSheetId="10">[24]UNIT081!#REF!</definedName>
    <definedName name="_5_14">[25]UNIT081!#REF!</definedName>
    <definedName name="_5_15" localSheetId="4">[24]UNIT081!#REF!</definedName>
    <definedName name="_5_15" localSheetId="8">[25]UNIT081!#REF!</definedName>
    <definedName name="_5_15" localSheetId="10">[24]UNIT081!#REF!</definedName>
    <definedName name="_5_15">[25]UNIT081!#REF!</definedName>
    <definedName name="_5_16" localSheetId="4">[24]UNIT081!#REF!</definedName>
    <definedName name="_5_16" localSheetId="8">[25]UNIT081!#REF!</definedName>
    <definedName name="_5_16" localSheetId="10">[24]UNIT081!#REF!</definedName>
    <definedName name="_5_16">[25]UNIT081!#REF!</definedName>
    <definedName name="_5_17" localSheetId="4">[24]UNIT081!#REF!</definedName>
    <definedName name="_5_17" localSheetId="8">[25]UNIT081!#REF!</definedName>
    <definedName name="_5_17" localSheetId="10">[24]UNIT081!#REF!</definedName>
    <definedName name="_5_17">[25]UNIT081!#REF!</definedName>
    <definedName name="_5_18" localSheetId="4">[24]UNIT081!#REF!</definedName>
    <definedName name="_5_18" localSheetId="8">[25]UNIT081!#REF!</definedName>
    <definedName name="_5_18" localSheetId="10">[24]UNIT081!#REF!</definedName>
    <definedName name="_5_18">[25]UNIT081!#REF!</definedName>
    <definedName name="_5_19" localSheetId="4">[24]UNIT081!#REF!</definedName>
    <definedName name="_5_19" localSheetId="8">[25]UNIT081!#REF!</definedName>
    <definedName name="_5_19" localSheetId="10">[24]UNIT081!#REF!</definedName>
    <definedName name="_5_19">[25]UNIT081!#REF!</definedName>
    <definedName name="_5_20" localSheetId="4">[24]UNIT081!#REF!</definedName>
    <definedName name="_5_20" localSheetId="8">[25]UNIT081!#REF!</definedName>
    <definedName name="_5_20" localSheetId="10">[24]UNIT081!#REF!</definedName>
    <definedName name="_5_20">[25]UNIT081!#REF!</definedName>
    <definedName name="_5_21" localSheetId="4">[24]UNIT081!#REF!</definedName>
    <definedName name="_5_21" localSheetId="8">[25]UNIT081!#REF!</definedName>
    <definedName name="_5_21" localSheetId="10">[24]UNIT081!#REF!</definedName>
    <definedName name="_5_21">[25]UNIT081!#REF!</definedName>
    <definedName name="_5_22" localSheetId="4">[24]UNIT081!#REF!</definedName>
    <definedName name="_5_22" localSheetId="8">[25]UNIT081!#REF!</definedName>
    <definedName name="_5_22" localSheetId="10">[24]UNIT081!#REF!</definedName>
    <definedName name="_5_22">[25]UNIT081!#REF!</definedName>
    <definedName name="_6">#REF!</definedName>
    <definedName name="_6___123Graph_BGráfico_4A" localSheetId="7" hidden="1">[13]DATOS!#REF!</definedName>
    <definedName name="_6___123Graph_BGráfico_4A" localSheetId="8" hidden="1">[13]DATOS!#REF!</definedName>
    <definedName name="_6___123Graph_BGráfico_4A" hidden="1">[13]DATOS!#REF!</definedName>
    <definedName name="_6___123Graph_XGráfico_4A" localSheetId="7" hidden="1">[13]DATOS!#REF!</definedName>
    <definedName name="_6___123Graph_XGráfico_4A" hidden="1">[13]DATOS!#REF!</definedName>
    <definedName name="_6__123Graph_AGráfico_4A" localSheetId="7" hidden="1">[13]DATOS!#REF!</definedName>
    <definedName name="_6__123Graph_AGráfico_4A" hidden="1">[13]DATOS!#REF!</definedName>
    <definedName name="_6__123Graph_BGráfico_4A" localSheetId="7" hidden="1">[13]DATOS!#REF!</definedName>
    <definedName name="_6__123Graph_BGráfico_4A" hidden="1">[13]DATOS!#REF!</definedName>
    <definedName name="_6__123Graph_XGráfico_4A" localSheetId="7" hidden="1">[13]DATOS!#REF!</definedName>
    <definedName name="_6__123Graph_XGráfico_4A" hidden="1">[13]DATOS!#REF!</definedName>
    <definedName name="_6_4____123Grap" localSheetId="7" hidden="1">[14]DATOS!#REF!</definedName>
    <definedName name="_6_4____123Grap" hidden="1">[14]DATOS!#REF!</definedName>
    <definedName name="_6_4_0__123Grap" localSheetId="7" hidden="1">[26]DATOS!#REF!</definedName>
    <definedName name="_6_4_0__123Grap" hidden="1">[26]DATOS!#REF!</definedName>
    <definedName name="_63_4_0__123Grap" localSheetId="7" hidden="1">[14]DATOS!#REF!</definedName>
    <definedName name="_63_4_0__123Grap" hidden="1">[14]DATOS!#REF!</definedName>
    <definedName name="_64_4_0__123Grap" localSheetId="7" hidden="1">[17]CRUDOS!#REF!</definedName>
    <definedName name="_64_4_0__123Grap" hidden="1">[17]CRUDOS!#REF!</definedName>
    <definedName name="_7______0_0_F" localSheetId="7" hidden="1">#REF!</definedName>
    <definedName name="_7______0_0_F" localSheetId="8" hidden="1">#REF!</definedName>
    <definedName name="_7______0_0_F" hidden="1">#REF!</definedName>
    <definedName name="_7___123Graph_XGráfico_4A" localSheetId="7" hidden="1">[13]DATOS!#REF!</definedName>
    <definedName name="_7___123Graph_XGráfico_4A" localSheetId="8" hidden="1">[13]DATOS!#REF!</definedName>
    <definedName name="_7___123Graph_XGráfico_4A" hidden="1">[13]DATOS!#REF!</definedName>
    <definedName name="_7__123Graph_AGráfico_4A" localSheetId="7" hidden="1">[13]DATOS!#REF!</definedName>
    <definedName name="_7__123Graph_AGráfico_4A" hidden="1">[13]DATOS!#REF!</definedName>
    <definedName name="_7__123Graph_BGráfico_4A" localSheetId="7" hidden="1">[13]DATOS!#REF!</definedName>
    <definedName name="_7__123Graph_BGráfico_4A" hidden="1">[13]DATOS!#REF!</definedName>
    <definedName name="_7__123Graph_XGráfico_4A" localSheetId="7" hidden="1">[13]DATOS!#REF!</definedName>
    <definedName name="_7__123Graph_XGráfico_4A" hidden="1">[13]DATOS!#REF!</definedName>
    <definedName name="_7_0_0_F" localSheetId="7" hidden="1">#REF!</definedName>
    <definedName name="_7_0_0_F" localSheetId="8" hidden="1">#REF!</definedName>
    <definedName name="_7_0_0_F" hidden="1">#REF!</definedName>
    <definedName name="_7_4_0__123Grap" localSheetId="7" hidden="1">[14]DATOS!#REF!</definedName>
    <definedName name="_7_4_0__123Grap" localSheetId="8" hidden="1">[14]DATOS!#REF!</definedName>
    <definedName name="_7_4_0__123Grap" hidden="1">[14]DATOS!#REF!</definedName>
    <definedName name="_8_____0_0_F" localSheetId="7" hidden="1">#REF!</definedName>
    <definedName name="_8_____0_0_F" localSheetId="8" hidden="1">#REF!</definedName>
    <definedName name="_8_____0_0_F" hidden="1">#REF!</definedName>
    <definedName name="_8___123Graph_AGráfico_4A" localSheetId="7" hidden="1">[13]DATOS!#REF!</definedName>
    <definedName name="_8___123Graph_AGráfico_4A" localSheetId="8" hidden="1">[13]DATOS!#REF!</definedName>
    <definedName name="_8___123Graph_AGráfico_4A" hidden="1">[13]DATOS!#REF!</definedName>
    <definedName name="_8__123Graph_AGráfico_4A" localSheetId="7" hidden="1">[13]DATOS!#REF!</definedName>
    <definedName name="_8__123Graph_AGráfico_4A" localSheetId="8" hidden="1">[13]DATOS!#REF!</definedName>
    <definedName name="_8__123Graph_AGráfico_4A" hidden="1">[13]DATOS!#REF!</definedName>
    <definedName name="_8__123Graph_BGráfico_4A" localSheetId="7" hidden="1">[13]DATOS!#REF!</definedName>
    <definedName name="_8__123Graph_BGráfico_4A" hidden="1">[13]DATOS!#REF!</definedName>
    <definedName name="_8__123Graph_XGráfico_4A" localSheetId="7" hidden="1">[13]DATOS!#REF!</definedName>
    <definedName name="_8__123Graph_XGráfico_4A" hidden="1">[13]DATOS!#REF!</definedName>
    <definedName name="_8_0_0_F" localSheetId="7" hidden="1">#REF!</definedName>
    <definedName name="_8_0_0_F" localSheetId="8" hidden="1">#REF!</definedName>
    <definedName name="_8_0_0_F" hidden="1">#REF!</definedName>
    <definedName name="_8_B_0__123Graph_XGráfico" localSheetId="7" hidden="1">[14]DATOS!#REF!</definedName>
    <definedName name="_8_B_0__123Graph_XGráfico" localSheetId="8" hidden="1">[14]DATOS!#REF!</definedName>
    <definedName name="_8_B_0__123Graph_XGráfico" hidden="1">[14]DATOS!#REF!</definedName>
    <definedName name="_9____0_0_F" localSheetId="7" hidden="1">#REF!</definedName>
    <definedName name="_9____0_0_F" localSheetId="8" hidden="1">#REF!</definedName>
    <definedName name="_9____0_0_F" hidden="1">#REF!</definedName>
    <definedName name="_9___123Graph_BGráfico_4A" localSheetId="7" hidden="1">[13]DATOS!#REF!</definedName>
    <definedName name="_9___123Graph_BGráfico_4A" localSheetId="8" hidden="1">[13]DATOS!#REF!</definedName>
    <definedName name="_9___123Graph_BGráfico_4A" hidden="1">[13]DATOS!#REF!</definedName>
    <definedName name="_9__123Graph_BGráfico_4A" localSheetId="7" hidden="1">[13]DATOS!#REF!</definedName>
    <definedName name="_9__123Graph_BGráfico_4A" localSheetId="8" hidden="1">[13]DATOS!#REF!</definedName>
    <definedName name="_9__123Graph_BGráfico_4A" hidden="1">[13]DATOS!#REF!</definedName>
    <definedName name="_9__123Graph_XGráfico_4A" localSheetId="7" hidden="1">[13]DATOS!#REF!</definedName>
    <definedName name="_9__123Graph_XGráfico_4A" hidden="1">[13]DATOS!#REF!</definedName>
    <definedName name="_9_4____123Grap" localSheetId="7" hidden="1">[14]DATOS!#REF!</definedName>
    <definedName name="_9_4____123Grap" hidden="1">[14]DATOS!#REF!</definedName>
    <definedName name="_9_4_0__123Grap" localSheetId="7" hidden="1">[14]DATOS!#REF!</definedName>
    <definedName name="_9_4_0__123Grap" hidden="1">[14]DATOS!#REF!</definedName>
    <definedName name="_9B____123Graph_XGráfico" localSheetId="7" hidden="1">[27]DATOS!#REF!</definedName>
    <definedName name="_9B____123Graph_XGráfico" hidden="1">[27]DATOS!#REF!</definedName>
    <definedName name="_A17000" localSheetId="4">#REF!</definedName>
    <definedName name="_A17000" localSheetId="8">#REF!</definedName>
    <definedName name="_A17000" localSheetId="10">#REF!</definedName>
    <definedName name="_A17000">#REF!</definedName>
    <definedName name="_A2" localSheetId="7" hidden="1">{#N/A,#N/A,FALSE,"Costos Productos 6A";#N/A,#N/A,FALSE,"Costo Unitario Total H-94-12"}</definedName>
    <definedName name="_A2" localSheetId="8" hidden="1">{#N/A,#N/A,FALSE,"Costos Productos 6A";#N/A,#N/A,FALSE,"Costo Unitario Total H-94-12"}</definedName>
    <definedName name="_A2" hidden="1">{#N/A,#N/A,FALSE,"Costos Productos 6A";#N/A,#N/A,FALSE,"Costo Unitario Total H-94-12"}</definedName>
    <definedName name="_A20000" localSheetId="4">#REF!</definedName>
    <definedName name="_A20000" localSheetId="8">#REF!</definedName>
    <definedName name="_A20000" localSheetId="10">#REF!</definedName>
    <definedName name="_A20000">#REF!</definedName>
    <definedName name="_A30000" localSheetId="4">#REF!</definedName>
    <definedName name="_A30000" localSheetId="8">#REF!</definedName>
    <definedName name="_A30000" localSheetId="10">#REF!</definedName>
    <definedName name="_A30000">#REF!</definedName>
    <definedName name="_AAS1" localSheetId="7" hidden="1">{#N/A,#N/A,TRUE,"INGENIERIA";#N/A,#N/A,TRUE,"COMPRAS";#N/A,#N/A,TRUE,"DIRECCION";#N/A,#N/A,TRUE,"RESUMEN"}</definedName>
    <definedName name="_AAS1" localSheetId="8" hidden="1">{#N/A,#N/A,TRUE,"INGENIERIA";#N/A,#N/A,TRUE,"COMPRAS";#N/A,#N/A,TRUE,"DIRECCION";#N/A,#N/A,TRUE,"RESUMEN"}</definedName>
    <definedName name="_AAS1" hidden="1">{#N/A,#N/A,TRUE,"INGENIERIA";#N/A,#N/A,TRUE,"COMPRAS";#N/A,#N/A,TRUE,"DIRECCION";#N/A,#N/A,TRUE,"RESUMEN"}</definedName>
    <definedName name="_ABC1" localSheetId="7" hidden="1">{#N/A,#N/A,TRUE,"1842CWN0"}</definedName>
    <definedName name="_ABC1" localSheetId="8" hidden="1">{#N/A,#N/A,TRUE,"1842CWN0"}</definedName>
    <definedName name="_ABC1" hidden="1">{#N/A,#N/A,TRUE,"1842CWN0"}</definedName>
    <definedName name="_abc2" localSheetId="7" hidden="1">{#N/A,#N/A,TRUE,"1842CWN0"}</definedName>
    <definedName name="_abc2" localSheetId="8" hidden="1">{#N/A,#N/A,TRUE,"1842CWN0"}</definedName>
    <definedName name="_abc2" hidden="1">{#N/A,#N/A,TRUE,"1842CWN0"}</definedName>
    <definedName name="_AFC1">[11]INV!$A$25:$D$28</definedName>
    <definedName name="_AFC3">[11]INV!$F$25:$I$28</definedName>
    <definedName name="_AFC5">[11]INV!$K$25:$N$28</definedName>
    <definedName name="_Afe1" localSheetId="4">'[29]2007 Database'!$E$2:$E$171,'[29]2007 Database'!$E$171:$E$172</definedName>
    <definedName name="_Afe1" localSheetId="8">'[30]2007 Database'!$E$2:$E$171,'[30]2007 Database'!$E$171:$E$172</definedName>
    <definedName name="_Afe1" localSheetId="10">'[29]2007 Database'!$E$2:$E$171,'[29]2007 Database'!$E$171:$E$172</definedName>
    <definedName name="_Afe1">'[30]2007 Database'!$E$2:$E$171,'[30]2007 Database'!$E$171:$E$172</definedName>
    <definedName name="_aiu2">[6]AIU!$J$105</definedName>
    <definedName name="_ALL4" localSheetId="4">#REF!</definedName>
    <definedName name="_ALL4" localSheetId="8">#REF!</definedName>
    <definedName name="_ALL4" localSheetId="10">#REF!</definedName>
    <definedName name="_ALL4">#REF!</definedName>
    <definedName name="_APU" localSheetId="8">#REF!</definedName>
    <definedName name="_APU">#REF!</definedName>
    <definedName name="_apu1" localSheetId="8">[3]INSUMOS!#REF!</definedName>
    <definedName name="_apu1">[3]INSUMOS!#REF!</definedName>
    <definedName name="_APU221" localSheetId="8">#REF!</definedName>
    <definedName name="_APU221">#REF!</definedName>
    <definedName name="_APU465">[31]!absc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GC1">[11]INV!$A$5:$D$8</definedName>
    <definedName name="_BGC3">[11]INV!$F$5:$I$8</definedName>
    <definedName name="_BGC5">[11]INV!$K$5:$N$8</definedName>
    <definedName name="_CAC1">[11]INV!$A$19:$D$22</definedName>
    <definedName name="_CAC3">[11]INV!$F$19:$I$22</definedName>
    <definedName name="_CAC5">[11]INV!$K$19:$N$22</definedName>
    <definedName name="_CMU005" localSheetId="4" hidden="1">#REF!</definedName>
    <definedName name="_CMU005" localSheetId="8" hidden="1">#REF!</definedName>
    <definedName name="_CMU005" localSheetId="10" hidden="1">#REF!</definedName>
    <definedName name="_CMU005" hidden="1">#REF!</definedName>
    <definedName name="_cmu05" localSheetId="4">#REF!</definedName>
    <definedName name="_cmu05" localSheetId="8">#REF!</definedName>
    <definedName name="_cmu05" localSheetId="10">#REF!</definedName>
    <definedName name="_cmu05">#REF!</definedName>
    <definedName name="_Cod1" localSheetId="4">#REF!</definedName>
    <definedName name="_Cod1" localSheetId="8">#REF!</definedName>
    <definedName name="_Cod1" localSheetId="10">#REF!</definedName>
    <definedName name="_Cod1">#REF!</definedName>
    <definedName name="_CON2200" localSheetId="8">#REF!</definedName>
    <definedName name="_CON2200">#REF!</definedName>
    <definedName name="_CON2500" localSheetId="8">#REF!</definedName>
    <definedName name="_CON2500">#REF!</definedName>
    <definedName name="_con3000" localSheetId="8">#REF!</definedName>
    <definedName name="_con3000">#REF!</definedName>
    <definedName name="_cua1">'[7]ALCANTARILLADO RAS'!$A$4:$B$14</definedName>
    <definedName name="_Dist_Bin" localSheetId="7" hidden="1">[32]SABANA!#REF!</definedName>
    <definedName name="_Dist_Bin" localSheetId="8" hidden="1">[32]SABANA!#REF!</definedName>
    <definedName name="_Dist_Bin" hidden="1">[32]SABANA!#REF!</definedName>
    <definedName name="_DMD1" localSheetId="4">#REF!</definedName>
    <definedName name="_DMD1" localSheetId="8">#REF!</definedName>
    <definedName name="_DMD1" localSheetId="10">#REF!</definedName>
    <definedName name="_DMD1">#REF!</definedName>
    <definedName name="_ELE" localSheetId="8">#REF!</definedName>
    <definedName name="_ELE">#REF!</definedName>
    <definedName name="_EST1" localSheetId="4">#REF!</definedName>
    <definedName name="_EST1" localSheetId="7">#REF!</definedName>
    <definedName name="_EST1" localSheetId="8">#REF!</definedName>
    <definedName name="_EST1" localSheetId="10">#REF!</definedName>
    <definedName name="_EST1">#REF!</definedName>
    <definedName name="_EST10" localSheetId="4">#REF!</definedName>
    <definedName name="_EST10" localSheetId="7">#REF!</definedName>
    <definedName name="_EST10" localSheetId="8">#REF!</definedName>
    <definedName name="_EST10" localSheetId="10">#REF!</definedName>
    <definedName name="_EST10">#REF!</definedName>
    <definedName name="_est100" localSheetId="8">#REF!</definedName>
    <definedName name="_est100">#REF!</definedName>
    <definedName name="_EST11" localSheetId="7">#REF!</definedName>
    <definedName name="_EST11" localSheetId="8">#REF!</definedName>
    <definedName name="_EST11">#REF!</definedName>
    <definedName name="_EST12" localSheetId="7">#REF!</definedName>
    <definedName name="_EST12" localSheetId="8">#REF!</definedName>
    <definedName name="_EST12">#REF!</definedName>
    <definedName name="_EST13" localSheetId="7">#REF!</definedName>
    <definedName name="_EST13" localSheetId="8">#REF!</definedName>
    <definedName name="_EST13">#REF!</definedName>
    <definedName name="_EST14" localSheetId="7">#REF!</definedName>
    <definedName name="_EST14" localSheetId="8">#REF!</definedName>
    <definedName name="_EST14">#REF!</definedName>
    <definedName name="_EST15" localSheetId="7">#REF!</definedName>
    <definedName name="_EST15" localSheetId="8">#REF!</definedName>
    <definedName name="_EST15">#REF!</definedName>
    <definedName name="_EST16" localSheetId="7">#REF!</definedName>
    <definedName name="_EST16" localSheetId="8">#REF!</definedName>
    <definedName name="_EST16">#REF!</definedName>
    <definedName name="_EST17" localSheetId="7">#REF!</definedName>
    <definedName name="_EST17" localSheetId="8">#REF!</definedName>
    <definedName name="_EST17">#REF!</definedName>
    <definedName name="_EST18" localSheetId="7">#REF!</definedName>
    <definedName name="_EST18" localSheetId="8">#REF!</definedName>
    <definedName name="_EST18">#REF!</definedName>
    <definedName name="_EST19" localSheetId="7">#REF!</definedName>
    <definedName name="_EST19" localSheetId="8">#REF!</definedName>
    <definedName name="_EST19">#REF!</definedName>
    <definedName name="_EST2" localSheetId="7">#REF!</definedName>
    <definedName name="_EST2" localSheetId="8">#REF!</definedName>
    <definedName name="_EST2">#REF!</definedName>
    <definedName name="_EST23" localSheetId="8">#REF!</definedName>
    <definedName name="_EST23">#REF!</definedName>
    <definedName name="_EST3" localSheetId="7">#REF!</definedName>
    <definedName name="_EST3" localSheetId="8">#REF!</definedName>
    <definedName name="_EST3">#REF!</definedName>
    <definedName name="_EST4" localSheetId="7">#REF!</definedName>
    <definedName name="_EST4" localSheetId="8">#REF!</definedName>
    <definedName name="_EST4">#REF!</definedName>
    <definedName name="_EST5" localSheetId="7">#REF!</definedName>
    <definedName name="_EST5" localSheetId="8">#REF!</definedName>
    <definedName name="_EST5">#REF!</definedName>
    <definedName name="_EST6" localSheetId="7">#REF!</definedName>
    <definedName name="_EST6" localSheetId="8">#REF!</definedName>
    <definedName name="_EST6">#REF!</definedName>
    <definedName name="_EST7" localSheetId="7">#REF!</definedName>
    <definedName name="_EST7" localSheetId="8">#REF!</definedName>
    <definedName name="_EST7">#REF!</definedName>
    <definedName name="_EST8" localSheetId="7">#REF!</definedName>
    <definedName name="_EST8" localSheetId="8">#REF!</definedName>
    <definedName name="_EST8">#REF!</definedName>
    <definedName name="_EST9" localSheetId="7">#REF!</definedName>
    <definedName name="_EST9" localSheetId="8">#REF!</definedName>
    <definedName name="_EST9">#REF!</definedName>
    <definedName name="_ETR13" localSheetId="8">#REF!</definedName>
    <definedName name="_ETR13">#REF!</definedName>
    <definedName name="_EXC1" localSheetId="7">#REF!</definedName>
    <definedName name="_EXC1" localSheetId="8">#REF!</definedName>
    <definedName name="_EXC1">#REF!</definedName>
    <definedName name="_EXC10" localSheetId="7">#REF!</definedName>
    <definedName name="_EXC10" localSheetId="8">#REF!</definedName>
    <definedName name="_EXC10">#REF!</definedName>
    <definedName name="_EXC100" localSheetId="8">#REF!</definedName>
    <definedName name="_EXC100">#REF!</definedName>
    <definedName name="_EXC11" localSheetId="7">#REF!</definedName>
    <definedName name="_EXC11" localSheetId="8">#REF!</definedName>
    <definedName name="_EXC11">#REF!</definedName>
    <definedName name="_EXC12" localSheetId="7">#REF!</definedName>
    <definedName name="_EXC12" localSheetId="8">#REF!</definedName>
    <definedName name="_EXC12">#REF!</definedName>
    <definedName name="_EXC2" localSheetId="7">#REF!</definedName>
    <definedName name="_EXC2" localSheetId="8">#REF!</definedName>
    <definedName name="_EXC2">#REF!</definedName>
    <definedName name="_EXC3" localSheetId="7">#REF!</definedName>
    <definedName name="_EXC3" localSheetId="8">#REF!</definedName>
    <definedName name="_EXC3">#REF!</definedName>
    <definedName name="_EXC4" localSheetId="7">#REF!</definedName>
    <definedName name="_EXC4" localSheetId="8">#REF!</definedName>
    <definedName name="_EXC4">#REF!</definedName>
    <definedName name="_EXC5" localSheetId="8">#REF!</definedName>
    <definedName name="_EXC5">#REF!</definedName>
    <definedName name="_EXC6" localSheetId="7">#REF!</definedName>
    <definedName name="_EXC6" localSheetId="8">#REF!</definedName>
    <definedName name="_EXC6">#REF!</definedName>
    <definedName name="_EXC7" localSheetId="7">#REF!</definedName>
    <definedName name="_EXC7" localSheetId="8">#REF!</definedName>
    <definedName name="_EXC7">#REF!</definedName>
    <definedName name="_EXC8" localSheetId="7">#REF!</definedName>
    <definedName name="_EXC8" localSheetId="8">#REF!</definedName>
    <definedName name="_EXC8">#REF!</definedName>
    <definedName name="_EXC9" localSheetId="7">#REF!</definedName>
    <definedName name="_EXC9" localSheetId="8">#REF!</definedName>
    <definedName name="_EXC9">#REF!</definedName>
    <definedName name="_F" localSheetId="7" hidden="1">{"krl1",#N/A,FALSE,"kr";"krl2",#N/A,FALSE,"kr";"compara",#N/A,FALSE,"kr";"desconp1",#N/A,FALSE,"kr";"desconp12",#N/A,FALSE,"kr";"krnp1",#N/A,FALSE,"kr";"krnp2",#N/A,FALSE,"kr";"krp12avg",#N/A,FALSE,"kr";"krp1avg",#N/A,FALSE,"kr"}</definedName>
    <definedName name="_F" localSheetId="8" hidden="1">{"krl1",#N/A,FALSE,"kr";"krl2",#N/A,FALSE,"kr";"compara",#N/A,FALSE,"kr";"desconp1",#N/A,FALSE,"kr";"desconp12",#N/A,FALSE,"kr";"krnp1",#N/A,FALSE,"kr";"krnp2",#N/A,FALSE,"kr";"krp12avg",#N/A,FALSE,"kr";"krp1avg",#N/A,FALSE,"kr"}</definedName>
    <definedName name="_F" hidden="1">#REF!</definedName>
    <definedName name="_FC" localSheetId="8">#REF!</definedName>
    <definedName name="_FC">#REF!</definedName>
    <definedName name="_fcv1" localSheetId="8">#REF!</definedName>
    <definedName name="_fcv1">#REF!</definedName>
    <definedName name="_FEB1" localSheetId="8">#REF!</definedName>
    <definedName name="_FEB1">#REF!</definedName>
    <definedName name="_Fill" localSheetId="7" hidden="1">#REF!</definedName>
    <definedName name="_Fill" localSheetId="8" hidden="1">#REF!</definedName>
    <definedName name="_Fill" hidden="1">#REF!</definedName>
    <definedName name="_xlnm._FilterDatabase" localSheetId="7" hidden="1">#REF!</definedName>
    <definedName name="_xlnm._FilterDatabase" localSheetId="8" hidden="1">#REF!</definedName>
    <definedName name="_xlnm._FilterDatabase" hidden="1">#REF!</definedName>
    <definedName name="_FOR1" localSheetId="8">#REF!</definedName>
    <definedName name="_FOR1">#REF!</definedName>
    <definedName name="_hhg1" localSheetId="7" hidden="1">{#N/A,#N/A,TRUE,"1842CWN0"}</definedName>
    <definedName name="_hhg1" localSheetId="8" hidden="1">{#N/A,#N/A,TRUE,"1842CWN0"}</definedName>
    <definedName name="_hhg1" hidden="1">{#N/A,#N/A,TRUE,"1842CWN0"}</definedName>
    <definedName name="_HJK1" localSheetId="7" hidden="1">{#N/A,#N/A,FALSE,"PERSONAL"}</definedName>
    <definedName name="_HJK1" localSheetId="8" hidden="1">{#N/A,#N/A,FALSE,"PERSONAL"}</definedName>
    <definedName name="_HJK1" hidden="1">{#N/A,#N/A,FALSE,"PERSONAL"}</definedName>
    <definedName name="_INF1" localSheetId="4">#REF!</definedName>
    <definedName name="_INF1" localSheetId="8">#REF!</definedName>
    <definedName name="_INF1" localSheetId="10">#REF!</definedName>
    <definedName name="_INF1">#REF!</definedName>
    <definedName name="_Key1" localSheetId="4" hidden="1">#REF!</definedName>
    <definedName name="_Key1" localSheetId="7" hidden="1">#REF!</definedName>
    <definedName name="_Key1" localSheetId="8" hidden="1">#REF!</definedName>
    <definedName name="_Key1" localSheetId="10" hidden="1">[1]MI!#REF!</definedName>
    <definedName name="_Key1" hidden="1">[1]MI!#REF!</definedName>
    <definedName name="_Key2" localSheetId="7" hidden="1">#REF!</definedName>
    <definedName name="_Key2" localSheetId="8" hidden="1">#REF!</definedName>
    <definedName name="_Key2" hidden="1">#REF!</definedName>
    <definedName name="_keyy1" localSheetId="7" hidden="1">#REF!</definedName>
    <definedName name="_keyy1" localSheetId="8" hidden="1">#REF!</definedName>
    <definedName name="_keyy1" hidden="1">#REF!</definedName>
    <definedName name="_LMO1">[22]MO!$A$2:$A$188</definedName>
    <definedName name="_MA2" localSheetId="4">#REF!</definedName>
    <definedName name="_MA2" localSheetId="8">#REF!</definedName>
    <definedName name="_MA2" localSheetId="10">#REF!</definedName>
    <definedName name="_MA2">#REF!</definedName>
    <definedName name="_MAR01" localSheetId="4">#REF!</definedName>
    <definedName name="_MAR01" localSheetId="8">#REF!</definedName>
    <definedName name="_MAR01" localSheetId="10">#REF!</definedName>
    <definedName name="_MAR01">#REF!</definedName>
    <definedName name="_min2" localSheetId="4">#REF!</definedName>
    <definedName name="_min2" localSheetId="8">#REF!</definedName>
    <definedName name="_min2" localSheetId="10">#REF!</definedName>
    <definedName name="_min2">#REF!</definedName>
    <definedName name="_mor15" localSheetId="8">#REF!</definedName>
    <definedName name="_mor15">#REF!</definedName>
    <definedName name="_MSC1" localSheetId="8">#REF!</definedName>
    <definedName name="_MSC1">#REF!</definedName>
    <definedName name="_Mux1">[23]CALCULO!$B$19</definedName>
    <definedName name="_Mux2">[23]CALCULO!$E$19</definedName>
    <definedName name="_Mux3">[23]CALCULO!$H$19</definedName>
    <definedName name="_Muy1">[23]CALCULO!$B$20</definedName>
    <definedName name="_Muy2">[23]CALCULO!$E$20</definedName>
    <definedName name="_Muy3">[23]CALCULO!$H$20</definedName>
    <definedName name="_new1" localSheetId="7" hidden="1">{#N/A,#N/A,FALSE,"SMT1";#N/A,#N/A,FALSE,"SMT2";#N/A,#N/A,FALSE,"Summary";#N/A,#N/A,FALSE,"Graphs";#N/A,#N/A,FALSE,"4 Panel"}</definedName>
    <definedName name="_new1" localSheetId="8" hidden="1">{#N/A,#N/A,FALSE,"SMT1";#N/A,#N/A,FALSE,"SMT2";#N/A,#N/A,FALSE,"Summary";#N/A,#N/A,FALSE,"Graphs";#N/A,#N/A,FALSE,"4 Panel"}</definedName>
    <definedName name="_new1" hidden="1">{#N/A,#N/A,FALSE,"SMT1";#N/A,#N/A,FALSE,"SMT2";#N/A,#N/A,FALSE,"Summary";#N/A,#N/A,FALSE,"Graphs";#N/A,#N/A,FALSE,"4 Panel"}</definedName>
    <definedName name="_new10" localSheetId="7" hidden="1">{#N/A,#N/A,FALSE,"SMT1";#N/A,#N/A,FALSE,"SMT2";#N/A,#N/A,FALSE,"Summary";#N/A,#N/A,FALSE,"Graphs";#N/A,#N/A,FALSE,"4 Panel"}</definedName>
    <definedName name="_new10" localSheetId="8" hidden="1">{#N/A,#N/A,FALSE,"SMT1";#N/A,#N/A,FALSE,"SMT2";#N/A,#N/A,FALSE,"Summary";#N/A,#N/A,FALSE,"Graphs";#N/A,#N/A,FALSE,"4 Panel"}</definedName>
    <definedName name="_new10" hidden="1">{#N/A,#N/A,FALSE,"SMT1";#N/A,#N/A,FALSE,"SMT2";#N/A,#N/A,FALSE,"Summary";#N/A,#N/A,FALSE,"Graphs";#N/A,#N/A,FALSE,"4 Panel"}</definedName>
    <definedName name="_new2" localSheetId="7" hidden="1">{"EVA",#N/A,FALSE,"SMT2";#N/A,#N/A,FALSE,"Summary";#N/A,#N/A,FALSE,"Graphs";#N/A,#N/A,FALSE,"4 Panel"}</definedName>
    <definedName name="_new2" localSheetId="8" hidden="1">{"EVA",#N/A,FALSE,"SMT2";#N/A,#N/A,FALSE,"Summary";#N/A,#N/A,FALSE,"Graphs";#N/A,#N/A,FALSE,"4 Panel"}</definedName>
    <definedName name="_new2" hidden="1">{"EVA",#N/A,FALSE,"SMT2";#N/A,#N/A,FALSE,"Summary";#N/A,#N/A,FALSE,"Graphs";#N/A,#N/A,FALSE,"4 Panel"}</definedName>
    <definedName name="_NEW3" localSheetId="7" hidden="1">{#N/A,#N/A,FALSE,"SMT1";#N/A,#N/A,FALSE,"SMT2";#N/A,#N/A,FALSE,"Summary";#N/A,#N/A,FALSE,"Graphs";#N/A,#N/A,FALSE,"4 Panel"}</definedName>
    <definedName name="_NEW3" localSheetId="8" hidden="1">{#N/A,#N/A,FALSE,"SMT1";#N/A,#N/A,FALSE,"SMT2";#N/A,#N/A,FALSE,"Summary";#N/A,#N/A,FALSE,"Graphs";#N/A,#N/A,FALSE,"4 Panel"}</definedName>
    <definedName name="_NEW3" hidden="1">{#N/A,#N/A,FALSE,"SMT1";#N/A,#N/A,FALSE,"SMT2";#N/A,#N/A,FALSE,"Summary";#N/A,#N/A,FALSE,"Graphs";#N/A,#N/A,FALSE,"4 Panel"}</definedName>
    <definedName name="_NEW4" localSheetId="7" hidden="1">{#N/A,#N/A,FALSE,"Full";#N/A,#N/A,FALSE,"Half";#N/A,#N/A,FALSE,"Op Expenses";#N/A,#N/A,FALSE,"Cap Charge";#N/A,#N/A,FALSE,"Cost C";#N/A,#N/A,FALSE,"PP&amp;E";#N/A,#N/A,FALSE,"R&amp;D"}</definedName>
    <definedName name="_NEW4" localSheetId="8" hidden="1">{#N/A,#N/A,FALSE,"Full";#N/A,#N/A,FALSE,"Half";#N/A,#N/A,FALSE,"Op Expenses";#N/A,#N/A,FALSE,"Cap Charge";#N/A,#N/A,FALSE,"Cost C";#N/A,#N/A,FALSE,"PP&amp;E";#N/A,#N/A,FALSE,"R&amp;D"}</definedName>
    <definedName name="_NEW4" hidden="1">{#N/A,#N/A,FALSE,"Full";#N/A,#N/A,FALSE,"Half";#N/A,#N/A,FALSE,"Op Expenses";#N/A,#N/A,FALSE,"Cap Charge";#N/A,#N/A,FALSE,"Cost C";#N/A,#N/A,FALSE,"PP&amp;E";#N/A,#N/A,FALSE,"R&amp;D"}</definedName>
    <definedName name="_no1" localSheetId="7" hidden="1">{#N/A,#N/A,FALSE,"SMT1";#N/A,#N/A,FALSE,"SMT2";#N/A,#N/A,FALSE,"Summary";#N/A,#N/A,FALSE,"Graphs";#N/A,#N/A,FALSE,"4 Panel"}</definedName>
    <definedName name="_no1" localSheetId="8" hidden="1">{#N/A,#N/A,FALSE,"SMT1";#N/A,#N/A,FALSE,"SMT2";#N/A,#N/A,FALSE,"Summary";#N/A,#N/A,FALSE,"Graphs";#N/A,#N/A,FALSE,"4 Panel"}</definedName>
    <definedName name="_no1" hidden="1">{#N/A,#N/A,FALSE,"SMT1";#N/A,#N/A,FALSE,"SMT2";#N/A,#N/A,FALSE,"Summary";#N/A,#N/A,FALSE,"Graphs";#N/A,#N/A,FALSE,"4 Panel"}</definedName>
    <definedName name="_no10" localSheetId="7" hidden="1">{#N/A,#N/A,FALSE,"SMT1";#N/A,#N/A,FALSE,"SMT2";#N/A,#N/A,FALSE,"Summary";#N/A,#N/A,FALSE,"Graphs";#N/A,#N/A,FALSE,"4 Panel"}</definedName>
    <definedName name="_no10" localSheetId="8" hidden="1">{#N/A,#N/A,FALSE,"SMT1";#N/A,#N/A,FALSE,"SMT2";#N/A,#N/A,FALSE,"Summary";#N/A,#N/A,FALSE,"Graphs";#N/A,#N/A,FALSE,"4 Panel"}</definedName>
    <definedName name="_no10" hidden="1">{#N/A,#N/A,FALSE,"SMT1";#N/A,#N/A,FALSE,"SMT2";#N/A,#N/A,FALSE,"Summary";#N/A,#N/A,FALSE,"Graphs";#N/A,#N/A,FALSE,"4 Panel"}</definedName>
    <definedName name="_no11" localSheetId="7" hidden="1">{#N/A,#N/A,FALSE,"Full";#N/A,#N/A,FALSE,"Half";#N/A,#N/A,FALSE,"Op Expenses";#N/A,#N/A,FALSE,"Cap Charge";#N/A,#N/A,FALSE,"Cost C";#N/A,#N/A,FALSE,"PP&amp;E";#N/A,#N/A,FALSE,"R&amp;D"}</definedName>
    <definedName name="_no11" localSheetId="8" hidden="1">{#N/A,#N/A,FALSE,"Full";#N/A,#N/A,FALSE,"Half";#N/A,#N/A,FALSE,"Op Expenses";#N/A,#N/A,FALSE,"Cap Charge";#N/A,#N/A,FALSE,"Cost C";#N/A,#N/A,FALSE,"PP&amp;E";#N/A,#N/A,FALSE,"R&amp;D"}</definedName>
    <definedName name="_no11" hidden="1">{#N/A,#N/A,FALSE,"Full";#N/A,#N/A,FALSE,"Half";#N/A,#N/A,FALSE,"Op Expenses";#N/A,#N/A,FALSE,"Cap Charge";#N/A,#N/A,FALSE,"Cost C";#N/A,#N/A,FALSE,"PP&amp;E";#N/A,#N/A,FALSE,"R&amp;D"}</definedName>
    <definedName name="_no12" localSheetId="7" hidden="1">{#N/A,#N/A,FALSE,"SMT1";#N/A,#N/A,FALSE,"SMT2";#N/A,#N/A,FALSE,"Summary";#N/A,#N/A,FALSE,"Graphs";#N/A,#N/A,FALSE,"4 Panel"}</definedName>
    <definedName name="_no12" localSheetId="8" hidden="1">{#N/A,#N/A,FALSE,"SMT1";#N/A,#N/A,FALSE,"SMT2";#N/A,#N/A,FALSE,"Summary";#N/A,#N/A,FALSE,"Graphs";#N/A,#N/A,FALSE,"4 Panel"}</definedName>
    <definedName name="_no12" hidden="1">{#N/A,#N/A,FALSE,"SMT1";#N/A,#N/A,FALSE,"SMT2";#N/A,#N/A,FALSE,"Summary";#N/A,#N/A,FALSE,"Graphs";#N/A,#N/A,FALSE,"4 Panel"}</definedName>
    <definedName name="_no13" localSheetId="7" hidden="1">{"EVA",#N/A,FALSE,"SMT2";#N/A,#N/A,FALSE,"Summary";#N/A,#N/A,FALSE,"Graphs";#N/A,#N/A,FALSE,"4 Panel"}</definedName>
    <definedName name="_no13" localSheetId="8" hidden="1">{"EVA",#N/A,FALSE,"SMT2";#N/A,#N/A,FALSE,"Summary";#N/A,#N/A,FALSE,"Graphs";#N/A,#N/A,FALSE,"4 Panel"}</definedName>
    <definedName name="_no13" hidden="1">{"EVA",#N/A,FALSE,"SMT2";#N/A,#N/A,FALSE,"Summary";#N/A,#N/A,FALSE,"Graphs";#N/A,#N/A,FALSE,"4 Panel"}</definedName>
    <definedName name="_no14" localSheetId="7" hidden="1">{#N/A,#N/A,FALSE,"Full";#N/A,#N/A,FALSE,"Half";#N/A,#N/A,FALSE,"Op Expenses";#N/A,#N/A,FALSE,"Cap Charge";#N/A,#N/A,FALSE,"Cost C";#N/A,#N/A,FALSE,"PP&amp;E";#N/A,#N/A,FALSE,"R&amp;D"}</definedName>
    <definedName name="_no14" localSheetId="8" hidden="1">{#N/A,#N/A,FALSE,"Full";#N/A,#N/A,FALSE,"Half";#N/A,#N/A,FALSE,"Op Expenses";#N/A,#N/A,FALSE,"Cap Charge";#N/A,#N/A,FALSE,"Cost C";#N/A,#N/A,FALSE,"PP&amp;E";#N/A,#N/A,FALSE,"R&amp;D"}</definedName>
    <definedName name="_no14" hidden="1">{#N/A,#N/A,FALSE,"Full";#N/A,#N/A,FALSE,"Half";#N/A,#N/A,FALSE,"Op Expenses";#N/A,#N/A,FALSE,"Cap Charge";#N/A,#N/A,FALSE,"Cost C";#N/A,#N/A,FALSE,"PP&amp;E";#N/A,#N/A,FALSE,"R&amp;D"}</definedName>
    <definedName name="_no2" localSheetId="7" hidden="1">{"EVA",#N/A,FALSE,"SMT2";#N/A,#N/A,FALSE,"Summary";#N/A,#N/A,FALSE,"Graphs";#N/A,#N/A,FALSE,"4 Panel"}</definedName>
    <definedName name="_no2" localSheetId="8" hidden="1">{"EVA",#N/A,FALSE,"SMT2";#N/A,#N/A,FALSE,"Summary";#N/A,#N/A,FALSE,"Graphs";#N/A,#N/A,FALSE,"4 Panel"}</definedName>
    <definedName name="_no2" hidden="1">{"EVA",#N/A,FALSE,"SMT2";#N/A,#N/A,FALSE,"Summary";#N/A,#N/A,FALSE,"Graphs";#N/A,#N/A,FALSE,"4 Panel"}</definedName>
    <definedName name="_no3" localSheetId="7" hidden="1">{#N/A,#N/A,FALSE,"SMT1";#N/A,#N/A,FALSE,"SMT2";#N/A,#N/A,FALSE,"Summary";#N/A,#N/A,FALSE,"Graphs";#N/A,#N/A,FALSE,"4 Panel"}</definedName>
    <definedName name="_no3" localSheetId="8" hidden="1">{#N/A,#N/A,FALSE,"SMT1";#N/A,#N/A,FALSE,"SMT2";#N/A,#N/A,FALSE,"Summary";#N/A,#N/A,FALSE,"Graphs";#N/A,#N/A,FALSE,"4 Panel"}</definedName>
    <definedName name="_no3" hidden="1">{#N/A,#N/A,FALSE,"SMT1";#N/A,#N/A,FALSE,"SMT2";#N/A,#N/A,FALSE,"Summary";#N/A,#N/A,FALSE,"Graphs";#N/A,#N/A,FALSE,"4 Panel"}</definedName>
    <definedName name="_no4" localSheetId="7" hidden="1">{#N/A,#N/A,FALSE,"SMT1";#N/A,#N/A,FALSE,"SMT2";#N/A,#N/A,FALSE,"Summary";#N/A,#N/A,FALSE,"Graphs";#N/A,#N/A,FALSE,"4 Panel"}</definedName>
    <definedName name="_no4" localSheetId="8" hidden="1">{#N/A,#N/A,FALSE,"SMT1";#N/A,#N/A,FALSE,"SMT2";#N/A,#N/A,FALSE,"Summary";#N/A,#N/A,FALSE,"Graphs";#N/A,#N/A,FALSE,"4 Panel"}</definedName>
    <definedName name="_no4" hidden="1">{#N/A,#N/A,FALSE,"SMT1";#N/A,#N/A,FALSE,"SMT2";#N/A,#N/A,FALSE,"Summary";#N/A,#N/A,FALSE,"Graphs";#N/A,#N/A,FALSE,"4 Panel"}</definedName>
    <definedName name="_no5" localSheetId="7" hidden="1">{#N/A,#N/A,FALSE,"Full";#N/A,#N/A,FALSE,"Half";#N/A,#N/A,FALSE,"Op Expenses";#N/A,#N/A,FALSE,"Cap Charge";#N/A,#N/A,FALSE,"Cost C";#N/A,#N/A,FALSE,"PP&amp;E";#N/A,#N/A,FALSE,"R&amp;D"}</definedName>
    <definedName name="_no5" localSheetId="8" hidden="1">{#N/A,#N/A,FALSE,"Full";#N/A,#N/A,FALSE,"Half";#N/A,#N/A,FALSE,"Op Expenses";#N/A,#N/A,FALSE,"Cap Charge";#N/A,#N/A,FALSE,"Cost C";#N/A,#N/A,FALSE,"PP&amp;E";#N/A,#N/A,FALSE,"R&amp;D"}</definedName>
    <definedName name="_no5" hidden="1">{#N/A,#N/A,FALSE,"Full";#N/A,#N/A,FALSE,"Half";#N/A,#N/A,FALSE,"Op Expenses";#N/A,#N/A,FALSE,"Cap Charge";#N/A,#N/A,FALSE,"Cost C";#N/A,#N/A,FALSE,"PP&amp;E";#N/A,#N/A,FALSE,"R&amp;D"}</definedName>
    <definedName name="_no6" localSheetId="7" hidden="1">{"EVA",#N/A,FALSE,"SMT2";#N/A,#N/A,FALSE,"Summary";#N/A,#N/A,FALSE,"Graphs";#N/A,#N/A,FALSE,"4 Panel"}</definedName>
    <definedName name="_no6" localSheetId="8" hidden="1">{"EVA",#N/A,FALSE,"SMT2";#N/A,#N/A,FALSE,"Summary";#N/A,#N/A,FALSE,"Graphs";#N/A,#N/A,FALSE,"4 Panel"}</definedName>
    <definedName name="_no6" hidden="1">{"EVA",#N/A,FALSE,"SMT2";#N/A,#N/A,FALSE,"Summary";#N/A,#N/A,FALSE,"Graphs";#N/A,#N/A,FALSE,"4 Panel"}</definedName>
    <definedName name="_no7" localSheetId="7" hidden="1">{"EVA",#N/A,FALSE,"SMT2";#N/A,#N/A,FALSE,"Summary";#N/A,#N/A,FALSE,"Graphs";#N/A,#N/A,FALSE,"4 Panel"}</definedName>
    <definedName name="_no7" localSheetId="8" hidden="1">{"EVA",#N/A,FALSE,"SMT2";#N/A,#N/A,FALSE,"Summary";#N/A,#N/A,FALSE,"Graphs";#N/A,#N/A,FALSE,"4 Panel"}</definedName>
    <definedName name="_no7" hidden="1">{"EVA",#N/A,FALSE,"SMT2";#N/A,#N/A,FALSE,"Summary";#N/A,#N/A,FALSE,"Graphs";#N/A,#N/A,FALSE,"4 Panel"}</definedName>
    <definedName name="_no8" localSheetId="7" hidden="1">{"EVA",#N/A,FALSE,"SMT2";#N/A,#N/A,FALSE,"Summary";#N/A,#N/A,FALSE,"Graphs";#N/A,#N/A,FALSE,"4 Panel"}</definedName>
    <definedName name="_no8" localSheetId="8" hidden="1">{"EVA",#N/A,FALSE,"SMT2";#N/A,#N/A,FALSE,"Summary";#N/A,#N/A,FALSE,"Graphs";#N/A,#N/A,FALSE,"4 Panel"}</definedName>
    <definedName name="_no8" hidden="1">{"EVA",#N/A,FALSE,"SMT2";#N/A,#N/A,FALSE,"Summary";#N/A,#N/A,FALSE,"Graphs";#N/A,#N/A,FALSE,"4 Panel"}</definedName>
    <definedName name="_no9" localSheetId="7" hidden="1">{"EVA",#N/A,FALSE,"SMT2";#N/A,#N/A,FALSE,"Summary";#N/A,#N/A,FALSE,"Graphs";#N/A,#N/A,FALSE,"4 Panel"}</definedName>
    <definedName name="_no9" localSheetId="8" hidden="1">{"EVA",#N/A,FALSE,"SMT2";#N/A,#N/A,FALSE,"Summary";#N/A,#N/A,FALSE,"Graphs";#N/A,#N/A,FALSE,"4 Panel"}</definedName>
    <definedName name="_no9" hidden="1">{"EVA",#N/A,FALSE,"SMT2";#N/A,#N/A,FALSE,"Summary";#N/A,#N/A,FALSE,"Graphs";#N/A,#N/A,FALSE,"4 Panel"}</definedName>
    <definedName name="_noa2" localSheetId="4">#REF!</definedName>
    <definedName name="_noa2" localSheetId="8">#REF!</definedName>
    <definedName name="_noa2" localSheetId="10">#REF!</definedName>
    <definedName name="_noa2">#REF!</definedName>
    <definedName name="_O">'[33]OPS&amp;OMS'!$I$14</definedName>
    <definedName name="_Order1" localSheetId="4" hidden="1">0</definedName>
    <definedName name="_Order1" localSheetId="7" hidden="1">255</definedName>
    <definedName name="_Order1" localSheetId="8" hidden="1">255</definedName>
    <definedName name="_Order1" hidden="1">0</definedName>
    <definedName name="_Order2" localSheetId="7" hidden="1">255</definedName>
    <definedName name="_Order2" localSheetId="8" hidden="1">255</definedName>
    <definedName name="_Order2" hidden="1">0</definedName>
    <definedName name="_ORO10" localSheetId="8">#REF!</definedName>
    <definedName name="_ORO10">#REF!</definedName>
    <definedName name="_ORO11" localSheetId="8">#REF!</definedName>
    <definedName name="_ORO11">#REF!</definedName>
    <definedName name="_ORO12" localSheetId="8">#REF!</definedName>
    <definedName name="_ORO12">#REF!</definedName>
    <definedName name="_ORO13" localSheetId="8">#REF!</definedName>
    <definedName name="_ORO13">#REF!</definedName>
    <definedName name="_ORO14" localSheetId="8">#REF!</definedName>
    <definedName name="_ORO14">#REF!</definedName>
    <definedName name="_ORO15" localSheetId="8">#REF!</definedName>
    <definedName name="_ORO15">#REF!</definedName>
    <definedName name="_ORO16" localSheetId="8">#REF!</definedName>
    <definedName name="_ORO16">#REF!</definedName>
    <definedName name="_ORO17" localSheetId="8">#REF!</definedName>
    <definedName name="_ORO17">#REF!</definedName>
    <definedName name="_ORO18" localSheetId="8">#REF!</definedName>
    <definedName name="_ORO18">#REF!</definedName>
    <definedName name="_ORO19" localSheetId="8">#REF!</definedName>
    <definedName name="_ORO19">#REF!</definedName>
    <definedName name="_P">'[33]OPS&amp;OMS'!$I$7</definedName>
    <definedName name="_PAG1">'[33]OPS&amp;OMS'!$A$1:$D$26</definedName>
    <definedName name="_PAG2">'[33]OPS&amp;OMS'!$D$1:$E$68</definedName>
    <definedName name="_PAG3">'[33]OPS&amp;OMS'!$A$70:$D$115</definedName>
    <definedName name="_PAG4">'[33]OPS&amp;OMS'!$A$117:$IV$8194</definedName>
    <definedName name="_PAG5">'[33]OPS&amp;OMS'!$A$186:$D$236</definedName>
    <definedName name="_Parse_Out" localSheetId="7" hidden="1">'[34]7422CW00'!#REF!</definedName>
    <definedName name="_Parse_Out" hidden="1">'[34]7422CW00'!#REF!</definedName>
    <definedName name="_PJ50" localSheetId="8">#REF!</definedName>
    <definedName name="_PJ50">#REF!</definedName>
    <definedName name="_pj51" localSheetId="8">#REF!</definedName>
    <definedName name="_pj51">#REF!</definedName>
    <definedName name="_PMT5671" localSheetId="8">[4]MEMORIAS!#REF!</definedName>
    <definedName name="_PMT5671">[5]MEMORIAS!#REF!</definedName>
    <definedName name="_PMT5805" localSheetId="8">[4]MEMORIAS!#REF!</definedName>
    <definedName name="_PMT5805">[5]MEMORIAS!#REF!</definedName>
    <definedName name="_PMT5806" localSheetId="8">[4]MEMORIAS!#REF!</definedName>
    <definedName name="_PMT5806">[5]MEMORIAS!#REF!</definedName>
    <definedName name="_PMT5815" localSheetId="8">[4]MEMORIAS!#REF!</definedName>
    <definedName name="_PMT5815">[5]MEMORIAS!#REF!</definedName>
    <definedName name="_PMT5820" localSheetId="8">[4]MEMORIAS!#REF!</definedName>
    <definedName name="_PMT5820">[5]MEMORIAS!#REF!</definedName>
    <definedName name="_PRE12" localSheetId="4">#REF!</definedName>
    <definedName name="_PRE12" localSheetId="8">#REF!</definedName>
    <definedName name="_PRE12" localSheetId="10">#REF!</definedName>
    <definedName name="_PRE12">#REF!</definedName>
    <definedName name="_Pu1">[23]CALCULO!$B$18</definedName>
    <definedName name="_Pu2">[23]CALCULO!$E$18</definedName>
    <definedName name="_Pu3">[23]CALCULO!$H$18</definedName>
    <definedName name="_PUE2" localSheetId="7" hidden="1">{#N/A,#N/A,FALSE,"PERSONAL"}</definedName>
    <definedName name="_PUE2" localSheetId="8" hidden="1">{#N/A,#N/A,FALSE,"PERSONAL"}</definedName>
    <definedName name="_PUE2" hidden="1">{#N/A,#N/A,FALSE,"PERSONAL"}</definedName>
    <definedName name="_pue3" localSheetId="7" hidden="1">{#N/A,#N/A,FALSE,"PERSONAL"}</definedName>
    <definedName name="_pue3" localSheetId="8" hidden="1">{#N/A,#N/A,FALSE,"PERSONAL"}</definedName>
    <definedName name="_pue3" hidden="1">{#N/A,#N/A,FALSE,"PERSONAL"}</definedName>
    <definedName name="_PUE4" localSheetId="7" hidden="1">{#N/A,#N/A,FALSE,"PERSONAL"}</definedName>
    <definedName name="_PUE4" localSheetId="8" hidden="1">{#N/A,#N/A,FALSE,"PERSONAL"}</definedName>
    <definedName name="_PUE4" hidden="1">{#N/A,#N/A,FALSE,"PERSONAL"}</definedName>
    <definedName name="_PUE5" localSheetId="7" hidden="1">{#N/A,#N/A,FALSE,"PERSONAL"}</definedName>
    <definedName name="_PUE5" localSheetId="8" hidden="1">{#N/A,#N/A,FALSE,"PERSONAL"}</definedName>
    <definedName name="_PUE5" hidden="1">{#N/A,#N/A,FALSE,"PERSONAL"}</definedName>
    <definedName name="_PUE6" localSheetId="7" hidden="1">{#N/A,#N/A,FALSE,"PERSONAL"}</definedName>
    <definedName name="_PUE6" localSheetId="8" hidden="1">{#N/A,#N/A,FALSE,"PERSONAL"}</definedName>
    <definedName name="_PUE6" hidden="1">{#N/A,#N/A,FALSE,"PERSONAL"}</definedName>
    <definedName name="_PUE7" localSheetId="7" hidden="1">{#N/A,#N/A,FALSE,"PERSONAL"}</definedName>
    <definedName name="_PUE7" localSheetId="8" hidden="1">{#N/A,#N/A,FALSE,"PERSONAL"}</definedName>
    <definedName name="_PUE7" hidden="1">{#N/A,#N/A,FALSE,"PERSONAL"}</definedName>
    <definedName name="_R" localSheetId="4">#REF!</definedName>
    <definedName name="_r" localSheetId="7">#REF!</definedName>
    <definedName name="_r" localSheetId="8">#REF!</definedName>
    <definedName name="_R" localSheetId="10">#REF!</definedName>
    <definedName name="_R">#REF!</definedName>
    <definedName name="_Rc" localSheetId="4">#REF!</definedName>
    <definedName name="_Rc" localSheetId="8">#REF!</definedName>
    <definedName name="_Rc" localSheetId="10">#REF!</definedName>
    <definedName name="_Rc">#REF!</definedName>
    <definedName name="_Regression_Int" hidden="1">1</definedName>
    <definedName name="_Regression_Out" localSheetId="7" hidden="1">[32]SABANA!#REF!</definedName>
    <definedName name="_Regression_Out" localSheetId="8" hidden="1">[32]SABANA!#REF!</definedName>
    <definedName name="_Regression_Out" hidden="1">[32]SABANA!#REF!</definedName>
    <definedName name="_Regression_X" localSheetId="7" hidden="1">#REF!</definedName>
    <definedName name="_Regression_X" localSheetId="8" hidden="1">#REF!</definedName>
    <definedName name="_Regression_X" hidden="1">#REF!</definedName>
    <definedName name="_REGRESSION_XNJA" localSheetId="7" hidden="1">#REF!</definedName>
    <definedName name="_REGRESSION_XNJA" localSheetId="8" hidden="1">#REF!</definedName>
    <definedName name="_REGRESSION_XNJA" hidden="1">#REF!</definedName>
    <definedName name="_Regression_Y" hidden="1">'[35]140 kbbld Cus,BCF22'!$C$39:$F$40</definedName>
    <definedName name="_SAL1" localSheetId="8">#REF!</definedName>
    <definedName name="_SAL1">#REF!</definedName>
    <definedName name="_SBC1">[11]INV!$A$12:$D$15</definedName>
    <definedName name="_SBC3">[11]INV!$F$12:$I$15</definedName>
    <definedName name="_SBC5">[11]INV!$K$12:$N$15</definedName>
    <definedName name="_Sort" localSheetId="4" hidden="1">#REF!</definedName>
    <definedName name="_Sort" localSheetId="7" hidden="1">#REF!</definedName>
    <definedName name="_Sort" localSheetId="8" hidden="1">#REF!</definedName>
    <definedName name="_Sort" localSheetId="10" hidden="1">[1]MI!#REF!</definedName>
    <definedName name="_Sort" hidden="1">[1]MI!#REF!</definedName>
    <definedName name="_SortNJA" localSheetId="7" hidden="1">#REF!</definedName>
    <definedName name="_SortNJA" localSheetId="8" hidden="1">#REF!</definedName>
    <definedName name="_SortNJA" hidden="1">#REF!</definedName>
    <definedName name="_tab1" localSheetId="4">#REF!</definedName>
    <definedName name="_tab1" localSheetId="7">#REF!</definedName>
    <definedName name="_tab1" localSheetId="8">#REF!</definedName>
    <definedName name="_tab1" localSheetId="10">#REF!</definedName>
    <definedName name="_tab1">#REF!</definedName>
    <definedName name="_tab2" localSheetId="4">#REF!</definedName>
    <definedName name="_tab2" localSheetId="7">#REF!</definedName>
    <definedName name="_tab2" localSheetId="8">#REF!</definedName>
    <definedName name="_tab2" localSheetId="10">#REF!</definedName>
    <definedName name="_tab2">#REF!</definedName>
    <definedName name="_tab3" localSheetId="4">#REF!</definedName>
    <definedName name="_tab3" localSheetId="7">#REF!</definedName>
    <definedName name="_tab3" localSheetId="8">#REF!</definedName>
    <definedName name="_tab3" localSheetId="10">#REF!</definedName>
    <definedName name="_tab3">#REF!</definedName>
    <definedName name="_TAB4" localSheetId="7">#REF!</definedName>
    <definedName name="_TAB4" localSheetId="8">#REF!</definedName>
    <definedName name="_TAB4">#REF!</definedName>
    <definedName name="_Table1_In1" hidden="1">[16]Main!$U$48</definedName>
    <definedName name="_Table1_Out" localSheetId="7" hidden="1">#REF!</definedName>
    <definedName name="_Table1_Out" localSheetId="8" hidden="1">#REF!</definedName>
    <definedName name="_Table1_Out" hidden="1">#REF!</definedName>
    <definedName name="_Table2_In1" hidden="1">[16]Main!$U$48</definedName>
    <definedName name="_Table2_In2" hidden="1">[16]Input!$M$3</definedName>
    <definedName name="_Table2_Out" localSheetId="7" hidden="1">#REF!</definedName>
    <definedName name="_Table2_Out" localSheetId="8" hidden="1">#REF!</definedName>
    <definedName name="_Table2_Out" hidden="1">#REF!</definedName>
    <definedName name="_TBV1" localSheetId="8">#REF!</definedName>
    <definedName name="_TBV1">#REF!</definedName>
    <definedName name="_TBV1606" localSheetId="8">#REF!</definedName>
    <definedName name="_TBV1606">#REF!</definedName>
    <definedName name="_TBV3" localSheetId="8">#REF!</definedName>
    <definedName name="_TBV3">#REF!</definedName>
    <definedName name="_tf3813" localSheetId="8">#REF!</definedName>
    <definedName name="_tf3813">#REF!</definedName>
    <definedName name="_TLL3" localSheetId="8">#REF!</definedName>
    <definedName name="_TLL3">#REF!</definedName>
    <definedName name="_TRM2" localSheetId="8">#REF!</definedName>
    <definedName name="_TRM2">#REF!</definedName>
    <definedName name="_ttt" localSheetId="8">#REF!</definedName>
    <definedName name="_ttt">#REF!</definedName>
    <definedName name="_Vol1" localSheetId="8">[9]Item!$A:$D</definedName>
    <definedName name="_Vol1">[10]Item!$A:$D</definedName>
    <definedName name="_VPD1">[8]TARIFAS!$C$582</definedName>
    <definedName name="_VPI1">[8]TARIFAS!$C$580</definedName>
    <definedName name="_VRA1">[8]TARIFAS!$C$579</definedName>
    <definedName name="_Vu1">[23]CALCULO!$B$23</definedName>
    <definedName name="_Vu2">[23]CALCULO!$E$23</definedName>
    <definedName name="_Vu3">[23]CALCULO!$H$23</definedName>
    <definedName name="A" localSheetId="3">[36]A.P.U!#REF!</definedName>
    <definedName name="A" localSheetId="4">[36]A.P.U!#REF!</definedName>
    <definedName name="a" localSheetId="7">#REF!</definedName>
    <definedName name="a" localSheetId="8">#REF!</definedName>
    <definedName name="A" localSheetId="10">[36]A.P.U!#REF!</definedName>
    <definedName name="A" localSheetId="14">[36]A.P.U!#REF!</definedName>
    <definedName name="A">[36]A.P.U!#REF!</definedName>
    <definedName name="A.D.CV1_Moisture" localSheetId="4">#REF!</definedName>
    <definedName name="A.D.CV1_Moisture" localSheetId="8">#REF!</definedName>
    <definedName name="A.D.CV1_Moisture" localSheetId="10">#REF!</definedName>
    <definedName name="A.D.CV1_Moisture">#REF!</definedName>
    <definedName name="A.D.CV2_Al" localSheetId="4">#REF!</definedName>
    <definedName name="A.D.CV2_Al" localSheetId="8">#REF!</definedName>
    <definedName name="A.D.CV2_Al" localSheetId="10">#REF!</definedName>
    <definedName name="A.D.CV2_Al">#REF!</definedName>
    <definedName name="A.D.CV2_Co" localSheetId="4">#REF!</definedName>
    <definedName name="A.D.CV2_Co" localSheetId="8">#REF!</definedName>
    <definedName name="A.D.CV2_Co" localSheetId="10">#REF!</definedName>
    <definedName name="A.D.CV2_Co">#REF!</definedName>
    <definedName name="A.D.CV2_ContainedAl" localSheetId="8">#REF!</definedName>
    <definedName name="A.D.CV2_ContainedAl">#REF!</definedName>
    <definedName name="A.D.CV2_ContainedCo" localSheetId="8">#REF!</definedName>
    <definedName name="A.D.CV2_ContainedCo">#REF!</definedName>
    <definedName name="A.D.CV2_ContainedFe" localSheetId="8">#REF!</definedName>
    <definedName name="A.D.CV2_ContainedFe">#REF!</definedName>
    <definedName name="A.D.CV2_ContainedMg" localSheetId="8">#REF!</definedName>
    <definedName name="A.D.CV2_ContainedMg">#REF!</definedName>
    <definedName name="A.D.CV2_ContainedNi" localSheetId="8">#REF!</definedName>
    <definedName name="A.D.CV2_ContainedNi">#REF!</definedName>
    <definedName name="A.D.CV2_ContainedSi" localSheetId="8">#REF!</definedName>
    <definedName name="A.D.CV2_ContainedSi">#REF!</definedName>
    <definedName name="A.D.CV2_DryTonnes" localSheetId="8">#REF!</definedName>
    <definedName name="A.D.CV2_DryTonnes">#REF!</definedName>
    <definedName name="A.D.CV2_dtph" localSheetId="8">#REF!</definedName>
    <definedName name="A.D.CV2_dtph">#REF!</definedName>
    <definedName name="A.D.CV2_Fe" localSheetId="8">#REF!</definedName>
    <definedName name="A.D.CV2_Fe">#REF!</definedName>
    <definedName name="A.D.CV2_Mg" localSheetId="8">#REF!</definedName>
    <definedName name="A.D.CV2_Mg">#REF!</definedName>
    <definedName name="A.D.CV2_Ni" localSheetId="8">#REF!</definedName>
    <definedName name="A.D.CV2_Ni">#REF!</definedName>
    <definedName name="A.D.CV2_Si" localSheetId="8">#REF!</definedName>
    <definedName name="A.D.CV2_Si">#REF!</definedName>
    <definedName name="A.D.Mill_Availability" localSheetId="8">#REF!</definedName>
    <definedName name="A.D.Mill_Availability">#REF!</definedName>
    <definedName name="A.D.Mill_Downtime" localSheetId="8">#REF!</definedName>
    <definedName name="A.D.Mill_Downtime">#REF!</definedName>
    <definedName name="A.D.Mill_DryTonnes" localSheetId="8">#REF!</definedName>
    <definedName name="A.D.Mill_DryTonnes">#REF!</definedName>
    <definedName name="A.D.Mill_DryTph" localSheetId="8">#REF!</definedName>
    <definedName name="A.D.Mill_DryTph">#REF!</definedName>
    <definedName name="A.D.Mill_PowerDraw" localSheetId="8">#REF!</definedName>
    <definedName name="A.D.Mill_PowerDraw">#REF!</definedName>
    <definedName name="A.D.Mill_PowerDrawPerTonne" localSheetId="8">#REF!</definedName>
    <definedName name="A.D.Mill_PowerDrawPerTonne">#REF!</definedName>
    <definedName name="A.D.Mill_Uptime" localSheetId="8">#REF!</definedName>
    <definedName name="A.D.Mill_Uptime">#REF!</definedName>
    <definedName name="A.D.Mill_Utilization" localSheetId="8">#REF!</definedName>
    <definedName name="A.D.Mill_Utilization">#REF!</definedName>
    <definedName name="A.D.Mill_WetTonnes" localSheetId="8">#REF!</definedName>
    <definedName name="A.D.Mill_WetTonnes">#REF!</definedName>
    <definedName name="A.D.Mill_WetTph" localSheetId="8">#REF!</definedName>
    <definedName name="A.D.Mill_WetTph">#REF!</definedName>
    <definedName name="A.D.MillFeed_Al" localSheetId="8">#REF!</definedName>
    <definedName name="A.D.MillFeed_Al">#REF!</definedName>
    <definedName name="A.D.MillFeed_Co" localSheetId="8">#REF!</definedName>
    <definedName name="A.D.MillFeed_Co">#REF!</definedName>
    <definedName name="A.D.MillFeed_Fe" localSheetId="8">#REF!</definedName>
    <definedName name="A.D.MillFeed_Fe">#REF!</definedName>
    <definedName name="A.D.MillFeed_Mg" localSheetId="8">#REF!</definedName>
    <definedName name="A.D.MillFeed_Mg">#REF!</definedName>
    <definedName name="A.D.MillFeed_Ni" localSheetId="8">#REF!</definedName>
    <definedName name="A.D.MillFeed_Ni">#REF!</definedName>
    <definedName name="A.D.MillFeed_Si" localSheetId="8">#REF!</definedName>
    <definedName name="A.D.MillFeed_Si">#REF!</definedName>
    <definedName name="A.D.MillH2O_Head" localSheetId="8">#REF!</definedName>
    <definedName name="A.D.MillH2O_Head">#REF!</definedName>
    <definedName name="A.D.MillH2O_Screen" localSheetId="8">#REF!</definedName>
    <definedName name="A.D.MillH2O_Screen">#REF!</definedName>
    <definedName name="A.D.MillH2O_Total" localSheetId="8">#REF!</definedName>
    <definedName name="A.D.MillH2O_Total">#REF!</definedName>
    <definedName name="A.D.OreToStorage_Al" localSheetId="8">#REF!</definedName>
    <definedName name="A.D.OreToStorage_Al">#REF!</definedName>
    <definedName name="A.D.OreToStorage_Co" localSheetId="8">#REF!</definedName>
    <definedName name="A.D.OreToStorage_Co">#REF!</definedName>
    <definedName name="A.D.OreToStorage_ContainedAl" localSheetId="8">#REF!</definedName>
    <definedName name="A.D.OreToStorage_ContainedAl">#REF!</definedName>
    <definedName name="A.D.OreToStorage_ContainedCo" localSheetId="8">#REF!</definedName>
    <definedName name="A.D.OreToStorage_ContainedCo">#REF!</definedName>
    <definedName name="A.D.OreToStorage_ContainedFe" localSheetId="8">#REF!</definedName>
    <definedName name="A.D.OreToStorage_ContainedFe">#REF!</definedName>
    <definedName name="A.D.OreToStorage_ContainedMg" localSheetId="8">#REF!</definedName>
    <definedName name="A.D.OreToStorage_ContainedMg">#REF!</definedName>
    <definedName name="A.D.OreToStorage_ContainedNi" localSheetId="8">#REF!</definedName>
    <definedName name="A.D.OreToStorage_ContainedNi">#REF!</definedName>
    <definedName name="A.D.OreToStorage_ContainedSi" localSheetId="8">#REF!</definedName>
    <definedName name="A.D.OreToStorage_ContainedSi">#REF!</definedName>
    <definedName name="A.D.OreToStorage_DryTonnes" localSheetId="8">#REF!</definedName>
    <definedName name="A.D.OreToStorage_DryTonnes">#REF!</definedName>
    <definedName name="A.D.OreToStorage_DryTph" localSheetId="8">#REF!</definedName>
    <definedName name="A.D.OreToStorage_DryTph">#REF!</definedName>
    <definedName name="A.D.OreToStorage_Fe" localSheetId="8">#REF!</definedName>
    <definedName name="A.D.OreToStorage_Fe">#REF!</definedName>
    <definedName name="A.D.OreToStorage_Mg" localSheetId="8">#REF!</definedName>
    <definedName name="A.D.OreToStorage_Mg">#REF!</definedName>
    <definedName name="A.D.OreToStorage_Ni" localSheetId="8">#REF!</definedName>
    <definedName name="A.D.OreToStorage_Ni">#REF!</definedName>
    <definedName name="A.D.OreToStorage_PulpDensity" localSheetId="8">#REF!</definedName>
    <definedName name="A.D.OreToStorage_PulpDensity">#REF!</definedName>
    <definedName name="A.D.OreToStorage_PulpYieldStress" localSheetId="8">#REF!</definedName>
    <definedName name="A.D.OreToStorage_PulpYieldStress">#REF!</definedName>
    <definedName name="A.D.OreToStorage_Si" localSheetId="8">#REF!</definedName>
    <definedName name="A.D.OreToStorage_Si">#REF!</definedName>
    <definedName name="A.D.OreToStorage_Tank1Level" localSheetId="8">#REF!</definedName>
    <definedName name="A.D.OreToStorage_Tank1Level">#REF!</definedName>
    <definedName name="A.D.OreToStorage_Tank2Level" localSheetId="8">#REF!</definedName>
    <definedName name="A.D.OreToStorage_Tank2Level">#REF!</definedName>
    <definedName name="A.D.OreToStorage_Tank3Level" localSheetId="8">#REF!</definedName>
    <definedName name="A.D.OreToStorage_Tank3Level">#REF!</definedName>
    <definedName name="A.D.OreToStorage_Tank4Level" localSheetId="8">#REF!</definedName>
    <definedName name="A.D.OreToStorage_Tank4Level">#REF!</definedName>
    <definedName name="A.D.OreToStorage_Volume" localSheetId="8">#REF!</definedName>
    <definedName name="A.D.OreToStorage_Volume">#REF!</definedName>
    <definedName name="A.D.OreToStorage_VolumePerHr" localSheetId="8">#REF!</definedName>
    <definedName name="A.D.OreToStorage_VolumePerHr">#REF!</definedName>
    <definedName name="A.D.ROM1_PercentFed" localSheetId="8">#REF!</definedName>
    <definedName name="A.D.ROM1_PercentFed">#REF!</definedName>
    <definedName name="A.D.ROM1_TonnesFed" localSheetId="8">#REF!</definedName>
    <definedName name="A.D.ROM1_TonnesFed">#REF!</definedName>
    <definedName name="A.D.ROM2_PercentFed" localSheetId="8">#REF!</definedName>
    <definedName name="A.D.ROM2_PercentFed">#REF!</definedName>
    <definedName name="A.D.ROM2_TonnesFed" localSheetId="8">#REF!</definedName>
    <definedName name="A.D.ROM2_TonnesFed">#REF!</definedName>
    <definedName name="A.D.ROM3_PercentFed" localSheetId="8">#REF!</definedName>
    <definedName name="A.D.ROM3_PercentFed">#REF!</definedName>
    <definedName name="A.D.ROM3_TonnesFed" localSheetId="8">#REF!</definedName>
    <definedName name="A.D.ROM3_TonnesFed">#REF!</definedName>
    <definedName name="A.D.ROM4_PercentFed" localSheetId="8">#REF!</definedName>
    <definedName name="A.D.ROM4_PercentFed">#REF!</definedName>
    <definedName name="A.D.ROM4_TonnesFed" localSheetId="8">#REF!</definedName>
    <definedName name="A.D.ROM4_TonnesFed">#REF!</definedName>
    <definedName name="A.D.ROM5_PercentFed" localSheetId="8">#REF!</definedName>
    <definedName name="A.D.ROM5_PercentFed">#REF!</definedName>
    <definedName name="A.D.ROM5_TonnesFed" localSheetId="8">#REF!</definedName>
    <definedName name="A.D.ROM5_TonnesFed">#REF!</definedName>
    <definedName name="A.D.Total_ContainedAl" localSheetId="8">#REF!</definedName>
    <definedName name="A.D.Total_ContainedAl">#REF!</definedName>
    <definedName name="A.D.Total_ContainedCo" localSheetId="8">#REF!</definedName>
    <definedName name="A.D.Total_ContainedCo">#REF!</definedName>
    <definedName name="A.D.Total_ContainedFe" localSheetId="8">#REF!</definedName>
    <definedName name="A.D.Total_ContainedFe">#REF!</definedName>
    <definedName name="A.D.Total_ContainedMg" localSheetId="8">#REF!</definedName>
    <definedName name="A.D.Total_ContainedMg">#REF!</definedName>
    <definedName name="A.D.Total_ContainedNi" localSheetId="8">#REF!</definedName>
    <definedName name="A.D.Total_ContainedNi">#REF!</definedName>
    <definedName name="A.D.Total_ContainedSi" localSheetId="8">#REF!</definedName>
    <definedName name="A.D.Total_ContainedSi">#REF!</definedName>
    <definedName name="A.M.CV1_Moisture" localSheetId="8">#REF!</definedName>
    <definedName name="A.M.CV1_Moisture">#REF!</definedName>
    <definedName name="A.M.CV2_Al" localSheetId="8">#REF!</definedName>
    <definedName name="A.M.CV2_Al">#REF!</definedName>
    <definedName name="A.M.CV2_Co" localSheetId="8">#REF!</definedName>
    <definedName name="A.M.CV2_Co">#REF!</definedName>
    <definedName name="A.M.CV2_DryTonnes" localSheetId="8">#REF!</definedName>
    <definedName name="A.M.CV2_DryTonnes">#REF!</definedName>
    <definedName name="A.M.CV2_dtph" localSheetId="8">#REF!</definedName>
    <definedName name="A.M.CV2_dtph">#REF!</definedName>
    <definedName name="A.M.CV2_Fe" localSheetId="8">#REF!</definedName>
    <definedName name="A.M.CV2_Fe">#REF!</definedName>
    <definedName name="A.M.CV2_Mg" localSheetId="8">#REF!</definedName>
    <definedName name="A.M.CV2_Mg">#REF!</definedName>
    <definedName name="A.M.CV2_Ni" localSheetId="8">#REF!</definedName>
    <definedName name="A.M.CV2_Ni">#REF!</definedName>
    <definedName name="A.M.CV2_Si" localSheetId="8">#REF!</definedName>
    <definedName name="A.M.CV2_Si">#REF!</definedName>
    <definedName name="A.M.Mill_Availability" localSheetId="8">#REF!</definedName>
    <definedName name="A.M.Mill_Availability">#REF!</definedName>
    <definedName name="A.M.Mill_Downtime" localSheetId="8">#REF!</definedName>
    <definedName name="A.M.Mill_Downtime">#REF!</definedName>
    <definedName name="A.M.Mill_DryTonnes" localSheetId="8">#REF!</definedName>
    <definedName name="A.M.Mill_DryTonnes">#REF!</definedName>
    <definedName name="A.M.Mill_DryTph" localSheetId="8">#REF!</definedName>
    <definedName name="A.M.Mill_DryTph">#REF!</definedName>
    <definedName name="A.M.Mill_PowerDraw" localSheetId="8">#REF!</definedName>
    <definedName name="A.M.Mill_PowerDraw">#REF!</definedName>
    <definedName name="A.M.Mill_PowerDrawPerTonne" localSheetId="8">#REF!</definedName>
    <definedName name="A.M.Mill_PowerDrawPerTonne">#REF!</definedName>
    <definedName name="A.M.Mill_Uptime" localSheetId="8">#REF!</definedName>
    <definedName name="A.M.Mill_Uptime">#REF!</definedName>
    <definedName name="A.M.Mill_Utilization" localSheetId="8">#REF!</definedName>
    <definedName name="A.M.Mill_Utilization">#REF!</definedName>
    <definedName name="A.M.Mill_WetTonnes" localSheetId="8">#REF!</definedName>
    <definedName name="A.M.Mill_WetTonnes">#REF!</definedName>
    <definedName name="A.M.Mill_WetTph" localSheetId="8">#REF!</definedName>
    <definedName name="A.M.Mill_WetTph">#REF!</definedName>
    <definedName name="A.M.MillFeed_Al" localSheetId="8">#REF!</definedName>
    <definedName name="A.M.MillFeed_Al">#REF!</definedName>
    <definedName name="A.M.MillFeed_Co" localSheetId="8">#REF!</definedName>
    <definedName name="A.M.MillFeed_Co">#REF!</definedName>
    <definedName name="A.M.MillFeed_Fe" localSheetId="8">#REF!</definedName>
    <definedName name="A.M.MillFeed_Fe">#REF!</definedName>
    <definedName name="A.M.MillFeed_Mg" localSheetId="8">#REF!</definedName>
    <definedName name="A.M.MillFeed_Mg">#REF!</definedName>
    <definedName name="A.M.MillFeed_Ni" localSheetId="8">#REF!</definedName>
    <definedName name="A.M.MillFeed_Ni">#REF!</definedName>
    <definedName name="A.M.MillFeed_Si" localSheetId="8">#REF!</definedName>
    <definedName name="A.M.MillFeed_Si">#REF!</definedName>
    <definedName name="A.M.MillH2O_Head" localSheetId="8">#REF!</definedName>
    <definedName name="A.M.MillH2O_Head">#REF!</definedName>
    <definedName name="A.M.MillH2O_Screen" localSheetId="8">#REF!</definedName>
    <definedName name="A.M.MillH2O_Screen">#REF!</definedName>
    <definedName name="A.M.MillH2O_Total" localSheetId="8">#REF!</definedName>
    <definedName name="A.M.MillH2O_Total">#REF!</definedName>
    <definedName name="A.M.OreToStorage_Al" localSheetId="8">#REF!</definedName>
    <definedName name="A.M.OreToStorage_Al">#REF!</definedName>
    <definedName name="A.M.OreToStorage_Co" localSheetId="8">#REF!</definedName>
    <definedName name="A.M.OreToStorage_Co">#REF!</definedName>
    <definedName name="A.M.OreToStorage_DryTonnes" localSheetId="8">#REF!</definedName>
    <definedName name="A.M.OreToStorage_DryTonnes">#REF!</definedName>
    <definedName name="A.M.OreToStorage_DryTph" localSheetId="8">#REF!</definedName>
    <definedName name="A.M.OreToStorage_DryTph">#REF!</definedName>
    <definedName name="A.M.OreToStorage_Fe" localSheetId="8">#REF!</definedName>
    <definedName name="A.M.OreToStorage_Fe">#REF!</definedName>
    <definedName name="A.M.OreToStorage_Mg" localSheetId="8">#REF!</definedName>
    <definedName name="A.M.OreToStorage_Mg">#REF!</definedName>
    <definedName name="A.M.OreToStorage_Ni" localSheetId="8">#REF!</definedName>
    <definedName name="A.M.OreToStorage_Ni">#REF!</definedName>
    <definedName name="A.M.OreToStorage_PulpDensity" localSheetId="8">#REF!</definedName>
    <definedName name="A.M.OreToStorage_PulpDensity">#REF!</definedName>
    <definedName name="A.M.OreToStorage_PulpYieldStress" localSheetId="8">#REF!</definedName>
    <definedName name="A.M.OreToStorage_PulpYieldStress">#REF!</definedName>
    <definedName name="A.M.OreToStorage_Si" localSheetId="8">#REF!</definedName>
    <definedName name="A.M.OreToStorage_Si">#REF!</definedName>
    <definedName name="A.M.OreToStorage_Volume" localSheetId="8">#REF!</definedName>
    <definedName name="A.M.OreToStorage_Volume">#REF!</definedName>
    <definedName name="A.M.OreToStorage_VolumePerHr" localSheetId="8">#REF!</definedName>
    <definedName name="A.M.OreToStorage_VolumePerHr">#REF!</definedName>
    <definedName name="A.PVC">'[37]factores A.N.'!$M$7:$M$33</definedName>
    <definedName name="A.Y.CV1_Moisture" localSheetId="8">#REF!</definedName>
    <definedName name="A.Y.CV1_Moisture">#REF!</definedName>
    <definedName name="A.Y.CV2_Al" localSheetId="8">#REF!</definedName>
    <definedName name="A.Y.CV2_Al">#REF!</definedName>
    <definedName name="A.Y.CV2_Co" localSheetId="8">#REF!</definedName>
    <definedName name="A.Y.CV2_Co">#REF!</definedName>
    <definedName name="A.Y.CV2_DryTonnes" localSheetId="8">#REF!</definedName>
    <definedName name="A.Y.CV2_DryTonnes">#REF!</definedName>
    <definedName name="A.Y.CV2_dtph" localSheetId="8">#REF!</definedName>
    <definedName name="A.Y.CV2_dtph">#REF!</definedName>
    <definedName name="A.Y.CV2_Fe" localSheetId="8">#REF!</definedName>
    <definedName name="A.Y.CV2_Fe">#REF!</definedName>
    <definedName name="A.Y.CV2_Mg" localSheetId="8">#REF!</definedName>
    <definedName name="A.Y.CV2_Mg">#REF!</definedName>
    <definedName name="A.Y.CV2_Ni" localSheetId="8">#REF!</definedName>
    <definedName name="A.Y.CV2_Ni">#REF!</definedName>
    <definedName name="A.Y.CV2_Si" localSheetId="8">#REF!</definedName>
    <definedName name="A.Y.CV2_Si">#REF!</definedName>
    <definedName name="A.Y.Mill_Availability" localSheetId="8">#REF!</definedName>
    <definedName name="A.Y.Mill_Availability">#REF!</definedName>
    <definedName name="A.Y.Mill_Downtime" localSheetId="8">#REF!</definedName>
    <definedName name="A.Y.Mill_Downtime">#REF!</definedName>
    <definedName name="A.Y.Mill_DryTonnes" localSheetId="8">#REF!</definedName>
    <definedName name="A.Y.Mill_DryTonnes">#REF!</definedName>
    <definedName name="A.Y.Mill_DryTph" localSheetId="8">#REF!</definedName>
    <definedName name="A.Y.Mill_DryTph">#REF!</definedName>
    <definedName name="A.Y.Mill_PowerDraw" localSheetId="8">#REF!</definedName>
    <definedName name="A.Y.Mill_PowerDraw">#REF!</definedName>
    <definedName name="A.Y.Mill_PowerDrawPerTonne" localSheetId="8">#REF!</definedName>
    <definedName name="A.Y.Mill_PowerDrawPerTonne">#REF!</definedName>
    <definedName name="A.Y.Mill_Uptime" localSheetId="8">#REF!</definedName>
    <definedName name="A.Y.Mill_Uptime">#REF!</definedName>
    <definedName name="A.Y.Mill_Utilization" localSheetId="8">#REF!</definedName>
    <definedName name="A.Y.Mill_Utilization">#REF!</definedName>
    <definedName name="A.Y.Mill_WetTonnes" localSheetId="8">#REF!</definedName>
    <definedName name="A.Y.Mill_WetTonnes">#REF!</definedName>
    <definedName name="A.Y.Mill_WetTph" localSheetId="8">#REF!</definedName>
    <definedName name="A.Y.Mill_WetTph">#REF!</definedName>
    <definedName name="A.Y.MillFeed_Al" localSheetId="8">#REF!</definedName>
    <definedName name="A.Y.MillFeed_Al">#REF!</definedName>
    <definedName name="A.Y.MillFeed_Co" localSheetId="8">#REF!</definedName>
    <definedName name="A.Y.MillFeed_Co">#REF!</definedName>
    <definedName name="A.Y.MillFeed_Fe" localSheetId="8">#REF!</definedName>
    <definedName name="A.Y.MillFeed_Fe">#REF!</definedName>
    <definedName name="A.Y.MillFeed_Mg" localSheetId="8">#REF!</definedName>
    <definedName name="A.Y.MillFeed_Mg">#REF!</definedName>
    <definedName name="A.Y.MillFeed_Ni" localSheetId="8">#REF!</definedName>
    <definedName name="A.Y.MillFeed_Ni">#REF!</definedName>
    <definedName name="A.Y.MillFeed_Si" localSheetId="8">#REF!</definedName>
    <definedName name="A.Y.MillFeed_Si">#REF!</definedName>
    <definedName name="A.Y.MillH2O_Head" localSheetId="8">#REF!</definedName>
    <definedName name="A.Y.MillH2O_Head">#REF!</definedName>
    <definedName name="A.Y.MillH2O_Screen" localSheetId="8">#REF!</definedName>
    <definedName name="A.Y.MillH2O_Screen">#REF!</definedName>
    <definedName name="A.Y.MillH2O_Total" localSheetId="8">#REF!</definedName>
    <definedName name="A.Y.MillH2O_Total">#REF!</definedName>
    <definedName name="A.Y.OreToStorage_Al" localSheetId="8">#REF!</definedName>
    <definedName name="A.Y.OreToStorage_Al">#REF!</definedName>
    <definedName name="A.Y.OreToStorage_Co" localSheetId="8">#REF!</definedName>
    <definedName name="A.Y.OreToStorage_Co">#REF!</definedName>
    <definedName name="A.Y.OreToStorage_DryTonnes" localSheetId="8">#REF!</definedName>
    <definedName name="A.Y.OreToStorage_DryTonnes">#REF!</definedName>
    <definedName name="A.Y.OreToStorage_DryTph" localSheetId="8">#REF!</definedName>
    <definedName name="A.Y.OreToStorage_DryTph">#REF!</definedName>
    <definedName name="A.Y.OreToStorage_Fe" localSheetId="8">#REF!</definedName>
    <definedName name="A.Y.OreToStorage_Fe">#REF!</definedName>
    <definedName name="A.Y.OreToStorage_Mg" localSheetId="8">#REF!</definedName>
    <definedName name="A.Y.OreToStorage_Mg">#REF!</definedName>
    <definedName name="A.Y.OreToStorage_Ni" localSheetId="8">#REF!</definedName>
    <definedName name="A.Y.OreToStorage_Ni">#REF!</definedName>
    <definedName name="A.Y.OreToStorage_PulpDensity" localSheetId="8">#REF!</definedName>
    <definedName name="A.Y.OreToStorage_PulpDensity">#REF!</definedName>
    <definedName name="A.Y.OreToStorage_PulpYieldStress" localSheetId="8">#REF!</definedName>
    <definedName name="A.Y.OreToStorage_PulpYieldStress">#REF!</definedName>
    <definedName name="A.Y.OreToStorage_Si" localSheetId="8">#REF!</definedName>
    <definedName name="A.Y.OreToStorage_Si">#REF!</definedName>
    <definedName name="A.Y.OreToStorage_Volume" localSheetId="8">#REF!</definedName>
    <definedName name="A.Y.OreToStorage_Volume">#REF!</definedName>
    <definedName name="A.Y.OreToStorage_VolumePerHr" localSheetId="8">#REF!</definedName>
    <definedName name="A.Y.OreToStorage_VolumePerHr">#REF!</definedName>
    <definedName name="a_1" localSheetId="8">#REF!</definedName>
    <definedName name="a_1">#REF!</definedName>
    <definedName name="a_2" localSheetId="8">#REF!</definedName>
    <definedName name="a_2">#REF!</definedName>
    <definedName name="a_3" localSheetId="8">#REF!</definedName>
    <definedName name="a_3">#REF!</definedName>
    <definedName name="a_4" localSheetId="8">#REF!</definedName>
    <definedName name="a_4">#REF!</definedName>
    <definedName name="A_impresión_IM" localSheetId="7">#REF!</definedName>
    <definedName name="A_impresión_IM" localSheetId="8">#REF!</definedName>
    <definedName name="A_IMPRESIÓN_IM">#REF!</definedName>
    <definedName name="A_impresión_IM_2" localSheetId="8">#REF!</definedName>
    <definedName name="A_impresión_IM_2">#REF!</definedName>
    <definedName name="A0" localSheetId="8">#REF!</definedName>
    <definedName name="A0">#REF!</definedName>
    <definedName name="a1..056" localSheetId="8">#REF!</definedName>
    <definedName name="a1..056">#REF!</definedName>
    <definedName name="A1S" localSheetId="8">#REF!</definedName>
    <definedName name="A1S">#REF!</definedName>
    <definedName name="A1XO56" localSheetId="8">#REF!</definedName>
    <definedName name="A1XO56">#REF!</definedName>
    <definedName name="A2S" localSheetId="8">#REF!</definedName>
    <definedName name="A2S">#REF!</definedName>
    <definedName name="a6d" localSheetId="7" hidden="1">{#N/A,#N/A,FALSE,"DITCAR";#N/A,#N/A,FALSE,"a1";#N/A,#N/A,FALSE,"a2";#N/A,#N/A,FALSE,"a3";#N/A,#N/A,FALSE,"a4";#N/A,#N/A,FALSE,"a4a";#N/A,#N/A,FALSE,"a4B";#N/A,#N/A,FALSE,"a4C";#N/A,#N/A,FALSE,"A5a ";#N/A,#N/A,FALSE,"A5b";#N/A,#N/A,FALSE,"A6A";#N/A,#N/A,FALSE,"A6B";#N/A,#N/A,FALSE,"A6C";#N/A,#N/A,FALSE,"04PG12NB"}</definedName>
    <definedName name="a6d" localSheetId="8"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7D" localSheetId="7" hidden="1">{#N/A,#N/A,FALSE,"DITCAR";#N/A,#N/A,FALSE,"a1";#N/A,#N/A,FALSE,"a2";#N/A,#N/A,FALSE,"a3";#N/A,#N/A,FALSE,"a4";#N/A,#N/A,FALSE,"a4a";#N/A,#N/A,FALSE,"a4B";#N/A,#N/A,FALSE,"a4C";#N/A,#N/A,FALSE,"A5a ";#N/A,#N/A,FALSE,"A5b";#N/A,#N/A,FALSE,"A6A";#N/A,#N/A,FALSE,"A6B";#N/A,#N/A,FALSE,"A6C";#N/A,#N/A,FALSE,"04PG12NB"}</definedName>
    <definedName name="A7D" localSheetId="8" hidden="1">{#N/A,#N/A,FALSE,"DITCAR";#N/A,#N/A,FALSE,"a1";#N/A,#N/A,FALSE,"a2";#N/A,#N/A,FALSE,"a3";#N/A,#N/A,FALSE,"a4";#N/A,#N/A,FALSE,"a4a";#N/A,#N/A,FALSE,"a4B";#N/A,#N/A,FALSE,"a4C";#N/A,#N/A,FALSE,"A5a ";#N/A,#N/A,FALSE,"A5b";#N/A,#N/A,FALSE,"A6A";#N/A,#N/A,FALSE,"A6B";#N/A,#N/A,FALSE,"A6C";#N/A,#N/A,FALSE,"04PG12NB"}</definedName>
    <definedName name="A7D" hidden="1">{#N/A,#N/A,FALSE,"DITCAR";#N/A,#N/A,FALSE,"a1";#N/A,#N/A,FALSE,"a2";#N/A,#N/A,FALSE,"a3";#N/A,#N/A,FALSE,"a4";#N/A,#N/A,FALSE,"a4a";#N/A,#N/A,FALSE,"a4B";#N/A,#N/A,FALSE,"a4C";#N/A,#N/A,FALSE,"A5a ";#N/A,#N/A,FALSE,"A5b";#N/A,#N/A,FALSE,"A6A";#N/A,#N/A,FALSE,"A6B";#N/A,#N/A,FALSE,"A6C";#N/A,#N/A,FALSE,"04PG12NB"}</definedName>
    <definedName name="AA" localSheetId="3">#REF!</definedName>
    <definedName name="AA" localSheetId="7" hidden="1">{#N/A,#N/A,TRUE,"INGENIERIA";#N/A,#N/A,TRUE,"COMPRAS";#N/A,#N/A,TRUE,"DIRECCION";#N/A,#N/A,TRUE,"RESUMEN"}</definedName>
    <definedName name="AA" localSheetId="8" hidden="1">{#N/A,#N/A,TRUE,"INGENIERIA";#N/A,#N/A,TRUE,"COMPRAS";#N/A,#N/A,TRUE,"DIRECCION";#N/A,#N/A,TRUE,"RESUMEN"}</definedName>
    <definedName name="AA" localSheetId="14">#REF!</definedName>
    <definedName name="AA">#REF!</definedName>
    <definedName name="aaa" localSheetId="4">'[38]#REF'!$D$4</definedName>
    <definedName name="AAA" localSheetId="7">#REF!</definedName>
    <definedName name="AAA" localSheetId="8">#REF!</definedName>
    <definedName name="aaa" localSheetId="10">'[38]#REF'!$D$4</definedName>
    <definedName name="aaa">'[39]#REF'!$D$4</definedName>
    <definedName name="AAAA" localSheetId="8">#REF!</definedName>
    <definedName name="AAAA">#REF!</definedName>
    <definedName name="AAAAA" localSheetId="3">[36]A.P.U!#REF!</definedName>
    <definedName name="AAAAA" localSheetId="4">[1]PJ!#REF!</definedName>
    <definedName name="aaaaa" localSheetId="7">#REF!</definedName>
    <definedName name="aaaaa" localSheetId="8">#REF!</definedName>
    <definedName name="AAAAA" localSheetId="10">[36]A.P.U!#REF!</definedName>
    <definedName name="AAAAA" localSheetId="14">[36]A.P.U!#REF!</definedName>
    <definedName name="AAAAA">[36]A.P.U!#REF!</definedName>
    <definedName name="AAAAAAAAAA" localSheetId="8">#REF!</definedName>
    <definedName name="AAAAAAAAAA">#REF!</definedName>
    <definedName name="AAAAAAAAAAAAAAAAAAAA" localSheetId="8">#REF!</definedName>
    <definedName name="AAAAAAAAAAAAAAAAAAAA">#REF!</definedName>
    <definedName name="AAC">[11]AASHTO!$A$14:$F$17</definedName>
    <definedName name="AADOQUINVEH" localSheetId="4">#REF!</definedName>
    <definedName name="AADOQUINVEH" localSheetId="7">#REF!</definedName>
    <definedName name="AADOQUINVEH" localSheetId="8">#REF!</definedName>
    <definedName name="AADOQUINVEH" localSheetId="10">#REF!</definedName>
    <definedName name="AADOQUINVEH">#REF!</definedName>
    <definedName name="AANDENES" localSheetId="4">#REF!</definedName>
    <definedName name="AANDENES" localSheetId="7">#REF!</definedName>
    <definedName name="AANDENES" localSheetId="8">#REF!</definedName>
    <definedName name="AANDENES" localSheetId="10">#REF!</definedName>
    <definedName name="AANDENES">#REF!</definedName>
    <definedName name="AAS" localSheetId="7" hidden="1">{#N/A,#N/A,TRUE,"INGENIERIA";#N/A,#N/A,TRUE,"COMPRAS";#N/A,#N/A,TRUE,"DIRECCION";#N/A,#N/A,TRUE,"RESUMEN"}</definedName>
    <definedName name="AAS" localSheetId="8" hidden="1">{#N/A,#N/A,TRUE,"INGENIERIA";#N/A,#N/A,TRUE,"COMPRAS";#N/A,#N/A,TRUE,"DIRECCION";#N/A,#N/A,TRUE,"RESUMEN"}</definedName>
    <definedName name="AAS" hidden="1">{#N/A,#N/A,TRUE,"INGENIERIA";#N/A,#N/A,TRUE,"COMPRAS";#N/A,#N/A,TRUE,"DIRECCION";#N/A,#N/A,TRUE,"RESUMEN"}</definedName>
    <definedName name="AB" localSheetId="4">#REF!</definedName>
    <definedName name="ab" localSheetId="7">#REF!</definedName>
    <definedName name="ab" localSheetId="8">#REF!</definedName>
    <definedName name="AB" localSheetId="10">#REF!</definedName>
    <definedName name="AB">#REF!</definedName>
    <definedName name="abc" localSheetId="8">#REF!</definedName>
    <definedName name="abc">#REF!</definedName>
    <definedName name="ABCD" localSheetId="7" hidden="1">#REF!</definedName>
    <definedName name="ABCD" localSheetId="8" hidden="1">#REF!</definedName>
    <definedName name="ABCD" hidden="1">#REF!</definedName>
    <definedName name="ABCDE" localSheetId="7" hidden="1">#REF!</definedName>
    <definedName name="ABCDE" localSheetId="8" hidden="1">#REF!</definedName>
    <definedName name="ABCDE" hidden="1">#REF!</definedName>
    <definedName name="ABG">[11]AASHTO!$A$2:$F$5</definedName>
    <definedName name="ABR" localSheetId="8">#REF!</definedName>
    <definedName name="ABR">#REF!</definedName>
    <definedName name="abr00" localSheetId="4">[20]Dólar!#REF!</definedName>
    <definedName name="abr00" localSheetId="8">[21]Dólar!#REF!</definedName>
    <definedName name="abr00" localSheetId="10">[20]Dólar!#REF!</definedName>
    <definedName name="abr00">[21]Dólar!#REF!</definedName>
    <definedName name="absc">#N/A</definedName>
    <definedName name="Ac" localSheetId="4">#REF!</definedName>
    <definedName name="AC" localSheetId="7" hidden="1">{#N/A,#N/A,FALSE,"Costos Productos 6A";#N/A,#N/A,FALSE,"Costo Unitario Total H-94-12"}</definedName>
    <definedName name="AC" localSheetId="8" hidden="1">{#N/A,#N/A,FALSE,"Costos Productos 6A";#N/A,#N/A,FALSE,"Costo Unitario Total H-94-12"}</definedName>
    <definedName name="Ac" localSheetId="10">#REF!</definedName>
    <definedName name="Ac">#REF!</definedName>
    <definedName name="ACALZADA" localSheetId="4">#REF!</definedName>
    <definedName name="ACALZADA" localSheetId="7">#REF!</definedName>
    <definedName name="ACALZADA" localSheetId="8">#REF!</definedName>
    <definedName name="ACALZADA" localSheetId="10">#REF!</definedName>
    <definedName name="ACALZADA">#REF!</definedName>
    <definedName name="ACCE2" localSheetId="4">#REF!</definedName>
    <definedName name="ACCE2" localSheetId="8">#REF!</definedName>
    <definedName name="ACCE2" localSheetId="10">#REF!</definedName>
    <definedName name="ACCE2">#REF!</definedName>
    <definedName name="ACCE4" localSheetId="8">#REF!</definedName>
    <definedName name="ACCE4">#REF!</definedName>
    <definedName name="ACCE6" localSheetId="8">#REF!</definedName>
    <definedName name="ACCE6">#REF!</definedName>
    <definedName name="AccessDatabase" hidden="1">"C:\C-314\VOLUMENES\volfin4.mdb"</definedName>
    <definedName name="ACER">#REF!</definedName>
    <definedName name="ACERO" localSheetId="4">#REF!</definedName>
    <definedName name="ACERO" localSheetId="7">#REF!</definedName>
    <definedName name="ACERO" localSheetId="8">#REF!</definedName>
    <definedName name="ACERO" localSheetId="10">#REF!</definedName>
    <definedName name="ACERO">#REF!</definedName>
    <definedName name="ACERO_DE_REFUERZO_60000">'[40]Acero de 60.000psi'!$I$53</definedName>
    <definedName name="Acero_pdr60">'[41]LISTADO '!$F$7</definedName>
    <definedName name="ACERO40">[42]PRECIOS!$B$52</definedName>
    <definedName name="ACERO60" localSheetId="4">#REF!</definedName>
    <definedName name="ACERO60" localSheetId="8">#REF!</definedName>
    <definedName name="ACERO60" localSheetId="10">#REF!</definedName>
    <definedName name="ACERO60">#REF!</definedName>
    <definedName name="ACOM">#N/A</definedName>
    <definedName name="acondicionamientopozo" localSheetId="4">#REF!</definedName>
    <definedName name="acondicionamientopozo" localSheetId="8">#REF!</definedName>
    <definedName name="acondicionamientopozo" localSheetId="10">#REF!</definedName>
    <definedName name="acondicionamientopozo">#REF!</definedName>
    <definedName name="ACTA">[43]ID!$C$2</definedName>
    <definedName name="ACTIVIDADES" comment="Items" localSheetId="8">#REF!</definedName>
    <definedName name="ACTIVIDADES" comment="Items">#REF!</definedName>
    <definedName name="actual" localSheetId="4">'[44]ESTADO RED'!#REF!</definedName>
    <definedName name="actual" localSheetId="8">'[44]ESTADO RED'!#REF!</definedName>
    <definedName name="actual" localSheetId="10">'[44]ESTADO RED'!#REF!</definedName>
    <definedName name="actual">'[44]ESTADO RED'!#REF!</definedName>
    <definedName name="Ad" localSheetId="4">#REF!</definedName>
    <definedName name="Ad" localSheetId="8">#REF!</definedName>
    <definedName name="Ad" localSheetId="10">#REF!</definedName>
    <definedName name="Ad">#REF!</definedName>
    <definedName name="Ad_Un" localSheetId="4">#REF!</definedName>
    <definedName name="Ad_Un" localSheetId="8">#REF!</definedName>
    <definedName name="Ad_Un" localSheetId="10">#REF!</definedName>
    <definedName name="Ad_Un">#REF!</definedName>
    <definedName name="ADAPTADOR_HEMBRA_P.V.C_1_2" localSheetId="4">#REF!</definedName>
    <definedName name="ADAPTADOR_HEMBRA_P.V.C_1_2" localSheetId="8">#REF!</definedName>
    <definedName name="ADAPTADOR_HEMBRA_P.V.C_1_2" localSheetId="10">#REF!</definedName>
    <definedName name="ADAPTADOR_HEMBRA_P.V.C_1_2">#REF!</definedName>
    <definedName name="ADAPTADOR_MACHO_P.V.C_1_2" localSheetId="8">#REF!</definedName>
    <definedName name="ADAPTADOR_MACHO_P.V.C_1_2">#REF!</definedName>
    <definedName name="Adaptador_pvc_1">'[45]LISTADO '!$F$56</definedName>
    <definedName name="Adaptador_pvc_1_2">'[45]LISTADO '!$F$54</definedName>
    <definedName name="Adaptador_pvc_2">'[45]LISTADO '!$F$49</definedName>
    <definedName name="adasd" localSheetId="4">#REF!</definedName>
    <definedName name="adasd" localSheetId="8">#REF!</definedName>
    <definedName name="adasd" localSheetId="10">#REF!</definedName>
    <definedName name="adasd">#REF!</definedName>
    <definedName name="AdditionalCosts_Lumpsum" localSheetId="4">#REF!</definedName>
    <definedName name="AdditionalCosts_Lumpsum" localSheetId="8">#REF!</definedName>
    <definedName name="AdditionalCosts_Lumpsum" localSheetId="10">#REF!</definedName>
    <definedName name="AdditionalCosts_Lumpsum">#REF!</definedName>
    <definedName name="AdditionalCosts_Percent" localSheetId="4">#REF!</definedName>
    <definedName name="AdditionalCosts_Percent" localSheetId="8">#REF!</definedName>
    <definedName name="AdditionalCosts_Percent" localSheetId="10">#REF!</definedName>
    <definedName name="AdditionalCosts_Percent">#REF!</definedName>
    <definedName name="adf" localSheetId="7"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 localSheetId="8"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adfasdfsa">[46]Insumos!#REF!</definedName>
    <definedName name="adfasfadfa">[46]Insumos!#REF!</definedName>
    <definedName name="ADI" localSheetId="8">#REF!</definedName>
    <definedName name="ADI">#REF!</definedName>
    <definedName name="adkjgfkjgh" localSheetId="7" hidden="1">{#N/A,#N/A,FALSE,"CIBHA05A";#N/A,#N/A,FALSE,"CIBHA05B"}</definedName>
    <definedName name="adkjgfkjgh" localSheetId="8" hidden="1">{#N/A,#N/A,FALSE,"CIBHA05A";#N/A,#N/A,FALSE,"CIBHA05B"}</definedName>
    <definedName name="adkjgfkjgh" hidden="1">{#N/A,#N/A,FALSE,"CIBHA05A";#N/A,#N/A,FALSE,"CIBHA05B"}</definedName>
    <definedName name="ADMINISTRADOR">[47]CUMPLIMIENTO!$C$5</definedName>
    <definedName name="ADMINISTRADOR_VIAL__ARMANDO_SANCHEZ_SANCHEZ">[48]INDICMICROEMP!$A$20</definedName>
    <definedName name="Admon" localSheetId="4">#REF!</definedName>
    <definedName name="ADMON" localSheetId="7">#REF!</definedName>
    <definedName name="ADMON" localSheetId="8">#REF!</definedName>
    <definedName name="Admon" localSheetId="10">#REF!</definedName>
    <definedName name="Admon">#REF!</definedName>
    <definedName name="admon1">[49]DATOS!$B$16</definedName>
    <definedName name="adoq">[50]!absc</definedName>
    <definedName name="adsfadsfasdfafdasfdasfd" localSheetId="8">[3]INSUMOS!#REF!</definedName>
    <definedName name="adsfadsfasdfafdasfdasfd">[3]INSUMOS!#REF!</definedName>
    <definedName name="adsfadsfasfasdfasfdasdfadsfdsafdsa">[46]Insumos!#REF!</definedName>
    <definedName name="Ae" localSheetId="4">#REF!</definedName>
    <definedName name="Ae" localSheetId="8">#REF!</definedName>
    <definedName name="Ae" localSheetId="10">#REF!</definedName>
    <definedName name="Ae">#REF!</definedName>
    <definedName name="Af" localSheetId="4">#REF!</definedName>
    <definedName name="Af" localSheetId="8">#REF!</definedName>
    <definedName name="Af" localSheetId="10">#REF!</definedName>
    <definedName name="Af">#REF!</definedName>
    <definedName name="afdaffaf" localSheetId="8">[46]Insumos!#REF!</definedName>
    <definedName name="afdaffaf">[46]Insumos!#REF!</definedName>
    <definedName name="Afe" localSheetId="4">'[51]2009 Jagua'!$C$2:$C$27</definedName>
    <definedName name="Afe" localSheetId="8">'[52]2009 Jagua'!$C$2:$C$27</definedName>
    <definedName name="Afe" localSheetId="10">'[51]2009 Jagua'!$C$2:$C$27</definedName>
    <definedName name="Afe">'[52]2009 Jagua'!$C$2:$C$27</definedName>
    <definedName name="afecompletions" localSheetId="4">#REF!</definedName>
    <definedName name="afecompletions" localSheetId="8">#REF!</definedName>
    <definedName name="afecompletions" localSheetId="10">#REF!</definedName>
    <definedName name="afecompletions">#REF!</definedName>
    <definedName name="Ag" localSheetId="4">#REF!</definedName>
    <definedName name="Ag" localSheetId="8">#REF!</definedName>
    <definedName name="Ag" localSheetId="10">#REF!</definedName>
    <definedName name="Ag">#REF!</definedName>
    <definedName name="AGO" localSheetId="8">#REF!</definedName>
    <definedName name="AGO">#REF!</definedName>
    <definedName name="ago00" localSheetId="4">[20]Dólar!#REF!</definedName>
    <definedName name="ago00" localSheetId="8">[21]Dólar!#REF!</definedName>
    <definedName name="ago00" localSheetId="10">[20]Dólar!#REF!</definedName>
    <definedName name="ago00">[21]Dólar!#REF!</definedName>
    <definedName name="Agregado_grueso">'[41]LISTADO '!$F$6</definedName>
    <definedName name="AGUA" localSheetId="7">[53]INSUMOS!$D$4</definedName>
    <definedName name="AGUA" localSheetId="8">[53]INSUMOS!$D$4</definedName>
    <definedName name="Agua">'[41]LISTADO '!$F$5</definedName>
    <definedName name="Ah" localSheetId="4">#REF!</definedName>
    <definedName name="Ah" localSheetId="8">#REF!</definedName>
    <definedName name="Ah" localSheetId="10">#REF!</definedName>
    <definedName name="Ah">#REF!</definedName>
    <definedName name="ahe" localSheetId="4">#REF!</definedName>
    <definedName name="ahe" localSheetId="8">#REF!</definedName>
    <definedName name="ahe" localSheetId="10">#REF!</definedName>
    <definedName name="ahe">#REF!</definedName>
    <definedName name="Ai" localSheetId="4">#REF!</definedName>
    <definedName name="Ai" localSheetId="8">#REF!</definedName>
    <definedName name="Ai" localSheetId="10">#REF!</definedName>
    <definedName name="Ai">#REF!</definedName>
    <definedName name="aiu" localSheetId="7">#REF!</definedName>
    <definedName name="aiu" localSheetId="8">[54]AIU!$I$121</definedName>
    <definedName name="AIU">#REF!</definedName>
    <definedName name="AIU_ADMON" localSheetId="8">[55]DATOS!$D$8</definedName>
    <definedName name="AIU_ADMON">[56]DATOS!$D$8</definedName>
    <definedName name="AIU_IMP" localSheetId="8">[55]DATOS!$D$9</definedName>
    <definedName name="AIU_IMP">[56]DATOS!$D$9</definedName>
    <definedName name="AIU_UTIL" localSheetId="8">[55]DATOS!$D$10</definedName>
    <definedName name="AIU_UTIL">[56]DATOS!$D$10</definedName>
    <definedName name="aj" localSheetId="7" hidden="1">{#N/A,#N/A,FALSE,"Costos Productos 6A";#N/A,#N/A,FALSE,"Costo Unitario Total H-94-12"}</definedName>
    <definedName name="aj" localSheetId="8" hidden="1">{#N/A,#N/A,FALSE,"Costos Productos 6A";#N/A,#N/A,FALSE,"Costo Unitario Total H-94-12"}</definedName>
    <definedName name="aj">#REF!</definedName>
    <definedName name="Ajuste" localSheetId="8">[57]Datos!$B$11</definedName>
    <definedName name="Ajuste">[58]Datos!$B$11</definedName>
    <definedName name="Ajusteinf" localSheetId="7" hidden="1">{#N/A,#N/A,FALSE,"Costos Productos 6A";#N/A,#N/A,FALSE,"Costo Unitario Total H-94-12"}</definedName>
    <definedName name="Ajusteinf" localSheetId="8" hidden="1">{#N/A,#N/A,FALSE,"Costos Productos 6A";#N/A,#N/A,FALSE,"Costo Unitario Total H-94-12"}</definedName>
    <definedName name="Ajusteinf" hidden="1">{#N/A,#N/A,FALSE,"Costos Productos 6A";#N/A,#N/A,FALSE,"Costo Unitario Total H-94-12"}</definedName>
    <definedName name="AJUSTPTO" localSheetId="7" hidden="1">{#N/A,#N/A,FALSE,"Costos Productos 6A";#N/A,#N/A,FALSE,"Costo Unitario Total H-94-12"}</definedName>
    <definedName name="AJUSTPTO" localSheetId="8" hidden="1">{#N/A,#N/A,FALSE,"Costos Productos 6A";#N/A,#N/A,FALSE,"Costo Unitario Total H-94-12"}</definedName>
    <definedName name="AJUSTPTO" hidden="1">{#N/A,#N/A,FALSE,"Costos Productos 6A";#N/A,#N/A,FALSE,"Costo Unitario Total H-94-12"}</definedName>
    <definedName name="Ak" localSheetId="8">#REF!</definedName>
    <definedName name="Ak">#REF!</definedName>
    <definedName name="ALAMB">[53]INSUMOS!$D$169</definedName>
    <definedName name="ALAMBRE" localSheetId="7">#REF!</definedName>
    <definedName name="ALAMBRE" localSheetId="8">#REF!</definedName>
    <definedName name="ALAMBRE">#REF!</definedName>
    <definedName name="ALAMBRE_" localSheetId="8">#REF!</definedName>
    <definedName name="ALAMBRE_">#REF!</definedName>
    <definedName name="Alambre_N_12">'[45]LISTADO '!$F$61</definedName>
    <definedName name="Alambre_N_14">'[45]LISTADO '!$F$62</definedName>
    <definedName name="Alambre_negro">'[41]LISTADO '!$F$24</definedName>
    <definedName name="alampuas" localSheetId="4">[59]lisprecios!#REF!</definedName>
    <definedName name="alampuas" localSheetId="8">[59]lisprecios!#REF!</definedName>
    <definedName name="alampuas" localSheetId="10">[59]lisprecios!#REF!</definedName>
    <definedName name="alampuas">[59]lisprecios!#REF!</definedName>
    <definedName name="alc">[60]!absc</definedName>
    <definedName name="ALUMTE" localSheetId="4">#REF!</definedName>
    <definedName name="ALUMTE" localSheetId="8">#REF!</definedName>
    <definedName name="ALUMTE" localSheetId="10">#REF!</definedName>
    <definedName name="ALUMTE">#REF!</definedName>
    <definedName name="Am" localSheetId="4">#REF!</definedName>
    <definedName name="Am" localSheetId="8">#REF!</definedName>
    <definedName name="Am" localSheetId="10">#REF!</definedName>
    <definedName name="Am">#REF!</definedName>
    <definedName name="AMBIENTAL" localSheetId="4">#REF!</definedName>
    <definedName name="AMBIENTAL" localSheetId="7">#REF!</definedName>
    <definedName name="AMBIENTAL" localSheetId="8">#REF!</definedName>
    <definedName name="AMBIENTAL" localSheetId="10">#REF!</definedName>
    <definedName name="AMBIENTAL">#REF!</definedName>
    <definedName name="An" localSheetId="8">#REF!</definedName>
    <definedName name="An">#REF!</definedName>
    <definedName name="ANA" localSheetId="8">#REF!</definedName>
    <definedName name="ANA">#REF!</definedName>
    <definedName name="Analyst" localSheetId="8" hidden="1">#REF!</definedName>
    <definedName name="Analyst" hidden="1">#REF!</definedName>
    <definedName name="Andamios">'[41]LISTADO '!$L$7</definedName>
    <definedName name="andenes" localSheetId="4">#REF!</definedName>
    <definedName name="andenes" localSheetId="8">#REF!</definedName>
    <definedName name="andenes" localSheetId="10">#REF!</definedName>
    <definedName name="andenes">#REF!</definedName>
    <definedName name="ANDENESV" localSheetId="8">#REF!</definedName>
    <definedName name="ANDENESV">#REF!</definedName>
    <definedName name="Angulo_de_platina__1_x1_x1_8" localSheetId="4">'[61]L. MAT.'!#REF!</definedName>
    <definedName name="Angulo_de_platina__1_x1_x1_8" localSheetId="8">'[61]L. MAT.'!#REF!</definedName>
    <definedName name="Angulo_de_platina__1_x1_x1_8" localSheetId="10">'[61]L. MAT.'!#REF!</definedName>
    <definedName name="Angulo_de_platina__1_x1_x1_8">'[61]L. MAT.'!#REF!</definedName>
    <definedName name="ANOMarch02" localSheetId="4">#REF!</definedName>
    <definedName name="ANOMarch02" localSheetId="8">#REF!</definedName>
    <definedName name="ANOMarch02" localSheetId="10">#REF!</definedName>
    <definedName name="ANOMarch02">#REF!</definedName>
    <definedName name="ANOPLMarch02" localSheetId="4">#REF!</definedName>
    <definedName name="ANOPLMarch02" localSheetId="8">#REF!</definedName>
    <definedName name="ANOPLMarch02" localSheetId="10">#REF!</definedName>
    <definedName name="ANOPLMarch02">#REF!</definedName>
    <definedName name="ANORev2" localSheetId="4">#REF!</definedName>
    <definedName name="ANORev2" localSheetId="8">#REF!</definedName>
    <definedName name="ANORev2" localSheetId="10">#REF!</definedName>
    <definedName name="ANORev2">#REF!</definedName>
    <definedName name="ANOTB_JUN01" localSheetId="8">#REF!</definedName>
    <definedName name="ANOTB_JUN01">#REF!</definedName>
    <definedName name="anscount" hidden="1">10</definedName>
    <definedName name="anticorrosiva" localSheetId="4">[59]lisprecios!#REF!</definedName>
    <definedName name="anticorrosiva" localSheetId="8">[59]lisprecios!#REF!</definedName>
    <definedName name="anticorrosiva" localSheetId="10">[59]lisprecios!#REF!</definedName>
    <definedName name="anticorrosiva">[59]lisprecios!#REF!</definedName>
    <definedName name="Anticorrosivo">'[45]LISTADO '!$F$96</definedName>
    <definedName name="ANTISB">[53]INSUMOS!$D$181</definedName>
    <definedName name="ANTONIA">#N/A</definedName>
    <definedName name="Añ" localSheetId="4">#REF!</definedName>
    <definedName name="Añ" localSheetId="8">#REF!</definedName>
    <definedName name="Añ" localSheetId="10">#REF!</definedName>
    <definedName name="Añ">#REF!</definedName>
    <definedName name="año" localSheetId="4">'[44]ESTADO RED'!#REF!</definedName>
    <definedName name="año" localSheetId="8">'[44]ESTADO RED'!#REF!</definedName>
    <definedName name="año" localSheetId="10">'[44]ESTADO RED'!#REF!</definedName>
    <definedName name="año">'[44]ESTADO RED'!#REF!</definedName>
    <definedName name="año1" localSheetId="4">'[62]ESTADO RED'!#REF!</definedName>
    <definedName name="año1" localSheetId="10">'[62]ESTADO RED'!#REF!</definedName>
    <definedName name="año1">'[62]ESTADO RED'!#REF!</definedName>
    <definedName name="AÑOWUIE">'[63]Res-Accide-10'!$R$2:$R$7</definedName>
    <definedName name="Ao" localSheetId="4">#REF!</definedName>
    <definedName name="Ao" localSheetId="7">[64]Indices!#REF!</definedName>
    <definedName name="Ao" localSheetId="8">[64]Indices!#REF!</definedName>
    <definedName name="Ao" localSheetId="10">#REF!</definedName>
    <definedName name="Ao">#REF!</definedName>
    <definedName name="Ap" localSheetId="4">#REF!</definedName>
    <definedName name="Ap" localSheetId="8">#REF!</definedName>
    <definedName name="Ap" localSheetId="10">#REF!</definedName>
    <definedName name="Ap">#REF!</definedName>
    <definedName name="APIJA" localSheetId="4">#REF!</definedName>
    <definedName name="APIJA" localSheetId="8">#REF!</definedName>
    <definedName name="APIJA" localSheetId="10">#REF!</definedName>
    <definedName name="APIJA">#REF!</definedName>
    <definedName name="aprdata" localSheetId="8">#REF!</definedName>
    <definedName name="aprdata">#REF!</definedName>
    <definedName name="apu" localSheetId="8">[46]Insumos!#REF!</definedName>
    <definedName name="apu">[46]Insumos!#REF!</definedName>
    <definedName name="apu_cerraduras">[65]APU!$F$2403</definedName>
    <definedName name="apu_cieloraso_tablilla_pino">[65]APU!$F$1201</definedName>
    <definedName name="apu_columna_confinamiento">[65]APU!$F$659</definedName>
    <definedName name="apu_combo_ap_sanit">[65]APU!$F$2416</definedName>
    <definedName name="apu_cubierta_ondulit">[65]APU!$F$1105</definedName>
    <definedName name="apu_cubierta_zinc">[65]APU!$F$1145</definedName>
    <definedName name="apu_demolicion_pañete">[65]APU!$F$44</definedName>
    <definedName name="apu_ducha_sencilla">[65]APU!$F$2623</definedName>
    <definedName name="apu_guardaescobas_madera">[65]APU!$F$1749</definedName>
    <definedName name="apu_herramientas">[65]APU!$F$3354</definedName>
    <definedName name="apu_lampara_2x48">[65]APU!$F$3237</definedName>
    <definedName name="apu_lampara_2x96">[65]APU!$F$3245</definedName>
    <definedName name="apu_levante_bloque_10">[65]APU!$F$900</definedName>
    <definedName name="apu_marco_puerta">[65]APU!$F$2292</definedName>
    <definedName name="apu_pintura_cieloraso_esmalte">[65]APU!$F$2946</definedName>
    <definedName name="apu_pintura_marcos">[65]APU!$F$2908</definedName>
    <definedName name="apu_pintura_rejas_anticorrosivo">[65]APU!$F$2871</definedName>
    <definedName name="apu_salida_alumbrado">[65]APU!$F$3122</definedName>
    <definedName name="apu_salida_tomacorriente">[65]APU!$F$3137</definedName>
    <definedName name="apu_tablero_10_circuitos">[65]APU!$F$3192</definedName>
    <definedName name="apu_toma_telefonico">[65]APU!$F$3170</definedName>
    <definedName name="apu_ventilador">[65]APU!$F$3253</definedName>
    <definedName name="apu_viga_amarre_sobre_muros15">[65]APU!$F$758</definedName>
    <definedName name="APU221.1" localSheetId="8">#REF!</definedName>
    <definedName name="APU221.1">#REF!</definedName>
    <definedName name="APU221.2" localSheetId="8">#REF!</definedName>
    <definedName name="APU221.2">#REF!</definedName>
    <definedName name="APUCANALS" localSheetId="3">#REF!</definedName>
    <definedName name="APUCANALS" localSheetId="4">#REF!</definedName>
    <definedName name="APUCANALS" localSheetId="8">#REF!</definedName>
    <definedName name="APUCANALS" localSheetId="10">#REF!</definedName>
    <definedName name="APUCANALS" localSheetId="14">#REF!</definedName>
    <definedName name="APUCANALS">#REF!</definedName>
    <definedName name="APUDES" localSheetId="3">#REF!</definedName>
    <definedName name="APUDES" localSheetId="8">#REF!</definedName>
    <definedName name="APUDES" localSheetId="14">#REF!</definedName>
    <definedName name="APUDES">#REF!</definedName>
    <definedName name="APUSEDIMENS" localSheetId="3">#REF!</definedName>
    <definedName name="APUSEDIMENS" localSheetId="8">#REF!</definedName>
    <definedName name="APUSEDIMENS" localSheetId="14">#REF!</definedName>
    <definedName name="APUSEDIMENS">#REF!</definedName>
    <definedName name="Aq" localSheetId="8">#REF!</definedName>
    <definedName name="Aq">#REF!</definedName>
    <definedName name="AR" localSheetId="7">#REF!</definedName>
    <definedName name="AR" localSheetId="8">#REF!</definedName>
    <definedName name="Ar">#REF!</definedName>
    <definedName name="AREA" localSheetId="8">#REF!</definedName>
    <definedName name="AREA">#REF!</definedName>
    <definedName name="_xlnm.Extract" localSheetId="8">#REF!</definedName>
    <definedName name="_xlnm.Extract">#REF!</definedName>
    <definedName name="_xlnm.Print_Area" localSheetId="0">'2. PRESUPUESTO - 150 UNIDADES'!$A$1:$F$32</definedName>
    <definedName name="_xlnm.Print_Area" localSheetId="1">'2.1. PRESUPUESTO - UNIDAD.'!$A$1:$F$32</definedName>
    <definedName name="_xlnm.Print_Area" localSheetId="2">'2.2. CANTIDADES'!$A$1:$F$44</definedName>
    <definedName name="_xlnm.Print_Area" localSheetId="5">'2.4. EJECUCION FINANCIERA'!$A$1:$M$44</definedName>
    <definedName name="_xlnm.Print_Area" localSheetId="6">'2.4.1. EJECUCION FISICA'!$A$1:$M$44</definedName>
    <definedName name="_xlnm.Print_Area" localSheetId="7">'2.5. AIU'!$B$2:$H$39</definedName>
    <definedName name="_xlnm.Print_Area" localSheetId="8">'2.6. INTERVENTORIA'!$A$1:$F$32</definedName>
    <definedName name="_xlnm.Print_Area" localSheetId="10">#REF!</definedName>
    <definedName name="_xlnm.Print_Area" localSheetId="11">'2.9. ESP. ESTUFA FIJA'!$A$1:$H$221</definedName>
    <definedName name="_xlnm.Print_Area" localSheetId="14">'APU ESTUFA MÓVIL!'!#REF!</definedName>
    <definedName name="_xlnm.Print_Area" localSheetId="15">'ESPECIFICACIONES ESTUFA MOVIL'!$A$1:$H$28</definedName>
    <definedName name="_xlnm.Print_Area" localSheetId="13">'PRESUPUESTO ESTUFA MÓVIL'!$A$1:$F$26</definedName>
    <definedName name="_xlnm.Print_Area" localSheetId="12">'PRESUPUESTO GENERAL E. MÓVIL'!$A$30:$F$30</definedName>
    <definedName name="_xlnm.Print_Area">#REF!</definedName>
    <definedName name="Área_Impactada" localSheetId="4">#REF!</definedName>
    <definedName name="Área_Impactada" localSheetId="8">#REF!</definedName>
    <definedName name="Área_Impactada" localSheetId="10">#REF!</definedName>
    <definedName name="Área_Impactada">#REF!</definedName>
    <definedName name="Area_Impresión" localSheetId="8">#REF!</definedName>
    <definedName name="Area_Impresión">#REF!</definedName>
    <definedName name="ARENA" localSheetId="7">#REF!</definedName>
    <definedName name="ARENA" localSheetId="8">#REF!</definedName>
    <definedName name="Arena">'[41]LISTADO '!$F$4</definedName>
    <definedName name="arg" localSheetId="4" hidden="1">[66]MI!#REF!</definedName>
    <definedName name="arg" localSheetId="8" hidden="1">[66]MI!#REF!</definedName>
    <definedName name="arg" localSheetId="10" hidden="1">[66]MI!#REF!</definedName>
    <definedName name="arg" hidden="1">[66]MI!#REF!</definedName>
    <definedName name="arial" localSheetId="4">#REF!</definedName>
    <definedName name="Arial" localSheetId="7">[67]UNITARIOS!#REF!</definedName>
    <definedName name="Arial" localSheetId="8">[67]UNITARIOS!#REF!</definedName>
    <definedName name="arial" localSheetId="10">#REF!</definedName>
    <definedName name="arial">#REF!</definedName>
    <definedName name="Arrendamiento" localSheetId="4">#REF!</definedName>
    <definedName name="Arrendamiento" localSheetId="8">#REF!</definedName>
    <definedName name="Arrendamiento" localSheetId="10">#REF!</definedName>
    <definedName name="Arrendamiento">#REF!</definedName>
    <definedName name="ArrendamientoCostos" localSheetId="4">#REF!</definedName>
    <definedName name="ArrendamientoCostos" localSheetId="8">#REF!</definedName>
    <definedName name="ArrendamientoCostos" localSheetId="10">#REF!</definedName>
    <definedName name="ArrendamientoCostos">#REF!</definedName>
    <definedName name="As" localSheetId="8">#REF!</definedName>
    <definedName name="As">#REF!</definedName>
    <definedName name="AS2DocOpenMode" hidden="1">"AS2DocumentEdit"</definedName>
    <definedName name="AS2ReportLS" hidden="1">1</definedName>
    <definedName name="AS2SyncStepLS" hidden="1">0</definedName>
    <definedName name="AS2VersionLS" hidden="1">300</definedName>
    <definedName name="asas" localSheetId="8">#REF!</definedName>
    <definedName name="asas">#REF!</definedName>
    <definedName name="asaSASASAS" localSheetId="8">#REF!</definedName>
    <definedName name="asaSASASAS">#REF!</definedName>
    <definedName name="ASASDA" localSheetId="7" hidden="1">{"cprgas",#N/A,FALSE,"CPR_E";"cprwat",#N/A,FALSE,"CPR_E";"oilcpr",#N/A,FALSE,"CPR_E";"norwat",#N/A,FALSE,"CPR_E";"norgas",#N/A,FALSE,"CPR_E";"noroil",#N/A,FALSE,"CPR_E";"surwat",#N/A,FALSE,"CPR_E";"surgas",#N/A,FALSE,"CPR_E";"suroil",#N/A,FALSE,"CPR_E";"puriwat",#N/A,FALSE,"CPR_E";"purigas",#N/A,FALSE,"CPR_E";"purioil",#N/A,FALSE,"CPR_E"}</definedName>
    <definedName name="ASASDA" localSheetId="8" hidden="1">{"cprgas",#N/A,FALSE,"CPR_E";"cprwat",#N/A,FALSE,"CPR_E";"oilcpr",#N/A,FALSE,"CPR_E";"norwat",#N/A,FALSE,"CPR_E";"norgas",#N/A,FALSE,"CPR_E";"noroil",#N/A,FALSE,"CPR_E";"surwat",#N/A,FALSE,"CPR_E";"surgas",#N/A,FALSE,"CPR_E";"suroil",#N/A,FALSE,"CPR_E";"puriwat",#N/A,FALSE,"CPR_E";"purigas",#N/A,FALSE,"CPR_E";"purioil",#N/A,FALSE,"CPR_E"}</definedName>
    <definedName name="ASASDA" hidden="1">{"cprgas",#N/A,FALSE,"CPR_E";"cprwat",#N/A,FALSE,"CPR_E";"oilcpr",#N/A,FALSE,"CPR_E";"norwat",#N/A,FALSE,"CPR_E";"norgas",#N/A,FALSE,"CPR_E";"noroil",#N/A,FALSE,"CPR_E";"surwat",#N/A,FALSE,"CPR_E";"surgas",#N/A,FALSE,"CPR_E";"suroil",#N/A,FALSE,"CPR_E";"puriwat",#N/A,FALSE,"CPR_E";"purigas",#N/A,FALSE,"CPR_E";"purioil",#N/A,FALSE,"CPR_E"}</definedName>
    <definedName name="ASB">[11]AASHTO!$A$8:$F$11</definedName>
    <definedName name="ASD" localSheetId="8">#REF!</definedName>
    <definedName name="ASD">#REF!</definedName>
    <definedName name="asdd" localSheetId="4">#REF!</definedName>
    <definedName name="asdd" localSheetId="8">#REF!</definedName>
    <definedName name="asdd" localSheetId="10">#REF!</definedName>
    <definedName name="asdd">#REF!</definedName>
    <definedName name="asdfadsfadsfafda" localSheetId="8">[46]Insumos!#REF!</definedName>
    <definedName name="asdfadsfadsfafda">[46]Insumos!#REF!</definedName>
    <definedName name="asdfasdf" localSheetId="8">[3]INSUMOS!#REF!</definedName>
    <definedName name="asdfasdf">[3]INSUMOS!#REF!</definedName>
    <definedName name="asdfñk">[68]!absc</definedName>
    <definedName name="asfdfe" localSheetId="7" hidden="1">{#N/A,#N/A,TRUE,"INGENIERIA";#N/A,#N/A,TRUE,"COMPRAS";#N/A,#N/A,TRUE,"DIRECCION";#N/A,#N/A,TRUE,"RESUMEN"}</definedName>
    <definedName name="asfdfe" localSheetId="8" hidden="1">{#N/A,#N/A,TRUE,"INGENIERIA";#N/A,#N/A,TRUE,"COMPRAS";#N/A,#N/A,TRUE,"DIRECCION";#N/A,#N/A,TRUE,"RESUMEN"}</definedName>
    <definedName name="asfdfe" hidden="1">{#N/A,#N/A,TRUE,"INGENIERIA";#N/A,#N/A,TRUE,"COMPRAS";#N/A,#N/A,TRUE,"DIRECCION";#N/A,#N/A,TRUE,"RESUMEN"}</definedName>
    <definedName name="AsistenciaCarretera" localSheetId="4">#REF!</definedName>
    <definedName name="AsistenciaCarretera" localSheetId="8">#REF!</definedName>
    <definedName name="AsistenciaCarretera" localSheetId="10">#REF!</definedName>
    <definedName name="AsistenciaCarretera">#REF!</definedName>
    <definedName name="AsistenciaCostos" localSheetId="4">#REF!</definedName>
    <definedName name="AsistenciaCostos" localSheetId="8">#REF!</definedName>
    <definedName name="AsistenciaCostos" localSheetId="10">#REF!</definedName>
    <definedName name="AsistenciaCostos">#REF!</definedName>
    <definedName name="ASKDHSD" localSheetId="7" hidden="1">{#N/A,#N/A,FALSE,"Costos Productos 6A";#N/A,#N/A,FALSE,"Costo Unitario Total H-94-12"}</definedName>
    <definedName name="ASKDHSD" localSheetId="8" hidden="1">{#N/A,#N/A,FALSE,"Costos Productos 6A";#N/A,#N/A,FALSE,"Costo Unitario Total H-94-12"}</definedName>
    <definedName name="ASKDHSD" hidden="1">{#N/A,#N/A,FALSE,"Costos Productos 6A";#N/A,#N/A,FALSE,"Costo Unitario Total H-94-12"}</definedName>
    <definedName name="assdf" localSheetId="8">#REF!</definedName>
    <definedName name="assdf">#REF!</definedName>
    <definedName name="assetclass" localSheetId="8">#REF!</definedName>
    <definedName name="assetclass">#REF!</definedName>
    <definedName name="assetclass2" localSheetId="8">#REF!</definedName>
    <definedName name="assetclass2">#REF!</definedName>
    <definedName name="assetclass3" localSheetId="8">#REF!</definedName>
    <definedName name="assetclass3">#REF!</definedName>
    <definedName name="At" localSheetId="8">#REF!</definedName>
    <definedName name="At">#REF!</definedName>
    <definedName name="ATenerEnCuenta" localSheetId="7">#REF!</definedName>
    <definedName name="ATenerEnCuenta" localSheetId="8">#REF!</definedName>
    <definedName name="ATenerEnCuenta">#REF!</definedName>
    <definedName name="AU" localSheetId="7">'[69]CIRCUITOS CODENSA'!#REF!</definedName>
    <definedName name="AU" localSheetId="8">'[69]CIRCUITOS CODENSA'!#REF!</definedName>
    <definedName name="Au">#REF!</definedName>
    <definedName name="aur" localSheetId="8">#REF!</definedName>
    <definedName name="aur">#REF!</definedName>
    <definedName name="auto1" localSheetId="8">#REF!</definedName>
    <definedName name="auto1">#REF!</definedName>
    <definedName name="auto2" localSheetId="8">#REF!</definedName>
    <definedName name="auto2">#REF!</definedName>
    <definedName name="AUTOPISTA" localSheetId="8">'[69]CIRCUITOS CODENSA'!#REF!</definedName>
    <definedName name="AUTOPISTA">'[69]CIRCUITOS CODENSA'!#REF!</definedName>
    <definedName name="av" localSheetId="8">#REF!</definedName>
    <definedName name="av">#REF!</definedName>
    <definedName name="AVIGA" localSheetId="8">#REF!</definedName>
    <definedName name="AVIGA">#REF!</definedName>
    <definedName name="AWD" localSheetId="7" hidden="1">{#N/A,#N/A,FALSE,"PERSONAL"}</definedName>
    <definedName name="AWD" localSheetId="8" hidden="1">{#N/A,#N/A,FALSE,"PERSONAL"}</definedName>
    <definedName name="AWD" hidden="1">{#N/A,#N/A,FALSE,"PERSONAL"}</definedName>
    <definedName name="Ax" localSheetId="8">#REF!</definedName>
    <definedName name="Ax">#REF!</definedName>
    <definedName name="Ay" localSheetId="8">#REF!</definedName>
    <definedName name="Ay">#REF!</definedName>
    <definedName name="AYU" localSheetId="8">#REF!</definedName>
    <definedName name="AYU">#REF!</definedName>
    <definedName name="ayudante">[41]M.O.!$F$18</definedName>
    <definedName name="Azimut" localSheetId="4">#REF!</definedName>
    <definedName name="Azimut" localSheetId="8">#REF!</definedName>
    <definedName name="Azimut" localSheetId="10">#REF!</definedName>
    <definedName name="Azimut">#REF!</definedName>
    <definedName name="b" localSheetId="4">'[8]CALCULO POI'!#REF!</definedName>
    <definedName name="b" localSheetId="7">#REF!</definedName>
    <definedName name="b" localSheetId="8">#REF!</definedName>
    <definedName name="b" localSheetId="10">'[8]CALCULO POI'!#REF!</definedName>
    <definedName name="b">'[8]CALCULO POI'!#REF!</definedName>
    <definedName name="B.DATOS">[8]BS.DATOS!$B$5:$N$30</definedName>
    <definedName name="B.T1" localSheetId="8">#REF!</definedName>
    <definedName name="B.T1">#REF!</definedName>
    <definedName name="B_impresión_IM" localSheetId="4">#REF!</definedName>
    <definedName name="B_impresión_IM" localSheetId="7">#REF!</definedName>
    <definedName name="B_impresión_IM" localSheetId="8">#REF!</definedName>
    <definedName name="B_impresión_IM" localSheetId="10">#REF!</definedName>
    <definedName name="B_impresión_IM">#REF!</definedName>
    <definedName name="B_T1" localSheetId="8">#REF!</definedName>
    <definedName name="B_T1">#REF!</definedName>
    <definedName name="Ba" localSheetId="4">#REF!</definedName>
    <definedName name="Ba" localSheetId="8">#REF!</definedName>
    <definedName name="Ba" localSheetId="10">#REF!</definedName>
    <definedName name="Ba">#REF!</definedName>
    <definedName name="BAJA" localSheetId="4">#REF!</definedName>
    <definedName name="BAJA" localSheetId="8">#REF!</definedName>
    <definedName name="BAJA" localSheetId="10">#REF!</definedName>
    <definedName name="BAJA">#REF!</definedName>
    <definedName name="BALASTO" localSheetId="8">#REF!</definedName>
    <definedName name="BALASTO">#REF!</definedName>
    <definedName name="baldosa" localSheetId="4">[59]lisprecios!#REF!</definedName>
    <definedName name="baldosa" localSheetId="8">[59]lisprecios!#REF!</definedName>
    <definedName name="baldosa" localSheetId="10">[59]lisprecios!#REF!</definedName>
    <definedName name="baldosa">[59]lisprecios!#REF!</definedName>
    <definedName name="BALDOSIN" localSheetId="4">#REF!</definedName>
    <definedName name="BALDOSIN" localSheetId="8">#REF!</definedName>
    <definedName name="BALDOSIN" localSheetId="10">#REF!</definedName>
    <definedName name="BALDOSIN">#REF!</definedName>
    <definedName name="Ballincourt" localSheetId="4">'[70]REF - Listas'!$B$13:$B$23</definedName>
    <definedName name="Ballincourt" localSheetId="8">'[71]REF - Listas'!$B$13:$B$23</definedName>
    <definedName name="Ballincourt" localSheetId="10">'[70]REF - Listas'!$B$13:$B$23</definedName>
    <definedName name="Ballincourt">'[71]REF - Listas'!$B$13:$B$23</definedName>
    <definedName name="BANCO" localSheetId="8">#REF!</definedName>
    <definedName name="BANCO">#REF!</definedName>
    <definedName name="Banda2" localSheetId="4">#REF!</definedName>
    <definedName name="Banda2" localSheetId="8">#REF!</definedName>
    <definedName name="Banda2" localSheetId="10">#REF!</definedName>
    <definedName name="Banda2">#REF!</definedName>
    <definedName name="Banda2a" localSheetId="4">#REF!</definedName>
    <definedName name="Banda2a" localSheetId="8">#REF!</definedName>
    <definedName name="Banda2a" localSheetId="10">#REF!</definedName>
    <definedName name="Banda2a">#REF!</definedName>
    <definedName name="BASE" localSheetId="3">#REF!</definedName>
    <definedName name="BASE" localSheetId="7">#REF!</definedName>
    <definedName name="BASE" localSheetId="8">#REF!</definedName>
    <definedName name="BASE" localSheetId="14">#REF!</definedName>
    <definedName name="BASE">#REF!</definedName>
    <definedName name="Base_datos_IM" localSheetId="7">[46]Insumos!#REF!</definedName>
    <definedName name="Base_datos_IM" localSheetId="8">[46]Insumos!#REF!</definedName>
    <definedName name="Base_datos_IM">#REF!</definedName>
    <definedName name="base_datos_t45" localSheetId="4">[72]CALIDAD!#REF!</definedName>
    <definedName name="base_datos_t45" localSheetId="8">[72]CALIDAD!#REF!</definedName>
    <definedName name="base_datos_t45" localSheetId="10">[72]CALIDAD!#REF!</definedName>
    <definedName name="base_datos_t45">[72]CALIDAD!#REF!</definedName>
    <definedName name="Base_Mat" localSheetId="4">#REF!</definedName>
    <definedName name="Base_Mat" localSheetId="8">#REF!</definedName>
    <definedName name="Base_Mat" localSheetId="10">#REF!</definedName>
    <definedName name="Base_Mat">#REF!</definedName>
    <definedName name="Base_MO" localSheetId="4">#REF!</definedName>
    <definedName name="Base_MO" localSheetId="8">#REF!</definedName>
    <definedName name="Base_MO" localSheetId="10">#REF!</definedName>
    <definedName name="Base_MO">#REF!</definedName>
    <definedName name="base_VaR" localSheetId="4">#REF!</definedName>
    <definedName name="base_VaR" localSheetId="8">#REF!</definedName>
    <definedName name="base_VaR" localSheetId="10">#REF!</definedName>
    <definedName name="base_VaR">#REF!</definedName>
    <definedName name="BASE2" localSheetId="8">#REF!</definedName>
    <definedName name="BASE2">#REF!</definedName>
    <definedName name="BaseDate" localSheetId="4">[73]Parameters!$D$17</definedName>
    <definedName name="BaseDate" localSheetId="8">[74]Parameters!$D$17</definedName>
    <definedName name="BaseDate" localSheetId="10">[73]Parameters!$D$17</definedName>
    <definedName name="BaseDate">[74]Parameters!$D$17</definedName>
    <definedName name="BaseDatos_Ore1" localSheetId="4">'[75]BD100-45'!#REF!</definedName>
    <definedName name="BaseDatos_Ore1" localSheetId="8">'[75]BD100-45'!#REF!</definedName>
    <definedName name="BaseDatos_Ore1" localSheetId="10">'[75]BD100-45'!#REF!</definedName>
    <definedName name="BaseDatos_Ore1">'[75]BD100-45'!#REF!</definedName>
    <definedName name="BaseDatos_T831" localSheetId="4">'[76]BD100-45-P1'!#REF!</definedName>
    <definedName name="BaseDatos_T831" localSheetId="10">'[76]BD100-45-P1'!#REF!</definedName>
    <definedName name="BaseDatos_T831">'[76]BD100-45-P1'!#REF!</definedName>
    <definedName name="_xlnm.Database" localSheetId="3">#REF!</definedName>
    <definedName name="_xlnm.Database" localSheetId="4">#REF!</definedName>
    <definedName name="_xlnm.Database" localSheetId="7">#REF!</definedName>
    <definedName name="_xlnm.Database" localSheetId="8">#REF!</definedName>
    <definedName name="_xlnm.Database" localSheetId="10">#REF!</definedName>
    <definedName name="_xlnm.Database" localSheetId="14">#REF!</definedName>
    <definedName name="_xlnm.Database">#REF!</definedName>
    <definedName name="BASEGRAV" localSheetId="8">#REF!</definedName>
    <definedName name="BASEGRAV">#REF!</definedName>
    <definedName name="BasePeriod" localSheetId="8">#REF!</definedName>
    <definedName name="BasePeriod">#REF!</definedName>
    <definedName name="BB" localSheetId="3">#REF!</definedName>
    <definedName name="BB" localSheetId="7" hidden="1">{#N/A,#N/A,FALSE,"CIBHA05A";#N/A,#N/A,FALSE,"CIBHA05B"}</definedName>
    <definedName name="BB" localSheetId="8" hidden="1">{#N/A,#N/A,FALSE,"CIBHA05A";#N/A,#N/A,FALSE,"CIBHA05B"}</definedName>
    <definedName name="BB" localSheetId="14">#REF!</definedName>
    <definedName name="BB">#REF!</definedName>
    <definedName name="bbb" localSheetId="7" hidden="1">{#N/A,#N/A,FALSE,"Costos Productos 6A";#N/A,#N/A,FALSE,"Costo Unitario Total H-94-12"}</definedName>
    <definedName name="bbb" localSheetId="8" hidden="1">{#N/A,#N/A,FALSE,"Costos Productos 6A";#N/A,#N/A,FALSE,"Costo Unitario Total H-94-12"}</definedName>
    <definedName name="bbb">#REF!</definedName>
    <definedName name="Bc" localSheetId="8">#REF!</definedName>
    <definedName name="Bc">#REF!</definedName>
    <definedName name="Bd" localSheetId="7">#REF!</definedName>
    <definedName name="Bd" localSheetId="8">#REF!</definedName>
    <definedName name="Bd">#REF!</definedName>
    <definedName name="Bd__2" localSheetId="8">#REF!</definedName>
    <definedName name="Bd__2">#REF!</definedName>
    <definedName name="Bd_2" localSheetId="8">[77]FACTORES!#REF!</definedName>
    <definedName name="Bd_2">[77]FACTORES!#REF!</definedName>
    <definedName name="Be" localSheetId="8">#REF!</definedName>
    <definedName name="Be">#REF!</definedName>
    <definedName name="Beg_Bal" localSheetId="8">#REF!</definedName>
    <definedName name="Beg_Bal">#REF!</definedName>
    <definedName name="Bf" localSheetId="8">#REF!</definedName>
    <definedName name="Bf">#REF!</definedName>
    <definedName name="bfdgh" localSheetId="7" hidden="1">{#N/A,#N/A,FALSE,"PERSONAL"}</definedName>
    <definedName name="bfdgh" localSheetId="8" hidden="1">{#N/A,#N/A,FALSE,"PERSONAL"}</definedName>
    <definedName name="bfdgh" hidden="1">{#N/A,#N/A,FALSE,"PERSONAL"}</definedName>
    <definedName name="bfgxddvd" localSheetId="8">#REF!</definedName>
    <definedName name="bfgxddvd">#REF!</definedName>
    <definedName name="Bg" localSheetId="8">#REF!</definedName>
    <definedName name="Bg">#REF!</definedName>
    <definedName name="BG_Del" hidden="1">15</definedName>
    <definedName name="BG_Ins" hidden="1">4</definedName>
    <definedName name="BG_Mod" hidden="1">6</definedName>
    <definedName name="bgh" localSheetId="8">#REF!</definedName>
    <definedName name="bgh">#REF!</definedName>
    <definedName name="Bh" localSheetId="8">#REF!</definedName>
    <definedName name="Bh">#REF!</definedName>
    <definedName name="BHT" localSheetId="8">#REF!</definedName>
    <definedName name="BHT">#REF!</definedName>
    <definedName name="Bi" localSheetId="8">#REF!</definedName>
    <definedName name="Bi">#REF!</definedName>
    <definedName name="biblio" localSheetId="8">'[78]O &amp; M P. Parque Recreodeportiv '!#REF!</definedName>
    <definedName name="biblio">'[78]O &amp; M P. Parque Recreodeportiv '!#REF!</definedName>
    <definedName name="bid_expiration" localSheetId="8">#REF!</definedName>
    <definedName name="bid_expiration">#REF!</definedName>
    <definedName name="Bid_Received" localSheetId="8">#REF!</definedName>
    <definedName name="Bid_Received">#REF!</definedName>
    <definedName name="BID_SENT" localSheetId="8">#REF!</definedName>
    <definedName name="BID_SENT">#REF!</definedName>
    <definedName name="Bid1DOD" localSheetId="8">#REF!</definedName>
    <definedName name="Bid1DOD">#REF!</definedName>
    <definedName name="Bid1Ext" localSheetId="8">#REF!</definedName>
    <definedName name="Bid1Ext">#REF!</definedName>
    <definedName name="Bid1Qty" localSheetId="8">#REF!</definedName>
    <definedName name="Bid1Qty">#REF!</definedName>
    <definedName name="Bid1TAC" localSheetId="8">#REF!</definedName>
    <definedName name="Bid1TAC">#REF!</definedName>
    <definedName name="Bid1Unevalcost" localSheetId="8">#REF!</definedName>
    <definedName name="Bid1Unevalcost">#REF!</definedName>
    <definedName name="Bid1UNIT" localSheetId="8">#REF!</definedName>
    <definedName name="Bid1UNIT">#REF!</definedName>
    <definedName name="Bid2DOD" localSheetId="8">#REF!</definedName>
    <definedName name="Bid2DOD">#REF!</definedName>
    <definedName name="Bid2Ext" localSheetId="8">#REF!</definedName>
    <definedName name="Bid2Ext">#REF!</definedName>
    <definedName name="Bid2Qty" localSheetId="8">#REF!</definedName>
    <definedName name="Bid2Qty">#REF!</definedName>
    <definedName name="Bid2TAC" localSheetId="8">#REF!</definedName>
    <definedName name="Bid2TAC">#REF!</definedName>
    <definedName name="Bid2Unevalcost" localSheetId="8">#REF!</definedName>
    <definedName name="Bid2Unevalcost">#REF!</definedName>
    <definedName name="Bid2UNIT" localSheetId="8">#REF!</definedName>
    <definedName name="Bid2UNIT">#REF!</definedName>
    <definedName name="Bid3DOD" localSheetId="8">#REF!</definedName>
    <definedName name="Bid3DOD">#REF!</definedName>
    <definedName name="Bid3Ext" localSheetId="8">#REF!</definedName>
    <definedName name="Bid3Ext">#REF!</definedName>
    <definedName name="Bid3Qty" localSheetId="8">#REF!</definedName>
    <definedName name="Bid3Qty">#REF!</definedName>
    <definedName name="Bid3TAC" localSheetId="8">#REF!</definedName>
    <definedName name="Bid3TAC">#REF!</definedName>
    <definedName name="Bid3unevalcost" localSheetId="8">#REF!</definedName>
    <definedName name="Bid3unevalcost">#REF!</definedName>
    <definedName name="Bid3Unit" localSheetId="8">#REF!</definedName>
    <definedName name="Bid3Unit">#REF!</definedName>
    <definedName name="Bid4DOD" localSheetId="8">#REF!</definedName>
    <definedName name="Bid4DOD">#REF!</definedName>
    <definedName name="Bid4Ext" localSheetId="8">#REF!</definedName>
    <definedName name="Bid4Ext">#REF!</definedName>
    <definedName name="Bid4Qty" localSheetId="8">#REF!</definedName>
    <definedName name="Bid4Qty">#REF!</definedName>
    <definedName name="Bid4TAC" localSheetId="8">#REF!</definedName>
    <definedName name="Bid4TAC">#REF!</definedName>
    <definedName name="Bid4unevalcost" localSheetId="8">#REF!</definedName>
    <definedName name="Bid4unevalcost">#REF!</definedName>
    <definedName name="Bid4Unit" localSheetId="8">#REF!</definedName>
    <definedName name="Bid4Unit">#REF!</definedName>
    <definedName name="Bidlist">"List Box 6"</definedName>
    <definedName name="BidRange" localSheetId="4">#REF!</definedName>
    <definedName name="BidRange" localSheetId="8">#REF!</definedName>
    <definedName name="BidRange" localSheetId="10">#REF!</definedName>
    <definedName name="BidRange">#REF!</definedName>
    <definedName name="bimestre">'[79]ESTADO RED'!$E$8</definedName>
    <definedName name="BJHVVHGH" localSheetId="0">DATE(YEAR([0]!Loan_Start),MONTH([0]!Loan_Start)+Payment_Number,DAY([0]!Loan_Start))</definedName>
    <definedName name="BJHVVHGH" localSheetId="1">DATE(YEAR([0]!Loan_Start),MONTH([0]!Loan_Start)+Payment_Number,DAY([0]!Loan_Start))</definedName>
    <definedName name="BJHVVHGH" localSheetId="2">DATE(YEAR([0]!Loan_Start),MONTH([0]!Loan_Start)+Payment_Number,DAY([0]!Loan_Start))</definedName>
    <definedName name="BJHVVHGH" localSheetId="4">#N/A</definedName>
    <definedName name="BJHVVHGH" localSheetId="5">DATE(YEAR([0]!Loan_Start),MONTH([0]!Loan_Start)+Payment_Number,DAY([0]!Loan_Start))</definedName>
    <definedName name="BJHVVHGH" localSheetId="6">DATE(YEAR([0]!Loan_Start),MONTH([0]!Loan_Start)+Payment_Number,DAY([0]!Loan_Start))</definedName>
    <definedName name="BJHVVHGH" localSheetId="8">DATE(YEAR('2.6. INTERVENTORIA'!Loan_Start),MONTH('2.6. INTERVENTORIA'!Loan_Start)+Payment_Number,DAY('2.6. INTERVENTORIA'!Loan_Start))</definedName>
    <definedName name="BJHVVHGH" localSheetId="10">#N/A</definedName>
    <definedName name="BJHVVHGH" localSheetId="14">DATE(YEAR([0]!Loan_Start),MONTH([0]!Loan_Start)+Payment_Number,DAY([0]!Loan_Start))</definedName>
    <definedName name="BJHVVHGH" localSheetId="12">DATE(YEAR([0]!Loan_Start),MONTH([0]!Loan_Start)+Payment_Number,DAY([0]!Loan_Start))</definedName>
    <definedName name="BJHVVHGH">DATE(YEAR([0]!Loan_Start),MONTH([0]!Loan_Start)+Payment_Number,DAY([0]!Loan_Start))</definedName>
    <definedName name="Bk" localSheetId="4">#REF!</definedName>
    <definedName name="Bk" localSheetId="8">#REF!</definedName>
    <definedName name="Bk" localSheetId="10">#REF!</definedName>
    <definedName name="Bk">#REF!</definedName>
    <definedName name="bl" localSheetId="4">#REF!</definedName>
    <definedName name="BL" localSheetId="7">'[69]CIRCUITOS CODENSA'!#REF!</definedName>
    <definedName name="BL" localSheetId="8">'[69]CIRCUITOS CODENSA'!#REF!</definedName>
    <definedName name="bl" localSheetId="10">#REF!</definedName>
    <definedName name="bl">#REF!</definedName>
    <definedName name="BLOQUE" localSheetId="4">'[80]BASE DE DATOS ORIG'!#REF!</definedName>
    <definedName name="BLOQUE" localSheetId="8">'[81]BASE DE DATOS ORIG'!#REF!</definedName>
    <definedName name="BLOQUE" localSheetId="10">'[80]BASE DE DATOS ORIG'!#REF!</definedName>
    <definedName name="BLOQUE">'[81]BASE DE DATOS ORIG'!#REF!</definedName>
    <definedName name="Bloque_abusardado">'[41]LISTADO '!$F$25</definedName>
    <definedName name="BLOQUE_N_4">'[41]LISTADO '!$F$20</definedName>
    <definedName name="Bloque_N4">'[45]LISTADO '!$F$10</definedName>
    <definedName name="BLPH1" localSheetId="7" hidden="1">#REF!</definedName>
    <definedName name="BLPH1" localSheetId="8" hidden="1">#REF!</definedName>
    <definedName name="BLPH1" hidden="1">#REF!</definedName>
    <definedName name="BLPH10" localSheetId="7" hidden="1">[82]BLOOMBERG!#REF!</definedName>
    <definedName name="BLPH10" localSheetId="8" hidden="1">[82]BLOOMBERG!#REF!</definedName>
    <definedName name="BLPH10" hidden="1">[82]BLOOMBERG!#REF!</definedName>
    <definedName name="BLPH11" localSheetId="7" hidden="1">[82]BLOOMBERG!#REF!</definedName>
    <definedName name="BLPH11" localSheetId="8" hidden="1">[82]BLOOMBERG!#REF!</definedName>
    <definedName name="BLPH11" hidden="1">[82]BLOOMBERG!#REF!</definedName>
    <definedName name="BLPH12" localSheetId="7" hidden="1">[82]BLOOMBERG!#REF!</definedName>
    <definedName name="BLPH12" hidden="1">[82]BLOOMBERG!#REF!</definedName>
    <definedName name="BLPH13" localSheetId="7" hidden="1">[82]BLOOMBERG!#REF!</definedName>
    <definedName name="BLPH13" hidden="1">[82]BLOOMBERG!#REF!</definedName>
    <definedName name="BLPH14" localSheetId="7" hidden="1">[82]BLOOMBERG!#REF!</definedName>
    <definedName name="BLPH14" hidden="1">[82]BLOOMBERG!#REF!</definedName>
    <definedName name="BLPH15" localSheetId="7" hidden="1">[82]BLOOMBERG!#REF!</definedName>
    <definedName name="BLPH15" hidden="1">[82]BLOOMBERG!#REF!</definedName>
    <definedName name="BLPH16" localSheetId="7" hidden="1">[82]BLOOMBERG!#REF!</definedName>
    <definedName name="BLPH16" hidden="1">[82]BLOOMBERG!#REF!</definedName>
    <definedName name="BLPH17" localSheetId="7" hidden="1">[82]BLOOMBERG!#REF!</definedName>
    <definedName name="BLPH17" hidden="1">[82]BLOOMBERG!#REF!</definedName>
    <definedName name="BLPH18" localSheetId="7" hidden="1">[82]BLOOMBERG!#REF!</definedName>
    <definedName name="BLPH18" hidden="1">[82]BLOOMBERG!#REF!</definedName>
    <definedName name="BLPH19" localSheetId="7" hidden="1">#REF!</definedName>
    <definedName name="BLPH19" localSheetId="8" hidden="1">#REF!</definedName>
    <definedName name="BLPH19" hidden="1">#REF!</definedName>
    <definedName name="BLPH2" localSheetId="7" hidden="1">[82]BLOOMBERG!#REF!</definedName>
    <definedName name="BLPH2" localSheetId="8" hidden="1">[82]BLOOMBERG!#REF!</definedName>
    <definedName name="BLPH2" hidden="1">[82]BLOOMBERG!#REF!</definedName>
    <definedName name="BLPH3" localSheetId="7" hidden="1">[82]BLOOMBERG!#REF!</definedName>
    <definedName name="BLPH3" localSheetId="8" hidden="1">[82]BLOOMBERG!#REF!</definedName>
    <definedName name="BLPH3" hidden="1">[82]BLOOMBERG!#REF!</definedName>
    <definedName name="BLPH4" localSheetId="7" hidden="1">[82]BLOOMBERG!#REF!</definedName>
    <definedName name="BLPH4" hidden="1">[82]BLOOMBERG!#REF!</definedName>
    <definedName name="BLPH5" localSheetId="7" hidden="1">[82]BLOOMBERG!#REF!</definedName>
    <definedName name="BLPH5" hidden="1">[82]BLOOMBERG!#REF!</definedName>
    <definedName name="BLPH6" localSheetId="7" hidden="1">[82]BLOOMBERG!#REF!</definedName>
    <definedName name="BLPH6" hidden="1">[82]BLOOMBERG!#REF!</definedName>
    <definedName name="BLPH7" localSheetId="7" hidden="1">[82]BLOOMBERG!#REF!</definedName>
    <definedName name="BLPH7" hidden="1">[82]BLOOMBERG!#REF!</definedName>
    <definedName name="BLPH8" localSheetId="7" hidden="1">[82]BLOOMBERG!#REF!</definedName>
    <definedName name="BLPH8" hidden="1">[82]BLOOMBERG!#REF!</definedName>
    <definedName name="BLPH9" localSheetId="7" hidden="1">[82]BLOOMBERG!#REF!</definedName>
    <definedName name="BLPH9" hidden="1">[82]BLOOMBERG!#REF!</definedName>
    <definedName name="Bm" localSheetId="4">#REF!</definedName>
    <definedName name="Bm" localSheetId="8">#REF!</definedName>
    <definedName name="Bm" localSheetId="10">#REF!</definedName>
    <definedName name="Bm">#REF!</definedName>
    <definedName name="BMBTU" localSheetId="4">[73]Parameters!$K$18</definedName>
    <definedName name="BMBTU" localSheetId="8">[74]Parameters!$K$18</definedName>
    <definedName name="BMBTU" localSheetId="10">[73]Parameters!$K$18</definedName>
    <definedName name="BMBTU">[74]Parameters!$K$18</definedName>
    <definedName name="BMCoalPrice" localSheetId="4">#REF!</definedName>
    <definedName name="BMCoalPrice" localSheetId="8">#REF!</definedName>
    <definedName name="BMCoalPrice" localSheetId="10">#REF!</definedName>
    <definedName name="BMCoalPrice">#REF!</definedName>
    <definedName name="Bn" localSheetId="4">#REF!</definedName>
    <definedName name="Bn" localSheetId="8">#REF!</definedName>
    <definedName name="Bn" localSheetId="10">#REF!</definedName>
    <definedName name="Bn">#REF!</definedName>
    <definedName name="bnm" localSheetId="4">#REF!</definedName>
    <definedName name="bnm" localSheetId="8">#REF!</definedName>
    <definedName name="bnm" localSheetId="10">#REF!</definedName>
    <definedName name="bnm">#REF!</definedName>
    <definedName name="BO" localSheetId="8">'[69]CIRCUITOS CODENSA'!#REF!</definedName>
    <definedName name="BO">'[69]CIRCUITOS CODENSA'!#REF!</definedName>
    <definedName name="BOMBAS">#N/A</definedName>
    <definedName name="BOMBASTABLA2.2" localSheetId="4">#REF!</definedName>
    <definedName name="BOMBASTABLA2.2" localSheetId="8">#REF!</definedName>
    <definedName name="BOMBASTABLA2.2" localSheetId="10">#REF!</definedName>
    <definedName name="BOMBASTABLA2.2">#REF!</definedName>
    <definedName name="BOMBEOALCANTARILLADOTABLA1.9">'[8]INFORMACIÓN REFERENCIA'!$B$415:$N$426</definedName>
    <definedName name="BORDE1">#N/A</definedName>
    <definedName name="bordillo" localSheetId="4">#REF!</definedName>
    <definedName name="bordillo" localSheetId="8">#REF!</definedName>
    <definedName name="bordillo" localSheetId="10">#REF!</definedName>
    <definedName name="bordillo">#REF!</definedName>
    <definedName name="BorraR" localSheetId="4">#REF!</definedName>
    <definedName name="BorraR" localSheetId="8">#REF!</definedName>
    <definedName name="BorraR" localSheetId="10">#REF!</definedName>
    <definedName name="BorraR">#REF!</definedName>
    <definedName name="Bp">[23]CALCULO!$E$66</definedName>
    <definedName name="BPSRate_Month" localSheetId="4">#REF!</definedName>
    <definedName name="BPSRate_Month" localSheetId="8">#REF!</definedName>
    <definedName name="BPSRate_Month" localSheetId="10">#REF!</definedName>
    <definedName name="BPSRate_Month">#REF!</definedName>
    <definedName name="Breaker_20_amp">'[45]LISTADO '!$F$67</definedName>
    <definedName name="Breaker_Indus.Merlin_G.3x150A" localSheetId="4">'[61]L. MAT.'!#REF!</definedName>
    <definedName name="Breaker_Indus.Merlin_G.3x150A" localSheetId="8">'[61]L. MAT.'!#REF!</definedName>
    <definedName name="Breaker_Indus.Merlin_G.3x150A" localSheetId="10">'[61]L. MAT.'!#REF!</definedName>
    <definedName name="Breaker_Indus.Merlin_G.3x150A">'[61]L. MAT.'!#REF!</definedName>
    <definedName name="Brilladora" localSheetId="4">'[61]L. MAT.'!#REF!</definedName>
    <definedName name="Brilladora" localSheetId="8">'[61]L. MAT.'!#REF!</definedName>
    <definedName name="Brilladora" localSheetId="10">'[61]L. MAT.'!#REF!</definedName>
    <definedName name="Brilladora">'[61]L. MAT.'!#REF!</definedName>
    <definedName name="BS_Data_Col" localSheetId="4" hidden="1">#REF!</definedName>
    <definedName name="BS_Data_Col" localSheetId="8" hidden="1">#REF!</definedName>
    <definedName name="BS_Data_Col" localSheetId="10" hidden="1">#REF!</definedName>
    <definedName name="BS_Data_Col" hidden="1">#REF!</definedName>
    <definedName name="BSpb" localSheetId="4" hidden="1">#REF!</definedName>
    <definedName name="BSpb" localSheetId="8" hidden="1">#REF!</definedName>
    <definedName name="BSpb" localSheetId="10" hidden="1">#REF!</definedName>
    <definedName name="BSpb" hidden="1">#REF!</definedName>
    <definedName name="BUDGET" localSheetId="4">#REF!</definedName>
    <definedName name="BUDGET" localSheetId="8">#REF!</definedName>
    <definedName name="BUDGET" localSheetId="10">#REF!</definedName>
    <definedName name="BUDGET">#REF!</definedName>
    <definedName name="BUDGET_VALUE" localSheetId="8">#REF!</definedName>
    <definedName name="BUDGET_VALUE">#REF!</definedName>
    <definedName name="budgeted" localSheetId="8">#REF!</definedName>
    <definedName name="budgeted">#REF!</definedName>
    <definedName name="BUENO4006" localSheetId="8">#REF!</definedName>
    <definedName name="BUENO4006">#REF!</definedName>
    <definedName name="BUENO4006A" localSheetId="8">#REF!</definedName>
    <definedName name="BUENO4006A">#REF!</definedName>
    <definedName name="BUENO40CN01" localSheetId="8">#REF!</definedName>
    <definedName name="BUENO40CN01">#REF!</definedName>
    <definedName name="BUENO40CNA" localSheetId="8">#REF!</definedName>
    <definedName name="BUENO40CNA">#REF!</definedName>
    <definedName name="BUENO40CNB" localSheetId="8">#REF!</definedName>
    <definedName name="BUENO40CNB">#REF!</definedName>
    <definedName name="BUENO55CN01" localSheetId="8">#REF!</definedName>
    <definedName name="BUENO55CN01">#REF!</definedName>
    <definedName name="BUENO55CN03" localSheetId="8">#REF!</definedName>
    <definedName name="BUENO55CN03">#REF!</definedName>
    <definedName name="BUENO5607" localSheetId="8">#REF!</definedName>
    <definedName name="BUENO5607">#REF!</definedName>
    <definedName name="BUENOAFIR5607" localSheetId="8">#REF!</definedName>
    <definedName name="BUENOAFIR5607">#REF!</definedName>
    <definedName name="BuiltIn_Consolidate_Area___2">#N/A</definedName>
    <definedName name="BuiltIn_Consolidate_Area___3">#N/A</definedName>
    <definedName name="BuiltIn_Consolidate_Area___4">#N/A</definedName>
    <definedName name="BuiltIn_Print_Area" localSheetId="3">#REF!</definedName>
    <definedName name="BuiltIn_Print_Area" localSheetId="8">#REF!</definedName>
    <definedName name="BuiltIn_Print_Area" localSheetId="14">#REF!</definedName>
    <definedName name="BuiltIn_Print_Area">#REF!</definedName>
    <definedName name="BuiltIn_Print_Area___0" localSheetId="3">#REF!</definedName>
    <definedName name="BuiltIn_Print_Area___0" localSheetId="8">#REF!</definedName>
    <definedName name="BuiltIn_Print_Area___0" localSheetId="14">#REF!</definedName>
    <definedName name="BuiltIn_Print_Area___0">#REF!</definedName>
    <definedName name="BuiltIn_Print_Area___0___0" localSheetId="3">#REF!</definedName>
    <definedName name="BuiltIn_Print_Area___0___0" localSheetId="8">#REF!</definedName>
    <definedName name="BuiltIn_Print_Area___0___0" localSheetId="14">#REF!</definedName>
    <definedName name="BuiltIn_Print_Area___0___0">#REF!</definedName>
    <definedName name="BuiltIn_Print_Area___0___0___0" localSheetId="3">#REF!</definedName>
    <definedName name="BuiltIn_Print_Area___0___0___0" localSheetId="8">#REF!</definedName>
    <definedName name="BuiltIn_Print_Area___0___0___0" localSheetId="14">#REF!</definedName>
    <definedName name="BuiltIn_Print_Area___0___0___0">#REF!</definedName>
    <definedName name="BuiltIn_Print_Titles" localSheetId="3">#REF!</definedName>
    <definedName name="BuiltIn_Print_Titles" localSheetId="8">#REF!</definedName>
    <definedName name="BuiltIn_Print_Titles" localSheetId="14">#REF!</definedName>
    <definedName name="BuiltIn_Print_Titles">#REF!</definedName>
    <definedName name="bvsdbnsrhgvbehbnjsrt" localSheetId="7" hidden="1">{#N/A,#N/A,FALSE,"Costos Productos 6A";#N/A,#N/A,FALSE,"Costo Unitario Total H-94-12"}</definedName>
    <definedName name="bvsdbnsrhgvbehbnjsrt" localSheetId="8" hidden="1">{#N/A,#N/A,FALSE,"Costos Productos 6A";#N/A,#N/A,FALSE,"Costo Unitario Total H-94-12"}</definedName>
    <definedName name="bvsdbnsrhgvbehbnjsrt" hidden="1">{#N/A,#N/A,FALSE,"Costos Productos 6A";#N/A,#N/A,FALSE,"Costo Unitario Total H-94-12"}</definedName>
    <definedName name="bw" localSheetId="8">#REF!</definedName>
    <definedName name="bw">#REF!</definedName>
    <definedName name="BytMesInicioInctoMmto" localSheetId="8">#REF!</definedName>
    <definedName name="BytMesInicioInctoMmto">#REF!</definedName>
    <definedName name="C.1" localSheetId="8">#REF!</definedName>
    <definedName name="C.1">#REF!</definedName>
    <definedName name="C.10" localSheetId="8">#REF!</definedName>
    <definedName name="C.10">#REF!</definedName>
    <definedName name="C.11" localSheetId="8">#REF!</definedName>
    <definedName name="C.11">#REF!</definedName>
    <definedName name="C.2" localSheetId="8">#REF!</definedName>
    <definedName name="C.2">#REF!</definedName>
    <definedName name="C.3" localSheetId="8">#REF!</definedName>
    <definedName name="C.3">#REF!</definedName>
    <definedName name="C.4" localSheetId="8">#REF!</definedName>
    <definedName name="C.4">#REF!</definedName>
    <definedName name="C.5" localSheetId="8">#REF!</definedName>
    <definedName name="C.5">#REF!</definedName>
    <definedName name="C.6" localSheetId="8">#REF!</definedName>
    <definedName name="C.6">#REF!</definedName>
    <definedName name="C.7" localSheetId="8">#REF!</definedName>
    <definedName name="C.7">#REF!</definedName>
    <definedName name="C.8" localSheetId="8">#REF!</definedName>
    <definedName name="C.8">#REF!</definedName>
    <definedName name="C.9" localSheetId="8">#REF!</definedName>
    <definedName name="C.9">#REF!</definedName>
    <definedName name="C.CLAV" localSheetId="8">#REF!</definedName>
    <definedName name="C.CLAV">#REF!</definedName>
    <definedName name="C.FON" localSheetId="8">#REF!</definedName>
    <definedName name="C.FON">#REF!</definedName>
    <definedName name="C.LOM" localSheetId="8">#REF!</definedName>
    <definedName name="C.LOM">#REF!</definedName>
    <definedName name="C.RAS" localSheetId="8">#REF!</definedName>
    <definedName name="C.RAS">#REF!</definedName>
    <definedName name="C.TERR" localSheetId="8">#REF!</definedName>
    <definedName name="C.TERR">#REF!</definedName>
    <definedName name="C_" localSheetId="4">[83]TABLAS!$C$63:$C$78</definedName>
    <definedName name="C_" localSheetId="7">#REF!</definedName>
    <definedName name="C_" localSheetId="8">#REF!</definedName>
    <definedName name="C_" localSheetId="10">[83]TABLAS!$C$63:$C$78</definedName>
    <definedName name="C_">[84]TABLAS!$C$63:$C$78</definedName>
    <definedName name="C_Apus" comment="Codigo Apus" localSheetId="7">'[85]1_Preliminares'!$A$26</definedName>
    <definedName name="C_Apus" comment="Codigo Apus">'[86]1_Preliminares'!$A$26</definedName>
    <definedName name="C_LOM" localSheetId="8">#REF!</definedName>
    <definedName name="C_LOM">#REF!</definedName>
    <definedName name="Ca" localSheetId="4">#REF!</definedName>
    <definedName name="CA" localSheetId="7" hidden="1">[87]DATOS!#REF!</definedName>
    <definedName name="CA" localSheetId="8" hidden="1">[87]DATOS!#REF!</definedName>
    <definedName name="Ca" localSheetId="10">#REF!</definedName>
    <definedName name="Ca">#REF!</definedName>
    <definedName name="CAB">#N/A</definedName>
    <definedName name="CABALLETE" localSheetId="4">#REF!</definedName>
    <definedName name="CABALLETE" localSheetId="8">#REF!</definedName>
    <definedName name="CABALLETE" localSheetId="10">#REF!</definedName>
    <definedName name="CABALLETE">#REF!</definedName>
    <definedName name="CABCELAR" localSheetId="7" hidden="1">{#N/A,#N/A,FALSE,"Costos Productos 6A";#N/A,#N/A,FALSE,"Costo Unitario Total H-94-12"}</definedName>
    <definedName name="CABCELAR" localSheetId="8" hidden="1">{#N/A,#N/A,FALSE,"Costos Productos 6A";#N/A,#N/A,FALSE,"Costo Unitario Total H-94-12"}</definedName>
    <definedName name="CABCELAR" hidden="1">{#N/A,#N/A,FALSE,"Costos Productos 6A";#N/A,#N/A,FALSE,"Costo Unitario Total H-94-12"}</definedName>
    <definedName name="Cable_cobre_N_2_thwn">'[45]LISTADO '!$F$57</definedName>
    <definedName name="Cable_cobre_N_6">'[45]LISTADO '!$F$59</definedName>
    <definedName name="Cable_N_2_desnudo">'[45]LISTADO '!$F$41</definedName>
    <definedName name="Cable_n_8">'[45]LISTADO '!$F$109</definedName>
    <definedName name="CAC" localSheetId="7" hidden="1">{"krl1",#N/A,FALSE,"kr";"krl2",#N/A,FALSE,"kr";"compara",#N/A,FALSE,"kr";"desconp1",#N/A,FALSE,"kr";"desconp12",#N/A,FALSE,"kr";"krnp1",#N/A,FALSE,"kr";"krnp2",#N/A,FALSE,"kr";"krp12avg",#N/A,FALSE,"kr";"krp1avg",#N/A,FALSE,"kr"}</definedName>
    <definedName name="CAC" localSheetId="8" hidden="1">{"krl1",#N/A,FALSE,"kr";"krl2",#N/A,FALSE,"kr";"compara",#N/A,FALSE,"kr";"desconp1",#N/A,FALSE,"kr";"desconp12",#N/A,FALSE,"kr";"krnp1",#N/A,FALSE,"kr";"krnp2",#N/A,FALSE,"kr";"krp12avg",#N/A,FALSE,"kr";"krp1avg",#N/A,FALSE,"kr"}</definedName>
    <definedName name="CAC" hidden="1">{"krl1",#N/A,FALSE,"kr";"krl2",#N/A,FALSE,"kr";"compara",#N/A,FALSE,"kr";"desconp1",#N/A,FALSE,"kr";"desconp12",#N/A,FALSE,"kr";"krnp1",#N/A,FALSE,"kr";"krnp2",#N/A,FALSE,"kr";"krp12avg",#N/A,FALSE,"kr";"krp1avg",#N/A,FALSE,"kr"}</definedName>
    <definedName name="CADENERO">[42]PRECIOS!$B$14</definedName>
    <definedName name="CAJA" localSheetId="4">#REF!</definedName>
    <definedName name="CAJA" localSheetId="8">#REF!</definedName>
    <definedName name="CAJA" localSheetId="10">#REF!</definedName>
    <definedName name="CAJA">#REF!</definedName>
    <definedName name="Cajas_2_4">'[45]LISTADO '!$F$79</definedName>
    <definedName name="Cajas_octogonales">'[45]LISTADO '!$F$78</definedName>
    <definedName name="CALCULO" localSheetId="4">'[8]CALCULO POI'!#REF!</definedName>
    <definedName name="CALCULO" localSheetId="8">'[8]CALCULO POI'!#REF!</definedName>
    <definedName name="CALCULO" localSheetId="10">'[8]CALCULO POI'!#REF!</definedName>
    <definedName name="CALCULO">'[8]CALCULO POI'!#REF!</definedName>
    <definedName name="calculopozo1" localSheetId="4">'[8]CALCULO POI'!#REF!</definedName>
    <definedName name="calculopozo1" localSheetId="10">'[8]CALCULO POI'!#REF!</definedName>
    <definedName name="calculopozo1">'[8]CALCULO POI'!#REF!</definedName>
    <definedName name="CALCULOPOZOS" localSheetId="4">'[8]CALCULO POI'!#REF!</definedName>
    <definedName name="CALCULOPOZOS" localSheetId="10">'[8]CALCULO POI'!#REF!</definedName>
    <definedName name="CALCULOPOZOS">'[8]CALCULO POI'!#REF!</definedName>
    <definedName name="calculopozos1">'[8]CALCULO POI'!$B$120:$C$154</definedName>
    <definedName name="CALCULOS">'[8]CALCULO POI'!$B$118:$CV$154</definedName>
    <definedName name="CALCULOSALCANTARILLADO">'[8]CALCULO POI'!$B$324:$BP$360</definedName>
    <definedName name="CALE" localSheetId="4">'[88]Datos del 2005 CONTRATO'!#REF!</definedName>
    <definedName name="CALE" localSheetId="8">'[89]Datos del 2005 CONTRATO'!#REF!</definedName>
    <definedName name="CALE" localSheetId="10">'[88]Datos del 2005 CONTRATO'!#REF!</definedName>
    <definedName name="CALE">'[89]Datos del 2005 CONTRATO'!#REF!</definedName>
    <definedName name="CALEND" localSheetId="4">'[88]Datos del 2005 CONTRATO'!#REF!</definedName>
    <definedName name="CALEND" localSheetId="8">'[89]Datos del 2005 CONTRATO'!#REF!</definedName>
    <definedName name="CALEND" localSheetId="10">'[88]Datos del 2005 CONTRATO'!#REF!</definedName>
    <definedName name="CALEND">'[89]Datos del 2005 CONTRATO'!#REF!</definedName>
    <definedName name="CALENDA" localSheetId="4">'[88]Datos del 2005 CONTRATO'!#REF!</definedName>
    <definedName name="CALENDA" localSheetId="8">'[89]Datos del 2005 CONTRATO'!#REF!</definedName>
    <definedName name="CALENDA" localSheetId="10">'[88]Datos del 2005 CONTRATO'!#REF!</definedName>
    <definedName name="CALENDA">'[89]Datos del 2005 CONTRATO'!#REF!</definedName>
    <definedName name="Calendar" localSheetId="4">'[88]Datos del 2005 CONTRATO'!#REF!</definedName>
    <definedName name="Calendar" localSheetId="8">'[89]Datos del 2005 CONTRATO'!#REF!</definedName>
    <definedName name="Calendar" localSheetId="10">'[88]Datos del 2005 CONTRATO'!#REF!</definedName>
    <definedName name="Calendar">'[89]Datos del 2005 CONTRATO'!#REF!</definedName>
    <definedName name="CALENDARIO" localSheetId="4">'[88]Datos del 2005 CONTRATO'!#REF!</definedName>
    <definedName name="CALENDARIO" localSheetId="8">'[89]Datos del 2005 CONTRATO'!#REF!</definedName>
    <definedName name="CALENDARIO" localSheetId="10">'[88]Datos del 2005 CONTRATO'!#REF!</definedName>
    <definedName name="CALENDARIO">'[89]Datos del 2005 CONTRATO'!#REF!</definedName>
    <definedName name="Caliche" localSheetId="4">#REF!</definedName>
    <definedName name="Caliche" localSheetId="8">#REF!</definedName>
    <definedName name="Caliche" localSheetId="10">#REF!</definedName>
    <definedName name="Caliche">#REF!</definedName>
    <definedName name="Calidad" localSheetId="7">#REF!</definedName>
    <definedName name="Calidad" localSheetId="8">#REF!</definedName>
    <definedName name="Calidad">#REF!</definedName>
    <definedName name="CalP" localSheetId="4">'[8]CALCULO POI'!#REF!</definedName>
    <definedName name="CalP" localSheetId="8">'[8]CALCULO POI'!#REF!</definedName>
    <definedName name="CalP" localSheetId="10">'[8]CALCULO POI'!#REF!</definedName>
    <definedName name="CalP">'[8]CALCULO POI'!#REF!</definedName>
    <definedName name="CAM_CAIDA" localSheetId="8">#REF!</definedName>
    <definedName name="CAM_CAIDA">#REF!</definedName>
    <definedName name="cambio" localSheetId="4">'[90]PSM05-055'!$C$289</definedName>
    <definedName name="cambio" localSheetId="8">'[91]PSM05-055'!$C$289</definedName>
    <definedName name="cambio" localSheetId="10">'[90]PSM05-055'!$C$289</definedName>
    <definedName name="cambio">'[91]PSM05-055'!$C$289</definedName>
    <definedName name="Campamento" localSheetId="7">#REF!</definedName>
    <definedName name="Campamento" localSheetId="8">#REF!</definedName>
    <definedName name="Campamento">#REF!</definedName>
    <definedName name="CANGURO" localSheetId="8">#REF!</definedName>
    <definedName name="CANGURO">#REF!</definedName>
    <definedName name="CanonesMedida" localSheetId="4">#REF!</definedName>
    <definedName name="CanonesMedida" localSheetId="8">#REF!</definedName>
    <definedName name="CanonesMedida" localSheetId="10">#REF!</definedName>
    <definedName name="CanonesMedida">#REF!</definedName>
    <definedName name="CanonFcro" localSheetId="4">#REF!</definedName>
    <definedName name="CanonFcro" localSheetId="8">#REF!</definedName>
    <definedName name="CanonFcro" localSheetId="10">#REF!</definedName>
    <definedName name="CanonFcro">#REF!</definedName>
    <definedName name="CanonImpuestos" localSheetId="4">#REF!</definedName>
    <definedName name="CanonImpuestos" localSheetId="8">#REF!</definedName>
    <definedName name="CanonImpuestos" localSheetId="10">#REF!</definedName>
    <definedName name="CanonImpuestos">#REF!</definedName>
    <definedName name="CanonMedidaEspecial" localSheetId="8">#REF!</definedName>
    <definedName name="CanonMedidaEspecial">#REF!</definedName>
    <definedName name="CanonMmto" localSheetId="8">#REF!</definedName>
    <definedName name="CanonMmto">#REF!</definedName>
    <definedName name="CanonSeguro" localSheetId="8">#REF!</definedName>
    <definedName name="CanonSeguro">#REF!</definedName>
    <definedName name="CanonSoat" localSheetId="8">#REF!</definedName>
    <definedName name="CanonSoat">#REF!</definedName>
    <definedName name="CanonTotal" localSheetId="8">#REF!</definedName>
    <definedName name="CanonTotal">#REF!</definedName>
    <definedName name="CanonTramites" localSheetId="8">#REF!</definedName>
    <definedName name="CanonTramites">#REF!</definedName>
    <definedName name="CANT" localSheetId="7">#REF!</definedName>
    <definedName name="CANT" localSheetId="8">#REF!</definedName>
    <definedName name="CANT">#REF!</definedName>
    <definedName name="CANT1.1" localSheetId="7">#REF!</definedName>
    <definedName name="CANT1.1" localSheetId="8">#REF!</definedName>
    <definedName name="CANT1.1">#REF!</definedName>
    <definedName name="CANT1.2" localSheetId="7">#REF!</definedName>
    <definedName name="CANT1.2" localSheetId="8">#REF!</definedName>
    <definedName name="CANT1.2">#REF!</definedName>
    <definedName name="CANT1.3" localSheetId="7">#REF!</definedName>
    <definedName name="CANT1.3" localSheetId="8">#REF!</definedName>
    <definedName name="CANT1.3">#REF!</definedName>
    <definedName name="CANT1.5" localSheetId="7">#REF!</definedName>
    <definedName name="CANT1.5" localSheetId="8">#REF!</definedName>
    <definedName name="CANT1.5">#REF!</definedName>
    <definedName name="CANT1.6" localSheetId="7">#REF!</definedName>
    <definedName name="CANT1.6" localSheetId="8">#REF!</definedName>
    <definedName name="CANT1.6">#REF!</definedName>
    <definedName name="CANT1.7" localSheetId="7">#REF!</definedName>
    <definedName name="CANT1.7" localSheetId="8">#REF!</definedName>
    <definedName name="CANT1.7">#REF!</definedName>
    <definedName name="CANT1.9" localSheetId="7">#REF!</definedName>
    <definedName name="CANT1.9" localSheetId="8">#REF!</definedName>
    <definedName name="CANT1.9">#REF!</definedName>
    <definedName name="CANT2.11" localSheetId="7">#REF!</definedName>
    <definedName name="CANT2.11" localSheetId="8">#REF!</definedName>
    <definedName name="CANT2.11">#REF!</definedName>
    <definedName name="CANT2.12" localSheetId="7">#REF!</definedName>
    <definedName name="CANT2.12" localSheetId="8">#REF!</definedName>
    <definedName name="CANT2.12">#REF!</definedName>
    <definedName name="CANT2.2" localSheetId="7">#REF!</definedName>
    <definedName name="CANT2.2" localSheetId="8">#REF!</definedName>
    <definedName name="CANT2.2">#REF!</definedName>
    <definedName name="CANT2.3" localSheetId="7">#REF!</definedName>
    <definedName name="CANT2.3" localSheetId="8">#REF!</definedName>
    <definedName name="CANT2.3">#REF!</definedName>
    <definedName name="CANT2.4" localSheetId="7">#REF!</definedName>
    <definedName name="CANT2.4" localSheetId="8">#REF!</definedName>
    <definedName name="CANT2.4">#REF!</definedName>
    <definedName name="CANT8.1" localSheetId="7">#REF!</definedName>
    <definedName name="CANT8.1" localSheetId="8">#REF!</definedName>
    <definedName name="CANT8.1">#REF!</definedName>
    <definedName name="CANT8.2" localSheetId="7">#REF!</definedName>
    <definedName name="CANT8.2" localSheetId="8">#REF!</definedName>
    <definedName name="CANT8.2">#REF!</definedName>
    <definedName name="CANT8.3" localSheetId="7">#REF!</definedName>
    <definedName name="CANT8.3" localSheetId="8">#REF!</definedName>
    <definedName name="CANT8.3">#REF!</definedName>
    <definedName name="CANT8.4" localSheetId="7">#REF!</definedName>
    <definedName name="CANT8.4" localSheetId="8">#REF!</definedName>
    <definedName name="CANT8.4">#REF!</definedName>
    <definedName name="CANT8.5" localSheetId="7">#REF!</definedName>
    <definedName name="CANT8.5" localSheetId="8">#REF!</definedName>
    <definedName name="CANT8.5">#REF!</definedName>
    <definedName name="CANT8.6" localSheetId="7">#REF!</definedName>
    <definedName name="CANT8.6" localSheetId="8">#REF!</definedName>
    <definedName name="CANT8.6">#REF!</definedName>
    <definedName name="CANT8.7" localSheetId="7">#REF!</definedName>
    <definedName name="CANT8.7" localSheetId="8">#REF!</definedName>
    <definedName name="CANT8.7">#REF!</definedName>
    <definedName name="CANTIDADESDEOBRA">'[8]CALCULO POI'!$B$161:$R$196</definedName>
    <definedName name="CAOLIN" localSheetId="4">#REF!</definedName>
    <definedName name="CAOLIN" localSheetId="8">#REF!</definedName>
    <definedName name="CAOLIN" localSheetId="10">#REF!</definedName>
    <definedName name="CAOLIN">#REF!</definedName>
    <definedName name="CAP" localSheetId="4">#REF!</definedName>
    <definedName name="cap" localSheetId="7">#REF!</definedName>
    <definedName name="cap" localSheetId="8">#REF!</definedName>
    <definedName name="CAP" localSheetId="10">#REF!</definedName>
    <definedName name="CAP">#REF!</definedName>
    <definedName name="Capacete_2">'[45]LISTADO '!$F$80</definedName>
    <definedName name="CAPATAZ_I">"TABLA1"</definedName>
    <definedName name="Capex" localSheetId="4">#REF!</definedName>
    <definedName name="Capex" localSheetId="8">#REF!</definedName>
    <definedName name="Capex" localSheetId="10">#REF!</definedName>
    <definedName name="Capex">#REF!</definedName>
    <definedName name="CapexFac" localSheetId="4">[73]Sensitivities!$I$13</definedName>
    <definedName name="CapexFac" localSheetId="8">[74]Sensitivities!$I$13</definedName>
    <definedName name="CapexFac" localSheetId="10">[73]Sensitivities!$I$13</definedName>
    <definedName name="CapexFac">[74]Sensitivities!$I$13</definedName>
    <definedName name="CapitalCongelado" localSheetId="4">#REF!</definedName>
    <definedName name="CapitalCongelado" localSheetId="8">#REF!</definedName>
    <definedName name="CapitalCongelado" localSheetId="10">#REF!</definedName>
    <definedName name="CapitalCongelado">#REF!</definedName>
    <definedName name="Capitalpb" localSheetId="4" hidden="1">#REF!</definedName>
    <definedName name="Capitalpb" localSheetId="8" hidden="1">#REF!</definedName>
    <definedName name="Capitalpb" localSheetId="10" hidden="1">#REF!</definedName>
    <definedName name="Capitalpb" hidden="1">#REF!</definedName>
    <definedName name="CapitalStructure" localSheetId="4" hidden="1">#REF!</definedName>
    <definedName name="CapitalStructure" localSheetId="8" hidden="1">#REF!</definedName>
    <definedName name="CapitalStructure" localSheetId="10" hidden="1">#REF!</definedName>
    <definedName name="CapitalStructure" hidden="1">#REF!</definedName>
    <definedName name="Capitulo">[92]Capitulos!$B$1:$B$65536</definedName>
    <definedName name="CAPITULO1" localSheetId="7">#REF!</definedName>
    <definedName name="CAPITULO1" localSheetId="8">#REF!</definedName>
    <definedName name="CAPITULO1">#REF!</definedName>
    <definedName name="CAPITULO10" localSheetId="7">#REF!</definedName>
    <definedName name="CAPITULO10" localSheetId="8">#REF!</definedName>
    <definedName name="CAPITULO10">#REF!</definedName>
    <definedName name="CAPITULO11" localSheetId="7">#REF!</definedName>
    <definedName name="CAPITULO11" localSheetId="8">#REF!</definedName>
    <definedName name="CAPITULO11">#REF!</definedName>
    <definedName name="CAPITULO12" localSheetId="7">#REF!</definedName>
    <definedName name="CAPITULO12" localSheetId="8">#REF!</definedName>
    <definedName name="CAPITULO12">#REF!</definedName>
    <definedName name="CAPITULO13" localSheetId="7">#REF!</definedName>
    <definedName name="CAPITULO13" localSheetId="8">#REF!</definedName>
    <definedName name="CAPITULO13">#REF!</definedName>
    <definedName name="CAPITULO14" localSheetId="7">#REF!</definedName>
    <definedName name="CAPITULO14" localSheetId="8">#REF!</definedName>
    <definedName name="CAPITULO14">#REF!</definedName>
    <definedName name="CAPITULO15" localSheetId="7">#REF!</definedName>
    <definedName name="CAPITULO15" localSheetId="8">#REF!</definedName>
    <definedName name="CAPITULO15">#REF!</definedName>
    <definedName name="CAPITULO16" localSheetId="7">#REF!</definedName>
    <definedName name="CAPITULO16" localSheetId="8">#REF!</definedName>
    <definedName name="CAPITULO16">#REF!</definedName>
    <definedName name="CAPITULO17" localSheetId="7">#REF!</definedName>
    <definedName name="CAPITULO17" localSheetId="8">#REF!</definedName>
    <definedName name="CAPITULO17">#REF!</definedName>
    <definedName name="CAPITULO18" localSheetId="7">#REF!</definedName>
    <definedName name="CAPITULO18" localSheetId="8">#REF!</definedName>
    <definedName name="CAPITULO18">#REF!</definedName>
    <definedName name="CAPITULO19" localSheetId="7">#REF!</definedName>
    <definedName name="CAPITULO19" localSheetId="8">#REF!</definedName>
    <definedName name="CAPITULO19">#REF!</definedName>
    <definedName name="CAPITULO2" localSheetId="7">#REF!</definedName>
    <definedName name="CAPITULO2" localSheetId="8">#REF!</definedName>
    <definedName name="CAPITULO2">#REF!</definedName>
    <definedName name="CAPITULO20" localSheetId="7">#REF!</definedName>
    <definedName name="CAPITULO20" localSheetId="8">#REF!</definedName>
    <definedName name="CAPITULO20">#REF!</definedName>
    <definedName name="CAPITULO21" localSheetId="7">#REF!</definedName>
    <definedName name="CAPITULO21" localSheetId="8">#REF!</definedName>
    <definedName name="CAPITULO21">#REF!</definedName>
    <definedName name="CAPITULO3" localSheetId="7">#REF!</definedName>
    <definedName name="CAPITULO3" localSheetId="8">#REF!</definedName>
    <definedName name="CAPITULO3">#REF!</definedName>
    <definedName name="CAPITULO4" localSheetId="7">#REF!</definedName>
    <definedName name="CAPITULO4" localSheetId="8">#REF!</definedName>
    <definedName name="CAPITULO4">#REF!</definedName>
    <definedName name="CAPITULO5" localSheetId="7">#REF!</definedName>
    <definedName name="CAPITULO5" localSheetId="8">#REF!</definedName>
    <definedName name="CAPITULO5">#REF!</definedName>
    <definedName name="CAPITULO6" localSheetId="7">#REF!</definedName>
    <definedName name="CAPITULO6" localSheetId="8">#REF!</definedName>
    <definedName name="CAPITULO6">#REF!</definedName>
    <definedName name="CAPITULO7" localSheetId="7">#REF!</definedName>
    <definedName name="CAPITULO7" localSheetId="8">#REF!</definedName>
    <definedName name="CAPITULO7">#REF!</definedName>
    <definedName name="CAPITULO8" localSheetId="7">#REF!</definedName>
    <definedName name="CAPITULO8" localSheetId="8">#REF!</definedName>
    <definedName name="CAPITULO8">#REF!</definedName>
    <definedName name="CAPITULO9" localSheetId="7">#REF!</definedName>
    <definedName name="CAPITULO9" localSheetId="8">#REF!</definedName>
    <definedName name="CAPITULO9">#REF!</definedName>
    <definedName name="CapTarget" localSheetId="8">#REF!</definedName>
    <definedName name="CapTarget">#REF!</definedName>
    <definedName name="CapTotalCol" localSheetId="8">#REF!</definedName>
    <definedName name="CapTotalCol">#REF!</definedName>
    <definedName name="CARBON" localSheetId="4">'[80]BASE DE DATOS ORIG'!#REF!</definedName>
    <definedName name="CARBON" localSheetId="8">'[81]BASE DE DATOS ORIG'!#REF!</definedName>
    <definedName name="CARBON" localSheetId="10">'[80]BASE DE DATOS ORIG'!#REF!</definedName>
    <definedName name="CARBON">'[81]BASE DE DATOS ORIG'!#REF!</definedName>
    <definedName name="CARGA">#N/A</definedName>
    <definedName name="CARGO" localSheetId="4">#REF!</definedName>
    <definedName name="CARGO" localSheetId="8">#REF!</definedName>
    <definedName name="CARGO" localSheetId="10">#REF!</definedName>
    <definedName name="CARGO">#REF!</definedName>
    <definedName name="CARLOS" localSheetId="0">DATE(YEAR([0]!Loan_Start),MONTH([0]!Loan_Start)+Payment_Number,DAY([0]!Loan_Start))</definedName>
    <definedName name="CARLOS" localSheetId="1">DATE(YEAR([0]!Loan_Start),MONTH([0]!Loan_Start)+Payment_Number,DAY([0]!Loan_Start))</definedName>
    <definedName name="CARLOS" localSheetId="2">DATE(YEAR([0]!Loan_Start),MONTH([0]!Loan_Start)+Payment_Number,DAY([0]!Loan_Start))</definedName>
    <definedName name="CARLOS" localSheetId="4">#N/A</definedName>
    <definedName name="CARLOS" localSheetId="5">DATE(YEAR([0]!Loan_Start),MONTH([0]!Loan_Start)+Payment_Number,DAY([0]!Loan_Start))</definedName>
    <definedName name="CARLOS" localSheetId="6">DATE(YEAR([0]!Loan_Start),MONTH([0]!Loan_Start)+Payment_Number,DAY([0]!Loan_Start))</definedName>
    <definedName name="CARLOS" localSheetId="8">DATE(YEAR('2.6. INTERVENTORIA'!Loan_Start),MONTH('2.6. INTERVENTORIA'!Loan_Start)+Payment_Number,DAY('2.6. INTERVENTORIA'!Loan_Start))</definedName>
    <definedName name="CARLOS" localSheetId="10">#N/A</definedName>
    <definedName name="CARLOS" localSheetId="14">DATE(YEAR([0]!Loan_Start),MONTH([0]!Loan_Start)+Payment_Number,DAY([0]!Loan_Start))</definedName>
    <definedName name="CARLOS" localSheetId="12">DATE(YEAR([0]!Loan_Start),MONTH([0]!Loan_Start)+Payment_Number,DAY([0]!Loan_Start))</definedName>
    <definedName name="CARLOS">DATE(YEAR([0]!Loan_Start),MONTH([0]!Loan_Start)+Payment_Number,DAY([0]!Loan_Start))</definedName>
    <definedName name="CARLOSC" localSheetId="7" hidden="1">{"krl1",#N/A,FALSE,"kr";"krl2",#N/A,FALSE,"kr";"compara",#N/A,FALSE,"kr";"desconp1",#N/A,FALSE,"kr";"desconp12",#N/A,FALSE,"kr";"krnp1",#N/A,FALSE,"kr";"krnp2",#N/A,FALSE,"kr";"krp12avg",#N/A,FALSE,"kr";"krp1avg",#N/A,FALSE,"kr"}</definedName>
    <definedName name="CARLOSC" localSheetId="8" hidden="1">{"krl1",#N/A,FALSE,"kr";"krl2",#N/A,FALSE,"kr";"compara",#N/A,FALSE,"kr";"desconp1",#N/A,FALSE,"kr";"desconp12",#N/A,FALSE,"kr";"krnp1",#N/A,FALSE,"kr";"krnp2",#N/A,FALSE,"kr";"krp12avg",#N/A,FALSE,"kr";"krp1avg",#N/A,FALSE,"kr"}</definedName>
    <definedName name="CARLOSC" hidden="1">{"krl1",#N/A,FALSE,"kr";"krl2",#N/A,FALSE,"kr";"compara",#N/A,FALSE,"kr";"desconp1",#N/A,FALSE,"kr";"desconp12",#N/A,FALSE,"kr";"krnp1",#N/A,FALSE,"kr";"krnp2",#N/A,FALSE,"kr";"krp12avg",#N/A,FALSE,"kr";"krp1avg",#N/A,FALSE,"kr"}</definedName>
    <definedName name="CAROL">'[93]precios-básicos2002'!$C$12:$C$56</definedName>
    <definedName name="carol1">'[49]precios-básicos2002'!$C$12:$C$56</definedName>
    <definedName name="CARRETERAS">[93]DATOS!$A$9</definedName>
    <definedName name="cash" localSheetId="7" hidden="1">{#N/A,#N/A,FALSE,"Ppto. Inv. por Proyectos";#N/A,#N/A,FALSE,"Ppto. Gastos por Asociación";#N/A,#N/A,FALSE,"Cravo Norte";#N/A,#N/A,FALSE,"Upía";#N/A,#N/A,FALSE,"CPR Espinal";#N/A,#N/A,FALSE,"Magangué";#N/A,#N/A,FALSE,"Casanare";#N/A,#N/A,FALSE,"Estero";#N/A,#N/A,FALSE,"Garcero";#N/A,#N/A,FALSE,"Orocué";#N/A,#N/A,FALSE,"Corocora";#N/A,#N/A,FALSE,"CPR Santana";#N/A,#N/A,FALSE,"Consolidado"}</definedName>
    <definedName name="cash" localSheetId="8" hidden="1">{#N/A,#N/A,FALSE,"Ppto. Inv. por Proyectos";#N/A,#N/A,FALSE,"Ppto. Gastos por Asociación";#N/A,#N/A,FALSE,"Cravo Norte";#N/A,#N/A,FALSE,"Upía";#N/A,#N/A,FALSE,"CPR Espinal";#N/A,#N/A,FALSE,"Magangué";#N/A,#N/A,FALSE,"Casanare";#N/A,#N/A,FALSE,"Estero";#N/A,#N/A,FALSE,"Garcero";#N/A,#N/A,FALSE,"Orocué";#N/A,#N/A,FALSE,"Corocora";#N/A,#N/A,FALSE,"CPR Santana";#N/A,#N/A,FALSE,"Consolidado"}</definedName>
    <definedName name="cash" hidden="1">{#N/A,#N/A,FALSE,"Ppto. Inv. por Proyectos";#N/A,#N/A,FALSE,"Ppto. Gastos por Asociación";#N/A,#N/A,FALSE,"Cravo Norte";#N/A,#N/A,FALSE,"Upía";#N/A,#N/A,FALSE,"CPR Espinal";#N/A,#N/A,FALSE,"Magangué";#N/A,#N/A,FALSE,"Casanare";#N/A,#N/A,FALSE,"Estero";#N/A,#N/A,FALSE,"Garcero";#N/A,#N/A,FALSE,"Orocué";#N/A,#N/A,FALSE,"Corocora";#N/A,#N/A,FALSE,"CPR Santana";#N/A,#N/A,FALSE,"Consolidado"}</definedName>
    <definedName name="Cashpb" localSheetId="4" hidden="1">#REF!</definedName>
    <definedName name="Cashpb" localSheetId="8" hidden="1">#REF!</definedName>
    <definedName name="Cashpb" localSheetId="10" hidden="1">#REF!</definedName>
    <definedName name="Cashpb" hidden="1">#REF!</definedName>
    <definedName name="CASQ" localSheetId="8">[94]FACTORES!#REF!</definedName>
    <definedName name="CASQ">[94]FACTORES!#REF!</definedName>
    <definedName name="cat" localSheetId="4">[95]Parameters!$I$31</definedName>
    <definedName name="cat" localSheetId="8">[96]Parameters!$I$31</definedName>
    <definedName name="cat" localSheetId="10">[95]Parameters!$I$31</definedName>
    <definedName name="cat">[96]Parameters!$I$31</definedName>
    <definedName name="Cat1Life" localSheetId="4">[97]Parameters!$I$31</definedName>
    <definedName name="Cat1Life" localSheetId="8">[98]Parameters!$I$31</definedName>
    <definedName name="Cat1Life" localSheetId="10">[97]Parameters!$I$31</definedName>
    <definedName name="Cat1Life">[98]Parameters!$I$31</definedName>
    <definedName name="Cat1Rate" localSheetId="4">[97]Parameters!$J$31</definedName>
    <definedName name="Cat1Rate" localSheetId="8">[98]Parameters!$J$31</definedName>
    <definedName name="Cat1Rate" localSheetId="10">[97]Parameters!$J$31</definedName>
    <definedName name="Cat1Rate">[98]Parameters!$J$31</definedName>
    <definedName name="Cat1Salvage" localSheetId="4">[73]Deprec!$H$58</definedName>
    <definedName name="Cat1Salvage" localSheetId="8">[74]Deprec!$H$58</definedName>
    <definedName name="Cat1Salvage" localSheetId="10">[73]Deprec!$H$58</definedName>
    <definedName name="Cat1Salvage">[74]Deprec!$H$58</definedName>
    <definedName name="Cat2Life" localSheetId="4">[99]Index!$T$66</definedName>
    <definedName name="Cat2Life" localSheetId="8">[100]Index!$T$66</definedName>
    <definedName name="Cat2Life" localSheetId="10">[99]Index!$T$66</definedName>
    <definedName name="Cat2Life">[100]Index!$T$66</definedName>
    <definedName name="Cat2Rate" localSheetId="4">[99]Index!$U$66</definedName>
    <definedName name="Cat2Rate" localSheetId="8">[100]Index!$U$66</definedName>
    <definedName name="Cat2Rate" localSheetId="10">[99]Index!$U$66</definedName>
    <definedName name="Cat2Rate">[100]Index!$U$66</definedName>
    <definedName name="Cat2Salvage" localSheetId="4">#REF!</definedName>
    <definedName name="Cat2Salvage" localSheetId="8">#REF!</definedName>
    <definedName name="Cat2Salvage" localSheetId="10">#REF!</definedName>
    <definedName name="Cat2Salvage">#REF!</definedName>
    <definedName name="Cat3Life" localSheetId="4">[97]Parameters!$I$33</definedName>
    <definedName name="Cat3Life" localSheetId="8">[98]Parameters!$I$33</definedName>
    <definedName name="Cat3Life" localSheetId="10">[97]Parameters!$I$33</definedName>
    <definedName name="Cat3Life">[98]Parameters!$I$33</definedName>
    <definedName name="Cat3Rate" localSheetId="4">[97]Parameters!$J$33</definedName>
    <definedName name="Cat3Rate" localSheetId="8">[98]Parameters!$J$33</definedName>
    <definedName name="Cat3Rate" localSheetId="10">[97]Parameters!$J$33</definedName>
    <definedName name="Cat3Rate">[98]Parameters!$J$33</definedName>
    <definedName name="Cat3Salvage" localSheetId="4">[73]Deprec!$H$132</definedName>
    <definedName name="Cat3Salvage" localSheetId="8">[74]Deprec!$H$132</definedName>
    <definedName name="Cat3Salvage" localSheetId="10">[73]Deprec!$H$132</definedName>
    <definedName name="Cat3Salvage">[74]Deprec!$H$132</definedName>
    <definedName name="Cat4Life" localSheetId="4">[97]Parameters!$I$34</definedName>
    <definedName name="Cat4Life" localSheetId="8">[98]Parameters!$I$34</definedName>
    <definedName name="Cat4Life" localSheetId="10">[97]Parameters!$I$34</definedName>
    <definedName name="Cat4Life">[98]Parameters!$I$34</definedName>
    <definedName name="Cat4Rate" localSheetId="4">[97]Parameters!$J$34</definedName>
    <definedName name="Cat4Rate" localSheetId="8">[98]Parameters!$J$34</definedName>
    <definedName name="Cat4Rate" localSheetId="10">[97]Parameters!$J$34</definedName>
    <definedName name="Cat4Rate">[98]Parameters!$J$34</definedName>
    <definedName name="Cat4Salvage" localSheetId="4">[73]Deprec!$H$132</definedName>
    <definedName name="Cat4Salvage" localSheetId="8">[74]Deprec!$H$132</definedName>
    <definedName name="Cat4Salvage" localSheetId="10">[73]Deprec!$H$132</definedName>
    <definedName name="Cat4Salvage">[74]Deprec!$H$132</definedName>
    <definedName name="cau" localSheetId="4">#REF!</definedName>
    <definedName name="cau" localSheetId="8">#REF!</definedName>
    <definedName name="cau" localSheetId="10">#REF!</definedName>
    <definedName name="cau">#REF!</definedName>
    <definedName name="causa" localSheetId="4">#REF!</definedName>
    <definedName name="causa" localSheetId="8">#REF!</definedName>
    <definedName name="causa" localSheetId="10">#REF!</definedName>
    <definedName name="causa">#REF!</definedName>
    <definedName name="CB" localSheetId="4">#REF!</definedName>
    <definedName name="CB" localSheetId="8">#REF!</definedName>
    <definedName name="CB" localSheetId="10">#REF!</definedName>
    <definedName name="CB">#REF!</definedName>
    <definedName name="CBWorkbookPriority" hidden="1">-732677515</definedName>
    <definedName name="cc" localSheetId="7">[101]PERSONAL!$D$8</definedName>
    <definedName name="CC" localSheetId="8">'[69]CIRCUITOS CODENSA'!#REF!</definedName>
    <definedName name="Cc">#REF!</definedName>
    <definedName name="CCC" localSheetId="7" hidden="1">{#N/A,#N/A,FALSE,"Costos Productos 6A";#N/A,#N/A,FALSE,"Costo Unitario Total H-94-12"}</definedName>
    <definedName name="CCC" localSheetId="8" hidden="1">{#N/A,#N/A,FALSE,"Costos Productos 6A";#N/A,#N/A,FALSE,"Costo Unitario Total H-94-12"}</definedName>
    <definedName name="CCC" hidden="1">{#N/A,#N/A,FALSE,"Costos Productos 6A";#N/A,#N/A,FALSE,"Costo Unitario Total H-94-12"}</definedName>
    <definedName name="cccc" localSheetId="8">#REF!</definedName>
    <definedName name="cccc">#REF!</definedName>
    <definedName name="CCCCC" localSheetId="7" hidden="1">{"krl1",#N/A,FALSE,"kr";"krl2",#N/A,FALSE,"kr";"compara",#N/A,FALSE,"kr";"desconp1",#N/A,FALSE,"kr";"desconp12",#N/A,FALSE,"kr";"krnp1",#N/A,FALSE,"kr";"krnp2",#N/A,FALSE,"kr";"krp12avg",#N/A,FALSE,"kr";"krp1avg",#N/A,FALSE,"kr"}</definedName>
    <definedName name="CCCCC" localSheetId="8" hidden="1">{"krl1",#N/A,FALSE,"kr";"krl2",#N/A,FALSE,"kr";"compara",#N/A,FALSE,"kr";"desconp1",#N/A,FALSE,"kr";"desconp12",#N/A,FALSE,"kr";"krnp1",#N/A,FALSE,"kr";"krnp2",#N/A,FALSE,"kr";"krp12avg",#N/A,FALSE,"kr";"krp1avg",#N/A,FALSE,"kr"}</definedName>
    <definedName name="CCCCC" hidden="1">{"krl1",#N/A,FALSE,"kr";"krl2",#N/A,FALSE,"kr";"compara",#N/A,FALSE,"kr";"desconp1",#N/A,FALSE,"kr";"desconp12",#N/A,FALSE,"kr";"krnp1",#N/A,FALSE,"kr";"krnp2",#N/A,FALSE,"kr";"krp12avg",#N/A,FALSE,"kr";"krp1avg",#N/A,FALSE,"kr"}</definedName>
    <definedName name="CCCCCC">'[102]A. P. U.'!#REF!</definedName>
    <definedName name="CContLab" localSheetId="8">#REF!</definedName>
    <definedName name="CContLab">#REF!</definedName>
    <definedName name="CContParts" localSheetId="8">#REF!</definedName>
    <definedName name="CContParts">#REF!</definedName>
    <definedName name="ccto210" localSheetId="8">#REF!</definedName>
    <definedName name="ccto210">#REF!</definedName>
    <definedName name="Cd" localSheetId="8">#REF!</definedName>
    <definedName name="Cd">#REF!</definedName>
    <definedName name="CD_Aseo_ON" localSheetId="8">#REF!</definedName>
    <definedName name="CD_Aseo_ON">#REF!</definedName>
    <definedName name="CD_Caja_Med.Gas" localSheetId="8">#REF!</definedName>
    <definedName name="CD_Caja_Med.Gas">#REF!</definedName>
    <definedName name="CD_Esmalte" localSheetId="8">#REF!</definedName>
    <definedName name="CD_Esmalte">#REF!</definedName>
    <definedName name="CD_Marmolina" localSheetId="8">#REF!</definedName>
    <definedName name="CD_Marmolina">#REF!</definedName>
    <definedName name="CD_Resanes" localSheetId="8">#REF!</definedName>
    <definedName name="CD_Resanes">#REF!</definedName>
    <definedName name="CD_Retiro_Esc." localSheetId="8">#REF!</definedName>
    <definedName name="CD_Retiro_Esc.">#REF!</definedName>
    <definedName name="CD_Silcoplast" localSheetId="8">#REF!</definedName>
    <definedName name="CD_Silcoplast">#REF!</definedName>
    <definedName name="CD_Tierra_Negra" localSheetId="8">#REF!</definedName>
    <definedName name="CD_Tierra_Negra">#REF!</definedName>
    <definedName name="CD_Vinilo" localSheetId="8">#REF!</definedName>
    <definedName name="CD_Vinilo">#REF!</definedName>
    <definedName name="CdadCalidad" localSheetId="7">#REF!</definedName>
    <definedName name="CdadCalidad" localSheetId="8">#REF!</definedName>
    <definedName name="CdadCalidad">#REF!</definedName>
    <definedName name="CdadCalidades" localSheetId="7">#REF!</definedName>
    <definedName name="CdadCalidades" localSheetId="8">#REF!</definedName>
    <definedName name="CdadCalidades">#REF!</definedName>
    <definedName name="CdadNoFactura" localSheetId="7">#REF!</definedName>
    <definedName name="CdadNoFactura" localSheetId="8">#REF!</definedName>
    <definedName name="CdadNoFactura">#REF!</definedName>
    <definedName name="CdadNoFacturables" localSheetId="7">#REF!</definedName>
    <definedName name="CdadNoFacturables" localSheetId="8">#REF!</definedName>
    <definedName name="CdadNoFacturables">#REF!</definedName>
    <definedName name="CdadProfesional" localSheetId="7">#REF!</definedName>
    <definedName name="CdadProfesional" localSheetId="8">#REF!</definedName>
    <definedName name="CdadProfesional">#REF!</definedName>
    <definedName name="CdadProfesionales" localSheetId="7">#REF!</definedName>
    <definedName name="CdadProfesionales" localSheetId="8">#REF!</definedName>
    <definedName name="CdadProfesionales">#REF!</definedName>
    <definedName name="CdadTecnico" localSheetId="7">#REF!</definedName>
    <definedName name="CdadTecnico" localSheetId="8">#REF!</definedName>
    <definedName name="CdadTecnico">#REF!</definedName>
    <definedName name="CdadTecnicos" localSheetId="7">#REF!</definedName>
    <definedName name="CdadTecnicos" localSheetId="8">#REF!</definedName>
    <definedName name="CdadTecnicos">#REF!</definedName>
    <definedName name="CDS_V_INDICES_CIRCUITO_CAUSA" localSheetId="8">#REF!</definedName>
    <definedName name="CDS_V_INDICES_CIRCUITO_CAUSA">#REF!</definedName>
    <definedName name="Ce" localSheetId="8">#REF!</definedName>
    <definedName name="Ce">#REF!</definedName>
    <definedName name="CEBLANCO" localSheetId="8">#REF!</definedName>
    <definedName name="CEBLANCO">#REF!</definedName>
    <definedName name="CEM">[53]INSUMOS!$D$275</definedName>
    <definedName name="CEMENTO" localSheetId="7">#REF!</definedName>
    <definedName name="CEMENTO" localSheetId="8">#REF!</definedName>
    <definedName name="Cemento">'[41]LISTADO '!$F$8</definedName>
    <definedName name="Cemento_gris_Portland_tipo_I">'[103]lista de precio'!$B$11</definedName>
    <definedName name="Cera_para_pisos" localSheetId="4">'[61]L. MAT.'!#REF!</definedName>
    <definedName name="Cera_para_pisos" localSheetId="8">'[61]L. MAT.'!#REF!</definedName>
    <definedName name="Cera_para_pisos" localSheetId="10">'[61]L. MAT.'!#REF!</definedName>
    <definedName name="Cera_para_pisos">'[61]L. MAT.'!#REF!</definedName>
    <definedName name="CESAR" localSheetId="7" hidden="1">{#N/A,#N/A,FALSE,"Costos Productos 6A";#N/A,#N/A,FALSE,"Costo Unitario Total H-94-12"}</definedName>
    <definedName name="CESAR" localSheetId="8" hidden="1">{#N/A,#N/A,FALSE,"Costos Productos 6A";#N/A,#N/A,FALSE,"Costo Unitario Total H-94-12"}</definedName>
    <definedName name="CESAR" hidden="1">{#N/A,#N/A,FALSE,"Costos Productos 6A";#N/A,#N/A,FALSE,"Costo Unitario Total H-94-12"}</definedName>
    <definedName name="cesped">[104]Mater!#REF!</definedName>
    <definedName name="Cf" localSheetId="4">#REF!</definedName>
    <definedName name="Cf" localSheetId="8">#REF!</definedName>
    <definedName name="Cf" localSheetId="10">#REF!</definedName>
    <definedName name="Cf">#REF!</definedName>
    <definedName name="Cg" localSheetId="4">#REF!</definedName>
    <definedName name="Cg" localSheetId="8">#REF!</definedName>
    <definedName name="Cg" localSheetId="10">#REF!</definedName>
    <definedName name="Cg">#REF!</definedName>
    <definedName name="CGET" localSheetId="4">#REF!</definedName>
    <definedName name="CGET" localSheetId="8">#REF!</definedName>
    <definedName name="CGET" localSheetId="10">#REF!</definedName>
    <definedName name="CGET">#REF!</definedName>
    <definedName name="Ch" localSheetId="8">#REF!</definedName>
    <definedName name="Ch">#REF!</definedName>
    <definedName name="CH_Infra_Capex" localSheetId="4">[105]Workings!$H$299:$BR$299</definedName>
    <definedName name="CH_Infra_Capex" localSheetId="8">[106]Workings!$H$299:$BR$299</definedName>
    <definedName name="CH_Infra_Capex" localSheetId="10">[105]Workings!$H$299:$BR$299</definedName>
    <definedName name="CH_Infra_Capex">[106]Workings!$H$299:$BR$299</definedName>
    <definedName name="CHACA" localSheetId="7" hidden="1">[87]DATOS!#REF!</definedName>
    <definedName name="CHACA" hidden="1">[87]DATOS!#REF!</definedName>
    <definedName name="Change_in_Cash" localSheetId="4" hidden="1">#REF!</definedName>
    <definedName name="Change_in_Cash" localSheetId="8" hidden="1">#REF!</definedName>
    <definedName name="Change_in_Cash" localSheetId="10" hidden="1">#REF!</definedName>
    <definedName name="Change_in_Cash" hidden="1">#REF!</definedName>
    <definedName name="CHECK">IF(AND('[107]Ppto completo'!$D1='[107]Ppto completo'!$D1,'[107]Ppto completo'!$E1='[107]Ppto completo'!$E1,'[107]Ppto completo'!$F1='[107]Ppto completo'!$F1),"ok","ojo")</definedName>
    <definedName name="Check_to_Cash" localSheetId="4" hidden="1">#REF!</definedName>
    <definedName name="Check_to_Cash" localSheetId="8" hidden="1">#REF!</definedName>
    <definedName name="Check_to_Cash" localSheetId="10" hidden="1">#REF!</definedName>
    <definedName name="Check_to_Cash" hidden="1">#REF!</definedName>
    <definedName name="CHINA" localSheetId="4">#REF!</definedName>
    <definedName name="CHINA" localSheetId="8">#REF!</definedName>
    <definedName name="CHINA" localSheetId="10">#REF!</definedName>
    <definedName name="CHINA">#REF!</definedName>
    <definedName name="ci" localSheetId="7" hidden="1">{#N/A,#N/A,TRUE,"INGENIERIA";#N/A,#N/A,TRUE,"COMPRAS";#N/A,#N/A,TRUE,"DIRECCION";#N/A,#N/A,TRUE,"RESUMEN"}</definedName>
    <definedName name="ci" localSheetId="8" hidden="1">{#N/A,#N/A,TRUE,"INGENIERIA";#N/A,#N/A,TRUE,"COMPRAS";#N/A,#N/A,TRUE,"DIRECCION";#N/A,#N/A,TRUE,"RESUMEN"}</definedName>
    <definedName name="Ci">#REF!</definedName>
    <definedName name="CILIND">[108]TUBERIA!$AE$10:$AE$14</definedName>
    <definedName name="cinta" localSheetId="4">[59]lisprecios!#REF!</definedName>
    <definedName name="cinta" localSheetId="8">[59]lisprecios!#REF!</definedName>
    <definedName name="cinta" localSheetId="10">[59]lisprecios!#REF!</definedName>
    <definedName name="cinta">[59]lisprecios!#REF!</definedName>
    <definedName name="Cinta_Schotch_super_33">'[45]LISTADO '!$F$64</definedName>
    <definedName name="Cinta_scotch_23">'[45]LISTADO '!$F$65</definedName>
    <definedName name="CINTA_V_15" localSheetId="4">#REF!</definedName>
    <definedName name="CINTA_V_15" localSheetId="8">#REF!</definedName>
    <definedName name="CINTA_V_15" localSheetId="10">#REF!</definedName>
    <definedName name="CINTA_V_15">#REF!</definedName>
    <definedName name="CIR" localSheetId="7">IF([0]!LG=9,IF(ISERROR([0]!PVT),"",[0]!PVT),"")</definedName>
    <definedName name="CIR" localSheetId="8">IF([0]!LG=9,IF(ISERROR([0]!PVT),"",[0]!PVT),"")</definedName>
    <definedName name="CIR">IF([0]!LG=9,IF(ISERROR([0]!PVT),"",[0]!PVT),"")</definedName>
    <definedName name="CIRCUITOS">[109]Circuitos!$C$2:$C$891</definedName>
    <definedName name="CIRCUNVALAR" localSheetId="8">#REF!</definedName>
    <definedName name="CIRCUNVALAR">#REF!</definedName>
    <definedName name="Ciudades">[110]Insumos!$B$1813:$B$1912</definedName>
    <definedName name="civ" localSheetId="7" hidden="1">{#N/A,#N/A,TRUE,"1842CWN0"}</definedName>
    <definedName name="civ" localSheetId="8" hidden="1">{#N/A,#N/A,TRUE,"1842CWN0"}</definedName>
    <definedName name="civ" hidden="1">{#N/A,#N/A,TRUE,"1842CWN0"}</definedName>
    <definedName name="Cj" localSheetId="4">#REF!</definedName>
    <definedName name="Cj" localSheetId="8">#REF!</definedName>
    <definedName name="Cj" localSheetId="10">#REF!</definedName>
    <definedName name="Cj">#REF!</definedName>
    <definedName name="Ck" localSheetId="4">#REF!</definedName>
    <definedName name="Ck" localSheetId="8">#REF!</definedName>
    <definedName name="Ck" localSheetId="10">#REF!</definedName>
    <definedName name="Ck">#REF!</definedName>
    <definedName name="CL" localSheetId="8">'[69]CIRCUITOS CODENSA'!#REF!</definedName>
    <definedName name="CL">'[69]CIRCUITOS CODENSA'!#REF!</definedName>
    <definedName name="Clabe">#N/A</definedName>
    <definedName name="clase" localSheetId="4">#REF!</definedName>
    <definedName name="clase" localSheetId="8">#REF!</definedName>
    <definedName name="clase" localSheetId="10">#REF!</definedName>
    <definedName name="clase">#REF!</definedName>
    <definedName name="class2" localSheetId="4">'[70]REF - Listas'!$D$27:$D$28</definedName>
    <definedName name="class2" localSheetId="8">'[71]REF - Listas'!$D$27:$D$28</definedName>
    <definedName name="class2" localSheetId="10">'[70]REF - Listas'!$D$27:$D$28</definedName>
    <definedName name="class2">'[71]REF - Listas'!$D$27:$D$28</definedName>
    <definedName name="class3" localSheetId="4">'[70]REF - Listas'!$F$4:$F$7</definedName>
    <definedName name="class3" localSheetId="8">'[71]REF - Listas'!$F$4:$F$7</definedName>
    <definedName name="class3" localSheetId="10">'[70]REF - Listas'!$F$4:$F$7</definedName>
    <definedName name="class3">'[71]REF - Listas'!$F$4:$F$7</definedName>
    <definedName name="classification" localSheetId="4">'[70]REF - Listas'!$D$15:$D$24</definedName>
    <definedName name="classification" localSheetId="8">'[71]REF - Listas'!$D$15:$D$24</definedName>
    <definedName name="classification" localSheetId="10">'[70]REF - Listas'!$D$15:$D$24</definedName>
    <definedName name="classification">'[71]REF - Listas'!$D$15:$D$24</definedName>
    <definedName name="Client" localSheetId="4">#REF!</definedName>
    <definedName name="Client" localSheetId="8">#REF!</definedName>
    <definedName name="Client" localSheetId="10">#REF!</definedName>
    <definedName name="Client">#REF!</definedName>
    <definedName name="Client_name" localSheetId="4">#REF!</definedName>
    <definedName name="Client_name" localSheetId="8">#REF!</definedName>
    <definedName name="Client_name" localSheetId="10">#REF!</definedName>
    <definedName name="Client_name">#REF!</definedName>
    <definedName name="Client_ref_number" localSheetId="4">#REF!</definedName>
    <definedName name="Client_ref_number" localSheetId="8">#REF!</definedName>
    <definedName name="Client_ref_number" localSheetId="10">#REF!</definedName>
    <definedName name="Client_ref_number">#REF!</definedName>
    <definedName name="clientes" localSheetId="7" hidden="1">'[111]CCMM Enap'!#REF!</definedName>
    <definedName name="clientes" localSheetId="8" hidden="1">'[111]CCMM Enap'!#REF!</definedName>
    <definedName name="clientes" hidden="1">'[111]CCMM Enap'!#REF!</definedName>
    <definedName name="Cll" localSheetId="8">#REF!</definedName>
    <definedName name="Cll">#REF!</definedName>
    <definedName name="CLube" localSheetId="8">#REF!</definedName>
    <definedName name="CLube">#REF!</definedName>
    <definedName name="Cm" localSheetId="8">#REF!</definedName>
    <definedName name="Cm">#REF!</definedName>
    <definedName name="CMina" localSheetId="4">[112]Cuentas!$P$11:$P$111</definedName>
    <definedName name="CMina" localSheetId="8">[113]Cuentas!$P$11:$P$111</definedName>
    <definedName name="CMina" localSheetId="10">[112]Cuentas!$P$11:$P$111</definedName>
    <definedName name="CMina">[113]Cuentas!$P$11:$P$111</definedName>
    <definedName name="cmuooo5" localSheetId="4">#REF!</definedName>
    <definedName name="cmuooo5" localSheetId="8">#REF!</definedName>
    <definedName name="cmuooo5" localSheetId="10">#REF!</definedName>
    <definedName name="cmuooo5">#REF!</definedName>
    <definedName name="Cn" localSheetId="4">#REF!</definedName>
    <definedName name="Cn" localSheetId="8">#REF!</definedName>
    <definedName name="Cn" localSheetId="10">#REF!</definedName>
    <definedName name="Cn">#REF!</definedName>
    <definedName name="Cñ" localSheetId="4">#REF!</definedName>
    <definedName name="Cñ" localSheetId="8">#REF!</definedName>
    <definedName name="Cñ" localSheetId="10">#REF!</definedName>
    <definedName name="Cñ">#REF!</definedName>
    <definedName name="Co" localSheetId="8">#REF!</definedName>
    <definedName name="Co">#REF!</definedName>
    <definedName name="Coal" localSheetId="8">#REF!</definedName>
    <definedName name="Coal">#REF!</definedName>
    <definedName name="Coal_Closing_Stock" localSheetId="4">[114]INPUT_TEMP!#REF!</definedName>
    <definedName name="Coal_Closing_Stock" localSheetId="8">[115]INPUT_TEMP!#REF!</definedName>
    <definedName name="Coal_Closing_Stock" localSheetId="10">[114]INPUT_TEMP!#REF!</definedName>
    <definedName name="Coal_Closing_Stock">[115]INPUT_TEMP!#REF!</definedName>
    <definedName name="Coal_DB" localSheetId="4">#REF!</definedName>
    <definedName name="Coal_DB" localSheetId="8">#REF!</definedName>
    <definedName name="Coal_DB" localSheetId="10">#REF!</definedName>
    <definedName name="Coal_DB">#REF!</definedName>
    <definedName name="Coal1" localSheetId="4">#REF!</definedName>
    <definedName name="Coal1" localSheetId="8">#REF!</definedName>
    <definedName name="Coal1" localSheetId="10">#REF!</definedName>
    <definedName name="Coal1">#REF!</definedName>
    <definedName name="Coal2" localSheetId="4">'[99]NPV Summary'!#REF!</definedName>
    <definedName name="Coal2" localSheetId="8">'[100]NPV Summary'!#REF!</definedName>
    <definedName name="Coal2" localSheetId="10">'[99]NPV Summary'!#REF!</definedName>
    <definedName name="Coal2">'[100]NPV Summary'!#REF!</definedName>
    <definedName name="Coal3" localSheetId="4">'[99]NPV Summary'!#REF!</definedName>
    <definedName name="Coal3" localSheetId="8">'[100]NPV Summary'!#REF!</definedName>
    <definedName name="Coal3" localSheetId="10">'[99]NPV Summary'!#REF!</definedName>
    <definedName name="Coal3">'[100]NPV Summary'!#REF!</definedName>
    <definedName name="Coal4" localSheetId="4">#REF!</definedName>
    <definedName name="Coal4" localSheetId="8">#REF!</definedName>
    <definedName name="Coal4" localSheetId="10">#REF!</definedName>
    <definedName name="Coal4">#REF!</definedName>
    <definedName name="CoalFleet" localSheetId="4">#REF!</definedName>
    <definedName name="CoalFleet" localSheetId="8">#REF!</definedName>
    <definedName name="CoalFleet" localSheetId="10">#REF!</definedName>
    <definedName name="CoalFleet">#REF!</definedName>
    <definedName name="CoalLoad" localSheetId="4">#REF!</definedName>
    <definedName name="CoalLoad" localSheetId="8">#REF!</definedName>
    <definedName name="CoalLoad" localSheetId="10">#REF!</definedName>
    <definedName name="CoalLoad">#REF!</definedName>
    <definedName name="CoalOpCost" localSheetId="8">#REF!</definedName>
    <definedName name="CoalOpCost">#REF!</definedName>
    <definedName name="CoalOverCap" localSheetId="8">#REF!</definedName>
    <definedName name="CoalOverCap">#REF!</definedName>
    <definedName name="CoalPriceFac" localSheetId="4">[73]Sensitivities!$I$10</definedName>
    <definedName name="CoalPriceFac" localSheetId="8">[74]Sensitivities!$I$10</definedName>
    <definedName name="CoalPriceFac" localSheetId="10">[73]Sensitivities!$I$10</definedName>
    <definedName name="CoalPriceFac">[74]Sensitivities!$I$10</definedName>
    <definedName name="CoalRepl" localSheetId="4">#REF!</definedName>
    <definedName name="CoalRepl" localSheetId="8">#REF!</definedName>
    <definedName name="CoalRepl" localSheetId="10">#REF!</definedName>
    <definedName name="CoalRepl">#REF!</definedName>
    <definedName name="CoalUtil" localSheetId="4">#REF!</definedName>
    <definedName name="CoalUtil" localSheetId="8">#REF!</definedName>
    <definedName name="CoalUtil" localSheetId="10">#REF!</definedName>
    <definedName name="CoalUtil">#REF!</definedName>
    <definedName name="Cod" localSheetId="4">#REF!</definedName>
    <definedName name="Cod" localSheetId="8">#REF!</definedName>
    <definedName name="Cod" localSheetId="10">#REF!</definedName>
    <definedName name="Cod">#REF!</definedName>
    <definedName name="Codigo" comment="Codigo Insumo" localSheetId="7">[85]Insumos!$A$4:$A$1772</definedName>
    <definedName name="Codigo" comment="Codigo Insumo">[86]Insumos!$A$4:$A$1772</definedName>
    <definedName name="Codigo_M.Obra" comment="Mano de obra " localSheetId="7">[85]M.Obra!$A$35:$A$43</definedName>
    <definedName name="Codigo_M.Obra" comment="Mano de obra ">[86]M.Obra!$A$35:$A$43</definedName>
    <definedName name="codigos" localSheetId="8">[116]Banderas!$A:$A</definedName>
    <definedName name="codigos">[117]Banderas!$A:$A</definedName>
    <definedName name="CODO_45___3__GRAN_RADIO_C_x_E" localSheetId="8">#REF!</definedName>
    <definedName name="CODO_45___3__GRAN_RADIO_C_x_E">#REF!</definedName>
    <definedName name="CODO_45___3__P.V.C" localSheetId="8">#REF!</definedName>
    <definedName name="CODO_45___3__P.V.C">#REF!</definedName>
    <definedName name="CODO_45__2__P.V.C" localSheetId="8">#REF!</definedName>
    <definedName name="CODO_45__2__P.V.C">#REF!</definedName>
    <definedName name="CODO_90___3__GRAN_RADIO_C_x_E" localSheetId="8">#REF!</definedName>
    <definedName name="CODO_90___3__GRAN_RADIO_C_x_E">#REF!</definedName>
    <definedName name="CODO_90___3__P.V.C" localSheetId="8">#REF!</definedName>
    <definedName name="CODO_90___3__P.V.C">#REF!</definedName>
    <definedName name="CODO_90_x_3__B_x_B" localSheetId="8">#REF!</definedName>
    <definedName name="CODO_90_x_3__B_x_B">#REF!</definedName>
    <definedName name="CODO_90_x_3__B_x_EL" localSheetId="8">#REF!</definedName>
    <definedName name="CODO_90_x_3__B_x_EL">#REF!</definedName>
    <definedName name="CODO_P.V.C_90___1_2" localSheetId="8">#REF!</definedName>
    <definedName name="CODO_P.V.C_90___1_2">#REF!</definedName>
    <definedName name="CODOS" localSheetId="8">#REF!</definedName>
    <definedName name="CODOS">#REF!</definedName>
    <definedName name="Codos_PVC_3" localSheetId="4">'[61]L. MAT.'!#REF!</definedName>
    <definedName name="Codos_PVC_3" localSheetId="8">'[61]L. MAT.'!#REF!</definedName>
    <definedName name="Codos_PVC_3" localSheetId="10">'[61]L. MAT.'!#REF!</definedName>
    <definedName name="Codos_PVC_3">'[61]L. MAT.'!#REF!</definedName>
    <definedName name="coe" localSheetId="4">#REF!</definedName>
    <definedName name="coe" localSheetId="8">#REF!</definedName>
    <definedName name="coe" localSheetId="10">#REF!</definedName>
    <definedName name="coe">#REF!</definedName>
    <definedName name="coeficienterugosidad">'[8]INFORMACIÓN REFERENCIA'!$B$90:$C$101</definedName>
    <definedName name="COHaul" localSheetId="4">#REF!</definedName>
    <definedName name="COHaul" localSheetId="8">#REF!</definedName>
    <definedName name="COHaul" localSheetId="10">#REF!</definedName>
    <definedName name="COHaul">#REF!</definedName>
    <definedName name="COL_A_APU">IF([107]apu!$B1="","",IF(LEN([107]apu!$B1)=9,[107]apu!$B1,[107]apu!$A1048576))</definedName>
    <definedName name="COL_A_AUX">IF([107]Auxiliares!$B1="","",IF([107]Auxiliares!$B1048576="",[107]Auxiliares!$B1,[107]Auxiliares!$A1048576))</definedName>
    <definedName name="COL_B">IF(LEFT('[107]Ppto completo'!$D1,5)='[107]Ppto completo'!$D1,"",(LEFT('[107]Ppto completo'!$D1,5)))</definedName>
    <definedName name="COL_C">LEFT('[107]Ppto completo'!$D1,2)</definedName>
    <definedName name="COL_G">IFERROR(VLOOKUP('[107]Ppto completo'!$D1,'[107]CO Teatro'!$A$1:$AB$65536,7,0),0)</definedName>
    <definedName name="COL_H" localSheetId="8">IF(LEN('[107]Ppto completo'!$D1)=9,ROUNDUP(SUM('[107]Ppto completo'!$G1:$G1),0),"")</definedName>
    <definedName name="COL_H">IF(LEN('[107]Ppto completo'!$D1)=9,ROUNDUP(SUM('[107]Ppto completo'!$G1:$G1),0),"")</definedName>
    <definedName name="COL_J">IF(LEN('[107]Ppto completo'!$D1)=9,'[107]Ppto completo'!$G1*'[107]Ppto completo'!$I1,"")</definedName>
    <definedName name="COL_J_APU">IF([107]apu!$B1="","",IF(VLOOKUP([107]apu!$B1,[107]Insumos!$D$1:$J$65536,7,FALSE)="",LEFT([107]apu!$B1,2),VLOOKUP([107]apu!$B1,[107]Insumos!$D$1:$J$65536,7,FALSE)))</definedName>
    <definedName name="COL_J_AUX">IF([107]Auxiliares!$B1="","",IF(VLOOKUP([107]Auxiliares!XEW1,[107]Insumos!XEY$1:A$65536,7,FALSE)="",LEFT([107]Auxiliares!$B1,2),VLOOKUP([107]Auxiliares!XEW1,[107]Insumos!XEY$1:A$65536,7,FALSE)))</definedName>
    <definedName name="COL_K_PPTO">IF(LEN('[107]Ppto completo'!XEX1)=5,SUMIF('[107]Ppto completo'!$B$1:$B$65536,'[107]Ppto completo'!$D1,'[107]Ppto completo'!$J$1:$J$65536),"")</definedName>
    <definedName name="COL_L">IF('[107]Ppto completo'!$K1="",SUMIF('[107]Ppto completo'!$C$1:$C$65536,'[107]Ppto completo'!$D1,'[107]Ppto completo'!$K$1:$K$65536),"")</definedName>
    <definedName name="COL_M">IF(LEN('[107]Ppto completo'!$D1)=2,'[107]Ppto completo'!$L1/SUMIF('[107]Ppto completo'!$C$1:$C$65536,"&gt;&lt;""",'[107]Ppto completo'!$L$1:$L$65536),"")</definedName>
    <definedName name="COL_M_APU">IF([107]apu!$B1="","",IF(VLOOKUP([107]apu!$B1,[107]Insumos!$D$1:$J$65536,7,FALSE)="",LEFT([107]apu!$B1,2),VLOOKUP([107]apu!$B1,[107]Insumos!$D$1:$J$65536,7,FALSE)))</definedName>
    <definedName name="COLBOR" localSheetId="4">#REF!</definedName>
    <definedName name="COLBOR" localSheetId="8">#REF!</definedName>
    <definedName name="COLBOR" localSheetId="10">#REF!</definedName>
    <definedName name="COLBOR">#REF!</definedName>
    <definedName name="COLLAR_DE_DERIVACION_2____1_2" localSheetId="4">#REF!</definedName>
    <definedName name="COLLAR_DE_DERIVACION_2____1_2" localSheetId="8">#REF!</definedName>
    <definedName name="COLLAR_DE_DERIVACION_2____1_2" localSheetId="10">#REF!</definedName>
    <definedName name="COLLAR_DE_DERIVACION_2____1_2">#REF!</definedName>
    <definedName name="COLLAR_DE_DERIVACION_3____1_2" localSheetId="8">#REF!</definedName>
    <definedName name="COLLAR_DE_DERIVACION_3____1_2">#REF!</definedName>
    <definedName name="COLLAR_DE_DERIVACION_DE_HF_DE_3____1_2__PARA_INSTALACION_DE_VENTOSA_EN_TUBERIA_DE_P.V.C" localSheetId="8">#REF!</definedName>
    <definedName name="COLLAR_DE_DERIVACION_DE_HF_DE_3____1_2__PARA_INSTALACION_DE_VENTOSA_EN_TUBERIA_DE_P.V.C">#REF!</definedName>
    <definedName name="columna" localSheetId="4">[59]lisprecios!#REF!</definedName>
    <definedName name="columna" localSheetId="8">[59]lisprecios!#REF!</definedName>
    <definedName name="columna" localSheetId="10">[59]lisprecios!#REF!</definedName>
    <definedName name="columna">[59]lisprecios!#REF!</definedName>
    <definedName name="COM.LIM" localSheetId="8">#REF!</definedName>
    <definedName name="COM.LIM">#REF!</definedName>
    <definedName name="ComBid1" localSheetId="4">#REF!</definedName>
    <definedName name="ComBid1" localSheetId="8">#REF!</definedName>
    <definedName name="ComBid1" localSheetId="10">#REF!</definedName>
    <definedName name="ComBid1">#REF!</definedName>
    <definedName name="ComBid1CurrCode" localSheetId="4">#REF!</definedName>
    <definedName name="ComBid1CurrCode" localSheetId="8">#REF!</definedName>
    <definedName name="ComBid1CurrCode" localSheetId="10">#REF!</definedName>
    <definedName name="ComBid1CurrCode">#REF!</definedName>
    <definedName name="ComBid1EvalTotal" localSheetId="4">#REF!</definedName>
    <definedName name="ComBid1EvalTotal" localSheetId="8">#REF!</definedName>
    <definedName name="ComBid1EvalTotal" localSheetId="10">#REF!</definedName>
    <definedName name="ComBid1EvalTotal">#REF!</definedName>
    <definedName name="ComBid1LeadTime" localSheetId="8">#REF!</definedName>
    <definedName name="ComBid1LeadTime">#REF!</definedName>
    <definedName name="ComBid1Number" localSheetId="8">#REF!</definedName>
    <definedName name="ComBid1Number">#REF!</definedName>
    <definedName name="ComBid1PayTerms" localSheetId="8">#REF!</definedName>
    <definedName name="ComBid1PayTerms">#REF!</definedName>
    <definedName name="ComBid1Penalty" localSheetId="8">#REF!</definedName>
    <definedName name="ComBid1Penalty">#REF!</definedName>
    <definedName name="ComBid1PromiseDate" localSheetId="8">#REF!</definedName>
    <definedName name="ComBid1PromiseDate">#REF!</definedName>
    <definedName name="ComBid1Rate" localSheetId="8">#REF!</definedName>
    <definedName name="ComBid1Rate">#REF!</definedName>
    <definedName name="ComBid1Retention" localSheetId="8">#REF!</definedName>
    <definedName name="ComBid1Retention">#REF!</definedName>
    <definedName name="ComBid1Total" localSheetId="8">#REF!</definedName>
    <definedName name="ComBid1Total">#REF!</definedName>
    <definedName name="ComBid2" localSheetId="8">#REF!</definedName>
    <definedName name="ComBid2">#REF!</definedName>
    <definedName name="ComBid2CurrCode" localSheetId="8">#REF!</definedName>
    <definedName name="ComBid2CurrCode">#REF!</definedName>
    <definedName name="ComBid2EvalTotal" localSheetId="8">#REF!</definedName>
    <definedName name="ComBid2EvalTotal">#REF!</definedName>
    <definedName name="ComBid2LeadTime" localSheetId="8">#REF!</definedName>
    <definedName name="ComBid2LeadTime">#REF!</definedName>
    <definedName name="ComBid2Number" localSheetId="8">#REF!</definedName>
    <definedName name="ComBid2Number">#REF!</definedName>
    <definedName name="ComBid2PayTerms" localSheetId="8">#REF!</definedName>
    <definedName name="ComBid2PayTerms">#REF!</definedName>
    <definedName name="ComBid2Penalty" localSheetId="8">#REF!</definedName>
    <definedName name="ComBid2Penalty">#REF!</definedName>
    <definedName name="ComBid2PromiseDate" localSheetId="8">#REF!</definedName>
    <definedName name="ComBid2PromiseDate">#REF!</definedName>
    <definedName name="ComBid2Rate" localSheetId="8">#REF!</definedName>
    <definedName name="ComBid2Rate">#REF!</definedName>
    <definedName name="ComBid2Retention" localSheetId="8">#REF!</definedName>
    <definedName name="ComBid2Retention">#REF!</definedName>
    <definedName name="ComBid2Total" localSheetId="8">#REF!</definedName>
    <definedName name="ComBid2Total">#REF!</definedName>
    <definedName name="ComBid3" localSheetId="8">#REF!</definedName>
    <definedName name="ComBid3">#REF!</definedName>
    <definedName name="ComBid3CurrCode" localSheetId="8">#REF!</definedName>
    <definedName name="ComBid3CurrCode">#REF!</definedName>
    <definedName name="ComBid3EvalTotal" localSheetId="8">#REF!</definedName>
    <definedName name="ComBid3EvalTotal">#REF!</definedName>
    <definedName name="ComBid3LeadTime" localSheetId="8">#REF!</definedName>
    <definedName name="ComBid3LeadTime">#REF!</definedName>
    <definedName name="comBid3Number" localSheetId="8">#REF!</definedName>
    <definedName name="comBid3Number">#REF!</definedName>
    <definedName name="ComBid3PayTerms" localSheetId="8">#REF!</definedName>
    <definedName name="ComBid3PayTerms">#REF!</definedName>
    <definedName name="ComBid3Penalty" localSheetId="8">#REF!</definedName>
    <definedName name="ComBid3Penalty">#REF!</definedName>
    <definedName name="ComBid3PromiseDate" localSheetId="8">#REF!</definedName>
    <definedName name="ComBid3PromiseDate">#REF!</definedName>
    <definedName name="ComBid3Rate" localSheetId="8">#REF!</definedName>
    <definedName name="ComBid3Rate">#REF!</definedName>
    <definedName name="ComBid3Retention" localSheetId="8">#REF!</definedName>
    <definedName name="ComBid3Retention">#REF!</definedName>
    <definedName name="ComBid3Total" localSheetId="8">#REF!</definedName>
    <definedName name="ComBid3Total">#REF!</definedName>
    <definedName name="ComBid4" localSheetId="8">#REF!</definedName>
    <definedName name="ComBid4">#REF!</definedName>
    <definedName name="ComBid4CurrCode" localSheetId="8">#REF!</definedName>
    <definedName name="ComBid4CurrCode">#REF!</definedName>
    <definedName name="ComBid4EvalTotal" localSheetId="8">#REF!</definedName>
    <definedName name="ComBid4EvalTotal">#REF!</definedName>
    <definedName name="ComBid4LeadTime" localSheetId="8">#REF!</definedName>
    <definedName name="ComBid4LeadTime">#REF!</definedName>
    <definedName name="ComBid4Number" localSheetId="8">#REF!</definedName>
    <definedName name="ComBid4Number">#REF!</definedName>
    <definedName name="ComBid4PayTerms" localSheetId="8">#REF!</definedName>
    <definedName name="ComBid4PayTerms">#REF!</definedName>
    <definedName name="ComBid4Penalty" localSheetId="8">#REF!</definedName>
    <definedName name="ComBid4Penalty">#REF!</definedName>
    <definedName name="ComBid4PromiseDate" localSheetId="8">#REF!</definedName>
    <definedName name="ComBid4PromiseDate">#REF!</definedName>
    <definedName name="ComBid4Rate" localSheetId="8">#REF!</definedName>
    <definedName name="ComBid4Rate">#REF!</definedName>
    <definedName name="ComBid4Retention" localSheetId="8">#REF!</definedName>
    <definedName name="ComBid4Retention">#REF!</definedName>
    <definedName name="ComBid4Total" localSheetId="8">#REF!</definedName>
    <definedName name="ComBid4Total">#REF!</definedName>
    <definedName name="ComBidRange" localSheetId="8">#REF!</definedName>
    <definedName name="ComBidRange">#REF!</definedName>
    <definedName name="Combustible" localSheetId="8">#REF!</definedName>
    <definedName name="Combustible">#REF!</definedName>
    <definedName name="CombustibleCostos" localSheetId="8">#REF!</definedName>
    <definedName name="CombustibleCostos">#REF!</definedName>
    <definedName name="COMEstAward_date" localSheetId="8">#REF!</definedName>
    <definedName name="COMEstAward_date">#REF!</definedName>
    <definedName name="COMJob_Number" localSheetId="8">#REF!</definedName>
    <definedName name="COMJob_Number">#REF!</definedName>
    <definedName name="COMMR_description" localSheetId="8">#REF!</definedName>
    <definedName name="COMMR_description">#REF!</definedName>
    <definedName name="COMMRNumber" localSheetId="8">#REF!</definedName>
    <definedName name="COMMRNumber">#REF!</definedName>
    <definedName name="comp" localSheetId="4">[118]PRESUP!$A:$IV</definedName>
    <definedName name="comp" localSheetId="8">[119]PRESUP!$A:$IV</definedName>
    <definedName name="comp" localSheetId="10">[118]PRESUP!$A:$IV</definedName>
    <definedName name="comp">[119]PRESUP!$A:$IV</definedName>
    <definedName name="compactacion" localSheetId="4">#REF!</definedName>
    <definedName name="compactacion" localSheetId="8">#REF!</definedName>
    <definedName name="compactacion" localSheetId="10">#REF!</definedName>
    <definedName name="compactacion">#REF!</definedName>
    <definedName name="COMPenalty" localSheetId="4">#REF!</definedName>
    <definedName name="COMPenalty" localSheetId="8">#REF!</definedName>
    <definedName name="COMPenalty" localSheetId="10">#REF!</definedName>
    <definedName name="COMPenalty">#REF!</definedName>
    <definedName name="COMPRE" localSheetId="8">#REF!</definedName>
    <definedName name="COMPRE">#REF!</definedName>
    <definedName name="COMProject_Currency" localSheetId="4">#REF!</definedName>
    <definedName name="COMProject_Currency" localSheetId="8">#REF!</definedName>
    <definedName name="COMProject_Currency" localSheetId="10">#REF!</definedName>
    <definedName name="COMProject_Currency">#REF!</definedName>
    <definedName name="COMProject_name" localSheetId="8">#REF!</definedName>
    <definedName name="COMProject_name">#REF!</definedName>
    <definedName name="compuerta" localSheetId="4">[59]lisprecios!#REF!</definedName>
    <definedName name="compuerta" localSheetId="8">[59]lisprecios!#REF!</definedName>
    <definedName name="compuerta" localSheetId="10">[59]lisprecios!#REF!</definedName>
    <definedName name="compuerta">[59]lisprecios!#REF!</definedName>
    <definedName name="CON.FUN" localSheetId="8">#REF!</definedName>
    <definedName name="CON.FUN">#REF!</definedName>
    <definedName name="CON.LIM" localSheetId="8">#REF!</definedName>
    <definedName name="CON.LIM">#REF!</definedName>
    <definedName name="CON.POZ" localSheetId="8">#REF!</definedName>
    <definedName name="CON.POZ">#REF!</definedName>
    <definedName name="CON.TUB" localSheetId="8">[77]TUBERIA!#REF!</definedName>
    <definedName name="CON.TUB">[77]TUBERIA!#REF!</definedName>
    <definedName name="CON_3000" localSheetId="4">#REF!</definedName>
    <definedName name="CON_3000" localSheetId="8">#REF!</definedName>
    <definedName name="CON_3000" localSheetId="10">#REF!</definedName>
    <definedName name="CON_3000">#REF!</definedName>
    <definedName name="CON_HTA">SUMIFS([107]Auxiliares!$G$1:$G$65536,[107]Auxiliares!$A$1:$A$65536,[107]Auxiliares!$A1,[107]Auxiliares!$J$1:$J$65536,"mo")</definedName>
    <definedName name="CON_HTA_APU">SUMIFS([107]apu!$G$1:$G$65536,[107]apu!$A$1:$A$65536,[107]apu!$A1048576,[107]apu!$M$1:$M$65536,"mo")</definedName>
    <definedName name="CONC" localSheetId="8">#REF!</definedName>
    <definedName name="CONC">#REF!</definedName>
    <definedName name="CONCRE123" localSheetId="4">#REF!</definedName>
    <definedName name="CONCRE123" localSheetId="8">#REF!</definedName>
    <definedName name="CONCRE123" localSheetId="10">#REF!</definedName>
    <definedName name="CONCRE123">#REF!</definedName>
    <definedName name="CONCRE124" localSheetId="4">#REF!</definedName>
    <definedName name="CONCRE124" localSheetId="8">#REF!</definedName>
    <definedName name="CONCRE124" localSheetId="10">#REF!</definedName>
    <definedName name="CONCRE124">#REF!</definedName>
    <definedName name="concre15" localSheetId="8">#REF!</definedName>
    <definedName name="concre15">#REF!</definedName>
    <definedName name="CONCRE25" localSheetId="8">#REF!</definedName>
    <definedName name="CONCRE25">#REF!</definedName>
    <definedName name="concre3000" localSheetId="8">#REF!</definedName>
    <definedName name="concre3000">#REF!</definedName>
    <definedName name="concre35" localSheetId="8">#REF!</definedName>
    <definedName name="concre35">#REF!</definedName>
    <definedName name="concreto" localSheetId="4">'[120]APU''s'!#REF!</definedName>
    <definedName name="CONCRETO" localSheetId="7">#REF!</definedName>
    <definedName name="CONCRETO" localSheetId="8">#REF!</definedName>
    <definedName name="concreto" localSheetId="10">'[120]APU''s'!#REF!</definedName>
    <definedName name="concreto">'[120]APU''s'!#REF!</definedName>
    <definedName name="Concreto_1500_psi" localSheetId="4">'[121]Análisis Básicos'!#REF!</definedName>
    <definedName name="Concreto_1500_psi" localSheetId="8">'[121]Análisis Básicos'!#REF!</definedName>
    <definedName name="Concreto_1500_psi" localSheetId="10">'[121]Análisis Básicos'!#REF!</definedName>
    <definedName name="Concreto_1500_psi">'[121]Análisis Básicos'!#REF!</definedName>
    <definedName name="CONCRETO_2000">'[40]Concreto de 2000 psi'!$I$53</definedName>
    <definedName name="Concreto_3000_PSI">'[41]Apu Basicos'!$F$40</definedName>
    <definedName name="CONCRETO_F.C_4" localSheetId="8">#REF!</definedName>
    <definedName name="CONCRETO_F.C_4">#REF!</definedName>
    <definedName name="concreto_FC_2.2" localSheetId="8">#REF!</definedName>
    <definedName name="concreto_FC_2.2">#REF!</definedName>
    <definedName name="concreto14" localSheetId="4">#REF!</definedName>
    <definedName name="concreto14" localSheetId="8">#REF!</definedName>
    <definedName name="concreto14" localSheetId="10">#REF!</definedName>
    <definedName name="concreto14">#REF!</definedName>
    <definedName name="CONCRETO20" localSheetId="4">#REF!</definedName>
    <definedName name="CONCRETO20" localSheetId="8">#REF!</definedName>
    <definedName name="CONCRETO20" localSheetId="10">#REF!</definedName>
    <definedName name="CONCRETO20">#REF!</definedName>
    <definedName name="concreto25" localSheetId="4">#REF!</definedName>
    <definedName name="CONCRETO25" localSheetId="7">#REF!</definedName>
    <definedName name="CONCRETO25" localSheetId="8">#REF!</definedName>
    <definedName name="concreto25" localSheetId="10">#REF!</definedName>
    <definedName name="concreto25">#REF!</definedName>
    <definedName name="Concreto2500v" localSheetId="8">#REF!</definedName>
    <definedName name="Concreto2500v">#REF!</definedName>
    <definedName name="CONCRETO3" localSheetId="8">#REF!</definedName>
    <definedName name="CONCRETO3">#REF!</definedName>
    <definedName name="CONCRETO30" localSheetId="8">#REF!</definedName>
    <definedName name="CONCRETO30">#REF!</definedName>
    <definedName name="concreto3000" localSheetId="4">'[120]APU''s'!#REF!</definedName>
    <definedName name="concreto3000" localSheetId="8">'[120]APU''s'!#REF!</definedName>
    <definedName name="concreto3000" localSheetId="10">'[120]APU''s'!#REF!</definedName>
    <definedName name="concreto3000">'[120]APU''s'!#REF!</definedName>
    <definedName name="concreto35" localSheetId="4">#REF!</definedName>
    <definedName name="concreto35" localSheetId="8">#REF!</definedName>
    <definedName name="concreto35" localSheetId="10">#REF!</definedName>
    <definedName name="concreto35">#REF!</definedName>
    <definedName name="concreto5" localSheetId="8">#REF!</definedName>
    <definedName name="concreto5">#REF!</definedName>
    <definedName name="Concreto5500v" localSheetId="8">#REF!</definedName>
    <definedName name="Concreto5500v">#REF!</definedName>
    <definedName name="concretomuro" localSheetId="8">#REF!</definedName>
    <definedName name="concretomuro">#REF!</definedName>
    <definedName name="concretoplaca" localSheetId="4">#REF!</definedName>
    <definedName name="concretoplaca" localSheetId="8">#REF!</definedName>
    <definedName name="concretoplaca" localSheetId="10">#REF!</definedName>
    <definedName name="concretoplaca">#REF!</definedName>
    <definedName name="Concretos" localSheetId="8">[122]Insumos!#REF!</definedName>
    <definedName name="Concretos">[122]Insumos!#REF!</definedName>
    <definedName name="CONDI1" localSheetId="8">#REF!</definedName>
    <definedName name="CONDI1">#REF!</definedName>
    <definedName name="CONDUCCION331">'[8]INFORMACIÓN REFERENCIA'!$B$122:$E$133</definedName>
    <definedName name="CONDUCCIONTABLA3.3.1">'[8]INFORMACIÓN REFERENCIA'!$B$122:$D$133</definedName>
    <definedName name="Conductores" localSheetId="4">#REF!</definedName>
    <definedName name="Conductores" localSheetId="8">#REF!</definedName>
    <definedName name="Conductores" localSheetId="10">#REF!</definedName>
    <definedName name="Conductores">#REF!</definedName>
    <definedName name="ConductoresCostos" localSheetId="4">#REF!</definedName>
    <definedName name="ConductoresCostos" localSheetId="8">#REF!</definedName>
    <definedName name="ConductoresCostos" localSheetId="10">#REF!</definedName>
    <definedName name="ConductoresCostos">#REF!</definedName>
    <definedName name="conexiondomiciliaria" localSheetId="4">#REF!</definedName>
    <definedName name="conexiondomiciliaria" localSheetId="8">#REF!</definedName>
    <definedName name="conexiondomiciliaria" localSheetId="10">#REF!</definedName>
    <definedName name="conexiondomiciliaria">#REF!</definedName>
    <definedName name="Congelar_Capital_Vencido" localSheetId="8">#REF!</definedName>
    <definedName name="Congelar_Capital_Vencido">#REF!</definedName>
    <definedName name="cons" localSheetId="8">#REF!</definedName>
    <definedName name="cons">#REF!</definedName>
    <definedName name="CONSOLIDADO" localSheetId="8">#REF!</definedName>
    <definedName name="CONSOLIDADO">#REF!</definedName>
    <definedName name="CONSORCIO" localSheetId="4">[24]UNIT081!#REF!</definedName>
    <definedName name="CONSORCIO" localSheetId="8">[25]UNIT081!#REF!</definedName>
    <definedName name="CONSORCIO" localSheetId="10">[24]UNIT081!#REF!</definedName>
    <definedName name="CONSORCIO">[25]UNIT081!#REF!</definedName>
    <definedName name="Consultor">[123]Datos!$B$3</definedName>
    <definedName name="consum" localSheetId="4">#REF!</definedName>
    <definedName name="consum" localSheetId="7" hidden="1">{"'Sheet2'!$A$3:$B$17"}</definedName>
    <definedName name="consum" localSheetId="8" hidden="1">{"'Sheet2'!$A$3:$B$17"}</definedName>
    <definedName name="consum" localSheetId="10">#REF!</definedName>
    <definedName name="consum">#REF!</definedName>
    <definedName name="consumo" localSheetId="4">[124]consumo1!$A$1:$IV$65536</definedName>
    <definedName name="consumo" localSheetId="8">[125]consumo1!$A$1:$IV$65536</definedName>
    <definedName name="consumo" localSheetId="10">[124]consumo1!$A$1:$IV$65536</definedName>
    <definedName name="consumo">[125]consumo1!$A$1:$IV$65536</definedName>
    <definedName name="CONTABLE" localSheetId="7" hidden="1">{#N/A,#N/A,FALSE,"CIBHA05A";#N/A,#N/A,FALSE,"CIBHA05B"}</definedName>
    <definedName name="CONTABLE" localSheetId="8" hidden="1">{#N/A,#N/A,FALSE,"CIBHA05A";#N/A,#N/A,FALSE,"CIBHA05B"}</definedName>
    <definedName name="CONTABLE" hidden="1">{#N/A,#N/A,FALSE,"CIBHA05A";#N/A,#N/A,FALSE,"CIBHA05B"}</definedName>
    <definedName name="CONTABLES" localSheetId="7" hidden="1">{#N/A,#N/A,FALSE,"Costos Productos 6A";#N/A,#N/A,FALSE,"Costo Unitario Total H-94-12"}</definedName>
    <definedName name="CONTABLES" localSheetId="8" hidden="1">{#N/A,#N/A,FALSE,"Costos Productos 6A";#N/A,#N/A,FALSE,"Costo Unitario Total H-94-12"}</definedName>
    <definedName name="CONTABLES" hidden="1">{#N/A,#N/A,FALSE,"Costos Productos 6A";#N/A,#N/A,FALSE,"Costo Unitario Total H-94-12"}</definedName>
    <definedName name="CONTADO" localSheetId="4">#REF!</definedName>
    <definedName name="CONTADO" localSheetId="8">#REF!</definedName>
    <definedName name="CONTADO" localSheetId="10">#REF!</definedName>
    <definedName name="CONTADO">#REF!</definedName>
    <definedName name="ContLabCostOutput" localSheetId="4">#REF!</definedName>
    <definedName name="ContLabCostOutput" localSheetId="8">#REF!</definedName>
    <definedName name="ContLabCostOutput" localSheetId="10">#REF!</definedName>
    <definedName name="ContLabCostOutput">#REF!</definedName>
    <definedName name="ContPartsCostOutput" localSheetId="4">#REF!</definedName>
    <definedName name="ContPartsCostOutput" localSheetId="8">#REF!</definedName>
    <definedName name="ContPartsCostOutput" localSheetId="10">#REF!</definedName>
    <definedName name="ContPartsCostOutput">#REF!</definedName>
    <definedName name="Contrato" localSheetId="7">[123]Datos!$B$2</definedName>
    <definedName name="Contrato" localSheetId="8">[123]Datos!$B$2</definedName>
    <definedName name="Contrato">#REF!</definedName>
    <definedName name="Coordinador">[123]Datos!$B$6</definedName>
    <definedName name="COPIA" localSheetId="3">#REF!</definedName>
    <definedName name="COPIA" localSheetId="8">#REF!</definedName>
    <definedName name="COPIA" localSheetId="14">#REF!</definedName>
    <definedName name="COPIA">#REF!</definedName>
    <definedName name="Coraza" localSheetId="8">#REF!</definedName>
    <definedName name="Coraza">#REF!</definedName>
    <definedName name="corte" localSheetId="8">#REF!</definedName>
    <definedName name="corte">#REF!</definedName>
    <definedName name="corterocoso" localSheetId="8">#REF!</definedName>
    <definedName name="corterocoso">#REF!</definedName>
    <definedName name="cost_analysis" localSheetId="8">#REF!</definedName>
    <definedName name="cost_analysis">#REF!</definedName>
    <definedName name="COST_CENTRES" localSheetId="4">'[126]C - CENTROS DE COSTO Y GASTOS'!$A$5:$B$248</definedName>
    <definedName name="COST_CENTRES" localSheetId="8">'[127]C - CENTROS DE COSTO Y GASTOS'!$A$5:$B$248</definedName>
    <definedName name="COST_CENTRES" localSheetId="10">'[126]C - CENTROS DE COSTO Y GASTOS'!$A$5:$B$248</definedName>
    <definedName name="COST_CENTRES">'[127]C - CENTROS DE COSTO Y GASTOS'!$A$5:$B$248</definedName>
    <definedName name="cost04" localSheetId="7" hidden="1">{#N/A,#N/A,FALSE,"Costos Productos 6A";#N/A,#N/A,FALSE,"Costo Unitario Total H-94-12"}</definedName>
    <definedName name="cost04" localSheetId="8" hidden="1">{#N/A,#N/A,FALSE,"Costos Productos 6A";#N/A,#N/A,FALSE,"Costo Unitario Total H-94-12"}</definedName>
    <definedName name="cost04" hidden="1">{#N/A,#N/A,FALSE,"Costos Productos 6A";#N/A,#N/A,FALSE,"Costo Unitario Total H-94-12"}</definedName>
    <definedName name="CostCode">'[128]cost codes'!$B$2:$F$54</definedName>
    <definedName name="COSTCONTAB" localSheetId="7" hidden="1">{#N/A,#N/A,FALSE,"Costos Productos 6A";#N/A,#N/A,FALSE,"Costo Unitario Total H-94-12"}</definedName>
    <definedName name="COSTCONTAB" localSheetId="8" hidden="1">{#N/A,#N/A,FALSE,"Costos Productos 6A";#N/A,#N/A,FALSE,"Costo Unitario Total H-94-12"}</definedName>
    <definedName name="COSTCONTAB" hidden="1">{#N/A,#N/A,FALSE,"Costos Productos 6A";#N/A,#N/A,FALSE,"Costo Unitario Total H-94-12"}</definedName>
    <definedName name="CosteoConsultoria" localSheetId="7">#REF!</definedName>
    <definedName name="CosteoConsultoria" localSheetId="8">#REF!</definedName>
    <definedName name="CosteoConsultoria">#REF!</definedName>
    <definedName name="costivos" localSheetId="7" hidden="1">{#N/A,#N/A,FALSE,"Costos Productos 6A";#N/A,#N/A,FALSE,"Costo Unitario Total H-94-12"}</definedName>
    <definedName name="costivos" localSheetId="8" hidden="1">{#N/A,#N/A,FALSE,"Costos Productos 6A";#N/A,#N/A,FALSE,"Costo Unitario Total H-94-12"}</definedName>
    <definedName name="costivos" hidden="1">{#N/A,#N/A,FALSE,"Costos Productos 6A";#N/A,#N/A,FALSE,"Costo Unitario Total H-94-12"}</definedName>
    <definedName name="Costo_Indctos" localSheetId="4">#REF!</definedName>
    <definedName name="Costo_Indctos" localSheetId="8">#REF!</definedName>
    <definedName name="Costo_Indctos" localSheetId="10">#REF!</definedName>
    <definedName name="Costo_Indctos">#REF!</definedName>
    <definedName name="CostoDirecto" localSheetId="7">#REF!</definedName>
    <definedName name="CostoDirecto" localSheetId="8">#REF!</definedName>
    <definedName name="CostoDirecto">#REF!</definedName>
    <definedName name="CostoDirectoObra">'[129]COSTEO TOTAL OBRA'!$D$7</definedName>
    <definedName name="costoperativos" localSheetId="7" hidden="1">{#N/A,#N/A,FALSE,"Costos Productos 6A";#N/A,#N/A,FALSE,"Costo Unitario Total H-94-12"}</definedName>
    <definedName name="costoperativos" localSheetId="8" hidden="1">{#N/A,#N/A,FALSE,"Costos Productos 6A";#N/A,#N/A,FALSE,"Costo Unitario Total H-94-12"}</definedName>
    <definedName name="costoperativos" hidden="1">{#N/A,#N/A,FALSE,"Costos Productos 6A";#N/A,#N/A,FALSE,"Costo Unitario Total H-94-12"}</definedName>
    <definedName name="Costopérdidas" localSheetId="8">[130]Modelo!#REF!</definedName>
    <definedName name="Costopérdidas">[130]Modelo!#REF!</definedName>
    <definedName name="COSTOPERSONALTABLA1.5.3">'[8]INFORMACIÓN REFERENCIA'!$B$542:$F$545</definedName>
    <definedName name="COSTOPERSONALTABLA1.5.4">'[8]INFORMACIÓN REFERENCIA'!$B$549:$G$560</definedName>
    <definedName name="COSTOPERSONALTABLA1.5.5">'[8]INFORMACIÓN REFERENCIA'!$B$564:$G$621</definedName>
    <definedName name="COSTOREDESALCTABLA7.4" localSheetId="4">#REF!</definedName>
    <definedName name="COSTOREDESALCTABLA7.4" localSheetId="8">#REF!</definedName>
    <definedName name="COSTOREDESALCTABLA7.4" localSheetId="10">#REF!</definedName>
    <definedName name="COSTOREDESALCTABLA7.4">#REF!</definedName>
    <definedName name="COSTOREDESTABLA7.3" localSheetId="4">#REF!</definedName>
    <definedName name="COSTOREDESTABLA7.3" localSheetId="8">#REF!</definedName>
    <definedName name="COSTOREDESTABLA7.3" localSheetId="10">#REF!</definedName>
    <definedName name="COSTOREDESTABLA7.3">#REF!</definedName>
    <definedName name="costos" localSheetId="7" hidden="1">{#N/A,#N/A,FALSE,"VOL695";#N/A,#N/A,FALSE,"anexo1";#N/A,#N/A,FALSE,"anexo2";#N/A,#N/A,FALSE,"anexo3";#N/A,#N/A,FALSE,"anexo4";#N/A,#N/A,FALSE,"anexo5a";#N/A,#N/A,FALSE,"anexo5b";#N/A,#N/A,FALSE,"anexo6a";#N/A,#N/A,FALSE,"anexo6a";#N/A,#N/A,FALSE,"anexo6c";#N/A,#N/A,FALSE,"anexo7a";#N/A,#N/A,FALSE,"anexo7b";#N/A,#N/A,FALSE,"anexo7c"}</definedName>
    <definedName name="costos" localSheetId="8" hidden="1">{#N/A,#N/A,FALSE,"VOL695";#N/A,#N/A,FALSE,"anexo1";#N/A,#N/A,FALSE,"anexo2";#N/A,#N/A,FALSE,"anexo3";#N/A,#N/A,FALSE,"anexo4";#N/A,#N/A,FALSE,"anexo5a";#N/A,#N/A,FALSE,"anexo5b";#N/A,#N/A,FALSE,"anexo6a";#N/A,#N/A,FALSE,"anexo6a";#N/A,#N/A,FALSE,"anexo6c";#N/A,#N/A,FALSE,"anexo7a";#N/A,#N/A,FALSE,"anexo7b";#N/A,#N/A,FALSE,"anexo7c"}</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localSheetId="7" hidden="1">{#N/A,#N/A,FALSE,"Costos Productos 6A";#N/A,#N/A,FALSE,"Costo Unitario Total H-94-12"}</definedName>
    <definedName name="costos04" localSheetId="8" hidden="1">{#N/A,#N/A,FALSE,"Costos Productos 6A";#N/A,#N/A,FALSE,"Costo Unitario Total H-94-12"}</definedName>
    <definedName name="costos04" hidden="1">{#N/A,#N/A,FALSE,"Costos Productos 6A";#N/A,#N/A,FALSE,"Costo Unitario Total H-94-12"}</definedName>
    <definedName name="COSTOS1" localSheetId="7" hidden="1">{#N/A,#N/A,FALSE,"VOL695";#N/A,#N/A,FALSE,"anexo1";#N/A,#N/A,FALSE,"anexo2";#N/A,#N/A,FALSE,"anexo3";#N/A,#N/A,FALSE,"anexo4";#N/A,#N/A,FALSE,"anexo5a";#N/A,#N/A,FALSE,"anexo5b";#N/A,#N/A,FALSE,"anexo6a";#N/A,#N/A,FALSE,"anexo6a";#N/A,#N/A,FALSE,"anexo6c";#N/A,#N/A,FALSE,"anexo7a";#N/A,#N/A,FALSE,"anexo7b";#N/A,#N/A,FALSE,"anexo7c"}</definedName>
    <definedName name="COSTOS1" localSheetId="8" hidden="1">{#N/A,#N/A,FALSE,"VOL695";#N/A,#N/A,FALSE,"anexo1";#N/A,#N/A,FALSE,"anexo2";#N/A,#N/A,FALSE,"anexo3";#N/A,#N/A,FALSE,"anexo4";#N/A,#N/A,FALSE,"anexo5a";#N/A,#N/A,FALSE,"anexo5b";#N/A,#N/A,FALSE,"anexo6a";#N/A,#N/A,FALSE,"anexo6a";#N/A,#N/A,FALSE,"anexo6c";#N/A,#N/A,FALSE,"anexo7a";#N/A,#N/A,FALSE,"anexo7b";#N/A,#N/A,FALSE,"anexo7c"}</definedName>
    <definedName name="COSTOS1" hidden="1">{#N/A,#N/A,FALSE,"VOL695";#N/A,#N/A,FALSE,"anexo1";#N/A,#N/A,FALSE,"anexo2";#N/A,#N/A,FALSE,"anexo3";#N/A,#N/A,FALSE,"anexo4";#N/A,#N/A,FALSE,"anexo5a";#N/A,#N/A,FALSE,"anexo5b";#N/A,#N/A,FALSE,"anexo6a";#N/A,#N/A,FALSE,"anexo6a";#N/A,#N/A,FALSE,"anexo6c";#N/A,#N/A,FALSE,"anexo7a";#N/A,#N/A,FALSE,"anexo7b";#N/A,#N/A,FALSE,"anexo7c"}</definedName>
    <definedName name="COSTOSCONDUCCIONACU">'[8]BD COSTOS UNIDAD CONSTRUCTIVA'!$B$34:$J$49</definedName>
    <definedName name="COTAS">'[131]cotas '!$A$1:$H$184</definedName>
    <definedName name="CotizacionARP" localSheetId="7">#REF!</definedName>
    <definedName name="CotizacionARP" localSheetId="8">#REF!</definedName>
    <definedName name="CotizacionARP">#REF!</definedName>
    <definedName name="count" localSheetId="4">'[105]Inputs-SUMMARY'!$H$3:$BR$3</definedName>
    <definedName name="count" localSheetId="8">'[106]Inputs-SUMMARY'!$H$3:$BR$3</definedName>
    <definedName name="count" localSheetId="10">'[105]Inputs-SUMMARY'!$H$3:$BR$3</definedName>
    <definedName name="count">'[106]Inputs-SUMMARY'!$H$3:$BR$3</definedName>
    <definedName name="counter" localSheetId="4">[114]ASSUMPTIONS!$H$6:$AP$6</definedName>
    <definedName name="counter" localSheetId="8">[115]ASSUMPTIONS!$H$6:$AP$6</definedName>
    <definedName name="counter" localSheetId="10">[114]ASSUMPTIONS!$H$6:$AP$6</definedName>
    <definedName name="counter">[115]ASSUMPTIONS!$H$6:$AP$6</definedName>
    <definedName name="COUNTRY_OF_ORIGIN" localSheetId="4">#REF!</definedName>
    <definedName name="COUNTRY_OF_ORIGIN" localSheetId="8">#REF!</definedName>
    <definedName name="COUNTRY_OF_ORIGIN" localSheetId="10">#REF!</definedName>
    <definedName name="COUNTRY_OF_ORIGIN">#REF!</definedName>
    <definedName name="cp" localSheetId="4">#REF!</definedName>
    <definedName name="cp" localSheetId="8">#REF!</definedName>
    <definedName name="cp" localSheetId="10">#REF!</definedName>
    <definedName name="cp">#REF!</definedName>
    <definedName name="CPlanta" localSheetId="4">[112]Cuentas!$S$11:$S$56</definedName>
    <definedName name="CPlanta" localSheetId="8">[113]Cuentas!$S$11:$S$56</definedName>
    <definedName name="CPlanta" localSheetId="10">[112]Cuentas!$S$11:$S$56</definedName>
    <definedName name="CPlanta">[113]Cuentas!$S$11:$S$56</definedName>
    <definedName name="Cq" localSheetId="4">#REF!</definedName>
    <definedName name="Cq" localSheetId="8">#REF!</definedName>
    <definedName name="Cq" localSheetId="10">#REF!</definedName>
    <definedName name="Cq">#REF!</definedName>
    <definedName name="Cr" localSheetId="4">#REF!</definedName>
    <definedName name="Cr" localSheetId="8">#REF!</definedName>
    <definedName name="Cr" localSheetId="10">#REF!</definedName>
    <definedName name="Cr">#REF!</definedName>
    <definedName name="CRandM" localSheetId="4">#REF!</definedName>
    <definedName name="CRandM" localSheetId="8">#REF!</definedName>
    <definedName name="CRandM" localSheetId="10">#REF!</definedName>
    <definedName name="CRandM">#REF!</definedName>
    <definedName name="CREDITO" localSheetId="8">#REF!</definedName>
    <definedName name="CREDITO">#REF!</definedName>
    <definedName name="_xlnm.Criteria" localSheetId="8">[3]INSUMOS!#REF!</definedName>
    <definedName name="_xlnm.Criteria">[3]INSUMOS!#REF!</definedName>
    <definedName name="Criterios_IM" localSheetId="8">[3]INSUMOS!#REF!</definedName>
    <definedName name="Criterios_IM">[3]INSUMOS!#REF!</definedName>
    <definedName name="Criticos" localSheetId="8">#REF!</definedName>
    <definedName name="Criticos">#REF!</definedName>
    <definedName name="Cronograma" localSheetId="8">[3]INSUMOS!#REF!</definedName>
    <definedName name="Cronograma">[3]INSUMOS!#REF!</definedName>
    <definedName name="CRP" localSheetId="8">#REF!</definedName>
    <definedName name="CRP">#REF!</definedName>
    <definedName name="crrc" localSheetId="8">#REF!</definedName>
    <definedName name="crrc">#REF!</definedName>
    <definedName name="crrd" localSheetId="8">#REF!</definedName>
    <definedName name="crrd">#REF!</definedName>
    <definedName name="CRUCE_200_CANAL_S1" localSheetId="3">#REF!</definedName>
    <definedName name="CRUCE_200_CANAL_S1" localSheetId="8">#REF!</definedName>
    <definedName name="CRUCE_200_CANAL_S1" localSheetId="14">#REF!</definedName>
    <definedName name="CRUCE_200_CANAL_S1">#REF!</definedName>
    <definedName name="CRUCE_200_CANAL_S2" localSheetId="3">#REF!</definedName>
    <definedName name="CRUCE_200_CANAL_S2" localSheetId="8">#REF!</definedName>
    <definedName name="CRUCE_200_CANAL_S2" localSheetId="14">#REF!</definedName>
    <definedName name="CRUCE_200_CANAL_S2">#REF!</definedName>
    <definedName name="CRUCE_200_CANAL_S3" localSheetId="3">#REF!</definedName>
    <definedName name="CRUCE_200_CANAL_S3" localSheetId="8">#REF!</definedName>
    <definedName name="CRUCE_200_CANAL_S3" localSheetId="14">#REF!</definedName>
    <definedName name="CRUCE_200_CANAL_S3">#REF!</definedName>
    <definedName name="CRUCE_200_CANAL_S4" localSheetId="3">#REF!</definedName>
    <definedName name="CRUCE_200_CANAL_S4" localSheetId="8">#REF!</definedName>
    <definedName name="CRUCE_200_CANAL_S4" localSheetId="14">#REF!</definedName>
    <definedName name="CRUCE_200_CANAL_S4">#REF!</definedName>
    <definedName name="CRUCE_200_CANAL_S5" localSheetId="3">#REF!</definedName>
    <definedName name="CRUCE_200_CANAL_S5" localSheetId="8">#REF!</definedName>
    <definedName name="CRUCE_200_CANAL_S5" localSheetId="14">#REF!</definedName>
    <definedName name="CRUCE_200_CANAL_S5">#REF!</definedName>
    <definedName name="CRUCE_200_CANAL_S6" localSheetId="3">#REF!</definedName>
    <definedName name="CRUCE_200_CANAL_S6" localSheetId="8">#REF!</definedName>
    <definedName name="CRUCE_200_CANAL_S6" localSheetId="14">#REF!</definedName>
    <definedName name="CRUCE_200_CANAL_S6">#REF!</definedName>
    <definedName name="CRUCE_8__A_S1" localSheetId="3">#REF!</definedName>
    <definedName name="CRUCE_8__A_S1" localSheetId="8">#REF!</definedName>
    <definedName name="CRUCE_8__A_S1" localSheetId="14">#REF!</definedName>
    <definedName name="CRUCE_8__A_S1">#REF!</definedName>
    <definedName name="CRUCE_8__A_S2" localSheetId="3">#REF!</definedName>
    <definedName name="CRUCE_8__A_S2" localSheetId="8">#REF!</definedName>
    <definedName name="CRUCE_8__A_S2" localSheetId="14">#REF!</definedName>
    <definedName name="CRUCE_8__A_S2">#REF!</definedName>
    <definedName name="CRUCE_8__A_S3" localSheetId="3">#REF!</definedName>
    <definedName name="CRUCE_8__A_S3" localSheetId="8">#REF!</definedName>
    <definedName name="CRUCE_8__A_S3" localSheetId="14">#REF!</definedName>
    <definedName name="CRUCE_8__A_S3">#REF!</definedName>
    <definedName name="CRUCE_8__A_S4" localSheetId="3">#REF!</definedName>
    <definedName name="CRUCE_8__A_S4" localSheetId="8">#REF!</definedName>
    <definedName name="CRUCE_8__A_S4" localSheetId="14">#REF!</definedName>
    <definedName name="CRUCE_8__A_S4">#REF!</definedName>
    <definedName name="CRUCE_8__A_S5" localSheetId="3">#REF!</definedName>
    <definedName name="CRUCE_8__A_S5" localSheetId="8">#REF!</definedName>
    <definedName name="CRUCE_8__A_S5" localSheetId="14">#REF!</definedName>
    <definedName name="CRUCE_8__A_S5">#REF!</definedName>
    <definedName name="CRUCE_8__A_S6" localSheetId="3">#REF!</definedName>
    <definedName name="CRUCE_8__A_S6" localSheetId="8">#REF!</definedName>
    <definedName name="CRUCE_8__A_S6" localSheetId="14">#REF!</definedName>
    <definedName name="CRUCE_8__A_S6">#REF!</definedName>
    <definedName name="CRUCE12__A_S1" localSheetId="3">#REF!</definedName>
    <definedName name="CRUCE12__A_S1" localSheetId="8">#REF!</definedName>
    <definedName name="CRUCE12__A_S1" localSheetId="14">#REF!</definedName>
    <definedName name="CRUCE12__A_S1">#REF!</definedName>
    <definedName name="CRUCE12__A_S2" localSheetId="3">#REF!</definedName>
    <definedName name="CRUCE12__A_S2" localSheetId="8">#REF!</definedName>
    <definedName name="CRUCE12__A_S2" localSheetId="14">#REF!</definedName>
    <definedName name="CRUCE12__A_S2">#REF!</definedName>
    <definedName name="CRUCE12__A_S3" localSheetId="3">#REF!</definedName>
    <definedName name="CRUCE12__A_S3" localSheetId="8">#REF!</definedName>
    <definedName name="CRUCE12__A_S3" localSheetId="14">#REF!</definedName>
    <definedName name="CRUCE12__A_S3">#REF!</definedName>
    <definedName name="CRUCE12__A_S4" localSheetId="3">#REF!</definedName>
    <definedName name="CRUCE12__A_S4" localSheetId="8">#REF!</definedName>
    <definedName name="CRUCE12__A_S4" localSheetId="14">#REF!</definedName>
    <definedName name="CRUCE12__A_S4">#REF!</definedName>
    <definedName name="CRUCE12__A_S5" localSheetId="3">#REF!</definedName>
    <definedName name="CRUCE12__A_S5" localSheetId="8">#REF!</definedName>
    <definedName name="CRUCE12__A_S5" localSheetId="14">#REF!</definedName>
    <definedName name="CRUCE12__A_S5">#REF!</definedName>
    <definedName name="CRUCE12__A_S6" localSheetId="3">#REF!</definedName>
    <definedName name="CRUCE12__A_S6" localSheetId="8">#REF!</definedName>
    <definedName name="CRUCE12__A_S6" localSheetId="14">#REF!</definedName>
    <definedName name="CRUCE12__A_S6">#REF!</definedName>
    <definedName name="CRUCE12_B_S1" localSheetId="3">#REF!</definedName>
    <definedName name="CRUCE12_B_S1" localSheetId="8">#REF!</definedName>
    <definedName name="CRUCE12_B_S1" localSheetId="14">#REF!</definedName>
    <definedName name="CRUCE12_B_S1">#REF!</definedName>
    <definedName name="CRUCE12_B_S2" localSheetId="3">#REF!</definedName>
    <definedName name="CRUCE12_B_S2" localSheetId="8">#REF!</definedName>
    <definedName name="CRUCE12_B_S2" localSheetId="14">#REF!</definedName>
    <definedName name="CRUCE12_B_S2">#REF!</definedName>
    <definedName name="CRUCE12_B_S3" localSheetId="3">#REF!</definedName>
    <definedName name="CRUCE12_B_S3" localSheetId="8">#REF!</definedName>
    <definedName name="CRUCE12_B_S3" localSheetId="14">#REF!</definedName>
    <definedName name="CRUCE12_B_S3">#REF!</definedName>
    <definedName name="CRUCE12_B_S4" localSheetId="3">#REF!</definedName>
    <definedName name="CRUCE12_B_S4" localSheetId="8">#REF!</definedName>
    <definedName name="CRUCE12_B_S4" localSheetId="14">#REF!</definedName>
    <definedName name="CRUCE12_B_S4">#REF!</definedName>
    <definedName name="CRUCE12_B_S5" localSheetId="3">#REF!</definedName>
    <definedName name="CRUCE12_B_S5" localSheetId="8">#REF!</definedName>
    <definedName name="CRUCE12_B_S5" localSheetId="14">#REF!</definedName>
    <definedName name="CRUCE12_B_S5">#REF!</definedName>
    <definedName name="CRUCE12_B_S6" localSheetId="3">#REF!</definedName>
    <definedName name="CRUCE12_B_S6" localSheetId="8">#REF!</definedName>
    <definedName name="CRUCE12_B_S6" localSheetId="14">#REF!</definedName>
    <definedName name="CRUCE12_B_S6">#REF!</definedName>
    <definedName name="CRUCE160_CANAL_S1" localSheetId="3">#REF!</definedName>
    <definedName name="CRUCE160_CANAL_S1" localSheetId="8">#REF!</definedName>
    <definedName name="CRUCE160_CANAL_S1" localSheetId="14">#REF!</definedName>
    <definedName name="CRUCE160_CANAL_S1">#REF!</definedName>
    <definedName name="CRUCE160_CANAL_S2" localSheetId="3">#REF!</definedName>
    <definedName name="CRUCE160_CANAL_S2" localSheetId="8">#REF!</definedName>
    <definedName name="CRUCE160_CANAL_S2" localSheetId="14">#REF!</definedName>
    <definedName name="CRUCE160_CANAL_S2">#REF!</definedName>
    <definedName name="CRUCE160_CANAL_S3" localSheetId="3">#REF!</definedName>
    <definedName name="CRUCE160_CANAL_S3" localSheetId="8">#REF!</definedName>
    <definedName name="CRUCE160_CANAL_S3" localSheetId="14">#REF!</definedName>
    <definedName name="CRUCE160_CANAL_S3">#REF!</definedName>
    <definedName name="CRUCE160_CANAL_S4" localSheetId="3">#REF!</definedName>
    <definedName name="CRUCE160_CANAL_S4" localSheetId="8">#REF!</definedName>
    <definedName name="CRUCE160_CANAL_S4" localSheetId="14">#REF!</definedName>
    <definedName name="CRUCE160_CANAL_S4">#REF!</definedName>
    <definedName name="CRUCE160_CANAL_S5" localSheetId="3">#REF!</definedName>
    <definedName name="CRUCE160_CANAL_S5" localSheetId="8">#REF!</definedName>
    <definedName name="CRUCE160_CANAL_S5" localSheetId="14">#REF!</definedName>
    <definedName name="CRUCE160_CANAL_S5">#REF!</definedName>
    <definedName name="CRUCE160_CANAL_S6" localSheetId="3">#REF!</definedName>
    <definedName name="CRUCE160_CANAL_S6" localSheetId="8">#REF!</definedName>
    <definedName name="CRUCE160_CANAL_S6" localSheetId="14">#REF!</definedName>
    <definedName name="CRUCE160_CANAL_S6">#REF!</definedName>
    <definedName name="CRUCE90_CANAL_S1" localSheetId="3">#REF!</definedName>
    <definedName name="CRUCE90_CANAL_S1" localSheetId="8">#REF!</definedName>
    <definedName name="CRUCE90_CANAL_S1" localSheetId="14">#REF!</definedName>
    <definedName name="CRUCE90_CANAL_S1">#REF!</definedName>
    <definedName name="CRUCE90_CANAL_S2" localSheetId="3">#REF!</definedName>
    <definedName name="CRUCE90_CANAL_S2" localSheetId="8">#REF!</definedName>
    <definedName name="CRUCE90_CANAL_S2" localSheetId="14">#REF!</definedName>
    <definedName name="CRUCE90_CANAL_S2">#REF!</definedName>
    <definedName name="CRUCE90_CANAL_S3" localSheetId="3">#REF!</definedName>
    <definedName name="CRUCE90_CANAL_S3" localSheetId="8">#REF!</definedName>
    <definedName name="CRUCE90_CANAL_S3" localSheetId="14">#REF!</definedName>
    <definedName name="CRUCE90_CANAL_S3">#REF!</definedName>
    <definedName name="CRUCE90_CANAL_S4" localSheetId="3">#REF!</definedName>
    <definedName name="CRUCE90_CANAL_S4" localSheetId="8">#REF!</definedName>
    <definedName name="CRUCE90_CANAL_S4" localSheetId="14">#REF!</definedName>
    <definedName name="CRUCE90_CANAL_S4">#REF!</definedName>
    <definedName name="CRUCE90_CANAL_S5" localSheetId="3">#REF!</definedName>
    <definedName name="CRUCE90_CANAL_S5" localSheetId="8">#REF!</definedName>
    <definedName name="CRUCE90_CANAL_S5" localSheetId="14">#REF!</definedName>
    <definedName name="CRUCE90_CANAL_S5">#REF!</definedName>
    <definedName name="CRUCE90_CANAL_S6" localSheetId="3">#REF!</definedName>
    <definedName name="CRUCE90_CANAL_S6" localSheetId="8">#REF!</definedName>
    <definedName name="CRUCE90_CANAL_S6" localSheetId="14">#REF!</definedName>
    <definedName name="CRUCE90_CANAL_S6">#REF!</definedName>
    <definedName name="CRUCE90_S1" localSheetId="3">#REF!</definedName>
    <definedName name="CRUCE90_S1" localSheetId="8">#REF!</definedName>
    <definedName name="CRUCE90_S1" localSheetId="14">#REF!</definedName>
    <definedName name="CRUCE90_S1">#REF!</definedName>
    <definedName name="CRUCE90_S2" localSheetId="3">#REF!</definedName>
    <definedName name="CRUCE90_S2" localSheetId="8">#REF!</definedName>
    <definedName name="CRUCE90_S2" localSheetId="14">#REF!</definedName>
    <definedName name="CRUCE90_S2">#REF!</definedName>
    <definedName name="CRUCE90_S3" localSheetId="3">#REF!</definedName>
    <definedName name="CRUCE90_S3" localSheetId="8">#REF!</definedName>
    <definedName name="CRUCE90_S3" localSheetId="14">#REF!</definedName>
    <definedName name="CRUCE90_S3">#REF!</definedName>
    <definedName name="CRUCE90_S4" localSheetId="3">#REF!</definedName>
    <definedName name="CRUCE90_S4" localSheetId="8">#REF!</definedName>
    <definedName name="CRUCE90_S4" localSheetId="14">#REF!</definedName>
    <definedName name="CRUCE90_S4">#REF!</definedName>
    <definedName name="CRUCE90_S5" localSheetId="3">#REF!</definedName>
    <definedName name="CRUCE90_S5" localSheetId="8">#REF!</definedName>
    <definedName name="CRUCE90_S5" localSheetId="14">#REF!</definedName>
    <definedName name="CRUCE90_S5">#REF!</definedName>
    <definedName name="CRUCE90_S6" localSheetId="3">#REF!</definedName>
    <definedName name="CRUCE90_S6" localSheetId="8">#REF!</definedName>
    <definedName name="CRUCE90_S6" localSheetId="14">#REF!</definedName>
    <definedName name="CRUCE90_S6">#REF!</definedName>
    <definedName name="Cruceta_metálica_en_ángulo_de__2m_x_2_5__x_2_5__x_1_4_.">"Prueba1"</definedName>
    <definedName name="CRUDOS" localSheetId="7" hidden="1">{#N/A,#N/A,FALSE,"CIBHA05A";#N/A,#N/A,FALSE,"CIBHA05B"}</definedName>
    <definedName name="CRUDOS" localSheetId="8" hidden="1">{#N/A,#N/A,FALSE,"CIBHA05A";#N/A,#N/A,FALSE,"CIBHA05B"}</definedName>
    <definedName name="CRUDOS" hidden="1">{#N/A,#N/A,FALSE,"CIBHA05A";#N/A,#N/A,FALSE,"CIBHA05B"}</definedName>
    <definedName name="Cs" localSheetId="4">#REF!</definedName>
    <definedName name="Cs" localSheetId="8">#REF!</definedName>
    <definedName name="Cs" localSheetId="10">#REF!</definedName>
    <definedName name="Cs">#REF!</definedName>
    <definedName name="Ct" localSheetId="4">#REF!</definedName>
    <definedName name="CT" localSheetId="7">'[69]CIRCUITOS CODENSA'!#REF!</definedName>
    <definedName name="CT" localSheetId="8">'[69]CIRCUITOS CODENSA'!#REF!</definedName>
    <definedName name="Ct" localSheetId="10">#REF!</definedName>
    <definedName name="Ct">#REF!</definedName>
    <definedName name="CTyre" localSheetId="4">#REF!</definedName>
    <definedName name="CTyre" localSheetId="8">#REF!</definedName>
    <definedName name="CTyre" localSheetId="10">#REF!</definedName>
    <definedName name="CTyre">#REF!</definedName>
    <definedName name="CU" localSheetId="7">'[69]CIRCUITOS CODENSA'!#REF!</definedName>
    <definedName name="CU" localSheetId="8">'[69]CIRCUITOS CODENSA'!#REF!</definedName>
    <definedName name="Cu">#REF!</definedName>
    <definedName name="CUAALB">[132]CUADRILLAS!$D$73</definedName>
    <definedName name="CUACON">[132]CUADRILLAS!$D$62</definedName>
    <definedName name="CUAD" localSheetId="4">#REF!</definedName>
    <definedName name="CUAD" localSheetId="7">#REF!</definedName>
    <definedName name="CUAD" localSheetId="8">#REF!</definedName>
    <definedName name="CUAD" localSheetId="10">#REF!</definedName>
    <definedName name="CUAD">#REF!</definedName>
    <definedName name="cuad1" localSheetId="4">#REF!</definedName>
    <definedName name="cuad1" localSheetId="7">#REF!</definedName>
    <definedName name="cuad1" localSheetId="8">#REF!</definedName>
    <definedName name="cuad1" localSheetId="10">#REF!</definedName>
    <definedName name="cuad1">#REF!</definedName>
    <definedName name="cuad2" localSheetId="4">#REF!</definedName>
    <definedName name="cuad2" localSheetId="7">#REF!</definedName>
    <definedName name="cuad2" localSheetId="8">#REF!</definedName>
    <definedName name="cuad2" localSheetId="10">#REF!</definedName>
    <definedName name="cuad2">#REF!</definedName>
    <definedName name="cuad3" localSheetId="7">#REF!</definedName>
    <definedName name="cuad3" localSheetId="8">#REF!</definedName>
    <definedName name="cuad3">#REF!</definedName>
    <definedName name="cuad4" localSheetId="7">#REF!</definedName>
    <definedName name="cuad4" localSheetId="8">#REF!</definedName>
    <definedName name="cuad4">#REF!</definedName>
    <definedName name="CUAD5" localSheetId="7">#REF!</definedName>
    <definedName name="CUAD5" localSheetId="8">#REF!</definedName>
    <definedName name="CUAD5">#REF!</definedName>
    <definedName name="cuado" localSheetId="7">#REF!</definedName>
    <definedName name="cuado" localSheetId="8">#REF!</definedName>
    <definedName name="cuado">#REF!</definedName>
    <definedName name="cuadr" localSheetId="8">#REF!</definedName>
    <definedName name="cuadr">#REF!</definedName>
    <definedName name="cuadrilla" localSheetId="7">[58]Cuadrillas!$C$13:$F$43</definedName>
    <definedName name="cuadrilla" localSheetId="8">[57]Cuadrillas!$C$13:$F$43</definedName>
    <definedName name="CUADRILLA">#REF!</definedName>
    <definedName name="cuadrillaa1">[133]PERSONAL!$D$22</definedName>
    <definedName name="cuadrillaa2">[133]PERSONAL!$D$27</definedName>
    <definedName name="cuadrillaa4" localSheetId="4">[59]PERSONAL!#REF!</definedName>
    <definedName name="cuadrillaa4" localSheetId="8">[59]PERSONAL!#REF!</definedName>
    <definedName name="cuadrillaa4" localSheetId="10">[59]PERSONAL!#REF!</definedName>
    <definedName name="cuadrillaa4">[59]PERSONAL!#REF!</definedName>
    <definedName name="cuadrillac1">[133]PERSONAL!$D$45</definedName>
    <definedName name="cuadrillas" localSheetId="4">#REF!</definedName>
    <definedName name="Cuadrillas" localSheetId="7">#REF!</definedName>
    <definedName name="Cuadrillas" localSheetId="8">[134]Cuadrillas!$A$11:$I$77</definedName>
    <definedName name="cuadrillas" localSheetId="10">#REF!</definedName>
    <definedName name="cuadrillas">#REF!</definedName>
    <definedName name="cuadrillas2" localSheetId="4">[59]PERSONAL!#REF!</definedName>
    <definedName name="cuadrillas2" localSheetId="8">[59]PERSONAL!#REF!</definedName>
    <definedName name="cuadrillas2" localSheetId="10">[59]PERSONAL!#REF!</definedName>
    <definedName name="cuadrillas2">[59]PERSONAL!#REF!</definedName>
    <definedName name="CUADRO">#N/A</definedName>
    <definedName name="CUADRO1" localSheetId="4">#REF!</definedName>
    <definedName name="CUADRO1" localSheetId="8">#REF!</definedName>
    <definedName name="CUADRO1" localSheetId="10">#REF!</definedName>
    <definedName name="CUADRO1">#REF!</definedName>
    <definedName name="CUAEXC">[132]CUADRILLAS!$D$49</definedName>
    <definedName name="CUAL"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CUAL"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CUAL"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CUAPLO" localSheetId="4">#REF!</definedName>
    <definedName name="CUAPLO" localSheetId="8">#REF!</definedName>
    <definedName name="CUAPLO" localSheetId="10">#REF!</definedName>
    <definedName name="CUAPLO">#REF!</definedName>
    <definedName name="CUATOP" localSheetId="4">#REF!</definedName>
    <definedName name="CUATOP" localSheetId="8">#REF!</definedName>
    <definedName name="CUATOP" localSheetId="10">#REF!</definedName>
    <definedName name="CUATOP">#REF!</definedName>
    <definedName name="cube" localSheetId="4">#REF!</definedName>
    <definedName name="cube" localSheetId="8">#REF!</definedName>
    <definedName name="cube" localSheetId="10">#REF!</definedName>
    <definedName name="cube">#REF!</definedName>
    <definedName name="CUBE_UNIT" localSheetId="8">#REF!</definedName>
    <definedName name="CUBE_UNIT">#REF!</definedName>
    <definedName name="cubs" localSheetId="4">[135]Hoja1!$A:$IV</definedName>
    <definedName name="cubs" localSheetId="8">[136]Hoja1!$A:$IV</definedName>
    <definedName name="cubs" localSheetId="10">[135]Hoja1!$A:$IV</definedName>
    <definedName name="cubs">[136]Hoja1!$A:$IV</definedName>
    <definedName name="CUCON" localSheetId="4">#REF!</definedName>
    <definedName name="CUCON" localSheetId="8">#REF!</definedName>
    <definedName name="CUCON" localSheetId="10">#REF!</definedName>
    <definedName name="CUCON">#REF!</definedName>
    <definedName name="CUE" localSheetId="8">#REF!</definedName>
    <definedName name="CUE">#REF!</definedName>
    <definedName name="CUER" localSheetId="8">#REF!</definedName>
    <definedName name="CUER">#REF!</definedName>
    <definedName name="CUERDA" localSheetId="8">#REF!</definedName>
    <definedName name="CUERDA">#REF!</definedName>
    <definedName name="CUEXC" localSheetId="4">#REF!</definedName>
    <definedName name="CUEXC" localSheetId="8">#REF!</definedName>
    <definedName name="CUEXC" localSheetId="10">#REF!</definedName>
    <definedName name="CUEXC">#REF!</definedName>
    <definedName name="Cumm_Us_inf" localSheetId="4">[105]Workings!$H$8:$BR$8</definedName>
    <definedName name="Cumm_Us_inf" localSheetId="8">[106]Workings!$H$8:$BR$8</definedName>
    <definedName name="Cumm_Us_inf" localSheetId="10">[105]Workings!$H$8:$BR$8</definedName>
    <definedName name="Cumm_Us_inf">[106]Workings!$H$8:$BR$8</definedName>
    <definedName name="cuneta" localSheetId="4">#REF!</definedName>
    <definedName name="cuneta" localSheetId="8">#REF!</definedName>
    <definedName name="cuneta" localSheetId="10">#REF!</definedName>
    <definedName name="cuneta">#REF!</definedName>
    <definedName name="Cunete_pintura">'[41]LISTADO '!$F$26</definedName>
    <definedName name="CUPLOM" localSheetId="4">#REF!</definedName>
    <definedName name="CUPLOM" localSheetId="8">#REF!</definedName>
    <definedName name="CUPLOM" localSheetId="10">#REF!</definedName>
    <definedName name="CUPLOM">#REF!</definedName>
    <definedName name="curAsisCarr1A" localSheetId="4">#REF!</definedName>
    <definedName name="curAsisCarr1A" localSheetId="8">#REF!</definedName>
    <definedName name="curAsisCarr1A" localSheetId="10">#REF!</definedName>
    <definedName name="curAsisCarr1A">#REF!</definedName>
    <definedName name="curCanDTFSemana" localSheetId="4">#REF!</definedName>
    <definedName name="curCanDTFSemana" localSheetId="8">#REF!</definedName>
    <definedName name="curCanDTFSemana" localSheetId="10">#REF!</definedName>
    <definedName name="curCanDTFSemana">#REF!</definedName>
    <definedName name="CurCanonPorMillon" localSheetId="8">#REF!</definedName>
    <definedName name="CurCanonPorMillon">#REF!</definedName>
    <definedName name="CurCostComGl1a" localSheetId="8">#REF!</definedName>
    <definedName name="CurCostComGl1a">#REF!</definedName>
    <definedName name="CurCostoCondMes" localSheetId="8">#REF!</definedName>
    <definedName name="CurCostoCondMes">#REF!</definedName>
    <definedName name="CurCostoImptoTimbre" localSheetId="8">#REF!</definedName>
    <definedName name="CurCostoImptoTimbre">#REF!</definedName>
    <definedName name="CurCostoKm10A" localSheetId="8">#REF!</definedName>
    <definedName name="CurCostoKm10A">#REF!</definedName>
    <definedName name="CurCostoKm11A" localSheetId="8">#REF!</definedName>
    <definedName name="CurCostoKm11A">#REF!</definedName>
    <definedName name="CurCostoKm1A" localSheetId="8">#REF!</definedName>
    <definedName name="CurCostoKm1A">#REF!</definedName>
    <definedName name="CurCostoKm2A" localSheetId="8">#REF!</definedName>
    <definedName name="CurCostoKm2A">#REF!</definedName>
    <definedName name="CurCostoKm3A" localSheetId="8">#REF!</definedName>
    <definedName name="CurCostoKm3A">#REF!</definedName>
    <definedName name="CurCostoKm4A" localSheetId="8">#REF!</definedName>
    <definedName name="CurCostoKm4A">#REF!</definedName>
    <definedName name="CurCostoKm5A" localSheetId="8">#REF!</definedName>
    <definedName name="CurCostoKm5A">#REF!</definedName>
    <definedName name="CurCostoKm6A" localSheetId="8">#REF!</definedName>
    <definedName name="CurCostoKm6A">#REF!</definedName>
    <definedName name="CurCostoKm7A" localSheetId="8">#REF!</definedName>
    <definedName name="CurCostoKm7A">#REF!</definedName>
    <definedName name="CurCostoKm8A" localSheetId="8">#REF!</definedName>
    <definedName name="CurCostoKm8A">#REF!</definedName>
    <definedName name="CurCostoKm9A" localSheetId="8">#REF!</definedName>
    <definedName name="CurCostoKm9A">#REF!</definedName>
    <definedName name="CurCostoLlantas" localSheetId="8">#REF!</definedName>
    <definedName name="CurCostoLlantas">#REF!</definedName>
    <definedName name="CurCostoMttoFKm10A" localSheetId="8">#REF!</definedName>
    <definedName name="CurCostoMttoFKm10A">#REF!</definedName>
    <definedName name="CurCostoMttoFKm1A" localSheetId="8">#REF!</definedName>
    <definedName name="CurCostoMttoFKm1A">#REF!</definedName>
    <definedName name="CurCostoMttoFKm2A" localSheetId="8">#REF!</definedName>
    <definedName name="CurCostoMttoFKm2A">#REF!</definedName>
    <definedName name="CurCostoMttoFKm3A" localSheetId="8">#REF!</definedName>
    <definedName name="CurCostoMttoFKm3A">#REF!</definedName>
    <definedName name="CurCostoMttoFKm4A" localSheetId="8">#REF!</definedName>
    <definedName name="CurCostoMttoFKm4A">#REF!</definedName>
    <definedName name="CurCostoMttoFKm5A" localSheetId="8">#REF!</definedName>
    <definedName name="CurCostoMttoFKm5A">#REF!</definedName>
    <definedName name="CurCostoMttoFKm6A" localSheetId="8">#REF!</definedName>
    <definedName name="CurCostoMttoFKm6A">#REF!</definedName>
    <definedName name="CurCostoMttoFKm7A" localSheetId="8">#REF!</definedName>
    <definedName name="CurCostoMttoFKm7A">#REF!</definedName>
    <definedName name="CurCostoMttoFKm8A" localSheetId="8">#REF!</definedName>
    <definedName name="CurCostoMttoFKm8A">#REF!</definedName>
    <definedName name="CurCostoMttoFKm9A" localSheetId="8">#REF!</definedName>
    <definedName name="CurCostoMttoFKm9A">#REF!</definedName>
    <definedName name="CurCostoOportunidadFcroEntrega" localSheetId="8">#REF!</definedName>
    <definedName name="CurCostoOportunidadFcroEntrega">#REF!</definedName>
    <definedName name="CurCostosMargendeNegociacion" localSheetId="8">#REF!</definedName>
    <definedName name="CurCostosMargendeNegociacion">#REF!</definedName>
    <definedName name="CurCostoVentaVehCliente" localSheetId="8">#REF!</definedName>
    <definedName name="CurCostoVentaVehCliente">#REF!</definedName>
    <definedName name="CurDescuentoAccesorio" localSheetId="8">#REF!</definedName>
    <definedName name="CurDescuentoAccesorio">#REF!</definedName>
    <definedName name="CurDTFMaxima" localSheetId="8">#REF!</definedName>
    <definedName name="CurDTFMaxima">#REF!</definedName>
    <definedName name="CurDTFminima" localSheetId="8">#REF!</definedName>
    <definedName name="CurDTFminima">#REF!</definedName>
    <definedName name="CurDTFSemaTriAntic" localSheetId="8">#REF!</definedName>
    <definedName name="CurDTFSemaTriAntic">#REF!</definedName>
    <definedName name="CurFuelCargoMensual" localSheetId="8">#REF!</definedName>
    <definedName name="CurFuelCargoMensual">#REF!</definedName>
    <definedName name="CurFuelEquipo" localSheetId="8">#REF!</definedName>
    <definedName name="CurFuelEquipo">#REF!</definedName>
    <definedName name="CurGPSCargoMensual" localSheetId="8">#REF!</definedName>
    <definedName name="CurGPSCargoMensual">#REF!</definedName>
    <definedName name="CurGPSEquipo" localSheetId="8">#REF!</definedName>
    <definedName name="CurGPSEquipo">#REF!</definedName>
    <definedName name="CurImptoRod1A" localSheetId="8">#REF!</definedName>
    <definedName name="CurImptoRod1A">#REF!</definedName>
    <definedName name="CurImptoTimRetoma" localSheetId="8">#REF!</definedName>
    <definedName name="CurImptoTimRetoma">#REF!</definedName>
    <definedName name="curIpcProye10A" localSheetId="8">#REF!</definedName>
    <definedName name="curIpcProye10A">#REF!</definedName>
    <definedName name="curIpcProye1A" localSheetId="8">#REF!</definedName>
    <definedName name="curIpcProye1A">#REF!</definedName>
    <definedName name="CurIpcProye2A" localSheetId="8">#REF!</definedName>
    <definedName name="CurIpcProye2A">#REF!</definedName>
    <definedName name="CurIpcProye3A" localSheetId="8">#REF!</definedName>
    <definedName name="CurIpcProye3A">#REF!</definedName>
    <definedName name="CurIpcProye4A" localSheetId="8">#REF!</definedName>
    <definedName name="CurIpcProye4A">#REF!</definedName>
    <definedName name="CurIpcProye5A" localSheetId="8">#REF!</definedName>
    <definedName name="CurIpcProye5A">#REF!</definedName>
    <definedName name="curIpcProye6A" localSheetId="8">#REF!</definedName>
    <definedName name="curIpcProye6A">#REF!</definedName>
    <definedName name="curIpcProye7A" localSheetId="8">#REF!</definedName>
    <definedName name="curIpcProye7A">#REF!</definedName>
    <definedName name="curIpcProye8A" localSheetId="8">#REF!</definedName>
    <definedName name="curIpcProye8A">#REF!</definedName>
    <definedName name="curIpcProye9A" localSheetId="8">#REF!</definedName>
    <definedName name="curIpcProye9A">#REF!</definedName>
    <definedName name="CurIvaAccesorios" localSheetId="8">#REF!</definedName>
    <definedName name="CurIvaAccesorios">#REF!</definedName>
    <definedName name="CurKitCarretera" localSheetId="8">#REF!</definedName>
    <definedName name="CurKitCarretera">#REF!</definedName>
    <definedName name="CurMerchand" localSheetId="8">#REF!</definedName>
    <definedName name="CurMerchand">#REF!</definedName>
    <definedName name="CurMontoMinImptoTimbre" localSheetId="8">#REF!</definedName>
    <definedName name="CurMontoMinImptoTimbre">#REF!</definedName>
    <definedName name="CurPickup" localSheetId="8">#REF!</definedName>
    <definedName name="CurPickup">#REF!</definedName>
    <definedName name="currency_code" localSheetId="8">#REF!</definedName>
    <definedName name="currency_code">#REF!</definedName>
    <definedName name="currency_conversion_factor" localSheetId="8">#REF!</definedName>
    <definedName name="currency_conversion_factor">#REF!</definedName>
    <definedName name="CurSeguroCanon" localSheetId="8">#REF!</definedName>
    <definedName name="CurSeguroCanon">#REF!</definedName>
    <definedName name="CurServicioGPSDelClienteMensual" localSheetId="8">#REF!</definedName>
    <definedName name="CurServicioGPSDelClienteMensual">#REF!</definedName>
    <definedName name="curSOAT1A" localSheetId="8">#REF!</definedName>
    <definedName name="curSOAT1A">#REF!</definedName>
    <definedName name="CurStandby" localSheetId="8">#REF!</definedName>
    <definedName name="CurStandby">#REF!</definedName>
    <definedName name="CurTramiteAnual" localSheetId="8">#REF!</definedName>
    <definedName name="CurTramiteAnual">#REF!</definedName>
    <definedName name="CurTramTransito" localSheetId="8">#REF!</definedName>
    <definedName name="CurTramTransito">#REF!</definedName>
    <definedName name="CurUtilidadNominal" localSheetId="8">#REF!</definedName>
    <definedName name="CurUtilidadNominal">#REF!</definedName>
    <definedName name="CurValorAccesConIva" localSheetId="8">#REF!</definedName>
    <definedName name="CurValorAccesConIva">#REF!</definedName>
    <definedName name="CurValorMinAccriosReventa" localSheetId="8">#REF!</definedName>
    <definedName name="CurValorMinAccriosReventa">#REF!</definedName>
    <definedName name="CurVariable1" localSheetId="8">#REF!</definedName>
    <definedName name="CurVariable1">#REF!</definedName>
    <definedName name="CurVariable2" localSheetId="8">#REF!</definedName>
    <definedName name="CurVariable2">#REF!</definedName>
    <definedName name="CurVariable3" localSheetId="8">#REF!</definedName>
    <definedName name="CurVariable3">#REF!</definedName>
    <definedName name="Curvas_1_2">'[45]LISTADO '!$F$88</definedName>
    <definedName name="Curvas_2">'[45]LISTADO '!$F$91</definedName>
    <definedName name="CurVlrAsegurado" localSheetId="4">#REF!</definedName>
    <definedName name="CurVlrAsegurado" localSheetId="8">#REF!</definedName>
    <definedName name="CurVlrAsegurado" localSheetId="10">#REF!</definedName>
    <definedName name="CurVlrAsegurado">#REF!</definedName>
    <definedName name="CurVlrVentaVehCliente" localSheetId="4">#REF!</definedName>
    <definedName name="CurVlrVentaVehCliente" localSheetId="8">#REF!</definedName>
    <definedName name="CurVlrVentaVehCliente" localSheetId="10">#REF!</definedName>
    <definedName name="CurVlrVentaVehCliente">#REF!</definedName>
    <definedName name="curVPN" localSheetId="4">#REF!</definedName>
    <definedName name="curVPN" localSheetId="8">#REF!</definedName>
    <definedName name="curVPN" localSheetId="10">#REF!</definedName>
    <definedName name="curVPN">#REF!</definedName>
    <definedName name="CurVrVehicPrecPubConIvaSinDtos" localSheetId="8">#REF!</definedName>
    <definedName name="CurVrVehicPrecPubConIvaSinDtos">#REF!</definedName>
    <definedName name="CurVrVehícPrecPubConIvaSinDtos" localSheetId="8">#REF!</definedName>
    <definedName name="CurVrVehícPrecPubConIvaSinDtos">#REF!</definedName>
    <definedName name="cusum1" localSheetId="7" hidden="1">{"'Sheet2'!$A$3:$B$17"}</definedName>
    <definedName name="cusum1" localSheetId="8" hidden="1">{"'Sheet2'!$A$3:$B$17"}</definedName>
    <definedName name="cusum1" hidden="1">{"'Sheet2'!$A$3:$B$17"}</definedName>
    <definedName name="CUTOP" localSheetId="8">#REF!</definedName>
    <definedName name="CUTOP">#REF!</definedName>
    <definedName name="Cv" localSheetId="8">#REF!</definedName>
    <definedName name="Cv">#REF!</definedName>
    <definedName name="CV2.Daily_Tonnes" localSheetId="8">#REF!</definedName>
    <definedName name="CV2.Daily_Tonnes">#REF!</definedName>
    <definedName name="CV2.Moisture" localSheetId="8">#REF!</definedName>
    <definedName name="CV2.Moisture">#REF!</definedName>
    <definedName name="cvbcvbf" localSheetId="7" hidden="1">{#N/A,#N/A,TRUE,"INGENIERIA";#N/A,#N/A,TRUE,"COMPRAS";#N/A,#N/A,TRUE,"DIRECCION";#N/A,#N/A,TRUE,"RESUMEN"}</definedName>
    <definedName name="cvbcvbf" localSheetId="8" hidden="1">{#N/A,#N/A,TRUE,"INGENIERIA";#N/A,#N/A,TRUE,"COMPRAS";#N/A,#N/A,TRUE,"DIRECCION";#N/A,#N/A,TRUE,"RESUMEN"}</definedName>
    <definedName name="cvbcvbf" hidden="1">{#N/A,#N/A,TRUE,"INGENIERIA";#N/A,#N/A,TRUE,"COMPRAS";#N/A,#N/A,TRUE,"DIRECCION";#N/A,#N/A,TRUE,"RESUMEN"}</definedName>
    <definedName name="cvcvcvcv" localSheetId="8">#REF!</definedName>
    <definedName name="cvcvcvcv">#REF!</definedName>
    <definedName name="Cw" localSheetId="8">#REF!</definedName>
    <definedName name="Cw">#REF!</definedName>
    <definedName name="Cwvu.oil." hidden="1">'[137]59y22%'!$A$13:$IV$24,'[137]59y22%'!$A$26:$IV$37,'[137]59y22%'!$A$39:$IV$50,'[137]59y22%'!$A$91:$IV$102,'[137]59y22%'!$A$104:$IV$115,'[137]59y22%'!$A$117:$IV$128,'[137]59y22%'!$A$130:$IV$141,'[137]59y22%'!$A$143:$IV$154,'[137]59y22%'!$A$156:$IV$167,'[137]59y22%'!$A$169:$IV$180,'[137]59y22%'!$A$182:$IV$193,'[137]59y22%'!$A$195:$IV$206,'[137]59y22%'!$A$208:$IV$219,'[137]59y22%'!$A$221:$IV$232,'[137]59y22%'!$A$234:$IV$245</definedName>
    <definedName name="Cwvu.oilgasagua." hidden="1">'[137]59y22%'!$A$13:$IV$24,'[137]59y22%'!$A$26:$IV$37,'[137]59y22%'!$A$39:$IV$50,'[137]59y22%'!$A$52:$IV$63,'[137]59y22%'!$A$65:$IV$76,'[137]59y22%'!$A$78:$IV$89,'[137]59y22%'!$A$91:$IV$102,'[137]59y22%'!$A$104:$IV$115,'[137]59y22%'!$A$117:$IV$128,'[137]59y22%'!$A$130:$IV$141,'[137]59y22%'!$A$143:$IV$154,'[137]59y22%'!$A$156:$IV$167,'[137]59y22%'!$A$169:$IV$180,'[137]59y22%'!$A$182:$IV$193,'[137]59y22%'!$A$195:$IV$206,'[137]59y22%'!$A$208:$IV$219,'[137]59y22%'!$A$221:$IV$232,'[137]59y22%'!$A$234:$IV$245</definedName>
    <definedName name="Cwvu.RCEIBAS1." hidden="1">'[137]59y22%'!$A$13:$IV$23,'[137]59y22%'!$A$26:$IV$36,'[137]59y22%'!$A$78:$IV$88,'[137]59y22%'!$A$91:$IV$101,'[137]59y22%'!$A$104:$IV$114,'[137]59y22%'!$A$117:$IV$127,'[137]59y22%'!$A$130:$IV$140,'[137]59y22%'!$A$143:$IV$153,'[137]59y22%'!$A$156:$IV$166,'[137]59y22%'!$A$169:$IV$179,'[137]59y22%'!$A$182:$IV$192,'[137]59y22%'!$A$195:$IV$205,'[137]59y22%'!$A$208:$IV$218,'[137]59y22%'!$A$221:$IV$231,'[137]59y22%'!$A$234:$IV$244</definedName>
    <definedName name="Cx" localSheetId="8">#REF!</definedName>
    <definedName name="Cx">#REF!</definedName>
    <definedName name="cxcxcxc" localSheetId="8">#REF!</definedName>
    <definedName name="cxcxcxc">#REF!</definedName>
    <definedName name="Cy" localSheetId="8">#REF!</definedName>
    <definedName name="Cy">#REF!</definedName>
    <definedName name="CZN_north_perc">50</definedName>
    <definedName name="CZN_south_perc">0</definedName>
    <definedName name="D" localSheetId="3">#REF!</definedName>
    <definedName name="d" localSheetId="4">#REF!</definedName>
    <definedName name="D" localSheetId="7">#REF!</definedName>
    <definedName name="D" localSheetId="8">#REF!</definedName>
    <definedName name="D" localSheetId="10">#REF!</definedName>
    <definedName name="D" localSheetId="14">#REF!</definedName>
    <definedName name="D">#REF!</definedName>
    <definedName name="D_EXT" localSheetId="8">#REF!</definedName>
    <definedName name="D_EXT">#REF!</definedName>
    <definedName name="D_INT" localSheetId="8">#REF!</definedName>
    <definedName name="D_INT">#REF!</definedName>
    <definedName name="D1S" localSheetId="8">#REF!</definedName>
    <definedName name="D1S">#REF!</definedName>
    <definedName name="D2S" localSheetId="8">#REF!</definedName>
    <definedName name="D2S">#REF!</definedName>
    <definedName name="D6.PVC">'[37]factores A.N.'!$N$8:$N$33</definedName>
    <definedName name="D61S" localSheetId="8">#REF!</definedName>
    <definedName name="D61S">#REF!</definedName>
    <definedName name="D62S" localSheetId="8">#REF!</definedName>
    <definedName name="D62S">#REF!</definedName>
    <definedName name="D6R" localSheetId="8">#REF!</definedName>
    <definedName name="D6R">#REF!</definedName>
    <definedName name="D81S" localSheetId="8">#REF!</definedName>
    <definedName name="D81S">#REF!</definedName>
    <definedName name="D82S" localSheetId="8">#REF!</definedName>
    <definedName name="D82S">#REF!</definedName>
    <definedName name="D8R" localSheetId="8">#REF!</definedName>
    <definedName name="D8R">#REF!</definedName>
    <definedName name="DADADAD" localSheetId="7" hidden="1">{#N/A,#N/A,TRUE,"CODIGO DEPENDENCIA"}</definedName>
    <definedName name="DADADAD" localSheetId="8" hidden="1">{#N/A,#N/A,TRUE,"CODIGO DEPENDENCIA"}</definedName>
    <definedName name="DADADAD" hidden="1">{#N/A,#N/A,TRUE,"CODIGO DEPENDENCIA"}</definedName>
    <definedName name="DANI">[93]ITEMS!$B$6:$B$176</definedName>
    <definedName name="DAT" localSheetId="4">#REF!</definedName>
    <definedName name="DAT" localSheetId="8">#REF!</definedName>
    <definedName name="DAT" localSheetId="10">#REF!</definedName>
    <definedName name="DAT">#REF!</definedName>
    <definedName name="Data">[138]Sheet1!$F$18:$H$977</definedName>
    <definedName name="Data_Base" localSheetId="4">#REF!</definedName>
    <definedName name="Data_Base" localSheetId="8">#REF!</definedName>
    <definedName name="Data_Base" localSheetId="10">#REF!</definedName>
    <definedName name="Data_Base">#REF!</definedName>
    <definedName name="Date" localSheetId="4">[139]Constants!$B$9</definedName>
    <definedName name="Date" localSheetId="8">[140]Constants!$B$9</definedName>
    <definedName name="Date" localSheetId="10">[139]Constants!$B$9</definedName>
    <definedName name="Date">[140]Constants!$B$9</definedName>
    <definedName name="Datos" localSheetId="7">#REF!</definedName>
    <definedName name="Datos" localSheetId="8">#REF!</definedName>
    <definedName name="Datos">'[141]Base de Diseño'!$A$1:$I$216</definedName>
    <definedName name="datos1">'[142]Base de Diseño'!$A$1:$G$286</definedName>
    <definedName name="Days_in_Month" localSheetId="4">#REF!</definedName>
    <definedName name="Days_in_Month" localSheetId="8">#REF!</definedName>
    <definedName name="Days_in_Month" localSheetId="10">#REF!</definedName>
    <definedName name="Days_in_Month">#REF!</definedName>
    <definedName name="dblgarantiaExtendida" localSheetId="4">#REF!</definedName>
    <definedName name="dblgarantiaExtendida" localSheetId="8">#REF!</definedName>
    <definedName name="dblgarantiaExtendida" localSheetId="10">#REF!</definedName>
    <definedName name="dblgarantiaExtendida">#REF!</definedName>
    <definedName name="dblPunRentabilidad" localSheetId="4">#REF!</definedName>
    <definedName name="dblPunRentabilidad" localSheetId="8">#REF!</definedName>
    <definedName name="dblPunRentabilidad" localSheetId="10">#REF!</definedName>
    <definedName name="dblPunRentabilidad">#REF!</definedName>
    <definedName name="dblUtilVehiculo" localSheetId="8">#REF!</definedName>
    <definedName name="dblUtilVehiculo">#REF!</definedName>
    <definedName name="dc" localSheetId="8">#REF!</definedName>
    <definedName name="dc">#REF!</definedName>
    <definedName name="DCF" localSheetId="8">#REF!</definedName>
    <definedName name="DCF">#REF!</definedName>
    <definedName name="DD" localSheetId="7" hidden="1">{#N/A,#N/A,FALSE,"PERSONAL"}</definedName>
    <definedName name="DD" localSheetId="8" hidden="1">{#N/A,#N/A,FALSE,"PERSONAL"}</definedName>
    <definedName name="dd">#REF!</definedName>
    <definedName name="DDDD" localSheetId="7" hidden="1">{#N/A,#N/A,FALSE,"Costos Productos 6A";#N/A,#N/A,FALSE,"Costo Unitario Total H-94-12"}</definedName>
    <definedName name="DDDD" localSheetId="8" hidden="1">{#N/A,#N/A,FALSE,"Costos Productos 6A";#N/A,#N/A,FALSE,"Costo Unitario Total H-94-12"}</definedName>
    <definedName name="DDDD">#N/A</definedName>
    <definedName name="ddddd" localSheetId="4">#REF!</definedName>
    <definedName name="ddddd" localSheetId="7" hidden="1">{#N/A,#N/A,FALSE,"PERSONAL"}</definedName>
    <definedName name="ddddd" localSheetId="8" hidden="1">{#N/A,#N/A,FALSE,"PERSONAL"}</definedName>
    <definedName name="ddddd" localSheetId="10">#REF!</definedName>
    <definedName name="ddddd">#REF!</definedName>
    <definedName name="ddddddd" localSheetId="7" hidden="1">{#N/A,#N/A,FALSE,"PERSONAL"}</definedName>
    <definedName name="ddddddd" localSheetId="8" hidden="1">{#N/A,#N/A,FALSE,"PERSONAL"}</definedName>
    <definedName name="ddddddd" hidden="1">{#N/A,#N/A,FALSE,"PERSONAL"}</definedName>
    <definedName name="ddddddddd" localSheetId="4">#REF!</definedName>
    <definedName name="DDDDDDDDD" localSheetId="7" hidden="1">{#N/A,#N/A,FALSE,"32.R";#N/A,#N/A,FALSE,"32.1.R";#N/A,#N/A,FALSE,"32.1.1.R";#N/A,#N/A,FALSE,"32.1.2.R";#N/A,#N/A,FALSE,"32.1.3.R";#N/A,#N/A,FALSE,"32.2.R ";#N/A,#N/A,FALSE,"32.2.1.R";#N/A,#N/A,FALSE,"32.2.2.R";#N/A,#N/A,FALSE,"32.2.3.R ";#N/A,#N/A,FALSE,"32.3.R  ";#N/A,#N/A,FALSE,"32.3.1.R";#N/A,#N/A,FALSE,"32.3.2.R ";#N/A,#N/A,FALSE,"32.3.3.R ";#N/A,#N/A,FALSE,"32.4.R   ";#N/A,#N/A,FALSE,"32.4.1.R ";#N/A,#N/A,FALSE,"32.4.2.R  ";#N/A,#N/A,FALSE,"32.4.3.R  ";#N/A,#N/A,FALSE,"32.5.R    ";#N/A,#N/A,FALSE,"32.5.1.R  ";#N/A,#N/A,FALSE,"32.5.2.R   ";#N/A,#N/A,FALSE,"32.5.3.R   ";#N/A,#N/A,FALSE,"32.6.R    ";#N/A,#N/A,FALSE,"32.6.1.R   ";#N/A,#N/A,FALSE,"32.6.2.R   ";#N/A,#N/A,FALSE,"32.6.3.R "}</definedName>
    <definedName name="DDDDDDDDD" localSheetId="8" hidden="1">{#N/A,#N/A,FALSE,"32.R";#N/A,#N/A,FALSE,"32.1.R";#N/A,#N/A,FALSE,"32.1.1.R";#N/A,#N/A,FALSE,"32.1.2.R";#N/A,#N/A,FALSE,"32.1.3.R";#N/A,#N/A,FALSE,"32.2.R ";#N/A,#N/A,FALSE,"32.2.1.R";#N/A,#N/A,FALSE,"32.2.2.R";#N/A,#N/A,FALSE,"32.2.3.R ";#N/A,#N/A,FALSE,"32.3.R  ";#N/A,#N/A,FALSE,"32.3.1.R";#N/A,#N/A,FALSE,"32.3.2.R ";#N/A,#N/A,FALSE,"32.3.3.R ";#N/A,#N/A,FALSE,"32.4.R   ";#N/A,#N/A,FALSE,"32.4.1.R ";#N/A,#N/A,FALSE,"32.4.2.R  ";#N/A,#N/A,FALSE,"32.4.3.R  ";#N/A,#N/A,FALSE,"32.5.R    ";#N/A,#N/A,FALSE,"32.5.1.R  ";#N/A,#N/A,FALSE,"32.5.2.R   ";#N/A,#N/A,FALSE,"32.5.3.R   ";#N/A,#N/A,FALSE,"32.6.R    ";#N/A,#N/A,FALSE,"32.6.1.R   ";#N/A,#N/A,FALSE,"32.6.2.R   ";#N/A,#N/A,FALSE,"32.6.3.R "}</definedName>
    <definedName name="ddddddddd" localSheetId="10">#REF!</definedName>
    <definedName name="ddddddddd">#REF!</definedName>
    <definedName name="De" localSheetId="8">[94]FACTORES!#REF!</definedName>
    <definedName name="De">[94]FACTORES!#REF!</definedName>
    <definedName name="De_6" localSheetId="8">#REF!</definedName>
    <definedName name="De_6">#REF!</definedName>
    <definedName name="De_8" localSheetId="8">#REF!</definedName>
    <definedName name="De_8">#REF!</definedName>
    <definedName name="Dealpb" localSheetId="4" hidden="1">#REF!</definedName>
    <definedName name="Dealpb" localSheetId="8" hidden="1">#REF!</definedName>
    <definedName name="Dealpb" localSheetId="10" hidden="1">#REF!</definedName>
    <definedName name="Dealpb" hidden="1">#REF!</definedName>
    <definedName name="Debt_Purchase_Price_Funding" localSheetId="4">[143]CONTROL!$G$45</definedName>
    <definedName name="Debt_Purchase_Price_Funding" localSheetId="8">[144]CONTROL!$G$45</definedName>
    <definedName name="Debt_Purchase_Price_Funding" localSheetId="10">[143]CONTROL!$G$45</definedName>
    <definedName name="Debt_Purchase_Price_Funding">[144]CONTROL!$G$45</definedName>
    <definedName name="Debt_S5_EA_Sch" localSheetId="4">[114]INPUT_TEMP!#REF!</definedName>
    <definedName name="Debt_S5_EA_Sch" localSheetId="8">[115]INPUT_TEMP!#REF!</definedName>
    <definedName name="Debt_S5_EA_Sch" localSheetId="10">[114]INPUT_TEMP!#REF!</definedName>
    <definedName name="Debt_S5_EA_Sch">[115]INPUT_TEMP!#REF!</definedName>
    <definedName name="Debt_S6_EA_Sch" localSheetId="4">[114]INPUT_TEMP!#REF!</definedName>
    <definedName name="Debt_S6_EA_Sch" localSheetId="8">[115]INPUT_TEMP!#REF!</definedName>
    <definedName name="Debt_S6_EA_Sch" localSheetId="10">[114]INPUT_TEMP!#REF!</definedName>
    <definedName name="Debt_S6_EA_Sch">[115]INPUT_TEMP!#REF!</definedName>
    <definedName name="DEC" localSheetId="4">#REF!</definedName>
    <definedName name="DEC" localSheetId="8">#REF!</definedName>
    <definedName name="DEC" localSheetId="10">#REF!</definedName>
    <definedName name="DEC">#REF!</definedName>
    <definedName name="decbs" localSheetId="4">#REF!</definedName>
    <definedName name="decbs" localSheetId="8">#REF!</definedName>
    <definedName name="decbs" localSheetId="10">#REF!</definedName>
    <definedName name="decbs">#REF!</definedName>
    <definedName name="Decision" localSheetId="8">#REF!</definedName>
    <definedName name="Decision">#REF!</definedName>
    <definedName name="Decjv" localSheetId="4">#REF!</definedName>
    <definedName name="Decjv" localSheetId="8">#REF!</definedName>
    <definedName name="Decjv" localSheetId="10">#REF!</definedName>
    <definedName name="Decjv">#REF!</definedName>
    <definedName name="Decjv2" localSheetId="8">#REF!</definedName>
    <definedName name="Decjv2">#REF!</definedName>
    <definedName name="default_leadtime" localSheetId="8">#REF!</definedName>
    <definedName name="default_leadtime">#REF!</definedName>
    <definedName name="Deflexión" localSheetId="8">#REF!</definedName>
    <definedName name="Deflexión">#REF!</definedName>
    <definedName name="dem.pav">'[37]factores A.N.'!$E$15:$E$306</definedName>
    <definedName name="DEMANDA" localSheetId="8">#REF!</definedName>
    <definedName name="DEMANDA">#REF!</definedName>
    <definedName name="demolicion" localSheetId="8">#REF!</definedName>
    <definedName name="demolicion">#REF!</definedName>
    <definedName name="DEMOLICIONANDEN" localSheetId="8">#REF!</definedName>
    <definedName name="DEMOLICIONANDEN">#REF!</definedName>
    <definedName name="demolicioncuneta" localSheetId="8">#REF!</definedName>
    <definedName name="demolicioncuneta">#REF!</definedName>
    <definedName name="demolicionladrillo" localSheetId="8">#REF!</definedName>
    <definedName name="demolicionladrillo">#REF!</definedName>
    <definedName name="DEMOLICIONMURO" localSheetId="8">#REF!</definedName>
    <definedName name="DEMOLICIONMURO">#REF!</definedName>
    <definedName name="demolicionpav" localSheetId="8">#REF!</definedName>
    <definedName name="demolicionpav">#REF!</definedName>
    <definedName name="DENS" localSheetId="3">#REF!</definedName>
    <definedName name="dens" localSheetId="7">[145]Hoja2!$C$9</definedName>
    <definedName name="dens" localSheetId="8">[145]Hoja2!$C$9</definedName>
    <definedName name="DENS" localSheetId="14">#REF!</definedName>
    <definedName name="DENS">#REF!</definedName>
    <definedName name="densi" localSheetId="3">#REF!</definedName>
    <definedName name="densi" localSheetId="8">#REF!</definedName>
    <definedName name="densi" localSheetId="14">#REF!</definedName>
    <definedName name="densi">#REF!</definedName>
    <definedName name="Dep_IAS_tot" localSheetId="4">[105]Tax!#REF!</definedName>
    <definedName name="Dep_IAS_tot" localSheetId="8">[106]Tax!#REF!</definedName>
    <definedName name="Dep_IAS_tot" localSheetId="10">[105]Tax!#REF!</definedName>
    <definedName name="Dep_IAS_tot">[106]Tax!#REF!</definedName>
    <definedName name="Departamento" localSheetId="8">#REF!</definedName>
    <definedName name="Departamento">#REF!</definedName>
    <definedName name="Department" localSheetId="4">'[146]REF - Listas'!$D$4:$D$12</definedName>
    <definedName name="Department" localSheetId="8">'[147]REF - Listas'!$D$4:$D$12</definedName>
    <definedName name="Department" localSheetId="10">'[146]REF - Listas'!$D$4:$D$12</definedName>
    <definedName name="Department">'[147]REF - Listas'!$D$4:$D$12</definedName>
    <definedName name="Depreciation" localSheetId="4">#REF!</definedName>
    <definedName name="Depreciation" localSheetId="8">#REF!</definedName>
    <definedName name="Depreciation" localSheetId="10">#REF!</definedName>
    <definedName name="Depreciation">#REF!</definedName>
    <definedName name="DepreciationPB" localSheetId="4" hidden="1">#REF!</definedName>
    <definedName name="DepreciationPB" localSheetId="8" hidden="1">#REF!</definedName>
    <definedName name="DepreciationPB" localSheetId="10" hidden="1">#REF!</definedName>
    <definedName name="DepreciationPB" hidden="1">#REF!</definedName>
    <definedName name="DES" localSheetId="4">#REF!</definedName>
    <definedName name="DES" localSheetId="7" hidden="1">{#N/A,#N/A,FALSE,"PERSONAL"}</definedName>
    <definedName name="DES" localSheetId="8" hidden="1">{#N/A,#N/A,FALSE,"PERSONAL"}</definedName>
    <definedName name="DES" localSheetId="10">#REF!</definedName>
    <definedName name="DES">#REF!</definedName>
    <definedName name="DESC_APU" localSheetId="7">IF([107]apu!XFC1="",IF([107]apu!XFD1="",IF([107]apu!XFC1048576="","",DIRECTO),""),'2.5. AIU'!DESCRIPCION_APU)</definedName>
    <definedName name="DESC_APU" localSheetId="8">IF([107]apu!XFC1="",IF([107]apu!XFD1="",IF([107]apu!XFC1048576="","",DIRECTO),""),'2.6. INTERVENTORIA'!DESCRIPCION_APU)</definedName>
    <definedName name="DESC_APU">IF([107]apu!XFC1="",IF([107]apu!XFD1="",IF([107]apu!XFC1048576="","",DIRECTO),""),DESCRIPCION_APU)</definedName>
    <definedName name="DESC_AUX">IF([107]Auxiliares!$A1="",IF([107]Auxiliares!$A1048576="","","DIRECTO:  "&amp;TEXT(ROUNDUP(SUMIF([107]Auxiliares!$A$1:$A$65536,[107]Auxiliares!$A1048576,[107]Auxiliares!$G$1:$G$65536)/2,0),"#,##0")&amp;" / "&amp;VLOOKUP([107]Auxiliares!$A1048576,[107]Insumos!$D$1:$F$65536,3,FALSE)),IF([107]Auxiliares!$A1="","",VLOOKUP([107]Auxiliares!$B1,[107]Insumos!$D$1:$E$65536,2,FALSE)))</definedName>
    <definedName name="DESC1" localSheetId="8">[148]ITEMS!$B$2</definedName>
    <definedName name="DESC1">[149]ITEMS!$B$2</definedName>
    <definedName name="DESC521">[150]ITEMS!$B$522</definedName>
    <definedName name="Descrip_cuadrillas" localSheetId="7">#REF!</definedName>
    <definedName name="Descrip_cuadrillas">[134]Cuadrillas!$A$15:$A$77</definedName>
    <definedName name="Descrip_equipos" localSheetId="7">#REF!</definedName>
    <definedName name="Descrip_equipos">[134]Equ!$A$15:$A$102</definedName>
    <definedName name="Descrip_transporte" localSheetId="7">#REF!</definedName>
    <definedName name="Descrip_transporte">[134]Trans!$A$18:$A$65</definedName>
    <definedName name="Descripción" localSheetId="7">#REF!</definedName>
    <definedName name="Descripción">[134]Mat!$A$11:$A$1041</definedName>
    <definedName name="DESCRIPCION_APU" localSheetId="7">IF(ISERROR(SEARCH("-",[107]apu!$B1,3)),'2.5. AIU'!INSUMO,'2.5. AIU'!item)</definedName>
    <definedName name="DESCRIPCION_APU" localSheetId="8">IF(ISERROR(SEARCH("-",[107]apu!$B1,3)),'2.6. INTERVENTORIA'!INSUMO,ITEM)</definedName>
    <definedName name="DESCRIPCION_APU">IF(ISERROR(SEARCH("-",[107]apu!$B1,3)),[0]!INSUMO,ITEM)</definedName>
    <definedName name="description" localSheetId="4">#REF!</definedName>
    <definedName name="description" localSheetId="8">#REF!</definedName>
    <definedName name="description" localSheetId="10">#REF!</definedName>
    <definedName name="description">#REF!</definedName>
    <definedName name="DESCRP1" localSheetId="8">[55]DATOS!$D$2</definedName>
    <definedName name="DESCRP1">[56]DATOS!$D$2</definedName>
    <definedName name="DESCRP2" localSheetId="8">[55]DATOS!$D$3</definedName>
    <definedName name="DESCRP2">[56]DATOS!$D$3</definedName>
    <definedName name="design">'[151]Design (3)'!$A$12:$CM$71</definedName>
    <definedName name="design2">[151]Design!$A$24:$CM$66</definedName>
    <definedName name="Designer" localSheetId="4">#REF!</definedName>
    <definedName name="Designer" localSheetId="8">#REF!</definedName>
    <definedName name="Designer" localSheetId="10">#REF!</definedName>
    <definedName name="Designer">#REF!</definedName>
    <definedName name="DestinoConsultoria" localSheetId="7">#REF!</definedName>
    <definedName name="DestinoConsultoria" localSheetId="8">#REF!</definedName>
    <definedName name="DestinoConsultoria">#REF!</definedName>
    <definedName name="DestinoObra" localSheetId="7">#REF!</definedName>
    <definedName name="DestinoObra" localSheetId="8">#REF!</definedName>
    <definedName name="DestinoObra">#REF!</definedName>
    <definedName name="DetailsBid1" localSheetId="4">#REF!</definedName>
    <definedName name="DetailsBid1" localSheetId="8">#REF!</definedName>
    <definedName name="DetailsBid1" localSheetId="10">#REF!</definedName>
    <definedName name="DetailsBid1">#REF!</definedName>
    <definedName name="DetailsBid2" localSheetId="4">#REF!</definedName>
    <definedName name="DetailsBid2" localSheetId="8">#REF!</definedName>
    <definedName name="DetailsBid2" localSheetId="10">#REF!</definedName>
    <definedName name="DetailsBid2">#REF!</definedName>
    <definedName name="DetailsBid3" localSheetId="8">#REF!</definedName>
    <definedName name="DetailsBid3">#REF!</definedName>
    <definedName name="DetailsBid4" localSheetId="8">#REF!</definedName>
    <definedName name="DetailsBid4">#REF!</definedName>
    <definedName name="DetailsBidRange" localSheetId="8">#REF!</definedName>
    <definedName name="DetailsBidRange">#REF!</definedName>
    <definedName name="deuda" localSheetId="4">[124]deuda!$A$1:$IV$65536</definedName>
    <definedName name="deuda" localSheetId="8">[125]deuda!$A$1:$IV$65536</definedName>
    <definedName name="deuda" localSheetId="10">[124]deuda!$A$1:$IV$65536</definedName>
    <definedName name="deuda">[125]deuda!$A$1:$IV$65536</definedName>
    <definedName name="deuda2" localSheetId="4">[152]deuda!$A$1:$IV$65536</definedName>
    <definedName name="deuda2" localSheetId="8">[153]deuda!$A$1:$IV$65536</definedName>
    <definedName name="deuda2" localSheetId="10">[152]deuda!$A$1:$IV$65536</definedName>
    <definedName name="deuda2">[153]deuda!$A$1:$IV$65536</definedName>
    <definedName name="DEX" localSheetId="4">#REF!</definedName>
    <definedName name="DEX" localSheetId="8">#REF!</definedName>
    <definedName name="DEX" localSheetId="10">#REF!</definedName>
    <definedName name="DEX">#REF!</definedName>
    <definedName name="df" localSheetId="4">#REF!</definedName>
    <definedName name="DF" localSheetId="7" hidden="1">{#N/A,#N/A,FALSE,"PERSONAL"}</definedName>
    <definedName name="DF" localSheetId="8" hidden="1">{#N/A,#N/A,FALSE,"PERSONAL"}</definedName>
    <definedName name="df" localSheetId="10">#REF!</definedName>
    <definedName name="df">#REF!</definedName>
    <definedName name="DFA" localSheetId="7" hidden="1">{#N/A,#N/A,FALSE,"PERSONAL"}</definedName>
    <definedName name="DFA" localSheetId="8" hidden="1">{#N/A,#N/A,FALSE,"PERSONAL"}</definedName>
    <definedName name="DFA" hidden="1">{#N/A,#N/A,FALSE,"PERSONAL"}</definedName>
    <definedName name="dfasfdasdfadsfasdfas">[46]Insumos!#REF!</definedName>
    <definedName name="dfcvc" localSheetId="4">#REF!</definedName>
    <definedName name="dfcvc" localSheetId="8">#REF!</definedName>
    <definedName name="dfcvc" localSheetId="10">#REF!</definedName>
    <definedName name="dfcvc">#REF!</definedName>
    <definedName name="dfd" localSheetId="7" hidden="1">{"krl1",#N/A,FALSE,"kr";"krl2",#N/A,FALSE,"kr";"compara",#N/A,FALSE,"kr";"desconp1",#N/A,FALSE,"kr";"desconp12",#N/A,FALSE,"kr";"krnp1",#N/A,FALSE,"kr";"krnp2",#N/A,FALSE,"kr";"krp12avg",#N/A,FALSE,"kr";"krp1avg",#N/A,FALSE,"kr"}</definedName>
    <definedName name="dfd" localSheetId="8" hidden="1">{"krl1",#N/A,FALSE,"kr";"krl2",#N/A,FALSE,"kr";"compara",#N/A,FALSE,"kr";"desconp1",#N/A,FALSE,"kr";"desconp12",#N/A,FALSE,"kr";"krnp1",#N/A,FALSE,"kr";"krnp2",#N/A,FALSE,"kr";"krp12avg",#N/A,FALSE,"kr";"krp1avg",#N/A,FALSE,"kr"}</definedName>
    <definedName name="dfd" hidden="1">{"krl1",#N/A,FALSE,"kr";"krl2",#N/A,FALSE,"kr";"compara",#N/A,FALSE,"kr";"desconp1",#N/A,FALSE,"kr";"desconp12",#N/A,FALSE,"kr";"krnp1",#N/A,FALSE,"kr";"krnp2",#N/A,FALSE,"kr";"krp12avg",#N/A,FALSE,"kr";"krp1avg",#N/A,FALSE,"kr"}</definedName>
    <definedName name="dfdaa" localSheetId="8">#REF!</definedName>
    <definedName name="dfdaa">#REF!</definedName>
    <definedName name="DFDF" localSheetId="7" hidden="1">{#N/A,#N/A,FALSE,"PERSONAL"}</definedName>
    <definedName name="DFDF" localSheetId="8" hidden="1">{#N/A,#N/A,FALSE,"PERSONAL"}</definedName>
    <definedName name="dfdf">#REF!</definedName>
    <definedName name="DFDFD" localSheetId="7" hidden="1">{#N/A,#N/A,FALSE,"PERSONAL"}</definedName>
    <definedName name="DFDFD" localSheetId="8" hidden="1">{#N/A,#N/A,FALSE,"PERSONAL"}</definedName>
    <definedName name="DFDFD" hidden="1">{#N/A,#N/A,FALSE,"PERSONAL"}</definedName>
    <definedName name="DFDFDFDFD" localSheetId="7" hidden="1">{#N/A,#N/A,FALSE,"PERSONAL"}</definedName>
    <definedName name="DFDFDFDFD" localSheetId="8" hidden="1">{#N/A,#N/A,FALSE,"PERSONAL"}</definedName>
    <definedName name="DFDFDFDFD" hidden="1">{#N/A,#N/A,FALSE,"PERSONAL"}</definedName>
    <definedName name="DFFDF" localSheetId="7" hidden="1">{#N/A,#N/A,FALSE,"SOACHA"}</definedName>
    <definedName name="DFFDF" localSheetId="8" hidden="1">{#N/A,#N/A,FALSE,"SOACHA"}</definedName>
    <definedName name="DFFDF" hidden="1">{#N/A,#N/A,FALSE,"SOACHA"}</definedName>
    <definedName name="dfr" localSheetId="7" hidden="1">{#N/A,#N/A,FALSE,"PERSONAL"}</definedName>
    <definedName name="dfr" localSheetId="8" hidden="1">{#N/A,#N/A,FALSE,"PERSONAL"}</definedName>
    <definedName name="dfr" hidden="1">{#N/A,#N/A,FALSE,"PERSONAL"}</definedName>
    <definedName name="dgdgdhdh" localSheetId="7" hidden="1">[14]DATOS!#REF!</definedName>
    <definedName name="dgdgdhdh" hidden="1">[14]DATOS!#REF!</definedName>
    <definedName name="di" localSheetId="8">#REF!</definedName>
    <definedName name="di">#REF!</definedName>
    <definedName name="DIA" localSheetId="8">#REF!</definedName>
    <definedName name="DIA">#REF!</definedName>
    <definedName name="dia24hr" localSheetId="8">#REF!</definedName>
    <definedName name="dia24hr">#REF!</definedName>
    <definedName name="diametros" localSheetId="8">#REF!</definedName>
    <definedName name="diametros">#REF!</definedName>
    <definedName name="dias" localSheetId="8">#REF!</definedName>
    <definedName name="dias">#REF!</definedName>
    <definedName name="DIAS_DEL_MES" localSheetId="8">#REF!</definedName>
    <definedName name="DIAS_DEL_MES">#REF!</definedName>
    <definedName name="dias_semana" localSheetId="8">#REF!</definedName>
    <definedName name="dias_semana">#REF!</definedName>
    <definedName name="Dias_semanales" localSheetId="8">#REF!</definedName>
    <definedName name="Dias_semanales">#REF!</definedName>
    <definedName name="DIAS_SEMANAS" localSheetId="8">#REF!</definedName>
    <definedName name="DIAS_SEMANAS">#REF!</definedName>
    <definedName name="DIASDELMES" localSheetId="8">#REF!</definedName>
    <definedName name="DIASDELMES">#REF!</definedName>
    <definedName name="DIASROTACION" localSheetId="8">#REF!</definedName>
    <definedName name="DIASROTACION">#REF!</definedName>
    <definedName name="DiasSupuestosCierre" localSheetId="8">#REF!</definedName>
    <definedName name="DiasSupuestosCierre">#REF!</definedName>
    <definedName name="DIC" localSheetId="8">#REF!</definedName>
    <definedName name="DIC">#REF!</definedName>
    <definedName name="dic00" localSheetId="4">[20]Dólar!#REF!</definedName>
    <definedName name="dic00" localSheetId="8">[21]Dólar!#REF!</definedName>
    <definedName name="dic00" localSheetId="10">[20]Dólar!#REF!</definedName>
    <definedName name="dic00">[21]Dólar!#REF!</definedName>
    <definedName name="diego" localSheetId="8">#REF!</definedName>
    <definedName name="diego">#REF!</definedName>
    <definedName name="diego1" localSheetId="8">#REF!</definedName>
    <definedName name="diego1">#REF!</definedName>
    <definedName name="Dif.Este" localSheetId="4">#REF!</definedName>
    <definedName name="Dif.Este" localSheetId="8">#REF!</definedName>
    <definedName name="Dif.Este" localSheetId="10">#REF!</definedName>
    <definedName name="Dif.Este">#REF!</definedName>
    <definedName name="Dif.Norte" localSheetId="4">#REF!</definedName>
    <definedName name="Dif.Norte" localSheetId="8">#REF!</definedName>
    <definedName name="Dif.Norte" localSheetId="10">#REF!</definedName>
    <definedName name="Dif.Norte">#REF!</definedName>
    <definedName name="DifConsultoriaFM" localSheetId="7">#REF!</definedName>
    <definedName name="DifConsultoriaFM" localSheetId="8">#REF!</definedName>
    <definedName name="DifConsultoriaFM">#REF!</definedName>
    <definedName name="diferencial" localSheetId="4">[59]lisprecios!#REF!</definedName>
    <definedName name="diferencial" localSheetId="8">[59]lisprecios!#REF!</definedName>
    <definedName name="diferencial" localSheetId="10">[59]lisprecios!#REF!</definedName>
    <definedName name="diferencial">[59]lisprecios!#REF!</definedName>
    <definedName name="direccion" localSheetId="7" hidden="1">{#N/A,#N/A,FALSE,"SOACHA"}</definedName>
    <definedName name="direccion" localSheetId="8" hidden="1">{#N/A,#N/A,FALSE,"SOACHA"}</definedName>
    <definedName name="direccion" hidden="1">{#N/A,#N/A,FALSE,"SOACHA"}</definedName>
    <definedName name="DIRECTO">"DIRECTO:  "&amp;TEXT(ROUNDUP(SUMIF([107]apu!$A$1:$A$65536,[107]apu!$A1048576,[107]apu!$G$1:$G$65536)/2,0),"#,##0")&amp;" / "&amp;VLOOKUP([107]apu!$A1048576,'[107]Ppto completo'!$D$1:$F$65536,3,FALSE)</definedName>
    <definedName name="DIRECTO1">[154]APU!$U$132</definedName>
    <definedName name="DIRECTO10">[154]APU!$U$681</definedName>
    <definedName name="DIRECTO100">[154]APU!$U$6171</definedName>
    <definedName name="DIRECTO101">[154]APU!$U$6232</definedName>
    <definedName name="DIRECTO102">[154]APU!$U$6293</definedName>
    <definedName name="DIRECTO103">[154]APU!$U$6354</definedName>
    <definedName name="DIRECTO104">[154]APU!$U$6415</definedName>
    <definedName name="DIRECTO105">[154]APU!$U$6476</definedName>
    <definedName name="DIRECTO11">[154]APU!$U$742</definedName>
    <definedName name="DIRECTO12">[154]APU!$U$803</definedName>
    <definedName name="DIRECTO124">[154]APU!$U$7635</definedName>
    <definedName name="DIRECTO125">[154]APU!$U$7696</definedName>
    <definedName name="DIRECTO126">[154]APU!$U$7757</definedName>
    <definedName name="DIRECTO127">[154]APU!$U$7818</definedName>
    <definedName name="DIRECTO128">[154]APU!$U$7879</definedName>
    <definedName name="DIRECTO129">[154]APU!$U$7940</definedName>
    <definedName name="DIRECTO13">[154]APU!$U$864</definedName>
    <definedName name="DIRECTO130">[154]APU!$U$8001</definedName>
    <definedName name="DIRECTO131">[154]APU!$U$8062</definedName>
    <definedName name="DIRECTO132">[154]APU!$U$8123</definedName>
    <definedName name="DIRECTO133">[154]APU!$U$8184</definedName>
    <definedName name="DIRECTO134">[154]APU!$U$8245</definedName>
    <definedName name="DIRECTO14">[154]APU!$U$925</definedName>
    <definedName name="DIRECTO15">[154]APU!$U$986</definedName>
    <definedName name="DIRECTO16">[154]APU!$U$1047</definedName>
    <definedName name="DIRECTO17">[154]APU!$U$1108</definedName>
    <definedName name="DIRECTO18">[154]APU!$U$1169</definedName>
    <definedName name="DIRECTO2">[154]APU!$U$193</definedName>
    <definedName name="DIRECTO2.10">[154]APU!$U$14889</definedName>
    <definedName name="DIRECTO2.11">[154]APU!$U$14950</definedName>
    <definedName name="DIRECTO2.12">[154]APU!$U$15011</definedName>
    <definedName name="DIRECTO2.9">[154]APU!$U$11839</definedName>
    <definedName name="DIRECTO21">[154]APU!$U$1352</definedName>
    <definedName name="DIRECTO22">[154]APU!$U$1413</definedName>
    <definedName name="DIRECTO23">[154]APU!$U$1474</definedName>
    <definedName name="DIRECTO24">[154]APU!$U$1535</definedName>
    <definedName name="DIRECTO25">[154]APU!$U$1596</definedName>
    <definedName name="DIRECTO26">[154]APU!$U$1657</definedName>
    <definedName name="DIRECTO27">[154]APU!$U$1718</definedName>
    <definedName name="DIRECTO28">[154]APU!$U$1779</definedName>
    <definedName name="DIRECTO29">[154]APU!$U$1840</definedName>
    <definedName name="DIRECTO3">[154]APU!$U$254</definedName>
    <definedName name="DIRECTO3.15">[154]APU!$U$8667</definedName>
    <definedName name="DIRECTO3.16">[154]APU!$U$8728</definedName>
    <definedName name="DIRECTO3.17">[154]APU!$U$8789</definedName>
    <definedName name="DIRECTO3.18">[154]APU!$U$8850</definedName>
    <definedName name="DIRECTO3.19">[154]APU!$U$8911</definedName>
    <definedName name="DIRECTO3.20">[154]APU!$U$8972</definedName>
    <definedName name="DIRECTO3.21">[154]APU!$U$11961</definedName>
    <definedName name="DIRECTO3.22">[154]APU!$U$14523</definedName>
    <definedName name="DIRECTO3.23">[154]APU!$U$15133</definedName>
    <definedName name="DIRECTO3.24">[154]APU!$U$16292</definedName>
    <definedName name="DIRECTO3.25">[154]APU!$U$16353</definedName>
    <definedName name="DIRECTO3.26">[154]APU!$U$16414</definedName>
    <definedName name="DIRECTO3.27">[154]APU!$U$16475</definedName>
    <definedName name="DIRECTO3.28">[154]APU!$U$16536</definedName>
    <definedName name="DIRECTO30">[154]APU!$U$1901</definedName>
    <definedName name="DIRECTO31">[154]APU!$U$1962</definedName>
    <definedName name="DIRECTO32">[154]APU!$U$2023</definedName>
    <definedName name="DIRECTO33">[154]APU!$U$2084</definedName>
    <definedName name="DIRECTO34">[154]APU!$U$2145</definedName>
    <definedName name="DIRECTO35">[154]APU!$U$2206</definedName>
    <definedName name="DIRECTO36">[154]APU!$U$2267</definedName>
    <definedName name="DIRECTO37">[154]APU!$U$2328</definedName>
    <definedName name="DIRECTO38">[154]APU!$U$2389</definedName>
    <definedName name="DIRECTO39">[154]APU!$U$2450</definedName>
    <definedName name="DIRECTO4">[154]APU!$U$315</definedName>
    <definedName name="DIRECTO4.20">[154]APU!$U$9216</definedName>
    <definedName name="DIRECTO4.21">[154]APU!$U$9277</definedName>
    <definedName name="DIRECTO4.22">[154]APU!$U$9338</definedName>
    <definedName name="DIRECTO4.23">[154]APU!$U$9399</definedName>
    <definedName name="DIRECTO4.24">[154]APU!$U$9460</definedName>
    <definedName name="DIRECTO4.25">[154]APU!$U$9521</definedName>
    <definedName name="DIRECTO4.26">[154]APU!$U$9582</definedName>
    <definedName name="DIRECTO4.27">[154]APU!$U$9643</definedName>
    <definedName name="DIRECTO4.28">[154]APU!$U$9704</definedName>
    <definedName name="DIRECTO4.29">[154]APU!$U$9765</definedName>
    <definedName name="DIRECTO4.30">[154]APU!$U$9826</definedName>
    <definedName name="DIRECTO4.31">[154]APU!$U$9887</definedName>
    <definedName name="DIRECTO4.32">[154]APU!$U$9948</definedName>
    <definedName name="DIRECTO4.33">[154]APU!$U$10009</definedName>
    <definedName name="DIRECTO4.34">[154]APU!$U$10070</definedName>
    <definedName name="DIRECTO4.35">[154]APU!$U$11595</definedName>
    <definedName name="DIRECTO4.36">[154]APU!$U$11656</definedName>
    <definedName name="DIRECTO4.37">[154]APU!$U$15987</definedName>
    <definedName name="DIRECTO4.38">[154]APU!$U$15194</definedName>
    <definedName name="DIRECTO4.39">[154]APU!$U$14279</definedName>
    <definedName name="DIRECTO4.40">[154]APU!$U$14340</definedName>
    <definedName name="DIRECTO4.41">[154]APU!$U$14401</definedName>
    <definedName name="DIRECTO4.42">[154]APU!$U$14462</definedName>
    <definedName name="DIRECTO4.43">[154]APU!$U$14584</definedName>
    <definedName name="DIRECTO4.44">[154]APU!$U$16048</definedName>
    <definedName name="DIRECTO4.45">[154]APU!$U$16109</definedName>
    <definedName name="DIRECTO4.46">[154]APU!$U$14706</definedName>
    <definedName name="DIRECTO4.47">[154]APU!$U$15926</definedName>
    <definedName name="DIRECTO4.48">[154]APU!$U$16170</definedName>
    <definedName name="DIRECTO4.49">[154]APU!$U$16231</definedName>
    <definedName name="DIRECTO4.50">[154]APU!$U$16902</definedName>
    <definedName name="DIRECTO4.51">[154]APU!$U$17634</definedName>
    <definedName name="DIRECTO4.52">[154]APU!$U$17695</definedName>
    <definedName name="DIRECTO40">[154]APU!$U$2511</definedName>
    <definedName name="DIRECTO41">[154]APU!$U$2572</definedName>
    <definedName name="DIRECTO42">[154]APU!$U$2633</definedName>
    <definedName name="DIRECTO43">[154]APU!$U$2694</definedName>
    <definedName name="DIRECTO44">[154]APU!$U$2755</definedName>
    <definedName name="DIRECTO45">[154]APU!$U$2816</definedName>
    <definedName name="DIRECTO46">[154]APU!$U$2877</definedName>
    <definedName name="DIRECTO47">[154]APU!$U$2938</definedName>
    <definedName name="DIRECTO48">[154]APU!$U$2999</definedName>
    <definedName name="DIRECTO49">[154]APU!$U$3060</definedName>
    <definedName name="DIRECTO5">[154]APU!$U$376</definedName>
    <definedName name="DIRECTO5.100">[154]APU!$U$12449</definedName>
    <definedName name="DIRECTO5.101">[154]APU!$U$12510</definedName>
    <definedName name="DIRECTO5.104">[154]APU!$U$12571</definedName>
    <definedName name="DIRECTO5.105">[154]APU!$U$12632</definedName>
    <definedName name="DIRECTO5.106">[154]APU!$U$12693</definedName>
    <definedName name="DIRECTO5.107">[154]APU!$U$12754</definedName>
    <definedName name="DIRECTO5.108">[154]APU!$U$12815</definedName>
    <definedName name="DIRECTO5.109">[154]APU!$U$12876</definedName>
    <definedName name="DIRECTO5.111">[154]APU!$U$12937</definedName>
    <definedName name="DIRECTO5.112">[154]APU!$U$12998</definedName>
    <definedName name="DIRECTO5.113">[154]APU!$U$14767</definedName>
    <definedName name="DIRECTO5.114">[154]APU!$U$14828</definedName>
    <definedName name="DIRECTO5.115">[154]APU!$U$15072</definedName>
    <definedName name="DIRECTO5.53">[154]APU!$U$10131</definedName>
    <definedName name="DIRECTO5.54">[154]APU!$U$10192</definedName>
    <definedName name="DIRECTO5.55">[154]APU!$U$10253</definedName>
    <definedName name="DIRECTO5.56">[154]APU!$U$10314</definedName>
    <definedName name="DIRECTO5.57">[154]APU!$U$10375</definedName>
    <definedName name="DIRECTO5.58">[154]APU!$U$10436</definedName>
    <definedName name="DIRECTO5.59">[154]APU!$U$10497</definedName>
    <definedName name="DIRECTO5.60">[154]APU!$U$10558</definedName>
    <definedName name="DIRECTO5.61">[154]APU!$U$10619</definedName>
    <definedName name="DIRECTO5.62">[154]APU!$U$10680</definedName>
    <definedName name="DIRECTO5.63">[154]APU!$U$10741</definedName>
    <definedName name="DIRECTO5.64">[154]APU!$U$10802</definedName>
    <definedName name="DIRECTO5.65">[154]APU!$U$10863</definedName>
    <definedName name="DIRECTO5.66">[154]APU!$U$10924</definedName>
    <definedName name="DIRECTO5.67">[154]APU!$U$10985</definedName>
    <definedName name="DIRECTO5.68">[154]APU!$U$11046</definedName>
    <definedName name="DIRECTO5.69">[154]APU!$U$11107</definedName>
    <definedName name="DIRECTO5.70">[154]APU!$U$11168</definedName>
    <definedName name="DIRECTO5.71">[154]APU!$U$11229</definedName>
    <definedName name="DIRECTO5.72">[154]APU!$U$12022</definedName>
    <definedName name="DIRECTO5.73">[154]APU!$U$12083</definedName>
    <definedName name="DIRECTO5.74">[154]APU!$U$12144</definedName>
    <definedName name="DIRECTO5.77">[154]APU!$U$12205</definedName>
    <definedName name="DIRECTO5.78">[154]APU!$U$12327</definedName>
    <definedName name="DIRECTO5.79">[154]APU!$U$12388</definedName>
    <definedName name="DIRECTO5.80">[154]APU!$U$12266</definedName>
    <definedName name="DIRECTO5.82">[154]APU!$U$14035</definedName>
    <definedName name="DIRECTO5.83">[154]APU!$U$14096</definedName>
    <definedName name="DIRECTO5.84">[154]APU!$U$13364</definedName>
    <definedName name="DIRECTO5.85">[154]APU!$U$13425</definedName>
    <definedName name="DIRECTO5.86">[154]APU!$U$13486</definedName>
    <definedName name="DIRECTO5.87">[154]APU!$U$13547</definedName>
    <definedName name="DIRECTO5.88">[154]APU!$U$13608</definedName>
    <definedName name="DIRECTO5.89">[154]APU!$U$13669</definedName>
    <definedName name="DIRECTO5.90">[154]APU!$U$13730</definedName>
    <definedName name="DIRECTO5.91">[154]APU!$U$13791</definedName>
    <definedName name="DIRECTO5.92">[154]APU!$U$13852</definedName>
    <definedName name="DIRECTO5.93">[154]APU!$U$13913</definedName>
    <definedName name="DIRECTO5.94">[154]APU!$U$13974</definedName>
    <definedName name="DIRECTO5.95">[154]APU!$U$13059</definedName>
    <definedName name="DIRECTO5.96">[154]APU!$U$13120</definedName>
    <definedName name="DIRECTO5.97">[154]APU!$U$13181</definedName>
    <definedName name="DIRECTO5.98">[154]APU!$U$13242</definedName>
    <definedName name="DIRECTO5.99">[154]APU!$U$13303</definedName>
    <definedName name="DIRECTO50">[154]APU!$U$3121</definedName>
    <definedName name="DIRECTO51">[154]APU!$U$3182</definedName>
    <definedName name="DIRECTO52">[154]APU!$U$3243</definedName>
    <definedName name="DIRECTO53">[154]APU!$U$3304</definedName>
    <definedName name="DIRECTO54">[154]APU!$U$3365</definedName>
    <definedName name="DIRECTO55">[154]APU!$U$3426</definedName>
    <definedName name="DIRECTO56">[154]APU!$U$3487</definedName>
    <definedName name="DIRECTO57">[154]APU!$U$3548</definedName>
    <definedName name="DIRECTO58">[154]APU!$U$3609</definedName>
    <definedName name="DIRECTO59">[154]APU!$U$3670</definedName>
    <definedName name="DIRECTO6">[154]APU!$U$437</definedName>
    <definedName name="DIRECTO60">[154]APU!$U$3731</definedName>
    <definedName name="DIRECTO61">[154]APU!$U$3792</definedName>
    <definedName name="DIRECTO62">[154]APU!$U$3853</definedName>
    <definedName name="DIRECTO63">[154]APU!$U$3914</definedName>
    <definedName name="DIRECTO64">[154]APU!$U$3975</definedName>
    <definedName name="DIRECTO65">[154]APU!$U$4036</definedName>
    <definedName name="DIRECTO66">[154]APU!$U$4097</definedName>
    <definedName name="DIRECTO67">[154]APU!$U$4158</definedName>
    <definedName name="DIRECTO68">[154]APU!$U$4219</definedName>
    <definedName name="DIRECTO69">[154]APU!$U$4280</definedName>
    <definedName name="DIRECTO7">[154]APU!$U$498</definedName>
    <definedName name="DIRECTO7.12">[154]APU!$U$8305</definedName>
    <definedName name="DIRECTO7.13">[154]APU!$U$8366</definedName>
    <definedName name="DIRECTO7.14">[154]APU!$U$8427</definedName>
    <definedName name="DIRECTO7.15">[154]APU!$U$8488</definedName>
    <definedName name="DIRECTO7.16">[154]APU!$U$8606</definedName>
    <definedName name="DIRECTO7.17">[154]APU!$U$11290</definedName>
    <definedName name="DIRECTO7.18">[154]APU!$U$11351</definedName>
    <definedName name="DIRECTO7.19">[154]APU!$U$11412</definedName>
    <definedName name="DIRECTO7.20">[154]APU!$U$11473</definedName>
    <definedName name="DIRECTO7.21">[154]APU!$U$11534</definedName>
    <definedName name="DIRECTO7.22">[154]APU!$U$11717</definedName>
    <definedName name="DIRECTO7.23">[154]APU!$U$11778</definedName>
    <definedName name="DIRECTO7.24">[154]APU!$U$14645</definedName>
    <definedName name="DIRECTO7.25">[154]APU!$U$15255</definedName>
    <definedName name="DIRECTO7.26">[154]APU!$U$15316</definedName>
    <definedName name="DIRECTO7.27">[154]APU!$U$15377</definedName>
    <definedName name="DIRECTO7.28">[154]APU!$U$15438</definedName>
    <definedName name="DIRECTO7.29">[154]APU!$U$15499</definedName>
    <definedName name="DIRECTO7.30">[154]APU!$U$15560</definedName>
    <definedName name="DIRECTO7.31">[154]APU!$U$15621</definedName>
    <definedName name="DIRECTO7.32">[154]APU!$U$15682</definedName>
    <definedName name="DIRECTO7.33">[154]APU!$U$15743</definedName>
    <definedName name="DIRECTO7.34">[154]APU!$U$15804</definedName>
    <definedName name="DIRECTO7.35">[154]APU!$U$15865</definedName>
    <definedName name="DIRECTO7.36">[154]APU!$U$17085</definedName>
    <definedName name="DIRECTO7.37">[154]APU!$U$17268</definedName>
    <definedName name="DIRECTO7.38">[154]APU!$U$17207</definedName>
    <definedName name="DIRECTO7.39">[154]APU!$U$17390</definedName>
    <definedName name="DIRECTO7.40">[154]APU!$U$17451</definedName>
    <definedName name="DIRECTO7.41">[154]APU!$U$17512</definedName>
    <definedName name="DIRECTO7.42">[154]APU!$U$17146</definedName>
    <definedName name="DIRECTO7.43">[154]APU!$U$17573</definedName>
    <definedName name="DIRECTO7.44">[154]APU!$U$17329</definedName>
    <definedName name="DIRECTO70">[154]APU!$U$4341</definedName>
    <definedName name="DIRECTO71">[154]APU!$U$4402</definedName>
    <definedName name="DIRECTO72">[154]APU!$U$4463</definedName>
    <definedName name="DIRECTO73">[154]APU!$U$4524</definedName>
    <definedName name="DIRECTO74">[154]APU!$U$4585</definedName>
    <definedName name="DIRECTO75">[154]APU!$U$4646</definedName>
    <definedName name="DIRECTO76">[154]APU!$U$4707</definedName>
    <definedName name="DIRECTO77">[154]APU!$U$4768</definedName>
    <definedName name="DIRECTO78">[154]APU!$U$4829</definedName>
    <definedName name="DIRECTO79">[154]APU!$U$4890</definedName>
    <definedName name="DIRECTO8">[154]APU!$U$559</definedName>
    <definedName name="DIRECTO80">[154]APU!$U$4951</definedName>
    <definedName name="DIRECTO81">[154]APU!$U$5012</definedName>
    <definedName name="DIRECTO82">[154]APU!$U$5073</definedName>
    <definedName name="DIRECTO83">[154]APU!$U$5134</definedName>
    <definedName name="DIRECTO84">[154]APU!$U$5195</definedName>
    <definedName name="DIRECTO85">[154]APU!$U$5256</definedName>
    <definedName name="DIRECTO86">[154]APU!$U$5317</definedName>
    <definedName name="DIRECTO87">[154]APU!$U$5378</definedName>
    <definedName name="DIRECTO88">[154]APU!$U$5439</definedName>
    <definedName name="DIRECTO89">[154]APU!$U$5500</definedName>
    <definedName name="DIRECTO9">[154]APU!$U$620</definedName>
    <definedName name="DIRECTO9.1">[154]APU!$U$16597</definedName>
    <definedName name="DIRECTO9.2">[154]APU!$U$16658</definedName>
    <definedName name="DIRECTO9.3">[154]APU!$U$16719</definedName>
    <definedName name="DIRECTO9.4">[154]APU!$U$16780</definedName>
    <definedName name="DIRECTO9.5">[154]APU!$U$16841</definedName>
    <definedName name="DIRECTO90">[154]APU!$U$5561</definedName>
    <definedName name="DIRECTO91">[154]APU!$U$5622</definedName>
    <definedName name="DIRECTO92">[154]APU!$U$5683</definedName>
    <definedName name="DIRECTO93">[154]APU!$U$5744</definedName>
    <definedName name="DIRECTO94">[154]APU!$U$5805</definedName>
    <definedName name="DIRECTO95">[154]APU!$U$5866</definedName>
    <definedName name="DIRECTO96">[154]APU!$U$5927</definedName>
    <definedName name="DIRECTO97">[154]APU!$U$5988</definedName>
    <definedName name="DIRECTO98">[154]APU!$U$6049</definedName>
    <definedName name="DIRECTO99">[154]APU!$U$6110</definedName>
    <definedName name="Director_Administrativo" localSheetId="4">#REF!</definedName>
    <definedName name="Director_Administrativo" localSheetId="8">#REF!</definedName>
    <definedName name="Director_Administrativo" localSheetId="10">#REF!</definedName>
    <definedName name="Director_Administrativo">#REF!</definedName>
    <definedName name="Discount_Lumpsum" localSheetId="4">#REF!</definedName>
    <definedName name="Discount_Lumpsum" localSheetId="8">#REF!</definedName>
    <definedName name="Discount_Lumpsum" localSheetId="10">#REF!</definedName>
    <definedName name="Discount_Lumpsum">#REF!</definedName>
    <definedName name="discount_percent" localSheetId="4">#REF!</definedName>
    <definedName name="discount_percent" localSheetId="8">#REF!</definedName>
    <definedName name="discount_percent" localSheetId="10">#REF!</definedName>
    <definedName name="discount_percent">#REF!</definedName>
    <definedName name="discount2" localSheetId="4">[155]Cover!#REF!</definedName>
    <definedName name="discount2" localSheetId="8">[156]Cover!#REF!</definedName>
    <definedName name="discount2" localSheetId="10">[155]Cover!#REF!</definedName>
    <definedName name="discount2">[156]Cover!#REF!</definedName>
    <definedName name="discount3" localSheetId="4">[155]Cover!#REF!</definedName>
    <definedName name="discount3" localSheetId="8">[156]Cover!#REF!</definedName>
    <definedName name="discount3" localSheetId="10">[155]Cover!#REF!</definedName>
    <definedName name="discount3">[156]Cover!#REF!</definedName>
    <definedName name="discount4" localSheetId="4">[155]Cover!#REF!</definedName>
    <definedName name="discount4" localSheetId="8">[156]Cover!#REF!</definedName>
    <definedName name="discount4" localSheetId="10">[155]Cover!#REF!</definedName>
    <definedName name="discount4">[156]Cover!#REF!</definedName>
    <definedName name="DiscRateHigh" localSheetId="4">#REF!</definedName>
    <definedName name="DiscRateHigh" localSheetId="8">#REF!</definedName>
    <definedName name="DiscRateHigh" localSheetId="10">#REF!</definedName>
    <definedName name="DiscRateHigh">#REF!</definedName>
    <definedName name="DiscRateMed" localSheetId="4">#REF!</definedName>
    <definedName name="DiscRateMed" localSheetId="8">#REF!</definedName>
    <definedName name="DiscRateMed" localSheetId="10">#REF!</definedName>
    <definedName name="DiscRateMed">#REF!</definedName>
    <definedName name="DISPONIBILIDAD" localSheetId="4">#REF!</definedName>
    <definedName name="DISPONIBILIDAD" localSheetId="8">#REF!</definedName>
    <definedName name="DISPONIBILIDAD" localSheetId="10">#REF!</definedName>
    <definedName name="DISPONIBILIDAD">#REF!</definedName>
    <definedName name="Distancia" localSheetId="8">#REF!</definedName>
    <definedName name="Distancia">#REF!</definedName>
    <definedName name="div_pay" localSheetId="4">[114]ASSUMPTIONS!#REF!</definedName>
    <definedName name="div_pay" localSheetId="8">[115]ASSUMPTIONS!#REF!</definedName>
    <definedName name="div_pay" localSheetId="10">[114]ASSUMPTIONS!#REF!</definedName>
    <definedName name="div_pay">[115]ASSUMPTIONS!#REF!</definedName>
    <definedName name="dj" localSheetId="4">#REF!</definedName>
    <definedName name="dj" localSheetId="8">#REF!</definedName>
    <definedName name="dj" localSheetId="10">#REF!</definedName>
    <definedName name="dj">#REF!</definedName>
    <definedName name="dl" localSheetId="4">#REF!</definedName>
    <definedName name="dl" localSheetId="8">#REF!</definedName>
    <definedName name="dl" localSheetId="10">#REF!</definedName>
    <definedName name="dl">#REF!</definedName>
    <definedName name="DM" localSheetId="4">#REF!</definedName>
    <definedName name="DM" localSheetId="8">#REF!</definedName>
    <definedName name="DM" localSheetId="10">#REF!</definedName>
    <definedName name="DM">#REF!</definedName>
    <definedName name="DMD" localSheetId="8">#REF!</definedName>
    <definedName name="DMD">#REF!</definedName>
    <definedName name="do" localSheetId="8">#REF!</definedName>
    <definedName name="do">#REF!</definedName>
    <definedName name="Documentstatus" localSheetId="8">#REF!</definedName>
    <definedName name="Documentstatus">#REF!</definedName>
    <definedName name="Documentstatus1" localSheetId="4">'[70]REF - Listas'!$B$4:$B$11</definedName>
    <definedName name="Documentstatus1" localSheetId="8">'[71]REF - Listas'!$B$4:$B$11</definedName>
    <definedName name="Documentstatus1" localSheetId="10">'[70]REF - Listas'!$B$4:$B$11</definedName>
    <definedName name="Documentstatus1">'[71]REF - Listas'!$B$4:$B$11</definedName>
    <definedName name="DOM160X20_S1" localSheetId="3">#REF!</definedName>
    <definedName name="DOM160X20_S1" localSheetId="4">#REF!</definedName>
    <definedName name="DOM160X20_S1" localSheetId="8">#REF!</definedName>
    <definedName name="DOM160X20_S1" localSheetId="10">#REF!</definedName>
    <definedName name="DOM160X20_S1" localSheetId="14">#REF!</definedName>
    <definedName name="DOM160X20_S1">#REF!</definedName>
    <definedName name="DOM160X20_S2" localSheetId="3">#REF!</definedName>
    <definedName name="DOM160X20_S2" localSheetId="8">#REF!</definedName>
    <definedName name="DOM160X20_S2" localSheetId="14">#REF!</definedName>
    <definedName name="DOM160X20_S2">#REF!</definedName>
    <definedName name="DOM160X20_S3" localSheetId="3">#REF!</definedName>
    <definedName name="DOM160X20_S3" localSheetId="8">#REF!</definedName>
    <definedName name="DOM160X20_S3" localSheetId="14">#REF!</definedName>
    <definedName name="DOM160X20_S3">#REF!</definedName>
    <definedName name="DOM160X20_S4" localSheetId="3">#REF!</definedName>
    <definedName name="DOM160X20_S4" localSheetId="8">#REF!</definedName>
    <definedName name="DOM160X20_S4" localSheetId="14">#REF!</definedName>
    <definedName name="DOM160X20_S4">#REF!</definedName>
    <definedName name="DOM160X20_S5" localSheetId="3">#REF!</definedName>
    <definedName name="DOM160X20_S5" localSheetId="8">#REF!</definedName>
    <definedName name="DOM160X20_S5" localSheetId="14">#REF!</definedName>
    <definedName name="DOM160X20_S5">#REF!</definedName>
    <definedName name="DOM160X20_S6" localSheetId="3">#REF!</definedName>
    <definedName name="DOM160X20_S6" localSheetId="8">#REF!</definedName>
    <definedName name="DOM160X20_S6" localSheetId="14">#REF!</definedName>
    <definedName name="DOM160X20_S6">#REF!</definedName>
    <definedName name="DOM160X32_S1" localSheetId="3">#REF!</definedName>
    <definedName name="DOM160X32_S1" localSheetId="8">#REF!</definedName>
    <definedName name="DOM160X32_S1" localSheetId="14">#REF!</definedName>
    <definedName name="DOM160X32_S1">#REF!</definedName>
    <definedName name="DOM160X32_S2" localSheetId="3">#REF!</definedName>
    <definedName name="DOM160X32_S2" localSheetId="8">#REF!</definedName>
    <definedName name="DOM160X32_S2" localSheetId="14">#REF!</definedName>
    <definedName name="DOM160X32_S2">#REF!</definedName>
    <definedName name="DOM160X32_S3" localSheetId="3">#REF!</definedName>
    <definedName name="DOM160X32_S3" localSheetId="8">#REF!</definedName>
    <definedName name="DOM160X32_S3" localSheetId="14">#REF!</definedName>
    <definedName name="DOM160X32_S3">#REF!</definedName>
    <definedName name="DOM160X32_S4" localSheetId="3">#REF!</definedName>
    <definedName name="DOM160X32_S4" localSheetId="8">#REF!</definedName>
    <definedName name="DOM160X32_S4" localSheetId="14">#REF!</definedName>
    <definedName name="DOM160X32_S4">#REF!</definedName>
    <definedName name="DOM160X32_S5" localSheetId="3">#REF!</definedName>
    <definedName name="DOM160X32_S5" localSheetId="8">#REF!</definedName>
    <definedName name="DOM160X32_S5" localSheetId="14">#REF!</definedName>
    <definedName name="DOM160X32_S5">#REF!</definedName>
    <definedName name="DOM160X32_S6" localSheetId="3">#REF!</definedName>
    <definedName name="DOM160X32_S6" localSheetId="8">#REF!</definedName>
    <definedName name="DOM160X32_S6" localSheetId="14">#REF!</definedName>
    <definedName name="DOM160X32_S6">#REF!</definedName>
    <definedName name="DOM200X20_S1" localSheetId="3">#REF!</definedName>
    <definedName name="DOM200X20_S1" localSheetId="8">#REF!</definedName>
    <definedName name="DOM200X20_S1" localSheetId="14">#REF!</definedName>
    <definedName name="DOM200X20_S1">#REF!</definedName>
    <definedName name="DOM200X20_S2" localSheetId="3">#REF!</definedName>
    <definedName name="DOM200X20_S2" localSheetId="8">#REF!</definedName>
    <definedName name="DOM200X20_S2" localSheetId="14">#REF!</definedName>
    <definedName name="DOM200X20_S2">#REF!</definedName>
    <definedName name="DOM200X20_S3" localSheetId="3">#REF!</definedName>
    <definedName name="DOM200X20_S3" localSheetId="8">#REF!</definedName>
    <definedName name="DOM200X20_S3" localSheetId="14">#REF!</definedName>
    <definedName name="DOM200X20_S3">#REF!</definedName>
    <definedName name="DOM200X20_S4" localSheetId="3">#REF!</definedName>
    <definedName name="DOM200X20_S4" localSheetId="8">#REF!</definedName>
    <definedName name="DOM200X20_S4" localSheetId="14">#REF!</definedName>
    <definedName name="DOM200X20_S4">#REF!</definedName>
    <definedName name="DOM200X20_S5" localSheetId="3">#REF!</definedName>
    <definedName name="DOM200X20_S5" localSheetId="8">#REF!</definedName>
    <definedName name="DOM200X20_S5" localSheetId="14">#REF!</definedName>
    <definedName name="DOM200X20_S5">#REF!</definedName>
    <definedName name="DOM200X20_S6" localSheetId="3">#REF!</definedName>
    <definedName name="DOM200X20_S6" localSheetId="8">#REF!</definedName>
    <definedName name="DOM200X20_S6" localSheetId="14">#REF!</definedName>
    <definedName name="DOM200X20_S6">#REF!</definedName>
    <definedName name="DOM200X32_S1" localSheetId="3">#REF!</definedName>
    <definedName name="DOM200X32_S1" localSheetId="8">#REF!</definedName>
    <definedName name="DOM200X32_S1" localSheetId="14">#REF!</definedName>
    <definedName name="DOM200X32_S1">#REF!</definedName>
    <definedName name="DOM200X32_S2" localSheetId="3">#REF!</definedName>
    <definedName name="DOM200X32_S2" localSheetId="8">#REF!</definedName>
    <definedName name="DOM200X32_S2" localSheetId="14">#REF!</definedName>
    <definedName name="DOM200X32_S2">#REF!</definedName>
    <definedName name="DOM200X32_S3" localSheetId="3">#REF!</definedName>
    <definedName name="DOM200X32_S3" localSheetId="8">#REF!</definedName>
    <definedName name="DOM200X32_S3" localSheetId="14">#REF!</definedName>
    <definedName name="DOM200X32_S3">#REF!</definedName>
    <definedName name="DOM200X32_S4" localSheetId="3">#REF!</definedName>
    <definedName name="DOM200X32_S4" localSheetId="8">#REF!</definedName>
    <definedName name="DOM200X32_S4" localSheetId="14">#REF!</definedName>
    <definedName name="DOM200X32_S4">#REF!</definedName>
    <definedName name="DOM200X32_S5" localSheetId="3">#REF!</definedName>
    <definedName name="DOM200X32_S5" localSheetId="8">#REF!</definedName>
    <definedName name="DOM200X32_S5" localSheetId="14">#REF!</definedName>
    <definedName name="DOM200X32_S5">#REF!</definedName>
    <definedName name="DOM200X32_S6" localSheetId="3">#REF!</definedName>
    <definedName name="DOM200X32_S6" localSheetId="8">#REF!</definedName>
    <definedName name="DOM200X32_S6" localSheetId="14">#REF!</definedName>
    <definedName name="DOM200X32_S6">#REF!</definedName>
    <definedName name="DOM90X20_S1" localSheetId="3">#REF!</definedName>
    <definedName name="DOM90X20_S1" localSheetId="8">#REF!</definedName>
    <definedName name="DOM90X20_S1" localSheetId="14">#REF!</definedName>
    <definedName name="DOM90X20_S1">#REF!</definedName>
    <definedName name="DOM90X20_S2" localSheetId="3">#REF!</definedName>
    <definedName name="DOM90X20_S2" localSheetId="8">#REF!</definedName>
    <definedName name="DOM90X20_S2" localSheetId="14">#REF!</definedName>
    <definedName name="DOM90X20_S2">#REF!</definedName>
    <definedName name="DOM90X20_S3" localSheetId="3">#REF!</definedName>
    <definedName name="DOM90X20_S3" localSheetId="8">#REF!</definedName>
    <definedName name="DOM90X20_S3" localSheetId="14">#REF!</definedName>
    <definedName name="DOM90X20_S3">#REF!</definedName>
    <definedName name="DOM90X20_S4" localSheetId="3">#REF!</definedName>
    <definedName name="DOM90X20_S4" localSheetId="8">#REF!</definedName>
    <definedName name="DOM90X20_S4" localSheetId="14">#REF!</definedName>
    <definedName name="DOM90X20_S4">#REF!</definedName>
    <definedName name="DOM90X20_S5" localSheetId="3">#REF!</definedName>
    <definedName name="DOM90X20_S5" localSheetId="8">#REF!</definedName>
    <definedName name="DOM90X20_S5" localSheetId="14">#REF!</definedName>
    <definedName name="DOM90X20_S5">#REF!</definedName>
    <definedName name="DOM90X20_S6" localSheetId="3">#REF!</definedName>
    <definedName name="DOM90X20_S6" localSheetId="8">#REF!</definedName>
    <definedName name="DOM90X20_S6" localSheetId="14">#REF!</definedName>
    <definedName name="DOM90X20_S6">#REF!</definedName>
    <definedName name="DOM90X32_S1" localSheetId="3">#REF!</definedName>
    <definedName name="DOM90X32_S1" localSheetId="8">#REF!</definedName>
    <definedName name="DOM90X32_S1" localSheetId="14">#REF!</definedName>
    <definedName name="DOM90X32_S1">#REF!</definedName>
    <definedName name="DOM90X32_S2" localSheetId="3">#REF!</definedName>
    <definedName name="DOM90X32_S2" localSheetId="8">#REF!</definedName>
    <definedName name="DOM90X32_S2" localSheetId="14">#REF!</definedName>
    <definedName name="DOM90X32_S2">#REF!</definedName>
    <definedName name="DOM90X32_S3" localSheetId="3">#REF!</definedName>
    <definedName name="DOM90X32_S3" localSheetId="8">#REF!</definedName>
    <definedName name="DOM90X32_S3" localSheetId="14">#REF!</definedName>
    <definedName name="DOM90X32_S3">#REF!</definedName>
    <definedName name="DOM90X32_S4" localSheetId="3">#REF!</definedName>
    <definedName name="DOM90X32_S4" localSheetId="8">#REF!</definedName>
    <definedName name="DOM90X32_S4" localSheetId="14">#REF!</definedName>
    <definedName name="DOM90X32_S4">#REF!</definedName>
    <definedName name="DOM90X32_S5" localSheetId="3">#REF!</definedName>
    <definedName name="DOM90X32_S5" localSheetId="8">#REF!</definedName>
    <definedName name="DOM90X32_S5" localSheetId="14">#REF!</definedName>
    <definedName name="DOM90X32_S5">#REF!</definedName>
    <definedName name="DOM90X32_S6" localSheetId="3">#REF!</definedName>
    <definedName name="DOM90X32_S6" localSheetId="8">#REF!</definedName>
    <definedName name="DOM90X32_S6" localSheetId="14">#REF!</definedName>
    <definedName name="DOM90X32_S6">#REF!</definedName>
    <definedName name="DOMESP90X63_S1" localSheetId="3">#REF!</definedName>
    <definedName name="DOMESP90X63_S1" localSheetId="8">#REF!</definedName>
    <definedName name="DOMESP90X63_S1" localSheetId="14">#REF!</definedName>
    <definedName name="DOMESP90X63_S1">#REF!</definedName>
    <definedName name="DOMESP90X63_S2" localSheetId="3">#REF!</definedName>
    <definedName name="DOMESP90X63_S2" localSheetId="8">#REF!</definedName>
    <definedName name="DOMESP90X63_S2" localSheetId="14">#REF!</definedName>
    <definedName name="DOMESP90X63_S2">#REF!</definedName>
    <definedName name="DOMESP90X63_S3" localSheetId="3">#REF!</definedName>
    <definedName name="DOMESP90X63_S3" localSheetId="8">#REF!</definedName>
    <definedName name="DOMESP90X63_S3" localSheetId="14">#REF!</definedName>
    <definedName name="DOMESP90X63_S3">#REF!</definedName>
    <definedName name="DOMESP90X63_S4" localSheetId="3">#REF!</definedName>
    <definedName name="DOMESP90X63_S4" localSheetId="8">#REF!</definedName>
    <definedName name="DOMESP90X63_S4" localSheetId="14">#REF!</definedName>
    <definedName name="DOMESP90X63_S4">#REF!</definedName>
    <definedName name="DOMESP90X63_S5" localSheetId="3">#REF!</definedName>
    <definedName name="DOMESP90X63_S5" localSheetId="8">#REF!</definedName>
    <definedName name="DOMESP90X63_S5" localSheetId="14">#REF!</definedName>
    <definedName name="DOMESP90X63_S5">#REF!</definedName>
    <definedName name="DOMESP90X63_S6" localSheetId="3">#REF!</definedName>
    <definedName name="DOMESP90X63_S6" localSheetId="8">#REF!</definedName>
    <definedName name="DOMESP90X63_S6" localSheetId="14">#REF!</definedName>
    <definedName name="DOMESP90X63_S6">#REF!</definedName>
    <definedName name="DOR" localSheetId="8">#REF!</definedName>
    <definedName name="DOR">#REF!</definedName>
    <definedName name="DOT" localSheetId="3">#REF!</definedName>
    <definedName name="DOT" localSheetId="8">#REF!</definedName>
    <definedName name="DOT" localSheetId="14">#REF!</definedName>
    <definedName name="DOT">#REF!</definedName>
    <definedName name="dota" localSheetId="3">#REF!</definedName>
    <definedName name="DOTA" localSheetId="7" hidden="1">#REF!</definedName>
    <definedName name="DOTA" localSheetId="8" hidden="1">#REF!</definedName>
    <definedName name="dota" localSheetId="14">#REF!</definedName>
    <definedName name="dota">#REF!</definedName>
    <definedName name="DR" localSheetId="8">#REF!</definedName>
    <definedName name="DR">#REF!</definedName>
    <definedName name="DRAWING_LEAD_TIME" localSheetId="8">#REF!</definedName>
    <definedName name="DRAWING_LEAD_TIME">#REF!</definedName>
    <definedName name="drf" localSheetId="8">#REF!</definedName>
    <definedName name="drf">#REF!</definedName>
    <definedName name="DRTOS1">'[157]Cost Codes'!$B$4:$G$331</definedName>
    <definedName name="DS" localSheetId="3">#REF!</definedName>
    <definedName name="DS" localSheetId="4">#REF!</definedName>
    <definedName name="DS" localSheetId="8">#REF!</definedName>
    <definedName name="DS" localSheetId="10">#REF!</definedName>
    <definedName name="DS" localSheetId="14">#REF!</definedName>
    <definedName name="DS">#REF!</definedName>
    <definedName name="DSA" localSheetId="4">#REF!</definedName>
    <definedName name="DSA" localSheetId="8">#REF!</definedName>
    <definedName name="DSA">#REF!</definedName>
    <definedName name="DSD" localSheetId="7" hidden="1">{#N/A,#N/A,FALSE,"PERSONAL"}</definedName>
    <definedName name="DSD" localSheetId="8" hidden="1">{#N/A,#N/A,FALSE,"PERSONAL"}</definedName>
    <definedName name="DSD" hidden="1">{#N/A,#N/A,FALSE,"PERSONAL"}</definedName>
    <definedName name="DSDS" localSheetId="7" hidden="1">{#N/A,#N/A,FALSE,"PERSONAL"}</definedName>
    <definedName name="DSDS" localSheetId="8" hidden="1">{#N/A,#N/A,FALSE,"PERSONAL"}</definedName>
    <definedName name="DSDS" hidden="1">{#N/A,#N/A,FALSE,"PERSONAL"}</definedName>
    <definedName name="DSDSD" localSheetId="7" hidden="1">{#N/A,#N/A,FALSE,"PERSONAL"}</definedName>
    <definedName name="DSDSD" localSheetId="8" hidden="1">{#N/A,#N/A,FALSE,"PERSONAL"}</definedName>
    <definedName name="DSDSD" hidden="1">{#N/A,#N/A,FALSE,"PERSONAL"}</definedName>
    <definedName name="DSDSDS" localSheetId="7" hidden="1">{#N/A,#N/A,FALSE,"PERSONAL"}</definedName>
    <definedName name="DSDSDS" localSheetId="8" hidden="1">{#N/A,#N/A,FALSE,"PERSONAL"}</definedName>
    <definedName name="DSDSDS" hidden="1">{#N/A,#N/A,FALSE,"PERSONAL"}</definedName>
    <definedName name="DSDSDSD" localSheetId="7" hidden="1">{#N/A,#N/A,FALSE,"PERSONAL"}</definedName>
    <definedName name="DSDSDSD" localSheetId="8" hidden="1">{#N/A,#N/A,FALSE,"PERSONAL"}</definedName>
    <definedName name="DSDSDSD" hidden="1">{#N/A,#N/A,FALSE,"PERSONAL"}</definedName>
    <definedName name="DSF" localSheetId="4">[158]A.P.U!#REF!</definedName>
    <definedName name="DSF" localSheetId="8">[158]A.P.U!#REF!</definedName>
    <definedName name="DSF" localSheetId="10">[158]A.P.U!#REF!</definedName>
    <definedName name="DSF">[158]A.P.U!#REF!</definedName>
    <definedName name="DSFA" localSheetId="7" hidden="1">{#N/A,#N/A,FALSE,"PERSONAL"}</definedName>
    <definedName name="DSFA" localSheetId="8" hidden="1">{#N/A,#N/A,FALSE,"PERSONAL"}</definedName>
    <definedName name="DSFA" hidden="1">{#N/A,#N/A,FALSE,"PERSONAL"}</definedName>
    <definedName name="dt" localSheetId="4">#REF!</definedName>
    <definedName name="dt" localSheetId="8">#REF!</definedName>
    <definedName name="dt" localSheetId="10">#REF!</definedName>
    <definedName name="dt">#REF!</definedName>
    <definedName name="dtf" localSheetId="4">#REF!</definedName>
    <definedName name="dtf" localSheetId="8">#REF!</definedName>
    <definedName name="dtf" localSheetId="10">#REF!</definedName>
    <definedName name="dtf">#REF!</definedName>
    <definedName name="DTFSMedida" localSheetId="4">#REF!</definedName>
    <definedName name="DTFSMedida" localSheetId="8">#REF!</definedName>
    <definedName name="DTFSMedida" localSheetId="10">#REF!</definedName>
    <definedName name="DTFSMedida">#REF!</definedName>
    <definedName name="DtmFechaCotizacion" localSheetId="8">#REF!</definedName>
    <definedName name="DtmFechaCotizacion">#REF!</definedName>
    <definedName name="DtmFechVigenCotiza" localSheetId="8">#REF!</definedName>
    <definedName name="DtmFechVigenCotiza">#REF!</definedName>
    <definedName name="DTS" localSheetId="8">#REF!</definedName>
    <definedName name="DTS">#REF!</definedName>
    <definedName name="Duitama" localSheetId="8">#REF!</definedName>
    <definedName name="Duitama">#REF!</definedName>
    <definedName name="DuracionMeses" localSheetId="7">#REF!</definedName>
    <definedName name="DuracionMeses" localSheetId="8">#REF!</definedName>
    <definedName name="DuracionMeses">#REF!</definedName>
    <definedName name="DuracionSemanas" localSheetId="7">#REF!</definedName>
    <definedName name="DuracionSemanas" localSheetId="8">#REF!</definedName>
    <definedName name="DuracionSemanas">#REF!</definedName>
    <definedName name="dxd">[23]CALCULO!$E$75</definedName>
    <definedName name="dyu5yrt" localSheetId="7" hidden="1">[17]CRUDOS!#REF!</definedName>
    <definedName name="dyu5yrt" localSheetId="8" hidden="1">[17]CRUDOS!#REF!</definedName>
    <definedName name="dyu5yrt" hidden="1">[17]CRUDOS!#REF!</definedName>
    <definedName name="DZ.Main" localSheetId="4" hidden="1">#REF!</definedName>
    <definedName name="DZ.Main" localSheetId="8" hidden="1">#REF!</definedName>
    <definedName name="DZ.Main" localSheetId="10" hidden="1">#REF!</definedName>
    <definedName name="DZ.Main" hidden="1">#REF!</definedName>
    <definedName name="e" localSheetId="4">#REF!</definedName>
    <definedName name="e" localSheetId="7">#REF!</definedName>
    <definedName name="e" localSheetId="8">#REF!</definedName>
    <definedName name="e" localSheetId="10">#REF!</definedName>
    <definedName name="e">#REF!</definedName>
    <definedName name="E_03" localSheetId="4">#REF!</definedName>
    <definedName name="E_03" localSheetId="8">#REF!</definedName>
    <definedName name="E_03" localSheetId="10">#REF!</definedName>
    <definedName name="E_03">#REF!</definedName>
    <definedName name="ED" localSheetId="8">#REF!</definedName>
    <definedName name="ED">#REF!</definedName>
    <definedName name="edil" localSheetId="4">[59]lisprecios!#REF!</definedName>
    <definedName name="edil" localSheetId="8">[59]lisprecios!#REF!</definedName>
    <definedName name="edil" localSheetId="10">[59]lisprecios!#REF!</definedName>
    <definedName name="edil">[59]lisprecios!#REF!</definedName>
    <definedName name="EDWIN" localSheetId="4">#REF!</definedName>
    <definedName name="EDWIN" localSheetId="8">#REF!</definedName>
    <definedName name="EDWIN" localSheetId="10">#REF!</definedName>
    <definedName name="EDWIN">#REF!</definedName>
    <definedName name="EE" localSheetId="4">'[126]C - CENTROS DE COSTO Y GASTOS'!$D$5:$E$123</definedName>
    <definedName name="ee" localSheetId="7" hidden="1">{#N/A,#N/A,FALSE,"83.R";#N/A,#N/A,FALSE,"86.R";#N/A,#N/A,FALSE,"86.1. R ";#N/A,#N/A,FALSE,"86.2.R";#N/A,#N/A,FALSE,"86.3.R ";#N/A,#N/A,FALSE,"87. R";#N/A,#N/A,FALSE,"88.R";#N/A,#N/A,FALSE,"88.1.R ";#N/A,#N/A,FALSE,"88.2.R";#N/A,#N/A,FALSE,"88.3.R ";#N/A,#N/A,FALSE,"91.R";#N/A,#N/A,FALSE,"98.R";#N/A,#N/A,FALSE,"113.R";#N/A,#N/A,FALSE,"114.R";#N/A,#N/A,FALSE,"117.R";#N/A,#N/A,FALSE,"117.1.R";#N/A,#N/A,FALSE,"117.2.R";#N/A,#N/A,FALSE,"117.3.R ";#N/A,#N/A,FALSE,"118.R";#N/A,#N/A,FALSE,"118.1.R";#N/A,#N/A,FALSE,"118.2.R";#N/A,#N/A,FALSE,"118.3.R";#N/A,#N/A,FALSE,"118.4.R";#N/A,#N/A,FALSE,"118.5.R";#N/A,#N/A,FALSE,"118.6.R";#N/A,#N/A,FALSE,"118.7.R";#N/A,#N/A,FALSE,"118.8.R";#N/A,#N/A,FALSE,"118.9.R";#N/A,#N/A,FALSE,"118.10.R";#N/A,#N/A,FALSE,"144.R"}</definedName>
    <definedName name="ee" localSheetId="8" hidden="1">{#N/A,#N/A,FALSE,"83.R";#N/A,#N/A,FALSE,"86.R";#N/A,#N/A,FALSE,"86.1. R ";#N/A,#N/A,FALSE,"86.2.R";#N/A,#N/A,FALSE,"86.3.R ";#N/A,#N/A,FALSE,"87. R";#N/A,#N/A,FALSE,"88.R";#N/A,#N/A,FALSE,"88.1.R ";#N/A,#N/A,FALSE,"88.2.R";#N/A,#N/A,FALSE,"88.3.R ";#N/A,#N/A,FALSE,"91.R";#N/A,#N/A,FALSE,"98.R";#N/A,#N/A,FALSE,"113.R";#N/A,#N/A,FALSE,"114.R";#N/A,#N/A,FALSE,"117.R";#N/A,#N/A,FALSE,"117.1.R";#N/A,#N/A,FALSE,"117.2.R";#N/A,#N/A,FALSE,"117.3.R ";#N/A,#N/A,FALSE,"118.R";#N/A,#N/A,FALSE,"118.1.R";#N/A,#N/A,FALSE,"118.2.R";#N/A,#N/A,FALSE,"118.3.R";#N/A,#N/A,FALSE,"118.4.R";#N/A,#N/A,FALSE,"118.5.R";#N/A,#N/A,FALSE,"118.6.R";#N/A,#N/A,FALSE,"118.7.R";#N/A,#N/A,FALSE,"118.8.R";#N/A,#N/A,FALSE,"118.9.R";#N/A,#N/A,FALSE,"118.10.R";#N/A,#N/A,FALSE,"144.R"}</definedName>
    <definedName name="EE" localSheetId="10">'[126]C - CENTROS DE COSTO Y GASTOS'!$D$5:$E$123</definedName>
    <definedName name="EE">'[127]C - CENTROS DE COSTO Y GASTOS'!$D$5:$E$123</definedName>
    <definedName name="eee" localSheetId="7" hidden="1">{#N/A,#N/A,FALSE,"DITCAR";#N/A,#N/A,FALSE,"a1";#N/A,#N/A,FALSE,"a2";#N/A,#N/A,FALSE,"a3";#N/A,#N/A,FALSE,"a4";#N/A,#N/A,FALSE,"a4a";#N/A,#N/A,FALSE,"a4B";#N/A,#N/A,FALSE,"a4C";#N/A,#N/A,FALSE,"A5a ";#N/A,#N/A,FALSE,"A5b";#N/A,#N/A,FALSE,"A6A";#N/A,#N/A,FALSE,"A6B";#N/A,#N/A,FALSE,"A6C";#N/A,#N/A,FALSE,"04PG12NB"}</definedName>
    <definedName name="eee" localSheetId="8" hidden="1">{#N/A,#N/A,FALSE,"DITCAR";#N/A,#N/A,FALSE,"a1";#N/A,#N/A,FALSE,"a2";#N/A,#N/A,FALSE,"a3";#N/A,#N/A,FALSE,"a4";#N/A,#N/A,FALSE,"a4a";#N/A,#N/A,FALSE,"a4B";#N/A,#N/A,FALSE,"a4C";#N/A,#N/A,FALSE,"A5a ";#N/A,#N/A,FALSE,"A5b";#N/A,#N/A,FALSE,"A6A";#N/A,#N/A,FALSE,"A6B";#N/A,#N/A,FALSE,"A6C";#N/A,#N/A,FALSE,"04PG12NB"}</definedName>
    <definedName name="eee" hidden="1">{#N/A,#N/A,FALSE,"DITCAR";#N/A,#N/A,FALSE,"a1";#N/A,#N/A,FALSE,"a2";#N/A,#N/A,FALSE,"a3";#N/A,#N/A,FALSE,"a4";#N/A,#N/A,FALSE,"a4a";#N/A,#N/A,FALSE,"a4B";#N/A,#N/A,FALSE,"a4C";#N/A,#N/A,FALSE,"A5a ";#N/A,#N/A,FALSE,"A5b";#N/A,#N/A,FALSE,"A6A";#N/A,#N/A,FALSE,"A6B";#N/A,#N/A,FALSE,"A6C";#N/A,#N/A,FALSE,"04PG12NB"}</definedName>
    <definedName name="EEEEEEE">#REF!</definedName>
    <definedName name="eeeeeeeeee" localSheetId="4">#REF!</definedName>
    <definedName name="eeeeeeeeee" localSheetId="8">#REF!</definedName>
    <definedName name="eeeeeeeeee" localSheetId="10">#REF!</definedName>
    <definedName name="eeeeeeeeee">#REF!</definedName>
    <definedName name="eeeeeeeeeee" localSheetId="4">#REF!</definedName>
    <definedName name="eeeeeeeeeee" localSheetId="8">#REF!</definedName>
    <definedName name="eeeeeeeeeee" localSheetId="10">#REF!</definedName>
    <definedName name="eeeeeeeeeee">#REF!</definedName>
    <definedName name="eefaseIINCDIES" localSheetId="7" hidden="1">{#N/A,#N/A,FALSE,"DITCAR";#N/A,#N/A,FALSE,"a1";#N/A,#N/A,FALSE,"a2";#N/A,#N/A,FALSE,"a3";#N/A,#N/A,FALSE,"a4";#N/A,#N/A,FALSE,"a4a";#N/A,#N/A,FALSE,"a4B";#N/A,#N/A,FALSE,"a4C";#N/A,#N/A,FALSE,"A5a ";#N/A,#N/A,FALSE,"A5b";#N/A,#N/A,FALSE,"A6A";#N/A,#N/A,FALSE,"A6B";#N/A,#N/A,FALSE,"A6C";#N/A,#N/A,FALSE,"04PG12NB"}</definedName>
    <definedName name="eefaseIINCDIES" localSheetId="8" hidden="1">{#N/A,#N/A,FALSE,"DITCAR";#N/A,#N/A,FALSE,"a1";#N/A,#N/A,FALSE,"a2";#N/A,#N/A,FALSE,"a3";#N/A,#N/A,FALSE,"a4";#N/A,#N/A,FALSE,"a4a";#N/A,#N/A,FALSE,"a4B";#N/A,#N/A,FALSE,"a4C";#N/A,#N/A,FALSE,"A5a ";#N/A,#N/A,FALSE,"A5b";#N/A,#N/A,FALSE,"A6A";#N/A,#N/A,FALSE,"A6B";#N/A,#N/A,FALSE,"A6C";#N/A,#N/A,FALSE,"04PG12NB"}</definedName>
    <definedName name="eefaseIINCDIES" hidden="1">{#N/A,#N/A,FALSE,"DITCAR";#N/A,#N/A,FALSE,"a1";#N/A,#N/A,FALSE,"a2";#N/A,#N/A,FALSE,"a3";#N/A,#N/A,FALSE,"a4";#N/A,#N/A,FALSE,"a4a";#N/A,#N/A,FALSE,"a4B";#N/A,#N/A,FALSE,"a4C";#N/A,#N/A,FALSE,"A5a ";#N/A,#N/A,FALSE,"A5b";#N/A,#N/A,FALSE,"A6A";#N/A,#N/A,FALSE,"A6B";#N/A,#N/A,FALSE,"A6C";#N/A,#N/A,FALSE,"04PG12NB"}</definedName>
    <definedName name="EER" localSheetId="3">#REF!</definedName>
    <definedName name="EER" localSheetId="8">#REF!</definedName>
    <definedName name="EER" localSheetId="14">#REF!</definedName>
    <definedName name="EER">#REF!</definedName>
    <definedName name="EF" localSheetId="7">[159]AIU!$A$1:$IU$4</definedName>
    <definedName name="EF" localSheetId="8">[160]AIU!$A$1:$IU$4</definedName>
    <definedName name="ef">#REF!</definedName>
    <definedName name="EFFASEI_INC_DIESEL2" localSheetId="7" hidden="1">{#N/A,#N/A,FALSE,"DITCAR";#N/A,#N/A,FALSE,"a1";#N/A,#N/A,FALSE,"a2";#N/A,#N/A,FALSE,"a3";#N/A,#N/A,FALSE,"a4";#N/A,#N/A,FALSE,"a4a";#N/A,#N/A,FALSE,"a4B";#N/A,#N/A,FALSE,"a4C";#N/A,#N/A,FALSE,"A5a ";#N/A,#N/A,FALSE,"A5b";#N/A,#N/A,FALSE,"A6A";#N/A,#N/A,FALSE,"A6B";#N/A,#N/A,FALSE,"A6C";#N/A,#N/A,FALSE,"04PG12NB"}</definedName>
    <definedName name="EFFASEI_INC_DIESEL2" localSheetId="8" hidden="1">{#N/A,#N/A,FALSE,"DITCAR";#N/A,#N/A,FALSE,"a1";#N/A,#N/A,FALSE,"a2";#N/A,#N/A,FALSE,"a3";#N/A,#N/A,FALSE,"a4";#N/A,#N/A,FALSE,"a4a";#N/A,#N/A,FALSE,"a4B";#N/A,#N/A,FALSE,"a4C";#N/A,#N/A,FALSE,"A5a ";#N/A,#N/A,FALSE,"A5b";#N/A,#N/A,FALSE,"A6A";#N/A,#N/A,FALSE,"A6B";#N/A,#N/A,FALSE,"A6C";#N/A,#N/A,FALSE,"04PG12NB"}</definedName>
    <definedName name="EFFASEI_INC_DIESEL2" hidden="1">{#N/A,#N/A,FALSE,"DITCAR";#N/A,#N/A,FALSE,"a1";#N/A,#N/A,FALSE,"a2";#N/A,#N/A,FALSE,"a3";#N/A,#N/A,FALSE,"a4";#N/A,#N/A,FALSE,"a4a";#N/A,#N/A,FALSE,"a4B";#N/A,#N/A,FALSE,"a4C";#N/A,#N/A,FALSE,"A5a ";#N/A,#N/A,FALSE,"A5b";#N/A,#N/A,FALSE,"A6A";#N/A,#N/A,FALSE,"A6B";#N/A,#N/A,FALSE,"A6C";#N/A,#N/A,FALSE,"04PG12NB"}</definedName>
    <definedName name="EINAR" localSheetId="8">#REF!</definedName>
    <definedName name="EINAR">#REF!</definedName>
    <definedName name="el" localSheetId="8">#REF!</definedName>
    <definedName name="el">#REF!</definedName>
    <definedName name="ElectConsPrice" localSheetId="4">[73]Parameters!$R$15</definedName>
    <definedName name="ElectConsPrice" localSheetId="8">[74]Parameters!$R$15</definedName>
    <definedName name="ElectConsPrice" localSheetId="10">[73]Parameters!$R$15</definedName>
    <definedName name="ElectConsPrice">[74]Parameters!$R$15</definedName>
    <definedName name="ElectDemandPrice" localSheetId="4">#REF!</definedName>
    <definedName name="ElectDemandPrice" localSheetId="8">#REF!</definedName>
    <definedName name="ElectDemandPrice" localSheetId="10">#REF!</definedName>
    <definedName name="ElectDemandPrice">#REF!</definedName>
    <definedName name="EMPAQUE" localSheetId="4">#REF!</definedName>
    <definedName name="EMPAQUE" localSheetId="8">#REF!</definedName>
    <definedName name="EMPAQUE" localSheetId="10">#REF!</definedName>
    <definedName name="EMPAQUE">#REF!</definedName>
    <definedName name="End_Bal" localSheetId="4">#REF!</definedName>
    <definedName name="End_Bal" localSheetId="8">#REF!</definedName>
    <definedName name="End_Bal" localSheetId="10">#REF!</definedName>
    <definedName name="End_Bal">#REF!</definedName>
    <definedName name="ENE" localSheetId="8">#REF!</definedName>
    <definedName name="ENE">#REF!</definedName>
    <definedName name="ene00" localSheetId="4">[20]Dólar!#REF!</definedName>
    <definedName name="ene00" localSheetId="8">[21]Dólar!#REF!</definedName>
    <definedName name="ene00" localSheetId="10">[20]Dólar!#REF!</definedName>
    <definedName name="ene00">[21]Dólar!#REF!</definedName>
    <definedName name="ENERGIATABLA1.2.4">'[8]CALCULO COSTOS DE OPERACIÓN'!$B$127:$AF$163</definedName>
    <definedName name="Engine">#N/A</definedName>
    <definedName name="Ensayos" localSheetId="7">#REF!</definedName>
    <definedName name="Ensayos" localSheetId="8">#REF!</definedName>
    <definedName name="Ensayos">#REF!</definedName>
    <definedName name="ENT.A1" localSheetId="8">'[161]CANT.5921'!#REF!</definedName>
    <definedName name="ENT.A1">'[161]CANT.5921'!#REF!</definedName>
    <definedName name="ENT.ESP" localSheetId="8">'[161]CANT.5921'!#REF!</definedName>
    <definedName name="ENT.ESP">'[161]CANT.5921'!#REF!</definedName>
    <definedName name="ENTIB" localSheetId="8">#REF!</definedName>
    <definedName name="ENTIB">#REF!</definedName>
    <definedName name="ENTIBADO" localSheetId="8">[162]TUBERIA!#REF!</definedName>
    <definedName name="ENTIBADO">[162]TUBERIA!#REF!</definedName>
    <definedName name="EQUI" localSheetId="4">[135]Equipo!$A:$IV</definedName>
    <definedName name="EQUI" localSheetId="7">[163]EQUIPO!$B$2:$B$36</definedName>
    <definedName name="EQUI" localSheetId="8">[163]EQUIPO!$B$2:$B$36</definedName>
    <definedName name="EQUI" localSheetId="10">[164]EQUIPO!$B$2:$B$36</definedName>
    <definedName name="EQUI">[136]Equipo!$A:$IV</definedName>
    <definedName name="EQUI3" localSheetId="4">[165]Equipo!$A:$IV</definedName>
    <definedName name="EQUI3" localSheetId="8">[166]Equipo!$A:$IV</definedName>
    <definedName name="EQUI3" localSheetId="10">[165]Equipo!$A:$IV</definedName>
    <definedName name="EQUI3">[166]Equipo!$A:$IV</definedName>
    <definedName name="EquipData" localSheetId="4">'[73]Equip Data'!$B$14:$AQ$75</definedName>
    <definedName name="EquipData" localSheetId="8">'[74]Equip Data'!$B$14:$AQ$75</definedName>
    <definedName name="EquipData" localSheetId="10">'[73]Equip Data'!$B$14:$AQ$75</definedName>
    <definedName name="EquipData">'[74]Equip Data'!$B$14:$AQ$75</definedName>
    <definedName name="EquipInput" localSheetId="4">#REF!</definedName>
    <definedName name="EquipInput" localSheetId="8">#REF!</definedName>
    <definedName name="EquipInput" localSheetId="10">#REF!</definedName>
    <definedName name="EquipInput">#REF!</definedName>
    <definedName name="EquipLifeRank" localSheetId="4">#REF!</definedName>
    <definedName name="EquipLifeRank" localSheetId="8">#REF!</definedName>
    <definedName name="EquipLifeRank" localSheetId="10">#REF!</definedName>
    <definedName name="EquipLifeRank">#REF!</definedName>
    <definedName name="EQUIPO" localSheetId="4">#REF!</definedName>
    <definedName name="EQUIPO" comment="EQUIPO Y TRANSPORTE" localSheetId="7">'[85]Equipo_Trans '!$A$1:$A$51</definedName>
    <definedName name="EQUIPO" localSheetId="8">[167]EQUIPOS!$A$1:$J$32000</definedName>
    <definedName name="EQUIPO" localSheetId="10">#REF!</definedName>
    <definedName name="EQUIPO">#REF!</definedName>
    <definedName name="EQUIPO_1" localSheetId="7">[163]EQUIPO!$B$2:$D$36</definedName>
    <definedName name="EQUIPO_1" localSheetId="8">[163]EQUIPO!$B$2:$D$36</definedName>
    <definedName name="EQUIPO_1">[164]EQUIPO!$B$2:$D$36</definedName>
    <definedName name="EQUIPO_DE_SOLDADURA">'[41]LISTADO '!$L$10</definedName>
    <definedName name="equipo_mayor" localSheetId="4">#REF!</definedName>
    <definedName name="equipo_mayor" localSheetId="8">#REF!</definedName>
    <definedName name="equipo_mayor" localSheetId="10">#REF!</definedName>
    <definedName name="equipo_mayor">#REF!</definedName>
    <definedName name="equipomayor2" localSheetId="4">[168]desglose!#REF!</definedName>
    <definedName name="equipomayor2" localSheetId="8">[168]desglose!#REF!</definedName>
    <definedName name="equipomayor2" localSheetId="10">[168]desglose!#REF!</definedName>
    <definedName name="equipomayor2">[168]desglose!#REF!</definedName>
    <definedName name="EquipOpCostOutput" localSheetId="4">#REF!</definedName>
    <definedName name="EquipOpCostOutput" localSheetId="8">#REF!</definedName>
    <definedName name="EquipOpCostOutput" localSheetId="10">#REF!</definedName>
    <definedName name="EquipOpCostOutput">#REF!</definedName>
    <definedName name="EquipOpFleet" localSheetId="4">#REF!</definedName>
    <definedName name="EquipOpFleet" localSheetId="8">#REF!</definedName>
    <definedName name="EquipOpFleet" localSheetId="10">#REF!</definedName>
    <definedName name="EquipOpFleet">#REF!</definedName>
    <definedName name="equipos" localSheetId="4">#REF!</definedName>
    <definedName name="EQUIPOS" localSheetId="7">[40]Equipo!$A$16:$G$79</definedName>
    <definedName name="EQUIPOS" localSheetId="8">[40]Equipo!$A$16:$G$79</definedName>
    <definedName name="equipos" localSheetId="10">#REF!</definedName>
    <definedName name="equipos">#REF!</definedName>
    <definedName name="equiprecord">[138]Sheet1!$A$18:$A$1072</definedName>
    <definedName name="EquipReplOutput" localSheetId="4">#REF!</definedName>
    <definedName name="EquipReplOutput" localSheetId="8">#REF!</definedName>
    <definedName name="EquipReplOutput" localSheetId="10">#REF!</definedName>
    <definedName name="EquipReplOutput">#REF!</definedName>
    <definedName name="EquipRow" localSheetId="4">#REF!</definedName>
    <definedName name="EquipRow" localSheetId="8">#REF!</definedName>
    <definedName name="EquipRow" localSheetId="10">#REF!</definedName>
    <definedName name="EquipRow">#REF!</definedName>
    <definedName name="er" localSheetId="4">#REF!</definedName>
    <definedName name="er" localSheetId="7" hidden="1">[17]CRUDOS!#REF!</definedName>
    <definedName name="er" localSheetId="8" hidden="1">[17]CRUDOS!#REF!</definedName>
    <definedName name="er" localSheetId="10">#REF!</definedName>
    <definedName name="er">#REF!</definedName>
    <definedName name="ERE" localSheetId="7" hidden="1">{#N/A,#N/A,FALSE,"PERSONAL"}</definedName>
    <definedName name="ERE" localSheetId="8" hidden="1">{#N/A,#N/A,FALSE,"PERSONAL"}</definedName>
    <definedName name="ERE" hidden="1">{#N/A,#N/A,FALSE,"PERSONAL"}</definedName>
    <definedName name="EREE" localSheetId="8">#REF!</definedName>
    <definedName name="EREE">#REF!</definedName>
    <definedName name="ererrreer" localSheetId="7" hidden="1">{#N/A,#N/A,FALSE,"PERSONAL"}</definedName>
    <definedName name="ererrreer" localSheetId="8" hidden="1">{#N/A,#N/A,FALSE,"PERSONAL"}</definedName>
    <definedName name="ererrreer" hidden="1">{#N/A,#N/A,FALSE,"PERSONAL"}</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#REF!</definedName>
    <definedName name="ERR" localSheetId="4">[169]TARIF2002!#REF!</definedName>
    <definedName name="ERR" localSheetId="8">#REF!</definedName>
    <definedName name="ERR" localSheetId="14">#REF!</definedName>
    <definedName name="ERR">#REF!</definedName>
    <definedName name="erra" localSheetId="3">#REF!</definedName>
    <definedName name="erra" localSheetId="8">#REF!</definedName>
    <definedName name="erra" localSheetId="14">#REF!</definedName>
    <definedName name="erra">#REF!</definedName>
    <definedName name="erradas">[145]Hoja2!$C$4</definedName>
    <definedName name="ERROR" localSheetId="4">#REF!</definedName>
    <definedName name="ERROR" localSheetId="8">#REF!</definedName>
    <definedName name="ERROR">#REF!</definedName>
    <definedName name="ERROR1" localSheetId="8">#REF!</definedName>
    <definedName name="ERROR1">#REF!</definedName>
    <definedName name="ERROR2" localSheetId="8">#REF!</definedName>
    <definedName name="ERROR2">#REF!</definedName>
    <definedName name="ERROR3" localSheetId="4">[169]TARIF2002!#REF!</definedName>
    <definedName name="ERROR3" localSheetId="8">[169]TARIF2002!#REF!</definedName>
    <definedName name="ERROR3" localSheetId="10">[169]TARIF2002!#REF!</definedName>
    <definedName name="ERROR3">[169]TARIF2002!#REF!</definedName>
    <definedName name="ERROR5" localSheetId="4">[169]TARIF2002!#REF!</definedName>
    <definedName name="ERROR5" localSheetId="10">[169]TARIF2002!#REF!</definedName>
    <definedName name="ERROR5">[169]TARIF2002!#REF!</definedName>
    <definedName name="ES" localSheetId="8">'[69]CIRCUITOS CODENSA'!#REF!</definedName>
    <definedName name="ES">'[69]CIRCUITOS CODENSA'!#REF!</definedName>
    <definedName name="ES1_1" localSheetId="3">#REF!</definedName>
    <definedName name="ES1_1" localSheetId="4">#REF!</definedName>
    <definedName name="ES1_1" localSheetId="8">#REF!</definedName>
    <definedName name="ES1_1" localSheetId="10">#REF!</definedName>
    <definedName name="ES1_1" localSheetId="14">#REF!</definedName>
    <definedName name="ES1_1">#REF!</definedName>
    <definedName name="ES1_10" localSheetId="3">#REF!</definedName>
    <definedName name="ES1_10" localSheetId="8">#REF!</definedName>
    <definedName name="ES1_10" localSheetId="14">#REF!</definedName>
    <definedName name="ES1_10">#REF!</definedName>
    <definedName name="ES1_11" localSheetId="3">#REF!</definedName>
    <definedName name="ES1_11" localSheetId="8">#REF!</definedName>
    <definedName name="ES1_11" localSheetId="14">#REF!</definedName>
    <definedName name="ES1_11">#REF!</definedName>
    <definedName name="ES1_12" localSheetId="3">#REF!</definedName>
    <definedName name="ES1_12" localSheetId="8">#REF!</definedName>
    <definedName name="ES1_12" localSheetId="14">#REF!</definedName>
    <definedName name="ES1_12">#REF!</definedName>
    <definedName name="ES1_13" localSheetId="3">#REF!</definedName>
    <definedName name="ES1_13" localSheetId="8">#REF!</definedName>
    <definedName name="ES1_13" localSheetId="14">#REF!</definedName>
    <definedName name="ES1_13">#REF!</definedName>
    <definedName name="ES1_14" localSheetId="3">#REF!</definedName>
    <definedName name="ES1_14" localSheetId="8">#REF!</definedName>
    <definedName name="ES1_14" localSheetId="14">#REF!</definedName>
    <definedName name="ES1_14">#REF!</definedName>
    <definedName name="ES1_15" localSheetId="3">#REF!</definedName>
    <definedName name="ES1_15" localSheetId="8">#REF!</definedName>
    <definedName name="ES1_15" localSheetId="14">#REF!</definedName>
    <definedName name="ES1_15">#REF!</definedName>
    <definedName name="ES1_16" localSheetId="3">#REF!</definedName>
    <definedName name="ES1_16" localSheetId="8">#REF!</definedName>
    <definedName name="ES1_16" localSheetId="14">#REF!</definedName>
    <definedName name="ES1_16">#REF!</definedName>
    <definedName name="ES1_17" localSheetId="3">#REF!</definedName>
    <definedName name="ES1_17" localSheetId="8">#REF!</definedName>
    <definedName name="ES1_17" localSheetId="14">#REF!</definedName>
    <definedName name="ES1_17">#REF!</definedName>
    <definedName name="ES1_18" localSheetId="3">#REF!</definedName>
    <definedName name="ES1_18" localSheetId="8">#REF!</definedName>
    <definedName name="ES1_18" localSheetId="14">#REF!</definedName>
    <definedName name="ES1_18">#REF!</definedName>
    <definedName name="ES1_19" localSheetId="3">#REF!</definedName>
    <definedName name="ES1_19" localSheetId="8">#REF!</definedName>
    <definedName name="ES1_19" localSheetId="14">#REF!</definedName>
    <definedName name="ES1_19">#REF!</definedName>
    <definedName name="ES1_2" localSheetId="3">#REF!</definedName>
    <definedName name="ES1_2" localSheetId="8">#REF!</definedName>
    <definedName name="ES1_2" localSheetId="14">#REF!</definedName>
    <definedName name="ES1_2">#REF!</definedName>
    <definedName name="ES1_20" localSheetId="3">#REF!</definedName>
    <definedName name="ES1_20" localSheetId="8">#REF!</definedName>
    <definedName name="ES1_20" localSheetId="14">#REF!</definedName>
    <definedName name="ES1_20">#REF!</definedName>
    <definedName name="ES1_21" localSheetId="3">#REF!</definedName>
    <definedName name="ES1_21" localSheetId="8">#REF!</definedName>
    <definedName name="ES1_21" localSheetId="14">#REF!</definedName>
    <definedName name="ES1_21">#REF!</definedName>
    <definedName name="ES1_22" localSheetId="3">#REF!</definedName>
    <definedName name="ES1_22" localSheetId="8">#REF!</definedName>
    <definedName name="ES1_22" localSheetId="14">#REF!</definedName>
    <definedName name="ES1_22">#REF!</definedName>
    <definedName name="ES1_23" localSheetId="3">#REF!</definedName>
    <definedName name="ES1_23" localSheetId="8">#REF!</definedName>
    <definedName name="ES1_23" localSheetId="14">#REF!</definedName>
    <definedName name="ES1_23">#REF!</definedName>
    <definedName name="ES1_24" localSheetId="3">#REF!</definedName>
    <definedName name="ES1_24" localSheetId="8">#REF!</definedName>
    <definedName name="ES1_24" localSheetId="14">#REF!</definedName>
    <definedName name="ES1_24">#REF!</definedName>
    <definedName name="ES1_25" localSheetId="3">#REF!</definedName>
    <definedName name="ES1_25" localSheetId="8">#REF!</definedName>
    <definedName name="ES1_25" localSheetId="14">#REF!</definedName>
    <definedName name="ES1_25">#REF!</definedName>
    <definedName name="ES1_26" localSheetId="3">#REF!</definedName>
    <definedName name="ES1_26" localSheetId="8">#REF!</definedName>
    <definedName name="ES1_26" localSheetId="14">#REF!</definedName>
    <definedName name="ES1_26">#REF!</definedName>
    <definedName name="ES1_27" localSheetId="3">#REF!</definedName>
    <definedName name="ES1_27" localSheetId="8">#REF!</definedName>
    <definedName name="ES1_27" localSheetId="14">#REF!</definedName>
    <definedName name="ES1_27">#REF!</definedName>
    <definedName name="ES1_28" localSheetId="3">#REF!</definedName>
    <definedName name="ES1_28" localSheetId="8">#REF!</definedName>
    <definedName name="ES1_28" localSheetId="14">#REF!</definedName>
    <definedName name="ES1_28">#REF!</definedName>
    <definedName name="ES1_29" localSheetId="3">#REF!</definedName>
    <definedName name="ES1_29" localSheetId="8">#REF!</definedName>
    <definedName name="ES1_29" localSheetId="14">#REF!</definedName>
    <definedName name="ES1_29">#REF!</definedName>
    <definedName name="ES1_3" localSheetId="3">#REF!</definedName>
    <definedName name="ES1_3" localSheetId="8">#REF!</definedName>
    <definedName name="ES1_3" localSheetId="14">#REF!</definedName>
    <definedName name="ES1_3">#REF!</definedName>
    <definedName name="ES1_30" localSheetId="3">#REF!</definedName>
    <definedName name="ES1_30" localSheetId="8">#REF!</definedName>
    <definedName name="ES1_30" localSheetId="14">#REF!</definedName>
    <definedName name="ES1_30">#REF!</definedName>
    <definedName name="ES1_31" localSheetId="3">#REF!</definedName>
    <definedName name="ES1_31" localSheetId="8">#REF!</definedName>
    <definedName name="ES1_31" localSheetId="14">#REF!</definedName>
    <definedName name="ES1_31">#REF!</definedName>
    <definedName name="ES1_32" localSheetId="3">#REF!</definedName>
    <definedName name="ES1_32" localSheetId="8">#REF!</definedName>
    <definedName name="ES1_32" localSheetId="14">#REF!</definedName>
    <definedName name="ES1_32">#REF!</definedName>
    <definedName name="ES1_33" localSheetId="3">#REF!</definedName>
    <definedName name="ES1_33" localSheetId="8">#REF!</definedName>
    <definedName name="ES1_33" localSheetId="14">#REF!</definedName>
    <definedName name="ES1_33">#REF!</definedName>
    <definedName name="ES1_34" localSheetId="3">#REF!</definedName>
    <definedName name="ES1_34" localSheetId="8">#REF!</definedName>
    <definedName name="ES1_34" localSheetId="14">#REF!</definedName>
    <definedName name="ES1_34">#REF!</definedName>
    <definedName name="ES1_35" localSheetId="3">#REF!</definedName>
    <definedName name="ES1_35" localSheetId="8">#REF!</definedName>
    <definedName name="ES1_35" localSheetId="14">#REF!</definedName>
    <definedName name="ES1_35">#REF!</definedName>
    <definedName name="ES1_36" localSheetId="3">#REF!</definedName>
    <definedName name="ES1_36" localSheetId="8">#REF!</definedName>
    <definedName name="ES1_36" localSheetId="14">#REF!</definedName>
    <definedName name="ES1_36">#REF!</definedName>
    <definedName name="ES1_37" localSheetId="3">#REF!</definedName>
    <definedName name="ES1_37" localSheetId="8">#REF!</definedName>
    <definedName name="ES1_37" localSheetId="14">#REF!</definedName>
    <definedName name="ES1_37">#REF!</definedName>
    <definedName name="ES1_38" localSheetId="3">#REF!</definedName>
    <definedName name="ES1_38" localSheetId="8">#REF!</definedName>
    <definedName name="ES1_38" localSheetId="14">#REF!</definedName>
    <definedName name="ES1_38">#REF!</definedName>
    <definedName name="ES1_39" localSheetId="3">#REF!</definedName>
    <definedName name="ES1_39" localSheetId="8">#REF!</definedName>
    <definedName name="ES1_39" localSheetId="14">#REF!</definedName>
    <definedName name="ES1_39">#REF!</definedName>
    <definedName name="ES1_4" localSheetId="3">#REF!</definedName>
    <definedName name="ES1_4" localSheetId="8">#REF!</definedName>
    <definedName name="ES1_4" localSheetId="14">#REF!</definedName>
    <definedName name="ES1_4">#REF!</definedName>
    <definedName name="ES1_40" localSheetId="3">#REF!</definedName>
    <definedName name="ES1_40" localSheetId="8">#REF!</definedName>
    <definedName name="ES1_40" localSheetId="14">#REF!</definedName>
    <definedName name="ES1_40">#REF!</definedName>
    <definedName name="ES1_41" localSheetId="3">#REF!</definedName>
    <definedName name="ES1_41" localSheetId="8">#REF!</definedName>
    <definedName name="ES1_41" localSheetId="14">#REF!</definedName>
    <definedName name="ES1_41">#REF!</definedName>
    <definedName name="ES1_42" localSheetId="3">#REF!</definedName>
    <definedName name="ES1_42" localSheetId="8">#REF!</definedName>
    <definedName name="ES1_42" localSheetId="14">#REF!</definedName>
    <definedName name="ES1_42">#REF!</definedName>
    <definedName name="ES1_43" localSheetId="3">#REF!</definedName>
    <definedName name="ES1_43" localSheetId="8">#REF!</definedName>
    <definedName name="ES1_43" localSheetId="14">#REF!</definedName>
    <definedName name="ES1_43">#REF!</definedName>
    <definedName name="ES1_5" localSheetId="3">#REF!</definedName>
    <definedName name="ES1_5" localSheetId="8">#REF!</definedName>
    <definedName name="ES1_5" localSheetId="14">#REF!</definedName>
    <definedName name="ES1_5">#REF!</definedName>
    <definedName name="ES1_6" localSheetId="3">#REF!</definedName>
    <definedName name="ES1_6" localSheetId="8">#REF!</definedName>
    <definedName name="ES1_6" localSheetId="14">#REF!</definedName>
    <definedName name="ES1_6">#REF!</definedName>
    <definedName name="ES1_7" localSheetId="3">#REF!</definedName>
    <definedName name="ES1_7" localSheetId="8">#REF!</definedName>
    <definedName name="ES1_7" localSheetId="14">#REF!</definedName>
    <definedName name="ES1_7">#REF!</definedName>
    <definedName name="ES1_8" localSheetId="3">#REF!</definedName>
    <definedName name="ES1_8" localSheetId="8">#REF!</definedName>
    <definedName name="ES1_8" localSheetId="14">#REF!</definedName>
    <definedName name="ES1_8">#REF!</definedName>
    <definedName name="ES1_9" localSheetId="3">#REF!</definedName>
    <definedName name="ES1_9" localSheetId="8">#REF!</definedName>
    <definedName name="ES1_9" localSheetId="14">#REF!</definedName>
    <definedName name="ES1_9">#REF!</definedName>
    <definedName name="ES2_1" localSheetId="3">#REF!</definedName>
    <definedName name="ES2_1" localSheetId="8">#REF!</definedName>
    <definedName name="ES2_1" localSheetId="14">#REF!</definedName>
    <definedName name="ES2_1">#REF!</definedName>
    <definedName name="ES2_10" localSheetId="3">#REF!</definedName>
    <definedName name="ES2_10" localSheetId="8">#REF!</definedName>
    <definedName name="ES2_10" localSheetId="14">#REF!</definedName>
    <definedName name="ES2_10">#REF!</definedName>
    <definedName name="ES2_11" localSheetId="3">#REF!</definedName>
    <definedName name="ES2_11" localSheetId="8">#REF!</definedName>
    <definedName name="ES2_11" localSheetId="14">#REF!</definedName>
    <definedName name="ES2_11">#REF!</definedName>
    <definedName name="ES2_12" localSheetId="3">#REF!</definedName>
    <definedName name="ES2_12" localSheetId="8">#REF!</definedName>
    <definedName name="ES2_12" localSheetId="14">#REF!</definedName>
    <definedName name="ES2_12">#REF!</definedName>
    <definedName name="ES2_13" localSheetId="3">#REF!</definedName>
    <definedName name="ES2_13" localSheetId="8">#REF!</definedName>
    <definedName name="ES2_13" localSheetId="14">#REF!</definedName>
    <definedName name="ES2_13">#REF!</definedName>
    <definedName name="ES2_14" localSheetId="3">#REF!</definedName>
    <definedName name="ES2_14" localSheetId="8">#REF!</definedName>
    <definedName name="ES2_14" localSheetId="14">#REF!</definedName>
    <definedName name="ES2_14">#REF!</definedName>
    <definedName name="ES2_15" localSheetId="3">#REF!</definedName>
    <definedName name="ES2_15" localSheetId="8">#REF!</definedName>
    <definedName name="ES2_15" localSheetId="14">#REF!</definedName>
    <definedName name="ES2_15">#REF!</definedName>
    <definedName name="ES2_16" localSheetId="3">#REF!</definedName>
    <definedName name="ES2_16" localSheetId="8">#REF!</definedName>
    <definedName name="ES2_16" localSheetId="14">#REF!</definedName>
    <definedName name="ES2_16">#REF!</definedName>
    <definedName name="ES2_17" localSheetId="3">#REF!</definedName>
    <definedName name="ES2_17" localSheetId="8">#REF!</definedName>
    <definedName name="ES2_17" localSheetId="14">#REF!</definedName>
    <definedName name="ES2_17">#REF!</definedName>
    <definedName name="ES2_18" localSheetId="3">#REF!</definedName>
    <definedName name="ES2_18" localSheetId="8">#REF!</definedName>
    <definedName name="ES2_18" localSheetId="14">#REF!</definedName>
    <definedName name="ES2_18">#REF!</definedName>
    <definedName name="ES2_19" localSheetId="3">#REF!</definedName>
    <definedName name="ES2_19" localSheetId="8">#REF!</definedName>
    <definedName name="ES2_19" localSheetId="14">#REF!</definedName>
    <definedName name="ES2_19">#REF!</definedName>
    <definedName name="ES2_2" localSheetId="3">#REF!</definedName>
    <definedName name="ES2_2" localSheetId="8">#REF!</definedName>
    <definedName name="ES2_2" localSheetId="14">#REF!</definedName>
    <definedName name="ES2_2">#REF!</definedName>
    <definedName name="ES2_20" localSheetId="3">#REF!</definedName>
    <definedName name="ES2_20" localSheetId="8">#REF!</definedName>
    <definedName name="ES2_20" localSheetId="14">#REF!</definedName>
    <definedName name="ES2_20">#REF!</definedName>
    <definedName name="ES2_21" localSheetId="3">#REF!</definedName>
    <definedName name="ES2_21" localSheetId="8">#REF!</definedName>
    <definedName name="ES2_21" localSheetId="14">#REF!</definedName>
    <definedName name="ES2_21">#REF!</definedName>
    <definedName name="ES2_22" localSheetId="3">#REF!</definedName>
    <definedName name="ES2_22" localSheetId="8">#REF!</definedName>
    <definedName name="ES2_22" localSheetId="14">#REF!</definedName>
    <definedName name="ES2_22">#REF!</definedName>
    <definedName name="ES2_23" localSheetId="3">#REF!</definedName>
    <definedName name="ES2_23" localSheetId="8">#REF!</definedName>
    <definedName name="ES2_23" localSheetId="14">#REF!</definedName>
    <definedName name="ES2_23">#REF!</definedName>
    <definedName name="ES2_24" localSheetId="3">#REF!</definedName>
    <definedName name="ES2_24" localSheetId="8">#REF!</definedName>
    <definedName name="ES2_24" localSheetId="14">#REF!</definedName>
    <definedName name="ES2_24">#REF!</definedName>
    <definedName name="ES2_25" localSheetId="3">#REF!</definedName>
    <definedName name="ES2_25" localSheetId="8">#REF!</definedName>
    <definedName name="ES2_25" localSheetId="14">#REF!</definedName>
    <definedName name="ES2_25">#REF!</definedName>
    <definedName name="ES2_26" localSheetId="3">#REF!</definedName>
    <definedName name="ES2_26" localSheetId="8">#REF!</definedName>
    <definedName name="ES2_26" localSheetId="14">#REF!</definedName>
    <definedName name="ES2_26">#REF!</definedName>
    <definedName name="ES2_27" localSheetId="3">#REF!</definedName>
    <definedName name="ES2_27" localSheetId="8">#REF!</definedName>
    <definedName name="ES2_27" localSheetId="14">#REF!</definedName>
    <definedName name="ES2_27">#REF!</definedName>
    <definedName name="ES2_28" localSheetId="3">#REF!</definedName>
    <definedName name="ES2_28" localSheetId="8">#REF!</definedName>
    <definedName name="ES2_28" localSheetId="14">#REF!</definedName>
    <definedName name="ES2_28">#REF!</definedName>
    <definedName name="ES2_29" localSheetId="3">#REF!</definedName>
    <definedName name="ES2_29" localSheetId="8">#REF!</definedName>
    <definedName name="ES2_29" localSheetId="14">#REF!</definedName>
    <definedName name="ES2_29">#REF!</definedName>
    <definedName name="ES2_3" localSheetId="3">#REF!</definedName>
    <definedName name="ES2_3" localSheetId="8">#REF!</definedName>
    <definedName name="ES2_3" localSheetId="14">#REF!</definedName>
    <definedName name="ES2_3">#REF!</definedName>
    <definedName name="ES2_30" localSheetId="3">#REF!</definedName>
    <definedName name="ES2_30" localSheetId="8">#REF!</definedName>
    <definedName name="ES2_30" localSheetId="14">#REF!</definedName>
    <definedName name="ES2_30">#REF!</definedName>
    <definedName name="ES2_31" localSheetId="3">#REF!</definedName>
    <definedName name="ES2_31" localSheetId="8">#REF!</definedName>
    <definedName name="ES2_31" localSheetId="14">#REF!</definedName>
    <definedName name="ES2_31">#REF!</definedName>
    <definedName name="ES2_32" localSheetId="3">#REF!</definedName>
    <definedName name="ES2_32" localSheetId="8">#REF!</definedName>
    <definedName name="ES2_32" localSheetId="14">#REF!</definedName>
    <definedName name="ES2_32">#REF!</definedName>
    <definedName name="ES2_33" localSheetId="3">#REF!</definedName>
    <definedName name="ES2_33" localSheetId="8">#REF!</definedName>
    <definedName name="ES2_33" localSheetId="14">#REF!</definedName>
    <definedName name="ES2_33">#REF!</definedName>
    <definedName name="ES2_34" localSheetId="3">#REF!</definedName>
    <definedName name="ES2_34" localSheetId="8">#REF!</definedName>
    <definedName name="ES2_34" localSheetId="14">#REF!</definedName>
    <definedName name="ES2_34">#REF!</definedName>
    <definedName name="ES2_35" localSheetId="3">#REF!</definedName>
    <definedName name="ES2_35" localSheetId="8">#REF!</definedName>
    <definedName name="ES2_35" localSheetId="14">#REF!</definedName>
    <definedName name="ES2_35">#REF!</definedName>
    <definedName name="ES2_36" localSheetId="3">#REF!</definedName>
    <definedName name="ES2_36" localSheetId="8">#REF!</definedName>
    <definedName name="ES2_36" localSheetId="14">#REF!</definedName>
    <definedName name="ES2_36">#REF!</definedName>
    <definedName name="ES2_37" localSheetId="3">#REF!</definedName>
    <definedName name="ES2_37" localSheetId="8">#REF!</definedName>
    <definedName name="ES2_37" localSheetId="14">#REF!</definedName>
    <definedName name="ES2_37">#REF!</definedName>
    <definedName name="ES2_38" localSheetId="3">#REF!</definedName>
    <definedName name="ES2_38" localSheetId="8">#REF!</definedName>
    <definedName name="ES2_38" localSheetId="14">#REF!</definedName>
    <definedName name="ES2_38">#REF!</definedName>
    <definedName name="ES2_39" localSheetId="3">#REF!</definedName>
    <definedName name="ES2_39" localSheetId="8">#REF!</definedName>
    <definedName name="ES2_39" localSheetId="14">#REF!</definedName>
    <definedName name="ES2_39">#REF!</definedName>
    <definedName name="ES2_4" localSheetId="3">#REF!</definedName>
    <definedName name="ES2_4" localSheetId="8">#REF!</definedName>
    <definedName name="ES2_4" localSheetId="14">#REF!</definedName>
    <definedName name="ES2_4">#REF!</definedName>
    <definedName name="ES2_40" localSheetId="3">#REF!</definedName>
    <definedName name="ES2_40" localSheetId="8">#REF!</definedName>
    <definedName name="ES2_40" localSheetId="14">#REF!</definedName>
    <definedName name="ES2_40">#REF!</definedName>
    <definedName name="ES2_41" localSheetId="3">#REF!</definedName>
    <definedName name="ES2_41" localSheetId="8">#REF!</definedName>
    <definedName name="ES2_41" localSheetId="14">#REF!</definedName>
    <definedName name="ES2_41">#REF!</definedName>
    <definedName name="ES2_42" localSheetId="3">#REF!</definedName>
    <definedName name="ES2_42" localSheetId="8">#REF!</definedName>
    <definedName name="ES2_42" localSheetId="14">#REF!</definedName>
    <definedName name="ES2_42">#REF!</definedName>
    <definedName name="ES2_43" localSheetId="3">#REF!</definedName>
    <definedName name="ES2_43" localSheetId="8">#REF!</definedName>
    <definedName name="ES2_43" localSheetId="14">#REF!</definedName>
    <definedName name="ES2_43">#REF!</definedName>
    <definedName name="ES2_5" localSheetId="3">#REF!</definedName>
    <definedName name="ES2_5" localSheetId="8">#REF!</definedName>
    <definedName name="ES2_5" localSheetId="14">#REF!</definedName>
    <definedName name="ES2_5">#REF!</definedName>
    <definedName name="ES2_6" localSheetId="3">#REF!</definedName>
    <definedName name="ES2_6" localSheetId="8">#REF!</definedName>
    <definedName name="ES2_6" localSheetId="14">#REF!</definedName>
    <definedName name="ES2_6">#REF!</definedName>
    <definedName name="ES2_7" localSheetId="3">#REF!</definedName>
    <definedName name="ES2_7" localSheetId="8">#REF!</definedName>
    <definedName name="ES2_7" localSheetId="14">#REF!</definedName>
    <definedName name="ES2_7">#REF!</definedName>
    <definedName name="ES2_8" localSheetId="3">#REF!</definedName>
    <definedName name="ES2_8" localSheetId="8">#REF!</definedName>
    <definedName name="ES2_8" localSheetId="14">#REF!</definedName>
    <definedName name="ES2_8">#REF!</definedName>
    <definedName name="ES2_9" localSheetId="3">#REF!</definedName>
    <definedName name="ES2_9" localSheetId="8">#REF!</definedName>
    <definedName name="ES2_9" localSheetId="14">#REF!</definedName>
    <definedName name="ES2_9">#REF!</definedName>
    <definedName name="ES3_1" localSheetId="3">#REF!</definedName>
    <definedName name="ES3_1" localSheetId="8">#REF!</definedName>
    <definedName name="ES3_1" localSheetId="14">#REF!</definedName>
    <definedName name="ES3_1">#REF!</definedName>
    <definedName name="ES3_10" localSheetId="3">#REF!</definedName>
    <definedName name="ES3_10" localSheetId="8">#REF!</definedName>
    <definedName name="ES3_10" localSheetId="14">#REF!</definedName>
    <definedName name="ES3_10">#REF!</definedName>
    <definedName name="ES3_11" localSheetId="3">#REF!</definedName>
    <definedName name="ES3_11" localSheetId="8">#REF!</definedName>
    <definedName name="ES3_11" localSheetId="14">#REF!</definedName>
    <definedName name="ES3_11">#REF!</definedName>
    <definedName name="ES3_12" localSheetId="3">#REF!</definedName>
    <definedName name="ES3_12" localSheetId="8">#REF!</definedName>
    <definedName name="ES3_12" localSheetId="14">#REF!</definedName>
    <definedName name="ES3_12">#REF!</definedName>
    <definedName name="ES3_13" localSheetId="3">#REF!</definedName>
    <definedName name="ES3_13" localSheetId="8">#REF!</definedName>
    <definedName name="ES3_13" localSheetId="14">#REF!</definedName>
    <definedName name="ES3_13">#REF!</definedName>
    <definedName name="ES3_14" localSheetId="3">#REF!</definedName>
    <definedName name="ES3_14" localSheetId="8">#REF!</definedName>
    <definedName name="ES3_14" localSheetId="14">#REF!</definedName>
    <definedName name="ES3_14">#REF!</definedName>
    <definedName name="ES3_15" localSheetId="3">#REF!</definedName>
    <definedName name="ES3_15" localSheetId="8">#REF!</definedName>
    <definedName name="ES3_15" localSheetId="14">#REF!</definedName>
    <definedName name="ES3_15">#REF!</definedName>
    <definedName name="ES3_16" localSheetId="3">#REF!</definedName>
    <definedName name="ES3_16" localSheetId="8">#REF!</definedName>
    <definedName name="ES3_16" localSheetId="14">#REF!</definedName>
    <definedName name="ES3_16">#REF!</definedName>
    <definedName name="ES3_17" localSheetId="3">#REF!</definedName>
    <definedName name="ES3_17" localSheetId="8">#REF!</definedName>
    <definedName name="ES3_17" localSheetId="14">#REF!</definedName>
    <definedName name="ES3_17">#REF!</definedName>
    <definedName name="ES3_18" localSheetId="3">#REF!</definedName>
    <definedName name="ES3_18" localSheetId="8">#REF!</definedName>
    <definedName name="ES3_18" localSheetId="14">#REF!</definedName>
    <definedName name="ES3_18">#REF!</definedName>
    <definedName name="ES3_19" localSheetId="3">#REF!</definedName>
    <definedName name="ES3_19" localSheetId="8">#REF!</definedName>
    <definedName name="ES3_19" localSheetId="14">#REF!</definedName>
    <definedName name="ES3_19">#REF!</definedName>
    <definedName name="ES3_2" localSheetId="3">#REF!</definedName>
    <definedName name="ES3_2" localSheetId="8">#REF!</definedName>
    <definedName name="ES3_2" localSheetId="14">#REF!</definedName>
    <definedName name="ES3_2">#REF!</definedName>
    <definedName name="ES3_20" localSheetId="3">#REF!</definedName>
    <definedName name="ES3_20" localSheetId="8">#REF!</definedName>
    <definedName name="ES3_20" localSheetId="14">#REF!</definedName>
    <definedName name="ES3_20">#REF!</definedName>
    <definedName name="ES3_21" localSheetId="3">#REF!</definedName>
    <definedName name="ES3_21" localSheetId="8">#REF!</definedName>
    <definedName name="ES3_21" localSheetId="14">#REF!</definedName>
    <definedName name="ES3_21">#REF!</definedName>
    <definedName name="ES3_22" localSheetId="3">#REF!</definedName>
    <definedName name="ES3_22" localSheetId="8">#REF!</definedName>
    <definedName name="ES3_22" localSheetId="14">#REF!</definedName>
    <definedName name="ES3_22">#REF!</definedName>
    <definedName name="ES3_23" localSheetId="3">#REF!</definedName>
    <definedName name="ES3_23" localSheetId="8">#REF!</definedName>
    <definedName name="ES3_23" localSheetId="14">#REF!</definedName>
    <definedName name="ES3_23">#REF!</definedName>
    <definedName name="ES3_24" localSheetId="3">#REF!</definedName>
    <definedName name="ES3_24" localSheetId="8">#REF!</definedName>
    <definedName name="ES3_24" localSheetId="14">#REF!</definedName>
    <definedName name="ES3_24">#REF!</definedName>
    <definedName name="ES3_25" localSheetId="3">#REF!</definedName>
    <definedName name="ES3_25" localSheetId="8">#REF!</definedName>
    <definedName name="ES3_25" localSheetId="14">#REF!</definedName>
    <definedName name="ES3_25">#REF!</definedName>
    <definedName name="ES3_26" localSheetId="3">#REF!</definedName>
    <definedName name="ES3_26" localSheetId="8">#REF!</definedName>
    <definedName name="ES3_26" localSheetId="14">#REF!</definedName>
    <definedName name="ES3_26">#REF!</definedName>
    <definedName name="ES3_27" localSheetId="3">#REF!</definedName>
    <definedName name="ES3_27" localSheetId="8">#REF!</definedName>
    <definedName name="ES3_27" localSheetId="14">#REF!</definedName>
    <definedName name="ES3_27">#REF!</definedName>
    <definedName name="ES3_28" localSheetId="3">#REF!</definedName>
    <definedName name="ES3_28" localSheetId="8">#REF!</definedName>
    <definedName name="ES3_28" localSheetId="14">#REF!</definedName>
    <definedName name="ES3_28">#REF!</definedName>
    <definedName name="ES3_29" localSheetId="3">#REF!</definedName>
    <definedName name="ES3_29" localSheetId="8">#REF!</definedName>
    <definedName name="ES3_29" localSheetId="14">#REF!</definedName>
    <definedName name="ES3_29">#REF!</definedName>
    <definedName name="ES3_3" localSheetId="3">#REF!</definedName>
    <definedName name="ES3_3" localSheetId="8">#REF!</definedName>
    <definedName name="ES3_3" localSheetId="14">#REF!</definedName>
    <definedName name="ES3_3">#REF!</definedName>
    <definedName name="ES3_30" localSheetId="3">#REF!</definedName>
    <definedName name="ES3_30" localSheetId="8">#REF!</definedName>
    <definedName name="ES3_30" localSheetId="14">#REF!</definedName>
    <definedName name="ES3_30">#REF!</definedName>
    <definedName name="ES3_31" localSheetId="3">#REF!</definedName>
    <definedName name="ES3_31" localSheetId="8">#REF!</definedName>
    <definedName name="ES3_31" localSheetId="14">#REF!</definedName>
    <definedName name="ES3_31">#REF!</definedName>
    <definedName name="ES3_32" localSheetId="3">#REF!</definedName>
    <definedName name="ES3_32" localSheetId="8">#REF!</definedName>
    <definedName name="ES3_32" localSheetId="14">#REF!</definedName>
    <definedName name="ES3_32">#REF!</definedName>
    <definedName name="ES3_33" localSheetId="3">#REF!</definedName>
    <definedName name="ES3_33" localSheetId="8">#REF!</definedName>
    <definedName name="ES3_33" localSheetId="14">#REF!</definedName>
    <definedName name="ES3_33">#REF!</definedName>
    <definedName name="ES3_34" localSheetId="3">#REF!</definedName>
    <definedName name="ES3_34" localSheetId="8">#REF!</definedName>
    <definedName name="ES3_34" localSheetId="14">#REF!</definedName>
    <definedName name="ES3_34">#REF!</definedName>
    <definedName name="ES3_35" localSheetId="3">#REF!</definedName>
    <definedName name="ES3_35" localSheetId="8">#REF!</definedName>
    <definedName name="ES3_35" localSheetId="14">#REF!</definedName>
    <definedName name="ES3_35">#REF!</definedName>
    <definedName name="ES3_36" localSheetId="3">#REF!</definedName>
    <definedName name="ES3_36" localSheetId="8">#REF!</definedName>
    <definedName name="ES3_36" localSheetId="14">#REF!</definedName>
    <definedName name="ES3_36">#REF!</definedName>
    <definedName name="ES3_37" localSheetId="3">#REF!</definedName>
    <definedName name="ES3_37" localSheetId="8">#REF!</definedName>
    <definedName name="ES3_37" localSheetId="14">#REF!</definedName>
    <definedName name="ES3_37">#REF!</definedName>
    <definedName name="ES3_38" localSheetId="3">#REF!</definedName>
    <definedName name="ES3_38" localSheetId="8">#REF!</definedName>
    <definedName name="ES3_38" localSheetId="14">#REF!</definedName>
    <definedName name="ES3_38">#REF!</definedName>
    <definedName name="ES3_39" localSheetId="3">#REF!</definedName>
    <definedName name="ES3_39" localSheetId="8">#REF!</definedName>
    <definedName name="ES3_39" localSheetId="14">#REF!</definedName>
    <definedName name="ES3_39">#REF!</definedName>
    <definedName name="ES3_4" localSheetId="3">#REF!</definedName>
    <definedName name="ES3_4" localSheetId="8">#REF!</definedName>
    <definedName name="ES3_4" localSheetId="14">#REF!</definedName>
    <definedName name="ES3_4">#REF!</definedName>
    <definedName name="ES3_40" localSheetId="3">#REF!</definedName>
    <definedName name="ES3_40" localSheetId="8">#REF!</definedName>
    <definedName name="ES3_40" localSheetId="14">#REF!</definedName>
    <definedName name="ES3_40">#REF!</definedName>
    <definedName name="ES3_41" localSheetId="3">#REF!</definedName>
    <definedName name="ES3_41" localSheetId="8">#REF!</definedName>
    <definedName name="ES3_41" localSheetId="14">#REF!</definedName>
    <definedName name="ES3_41">#REF!</definedName>
    <definedName name="ES3_42" localSheetId="3">#REF!</definedName>
    <definedName name="ES3_42" localSheetId="8">#REF!</definedName>
    <definedName name="ES3_42" localSheetId="14">#REF!</definedName>
    <definedName name="ES3_42">#REF!</definedName>
    <definedName name="ES3_43" localSheetId="3">#REF!</definedName>
    <definedName name="ES3_43" localSheetId="8">#REF!</definedName>
    <definedName name="ES3_43" localSheetId="14">#REF!</definedName>
    <definedName name="ES3_43">#REF!</definedName>
    <definedName name="ES3_5" localSheetId="3">#REF!</definedName>
    <definedName name="ES3_5" localSheetId="8">#REF!</definedName>
    <definedName name="ES3_5" localSheetId="14">#REF!</definedName>
    <definedName name="ES3_5">#REF!</definedName>
    <definedName name="ES3_6" localSheetId="3">#REF!</definedName>
    <definedName name="ES3_6" localSheetId="8">#REF!</definedName>
    <definedName name="ES3_6" localSheetId="14">#REF!</definedName>
    <definedName name="ES3_6">#REF!</definedName>
    <definedName name="ES3_7" localSheetId="3">#REF!</definedName>
    <definedName name="ES3_7" localSheetId="8">#REF!</definedName>
    <definedName name="ES3_7" localSheetId="14">#REF!</definedName>
    <definedName name="ES3_7">#REF!</definedName>
    <definedName name="ES3_8" localSheetId="3">#REF!</definedName>
    <definedName name="ES3_8" localSheetId="8">#REF!</definedName>
    <definedName name="ES3_8" localSheetId="14">#REF!</definedName>
    <definedName name="ES3_8">#REF!</definedName>
    <definedName name="ES3_9" localSheetId="3">#REF!</definedName>
    <definedName name="ES3_9" localSheetId="8">#REF!</definedName>
    <definedName name="ES3_9" localSheetId="14">#REF!</definedName>
    <definedName name="ES3_9">#REF!</definedName>
    <definedName name="ES4_1" localSheetId="3">#REF!</definedName>
    <definedName name="ES4_1" localSheetId="8">#REF!</definedName>
    <definedName name="ES4_1" localSheetId="14">#REF!</definedName>
    <definedName name="ES4_1">#REF!</definedName>
    <definedName name="ES4_10" localSheetId="3">#REF!</definedName>
    <definedName name="ES4_10" localSheetId="8">#REF!</definedName>
    <definedName name="ES4_10" localSheetId="14">#REF!</definedName>
    <definedName name="ES4_10">#REF!</definedName>
    <definedName name="ES4_11" localSheetId="3">#REF!</definedName>
    <definedName name="ES4_11" localSheetId="8">#REF!</definedName>
    <definedName name="ES4_11" localSheetId="14">#REF!</definedName>
    <definedName name="ES4_11">#REF!</definedName>
    <definedName name="ES4_12" localSheetId="3">#REF!</definedName>
    <definedName name="ES4_12" localSheetId="8">#REF!</definedName>
    <definedName name="ES4_12" localSheetId="14">#REF!</definedName>
    <definedName name="ES4_12">#REF!</definedName>
    <definedName name="ES4_13" localSheetId="3">#REF!</definedName>
    <definedName name="ES4_13" localSheetId="8">#REF!</definedName>
    <definedName name="ES4_13" localSheetId="14">#REF!</definedName>
    <definedName name="ES4_13">#REF!</definedName>
    <definedName name="ES4_14" localSheetId="3">#REF!</definedName>
    <definedName name="ES4_14" localSheetId="8">#REF!</definedName>
    <definedName name="ES4_14" localSheetId="14">#REF!</definedName>
    <definedName name="ES4_14">#REF!</definedName>
    <definedName name="ES4_15" localSheetId="3">#REF!</definedName>
    <definedName name="ES4_15" localSheetId="8">#REF!</definedName>
    <definedName name="ES4_15" localSheetId="14">#REF!</definedName>
    <definedName name="ES4_15">#REF!</definedName>
    <definedName name="ES4_16" localSheetId="3">#REF!</definedName>
    <definedName name="ES4_16" localSheetId="8">#REF!</definedName>
    <definedName name="ES4_16" localSheetId="14">#REF!</definedName>
    <definedName name="ES4_16">#REF!</definedName>
    <definedName name="ES4_17" localSheetId="3">#REF!</definedName>
    <definedName name="ES4_17" localSheetId="8">#REF!</definedName>
    <definedName name="ES4_17" localSheetId="14">#REF!</definedName>
    <definedName name="ES4_17">#REF!</definedName>
    <definedName name="ES4_18" localSheetId="3">#REF!</definedName>
    <definedName name="ES4_18" localSheetId="8">#REF!</definedName>
    <definedName name="ES4_18" localSheetId="14">#REF!</definedName>
    <definedName name="ES4_18">#REF!</definedName>
    <definedName name="ES4_19" localSheetId="3">#REF!</definedName>
    <definedName name="ES4_19" localSheetId="8">#REF!</definedName>
    <definedName name="ES4_19" localSheetId="14">#REF!</definedName>
    <definedName name="ES4_19">#REF!</definedName>
    <definedName name="ES4_2" localSheetId="3">#REF!</definedName>
    <definedName name="ES4_2" localSheetId="8">#REF!</definedName>
    <definedName name="ES4_2" localSheetId="14">#REF!</definedName>
    <definedName name="ES4_2">#REF!</definedName>
    <definedName name="ES4_20" localSheetId="3">#REF!</definedName>
    <definedName name="ES4_20" localSheetId="8">#REF!</definedName>
    <definedName name="ES4_20" localSheetId="14">#REF!</definedName>
    <definedName name="ES4_20">#REF!</definedName>
    <definedName name="ES4_21" localSheetId="3">#REF!</definedName>
    <definedName name="ES4_21" localSheetId="8">#REF!</definedName>
    <definedName name="ES4_21" localSheetId="14">#REF!</definedName>
    <definedName name="ES4_21">#REF!</definedName>
    <definedName name="ES4_22" localSheetId="3">#REF!</definedName>
    <definedName name="ES4_22" localSheetId="8">#REF!</definedName>
    <definedName name="ES4_22" localSheetId="14">#REF!</definedName>
    <definedName name="ES4_22">#REF!</definedName>
    <definedName name="ES4_23" localSheetId="3">#REF!</definedName>
    <definedName name="ES4_23" localSheetId="8">#REF!</definedName>
    <definedName name="ES4_23" localSheetId="14">#REF!</definedName>
    <definedName name="ES4_23">#REF!</definedName>
    <definedName name="ES4_24" localSheetId="3">#REF!</definedName>
    <definedName name="ES4_24" localSheetId="8">#REF!</definedName>
    <definedName name="ES4_24" localSheetId="14">#REF!</definedName>
    <definedName name="ES4_24">#REF!</definedName>
    <definedName name="ES4_25" localSheetId="3">#REF!</definedName>
    <definedName name="ES4_25" localSheetId="8">#REF!</definedName>
    <definedName name="ES4_25" localSheetId="14">#REF!</definedName>
    <definedName name="ES4_25">#REF!</definedName>
    <definedName name="ES4_26" localSheetId="3">#REF!</definedName>
    <definedName name="ES4_26" localSheetId="8">#REF!</definedName>
    <definedName name="ES4_26" localSheetId="14">#REF!</definedName>
    <definedName name="ES4_26">#REF!</definedName>
    <definedName name="ES4_27" localSheetId="3">#REF!</definedName>
    <definedName name="ES4_27" localSheetId="8">#REF!</definedName>
    <definedName name="ES4_27" localSheetId="14">#REF!</definedName>
    <definedName name="ES4_27">#REF!</definedName>
    <definedName name="ES4_28" localSheetId="3">#REF!</definedName>
    <definedName name="ES4_28" localSheetId="8">#REF!</definedName>
    <definedName name="ES4_28" localSheetId="14">#REF!</definedName>
    <definedName name="ES4_28">#REF!</definedName>
    <definedName name="ES4_29" localSheetId="3">#REF!</definedName>
    <definedName name="ES4_29" localSheetId="8">#REF!</definedName>
    <definedName name="ES4_29" localSheetId="14">#REF!</definedName>
    <definedName name="ES4_29">#REF!</definedName>
    <definedName name="ES4_3" localSheetId="3">#REF!</definedName>
    <definedName name="ES4_3" localSheetId="8">#REF!</definedName>
    <definedName name="ES4_3" localSheetId="14">#REF!</definedName>
    <definedName name="ES4_3">#REF!</definedName>
    <definedName name="ES4_30" localSheetId="3">#REF!</definedName>
    <definedName name="ES4_30" localSheetId="8">#REF!</definedName>
    <definedName name="ES4_30" localSheetId="14">#REF!</definedName>
    <definedName name="ES4_30">#REF!</definedName>
    <definedName name="ES4_31" localSheetId="3">#REF!</definedName>
    <definedName name="ES4_31" localSheetId="8">#REF!</definedName>
    <definedName name="ES4_31" localSheetId="14">#REF!</definedName>
    <definedName name="ES4_31">#REF!</definedName>
    <definedName name="ES4_32" localSheetId="3">#REF!</definedName>
    <definedName name="ES4_32" localSheetId="8">#REF!</definedName>
    <definedName name="ES4_32" localSheetId="14">#REF!</definedName>
    <definedName name="ES4_32">#REF!</definedName>
    <definedName name="ES4_33" localSheetId="3">#REF!</definedName>
    <definedName name="ES4_33" localSheetId="8">#REF!</definedName>
    <definedName name="ES4_33" localSheetId="14">#REF!</definedName>
    <definedName name="ES4_33">#REF!</definedName>
    <definedName name="ES4_34" localSheetId="3">#REF!</definedName>
    <definedName name="ES4_34" localSheetId="8">#REF!</definedName>
    <definedName name="ES4_34" localSheetId="14">#REF!</definedName>
    <definedName name="ES4_34">#REF!</definedName>
    <definedName name="ES4_35" localSheetId="3">#REF!</definedName>
    <definedName name="ES4_35" localSheetId="8">#REF!</definedName>
    <definedName name="ES4_35" localSheetId="14">#REF!</definedName>
    <definedName name="ES4_35">#REF!</definedName>
    <definedName name="ES4_36" localSheetId="3">#REF!</definedName>
    <definedName name="ES4_36" localSheetId="8">#REF!</definedName>
    <definedName name="ES4_36" localSheetId="14">#REF!</definedName>
    <definedName name="ES4_36">#REF!</definedName>
    <definedName name="ES4_37" localSheetId="3">#REF!</definedName>
    <definedName name="ES4_37" localSheetId="8">#REF!</definedName>
    <definedName name="ES4_37" localSheetId="14">#REF!</definedName>
    <definedName name="ES4_37">#REF!</definedName>
    <definedName name="ES4_38" localSheetId="3">#REF!</definedName>
    <definedName name="ES4_38" localSheetId="8">#REF!</definedName>
    <definedName name="ES4_38" localSheetId="14">#REF!</definedName>
    <definedName name="ES4_38">#REF!</definedName>
    <definedName name="ES4_39" localSheetId="3">#REF!</definedName>
    <definedName name="ES4_39" localSheetId="8">#REF!</definedName>
    <definedName name="ES4_39" localSheetId="14">#REF!</definedName>
    <definedName name="ES4_39">#REF!</definedName>
    <definedName name="ES4_4" localSheetId="3">#REF!</definedName>
    <definedName name="ES4_4" localSheetId="8">#REF!</definedName>
    <definedName name="ES4_4" localSheetId="14">#REF!</definedName>
    <definedName name="ES4_4">#REF!</definedName>
    <definedName name="ES4_40" localSheetId="3">#REF!</definedName>
    <definedName name="ES4_40" localSheetId="8">#REF!</definedName>
    <definedName name="ES4_40" localSheetId="14">#REF!</definedName>
    <definedName name="ES4_40">#REF!</definedName>
    <definedName name="ES4_41" localSheetId="3">#REF!</definedName>
    <definedName name="ES4_41" localSheetId="8">#REF!</definedName>
    <definedName name="ES4_41" localSheetId="14">#REF!</definedName>
    <definedName name="ES4_41">#REF!</definedName>
    <definedName name="ES4_42" localSheetId="3">#REF!</definedName>
    <definedName name="ES4_42" localSheetId="8">#REF!</definedName>
    <definedName name="ES4_42" localSheetId="14">#REF!</definedName>
    <definedName name="ES4_42">#REF!</definedName>
    <definedName name="ES4_43" localSheetId="3">#REF!</definedName>
    <definedName name="ES4_43" localSheetId="8">#REF!</definedName>
    <definedName name="ES4_43" localSheetId="14">#REF!</definedName>
    <definedName name="ES4_43">#REF!</definedName>
    <definedName name="ES4_5" localSheetId="3">#REF!</definedName>
    <definedName name="ES4_5" localSheetId="8">#REF!</definedName>
    <definedName name="ES4_5" localSheetId="14">#REF!</definedName>
    <definedName name="ES4_5">#REF!</definedName>
    <definedName name="ES4_6" localSheetId="3">#REF!</definedName>
    <definedName name="ES4_6" localSheetId="8">#REF!</definedName>
    <definedName name="ES4_6" localSheetId="14">#REF!</definedName>
    <definedName name="ES4_6">#REF!</definedName>
    <definedName name="ES4_7" localSheetId="3">#REF!</definedName>
    <definedName name="ES4_7" localSheetId="8">#REF!</definedName>
    <definedName name="ES4_7" localSheetId="14">#REF!</definedName>
    <definedName name="ES4_7">#REF!</definedName>
    <definedName name="ES4_8" localSheetId="3">#REF!</definedName>
    <definedName name="ES4_8" localSheetId="8">#REF!</definedName>
    <definedName name="ES4_8" localSheetId="14">#REF!</definedName>
    <definedName name="ES4_8">#REF!</definedName>
    <definedName name="ES4_9" localSheetId="3">#REF!</definedName>
    <definedName name="ES4_9" localSheetId="8">#REF!</definedName>
    <definedName name="ES4_9" localSheetId="14">#REF!</definedName>
    <definedName name="ES4_9">#REF!</definedName>
    <definedName name="ES5_1" localSheetId="3">#REF!</definedName>
    <definedName name="ES5_1" localSheetId="8">#REF!</definedName>
    <definedName name="ES5_1" localSheetId="14">#REF!</definedName>
    <definedName name="ES5_1">#REF!</definedName>
    <definedName name="ES5_10" localSheetId="3">#REF!</definedName>
    <definedName name="ES5_10" localSheetId="8">#REF!</definedName>
    <definedName name="ES5_10" localSheetId="14">#REF!</definedName>
    <definedName name="ES5_10">#REF!</definedName>
    <definedName name="ES5_11" localSheetId="3">#REF!</definedName>
    <definedName name="ES5_11" localSheetId="8">#REF!</definedName>
    <definedName name="ES5_11" localSheetId="14">#REF!</definedName>
    <definedName name="ES5_11">#REF!</definedName>
    <definedName name="ES5_12" localSheetId="3">#REF!</definedName>
    <definedName name="ES5_12" localSheetId="8">#REF!</definedName>
    <definedName name="ES5_12" localSheetId="14">#REF!</definedName>
    <definedName name="ES5_12">#REF!</definedName>
    <definedName name="ES5_13" localSheetId="3">#REF!</definedName>
    <definedName name="ES5_13" localSheetId="8">#REF!</definedName>
    <definedName name="ES5_13" localSheetId="14">#REF!</definedName>
    <definedName name="ES5_13">#REF!</definedName>
    <definedName name="ES5_14" localSheetId="3">#REF!</definedName>
    <definedName name="ES5_14" localSheetId="8">#REF!</definedName>
    <definedName name="ES5_14" localSheetId="14">#REF!</definedName>
    <definedName name="ES5_14">#REF!</definedName>
    <definedName name="ES5_15" localSheetId="3">#REF!</definedName>
    <definedName name="ES5_15" localSheetId="8">#REF!</definedName>
    <definedName name="ES5_15" localSheetId="14">#REF!</definedName>
    <definedName name="ES5_15">#REF!</definedName>
    <definedName name="ES5_16" localSheetId="3">#REF!</definedName>
    <definedName name="ES5_16" localSheetId="8">#REF!</definedName>
    <definedName name="ES5_16" localSheetId="14">#REF!</definedName>
    <definedName name="ES5_16">#REF!</definedName>
    <definedName name="ES5_17" localSheetId="3">#REF!</definedName>
    <definedName name="ES5_17" localSheetId="8">#REF!</definedName>
    <definedName name="ES5_17" localSheetId="14">#REF!</definedName>
    <definedName name="ES5_17">#REF!</definedName>
    <definedName name="ES5_18" localSheetId="3">#REF!</definedName>
    <definedName name="ES5_18" localSheetId="8">#REF!</definedName>
    <definedName name="ES5_18" localSheetId="14">#REF!</definedName>
    <definedName name="ES5_18">#REF!</definedName>
    <definedName name="ES5_19" localSheetId="3">#REF!</definedName>
    <definedName name="ES5_19" localSheetId="8">#REF!</definedName>
    <definedName name="ES5_19" localSheetId="14">#REF!</definedName>
    <definedName name="ES5_19">#REF!</definedName>
    <definedName name="ES5_2" localSheetId="3">#REF!</definedName>
    <definedName name="ES5_2" localSheetId="8">#REF!</definedName>
    <definedName name="ES5_2" localSheetId="14">#REF!</definedName>
    <definedName name="ES5_2">#REF!</definedName>
    <definedName name="ES5_20" localSheetId="3">#REF!</definedName>
    <definedName name="ES5_20" localSheetId="8">#REF!</definedName>
    <definedName name="ES5_20" localSheetId="14">#REF!</definedName>
    <definedName name="ES5_20">#REF!</definedName>
    <definedName name="ES5_21" localSheetId="3">#REF!</definedName>
    <definedName name="ES5_21" localSheetId="8">#REF!</definedName>
    <definedName name="ES5_21" localSheetId="14">#REF!</definedName>
    <definedName name="ES5_21">#REF!</definedName>
    <definedName name="ES5_22" localSheetId="3">#REF!</definedName>
    <definedName name="ES5_22" localSheetId="8">#REF!</definedName>
    <definedName name="ES5_22" localSheetId="14">#REF!</definedName>
    <definedName name="ES5_22">#REF!</definedName>
    <definedName name="ES5_23" localSheetId="3">#REF!</definedName>
    <definedName name="ES5_23" localSheetId="8">#REF!</definedName>
    <definedName name="ES5_23" localSheetId="14">#REF!</definedName>
    <definedName name="ES5_23">#REF!</definedName>
    <definedName name="ES5_24" localSheetId="3">#REF!</definedName>
    <definedName name="ES5_24" localSheetId="8">#REF!</definedName>
    <definedName name="ES5_24" localSheetId="14">#REF!</definedName>
    <definedName name="ES5_24">#REF!</definedName>
    <definedName name="ES5_25" localSheetId="3">#REF!</definedName>
    <definedName name="ES5_25" localSheetId="8">#REF!</definedName>
    <definedName name="ES5_25" localSheetId="14">#REF!</definedName>
    <definedName name="ES5_25">#REF!</definedName>
    <definedName name="ES5_26" localSheetId="3">#REF!</definedName>
    <definedName name="ES5_26" localSheetId="8">#REF!</definedName>
    <definedName name="ES5_26" localSheetId="14">#REF!</definedName>
    <definedName name="ES5_26">#REF!</definedName>
    <definedName name="ES5_27" localSheetId="3">#REF!</definedName>
    <definedName name="ES5_27" localSheetId="8">#REF!</definedName>
    <definedName name="ES5_27" localSheetId="14">#REF!</definedName>
    <definedName name="ES5_27">#REF!</definedName>
    <definedName name="ES5_28" localSheetId="3">#REF!</definedName>
    <definedName name="ES5_28" localSheetId="8">#REF!</definedName>
    <definedName name="ES5_28" localSheetId="14">#REF!</definedName>
    <definedName name="ES5_28">#REF!</definedName>
    <definedName name="ES5_29" localSheetId="3">#REF!</definedName>
    <definedName name="ES5_29" localSheetId="8">#REF!</definedName>
    <definedName name="ES5_29" localSheetId="14">#REF!</definedName>
    <definedName name="ES5_29">#REF!</definedName>
    <definedName name="ES5_3" localSheetId="3">#REF!</definedName>
    <definedName name="ES5_3" localSheetId="8">#REF!</definedName>
    <definedName name="ES5_3" localSheetId="14">#REF!</definedName>
    <definedName name="ES5_3">#REF!</definedName>
    <definedName name="ES5_30" localSheetId="3">#REF!</definedName>
    <definedName name="ES5_30" localSheetId="8">#REF!</definedName>
    <definedName name="ES5_30" localSheetId="14">#REF!</definedName>
    <definedName name="ES5_30">#REF!</definedName>
    <definedName name="ES5_31" localSheetId="3">#REF!</definedName>
    <definedName name="ES5_31" localSheetId="8">#REF!</definedName>
    <definedName name="ES5_31" localSheetId="14">#REF!</definedName>
    <definedName name="ES5_31">#REF!</definedName>
    <definedName name="ES5_32" localSheetId="3">#REF!</definedName>
    <definedName name="ES5_32" localSheetId="8">#REF!</definedName>
    <definedName name="ES5_32" localSheetId="14">#REF!</definedName>
    <definedName name="ES5_32">#REF!</definedName>
    <definedName name="ES5_33" localSheetId="3">#REF!</definedName>
    <definedName name="ES5_33" localSheetId="8">#REF!</definedName>
    <definedName name="ES5_33" localSheetId="14">#REF!</definedName>
    <definedName name="ES5_33">#REF!</definedName>
    <definedName name="ES5_34" localSheetId="3">#REF!</definedName>
    <definedName name="ES5_34" localSheetId="8">#REF!</definedName>
    <definedName name="ES5_34" localSheetId="14">#REF!</definedName>
    <definedName name="ES5_34">#REF!</definedName>
    <definedName name="ES5_35" localSheetId="3">#REF!</definedName>
    <definedName name="ES5_35" localSheetId="8">#REF!</definedName>
    <definedName name="ES5_35" localSheetId="14">#REF!</definedName>
    <definedName name="ES5_35">#REF!</definedName>
    <definedName name="ES5_36" localSheetId="3">#REF!</definedName>
    <definedName name="ES5_36" localSheetId="8">#REF!</definedName>
    <definedName name="ES5_36" localSheetId="14">#REF!</definedName>
    <definedName name="ES5_36">#REF!</definedName>
    <definedName name="ES5_37" localSheetId="3">#REF!</definedName>
    <definedName name="ES5_37" localSheetId="8">#REF!</definedName>
    <definedName name="ES5_37" localSheetId="14">#REF!</definedName>
    <definedName name="ES5_37">#REF!</definedName>
    <definedName name="ES5_38" localSheetId="3">#REF!</definedName>
    <definedName name="ES5_38" localSheetId="8">#REF!</definedName>
    <definedName name="ES5_38" localSheetId="14">#REF!</definedName>
    <definedName name="ES5_38">#REF!</definedName>
    <definedName name="ES5_39" localSheetId="3">#REF!</definedName>
    <definedName name="ES5_39" localSheetId="8">#REF!</definedName>
    <definedName name="ES5_39" localSheetId="14">#REF!</definedName>
    <definedName name="ES5_39">#REF!</definedName>
    <definedName name="ES5_4" localSheetId="3">#REF!</definedName>
    <definedName name="ES5_4" localSheetId="8">#REF!</definedName>
    <definedName name="ES5_4" localSheetId="14">#REF!</definedName>
    <definedName name="ES5_4">#REF!</definedName>
    <definedName name="ES5_40" localSheetId="3">#REF!</definedName>
    <definedName name="ES5_40" localSheetId="8">#REF!</definedName>
    <definedName name="ES5_40" localSheetId="14">#REF!</definedName>
    <definedName name="ES5_40">#REF!</definedName>
    <definedName name="ES5_41" localSheetId="3">#REF!</definedName>
    <definedName name="ES5_41" localSheetId="8">#REF!</definedName>
    <definedName name="ES5_41" localSheetId="14">#REF!</definedName>
    <definedName name="ES5_41">#REF!</definedName>
    <definedName name="ES5_42" localSheetId="3">#REF!</definedName>
    <definedName name="ES5_42" localSheetId="8">#REF!</definedName>
    <definedName name="ES5_42" localSheetId="14">#REF!</definedName>
    <definedName name="ES5_42">#REF!</definedName>
    <definedName name="ES5_43" localSheetId="3">#REF!</definedName>
    <definedName name="ES5_43" localSheetId="8">#REF!</definedName>
    <definedName name="ES5_43" localSheetId="14">#REF!</definedName>
    <definedName name="ES5_43">#REF!</definedName>
    <definedName name="ES5_5" localSheetId="3">#REF!</definedName>
    <definedName name="ES5_5" localSheetId="8">#REF!</definedName>
    <definedName name="ES5_5" localSheetId="14">#REF!</definedName>
    <definedName name="ES5_5">#REF!</definedName>
    <definedName name="ES5_6" localSheetId="3">#REF!</definedName>
    <definedName name="ES5_6" localSheetId="8">#REF!</definedName>
    <definedName name="ES5_6" localSheetId="14">#REF!</definedName>
    <definedName name="ES5_6">#REF!</definedName>
    <definedName name="ES5_7" localSheetId="3">#REF!</definedName>
    <definedName name="ES5_7" localSheetId="8">#REF!</definedName>
    <definedName name="ES5_7" localSheetId="14">#REF!</definedName>
    <definedName name="ES5_7">#REF!</definedName>
    <definedName name="ES5_8" localSheetId="3">#REF!</definedName>
    <definedName name="ES5_8" localSheetId="8">#REF!</definedName>
    <definedName name="ES5_8" localSheetId="14">#REF!</definedName>
    <definedName name="ES5_8">#REF!</definedName>
    <definedName name="ES5_9" localSheetId="3">#REF!</definedName>
    <definedName name="ES5_9" localSheetId="8">#REF!</definedName>
    <definedName name="ES5_9" localSheetId="14">#REF!</definedName>
    <definedName name="ES5_9">#REF!</definedName>
    <definedName name="ES6_1" localSheetId="3">#REF!</definedName>
    <definedName name="ES6_1" localSheetId="8">#REF!</definedName>
    <definedName name="ES6_1" localSheetId="14">#REF!</definedName>
    <definedName name="ES6_1">#REF!</definedName>
    <definedName name="ES6_10" localSheetId="3">#REF!</definedName>
    <definedName name="ES6_10" localSheetId="8">#REF!</definedName>
    <definedName name="ES6_10" localSheetId="14">#REF!</definedName>
    <definedName name="ES6_10">#REF!</definedName>
    <definedName name="ES6_11" localSheetId="3">#REF!</definedName>
    <definedName name="ES6_11" localSheetId="8">#REF!</definedName>
    <definedName name="ES6_11" localSheetId="14">#REF!</definedName>
    <definedName name="ES6_11">#REF!</definedName>
    <definedName name="ES6_12" localSheetId="3">#REF!</definedName>
    <definedName name="ES6_12" localSheetId="8">#REF!</definedName>
    <definedName name="ES6_12" localSheetId="14">#REF!</definedName>
    <definedName name="ES6_12">#REF!</definedName>
    <definedName name="ES6_13" localSheetId="3">#REF!</definedName>
    <definedName name="ES6_13" localSheetId="8">#REF!</definedName>
    <definedName name="ES6_13" localSheetId="14">#REF!</definedName>
    <definedName name="ES6_13">#REF!</definedName>
    <definedName name="ES6_14" localSheetId="3">#REF!</definedName>
    <definedName name="ES6_14" localSheetId="8">#REF!</definedName>
    <definedName name="ES6_14" localSheetId="14">#REF!</definedName>
    <definedName name="ES6_14">#REF!</definedName>
    <definedName name="ES6_15" localSheetId="3">#REF!</definedName>
    <definedName name="ES6_15" localSheetId="8">#REF!</definedName>
    <definedName name="ES6_15" localSheetId="14">#REF!</definedName>
    <definedName name="ES6_15">#REF!</definedName>
    <definedName name="ES6_16" localSheetId="3">#REF!</definedName>
    <definedName name="ES6_16" localSheetId="8">#REF!</definedName>
    <definedName name="ES6_16" localSheetId="14">#REF!</definedName>
    <definedName name="ES6_16">#REF!</definedName>
    <definedName name="ES6_17" localSheetId="3">#REF!</definedName>
    <definedName name="ES6_17" localSheetId="8">#REF!</definedName>
    <definedName name="ES6_17" localSheetId="14">#REF!</definedName>
    <definedName name="ES6_17">#REF!</definedName>
    <definedName name="ES6_18" localSheetId="3">#REF!</definedName>
    <definedName name="ES6_18" localSheetId="8">#REF!</definedName>
    <definedName name="ES6_18" localSheetId="14">#REF!</definedName>
    <definedName name="ES6_18">#REF!</definedName>
    <definedName name="ES6_19" localSheetId="3">#REF!</definedName>
    <definedName name="ES6_19" localSheetId="8">#REF!</definedName>
    <definedName name="ES6_19" localSheetId="14">#REF!</definedName>
    <definedName name="ES6_19">#REF!</definedName>
    <definedName name="ES6_2" localSheetId="3">#REF!</definedName>
    <definedName name="ES6_2" localSheetId="8">#REF!</definedName>
    <definedName name="ES6_2" localSheetId="14">#REF!</definedName>
    <definedName name="ES6_2">#REF!</definedName>
    <definedName name="ES6_20" localSheetId="3">#REF!</definedName>
    <definedName name="ES6_20" localSheetId="8">#REF!</definedName>
    <definedName name="ES6_20" localSheetId="14">#REF!</definedName>
    <definedName name="ES6_20">#REF!</definedName>
    <definedName name="ES6_21" localSheetId="3">#REF!</definedName>
    <definedName name="ES6_21" localSheetId="8">#REF!</definedName>
    <definedName name="ES6_21" localSheetId="14">#REF!</definedName>
    <definedName name="ES6_21">#REF!</definedName>
    <definedName name="ES6_22" localSheetId="3">#REF!</definedName>
    <definedName name="ES6_22" localSheetId="8">#REF!</definedName>
    <definedName name="ES6_22" localSheetId="14">#REF!</definedName>
    <definedName name="ES6_22">#REF!</definedName>
    <definedName name="ES6_23" localSheetId="3">#REF!</definedName>
    <definedName name="ES6_23" localSheetId="8">#REF!</definedName>
    <definedName name="ES6_23" localSheetId="14">#REF!</definedName>
    <definedName name="ES6_23">#REF!</definedName>
    <definedName name="ES6_24" localSheetId="3">#REF!</definedName>
    <definedName name="ES6_24" localSheetId="8">#REF!</definedName>
    <definedName name="ES6_24" localSheetId="14">#REF!</definedName>
    <definedName name="ES6_24">#REF!</definedName>
    <definedName name="ES6_25" localSheetId="3">#REF!</definedName>
    <definedName name="ES6_25" localSheetId="8">#REF!</definedName>
    <definedName name="ES6_25" localSheetId="14">#REF!</definedName>
    <definedName name="ES6_25">#REF!</definedName>
    <definedName name="ES6_26" localSheetId="3">#REF!</definedName>
    <definedName name="ES6_26" localSheetId="8">#REF!</definedName>
    <definedName name="ES6_26" localSheetId="14">#REF!</definedName>
    <definedName name="ES6_26">#REF!</definedName>
    <definedName name="ES6_27" localSheetId="3">#REF!</definedName>
    <definedName name="ES6_27" localSheetId="8">#REF!</definedName>
    <definedName name="ES6_27" localSheetId="14">#REF!</definedName>
    <definedName name="ES6_27">#REF!</definedName>
    <definedName name="ES6_28" localSheetId="3">#REF!</definedName>
    <definedName name="ES6_28" localSheetId="8">#REF!</definedName>
    <definedName name="ES6_28" localSheetId="14">#REF!</definedName>
    <definedName name="ES6_28">#REF!</definedName>
    <definedName name="ES6_29" localSheetId="3">#REF!</definedName>
    <definedName name="ES6_29" localSheetId="8">#REF!</definedName>
    <definedName name="ES6_29" localSheetId="14">#REF!</definedName>
    <definedName name="ES6_29">#REF!</definedName>
    <definedName name="ES6_3" localSheetId="3">#REF!</definedName>
    <definedName name="ES6_3" localSheetId="8">#REF!</definedName>
    <definedName name="ES6_3" localSheetId="14">#REF!</definedName>
    <definedName name="ES6_3">#REF!</definedName>
    <definedName name="ES6_30" localSheetId="3">#REF!</definedName>
    <definedName name="ES6_30" localSheetId="8">#REF!</definedName>
    <definedName name="ES6_30" localSheetId="14">#REF!</definedName>
    <definedName name="ES6_30">#REF!</definedName>
    <definedName name="ES6_31" localSheetId="3">#REF!</definedName>
    <definedName name="ES6_31" localSheetId="8">#REF!</definedName>
    <definedName name="ES6_31" localSheetId="14">#REF!</definedName>
    <definedName name="ES6_31">#REF!</definedName>
    <definedName name="ES6_32" localSheetId="3">#REF!</definedName>
    <definedName name="ES6_32" localSheetId="8">#REF!</definedName>
    <definedName name="ES6_32" localSheetId="14">#REF!</definedName>
    <definedName name="ES6_32">#REF!</definedName>
    <definedName name="ES6_33" localSheetId="3">#REF!</definedName>
    <definedName name="ES6_33" localSheetId="8">#REF!</definedName>
    <definedName name="ES6_33" localSheetId="14">#REF!</definedName>
    <definedName name="ES6_33">#REF!</definedName>
    <definedName name="ES6_34" localSheetId="3">#REF!</definedName>
    <definedName name="ES6_34" localSheetId="8">#REF!</definedName>
    <definedName name="ES6_34" localSheetId="14">#REF!</definedName>
    <definedName name="ES6_34">#REF!</definedName>
    <definedName name="ES6_35" localSheetId="3">#REF!</definedName>
    <definedName name="ES6_35" localSheetId="8">#REF!</definedName>
    <definedName name="ES6_35" localSheetId="14">#REF!</definedName>
    <definedName name="ES6_35">#REF!</definedName>
    <definedName name="ES6_36" localSheetId="3">#REF!</definedName>
    <definedName name="ES6_36" localSheetId="8">#REF!</definedName>
    <definedName name="ES6_36" localSheetId="14">#REF!</definedName>
    <definedName name="ES6_36">#REF!</definedName>
    <definedName name="ES6_37" localSheetId="3">#REF!</definedName>
    <definedName name="ES6_37" localSheetId="8">#REF!</definedName>
    <definedName name="ES6_37" localSheetId="14">#REF!</definedName>
    <definedName name="ES6_37">#REF!</definedName>
    <definedName name="ES6_38" localSheetId="3">#REF!</definedName>
    <definedName name="ES6_38" localSheetId="8">#REF!</definedName>
    <definedName name="ES6_38" localSheetId="14">#REF!</definedName>
    <definedName name="ES6_38">#REF!</definedName>
    <definedName name="ES6_39" localSheetId="3">#REF!</definedName>
    <definedName name="ES6_39" localSheetId="8">#REF!</definedName>
    <definedName name="ES6_39" localSheetId="14">#REF!</definedName>
    <definedName name="ES6_39">#REF!</definedName>
    <definedName name="ES6_4" localSheetId="3">#REF!</definedName>
    <definedName name="ES6_4" localSheetId="8">#REF!</definedName>
    <definedName name="ES6_4" localSheetId="14">#REF!</definedName>
    <definedName name="ES6_4">#REF!</definedName>
    <definedName name="ES6_40" localSheetId="3">#REF!</definedName>
    <definedName name="ES6_40" localSheetId="8">#REF!</definedName>
    <definedName name="ES6_40" localSheetId="14">#REF!</definedName>
    <definedName name="ES6_40">#REF!</definedName>
    <definedName name="ES6_41" localSheetId="3">#REF!</definedName>
    <definedName name="ES6_41" localSheetId="8">#REF!</definedName>
    <definedName name="ES6_41" localSheetId="14">#REF!</definedName>
    <definedName name="ES6_41">#REF!</definedName>
    <definedName name="ES6_42" localSheetId="3">#REF!</definedName>
    <definedName name="ES6_42" localSheetId="8">#REF!</definedName>
    <definedName name="ES6_42" localSheetId="14">#REF!</definedName>
    <definedName name="ES6_42">#REF!</definedName>
    <definedName name="ES6_43" localSheetId="3">#REF!</definedName>
    <definedName name="ES6_43" localSheetId="8">#REF!</definedName>
    <definedName name="ES6_43" localSheetId="14">#REF!</definedName>
    <definedName name="ES6_43">#REF!</definedName>
    <definedName name="ES6_5" localSheetId="3">#REF!</definedName>
    <definedName name="ES6_5" localSheetId="8">#REF!</definedName>
    <definedName name="ES6_5" localSheetId="14">#REF!</definedName>
    <definedName name="ES6_5">#REF!</definedName>
    <definedName name="ES6_6" localSheetId="3">#REF!</definedName>
    <definedName name="ES6_6" localSheetId="8">#REF!</definedName>
    <definedName name="ES6_6" localSheetId="14">#REF!</definedName>
    <definedName name="ES6_6">#REF!</definedName>
    <definedName name="ES6_7" localSheetId="3">#REF!</definedName>
    <definedName name="ES6_7" localSheetId="8">#REF!</definedName>
    <definedName name="ES6_7" localSheetId="14">#REF!</definedName>
    <definedName name="ES6_7">#REF!</definedName>
    <definedName name="ES6_8" localSheetId="3">#REF!</definedName>
    <definedName name="ES6_8" localSheetId="8">#REF!</definedName>
    <definedName name="ES6_8" localSheetId="14">#REF!</definedName>
    <definedName name="ES6_8">#REF!</definedName>
    <definedName name="ES6_9" localSheetId="3">#REF!</definedName>
    <definedName name="ES6_9" localSheetId="8">#REF!</definedName>
    <definedName name="ES6_9" localSheetId="14">#REF!</definedName>
    <definedName name="ES6_9">#REF!</definedName>
    <definedName name="ESC" localSheetId="7">IF([0]!LG=9,[0]!FES,"")</definedName>
    <definedName name="ESC" localSheetId="8">IF([0]!LG=9,[0]!FES,"")</definedName>
    <definedName name="ESC">IF([0]!LG=9,[0]!FES,"")</definedName>
    <definedName name="escalones" localSheetId="4">[59]lisprecios!#REF!</definedName>
    <definedName name="escalones" localSheetId="8">[59]lisprecios!#REF!</definedName>
    <definedName name="escalones" localSheetId="10">[59]lisprecios!#REF!</definedName>
    <definedName name="escalones">[59]lisprecios!#REF!</definedName>
    <definedName name="ESE" localSheetId="4">#REF!</definedName>
    <definedName name="ESE" localSheetId="8">#REF!</definedName>
    <definedName name="ESE" localSheetId="10">#REF!</definedName>
    <definedName name="ESE">#REF!</definedName>
    <definedName name="ESMALTE" localSheetId="4">#REF!</definedName>
    <definedName name="ESMALTE" localSheetId="8">#REF!</definedName>
    <definedName name="ESMALTE" localSheetId="10">#REF!</definedName>
    <definedName name="ESMALTE">#REF!</definedName>
    <definedName name="ESP_PAV" localSheetId="8">#REF!</definedName>
    <definedName name="ESP_PAV">#REF!</definedName>
    <definedName name="ESP1S" localSheetId="8">#REF!</definedName>
    <definedName name="ESP1S">#REF!</definedName>
    <definedName name="ESP201.15" localSheetId="4">'[170]201.15'!$H$49</definedName>
    <definedName name="ESP201.15" localSheetId="8">'[171]201.15'!$H$49</definedName>
    <definedName name="ESP201.15" localSheetId="10">'[170]201.15'!$H$49</definedName>
    <definedName name="ESP201.15">'[171]201.15'!$H$49</definedName>
    <definedName name="ESP201.21" localSheetId="4">'[170]201.21'!$H$50</definedName>
    <definedName name="ESP201.21" localSheetId="8">'[171]201.21'!$H$50</definedName>
    <definedName name="ESP201.21" localSheetId="10">'[170]201.21'!$H$50</definedName>
    <definedName name="ESP201.21">'[171]201.21'!$H$50</definedName>
    <definedName name="ESP201.7" localSheetId="4">'[170]201.7'!$H$52</definedName>
    <definedName name="ESP201.7" localSheetId="8">'[171]201.7'!$H$52</definedName>
    <definedName name="ESP201.7" localSheetId="10">'[170]201.7'!$H$52</definedName>
    <definedName name="ESP201.7">'[171]201.7'!$H$52</definedName>
    <definedName name="ESP201.8" localSheetId="4">'[170]201.8'!$H$53</definedName>
    <definedName name="ESP201.8" localSheetId="8">'[171]201.8'!$H$53</definedName>
    <definedName name="ESP201.8" localSheetId="10">'[170]201.8'!$H$53</definedName>
    <definedName name="ESP201.8">'[171]201.8'!$H$53</definedName>
    <definedName name="ESP210.2.2" localSheetId="4">#REF!</definedName>
    <definedName name="ESP210.2.2" localSheetId="8">#REF!</definedName>
    <definedName name="ESP210.2.2" localSheetId="10">#REF!</definedName>
    <definedName name="ESP210.2.2">#REF!</definedName>
    <definedName name="ESP225P" localSheetId="4">#REF!</definedName>
    <definedName name="ESP225P" localSheetId="8">#REF!</definedName>
    <definedName name="ESP225P" localSheetId="10">#REF!</definedName>
    <definedName name="ESP225P">#REF!</definedName>
    <definedName name="ESP2S" localSheetId="8">#REF!</definedName>
    <definedName name="ESP2S">#REF!</definedName>
    <definedName name="ESP330.1P" localSheetId="4">'[170]330.1P (7801)'!$H$50</definedName>
    <definedName name="ESP330.1P" localSheetId="8">'[171]330.1P (7801)'!$H$50</definedName>
    <definedName name="ESP330.1P" localSheetId="10">'[170]330.1P (7801)'!$H$50</definedName>
    <definedName name="ESP330.1P">'[171]330.1P (7801)'!$H$50</definedName>
    <definedName name="ESP632.1P" localSheetId="4">'[170]632.1P '!$H$57</definedName>
    <definedName name="ESP632.1P" localSheetId="8">'[171]632.1P '!$H$57</definedName>
    <definedName name="ESP632.1P" localSheetId="10">'[170]632.1P '!$H$57</definedName>
    <definedName name="ESP632.1P">'[171]632.1P '!$H$57</definedName>
    <definedName name="ESP632.4P" localSheetId="4">'[170]632.4P'!$H$51</definedName>
    <definedName name="ESP632.4P" localSheetId="8">'[171]632.4P'!$H$51</definedName>
    <definedName name="ESP632.4P" localSheetId="10">'[170]632.4P'!$H$51</definedName>
    <definedName name="ESP632.4P">'[171]632.4P'!$H$51</definedName>
    <definedName name="Especialista" localSheetId="7" hidden="1">{#N/A,#N/A,FALSE,"Costos Productos 6A";#N/A,#N/A,FALSE,"Costo Unitario Total H-94-12"}</definedName>
    <definedName name="Especialista" localSheetId="8" hidden="1">{#N/A,#N/A,FALSE,"Costos Productos 6A";#N/A,#N/A,FALSE,"Costo Unitario Total H-94-12"}</definedName>
    <definedName name="Especialista" hidden="1">{#N/A,#N/A,FALSE,"Costos Productos 6A";#N/A,#N/A,FALSE,"Costo Unitario Total H-94-12"}</definedName>
    <definedName name="espejo">[46]Insumos!#REF!</definedName>
    <definedName name="ESPESOR" localSheetId="8">#REF!</definedName>
    <definedName name="ESPESOR">#REF!</definedName>
    <definedName name="ESPR" localSheetId="8">#REF!</definedName>
    <definedName name="ESPR">#REF!</definedName>
    <definedName name="EST10A" localSheetId="8">#REF!</definedName>
    <definedName name="EST10A">#REF!</definedName>
    <definedName name="EST10V1" localSheetId="8">#REF!</definedName>
    <definedName name="EST10V1">#REF!</definedName>
    <definedName name="EST11A" localSheetId="8">#REF!</definedName>
    <definedName name="EST11A">#REF!</definedName>
    <definedName name="ESTACA" localSheetId="8">#REF!</definedName>
    <definedName name="ESTACA">#REF!</definedName>
    <definedName name="ESTACION" localSheetId="4">[83]TABLAS!$B$63:$B$78</definedName>
    <definedName name="ESTACION" localSheetId="8">[84]TABLAS!$B$63:$B$78</definedName>
    <definedName name="ESTACION" localSheetId="10">[83]TABLAS!$B$63:$B$78</definedName>
    <definedName name="ESTACION">[84]TABLAS!$B$63:$B$78</definedName>
    <definedName name="Este" localSheetId="4">#REF!</definedName>
    <definedName name="Este" localSheetId="8">#REF!</definedName>
    <definedName name="Este" localSheetId="10">#REF!</definedName>
    <definedName name="Este">#REF!</definedName>
    <definedName name="ESTERIL" localSheetId="4">'[80]BASE DE DATOS ORIG'!#REF!</definedName>
    <definedName name="ESTERIL" localSheetId="8">'[81]BASE DE DATOS ORIG'!#REF!</definedName>
    <definedName name="ESTERIL" localSheetId="10">'[80]BASE DE DATOS ORIG'!#REF!</definedName>
    <definedName name="ESTERIL">'[81]BASE DE DATOS ORIG'!#REF!</definedName>
    <definedName name="ESTRUCT06" localSheetId="4">'[172]Análisis Unit'!#REF!</definedName>
    <definedName name="ESTRUCT06" localSheetId="10">'[172]Análisis Unit'!#REF!</definedName>
    <definedName name="ESTRUCT06">'[172]Análisis Unit'!#REF!</definedName>
    <definedName name="ESTRUCT07">'[172]Análisis Unit'!#REF!</definedName>
    <definedName name="ESTRUCT08">'[172]Análisis Unit'!#REF!</definedName>
    <definedName name="ESTRUCT09">'[172]Análisis Unit'!#REF!</definedName>
    <definedName name="ESTRUCT10">'[172]Análisis Unit'!#REF!</definedName>
    <definedName name="ESTRUCT11">'[172]Análisis Unit'!#REF!</definedName>
    <definedName name="ESTRUCT12">'[172]Análisis Unit'!#REF!</definedName>
    <definedName name="ESTRUCT13">'[172]Análisis Unit'!#REF!</definedName>
    <definedName name="ESTRUCT14">'[172]Análisis Unit'!#REF!</definedName>
    <definedName name="ESTRUCT15">'[172]Análisis Unit'!#REF!</definedName>
    <definedName name="ESTRUCT16">'[172]Análisis Unit'!#REF!</definedName>
    <definedName name="ESTRUCT17">'[172]Análisis Unit'!#REF!</definedName>
    <definedName name="ESTRUCT18">'[172]Análisis Unit'!#REF!</definedName>
    <definedName name="ESTRUCT19">'[172]Análisis Unit'!#REF!</definedName>
    <definedName name="ESTRUCT20">'[172]Análisis Unit'!#REF!</definedName>
    <definedName name="ESTRUCT21">'[172]Análisis Unit'!#REF!</definedName>
    <definedName name="ESTRUCT22">'[172]Análisis Unit'!#REF!</definedName>
    <definedName name="ESTRUCT24">'[172]Análisis Unit'!#REF!</definedName>
    <definedName name="ESTRUCT25">'[172]Análisis Unit'!#REF!</definedName>
    <definedName name="ESTRUCT28">'[172]Análisis Unit'!#REF!</definedName>
    <definedName name="ESTRUCT29">'[172]Análisis Unit'!#REF!</definedName>
    <definedName name="ESTRUCT31">'[172]Análisis Unit'!#REF!</definedName>
    <definedName name="ESTRUCT33">'[172]Análisis Unit'!#REF!</definedName>
    <definedName name="ESTRUCT34">'[172]Análisis Unit'!#REF!</definedName>
    <definedName name="ESTRUCT43">'[172]Análisis Unit'!#REF!</definedName>
    <definedName name="ESTRUCTURA" localSheetId="7" hidden="1">{#N/A,#N/A,TRUE,"INGENIERIA";#N/A,#N/A,TRUE,"COMPRAS";#N/A,#N/A,TRUE,"DIRECCION";#N/A,#N/A,TRUE,"RESUMEN"}</definedName>
    <definedName name="ESTRUCTURA" localSheetId="8" hidden="1">{#N/A,#N/A,TRUE,"INGENIERIA";#N/A,#N/A,TRUE,"COMPRAS";#N/A,#N/A,TRUE,"DIRECCION";#N/A,#N/A,TRUE,"RESUMEN"}</definedName>
    <definedName name="ESTRUCTURA" hidden="1">{#N/A,#N/A,TRUE,"INGENIERIA";#N/A,#N/A,TRUE,"COMPRAS";#N/A,#N/A,TRUE,"DIRECCION";#N/A,#N/A,TRUE,"RESUMEN"}</definedName>
    <definedName name="ETERNIT6" localSheetId="4">#REF!</definedName>
    <definedName name="ETERNIT6" localSheetId="8">#REF!</definedName>
    <definedName name="ETERNIT6" localSheetId="10">#REF!</definedName>
    <definedName name="ETERNIT6">#REF!</definedName>
    <definedName name="etertt" localSheetId="7" hidden="1">{#N/A,#N/A,TRUE,"1842CWN0"}</definedName>
    <definedName name="etertt" localSheetId="8" hidden="1">{#N/A,#N/A,TRUE,"1842CWN0"}</definedName>
    <definedName name="etertt" hidden="1">{#N/A,#N/A,TRUE,"1842CWN0"}</definedName>
    <definedName name="ev.Calculation" hidden="1">-4135</definedName>
    <definedName name="ev.Initialized" hidden="1">FALSE</definedName>
    <definedName name="Eval_Currency" localSheetId="4">#REF!</definedName>
    <definedName name="Eval_Currency" localSheetId="8">#REF!</definedName>
    <definedName name="Eval_Currency" localSheetId="10">#REF!</definedName>
    <definedName name="Eval_Currency">#REF!</definedName>
    <definedName name="EWE" localSheetId="7" hidden="1">{#N/A,#N/A,FALSE,"PERSONAL"}</definedName>
    <definedName name="EWE" localSheetId="8" hidden="1">{#N/A,#N/A,FALSE,"PERSONAL"}</definedName>
    <definedName name="EWE" hidden="1">{#N/A,#N/A,FALSE,"PERSONAL"}</definedName>
    <definedName name="EWERE" localSheetId="7" hidden="1">{#N/A,#N/A,FALSE,"PERSONAL"}</definedName>
    <definedName name="EWERE" localSheetId="8" hidden="1">{#N/A,#N/A,FALSE,"PERSONAL"}</definedName>
    <definedName name="EWERE" hidden="1">{#N/A,#N/A,FALSE,"PERSONAL"}</definedName>
    <definedName name="EWEWE" localSheetId="7" hidden="1">{#N/A,#N/A,FALSE,"PERSONAL"}</definedName>
    <definedName name="EWEWE" localSheetId="8" hidden="1">{#N/A,#N/A,FALSE,"PERSONAL"}</definedName>
    <definedName name="EWEWE" hidden="1">{#N/A,#N/A,FALSE,"PERSONAL"}</definedName>
    <definedName name="EWEWEWE" localSheetId="7" hidden="1">{#N/A,#N/A,FALSE,"PERSONAL"}</definedName>
    <definedName name="EWEWEWE" localSheetId="8" hidden="1">{#N/A,#N/A,FALSE,"PERSONAL"}</definedName>
    <definedName name="EWEWEWE" hidden="1">{#N/A,#N/A,FALSE,"PERSONAL"}</definedName>
    <definedName name="ex" localSheetId="4">#REF!</definedName>
    <definedName name="ex" localSheetId="8">#REF!</definedName>
    <definedName name="ex" localSheetId="10">#REF!</definedName>
    <definedName name="ex">#REF!</definedName>
    <definedName name="EXC.POZ" localSheetId="8">#REF!</definedName>
    <definedName name="EXC.POZ">#REF!</definedName>
    <definedName name="EXC.ZAN" localSheetId="8">#REF!</definedName>
    <definedName name="EXC.ZAN">#REF!</definedName>
    <definedName name="excavaconglomerado" localSheetId="8">#REF!</definedName>
    <definedName name="excavaconglomerado">#REF!</definedName>
    <definedName name="EXCAVAMANOV" localSheetId="8">#REF!</definedName>
    <definedName name="EXCAVAMANOV">#REF!</definedName>
    <definedName name="EXCAVAMAQUINAV" localSheetId="8">#REF!</definedName>
    <definedName name="EXCAVAMAQUINAV">#REF!</definedName>
    <definedName name="EXCAVATIERRA" localSheetId="8">#REF!</definedName>
    <definedName name="EXCAVATIERRA">#REF!</definedName>
    <definedName name="Excel_BuiltIn__FilterDatabase_2" localSheetId="8">'[173]Presup Av 1o de mayo con 73a '!$A$17:$N$110</definedName>
    <definedName name="Excel_BuiltIn__FilterDatabase_2">'[174]Presup Av 1o de mayo con 73a '!$A$17:$N$110</definedName>
    <definedName name="Excel_BuiltIn_Print_Area_1" localSheetId="8">#REF!</definedName>
    <definedName name="Excel_BuiltIn_Print_Area_1">#REF!</definedName>
    <definedName name="Excel_BuiltIn_Print_Area_1_1" localSheetId="4">#REF!</definedName>
    <definedName name="Excel_BuiltIn_Print_Area_1_1" localSheetId="7">#REF!</definedName>
    <definedName name="Excel_BuiltIn_Print_Area_1_1" localSheetId="8">#REF!</definedName>
    <definedName name="Excel_BuiltIn_Print_Area_1_1" localSheetId="10">#REF!</definedName>
    <definedName name="Excel_BuiltIn_Print_Area_1_1">#REF!</definedName>
    <definedName name="Excel_BuiltIn_Print_Area_1_1_1" localSheetId="8">#REF!</definedName>
    <definedName name="Excel_BuiltIn_Print_Area_1_1_1">#REF!</definedName>
    <definedName name="Excel_BuiltIn_Print_Area_1_1_1_1" localSheetId="8">#REF!</definedName>
    <definedName name="Excel_BuiltIn_Print_Area_1_1_1_1">#REF!</definedName>
    <definedName name="Excel_BuiltIn_Print_Area_1_1_1_1_1" localSheetId="8">#REF!</definedName>
    <definedName name="Excel_BuiltIn_Print_Area_1_1_1_1_1">#REF!</definedName>
    <definedName name="Excel_BuiltIn_Print_Area_1_1_1_1_1_1" localSheetId="8">#REF!</definedName>
    <definedName name="Excel_BuiltIn_Print_Area_1_1_1_1_1_1">#REF!</definedName>
    <definedName name="Excel_BuiltIn_Print_Area_7" localSheetId="8">#REF!</definedName>
    <definedName name="Excel_BuiltIn_Print_Area_7">#REF!</definedName>
    <definedName name="Excel_BuiltIn_Print_Titles_1" localSheetId="8">#REF!</definedName>
    <definedName name="Excel_BuiltIn_Print_Titles_1">#REF!</definedName>
    <definedName name="Excel_BuiltIn_Print_Titles_1_1" localSheetId="8">#REF!</definedName>
    <definedName name="Excel_BuiltIn_Print_Titles_1_1">#REF!</definedName>
    <definedName name="Excel_BuiltIn_Print_Titles_1_1_1" localSheetId="8">#REF!</definedName>
    <definedName name="Excel_BuiltIn_Print_Titles_1_1_1">#REF!</definedName>
    <definedName name="Excel_BuiltIn_Print_Titles_1_1_1_1" localSheetId="8">#REF!</definedName>
    <definedName name="Excel_BuiltIn_Print_Titles_1_1_1_1">#REF!</definedName>
    <definedName name="Excel_BuiltIn_Print_Titles_2" localSheetId="8">#REF!</definedName>
    <definedName name="Excel_BuiltIn_Print_Titles_2">#REF!</definedName>
    <definedName name="Excel_BuiltIn_Print_Titles_3" localSheetId="4">'[175]COSTOS OFICINA'!#REF!</definedName>
    <definedName name="Excel_BuiltIn_Print_Titles_3" localSheetId="7">'[176]COSTOS OFICINA'!#REF!</definedName>
    <definedName name="Excel_BuiltIn_Print_Titles_3" localSheetId="8">'[177]COSTOS OFICINA'!#REF!</definedName>
    <definedName name="Excel_BuiltIn_Print_Titles_3" localSheetId="10">'[175]COSTOS OFICINA'!#REF!</definedName>
    <definedName name="Excel_BuiltIn_Print_Titles_3">'[175]COSTOS OFICINA'!#REF!</definedName>
    <definedName name="Excel_BuiltIn_Print_Titles_4" localSheetId="4">'[175]COSTOS CAMPAMENTO'!#REF!</definedName>
    <definedName name="Excel_BuiltIn_Print_Titles_4" localSheetId="7">'[176]COSTOS CAMPAMENTO'!#REF!</definedName>
    <definedName name="Excel_BuiltIn_Print_Titles_4" localSheetId="8">#REF!</definedName>
    <definedName name="Excel_BuiltIn_Print_Titles_4" localSheetId="10">'[175]COSTOS CAMPAMENTO'!#REF!</definedName>
    <definedName name="Excel_BuiltIn_Print_Titles_4">'[175]COSTOS CAMPAMENTO'!#REF!</definedName>
    <definedName name="Exchange_Rate" localSheetId="4">#REF!</definedName>
    <definedName name="Exchange_Rate" localSheetId="8">#REF!</definedName>
    <definedName name="Exchange_Rate" localSheetId="10">#REF!</definedName>
    <definedName name="Exchange_Rate">#REF!</definedName>
    <definedName name="exchangerate" localSheetId="4">[178]Parameters!#REF!</definedName>
    <definedName name="exchangerate" localSheetId="8">[179]Parameters!#REF!</definedName>
    <definedName name="exchangerate" localSheetId="10">[178]Parameters!#REF!</definedName>
    <definedName name="exchangerate">[179]Parameters!#REF!</definedName>
    <definedName name="EXCROC">'[180]Análisis de precios'!$H$52</definedName>
    <definedName name="Executivepb" localSheetId="4" hidden="1">#REF!</definedName>
    <definedName name="Executivepb" localSheetId="8" hidden="1">#REF!</definedName>
    <definedName name="Executivepb" localSheetId="10" hidden="1">#REF!</definedName>
    <definedName name="Executivepb" hidden="1">#REF!</definedName>
    <definedName name="ExistAge" localSheetId="4">#REF!</definedName>
    <definedName name="ExistAge" localSheetId="8">#REF!</definedName>
    <definedName name="ExistAge" localSheetId="10">#REF!</definedName>
    <definedName name="ExistAge">#REF!</definedName>
    <definedName name="ExistFleet" localSheetId="4">#REF!</definedName>
    <definedName name="ExistFleet" localSheetId="8">#REF!</definedName>
    <definedName name="ExistFleet" localSheetId="10">#REF!</definedName>
    <definedName name="ExistFleet">#REF!</definedName>
    <definedName name="EXPL" localSheetId="8">#REF!</definedName>
    <definedName name="EXPL">#REF!</definedName>
    <definedName name="expl1" localSheetId="4">[20]Gastos!#REF!</definedName>
    <definedName name="expl1" localSheetId="8">[21]Gastos!#REF!</definedName>
    <definedName name="expl1" localSheetId="10">[20]Gastos!#REF!</definedName>
    <definedName name="expl1">[21]Gastos!#REF!</definedName>
    <definedName name="ExRateAus">[181]ProjectParameters!$G$18</definedName>
    <definedName name="ExRateCountry">[181]ProjectParameters!$B$18:$B$22</definedName>
    <definedName name="ExRates">[181]ProjectParameters!$G$18:$G$22</definedName>
    <definedName name="Extra_Pay" localSheetId="4">#REF!</definedName>
    <definedName name="Extra_Pay" localSheetId="8">#REF!</definedName>
    <definedName name="Extra_Pay" localSheetId="10">#REF!</definedName>
    <definedName name="Extra_Pay">#REF!</definedName>
    <definedName name="Extracción_IM" localSheetId="4">#REF!</definedName>
    <definedName name="Extracción_IM" localSheetId="8">#REF!</definedName>
    <definedName name="Extracción_IM" localSheetId="10">#REF!</definedName>
    <definedName name="Extracción_IM">#REF!</definedName>
    <definedName name="eyeyey" localSheetId="7" hidden="1">[14]DATOS!#REF!</definedName>
    <definedName name="eyeyey" localSheetId="8" hidden="1">[14]DATOS!#REF!</definedName>
    <definedName name="eyeyey" hidden="1">[14]DATOS!#REF!</definedName>
    <definedName name="F.D.CV1_Moisture" localSheetId="4">#REF!</definedName>
    <definedName name="F.D.CV1_Moisture" localSheetId="8">#REF!</definedName>
    <definedName name="F.D.CV1_Moisture" localSheetId="10">#REF!</definedName>
    <definedName name="F.D.CV1_Moisture">#REF!</definedName>
    <definedName name="F.D.CV2_Al" localSheetId="8">#REF!</definedName>
    <definedName name="F.D.CV2_Al">#REF!</definedName>
    <definedName name="F.D.CV2_Co" localSheetId="8">#REF!</definedName>
    <definedName name="F.D.CV2_Co">#REF!</definedName>
    <definedName name="F.D.CV2_DryTonnes" localSheetId="8">#REF!</definedName>
    <definedName name="F.D.CV2_DryTonnes">#REF!</definedName>
    <definedName name="F.D.CV2_dtph" localSheetId="8">#REF!</definedName>
    <definedName name="F.D.CV2_dtph">#REF!</definedName>
    <definedName name="F.D.CV2_Fe" localSheetId="8">#REF!</definedName>
    <definedName name="F.D.CV2_Fe">#REF!</definedName>
    <definedName name="F.D.CV2_Mg" localSheetId="8">#REF!</definedName>
    <definedName name="F.D.CV2_Mg">#REF!</definedName>
    <definedName name="F.D.CV2_Ni" localSheetId="8">#REF!</definedName>
    <definedName name="F.D.CV2_Ni">#REF!</definedName>
    <definedName name="F.D.CV2_Si" localSheetId="8">#REF!</definedName>
    <definedName name="F.D.CV2_Si">#REF!</definedName>
    <definedName name="F.D.Mill_Availability" localSheetId="8">#REF!</definedName>
    <definedName name="F.D.Mill_Availability">#REF!</definedName>
    <definedName name="F.D.Mill_Downtime" localSheetId="8">#REF!</definedName>
    <definedName name="F.D.Mill_Downtime">#REF!</definedName>
    <definedName name="F.D.Mill_DryTonnes" localSheetId="8">#REF!</definedName>
    <definedName name="F.D.Mill_DryTonnes">#REF!</definedName>
    <definedName name="F.D.Mill_DryTph" localSheetId="8">#REF!</definedName>
    <definedName name="F.D.Mill_DryTph">#REF!</definedName>
    <definedName name="F.D.Mill_PowerDraw" localSheetId="8">#REF!</definedName>
    <definedName name="F.D.Mill_PowerDraw">#REF!</definedName>
    <definedName name="F.D.Mill_PowerDrawPerTonne" localSheetId="8">#REF!</definedName>
    <definedName name="F.D.Mill_PowerDrawPerTonne">#REF!</definedName>
    <definedName name="F.D.Mill_Uptime" localSheetId="8">#REF!</definedName>
    <definedName name="F.D.Mill_Uptime">#REF!</definedName>
    <definedName name="F.D.Mill_Utilization" localSheetId="8">#REF!</definedName>
    <definedName name="F.D.Mill_Utilization">#REF!</definedName>
    <definedName name="F.D.Mill_WetTonnes" localSheetId="8">#REF!</definedName>
    <definedName name="F.D.Mill_WetTonnes">#REF!</definedName>
    <definedName name="F.D.Mill_WetTph" localSheetId="8">#REF!</definedName>
    <definedName name="F.D.Mill_WetTph">#REF!</definedName>
    <definedName name="F.D.MillFeed_Al" localSheetId="8">#REF!</definedName>
    <definedName name="F.D.MillFeed_Al">#REF!</definedName>
    <definedName name="F.D.MillFeed_Co" localSheetId="8">#REF!</definedName>
    <definedName name="F.D.MillFeed_Co">#REF!</definedName>
    <definedName name="F.D.MillFeed_Fe" localSheetId="8">#REF!</definedName>
    <definedName name="F.D.MillFeed_Fe">#REF!</definedName>
    <definedName name="F.D.MillFeed_Mg" localSheetId="8">#REF!</definedName>
    <definedName name="F.D.MillFeed_Mg">#REF!</definedName>
    <definedName name="F.D.MillFeed_Ni" localSheetId="8">#REF!</definedName>
    <definedName name="F.D.MillFeed_Ni">#REF!</definedName>
    <definedName name="F.D.MillFeed_Si" localSheetId="8">#REF!</definedName>
    <definedName name="F.D.MillFeed_Si">#REF!</definedName>
    <definedName name="F.D.MillH2O_Head" localSheetId="8">#REF!</definedName>
    <definedName name="F.D.MillH2O_Head">#REF!</definedName>
    <definedName name="F.D.MillH2O_Screen" localSheetId="8">#REF!</definedName>
    <definedName name="F.D.MillH2O_Screen">#REF!</definedName>
    <definedName name="F.D.MillH2O_Total" localSheetId="8">#REF!</definedName>
    <definedName name="F.D.MillH2O_Total">#REF!</definedName>
    <definedName name="F.D.OreToStorage_Al" localSheetId="8">#REF!</definedName>
    <definedName name="F.D.OreToStorage_Al">#REF!</definedName>
    <definedName name="F.D.OreToStorage_Co" localSheetId="8">#REF!</definedName>
    <definedName name="F.D.OreToStorage_Co">#REF!</definedName>
    <definedName name="F.D.OreToStorage_DryTonnes" localSheetId="8">#REF!</definedName>
    <definedName name="F.D.OreToStorage_DryTonnes">#REF!</definedName>
    <definedName name="F.D.OreToStorage_DryTph" localSheetId="8">#REF!</definedName>
    <definedName name="F.D.OreToStorage_DryTph">#REF!</definedName>
    <definedName name="F.D.OreToStorage_Fe" localSheetId="8">#REF!</definedName>
    <definedName name="F.D.OreToStorage_Fe">#REF!</definedName>
    <definedName name="F.D.OreToStorage_Mg" localSheetId="8">#REF!</definedName>
    <definedName name="F.D.OreToStorage_Mg">#REF!</definedName>
    <definedName name="F.D.OreToStorage_Ni" localSheetId="8">#REF!</definedName>
    <definedName name="F.D.OreToStorage_Ni">#REF!</definedName>
    <definedName name="F.D.OreToStorage_PulpDensity" localSheetId="8">#REF!</definedName>
    <definedName name="F.D.OreToStorage_PulpDensity">#REF!</definedName>
    <definedName name="F.D.OreToStorage_PulpYieldStress" localSheetId="8">#REF!</definedName>
    <definedName name="F.D.OreToStorage_PulpYieldStress">#REF!</definedName>
    <definedName name="F.D.OreToStorage_Si" localSheetId="8">#REF!</definedName>
    <definedName name="F.D.OreToStorage_Si">#REF!</definedName>
    <definedName name="F.D.OreToStorage_Tank1Level" localSheetId="8">#REF!</definedName>
    <definedName name="F.D.OreToStorage_Tank1Level">#REF!</definedName>
    <definedName name="F.D.OreToStorage_Tank2Level" localSheetId="8">#REF!</definedName>
    <definedName name="F.D.OreToStorage_Tank2Level">#REF!</definedName>
    <definedName name="F.D.OreToStorage_Tank3Level" localSheetId="8">#REF!</definedName>
    <definedName name="F.D.OreToStorage_Tank3Level">#REF!</definedName>
    <definedName name="F.D.OreToStorage_Tank4Level" localSheetId="8">#REF!</definedName>
    <definedName name="F.D.OreToStorage_Tank4Level">#REF!</definedName>
    <definedName name="F.D.OreToStorage_Volume" localSheetId="8">#REF!</definedName>
    <definedName name="F.D.OreToStorage_Volume">#REF!</definedName>
    <definedName name="F.D.OreToStorage_VolumePerHr" localSheetId="8">#REF!</definedName>
    <definedName name="F.D.OreToStorage_VolumePerHr">#REF!</definedName>
    <definedName name="F.M.CV1_Moisture" localSheetId="8">#REF!</definedName>
    <definedName name="F.M.CV1_Moisture">#REF!</definedName>
    <definedName name="F.M.CV2_Al" localSheetId="8">#REF!</definedName>
    <definedName name="F.M.CV2_Al">#REF!</definedName>
    <definedName name="F.M.CV2_Co" localSheetId="8">#REF!</definedName>
    <definedName name="F.M.CV2_Co">#REF!</definedName>
    <definedName name="F.M.CV2_DryTonnes" localSheetId="8">#REF!</definedName>
    <definedName name="F.M.CV2_DryTonnes">#REF!</definedName>
    <definedName name="F.M.CV2_dtph" localSheetId="8">#REF!</definedName>
    <definedName name="F.M.CV2_dtph">#REF!</definedName>
    <definedName name="F.M.CV2_Fe" localSheetId="8">#REF!</definedName>
    <definedName name="F.M.CV2_Fe">#REF!</definedName>
    <definedName name="F.M.CV2_Mg" localSheetId="8">#REF!</definedName>
    <definedName name="F.M.CV2_Mg">#REF!</definedName>
    <definedName name="F.M.CV2_Ni" localSheetId="8">#REF!</definedName>
    <definedName name="F.M.CV2_Ni">#REF!</definedName>
    <definedName name="F.M.CV2_Si" localSheetId="8">#REF!</definedName>
    <definedName name="F.M.CV2_Si">#REF!</definedName>
    <definedName name="F.M.Mill_Availability" localSheetId="8">#REF!</definedName>
    <definedName name="F.M.Mill_Availability">#REF!</definedName>
    <definedName name="F.M.Mill_Downtime" localSheetId="8">#REF!</definedName>
    <definedName name="F.M.Mill_Downtime">#REF!</definedName>
    <definedName name="F.M.Mill_DryTonnes" localSheetId="8">#REF!</definedName>
    <definedName name="F.M.Mill_DryTonnes">#REF!</definedName>
    <definedName name="F.M.Mill_DryTph" localSheetId="8">#REF!</definedName>
    <definedName name="F.M.Mill_DryTph">#REF!</definedName>
    <definedName name="F.M.Mill_PowerDraw" localSheetId="8">#REF!</definedName>
    <definedName name="F.M.Mill_PowerDraw">#REF!</definedName>
    <definedName name="F.M.Mill_PowerDrawPerTonne" localSheetId="8">#REF!</definedName>
    <definedName name="F.M.Mill_PowerDrawPerTonne">#REF!</definedName>
    <definedName name="F.M.Mill_Uptime" localSheetId="8">#REF!</definedName>
    <definedName name="F.M.Mill_Uptime">#REF!</definedName>
    <definedName name="F.M.Mill_Utilization" localSheetId="8">#REF!</definedName>
    <definedName name="F.M.Mill_Utilization">#REF!</definedName>
    <definedName name="F.M.Mill_WetTonnes" localSheetId="8">#REF!</definedName>
    <definedName name="F.M.Mill_WetTonnes">#REF!</definedName>
    <definedName name="F.M.Mill_WetTph" localSheetId="8">#REF!</definedName>
    <definedName name="F.M.Mill_WetTph">#REF!</definedName>
    <definedName name="F.M.MillFeed_Al" localSheetId="8">#REF!</definedName>
    <definedName name="F.M.MillFeed_Al">#REF!</definedName>
    <definedName name="F.M.MillFeed_Co" localSheetId="8">#REF!</definedName>
    <definedName name="F.M.MillFeed_Co">#REF!</definedName>
    <definedName name="F.M.MillFeed_Fe" localSheetId="8">#REF!</definedName>
    <definedName name="F.M.MillFeed_Fe">#REF!</definedName>
    <definedName name="F.M.MillFeed_Mg" localSheetId="8">#REF!</definedName>
    <definedName name="F.M.MillFeed_Mg">#REF!</definedName>
    <definedName name="F.M.MillFeed_Ni" localSheetId="8">#REF!</definedName>
    <definedName name="F.M.MillFeed_Ni">#REF!</definedName>
    <definedName name="F.M.MillFeed_Si" localSheetId="8">#REF!</definedName>
    <definedName name="F.M.MillFeed_Si">#REF!</definedName>
    <definedName name="F.M.MillH2O_Head" localSheetId="8">#REF!</definedName>
    <definedName name="F.M.MillH2O_Head">#REF!</definedName>
    <definedName name="F.M.MillH2O_Screen" localSheetId="8">#REF!</definedName>
    <definedName name="F.M.MillH2O_Screen">#REF!</definedName>
    <definedName name="F.M.MillH2O_Total" localSheetId="8">#REF!</definedName>
    <definedName name="F.M.MillH2O_Total">#REF!</definedName>
    <definedName name="F.M.OreToStorage_Al" localSheetId="8">#REF!</definedName>
    <definedName name="F.M.OreToStorage_Al">#REF!</definedName>
    <definedName name="F.M.OreToStorage_Co" localSheetId="8">#REF!</definedName>
    <definedName name="F.M.OreToStorage_Co">#REF!</definedName>
    <definedName name="F.M.OreToStorage_DryTonnes" localSheetId="8">#REF!</definedName>
    <definedName name="F.M.OreToStorage_DryTonnes">#REF!</definedName>
    <definedName name="F.M.OreToStorage_DryTph" localSheetId="8">#REF!</definedName>
    <definedName name="F.M.OreToStorage_DryTph">#REF!</definedName>
    <definedName name="F.M.OreToStorage_Fe" localSheetId="8">#REF!</definedName>
    <definedName name="F.M.OreToStorage_Fe">#REF!</definedName>
    <definedName name="F.M.OreToStorage_Mg" localSheetId="8">#REF!</definedName>
    <definedName name="F.M.OreToStorage_Mg">#REF!</definedName>
    <definedName name="F.M.OreToStorage_Ni" localSheetId="8">#REF!</definedName>
    <definedName name="F.M.OreToStorage_Ni">#REF!</definedName>
    <definedName name="F.M.OreToStorage_PulpDensity" localSheetId="8">#REF!</definedName>
    <definedName name="F.M.OreToStorage_PulpDensity">#REF!</definedName>
    <definedName name="F.M.OreToStorage_PulpYieldStress" localSheetId="8">#REF!</definedName>
    <definedName name="F.M.OreToStorage_PulpYieldStress">#REF!</definedName>
    <definedName name="F.M.OreToStorage_Si" localSheetId="8">#REF!</definedName>
    <definedName name="F.M.OreToStorage_Si">#REF!</definedName>
    <definedName name="F.M.OreToStorage_Volume" localSheetId="8">#REF!</definedName>
    <definedName name="F.M.OreToStorage_Volume">#REF!</definedName>
    <definedName name="F.M.OreToStorage_VolumePerHr" localSheetId="8">#REF!</definedName>
    <definedName name="F.M.OreToStorage_VolumePerHr">#REF!</definedName>
    <definedName name="F.Y.CV1_Moisture" localSheetId="8">#REF!</definedName>
    <definedName name="F.Y.CV1_Moisture">#REF!</definedName>
    <definedName name="F.Y.CV2_Al" localSheetId="8">#REF!</definedName>
    <definedName name="F.Y.CV2_Al">#REF!</definedName>
    <definedName name="F.Y.CV2_Co" localSheetId="8">#REF!</definedName>
    <definedName name="F.Y.CV2_Co">#REF!</definedName>
    <definedName name="F.Y.CV2_DryTonnes" localSheetId="8">#REF!</definedName>
    <definedName name="F.Y.CV2_DryTonnes">#REF!</definedName>
    <definedName name="F.Y.CV2_dtph" localSheetId="8">#REF!</definedName>
    <definedName name="F.Y.CV2_dtph">#REF!</definedName>
    <definedName name="F.Y.CV2_Fe" localSheetId="8">#REF!</definedName>
    <definedName name="F.Y.CV2_Fe">#REF!</definedName>
    <definedName name="F.Y.CV2_Mg" localSheetId="8">#REF!</definedName>
    <definedName name="F.Y.CV2_Mg">#REF!</definedName>
    <definedName name="F.Y.CV2_Ni" localSheetId="8">#REF!</definedName>
    <definedName name="F.Y.CV2_Ni">#REF!</definedName>
    <definedName name="F.Y.CV2_Si" localSheetId="8">#REF!</definedName>
    <definedName name="F.Y.CV2_Si">#REF!</definedName>
    <definedName name="F.Y.Mill_Availability" localSheetId="8">#REF!</definedName>
    <definedName name="F.Y.Mill_Availability">#REF!</definedName>
    <definedName name="F.Y.Mill_Downtime" localSheetId="8">#REF!</definedName>
    <definedName name="F.Y.Mill_Downtime">#REF!</definedName>
    <definedName name="F.Y.Mill_DryTonnes" localSheetId="8">#REF!</definedName>
    <definedName name="F.Y.Mill_DryTonnes">#REF!</definedName>
    <definedName name="F.Y.Mill_DryTph" localSheetId="8">#REF!</definedName>
    <definedName name="F.Y.Mill_DryTph">#REF!</definedName>
    <definedName name="F.Y.Mill_PowerDraw" localSheetId="8">#REF!</definedName>
    <definedName name="F.Y.Mill_PowerDraw">#REF!</definedName>
    <definedName name="F.Y.Mill_PowerDrawPerTonne" localSheetId="8">#REF!</definedName>
    <definedName name="F.Y.Mill_PowerDrawPerTonne">#REF!</definedName>
    <definedName name="F.Y.Mill_Uptime" localSheetId="8">#REF!</definedName>
    <definedName name="F.Y.Mill_Uptime">#REF!</definedName>
    <definedName name="F.Y.Mill_Utilization" localSheetId="8">#REF!</definedName>
    <definedName name="F.Y.Mill_Utilization">#REF!</definedName>
    <definedName name="F.Y.Mill_WetTonnes" localSheetId="8">#REF!</definedName>
    <definedName name="F.Y.Mill_WetTonnes">#REF!</definedName>
    <definedName name="F.Y.Mill_WetTph" localSheetId="8">#REF!</definedName>
    <definedName name="F.Y.Mill_WetTph">#REF!</definedName>
    <definedName name="F.Y.MillFeed_Al" localSheetId="8">#REF!</definedName>
    <definedName name="F.Y.MillFeed_Al">#REF!</definedName>
    <definedName name="F.Y.MillFeed_Co" localSheetId="8">#REF!</definedName>
    <definedName name="F.Y.MillFeed_Co">#REF!</definedName>
    <definedName name="F.Y.MillFeed_Fe" localSheetId="8">#REF!</definedName>
    <definedName name="F.Y.MillFeed_Fe">#REF!</definedName>
    <definedName name="F.Y.MillFeed_Mg" localSheetId="8">#REF!</definedName>
    <definedName name="F.Y.MillFeed_Mg">#REF!</definedName>
    <definedName name="F.Y.MillFeed_Ni" localSheetId="8">#REF!</definedName>
    <definedName name="F.Y.MillFeed_Ni">#REF!</definedName>
    <definedName name="F.Y.MillFeed_Si" localSheetId="8">#REF!</definedName>
    <definedName name="F.Y.MillFeed_Si">#REF!</definedName>
    <definedName name="F.Y.MillH2O_Head" localSheetId="8">#REF!</definedName>
    <definedName name="F.Y.MillH2O_Head">#REF!</definedName>
    <definedName name="F.Y.MillH2O_Screen" localSheetId="8">#REF!</definedName>
    <definedName name="F.Y.MillH2O_Screen">#REF!</definedName>
    <definedName name="F.Y.MillH2O_Total" localSheetId="8">#REF!</definedName>
    <definedName name="F.Y.MillH2O_Total">#REF!</definedName>
    <definedName name="F.Y.OreToStorage_Al" localSheetId="8">#REF!</definedName>
    <definedName name="F.Y.OreToStorage_Al">#REF!</definedName>
    <definedName name="F.Y.OreToStorage_Co" localSheetId="8">#REF!</definedName>
    <definedName name="F.Y.OreToStorage_Co">#REF!</definedName>
    <definedName name="F.Y.OreToStorage_DryTonnes" localSheetId="8">#REF!</definedName>
    <definedName name="F.Y.OreToStorage_DryTonnes">#REF!</definedName>
    <definedName name="F.Y.OreToStorage_DryTph" localSheetId="8">#REF!</definedName>
    <definedName name="F.Y.OreToStorage_DryTph">#REF!</definedName>
    <definedName name="F.Y.OreToStorage_Fe" localSheetId="8">#REF!</definedName>
    <definedName name="F.Y.OreToStorage_Fe">#REF!</definedName>
    <definedName name="F.Y.OreToStorage_Mg" localSheetId="8">#REF!</definedName>
    <definedName name="F.Y.OreToStorage_Mg">#REF!</definedName>
    <definedName name="F.Y.OreToStorage_Ni" localSheetId="8">#REF!</definedName>
    <definedName name="F.Y.OreToStorage_Ni">#REF!</definedName>
    <definedName name="F.Y.OreToStorage_PulpDensity" localSheetId="8">#REF!</definedName>
    <definedName name="F.Y.OreToStorage_PulpDensity">#REF!</definedName>
    <definedName name="F.Y.OreToStorage_PulpYieldStress" localSheetId="8">#REF!</definedName>
    <definedName name="F.Y.OreToStorage_PulpYieldStress">#REF!</definedName>
    <definedName name="F.Y.OreToStorage_Si" localSheetId="8">#REF!</definedName>
    <definedName name="F.Y.OreToStorage_Si">#REF!</definedName>
    <definedName name="F.Y.OreToStorage_Volume" localSheetId="8">#REF!</definedName>
    <definedName name="F.Y.OreToStorage_Volume">#REF!</definedName>
    <definedName name="F.Y.OreToStorage_VolumePerHr" localSheetId="8">#REF!</definedName>
    <definedName name="F.Y.OreToStorage_VolumePerHr">#REF!</definedName>
    <definedName name="FA" localSheetId="7" hidden="1">{#N/A,#N/A,FALSE,"VOL695";#N/A,#N/A,FALSE,"anexo1";#N/A,#N/A,FALSE,"anexo2";#N/A,#N/A,FALSE,"anexo3";#N/A,#N/A,FALSE,"anexo4";#N/A,#N/A,FALSE,"anexo5a";#N/A,#N/A,FALSE,"anexo5b";#N/A,#N/A,FALSE,"anexo6a";#N/A,#N/A,FALSE,"anexo6a";#N/A,#N/A,FALSE,"anexo6c";#N/A,#N/A,FALSE,"anexo7a";#N/A,#N/A,FALSE,"anexo7b";#N/A,#N/A,FALSE,"anexo7c"}</definedName>
    <definedName name="FA" localSheetId="8" hidden="1">{#N/A,#N/A,FALSE,"VOL695";#N/A,#N/A,FALSE,"anexo1";#N/A,#N/A,FALSE,"anexo2";#N/A,#N/A,FALSE,"anexo3";#N/A,#N/A,FALSE,"anexo4";#N/A,#N/A,FALSE,"anexo5a";#N/A,#N/A,FALSE,"anexo5b";#N/A,#N/A,FALSE,"anexo6a";#N/A,#N/A,FALSE,"anexo6a";#N/A,#N/A,FALSE,"anexo6c";#N/A,#N/A,FALSE,"anexo7a";#N/A,#N/A,FALSE,"anexo7b";#N/A,#N/A,FALSE,"anexo7c"}</definedName>
    <definedName name="fa">#REF!</definedName>
    <definedName name="FABI" localSheetId="0">Scheduled_Payment+Extra_Payment</definedName>
    <definedName name="FABI" localSheetId="1">Scheduled_Payment+Extra_Payment</definedName>
    <definedName name="FABI" localSheetId="2">Scheduled_Payment+Extra_Payment</definedName>
    <definedName name="FABI" localSheetId="4">Scheduled_Payment+Extra_Payment</definedName>
    <definedName name="FABI" localSheetId="5">Scheduled_Payment+Extra_Payment</definedName>
    <definedName name="FABI" localSheetId="6">Scheduled_Payment+Extra_Payment</definedName>
    <definedName name="FABI" localSheetId="8">Scheduled_Payment+Extra_Payment</definedName>
    <definedName name="FABI" localSheetId="10">Scheduled_Payment+Extra_Payment</definedName>
    <definedName name="FABI" localSheetId="14">Scheduled_Payment+Extra_Payment</definedName>
    <definedName name="FABI" localSheetId="12">Scheduled_Payment+Extra_Payment</definedName>
    <definedName name="FABI">Scheduled_Payment+Extra_Payment</definedName>
    <definedName name="FABIAN">#N/A</definedName>
    <definedName name="FAC" localSheetId="3">#REF!</definedName>
    <definedName name="FAC" localSheetId="4">#REF!</definedName>
    <definedName name="FAC" localSheetId="8">#REF!</definedName>
    <definedName name="FAC" localSheetId="10">#REF!</definedName>
    <definedName name="FAC" localSheetId="14">#REF!</definedName>
    <definedName name="FAC">#REF!</definedName>
    <definedName name="FACTOR" localSheetId="4">#REF!</definedName>
    <definedName name="FACTOR" localSheetId="8">#REF!</definedName>
    <definedName name="FACTOR">#REF!</definedName>
    <definedName name="FactorCostoPotencia" localSheetId="8">[130]Modelo!#REF!</definedName>
    <definedName name="FactorCostoPotencia">[130]Modelo!#REF!</definedName>
    <definedName name="FactorMultFinal" localSheetId="7">#REF!</definedName>
    <definedName name="FactorMultFinal" localSheetId="8">#REF!</definedName>
    <definedName name="FactorMultFinal">#REF!</definedName>
    <definedName name="FactorMultiplicaCalculado" localSheetId="7">#REF!</definedName>
    <definedName name="FactorMultiplicaCalculado" localSheetId="8">#REF!</definedName>
    <definedName name="FactorMultiplicaCalculado">#REF!</definedName>
    <definedName name="Factpb" localSheetId="8" hidden="1">#REF!</definedName>
    <definedName name="Factpb" hidden="1">#REF!</definedName>
    <definedName name="Factpb2" localSheetId="8" hidden="1">#REF!</definedName>
    <definedName name="Factpb2" hidden="1">#REF!</definedName>
    <definedName name="FALTANTES1" localSheetId="4">'[182]CANT OBRA'!$A:$IV</definedName>
    <definedName name="FALTANTES1" localSheetId="8">'[183]CANT OBRA'!$A:$IV</definedName>
    <definedName name="FALTANTES1" localSheetId="10">'[182]CANT OBRA'!$A:$IV</definedName>
    <definedName name="FALTANTES1">'[183]CANT OBRA'!$A:$IV</definedName>
    <definedName name="fb" localSheetId="4">#REF!</definedName>
    <definedName name="fb" localSheetId="8">#REF!</definedName>
    <definedName name="fb" localSheetId="10">#REF!</definedName>
    <definedName name="fb">#REF!</definedName>
    <definedName name="fcc" localSheetId="3">#REF!</definedName>
    <definedName name="fcc" localSheetId="8">#REF!</definedName>
    <definedName name="fcc" localSheetId="14">#REF!</definedName>
    <definedName name="fcc">#REF!</definedName>
    <definedName name="fcv" localSheetId="8">#REF!</definedName>
    <definedName name="fcv">#REF!</definedName>
    <definedName name="FD" localSheetId="7" hidden="1">{#N/A,#N/A,FALSE,"PERSONAL"}</definedName>
    <definedName name="FD" localSheetId="8" hidden="1">{#N/A,#N/A,FALSE,"PERSONAL"}</definedName>
    <definedName name="fd">#REF!</definedName>
    <definedName name="fda" localSheetId="8">#REF!</definedName>
    <definedName name="fda">#REF!</definedName>
    <definedName name="fdf" localSheetId="8">#REF!</definedName>
    <definedName name="fdf">#REF!</definedName>
    <definedName name="FDFD" localSheetId="7" hidden="1">{#N/A,#N/A,FALSE,"PERSONAL"}</definedName>
    <definedName name="FDFD" localSheetId="8" hidden="1">{#N/A,#N/A,FALSE,"PERSONAL"}</definedName>
    <definedName name="FDFD" hidden="1">{#N/A,#N/A,FALSE,"PERSONAL"}</definedName>
    <definedName name="fdfdf" localSheetId="7" hidden="1">{#N/A,#N/A,FALSE,"PERSONAL"}</definedName>
    <definedName name="fdfdf" localSheetId="8" hidden="1">{#N/A,#N/A,FALSE,"PERSONAL"}</definedName>
    <definedName name="fdfdf" hidden="1">{#N/A,#N/A,FALSE,"PERSONAL"}</definedName>
    <definedName name="FDFDFD" localSheetId="7" hidden="1">{#N/A,#N/A,FALSE,"PERSONAL"}</definedName>
    <definedName name="FDFDFD" localSheetId="8" hidden="1">{#N/A,#N/A,FALSE,"PERSONAL"}</definedName>
    <definedName name="FDFDFD" hidden="1">{#N/A,#N/A,FALSE,"PERSONAL"}</definedName>
    <definedName name="FDFDFDFD" localSheetId="7" hidden="1">{#N/A,#N/A,FALSE,"PERSONAL"}</definedName>
    <definedName name="FDFDFDFD" localSheetId="8" hidden="1">{#N/A,#N/A,FALSE,"PERSONAL"}</definedName>
    <definedName name="FDFDFDFD" hidden="1">{#N/A,#N/A,FALSE,"PERSONAL"}</definedName>
    <definedName name="FDFDFDFDFDFDFDFDFDFDF" localSheetId="7" hidden="1">{#N/A,#N/A,FALSE,"PERSONAL"}</definedName>
    <definedName name="FDFDFDFDFDFDFDFDFDFDF" localSheetId="8" hidden="1">{#N/A,#N/A,FALSE,"PERSONAL"}</definedName>
    <definedName name="FDFDFDFDFDFDFDFDFDFDF" hidden="1">{#N/A,#N/A,FALSE,"PERSONAL"}</definedName>
    <definedName name="FDSFSDS" localSheetId="7" hidden="1">{#N/A,#N/A,FALSE,"PERSONAL"}</definedName>
    <definedName name="FDSFSDS" localSheetId="8" hidden="1">{#N/A,#N/A,FALSE,"PERSONAL"}</definedName>
    <definedName name="FDSFSDS" hidden="1">{#N/A,#N/A,FALSE,"PERSONAL"}</definedName>
    <definedName name="fDWD" localSheetId="8">#REF!</definedName>
    <definedName name="fDWD">#REF!</definedName>
    <definedName name="fdwssf" localSheetId="8">#REF!</definedName>
    <definedName name="fdwssf">#REF!</definedName>
    <definedName name="FEB" localSheetId="8">#REF!</definedName>
    <definedName name="FEB">#REF!</definedName>
    <definedName name="feb00" localSheetId="4">[20]Dólar!#REF!</definedName>
    <definedName name="feb00" localSheetId="8">[21]Dólar!#REF!</definedName>
    <definedName name="feb00" localSheetId="10">[20]Dólar!#REF!</definedName>
    <definedName name="feb00">[21]Dólar!#REF!</definedName>
    <definedName name="FECH" localSheetId="8">[55]DATOS!$D$6</definedName>
    <definedName name="FECH">[56]DATOS!$D$6</definedName>
    <definedName name="FECHA" localSheetId="3">#REF!</definedName>
    <definedName name="FECHA" localSheetId="4">#REF!</definedName>
    <definedName name="Fecha" localSheetId="7">[123]Datos!$B$7</definedName>
    <definedName name="Fecha" localSheetId="8">[123]Datos!$B$7</definedName>
    <definedName name="FECHA" localSheetId="10">#REF!</definedName>
    <definedName name="FECHA" localSheetId="14">#REF!</definedName>
    <definedName name="FECHA">#REF!</definedName>
    <definedName name="Fechas" localSheetId="8">#REF!</definedName>
    <definedName name="Fechas">#REF!</definedName>
    <definedName name="FEEE" localSheetId="7" hidden="1">{#N/A,#N/A,FALSE,"PERSONAL"}</definedName>
    <definedName name="FEEE" localSheetId="8" hidden="1">{#N/A,#N/A,FALSE,"PERSONAL"}</definedName>
    <definedName name="FEEE" hidden="1">{#N/A,#N/A,FALSE,"PERSONAL"}</definedName>
    <definedName name="Festivos">'[184]días habiles 2015'!$D$2:$D$21</definedName>
    <definedName name="Fexx">[12]Cálculo!$B$39</definedName>
    <definedName name="FF" localSheetId="7" hidden="1">{#N/A,#N/A,FALSE,"Costos Productos 6A";#N/A,#N/A,FALSE,"Costo Unitario Total H-94-12"}</definedName>
    <definedName name="FF" localSheetId="8" hidden="1">{#N/A,#N/A,FALSE,"Costos Productos 6A";#N/A,#N/A,FALSE,"Costo Unitario Total H-94-12"}</definedName>
    <definedName name="FF">'[185]cost codes'!$B$2:$F$54</definedName>
    <definedName name="ffff" localSheetId="4">#REF!</definedName>
    <definedName name="FFFF" localSheetId="7" hidden="1">{#N/A,#N/A,FALSE,"VOL695";#N/A,#N/A,FALSE,"anexo1";#N/A,#N/A,FALSE,"anexo2";#N/A,#N/A,FALSE,"anexo3";#N/A,#N/A,FALSE,"anexo4";#N/A,#N/A,FALSE,"anexo5a";#N/A,#N/A,FALSE,"anexo5b";#N/A,#N/A,FALSE,"anexo6a";#N/A,#N/A,FALSE,"anexo6a";#N/A,#N/A,FALSE,"anexo6c";#N/A,#N/A,FALSE,"anexo7a";#N/A,#N/A,FALSE,"anexo7b";#N/A,#N/A,FALSE,"anexo7c"}</definedName>
    <definedName name="FFFF" localSheetId="8" hidden="1">{#N/A,#N/A,FALSE,"VOL695";#N/A,#N/A,FALSE,"anexo1";#N/A,#N/A,FALSE,"anexo2";#N/A,#N/A,FALSE,"anexo3";#N/A,#N/A,FALSE,"anexo4";#N/A,#N/A,FALSE,"anexo5a";#N/A,#N/A,FALSE,"anexo5b";#N/A,#N/A,FALSE,"anexo6a";#N/A,#N/A,FALSE,"anexo6a";#N/A,#N/A,FALSE,"anexo6c";#N/A,#N/A,FALSE,"anexo7a";#N/A,#N/A,FALSE,"anexo7b";#N/A,#N/A,FALSE,"anexo7c"}</definedName>
    <definedName name="ffff" localSheetId="10">#REF!</definedName>
    <definedName name="ffff">#REF!</definedName>
    <definedName name="fffffdfdfddf" localSheetId="4">#REF!</definedName>
    <definedName name="fffffdfdfddf" localSheetId="8">#REF!</definedName>
    <definedName name="fffffdfdfddf" localSheetId="10">#REF!</definedName>
    <definedName name="fffffdfdfddf">#REF!</definedName>
    <definedName name="fffffff" localSheetId="7" hidden="1">{#N/A,#N/A,FALSE,"PERSONAL"}</definedName>
    <definedName name="fffffff" localSheetId="8" hidden="1">{#N/A,#N/A,FALSE,"PERSONAL"}</definedName>
    <definedName name="fffffff" hidden="1">{#N/A,#N/A,FALSE,"PERSONAL"}</definedName>
    <definedName name="ffffffffffffffff" localSheetId="4">#REF!</definedName>
    <definedName name="ffffffffffffffff" localSheetId="8">#REF!</definedName>
    <definedName name="ffffffffffffffff" localSheetId="10">#REF!</definedName>
    <definedName name="ffffffffffffffff">#REF!</definedName>
    <definedName name="fffggg" localSheetId="7" hidden="1">{#N/A,#N/A,FALSE,"PERSONAL"}</definedName>
    <definedName name="fffggg" localSheetId="8" hidden="1">{#N/A,#N/A,FALSE,"PERSONAL"}</definedName>
    <definedName name="fffggg" hidden="1">{#N/A,#N/A,FALSE,"PERSONAL"}</definedName>
    <definedName name="fg" localSheetId="8">#REF!</definedName>
    <definedName name="fg">#REF!</definedName>
    <definedName name="fghj" localSheetId="7" hidden="1">{#N/A,#N/A,FALSE,"PERSONAL"}</definedName>
    <definedName name="fghj" localSheetId="8" hidden="1">{#N/A,#N/A,FALSE,"PERSONAL"}</definedName>
    <definedName name="fghj" hidden="1">{#N/A,#N/A,FALSE,"PERSONAL"}</definedName>
    <definedName name="FGV" localSheetId="8">#REF!</definedName>
    <definedName name="FGV">#REF!</definedName>
    <definedName name="fhg" localSheetId="7" hidden="1">{#N/A,#N/A,TRUE,"1842CWN0"}</definedName>
    <definedName name="fhg" localSheetId="8" hidden="1">{#N/A,#N/A,TRUE,"1842CWN0"}</definedName>
    <definedName name="fhg" hidden="1">{#N/A,#N/A,TRUE,"1842CWN0"}</definedName>
    <definedName name="fi" localSheetId="8">#REF!</definedName>
    <definedName name="fi">#REF!</definedName>
    <definedName name="filtrov" localSheetId="8">#REF!</definedName>
    <definedName name="filtrov">#REF!</definedName>
    <definedName name="Fin_de_semana">'[184]días habiles 2015'!$M$1:$M$2</definedName>
    <definedName name="Finaliza">[131]Design!$B$275</definedName>
    <definedName name="Financialpb" localSheetId="4" hidden="1">#REF!</definedName>
    <definedName name="Financialpb" localSheetId="8" hidden="1">#REF!</definedName>
    <definedName name="Financialpb" localSheetId="10" hidden="1">#REF!</definedName>
    <definedName name="Financialpb" hidden="1">#REF!</definedName>
    <definedName name="Financialpb2" localSheetId="4" hidden="1">#REF!</definedName>
    <definedName name="Financialpb2" localSheetId="8" hidden="1">#REF!</definedName>
    <definedName name="Financialpb2" localSheetId="10" hidden="1">#REF!</definedName>
    <definedName name="Financialpb2" hidden="1">#REF!</definedName>
    <definedName name="FixEquip_hrs" localSheetId="4">'[186]Fixed Plant'!$F$109:$AA$168</definedName>
    <definedName name="FixEquip_hrs" localSheetId="8">'[187]Fixed Plant'!$F$109:$AA$168</definedName>
    <definedName name="FixEquip_hrs" localSheetId="10">'[186]Fixed Plant'!$F$109:$AA$168</definedName>
    <definedName name="FixEquip_hrs">'[187]Fixed Plant'!$F$109:$AA$168</definedName>
    <definedName name="fk" localSheetId="4">#REF!</definedName>
    <definedName name="fk" localSheetId="8">#REF!</definedName>
    <definedName name="fk" localSheetId="10">#REF!</definedName>
    <definedName name="fk">#REF!</definedName>
    <definedName name="Fleet" localSheetId="4">#REF!</definedName>
    <definedName name="Fleet" localSheetId="8">#REF!</definedName>
    <definedName name="Fleet" localSheetId="10">#REF!</definedName>
    <definedName name="Fleet">#REF!</definedName>
    <definedName name="FleetC" localSheetId="4">#REF!</definedName>
    <definedName name="FleetC" localSheetId="8">#REF!</definedName>
    <definedName name="FleetC" localSheetId="10">#REF!</definedName>
    <definedName name="FleetC">#REF!</definedName>
    <definedName name="fleetRecNo" localSheetId="4">[188]Fleet!$B$12:$B$80</definedName>
    <definedName name="fleetRecNo" localSheetId="8">[189]Fleet!$B$12:$B$80</definedName>
    <definedName name="fleetRecNo" localSheetId="10">[188]Fleet!$B$12:$B$80</definedName>
    <definedName name="fleetRecNo">[189]Fleet!$B$12:$B$80</definedName>
    <definedName name="FleetS" localSheetId="4">#REF!</definedName>
    <definedName name="FleetS" localSheetId="8">#REF!</definedName>
    <definedName name="FleetS" localSheetId="10">#REF!</definedName>
    <definedName name="FleetS">#REF!</definedName>
    <definedName name="FleetW" localSheetId="4">#REF!</definedName>
    <definedName name="FleetW" localSheetId="8">#REF!</definedName>
    <definedName name="FleetW" localSheetId="10">#REF!</definedName>
    <definedName name="FleetW">#REF!</definedName>
    <definedName name="flq" localSheetId="4">#REF!</definedName>
    <definedName name="flq" localSheetId="8">#REF!</definedName>
    <definedName name="flq" localSheetId="10">#REF!</definedName>
    <definedName name="flq">#REF!</definedName>
    <definedName name="FO" localSheetId="8">'[69]CIRCUITOS CODENSA'!#REF!</definedName>
    <definedName name="FO">'[69]CIRCUITOS CODENSA'!#REF!</definedName>
    <definedName name="FOB_POINT" localSheetId="8">#REF!</definedName>
    <definedName name="FOB_POINT">#REF!</definedName>
    <definedName name="forapproval" localSheetId="4">'[190]LISTS-FOR INTERNAL USE ONLY'!$B$16:$B$25</definedName>
    <definedName name="forapproval" localSheetId="8">'[191]LISTS-FOR INTERNAL USE ONLY'!$B$16:$B$25</definedName>
    <definedName name="forapproval" localSheetId="10">'[190]LISTS-FOR INTERNAL USE ONLY'!$B$16:$B$25</definedName>
    <definedName name="forapproval">'[191]LISTS-FOR INTERNAL USE ONLY'!$B$16:$B$25</definedName>
    <definedName name="form_calcmod">'[192]CALC-MOD'!$C$4:$C$11,'[192]CALC-MOD'!$G$4:$G$11,'[192]CALC-MOD'!$C$16:$C$23,'[192]CALC-MOD'!$G$16:$G$23,'[192]CALC-MOD'!$C$29:$C$36,'[192]CALC-MOD'!$B$43:$B$47</definedName>
    <definedName name="form_cons">[193]CONS!$F$14:$F$81,[193]CONS!$G$13:$G$81,[193]CONS!$G$87:$G$90,[193]CONS!$K$13:$K$22,[193]CONS!$M$13:$M$21</definedName>
    <definedName name="form_desglose" localSheetId="4">#REF!,#REF!</definedName>
    <definedName name="form_desglose" localSheetId="8">#REF!,#REF!</definedName>
    <definedName name="form_desglose" localSheetId="10">#REF!,#REF!</definedName>
    <definedName name="form_desglose">#REF!,#REF!</definedName>
    <definedName name="form_equi">[193]EQUI!$D$15:$E$45,[193]EQUI!$E$46,[193]EQUI!$D$52:$E$86,[193]EQUI!$E$87,[193]EQUI!$D$94:$E$109,[193]EQUI!$E$110,[193]EQUI!$D$116:$E$122,[193]EQUI!$E$123,[193]EQUI!$D$131:$E$136,[193]EQUI!$E$137,[193]EQUI!$E$140,[193]EQUI!$D$146:$E$159,[193]EQUI!$E$161,[193]EQUI!$I$2:$I$14,[193]EQUI!$K$2:$K$13</definedName>
    <definedName name="form_indir">[192]INDIR!$C$17:$M$22,[192]INDIR!$O$17:$P$22,[192]INDIR!$R$17:$R$23,[192]INDIR!$C$25:$M$26,[192]INDIR!$O$25:$P$26,[192]INDIR!$R$25:$R$27,[192]INDIR!$C$32:$M$33,[192]INDIR!$O$32:$P$33,[192]INDIR!$R$32:$R$34,[192]INDIR!$R$37,[192]INDIR!$P$43:$P$49,[192]INDIR!$R$43:$R$50,[192]INDIR!$P$54:$P$59,[192]INDIR!$R$54:$R$60,[192]INDIR!$P$65:$P$67,[192]INDIR!$R$65:$R$68,[192]INDIR!$R$71</definedName>
    <definedName name="form_otrosmod">'[193]OTROS MO'!$C$15:$D$19,'[193]OTROS MO'!$F$15:$G$19,'[193]OTROS MO'!$H$15:$H$20,'[193]OTROS MO'!$F$25:$F$26,'[193]OTROS MO'!$H$25:$H$27,'[193]OTROS MO'!$F$33:$F$34,'[193]OTROS MO'!$H$33:$H$35,'[193]OTROS MO'!$H$38</definedName>
    <definedName name="form_resumen" localSheetId="4">#REF!,#REF!,#REF!,#REF!,#REF!,#REF!,#REF!,#REF!,#REF!,#REF!,#REF!</definedName>
    <definedName name="form_resumen" localSheetId="8">#REF!,#REF!,#REF!,#REF!,#REF!,#REF!,#REF!,#REF!,#REF!,#REF!,#REF!</definedName>
    <definedName name="form_resumen" localSheetId="10">#REF!,#REF!,#REF!,#REF!,#REF!,#REF!,#REF!,#REF!,#REF!,#REF!,#REF!</definedName>
    <definedName name="form_resumen">#REF!,#REF!,#REF!,#REF!,#REF!,#REF!,#REF!,#REF!,#REF!,#REF!,#REF!</definedName>
    <definedName name="form_subcon" localSheetId="4">#REF!,#REF!</definedName>
    <definedName name="form_subcon" localSheetId="8">#REF!,#REF!</definedName>
    <definedName name="form_subcon" localSheetId="10">#REF!,#REF!</definedName>
    <definedName name="form_subcon">#REF!,#REF!</definedName>
    <definedName name="form_superv">[192]SUPERV!$C$17:$L$23,[192]SUPERV!$N$17:$O$23,[192]SUPERV!$Q$17:$Q$24</definedName>
    <definedName name="FORMA" localSheetId="8">#REF!</definedName>
    <definedName name="FORMA">#REF!</definedName>
    <definedName name="fORMA9698" localSheetId="7" hidden="1">{#N/A,#N/A,FALSE,"CIBHA05A";#N/A,#N/A,FALSE,"CIBHA05B"}</definedName>
    <definedName name="fORMA9698" localSheetId="8" hidden="1">{#N/A,#N/A,FALSE,"CIBHA05A";#N/A,#N/A,FALSE,"CIBHA05B"}</definedName>
    <definedName name="fORMA9698" hidden="1">{#N/A,#N/A,FALSE,"CIBHA05A";#N/A,#N/A,FALSE,"CIBHA05B"}</definedName>
    <definedName name="formadepago" localSheetId="4">#REF!</definedName>
    <definedName name="formadepago" localSheetId="8">#REF!</definedName>
    <definedName name="formadepago" localSheetId="10">#REF!</definedName>
    <definedName name="formadepago">#REF!</definedName>
    <definedName name="FORMALETAM2" localSheetId="4">#REF!</definedName>
    <definedName name="FORMALETAM2" localSheetId="8">#REF!</definedName>
    <definedName name="FORMALETAM2" localSheetId="10">#REF!</definedName>
    <definedName name="FORMALETAM2">#REF!</definedName>
    <definedName name="Formaletas">'[41]LISTADO '!$L$5</definedName>
    <definedName name="Format" localSheetId="8">#REF!</definedName>
    <definedName name="Format">#REF!</definedName>
    <definedName name="FORMAUNIT" localSheetId="7" hidden="1">{#N/A,#N/A,FALSE,"Costos Productos 6A";#N/A,#N/A,FALSE,"Costo Unitario Total H-94-12"}</definedName>
    <definedName name="FORMAUNIT" localSheetId="8" hidden="1">{#N/A,#N/A,FALSE,"Costos Productos 6A";#N/A,#N/A,FALSE,"Costo Unitario Total H-94-12"}</definedName>
    <definedName name="FORMAUNIT" hidden="1">{#N/A,#N/A,FALSE,"Costos Productos 6A";#N/A,#N/A,FALSE,"Costo Unitario Total H-94-12"}</definedName>
    <definedName name="formularioCantidades" localSheetId="4">#REF!</definedName>
    <definedName name="formularioCantidades" localSheetId="8">#REF!</definedName>
    <definedName name="formularioCantidades" localSheetId="10">#REF!</definedName>
    <definedName name="formularioCantidades">#REF!</definedName>
    <definedName name="FrecInctoMmtoAnno" localSheetId="4">#REF!</definedName>
    <definedName name="FrecInctoMmtoAnno" localSheetId="8">#REF!</definedName>
    <definedName name="FrecInctoMmtoAnno" localSheetId="10">#REF!</definedName>
    <definedName name="FrecInctoMmtoAnno">#REF!</definedName>
    <definedName name="FrecInctoMmtoAno" localSheetId="4">#REF!</definedName>
    <definedName name="FrecInctoMmtoAno" localSheetId="8">#REF!</definedName>
    <definedName name="FrecInctoMmtoAno" localSheetId="10">#REF!</definedName>
    <definedName name="FrecInctoMmtoAno">#REF!</definedName>
    <definedName name="ft" localSheetId="8">#REF!</definedName>
    <definedName name="ft">#REF!</definedName>
    <definedName name="Fu">[12]Cálculo!$B$40</definedName>
    <definedName name="Fub">[12]Cálculo!$B$36</definedName>
    <definedName name="Fuel" localSheetId="4">'[112]Budget Assumptions'!$J$3</definedName>
    <definedName name="Fuel" localSheetId="8">'[113]Budget Assumptions'!$J$3</definedName>
    <definedName name="Fuel" localSheetId="10">'[112]Budget Assumptions'!$J$3</definedName>
    <definedName name="Fuel">'[113]Budget Assumptions'!$J$3</definedName>
    <definedName name="FuelControl" localSheetId="4">#REF!</definedName>
    <definedName name="FuelControl" localSheetId="8">#REF!</definedName>
    <definedName name="FuelControl" localSheetId="10">#REF!</definedName>
    <definedName name="FuelControl">#REF!</definedName>
    <definedName name="FuelCostos" localSheetId="4">#REF!</definedName>
    <definedName name="FuelCostos" localSheetId="8">#REF!</definedName>
    <definedName name="FuelCostos" localSheetId="10">#REF!</definedName>
    <definedName name="FuelCostos">#REF!</definedName>
    <definedName name="FuelFactorA" localSheetId="4">#REF!</definedName>
    <definedName name="FuelFactorA" localSheetId="8">#REF!</definedName>
    <definedName name="FuelFactorA" localSheetId="10">#REF!</definedName>
    <definedName name="FuelFactorA">#REF!</definedName>
    <definedName name="FuelFactorB" localSheetId="8">#REF!</definedName>
    <definedName name="FuelFactorB">#REF!</definedName>
    <definedName name="FuelMedian" localSheetId="8">#REF!</definedName>
    <definedName name="FuelMedian">#REF!</definedName>
    <definedName name="FuelPrice" localSheetId="4">[73]Parameters!$R$18</definedName>
    <definedName name="FuelPrice" localSheetId="8">[74]Parameters!$R$18</definedName>
    <definedName name="FuelPrice" localSheetId="10">[73]Parameters!$R$18</definedName>
    <definedName name="FuelPrice">[74]Parameters!$R$18</definedName>
    <definedName name="Full_Print" localSheetId="4">#REF!</definedName>
    <definedName name="Full_Print" localSheetId="8">#REF!</definedName>
    <definedName name="Full_Print" localSheetId="10">#REF!</definedName>
    <definedName name="Full_Print">#REF!</definedName>
    <definedName name="Fup">[12]Cálculo!$B$38</definedName>
    <definedName name="fv" localSheetId="4">#REF!</definedName>
    <definedName name="fv" localSheetId="8">#REF!</definedName>
    <definedName name="fv" localSheetId="10">#REF!</definedName>
    <definedName name="fv">#REF!</definedName>
    <definedName name="FX" localSheetId="4">#REF!</definedName>
    <definedName name="FX" localSheetId="8">#REF!</definedName>
    <definedName name="FX" localSheetId="10">#REF!</definedName>
    <definedName name="FX">#REF!</definedName>
    <definedName name="fx_rate" localSheetId="4">[155]Cover!#REF!</definedName>
    <definedName name="fx_rate" localSheetId="8">[156]Cover!#REF!</definedName>
    <definedName name="fx_rate" localSheetId="10">[155]Cover!#REF!</definedName>
    <definedName name="fx_rate">[156]Cover!#REF!</definedName>
    <definedName name="fy" localSheetId="4">#REF!</definedName>
    <definedName name="fy" localSheetId="8">#REF!</definedName>
    <definedName name="fy" localSheetId="10">#REF!</definedName>
    <definedName name="fy">#REF!</definedName>
    <definedName name="Fyb">[12]Cálculo!$B$35</definedName>
    <definedName name="Fyp">[12]Cálculo!$B$37</definedName>
    <definedName name="fyy" localSheetId="3">#REF!</definedName>
    <definedName name="fyy" localSheetId="4">#REF!</definedName>
    <definedName name="fyy" localSheetId="8">#REF!</definedName>
    <definedName name="fyy" localSheetId="10">#REF!</definedName>
    <definedName name="fyy" localSheetId="14">#REF!</definedName>
    <definedName name="fyy">#REF!</definedName>
    <definedName name="G" localSheetId="7" hidden="1">{"krl1",#N/A,FALSE,"kr";"krl2",#N/A,FALSE,"kr";"compara",#N/A,FALSE,"kr";"desconp1",#N/A,FALSE,"kr";"desconp12",#N/A,FALSE,"kr";"krnp1",#N/A,FALSE,"kr";"krnp2",#N/A,FALSE,"kr";"krp12avg",#N/A,FALSE,"kr";"krp1avg",#N/A,FALSE,"kr"}</definedName>
    <definedName name="G" localSheetId="8" hidden="1">{"krl1",#N/A,FALSE,"kr";"krl2",#N/A,FALSE,"kr";"compara",#N/A,FALSE,"kr";"desconp1",#N/A,FALSE,"kr";"desconp12",#N/A,FALSE,"kr";"krnp1",#N/A,FALSE,"kr";"krnp2",#N/A,FALSE,"kr";"krp12avg",#N/A,FALSE,"kr";"krp1avg",#N/A,FALSE,"kr"}</definedName>
    <definedName name="G" hidden="1">{"krl1",#N/A,FALSE,"kr";"krl2",#N/A,FALSE,"kr";"compara",#N/A,FALSE,"kr";"desconp1",#N/A,FALSE,"kr";"desconp12",#N/A,FALSE,"kr";"krnp1",#N/A,FALSE,"kr";"krnp2",#N/A,FALSE,"kr";"krp12avg",#N/A,FALSE,"kr";"krp1avg",#N/A,FALSE,"kr"}</definedName>
    <definedName name="Ga" localSheetId="4">#REF!</definedName>
    <definedName name="Ga" localSheetId="8">#REF!</definedName>
    <definedName name="Ga">#REF!</definedName>
    <definedName name="GALON" localSheetId="8">#REF!</definedName>
    <definedName name="GALON">#REF!</definedName>
    <definedName name="GANCHO" localSheetId="8">#REF!</definedName>
    <definedName name="GANCHO">#REF!</definedName>
    <definedName name="GarantiaExtendida" localSheetId="8">#REF!</definedName>
    <definedName name="GarantiaExtendida">#REF!</definedName>
    <definedName name="GarantiaExtendidaCostos" localSheetId="8">#REF!</definedName>
    <definedName name="GarantiaExtendidaCostos">#REF!</definedName>
    <definedName name="GastosViajes" localSheetId="7">#REF!</definedName>
    <definedName name="GastosViajes" localSheetId="8">#REF!</definedName>
    <definedName name="GastosViajes">#REF!</definedName>
    <definedName name="Gb" localSheetId="8">#REF!</definedName>
    <definedName name="Gb">#REF!</definedName>
    <definedName name="gc" localSheetId="7" hidden="1">{#N/A,#N/A,FALSE,"SOACHA"}</definedName>
    <definedName name="gc" localSheetId="8" hidden="1">{#N/A,#N/A,FALSE,"SOACHA"}</definedName>
    <definedName name="Gc">#REF!</definedName>
    <definedName name="Gd" localSheetId="8">#REF!</definedName>
    <definedName name="Gd">#REF!</definedName>
    <definedName name="gdj" localSheetId="8">#REF!</definedName>
    <definedName name="gdj">#REF!</definedName>
    <definedName name="Ge" localSheetId="8">#REF!</definedName>
    <definedName name="Ge">#REF!</definedName>
    <definedName name="gecolsa06" localSheetId="4">[20]Gastos!#REF!</definedName>
    <definedName name="gecolsa06" localSheetId="8">[21]Gastos!#REF!</definedName>
    <definedName name="gecolsa06" localSheetId="10">[20]Gastos!#REF!</definedName>
    <definedName name="gecolsa06">[21]Gastos!#REF!</definedName>
    <definedName name="GEO" localSheetId="8">#REF!</definedName>
    <definedName name="GEO">#REF!</definedName>
    <definedName name="gerger" localSheetId="7" hidden="1">[14]DATOS!#REF!</definedName>
    <definedName name="gerger" localSheetId="8" hidden="1">[14]DATOS!#REF!</definedName>
    <definedName name="gerger" hidden="1">[14]DATOS!#REF!</definedName>
    <definedName name="GETCostOutput" localSheetId="4">#REF!</definedName>
    <definedName name="GETCostOutput" localSheetId="8">#REF!</definedName>
    <definedName name="GETCostOutput" localSheetId="10">#REF!</definedName>
    <definedName name="GETCostOutput">#REF!</definedName>
    <definedName name="Gf" localSheetId="4">#REF!</definedName>
    <definedName name="GF" localSheetId="7" hidden="1">{#N/A,#N/A,FALSE,"PERSONAL"}</definedName>
    <definedName name="GF" localSheetId="8" hidden="1">{#N/A,#N/A,FALSE,"PERSONAL"}</definedName>
    <definedName name="Gf" localSheetId="10">#REF!</definedName>
    <definedName name="Gf">#REF!</definedName>
    <definedName name="gffgfhhf" localSheetId="7" hidden="1">{#N/A,#N/A,TRUE,"INGENIERIA";#N/A,#N/A,TRUE,"COMPRAS";#N/A,#N/A,TRUE,"DIRECCION";#N/A,#N/A,TRUE,"RESUMEN"}</definedName>
    <definedName name="gffgfhhf" localSheetId="8" hidden="1">{#N/A,#N/A,TRUE,"INGENIERIA";#N/A,#N/A,TRUE,"COMPRAS";#N/A,#N/A,TRUE,"DIRECCION";#N/A,#N/A,TRUE,"RESUMEN"}</definedName>
    <definedName name="gffgfhhf" hidden="1">{#N/A,#N/A,TRUE,"INGENIERIA";#N/A,#N/A,TRUE,"COMPRAS";#N/A,#N/A,TRUE,"DIRECCION";#N/A,#N/A,TRUE,"RESUMEN"}</definedName>
    <definedName name="gft" localSheetId="4">#REF!</definedName>
    <definedName name="gft" localSheetId="8">#REF!</definedName>
    <definedName name="gft" localSheetId="10">#REF!</definedName>
    <definedName name="gft">#REF!</definedName>
    <definedName name="GG" localSheetId="7">'[69]CIRCUITOS CODENSA'!#REF!</definedName>
    <definedName name="GG" localSheetId="8">'[69]CIRCUITOS CODENSA'!#REF!</definedName>
    <definedName name="Gg">#REF!</definedName>
    <definedName name="gggg" localSheetId="7" hidden="1">{#N/A,#N/A,FALSE,"Costos Productos 6A";#N/A,#N/A,FALSE,"Costo Unitario Total H-94-12"}</definedName>
    <definedName name="gggg" localSheetId="8" hidden="1">{#N/A,#N/A,FALSE,"Costos Productos 6A";#N/A,#N/A,FALSE,"Costo Unitario Total H-94-12"}</definedName>
    <definedName name="gggg" hidden="1">{#N/A,#N/A,FALSE,"Costos Productos 6A";#N/A,#N/A,FALSE,"Costo Unitario Total H-94-12"}</definedName>
    <definedName name="ggggggg" localSheetId="8">#REF!</definedName>
    <definedName name="ggggggg">#REF!</definedName>
    <definedName name="ggjgjkg" localSheetId="7" hidden="1">{#N/A,#N/A,TRUE,"1842CWN0"}</definedName>
    <definedName name="ggjgjkg" localSheetId="8" hidden="1">{#N/A,#N/A,TRUE,"1842CWN0"}</definedName>
    <definedName name="ggjgjkg" hidden="1">{#N/A,#N/A,TRUE,"1842CWN0"}</definedName>
    <definedName name="Gh" localSheetId="8">#REF!</definedName>
    <definedName name="Gh">#REF!</definedName>
    <definedName name="GHG">'[194]GENERALIDADES '!$E$9</definedName>
    <definedName name="ghnbbfr" localSheetId="7" hidden="1">{#N/A,#N/A,TRUE,"1842CWN0"}</definedName>
    <definedName name="ghnbbfr" localSheetId="8" hidden="1">{#N/A,#N/A,TRUE,"1842CWN0"}</definedName>
    <definedName name="ghnbbfr" hidden="1">{#N/A,#N/A,TRUE,"1842CWN0"}</definedName>
    <definedName name="ghu" localSheetId="4">#REF!</definedName>
    <definedName name="ghu" localSheetId="8">#REF!</definedName>
    <definedName name="ghu" localSheetId="10">#REF!</definedName>
    <definedName name="ghu">#REF!</definedName>
    <definedName name="Gi" localSheetId="4">#REF!</definedName>
    <definedName name="Gi" localSheetId="8">#REF!</definedName>
    <definedName name="Gi" localSheetId="10">#REF!</definedName>
    <definedName name="Gi">#REF!</definedName>
    <definedName name="gj" localSheetId="4">#REF!</definedName>
    <definedName name="gj" localSheetId="8">#REF!</definedName>
    <definedName name="gj" localSheetId="10">#REF!</definedName>
    <definedName name="gj">#REF!</definedName>
    <definedName name="Gk" localSheetId="8">#REF!</definedName>
    <definedName name="Gk">#REF!</definedName>
    <definedName name="GKJDGDIJZ">"Imagen 3"</definedName>
    <definedName name="gl" localSheetId="8">#REF!</definedName>
    <definedName name="gl">#REF!</definedName>
    <definedName name="gmt" localSheetId="8">#REF!</definedName>
    <definedName name="gmt">#REF!</definedName>
    <definedName name="gn" localSheetId="8">#REF!</definedName>
    <definedName name="gn">#REF!</definedName>
    <definedName name="gnm" localSheetId="8">#REF!</definedName>
    <definedName name="gnm">#REF!</definedName>
    <definedName name="gñ" localSheetId="8">#REF!</definedName>
    <definedName name="gñ">#REF!</definedName>
    <definedName name="GOTSX" localSheetId="7" hidden="1">{#N/A,#N/A,FALSE,"CIBHA05A";#N/A,#N/A,FALSE,"CIBHA05B"}</definedName>
    <definedName name="GOTSX" localSheetId="8" hidden="1">{#N/A,#N/A,FALSE,"CIBHA05A";#N/A,#N/A,FALSE,"CIBHA05B"}</definedName>
    <definedName name="GOTSX" hidden="1">{#N/A,#N/A,FALSE,"CIBHA05A";#N/A,#N/A,FALSE,"CIBHA05B"}</definedName>
    <definedName name="gp" localSheetId="8">#REF!</definedName>
    <definedName name="gp">#REF!</definedName>
    <definedName name="GPS" localSheetId="8">#REF!</definedName>
    <definedName name="GPS">#REF!</definedName>
    <definedName name="GPSCostos" localSheetId="8">#REF!</definedName>
    <definedName name="GPSCostos">#REF!</definedName>
    <definedName name="_xlnm.Recorder" localSheetId="7">#REF!</definedName>
    <definedName name="_xlnm.Recorder" localSheetId="8">#REF!</definedName>
    <definedName name="_xlnm.Recorder">#REF!</definedName>
    <definedName name="Grados" localSheetId="8">#REF!</definedName>
    <definedName name="Grados">#REF!</definedName>
    <definedName name="GRAF" localSheetId="7" hidden="1">{#N/A,#N/A,FALSE,"SMT1";#N/A,#N/A,FALSE,"SMT2";#N/A,#N/A,FALSE,"Summary";#N/A,#N/A,FALSE,"Graphs";#N/A,#N/A,FALSE,"4 Panel"}</definedName>
    <definedName name="GRAF" localSheetId="8" hidden="1">{#N/A,#N/A,FALSE,"SMT1";#N/A,#N/A,FALSE,"SMT2";#N/A,#N/A,FALSE,"Summary";#N/A,#N/A,FALSE,"Graphs";#N/A,#N/A,FALSE,"4 Panel"}</definedName>
    <definedName name="GRAF" hidden="1">{#N/A,#N/A,FALSE,"SMT1";#N/A,#N/A,FALSE,"SMT2";#N/A,#N/A,FALSE,"Summary";#N/A,#N/A,FALSE,"Graphs";#N/A,#N/A,FALSE,"4 Panel"}</definedName>
    <definedName name="GRANITO" localSheetId="8">#REF!</definedName>
    <definedName name="GRANITO">#REF!</definedName>
    <definedName name="GRANO" localSheetId="8">#REF!</definedName>
    <definedName name="GRANO">#REF!</definedName>
    <definedName name="GRAVILLA" localSheetId="8">#REF!</definedName>
    <definedName name="GRAVILLA">#REF!</definedName>
    <definedName name="GRCHIS0599" localSheetId="7" hidden="1">{#N/A,#N/A,FALSE,"Costos Productos 6A";#N/A,#N/A,FALSE,"Costo Unitario Total H-94-12"}</definedName>
    <definedName name="GRCHIS0599" localSheetId="8" hidden="1">{#N/A,#N/A,FALSE,"Costos Productos 6A";#N/A,#N/A,FALSE,"Costo Unitario Total H-94-12"}</definedName>
    <definedName name="GRCHIS0599" hidden="1">{#N/A,#N/A,FALSE,"Costos Productos 6A";#N/A,#N/A,FALSE,"Costo Unitario Total H-94-12"}</definedName>
    <definedName name="grl" localSheetId="8">#REF!</definedName>
    <definedName name="grl">#REF!</definedName>
    <definedName name="GRUPO" localSheetId="8">#REF!</definedName>
    <definedName name="GRUPO">#REF!</definedName>
    <definedName name="GRUPO1" localSheetId="7">#REF!</definedName>
    <definedName name="GRUPO1" localSheetId="8">#REF!</definedName>
    <definedName name="grupo1">#REF!</definedName>
    <definedName name="GRUPO2" localSheetId="8">#REF!</definedName>
    <definedName name="GRUPO2">#REF!</definedName>
    <definedName name="GT" localSheetId="7">IF([0]!LG=9,[0]!FES,"")</definedName>
    <definedName name="GT" localSheetId="8">IF([0]!LG=9,[0]!FES,"")</definedName>
    <definedName name="GT">IF([0]!LG=9,[0]!FES,"")</definedName>
    <definedName name="gte" localSheetId="8">#REF!</definedName>
    <definedName name="gte">#REF!</definedName>
    <definedName name="GTI" localSheetId="8">#REF!</definedName>
    <definedName name="GTI">#REF!</definedName>
    <definedName name="guardaescoba" localSheetId="4">[59]lisprecios!#REF!</definedName>
    <definedName name="guardaescoba" localSheetId="8">[59]lisprecios!#REF!</definedName>
    <definedName name="guardaescoba" localSheetId="10">[59]lisprecios!#REF!</definedName>
    <definedName name="guardaescoba">[59]lisprecios!#REF!</definedName>
    <definedName name="GUS" localSheetId="7" hidden="1">{#N/A,#N/A,FALSE,"Costos Productos 6A";#N/A,#N/A,FALSE,"Costo Unitario Total H-94-12"}</definedName>
    <definedName name="GUS" localSheetId="8" hidden="1">{#N/A,#N/A,FALSE,"Costos Productos 6A";#N/A,#N/A,FALSE,"Costo Unitario Total H-94-12"}</definedName>
    <definedName name="GUS" hidden="1">{#N/A,#N/A,FALSE,"Costos Productos 6A";#N/A,#N/A,FALSE,"Costo Unitario Total H-94-12"}</definedName>
    <definedName name="GUSTAVO" localSheetId="7" hidden="1">{#N/A,#N/A,FALSE,"Costos Productos 6A";#N/A,#N/A,FALSE,"Costo Unitario Total H-94-12"}</definedName>
    <definedName name="GUSTAVO" localSheetId="8" hidden="1">{#N/A,#N/A,FALSE,"Costos Productos 6A";#N/A,#N/A,FALSE,"Costo Unitario Total H-94-12"}</definedName>
    <definedName name="GUSTAVO" hidden="1">{#N/A,#N/A,FALSE,"Costos Productos 6A";#N/A,#N/A,FALSE,"Costo Unitario Total H-94-12"}</definedName>
    <definedName name="Gv" localSheetId="4">#REF!</definedName>
    <definedName name="Gv" localSheetId="8">#REF!</definedName>
    <definedName name="Gv" localSheetId="10">#REF!</definedName>
    <definedName name="Gv">#REF!</definedName>
    <definedName name="Gw" localSheetId="4">#REF!</definedName>
    <definedName name="Gw" localSheetId="8">#REF!</definedName>
    <definedName name="Gw" localSheetId="10">#REF!</definedName>
    <definedName name="Gw">#REF!</definedName>
    <definedName name="gy" localSheetId="4">#REF!</definedName>
    <definedName name="gy" localSheetId="8">#REF!</definedName>
    <definedName name="gy" localSheetId="10">#REF!</definedName>
    <definedName name="gy">#REF!</definedName>
    <definedName name="H" localSheetId="4">[83]TABLAS!$D$63:$D$78</definedName>
    <definedName name="h" localSheetId="7">#REF!</definedName>
    <definedName name="h" localSheetId="8">#REF!</definedName>
    <definedName name="H" localSheetId="10">[83]TABLAS!$D$63:$D$78</definedName>
    <definedName name="H">[84]TABLAS!$D$63:$D$78</definedName>
    <definedName name="h.EXC" localSheetId="8">#REF!</definedName>
    <definedName name="h.EXC">#REF!</definedName>
    <definedName name="H.L._INGENIEROS___API_LTDA" localSheetId="4">[24]UNIT081!#REF!</definedName>
    <definedName name="H.L._INGENIEROS___API_LTDA" localSheetId="8">[25]UNIT081!#REF!</definedName>
    <definedName name="H.L._INGENIEROS___API_LTDA" localSheetId="10">[24]UNIT081!#REF!</definedName>
    <definedName name="H.L._INGENIEROS___API_LTDA">[25]UNIT081!#REF!</definedName>
    <definedName name="h.LOM">#REF!</definedName>
    <definedName name="H.LOMO">[195]TUBERIA!$S$10:$S$14</definedName>
    <definedName name="h.POZ" localSheetId="8">#REF!</definedName>
    <definedName name="h.POZ">#REF!</definedName>
    <definedName name="h56h" localSheetId="7" hidden="1">{0,0,0,0;0,0,0,0}</definedName>
    <definedName name="h56h" localSheetId="8" hidden="1">{0,0,0,0;0,0,0,0}</definedName>
    <definedName name="h56h" hidden="1">{0,0,0,0;0,0,0,0}</definedName>
    <definedName name="Ha" localSheetId="4">#REF!</definedName>
    <definedName name="Ha" localSheetId="8">#REF!</definedName>
    <definedName name="Ha" localSheetId="10">#REF!</definedName>
    <definedName name="Ha">#REF!</definedName>
    <definedName name="HACER" localSheetId="8">#REF!</definedName>
    <definedName name="HACER">#REF!</definedName>
    <definedName name="hayud" localSheetId="4">#REF!</definedName>
    <definedName name="hayud" localSheetId="8">#REF!</definedName>
    <definedName name="hayud" localSheetId="10">#REF!</definedName>
    <definedName name="hayud">#REF!</definedName>
    <definedName name="Hb" localSheetId="4">#REF!</definedName>
    <definedName name="Hb" localSheetId="8">#REF!</definedName>
    <definedName name="Hb" localSheetId="10">#REF!</definedName>
    <definedName name="Hb">#REF!</definedName>
    <definedName name="HC_Accesorios" localSheetId="8">#REF!</definedName>
    <definedName name="HC_Accesorios">#REF!</definedName>
    <definedName name="HC_CANON_ESP" localSheetId="8">#REF!</definedName>
    <definedName name="HC_CANON_ESP">#REF!</definedName>
    <definedName name="HC_CanonInterpolado" localSheetId="8">#REF!</definedName>
    <definedName name="HC_CanonInterpolado">#REF!</definedName>
    <definedName name="HC_Capital" localSheetId="8">#REF!</definedName>
    <definedName name="HC_Capital">#REF!</definedName>
    <definedName name="HC_Capital_Congelado" localSheetId="8">#REF!</definedName>
    <definedName name="HC_Capital_Congelado">#REF!</definedName>
    <definedName name="HC_CapitalInicio" localSheetId="8">#REF!</definedName>
    <definedName name="HC_CapitalInicio">#REF!</definedName>
    <definedName name="HCAccesoriosPrecPub" localSheetId="8">#REF!</definedName>
    <definedName name="HCAccesoriosPrecPub">#REF!</definedName>
    <definedName name="hcamion" localSheetId="8">#REF!</definedName>
    <definedName name="hcamion">#REF!</definedName>
    <definedName name="Header_Row">ROW(#REF!)</definedName>
    <definedName name="herr" localSheetId="4">#REF!</definedName>
    <definedName name="herr" localSheetId="8">#REF!</definedName>
    <definedName name="herr" localSheetId="10">#REF!</definedName>
    <definedName name="herr">#REF!</definedName>
    <definedName name="Herramienta" localSheetId="7" hidden="1">{"'Sheet2'!$A$3:$B$17"}</definedName>
    <definedName name="Herramienta" localSheetId="8" hidden="1">{"'Sheet2'!$A$3:$B$17"}</definedName>
    <definedName name="Herramienta" hidden="1">{"'Sheet2'!$A$3:$B$17"}</definedName>
    <definedName name="HG" localSheetId="4">#REF!</definedName>
    <definedName name="HG" localSheetId="8">#REF!</definedName>
    <definedName name="HG" localSheetId="10">#REF!</definedName>
    <definedName name="HG">#REF!</definedName>
    <definedName name="hghghghghgh" localSheetId="7" hidden="1">{#N/A,#N/A,FALSE,"PERSONAL"}</definedName>
    <definedName name="hghghghghgh" localSheetId="8" hidden="1">{#N/A,#N/A,FALSE,"PERSONAL"}</definedName>
    <definedName name="hghghghghgh" hidden="1">{#N/A,#N/A,FALSE,"PERSONAL"}</definedName>
    <definedName name="hgrua" localSheetId="8">#REF!</definedName>
    <definedName name="hgrua">#REF!</definedName>
    <definedName name="hgt" localSheetId="8">#REF!</definedName>
    <definedName name="hgt">#REF!</definedName>
    <definedName name="hgu" localSheetId="8">#REF!</definedName>
    <definedName name="hgu">#REF!</definedName>
    <definedName name="HH" localSheetId="8">#REF!</definedName>
    <definedName name="HH">#REF!</definedName>
    <definedName name="hhg" localSheetId="7" hidden="1">{#N/A,#N/A,TRUE,"1842CWN0"}</definedName>
    <definedName name="hhg" localSheetId="8" hidden="1">{#N/A,#N/A,TRUE,"1842CWN0"}</definedName>
    <definedName name="hhg" hidden="1">{#N/A,#N/A,TRUE,"1842CWN0"}</definedName>
    <definedName name="hhghhghghhgg" localSheetId="7" hidden="1">{#N/A,#N/A,FALSE,"PERSONAL"}</definedName>
    <definedName name="hhghhghghhgg" localSheetId="8" hidden="1">{#N/A,#N/A,FALSE,"PERSONAL"}</definedName>
    <definedName name="hhghhghghhgg" hidden="1">{#N/A,#N/A,FALSE,"PERSONAL"}</definedName>
    <definedName name="hhhh" localSheetId="8">#REF!</definedName>
    <definedName name="hhhh">#REF!</definedName>
    <definedName name="hhhhhhhhhh" localSheetId="7" hidden="1">{#N/A,#N/A,FALSE,"PERSONAL"}</definedName>
    <definedName name="hhhhhhhhhh" localSheetId="8" hidden="1">{#N/A,#N/A,FALSE,"PERSONAL"}</definedName>
    <definedName name="hhhhhhhhhh" hidden="1">{#N/A,#N/A,FALSE,"PERSONAL"}</definedName>
    <definedName name="hhjh" localSheetId="8">#REF!</definedName>
    <definedName name="hhjh">#REF!</definedName>
    <definedName name="HIDR160PE_S1" localSheetId="3">#REF!</definedName>
    <definedName name="HIDR160PE_S1" localSheetId="8">#REF!</definedName>
    <definedName name="HIDR160PE_S1" localSheetId="14">#REF!</definedName>
    <definedName name="HIDR160PE_S1">#REF!</definedName>
    <definedName name="HIDR160PE_S2" localSheetId="3">#REF!</definedName>
    <definedName name="HIDR160PE_S2" localSheetId="8">#REF!</definedName>
    <definedName name="HIDR160PE_S2" localSheetId="14">#REF!</definedName>
    <definedName name="HIDR160PE_S2">#REF!</definedName>
    <definedName name="HIDR160PE_S3" localSheetId="3">#REF!</definedName>
    <definedName name="HIDR160PE_S3" localSheetId="8">#REF!</definedName>
    <definedName name="HIDR160PE_S3" localSheetId="14">#REF!</definedName>
    <definedName name="HIDR160PE_S3">#REF!</definedName>
    <definedName name="HIDR160PE_S4" localSheetId="3">#REF!</definedName>
    <definedName name="HIDR160PE_S4" localSheetId="8">#REF!</definedName>
    <definedName name="HIDR160PE_S4" localSheetId="14">#REF!</definedName>
    <definedName name="HIDR160PE_S4">#REF!</definedName>
    <definedName name="HIDR160PE_S5" localSheetId="3">#REF!</definedName>
    <definedName name="HIDR160PE_S5" localSheetId="8">#REF!</definedName>
    <definedName name="HIDR160PE_S5" localSheetId="14">#REF!</definedName>
    <definedName name="HIDR160PE_S5">#REF!</definedName>
    <definedName name="HIDR160PE_S6" localSheetId="3">#REF!</definedName>
    <definedName name="HIDR160PE_S6" localSheetId="8">#REF!</definedName>
    <definedName name="HIDR160PE_S6" localSheetId="14">#REF!</definedName>
    <definedName name="HIDR160PE_S6">#REF!</definedName>
    <definedName name="HIDR200PE_S1" localSheetId="3">#REF!</definedName>
    <definedName name="HIDR200PE_S1" localSheetId="8">#REF!</definedName>
    <definedName name="HIDR200PE_S1" localSheetId="14">#REF!</definedName>
    <definedName name="HIDR200PE_S1">#REF!</definedName>
    <definedName name="HIDR200PE_S2" localSheetId="3">#REF!</definedName>
    <definedName name="HIDR200PE_S2" localSheetId="8">#REF!</definedName>
    <definedName name="HIDR200PE_S2" localSheetId="14">#REF!</definedName>
    <definedName name="HIDR200PE_S2">#REF!</definedName>
    <definedName name="HIDR200PE_S3" localSheetId="3">#REF!</definedName>
    <definedName name="HIDR200PE_S3" localSheetId="8">#REF!</definedName>
    <definedName name="HIDR200PE_S3" localSheetId="14">#REF!</definedName>
    <definedName name="HIDR200PE_S3">#REF!</definedName>
    <definedName name="HIDR200PE_S4" localSheetId="3">#REF!</definedName>
    <definedName name="HIDR200PE_S4" localSheetId="8">#REF!</definedName>
    <definedName name="HIDR200PE_S4" localSheetId="14">#REF!</definedName>
    <definedName name="HIDR200PE_S4">#REF!</definedName>
    <definedName name="HIDR200PE_S5" localSheetId="3">#REF!</definedName>
    <definedName name="HIDR200PE_S5" localSheetId="8">#REF!</definedName>
    <definedName name="HIDR200PE_S5" localSheetId="14">#REF!</definedName>
    <definedName name="HIDR200PE_S5">#REF!</definedName>
    <definedName name="HIDR200PE_S6" localSheetId="3">#REF!</definedName>
    <definedName name="HIDR200PE_S6" localSheetId="8">#REF!</definedName>
    <definedName name="HIDR200PE_S6" localSheetId="14">#REF!</definedName>
    <definedName name="HIDR200PE_S6">#REF!</definedName>
    <definedName name="hierro" localSheetId="8">#REF!</definedName>
    <definedName name="hierro">#REF!</definedName>
    <definedName name="hierro1" localSheetId="8">#REF!</definedName>
    <definedName name="hierro1">#REF!</definedName>
    <definedName name="hierro2" localSheetId="4">'[120]APU''s'!#REF!</definedName>
    <definedName name="hierro2" localSheetId="8">'[120]APU''s'!#REF!</definedName>
    <definedName name="hierro2" localSheetId="10">'[120]APU''s'!#REF!</definedName>
    <definedName name="hierro2">'[120]APU''s'!#REF!</definedName>
    <definedName name="hierro4" localSheetId="4">'[120]APU''s'!#REF!</definedName>
    <definedName name="hierro4" localSheetId="8">'[120]APU''s'!#REF!</definedName>
    <definedName name="hierro4" localSheetId="10">'[120]APU''s'!#REF!</definedName>
    <definedName name="hierro4">'[120]APU''s'!#REF!</definedName>
    <definedName name="hierro60v" localSheetId="8">#REF!</definedName>
    <definedName name="hierro60v">#REF!</definedName>
    <definedName name="HIK" localSheetId="7" hidden="1">{#N/A,#N/A,FALSE,"PERSONAL"}</definedName>
    <definedName name="HIK" localSheetId="8" hidden="1">{#N/A,#N/A,FALSE,"PERSONAL"}</definedName>
    <definedName name="HIK" hidden="1">{#N/A,#N/A,FALSE,"PERSONAL"}</definedName>
    <definedName name="hing" localSheetId="4">#REF!</definedName>
    <definedName name="hing" localSheetId="8">#REF!</definedName>
    <definedName name="hing" localSheetId="10">#REF!</definedName>
    <definedName name="hing">#REF!</definedName>
    <definedName name="HISTORICO" localSheetId="7" hidden="1">{#N/A,#N/A,FALSE,"Costos Productos 6A";#N/A,#N/A,FALSE,"Costo Unitario Total H-94-12"}</definedName>
    <definedName name="HISTORICO" localSheetId="8" hidden="1">{#N/A,#N/A,FALSE,"Costos Productos 6A";#N/A,#N/A,FALSE,"Costo Unitario Total H-94-12"}</definedName>
    <definedName name="HISTORICO" hidden="1">{#N/A,#N/A,FALSE,"Costos Productos 6A";#N/A,#N/A,FALSE,"Costo Unitario Total H-94-12"}</definedName>
    <definedName name="HisYear_0" localSheetId="4" hidden="1">#REF!</definedName>
    <definedName name="HisYear_0" localSheetId="8" hidden="1">#REF!</definedName>
    <definedName name="HisYear_0" localSheetId="10" hidden="1">#REF!</definedName>
    <definedName name="HisYear_0" hidden="1">#REF!</definedName>
    <definedName name="HisYear_1" localSheetId="4" hidden="1">#REF!</definedName>
    <definedName name="HisYear_1" localSheetId="8" hidden="1">#REF!</definedName>
    <definedName name="HisYear_1" localSheetId="10" hidden="1">#REF!</definedName>
    <definedName name="HisYear_1" hidden="1">#REF!</definedName>
    <definedName name="HisYear_2" localSheetId="8" hidden="1">#REF!</definedName>
    <definedName name="HisYear_2" hidden="1">#REF!</definedName>
    <definedName name="HisYear_3" localSheetId="8" hidden="1">#REF!</definedName>
    <definedName name="HisYear_3" hidden="1">#REF!</definedName>
    <definedName name="HJ" localSheetId="8">#REF!</definedName>
    <definedName name="HJ">#REF!</definedName>
    <definedName name="hjhjhhhhhhhhhhhhh" localSheetId="8">#REF!</definedName>
    <definedName name="hjhjhhhhhhhhhhhhh">#REF!</definedName>
    <definedName name="hjhjhj" localSheetId="8">#REF!</definedName>
    <definedName name="hjhjhj">#REF!</definedName>
    <definedName name="hjhjhjhj" localSheetId="8">#REF!</definedName>
    <definedName name="hjhjhjhj">#REF!</definedName>
    <definedName name="hjk" localSheetId="7" hidden="1">{#N/A,#N/A,FALSE,"PERSONAL"}</definedName>
    <definedName name="hjk" localSheetId="8" hidden="1">{#N/A,#N/A,FALSE,"PERSONAL"}</definedName>
    <definedName name="hjk">#REF!</definedName>
    <definedName name="HKJ" localSheetId="7" hidden="1">{#N/A,#N/A,FALSE,"PERSONAL"}</definedName>
    <definedName name="HKJ" localSheetId="8" hidden="1">{#N/A,#N/A,FALSE,"PERSONAL"}</definedName>
    <definedName name="HKJ" hidden="1">{#N/A,#N/A,FALSE,"PERSONAL"}</definedName>
    <definedName name="hl" localSheetId="8">#REF!</definedName>
    <definedName name="hl">#REF!</definedName>
    <definedName name="HMEN" localSheetId="8">#REF!</definedName>
    <definedName name="HMEN">#REF!</definedName>
    <definedName name="hmont" localSheetId="8">#REF!</definedName>
    <definedName name="hmont">#REF!</definedName>
    <definedName name="hn.ConvertZero1" localSheetId="4" hidden="1">[196]LTM!$G$461:$J$461,[196]LTM!$G$463:$J$464,[196]LTM!$G$468:$J$469,[196]LTM!$G$473:$J$475,[196]LTM!$G$480:$J$480,[196]LTM!$G$484:$J$485,[196]LTM!$G$490:$J$490,[196]LTM!$G$514:$J$518,[196]LTM!$G$525:$J$526,[196]LTM!$G$532:$J$537</definedName>
    <definedName name="hn.ConvertZero1" localSheetId="8" hidden="1">[197]LTM!$G$461:$J$461,[197]LTM!$G$463:$J$464,[197]LTM!$G$468:$J$469,[197]LTM!$G$473:$J$475,[197]LTM!$G$480:$J$480,[197]LTM!$G$484:$J$485,[197]LTM!$G$490:$J$490,[197]LTM!$G$514:$J$518,[197]LTM!$G$525:$J$526,[197]LTM!$G$532:$J$537</definedName>
    <definedName name="hn.ConvertZero1" localSheetId="10" hidden="1">[196]LTM!$G$461:$J$461,[196]LTM!$G$463:$J$464,[196]LTM!$G$468:$J$469,[196]LTM!$G$473:$J$475,[196]LTM!$G$480:$J$480,[196]LTM!$G$484:$J$485,[196]LTM!$G$490:$J$490,[196]LTM!$G$514:$J$518,[196]LTM!$G$525:$J$526,[196]LTM!$G$532:$J$537</definedName>
    <definedName name="hn.ConvertZero1" hidden="1">[197]LTM!$G$461:$J$461,[197]LTM!$G$463:$J$464,[197]LTM!$G$468:$J$469,[197]LTM!$G$473:$J$475,[197]LTM!$G$480:$J$480,[197]LTM!$G$484:$J$485,[197]LTM!$G$490:$J$490,[197]LTM!$G$514:$J$518,[197]LTM!$G$525:$J$526,[197]LTM!$G$532:$J$537</definedName>
    <definedName name="hn.ConvertZero2" localSheetId="4" hidden="1">[196]LTM!$G$560:$J$560,[196]LTM!$H$590:$J$591,[196]LTM!$H$614:$J$614,[196]LTM!$H$635:$J$636,[196]LTM!$G$676:$J$680,[196]LTM!$G$686:$J$686,[196]LTM!$G$688:$J$694,[196]LTM!$G$681:$J$682</definedName>
    <definedName name="hn.ConvertZero2" localSheetId="8" hidden="1">[197]LTM!$G$560:$J$560,[197]LTM!$H$590:$J$591,[197]LTM!$H$614:$J$614,[197]LTM!$H$635:$J$636,[197]LTM!$G$676:$J$680,[197]LTM!$G$686:$J$686,[197]LTM!$G$688:$J$694,[197]LTM!$G$681:$J$682</definedName>
    <definedName name="hn.ConvertZero2" localSheetId="10" hidden="1">[196]LTM!$G$560:$J$560,[196]LTM!$H$590:$J$591,[196]LTM!$H$614:$J$614,[196]LTM!$H$635:$J$636,[196]LTM!$G$676:$J$680,[196]LTM!$G$686:$J$686,[196]LTM!$G$688:$J$694,[196]LTM!$G$681:$J$682</definedName>
    <definedName name="hn.ConvertZero2" hidden="1">[197]LTM!$G$560:$J$560,[197]LTM!$H$590:$J$591,[197]LTM!$H$614:$J$614,[197]LTM!$H$635:$J$636,[197]LTM!$G$676:$J$680,[197]LTM!$G$686:$J$686,[197]LTM!$G$688:$J$694,[197]LTM!$G$681:$J$682</definedName>
    <definedName name="hn.ConvertZero3" localSheetId="4" hidden="1">[196]LTM!$G$699:$J$706,[196]LTM!$G$710:$J$714,[196]LTM!$G$717:$J$734,[196]LTM!$G$738:$J$738,[196]LTM!$G$745:$J$751</definedName>
    <definedName name="hn.ConvertZero3" localSheetId="8" hidden="1">[197]LTM!$G$699:$J$706,[197]LTM!$G$710:$J$714,[197]LTM!$G$717:$J$734,[197]LTM!$G$738:$J$738,[197]LTM!$G$745:$J$751</definedName>
    <definedName name="hn.ConvertZero3" localSheetId="10" hidden="1">[196]LTM!$G$699:$J$706,[196]LTM!$G$710:$J$714,[196]LTM!$G$717:$J$734,[196]LTM!$G$738:$J$738,[196]LTM!$G$745:$J$751</definedName>
    <definedName name="hn.ConvertZero3" hidden="1">[197]LTM!$G$699:$J$706,[197]LTM!$G$710:$J$714,[197]LTM!$G$717:$J$734,[197]LTM!$G$738:$J$738,[197]LTM!$G$745:$J$751</definedName>
    <definedName name="hn.ConvertZero4" localSheetId="4" hidden="1">[196]LTM!$G$840:$J$840,[196]LTM!$H$1266:$J$1266,[196]LTM!$G$1267:$J$1267,[196]LTM!$G$1454:$J$1461,[196]LTM!$J$1462,[196]LTM!$J$1463,[196]LTM!$G$1468:$J$1469,[196]LTM!$L$1469:$N$1469</definedName>
    <definedName name="hn.ConvertZero4" localSheetId="8" hidden="1">[197]LTM!$G$840:$J$840,[197]LTM!$H$1266:$J$1266,[197]LTM!$G$1267:$J$1267,[197]LTM!$G$1454:$J$1461,[197]LTM!$J$1462,[197]LTM!$J$1463,[197]LTM!$G$1468:$J$1469,[197]LTM!$L$1469:$N$1469</definedName>
    <definedName name="hn.ConvertZero4" localSheetId="10" hidden="1">[196]LTM!$G$840:$J$840,[196]LTM!$H$1266:$J$1266,[196]LTM!$G$1267:$J$1267,[196]LTM!$G$1454:$J$1461,[196]LTM!$J$1462,[196]LTM!$J$1463,[196]LTM!$G$1468:$J$1469,[196]LTM!$L$1469:$N$1469</definedName>
    <definedName name="hn.ConvertZero4" hidden="1">[197]LTM!$G$840:$J$840,[197]LTM!$H$1266:$J$1266,[197]LTM!$G$1267:$J$1267,[197]LTM!$G$1454:$J$1461,[197]LTM!$J$1462,[197]LTM!$J$1463,[197]LTM!$G$1468:$J$1469,[197]LTM!$L$1469:$N$1469</definedName>
    <definedName name="hn.ConvertZeroUnhide1" localSheetId="4" hidden="1">[196]LTM!$G$1469:$J$1469,[196]LTM!$L$1469:$N$1469,[196]LTM!$H$1266:$J$1266</definedName>
    <definedName name="hn.ConvertZeroUnhide1" localSheetId="8" hidden="1">[197]LTM!$G$1469:$J$1469,[197]LTM!$L$1469:$N$1469,[197]LTM!$H$1266:$J$1266</definedName>
    <definedName name="hn.ConvertZeroUnhide1" localSheetId="10" hidden="1">[196]LTM!$G$1469:$J$1469,[196]LTM!$L$1469:$N$1469,[196]LTM!$H$1266:$J$1266</definedName>
    <definedName name="hn.ConvertZeroUnhide1" hidden="1">[197]LTM!$G$1469:$J$1469,[197]LTM!$L$1469:$N$1469,[197]LTM!$H$1266:$J$1266</definedName>
    <definedName name="hn.Delete015" localSheetId="4" hidden="1">'[196]CREDIT STATS'!$B$9:$K$11,'[196]CREDIT STATS'!$O$11:$X$14,'[196]CREDIT STATS'!$B$25:$K$30,'[196]CREDIT STATS'!$O$25:$X$26</definedName>
    <definedName name="hn.Delete015" localSheetId="8" hidden="1">'[197]CREDIT STATS'!$B$9:$K$11,'[197]CREDIT STATS'!$O$11:$X$14,'[197]CREDIT STATS'!$B$25:$K$30,'[197]CREDIT STATS'!$O$25:$X$26</definedName>
    <definedName name="hn.Delete015" localSheetId="10" hidden="1">'[196]CREDIT STATS'!$B$9:$K$11,'[196]CREDIT STATS'!$O$11:$X$14,'[196]CREDIT STATS'!$B$25:$K$30,'[196]CREDIT STATS'!$O$25:$X$26</definedName>
    <definedName name="hn.Delete015" hidden="1">'[197]CREDIT STATS'!$B$9:$K$11,'[197]CREDIT STATS'!$O$11:$X$14,'[197]CREDIT STATS'!$B$25:$K$30,'[197]CREDIT STATS'!$O$25:$X$26</definedName>
    <definedName name="hn.DZ_MultByFXRates" localSheetId="4" hidden="1">[196]DropZone!$B$2:$I$118,[196]DropZone!$B$120:$I$132,[196]DropZone!$B$134:$I$136,[196]DropZone!$B$138:$I$146</definedName>
    <definedName name="hn.DZ_MultByFXRates" localSheetId="8" hidden="1">[197]DropZone!$B$2:$I$118,[197]DropZone!$B$120:$I$132,[197]DropZone!$B$134:$I$136,[197]DropZone!$B$138:$I$146</definedName>
    <definedName name="hn.DZ_MultByFXRates" localSheetId="10" hidden="1">[196]DropZone!$B$2:$I$118,[196]DropZone!$B$120:$I$132,[196]DropZone!$B$134:$I$136,[196]DropZone!$B$138:$I$146</definedName>
    <definedName name="hn.DZ_MultByFXRates" hidden="1">[197]DropZone!$B$2:$I$118,[197]DropZone!$B$120:$I$132,[197]DropZone!$B$134:$I$136,[197]DropZone!$B$138:$I$146</definedName>
    <definedName name="hn.ExtDb" hidden="1">FALSE</definedName>
    <definedName name="hn.LTM_MultByFXRates" localSheetId="4" hidden="1">[196]LTM!$G$461:$N$477,[196]LTM!$G$480:$N$539,[196]LTM!$G$548:$N$667,[196]LTM!$G$676:$N$1266,[196]LTM!$G$1454:$N$1461,[196]LTM!$G$1463:$N$1465,[196]LTM!$G$1468:$N$1469</definedName>
    <definedName name="hn.LTM_MultByFXRates" localSheetId="8" hidden="1">[197]LTM!$G$461:$N$477,[197]LTM!$G$480:$N$539,[197]LTM!$G$548:$N$667,[197]LTM!$G$676:$N$1266,[197]LTM!$G$1454:$N$1461,[197]LTM!$G$1463:$N$1465,[197]LTM!$G$1468:$N$1469</definedName>
    <definedName name="hn.LTM_MultByFXRates" localSheetId="10" hidden="1">[196]LTM!$G$461:$N$477,[196]LTM!$G$480:$N$539,[196]LTM!$G$548:$N$667,[196]LTM!$G$676:$N$1266,[196]LTM!$G$1454:$N$1461,[196]LTM!$G$1463:$N$1465,[196]LTM!$G$1468:$N$1469</definedName>
    <definedName name="hn.LTM_MultByFXRates" hidden="1">[197]LTM!$G$461:$N$477,[197]LTM!$G$480:$N$539,[197]LTM!$G$548:$N$667,[197]LTM!$G$676:$N$1266,[197]LTM!$G$1454:$N$1461,[197]LTM!$G$1463:$N$1465,[197]LTM!$G$1468:$N$1469</definedName>
    <definedName name="hn.ModelType" hidden="1">"DEAL"</definedName>
    <definedName name="hn.ModelVersion" hidden="1">1</definedName>
    <definedName name="hn.MultbyFXRates" localSheetId="4" hidden="1">[196]LTM!$G$461:$N$477,[196]LTM!$G$480:$N$539,[196]LTM!$G$548:$N$667,[196]LTM!$G$676:$N$1266,[196]LTM!$G$1454:$N$1461,[196]LTM!$G$1463:$N$1465,[196]LTM!$G$1468:$N$1469</definedName>
    <definedName name="hn.MultbyFXRates" localSheetId="8" hidden="1">[197]LTM!$G$461:$N$477,[197]LTM!$G$480:$N$539,[197]LTM!$G$548:$N$667,[197]LTM!$G$676:$N$1266,[197]LTM!$G$1454:$N$1461,[197]LTM!$G$1463:$N$1465,[197]LTM!$G$1468:$N$1469</definedName>
    <definedName name="hn.MultbyFXRates" localSheetId="10" hidden="1">[196]LTM!$G$461:$N$477,[196]LTM!$G$480:$N$539,[196]LTM!$G$548:$N$667,[196]LTM!$G$676:$N$1266,[196]LTM!$G$1454:$N$1461,[196]LTM!$G$1463:$N$1465,[196]LTM!$G$1468:$N$1469</definedName>
    <definedName name="hn.MultbyFXRates" hidden="1">[197]LTM!$G$461:$N$477,[197]LTM!$G$480:$N$539,[197]LTM!$G$548:$N$667,[197]LTM!$G$676:$N$1266,[197]LTM!$G$1454:$N$1461,[197]LTM!$G$1463:$N$1465,[197]LTM!$G$1468:$N$1469</definedName>
    <definedName name="hn.MultByFXRates1" localSheetId="4" hidden="1">[196]LTM!$G$461:$G$477,[196]LTM!$G$480:$G$539,[196]LTM!$G$548:$G$562,[196]LTM!$G$676:$G$840,[196]LTM!$G$1454:$G$1469</definedName>
    <definedName name="hn.MultByFXRates1" localSheetId="8" hidden="1">[197]LTM!$G$461:$G$477,[197]LTM!$G$480:$G$539,[197]LTM!$G$548:$G$562,[197]LTM!$G$676:$G$840,[197]LTM!$G$1454:$G$1469</definedName>
    <definedName name="hn.MultByFXRates1" localSheetId="10" hidden="1">[196]LTM!$G$461:$G$477,[196]LTM!$G$480:$G$539,[196]LTM!$G$548:$G$562,[196]LTM!$G$676:$G$840,[196]LTM!$G$1454:$G$1469</definedName>
    <definedName name="hn.MultByFXRates1" hidden="1">[197]LTM!$G$461:$G$477,[197]LTM!$G$480:$G$539,[197]LTM!$G$548:$G$562,[197]LTM!$G$676:$G$840,[197]LTM!$G$1454:$G$1469</definedName>
    <definedName name="hn.MultByFXRates2" localSheetId="4" hidden="1">[196]LTM!$H$461:$H$477,[196]LTM!$H$480:$H$539,[196]LTM!$H$548:$H$667,[196]LTM!$H$676:$H$1266,[196]LTM!$H$1454:$H$1469</definedName>
    <definedName name="hn.MultByFXRates2" localSheetId="8" hidden="1">[197]LTM!$H$461:$H$477,[197]LTM!$H$480:$H$539,[197]LTM!$H$548:$H$667,[197]LTM!$H$676:$H$1266,[197]LTM!$H$1454:$H$1469</definedName>
    <definedName name="hn.MultByFXRates2" localSheetId="10" hidden="1">[196]LTM!$H$461:$H$477,[196]LTM!$H$480:$H$539,[196]LTM!$H$548:$H$667,[196]LTM!$H$676:$H$1266,[196]LTM!$H$1454:$H$1469</definedName>
    <definedName name="hn.MultByFXRates2" hidden="1">[197]LTM!$H$461:$H$477,[197]LTM!$H$480:$H$539,[197]LTM!$H$548:$H$667,[197]LTM!$H$676:$H$1266,[197]LTM!$H$1454:$H$1469</definedName>
    <definedName name="hn.MultByFXRates3" localSheetId="4" hidden="1">[196]LTM!$I$461:$I$477,[196]LTM!$I$480:$I$539,[196]LTM!$I$548:$I$667,[196]LTM!$I$676:$I$1266,[196]LTM!$I$1454:$I$1469</definedName>
    <definedName name="hn.MultByFXRates3" localSheetId="8" hidden="1">[197]LTM!$I$461:$I$477,[197]LTM!$I$480:$I$539,[197]LTM!$I$548:$I$667,[197]LTM!$I$676:$I$1266,[197]LTM!$I$1454:$I$1469</definedName>
    <definedName name="hn.MultByFXRates3" localSheetId="10" hidden="1">[196]LTM!$I$461:$I$477,[196]LTM!$I$480:$I$539,[196]LTM!$I$548:$I$667,[196]LTM!$I$676:$I$1266,[196]LTM!$I$1454:$I$1469</definedName>
    <definedName name="hn.MultByFXRates3" hidden="1">[197]LTM!$I$461:$I$477,[197]LTM!$I$480:$I$539,[197]LTM!$I$548:$I$667,[197]LTM!$I$676:$I$1266,[197]LTM!$I$1454:$I$1469</definedName>
    <definedName name="hn.MultbyFxrates4" localSheetId="4" hidden="1">[196]LTM!$J$461:$J$477,[196]LTM!$J$480:$J$539,[196]LTM!$J$548:$J$668,[196]LTM!$J$676:$J$1266,[196]LTM!$J$1454:$J$1461,[196]LTM!$J$1463:$J$1465,[196]LTM!$J$1468</definedName>
    <definedName name="hn.MultbyFxrates4" localSheetId="8" hidden="1">[197]LTM!$J$461:$J$477,[197]LTM!$J$480:$J$539,[197]LTM!$J$548:$J$668,[197]LTM!$J$676:$J$1266,[197]LTM!$J$1454:$J$1461,[197]LTM!$J$1463:$J$1465,[197]LTM!$J$1468</definedName>
    <definedName name="hn.MultbyFxrates4" localSheetId="10" hidden="1">[196]LTM!$J$461:$J$477,[196]LTM!$J$480:$J$539,[196]LTM!$J$548:$J$668,[196]LTM!$J$676:$J$1266,[196]LTM!$J$1454:$J$1461,[196]LTM!$J$1463:$J$1465,[196]LTM!$J$1468</definedName>
    <definedName name="hn.MultbyFxrates4" hidden="1">[197]LTM!$J$461:$J$477,[197]LTM!$J$480:$J$539,[197]LTM!$J$548:$J$668,[197]LTM!$J$676:$J$1266,[197]LTM!$J$1454:$J$1461,[197]LTM!$J$1463:$J$1465,[197]LTM!$J$1468</definedName>
    <definedName name="hn.multbyfxrates5" localSheetId="4" hidden="1">[196]LTM!$L$461:$L$477,[196]LTM!$L$480:$L$539,[196]LTM!$L$548:$L$562,[196]LTM!$L$676:$L$840,[196]LTM!$L$1454:$L$1469</definedName>
    <definedName name="hn.multbyfxrates5" localSheetId="8" hidden="1">[197]LTM!$L$461:$L$477,[197]LTM!$L$480:$L$539,[197]LTM!$L$548:$L$562,[197]LTM!$L$676:$L$840,[197]LTM!$L$1454:$L$1469</definedName>
    <definedName name="hn.multbyfxrates5" localSheetId="10" hidden="1">[196]LTM!$L$461:$L$477,[196]LTM!$L$480:$L$539,[196]LTM!$L$548:$L$562,[196]LTM!$L$676:$L$840,[196]LTM!$L$1454:$L$1469</definedName>
    <definedName name="hn.multbyfxrates5" hidden="1">[197]LTM!$L$461:$L$477,[197]LTM!$L$480:$L$539,[197]LTM!$L$548:$L$562,[197]LTM!$L$676:$L$840,[197]LTM!$L$1454:$L$1469</definedName>
    <definedName name="hn.multbyfxrates6" localSheetId="4" hidden="1">[196]LTM!$M$461:$M$477,[196]LTM!$M$480:$M$539,[196]LTM!$M$548:$M$668,[196]LTM!$M$676:$M$1266,[196]LTM!$M$1454:$M$1469</definedName>
    <definedName name="hn.multbyfxrates6" localSheetId="8" hidden="1">[197]LTM!$M$461:$M$477,[197]LTM!$M$480:$M$539,[197]LTM!$M$548:$M$668,[197]LTM!$M$676:$M$1266,[197]LTM!$M$1454:$M$1469</definedName>
    <definedName name="hn.multbyfxrates6" localSheetId="10" hidden="1">[196]LTM!$M$461:$M$477,[196]LTM!$M$480:$M$539,[196]LTM!$M$548:$M$668,[196]LTM!$M$676:$M$1266,[196]LTM!$M$1454:$M$1469</definedName>
    <definedName name="hn.multbyfxrates6" hidden="1">[197]LTM!$M$461:$M$477,[197]LTM!$M$480:$M$539,[197]LTM!$M$548:$M$668,[197]LTM!$M$676:$M$1266,[197]LTM!$M$1454:$M$1469</definedName>
    <definedName name="hn.multbyfxrates7" localSheetId="4" hidden="1">[196]LTM!$N$461:$N$477,[196]LTM!$N$480:$N$539,[196]LTM!$N$548:$N$667,[196]LTM!$N$676:$N$1266,[196]LTM!$N$1454:$N$1469</definedName>
    <definedName name="hn.multbyfxrates7" localSheetId="8" hidden="1">[197]LTM!$N$461:$N$477,[197]LTM!$N$480:$N$539,[197]LTM!$N$548:$N$667,[197]LTM!$N$676:$N$1266,[197]LTM!$N$1454:$N$1469</definedName>
    <definedName name="hn.multbyfxrates7" localSheetId="10" hidden="1">[196]LTM!$N$461:$N$477,[196]LTM!$N$480:$N$539,[196]LTM!$N$548:$N$667,[196]LTM!$N$676:$N$1266,[196]LTM!$N$1454:$N$1469</definedName>
    <definedName name="hn.multbyfxrates7" hidden="1">[197]LTM!$N$461:$N$477,[197]LTM!$N$480:$N$539,[197]LTM!$N$548:$N$667,[197]LTM!$N$676:$N$1266,[197]LTM!$N$1454:$N$1469</definedName>
    <definedName name="hn.MultByFXRatesBot1" localSheetId="4" hidden="1">[196]LTM!$G$676:$G$682,[196]LTM!$G$686,[196]LTM!$G$688:$G$694,[196]LTM!$G$699:$G$706,[196]LTM!$G$710:$G$714,[196]LTM!$G$717:$G$734,[196]LTM!$G$738,[196]LTM!$G$738,[196]LTM!$G$745:$G$751,[196]LTM!$G$840,[196]LTM!$G$1454:$G$1461,[196]LTM!$G$1468:$G$1469</definedName>
    <definedName name="hn.MultByFXRatesBot1" localSheetId="8" hidden="1">[197]LTM!$G$676:$G$682,[197]LTM!$G$686,[197]LTM!$G$688:$G$694,[197]LTM!$G$699:$G$706,[197]LTM!$G$710:$G$714,[197]LTM!$G$717:$G$734,[197]LTM!$G$738,[197]LTM!$G$738,[197]LTM!$G$745:$G$751,[197]LTM!$G$840,[197]LTM!$G$1454:$G$1461,[197]LTM!$G$1468:$G$1469</definedName>
    <definedName name="hn.MultByFXRatesBot1" localSheetId="10" hidden="1">[196]LTM!$G$676:$G$682,[196]LTM!$G$686,[196]LTM!$G$688:$G$694,[196]LTM!$G$699:$G$706,[196]LTM!$G$710:$G$714,[196]LTM!$G$717:$G$734,[196]LTM!$G$738,[196]LTM!$G$738,[196]LTM!$G$745:$G$751,[196]LTM!$G$840,[196]LTM!$G$1454:$G$1461,[196]LTM!$G$1468:$G$1469</definedName>
    <definedName name="hn.MultByFXRatesBot1" hidden="1">[197]LTM!$G$676:$G$682,[197]LTM!$G$686,[197]LTM!$G$688:$G$694,[197]LTM!$G$699:$G$706,[197]LTM!$G$710:$G$714,[197]LTM!$G$717:$G$734,[197]LTM!$G$738,[197]LTM!$G$738,[197]LTM!$G$745:$G$751,[197]LTM!$G$840,[197]LTM!$G$1454:$G$1461,[197]LTM!$G$1468:$G$1469</definedName>
    <definedName name="hn.MultByFXRatesBot2" localSheetId="4" hidden="1">[196]LTM!$H$676:$H$682,[196]LTM!$H$686,[196]LTM!$H$688:$H$694,[196]LTM!$H$699:$H$706,[196]LTM!$H$710:$H$714,[196]LTM!$H$717:$H$734,[196]LTM!$H$738,[196]LTM!$H$745:$H$751,[196]LTM!$H$840,[196]LTM!$H$1266,[196]LTM!$H$1454:$H$1461,[196]LTM!$H$1468:$H$1469</definedName>
    <definedName name="hn.MultByFXRatesBot2" localSheetId="8" hidden="1">[197]LTM!$H$676:$H$682,[197]LTM!$H$686,[197]LTM!$H$688:$H$694,[197]LTM!$H$699:$H$706,[197]LTM!$H$710:$H$714,[197]LTM!$H$717:$H$734,[197]LTM!$H$738,[197]LTM!$H$745:$H$751,[197]LTM!$H$840,[197]LTM!$H$1266,[197]LTM!$H$1454:$H$1461,[197]LTM!$H$1468:$H$1469</definedName>
    <definedName name="hn.MultByFXRatesBot2" localSheetId="10" hidden="1">[196]LTM!$H$676:$H$682,[196]LTM!$H$686,[196]LTM!$H$688:$H$694,[196]LTM!$H$699:$H$706,[196]LTM!$H$710:$H$714,[196]LTM!$H$717:$H$734,[196]LTM!$H$738,[196]LTM!$H$745:$H$751,[196]LTM!$H$840,[196]LTM!$H$1266,[196]LTM!$H$1454:$H$1461,[196]LTM!$H$1468:$H$1469</definedName>
    <definedName name="hn.MultByFXRatesBot2" hidden="1">[197]LTM!$H$676:$H$682,[197]LTM!$H$686,[197]LTM!$H$688:$H$694,[197]LTM!$H$699:$H$706,[197]LTM!$H$710:$H$714,[197]LTM!$H$717:$H$734,[197]LTM!$H$738,[197]LTM!$H$745:$H$751,[197]LTM!$H$840,[197]LTM!$H$1266,[197]LTM!$H$1454:$H$1461,[197]LTM!$H$1468:$H$1469</definedName>
    <definedName name="hn.MultByFXRatesBot3" localSheetId="4" hidden="1">[196]LTM!$I$676:$I$682,[196]LTM!$I$686,[196]LTM!$I$688:$I$694,[196]LTM!$I$699:$I$706,[196]LTM!$I$710:$I$714,[196]LTM!$I$717:$I$734,[196]LTM!$I$738,[196]LTM!$I$745:$I$751,[196]LTM!$I$840,[196]LTM!$I$1266,[196]LTM!$I$1454:$I$1461,[196]LTM!$I$1468:$I$1469</definedName>
    <definedName name="hn.MultByFXRatesBot3" localSheetId="8" hidden="1">[197]LTM!$I$676:$I$682,[197]LTM!$I$686,[197]LTM!$I$688:$I$694,[197]LTM!$I$699:$I$706,[197]LTM!$I$710:$I$714,[197]LTM!$I$717:$I$734,[197]LTM!$I$738,[197]LTM!$I$745:$I$751,[197]LTM!$I$840,[197]LTM!$I$1266,[197]LTM!$I$1454:$I$1461,[197]LTM!$I$1468:$I$1469</definedName>
    <definedName name="hn.MultByFXRatesBot3" localSheetId="10" hidden="1">[196]LTM!$I$676:$I$682,[196]LTM!$I$686,[196]LTM!$I$688:$I$694,[196]LTM!$I$699:$I$706,[196]LTM!$I$710:$I$714,[196]LTM!$I$717:$I$734,[196]LTM!$I$738,[196]LTM!$I$745:$I$751,[196]LTM!$I$840,[196]LTM!$I$1266,[196]LTM!$I$1454:$I$1461,[196]LTM!$I$1468:$I$1469</definedName>
    <definedName name="hn.MultByFXRatesBot3" hidden="1">[197]LTM!$I$676:$I$682,[197]LTM!$I$686,[197]LTM!$I$688:$I$694,[197]LTM!$I$699:$I$706,[197]LTM!$I$710:$I$714,[197]LTM!$I$717:$I$734,[197]LTM!$I$738,[197]LTM!$I$745:$I$751,[197]LTM!$I$840,[197]LTM!$I$1266,[197]LTM!$I$1454:$I$1461,[197]LTM!$I$1468:$I$1469</definedName>
    <definedName name="hn.MultByFXRatesBot4" localSheetId="4" hidden="1">[196]LTM!$J$676:$J$682,[196]LTM!$J$686,[196]LTM!$J$688:$J$694,[196]LTM!$J$699:$J$706,[196]LTM!$J$710:$J$714,[196]LTM!$J$717:$J$734,[196]LTM!$J$738,[196]LTM!$J$745:$J$751,[196]LTM!$J$840,[196]LTM!$J$1266,[196]LTM!$J$1454:$J$1461,[196]LTM!$J$1463:$J$1465,[196]LTM!$J$1468</definedName>
    <definedName name="hn.MultByFXRatesBot4" localSheetId="8" hidden="1">[197]LTM!$J$676:$J$682,[197]LTM!$J$686,[197]LTM!$J$688:$J$694,[197]LTM!$J$699:$J$706,[197]LTM!$J$710:$J$714,[197]LTM!$J$717:$J$734,[197]LTM!$J$738,[197]LTM!$J$745:$J$751,[197]LTM!$J$840,[197]LTM!$J$1266,[197]LTM!$J$1454:$J$1461,[197]LTM!$J$1463:$J$1465,[197]LTM!$J$1468</definedName>
    <definedName name="hn.MultByFXRatesBot4" localSheetId="10" hidden="1">[196]LTM!$J$676:$J$682,[196]LTM!$J$686,[196]LTM!$J$688:$J$694,[196]LTM!$J$699:$J$706,[196]LTM!$J$710:$J$714,[196]LTM!$J$717:$J$734,[196]LTM!$J$738,[196]LTM!$J$745:$J$751,[196]LTM!$J$840,[196]LTM!$J$1266,[196]LTM!$J$1454:$J$1461,[196]LTM!$J$1463:$J$1465,[196]LTM!$J$1468</definedName>
    <definedName name="hn.MultByFXRatesBot4" hidden="1">[197]LTM!$J$676:$J$682,[197]LTM!$J$686,[197]LTM!$J$688:$J$694,[197]LTM!$J$699:$J$706,[197]LTM!$J$710:$J$714,[197]LTM!$J$717:$J$734,[197]LTM!$J$738,[197]LTM!$J$745:$J$751,[197]LTM!$J$840,[197]LTM!$J$1266,[197]LTM!$J$1454:$J$1461,[197]LTM!$J$1463:$J$1465,[197]LTM!$J$1468</definedName>
    <definedName name="hn.MultByFXRatesBot5" localSheetId="4" hidden="1">[196]LTM!$L$676:$L$682,[196]LTM!$L$686,[196]LTM!$L$688:$L$694,[196]LTM!$L$699:$L$706,[196]LTM!$L$710:$L$714,[196]LTM!$L$717:$L$734,[196]LTM!$L$738,[196]LTM!$L$745:$L$751,[196]LTM!$L$837:$L$838,[196]LTM!$L$1454:$L$1458,[196]LTM!$L$1468:$L$1469</definedName>
    <definedName name="hn.MultByFXRatesBot5" localSheetId="8" hidden="1">[197]LTM!$L$676:$L$682,[197]LTM!$L$686,[197]LTM!$L$688:$L$694,[197]LTM!$L$699:$L$706,[197]LTM!$L$710:$L$714,[197]LTM!$L$717:$L$734,[197]LTM!$L$738,[197]LTM!$L$745:$L$751,[197]LTM!$L$837:$L$838,[197]LTM!$L$1454:$L$1458,[197]LTM!$L$1468:$L$1469</definedName>
    <definedName name="hn.MultByFXRatesBot5" localSheetId="10" hidden="1">[196]LTM!$L$676:$L$682,[196]LTM!$L$686,[196]LTM!$L$688:$L$694,[196]LTM!$L$699:$L$706,[196]LTM!$L$710:$L$714,[196]LTM!$L$717:$L$734,[196]LTM!$L$738,[196]LTM!$L$745:$L$751,[196]LTM!$L$837:$L$838,[196]LTM!$L$1454:$L$1458,[196]LTM!$L$1468:$L$1469</definedName>
    <definedName name="hn.MultByFXRatesBot5" hidden="1">[197]LTM!$L$676:$L$682,[197]LTM!$L$686,[197]LTM!$L$688:$L$694,[197]LTM!$L$699:$L$706,[197]LTM!$L$710:$L$714,[197]LTM!$L$717:$L$734,[197]LTM!$L$738,[197]LTM!$L$745:$L$751,[197]LTM!$L$837:$L$838,[197]LTM!$L$1454:$L$1458,[197]LTM!$L$1468:$L$1469</definedName>
    <definedName name="hn.MultByFXRatesBot6" localSheetId="4" hidden="1">[196]LTM!$M$676:$M$682,[196]LTM!$M$686,[196]LTM!$M$688:$M$694,[196]LTM!$M$699:$M$706,[196]LTM!$M$710:$M$714,[196]LTM!$M$717:$M$734,[196]LTM!$M$738,[196]LTM!$M$745:$M$751,[196]LTM!$M$837:$M$838,[196]LTM!$M$1454:$M$1458,[196]LTM!$M$1468:$M$1469</definedName>
    <definedName name="hn.MultByFXRatesBot6" localSheetId="8" hidden="1">[197]LTM!$M$676:$M$682,[197]LTM!$M$686,[197]LTM!$M$688:$M$694,[197]LTM!$M$699:$M$706,[197]LTM!$M$710:$M$714,[197]LTM!$M$717:$M$734,[197]LTM!$M$738,[197]LTM!$M$745:$M$751,[197]LTM!$M$837:$M$838,[197]LTM!$M$1454:$M$1458,[197]LTM!$M$1468:$M$1469</definedName>
    <definedName name="hn.MultByFXRatesBot6" localSheetId="10" hidden="1">[196]LTM!$M$676:$M$682,[196]LTM!$M$686,[196]LTM!$M$688:$M$694,[196]LTM!$M$699:$M$706,[196]LTM!$M$710:$M$714,[196]LTM!$M$717:$M$734,[196]LTM!$M$738,[196]LTM!$M$745:$M$751,[196]LTM!$M$837:$M$838,[196]LTM!$M$1454:$M$1458,[196]LTM!$M$1468:$M$1469</definedName>
    <definedName name="hn.MultByFXRatesBot6" hidden="1">[197]LTM!$M$676:$M$682,[197]LTM!$M$686,[197]LTM!$M$688:$M$694,[197]LTM!$M$699:$M$706,[197]LTM!$M$710:$M$714,[197]LTM!$M$717:$M$734,[197]LTM!$M$738,[197]LTM!$M$745:$M$751,[197]LTM!$M$837:$M$838,[197]LTM!$M$1454:$M$1458,[197]LTM!$M$1468:$M$1469</definedName>
    <definedName name="hn.MultByFXRatesBot7" localSheetId="4" hidden="1">[196]LTM!$N$676:$N$682,[196]LTM!$N$686,[196]LTM!$N$688:$N$694,[196]LTM!$N$699:$N$706,[196]LTM!$N$710:$N$714,[196]LTM!$N$717:$N$734,[196]LTM!$N$738,[196]LTM!$N$745:$N$751,[196]LTM!$N$837:$N$838,[196]LTM!$N$1454:$N$1458,[196]LTM!$N$1468:$N$1469</definedName>
    <definedName name="hn.MultByFXRatesBot7" localSheetId="8" hidden="1">[197]LTM!$N$676:$N$682,[197]LTM!$N$686,[197]LTM!$N$688:$N$694,[197]LTM!$N$699:$N$706,[197]LTM!$N$710:$N$714,[197]LTM!$N$717:$N$734,[197]LTM!$N$738,[197]LTM!$N$745:$N$751,[197]LTM!$N$837:$N$838,[197]LTM!$N$1454:$N$1458,[197]LTM!$N$1468:$N$1469</definedName>
    <definedName name="hn.MultByFXRatesBot7" localSheetId="10" hidden="1">[196]LTM!$N$676:$N$682,[196]LTM!$N$686,[196]LTM!$N$688:$N$694,[196]LTM!$N$699:$N$706,[196]LTM!$N$710:$N$714,[196]LTM!$N$717:$N$734,[196]LTM!$N$738,[196]LTM!$N$745:$N$751,[196]LTM!$N$837:$N$838,[196]LTM!$N$1454:$N$1458,[196]LTM!$N$1468:$N$1469</definedName>
    <definedName name="hn.MultByFXRatesBot7" hidden="1">[197]LTM!$N$676:$N$682,[197]LTM!$N$686,[197]LTM!$N$688:$N$694,[197]LTM!$N$699:$N$706,[197]LTM!$N$710:$N$714,[197]LTM!$N$717:$N$734,[197]LTM!$N$738,[197]LTM!$N$745:$N$751,[197]LTM!$N$837:$N$838,[197]LTM!$N$1454:$N$1458,[197]LTM!$N$1468:$N$1469</definedName>
    <definedName name="hn.MultByFXRatesTop1" localSheetId="4" hidden="1">[196]LTM!$G$461,[196]LTM!$G$463:$G$464,[196]LTM!$G$468:$G$469,[196]LTM!$G$473:$G$475,[196]LTM!$G$480,[196]LTM!$G$484:$G$485,[196]LTM!$G$490:$G$509,[196]LTM!$G$512,[196]LTM!$G$514:$G$518,[196]LTM!$G$525:$G$526,[196]LTM!$G$532:$G$537,[196]LTM!$G$560</definedName>
    <definedName name="hn.MultByFXRatesTop1" localSheetId="8" hidden="1">[197]LTM!$G$461,[197]LTM!$G$463:$G$464,[197]LTM!$G$468:$G$469,[197]LTM!$G$473:$G$475,[197]LTM!$G$480,[197]LTM!$G$484:$G$485,[197]LTM!$G$490:$G$509,[197]LTM!$G$512,[197]LTM!$G$514:$G$518,[197]LTM!$G$525:$G$526,[197]LTM!$G$532:$G$537,[197]LTM!$G$560</definedName>
    <definedName name="hn.MultByFXRatesTop1" localSheetId="10" hidden="1">[196]LTM!$G$461,[196]LTM!$G$463:$G$464,[196]LTM!$G$468:$G$469,[196]LTM!$G$473:$G$475,[196]LTM!$G$480,[196]LTM!$G$484:$G$485,[196]LTM!$G$490:$G$509,[196]LTM!$G$512,[196]LTM!$G$514:$G$518,[196]LTM!$G$525:$G$526,[196]LTM!$G$532:$G$537,[196]LTM!$G$560</definedName>
    <definedName name="hn.MultByFXRatesTop1" hidden="1">[197]LTM!$G$461,[197]LTM!$G$463:$G$464,[197]LTM!$G$468:$G$469,[197]LTM!$G$473:$G$475,[197]LTM!$G$480,[197]LTM!$G$484:$G$485,[197]LTM!$G$490:$G$509,[197]LTM!$G$512,[197]LTM!$G$514:$G$518,[197]LTM!$G$525:$G$526,[197]LTM!$G$532:$G$537,[197]LTM!$G$560</definedName>
    <definedName name="hn.MultByFXRatesTop2" localSheetId="4" hidden="1">[196]LTM!$H$461,[196]LTM!$H$463:$H$464,[196]LTM!$H$468:$H$469,[196]LTM!$H$473:$H$475,[196]LTM!$H$480,[196]LTM!$H$484:$H$485,[196]LTM!$H$490:$H$509,[196]LTM!$H$512,[196]LTM!$H$514:$H$518,[196]LTM!$H$525:$H$526,[196]LTM!$H$532:$H$537,[196]LTM!$H$560,[196]LTM!$H$590:$H$591,[196]LTM!$H$614:$H$631,[196]LTM!$H$635:$H$636</definedName>
    <definedName name="hn.MultByFXRatesTop2" localSheetId="8" hidden="1">[197]LTM!$H$461,[197]LTM!$H$463:$H$464,[197]LTM!$H$468:$H$469,[197]LTM!$H$473:$H$475,[197]LTM!$H$480,[197]LTM!$H$484:$H$485,[197]LTM!$H$490:$H$509,[197]LTM!$H$512,[197]LTM!$H$514:$H$518,[197]LTM!$H$525:$H$526,[197]LTM!$H$532:$H$537,[197]LTM!$H$560,[197]LTM!$H$590:$H$591,[197]LTM!$H$614:$H$631,[197]LTM!$H$635:$H$636</definedName>
    <definedName name="hn.MultByFXRatesTop2" localSheetId="10" hidden="1">[196]LTM!$H$461,[196]LTM!$H$463:$H$464,[196]LTM!$H$468:$H$469,[196]LTM!$H$473:$H$475,[196]LTM!$H$480,[196]LTM!$H$484:$H$485,[196]LTM!$H$490:$H$509,[196]LTM!$H$512,[196]LTM!$H$514:$H$518,[196]LTM!$H$525:$H$526,[196]LTM!$H$532:$H$537,[196]LTM!$H$560,[196]LTM!$H$590:$H$591,[196]LTM!$H$614:$H$631,[196]LTM!$H$635:$H$636</definedName>
    <definedName name="hn.MultByFXRatesTop2" hidden="1">[197]LTM!$H$461,[197]LTM!$H$463:$H$464,[197]LTM!$H$468:$H$469,[197]LTM!$H$473:$H$475,[197]LTM!$H$480,[197]LTM!$H$484:$H$485,[197]LTM!$H$490:$H$509,[197]LTM!$H$512,[197]LTM!$H$514:$H$518,[197]LTM!$H$525:$H$526,[197]LTM!$H$532:$H$537,[197]LTM!$H$560,[197]LTM!$H$590:$H$591,[197]LTM!$H$614:$H$631,[197]LTM!$H$635:$H$636</definedName>
    <definedName name="hn.MultByFXRatesTop3" localSheetId="4" hidden="1">[196]LTM!$I$461,[196]LTM!$I$463:$I$464,[196]LTM!$I$468:$I$469,[196]LTM!$I$473:$I$475,[196]LTM!$I$480,[196]LTM!$I$484:$I$485,[196]LTM!$I$490:$I$509,[196]LTM!$I$512,[196]LTM!$I$514:$I$518,[196]LTM!$I$525:$I$526,[196]LTM!$I$532:$I$537,[196]LTM!$I$560,[196]LTM!$I$590:$I$591,[196]LTM!$I$614:$I$631,[196]LTM!$I$635:$I$636</definedName>
    <definedName name="hn.MultByFXRatesTop3" localSheetId="8" hidden="1">[197]LTM!$I$461,[197]LTM!$I$463:$I$464,[197]LTM!$I$468:$I$469,[197]LTM!$I$473:$I$475,[197]LTM!$I$480,[197]LTM!$I$484:$I$485,[197]LTM!$I$490:$I$509,[197]LTM!$I$512,[197]LTM!$I$514:$I$518,[197]LTM!$I$525:$I$526,[197]LTM!$I$532:$I$537,[197]LTM!$I$560,[197]LTM!$I$590:$I$591,[197]LTM!$I$614:$I$631,[197]LTM!$I$635:$I$636</definedName>
    <definedName name="hn.MultByFXRatesTop3" localSheetId="10" hidden="1">[196]LTM!$I$461,[196]LTM!$I$463:$I$464,[196]LTM!$I$468:$I$469,[196]LTM!$I$473:$I$475,[196]LTM!$I$480,[196]LTM!$I$484:$I$485,[196]LTM!$I$490:$I$509,[196]LTM!$I$512,[196]LTM!$I$514:$I$518,[196]LTM!$I$525:$I$526,[196]LTM!$I$532:$I$537,[196]LTM!$I$560,[196]LTM!$I$590:$I$591,[196]LTM!$I$614:$I$631,[196]LTM!$I$635:$I$636</definedName>
    <definedName name="hn.MultByFXRatesTop3" hidden="1">[197]LTM!$I$461,[197]LTM!$I$463:$I$464,[197]LTM!$I$468:$I$469,[197]LTM!$I$473:$I$475,[197]LTM!$I$480,[197]LTM!$I$484:$I$485,[197]LTM!$I$490:$I$509,[197]LTM!$I$512,[197]LTM!$I$514:$I$518,[197]LTM!$I$525:$I$526,[197]LTM!$I$532:$I$537,[197]LTM!$I$560,[197]LTM!$I$590:$I$591,[197]LTM!$I$614:$I$631,[197]LTM!$I$635:$I$636</definedName>
    <definedName name="hn.MultByFXRatesTop4" localSheetId="4" hidden="1">[196]LTM!$J$461,[196]LTM!$J$463:$J$464,[196]LTM!$J$468:$J$469,[196]LTM!$J$473:$J$475,[196]LTM!$J$480,[196]LTM!$J$484:$J$485,[196]LTM!$J$490:$J$509,[196]LTM!$J$512,[196]LTM!$J$514:$J$518,[196]LTM!$J$525:$J$526,[196]LTM!$J$532:$J$537,[196]LTM!$J$560,[196]LTM!$J$590:$J$591,[196]LTM!$J$614:$J$631,[196]LTM!$J$635:$J$636</definedName>
    <definedName name="hn.MultByFXRatesTop4" localSheetId="8" hidden="1">[197]LTM!$J$461,[197]LTM!$J$463:$J$464,[197]LTM!$J$468:$J$469,[197]LTM!$J$473:$J$475,[197]LTM!$J$480,[197]LTM!$J$484:$J$485,[197]LTM!$J$490:$J$509,[197]LTM!$J$512,[197]LTM!$J$514:$J$518,[197]LTM!$J$525:$J$526,[197]LTM!$J$532:$J$537,[197]LTM!$J$560,[197]LTM!$J$590:$J$591,[197]LTM!$J$614:$J$631,[197]LTM!$J$635:$J$636</definedName>
    <definedName name="hn.MultByFXRatesTop4" localSheetId="10" hidden="1">[196]LTM!$J$461,[196]LTM!$J$463:$J$464,[196]LTM!$J$468:$J$469,[196]LTM!$J$473:$J$475,[196]LTM!$J$480,[196]LTM!$J$484:$J$485,[196]LTM!$J$490:$J$509,[196]LTM!$J$512,[196]LTM!$J$514:$J$518,[196]LTM!$J$525:$J$526,[196]LTM!$J$532:$J$537,[196]LTM!$J$560,[196]LTM!$J$590:$J$591,[196]LTM!$J$614:$J$631,[196]LTM!$J$635:$J$636</definedName>
    <definedName name="hn.MultByFXRatesTop4" hidden="1">[197]LTM!$J$461,[197]LTM!$J$463:$J$464,[197]LTM!$J$468:$J$469,[197]LTM!$J$473:$J$475,[197]LTM!$J$480,[197]LTM!$J$484:$J$485,[197]LTM!$J$490:$J$509,[197]LTM!$J$512,[197]LTM!$J$514:$J$518,[197]LTM!$J$525:$J$526,[197]LTM!$J$532:$J$537,[197]LTM!$J$560,[197]LTM!$J$590:$J$591,[197]LTM!$J$614:$J$631,[197]LTM!$J$635:$J$636</definedName>
    <definedName name="hn.MultByFXRatesTop5" localSheetId="4" hidden="1">[196]LTM!$L$461,[196]LTM!$L$463:$L$464,[196]LTM!$L$468:$L$469,[196]LTM!$L$473:$L$475,[196]LTM!$L$480,[196]LTM!$L$484:$L$485,[196]LTM!$L$490:$L$509,[196]LTM!$L$512,[196]LTM!$L$514:$L$518,[196]LTM!$L$525:$L$526,[196]LTM!$L$532:$L$537,[196]LTM!$L$560</definedName>
    <definedName name="hn.MultByFXRatesTop5" localSheetId="8" hidden="1">[197]LTM!$L$461,[197]LTM!$L$463:$L$464,[197]LTM!$L$468:$L$469,[197]LTM!$L$473:$L$475,[197]LTM!$L$480,[197]LTM!$L$484:$L$485,[197]LTM!$L$490:$L$509,[197]LTM!$L$512,[197]LTM!$L$514:$L$518,[197]LTM!$L$525:$L$526,[197]LTM!$L$532:$L$537,[197]LTM!$L$560</definedName>
    <definedName name="hn.MultByFXRatesTop5" localSheetId="10" hidden="1">[196]LTM!$L$461,[196]LTM!$L$463:$L$464,[196]LTM!$L$468:$L$469,[196]LTM!$L$473:$L$475,[196]LTM!$L$480,[196]LTM!$L$484:$L$485,[196]LTM!$L$490:$L$509,[196]LTM!$L$512,[196]LTM!$L$514:$L$518,[196]LTM!$L$525:$L$526,[196]LTM!$L$532:$L$537,[196]LTM!$L$560</definedName>
    <definedName name="hn.MultByFXRatesTop5" hidden="1">[197]LTM!$L$461,[197]LTM!$L$463:$L$464,[197]LTM!$L$468:$L$469,[197]LTM!$L$473:$L$475,[197]LTM!$L$480,[197]LTM!$L$484:$L$485,[197]LTM!$L$490:$L$509,[197]LTM!$L$512,[197]LTM!$L$514:$L$518,[197]LTM!$L$525:$L$526,[197]LTM!$L$532:$L$537,[197]LTM!$L$560</definedName>
    <definedName name="hn.MultByFXRatesTop6" localSheetId="4" hidden="1">[196]LTM!$M$461,[196]LTM!$M$463:$M$464,[196]LTM!$M$468:$M$469,[196]LTM!$M$473:$M$475,[196]LTM!$M$480,[196]LTM!$M$484:$M$485,[196]LTM!$M$490:$M$509,[196]LTM!$M$512,[196]LTM!$M$514:$M$518,[196]LTM!$M$525:$M$526,[196]LTM!$M$532:$M$537,[196]LTM!$M$560,[196]LTM!$M$590:$M$591,[196]LTM!$M$614:$M$631,[196]LTM!$M$635:$M$636</definedName>
    <definedName name="hn.MultByFXRatesTop6" localSheetId="8" hidden="1">[197]LTM!$M$461,[197]LTM!$M$463:$M$464,[197]LTM!$M$468:$M$469,[197]LTM!$M$473:$M$475,[197]LTM!$M$480,[197]LTM!$M$484:$M$485,[197]LTM!$M$490:$M$509,[197]LTM!$M$512,[197]LTM!$M$514:$M$518,[197]LTM!$M$525:$M$526,[197]LTM!$M$532:$M$537,[197]LTM!$M$560,[197]LTM!$M$590:$M$591,[197]LTM!$M$614:$M$631,[197]LTM!$M$635:$M$636</definedName>
    <definedName name="hn.MultByFXRatesTop6" localSheetId="10" hidden="1">[196]LTM!$M$461,[196]LTM!$M$463:$M$464,[196]LTM!$M$468:$M$469,[196]LTM!$M$473:$M$475,[196]LTM!$M$480,[196]LTM!$M$484:$M$485,[196]LTM!$M$490:$M$509,[196]LTM!$M$512,[196]LTM!$M$514:$M$518,[196]LTM!$M$525:$M$526,[196]LTM!$M$532:$M$537,[196]LTM!$M$560,[196]LTM!$M$590:$M$591,[196]LTM!$M$614:$M$631,[196]LTM!$M$635:$M$636</definedName>
    <definedName name="hn.MultByFXRatesTop6" hidden="1">[197]LTM!$M$461,[197]LTM!$M$463:$M$464,[197]LTM!$M$468:$M$469,[197]LTM!$M$473:$M$475,[197]LTM!$M$480,[197]LTM!$M$484:$M$485,[197]LTM!$M$490:$M$509,[197]LTM!$M$512,[197]LTM!$M$514:$M$518,[197]LTM!$M$525:$M$526,[197]LTM!$M$532:$M$537,[197]LTM!$M$560,[197]LTM!$M$590:$M$591,[197]LTM!$M$614:$M$631,[197]LTM!$M$635:$M$636</definedName>
    <definedName name="hn.MultByFXRatesTop7" localSheetId="4" hidden="1">[196]LTM!$N$461,[196]LTM!$N$463:$N$464,[196]LTM!$N$468:$N$469,[196]LTM!$N$473:$N$475,[196]LTM!$N$480,[196]LTM!$N$484:$N$485,[196]LTM!$N$490:$N$509,[196]LTM!$N$512,[196]LTM!$N$514:$N$518,[196]LTM!$N$525:$N$526,[196]LTM!$N$532:$N$537,[196]LTM!$N$560,[196]LTM!$N$590:$N$591,[196]LTM!$N$614:$N$631,[196]LTM!$N$635:$N$636</definedName>
    <definedName name="hn.MultByFXRatesTop7" localSheetId="8" hidden="1">[197]LTM!$N$461,[197]LTM!$N$463:$N$464,[197]LTM!$N$468:$N$469,[197]LTM!$N$473:$N$475,[197]LTM!$N$480,[197]LTM!$N$484:$N$485,[197]LTM!$N$490:$N$509,[197]LTM!$N$512,[197]LTM!$N$514:$N$518,[197]LTM!$N$525:$N$526,[197]LTM!$N$532:$N$537,[197]LTM!$N$560,[197]LTM!$N$590:$N$591,[197]LTM!$N$614:$N$631,[197]LTM!$N$635:$N$636</definedName>
    <definedName name="hn.MultByFXRatesTop7" localSheetId="10" hidden="1">[196]LTM!$N$461,[196]LTM!$N$463:$N$464,[196]LTM!$N$468:$N$469,[196]LTM!$N$473:$N$475,[196]LTM!$N$480,[196]LTM!$N$484:$N$485,[196]LTM!$N$490:$N$509,[196]LTM!$N$512,[196]LTM!$N$514:$N$518,[196]LTM!$N$525:$N$526,[196]LTM!$N$532:$N$537,[196]LTM!$N$560,[196]LTM!$N$590:$N$591,[196]LTM!$N$614:$N$631,[196]LTM!$N$635:$N$636</definedName>
    <definedName name="hn.MultByFXRatesTop7" hidden="1">[197]LTM!$N$461,[197]LTM!$N$463:$N$464,[197]LTM!$N$468:$N$469,[197]LTM!$N$473:$N$475,[197]LTM!$N$480,[197]LTM!$N$484:$N$485,[197]LTM!$N$490:$N$509,[197]LTM!$N$512,[197]LTM!$N$514:$N$518,[197]LTM!$N$525:$N$526,[197]LTM!$N$532:$N$537,[197]LTM!$N$560,[197]LTM!$N$590:$N$591,[197]LTM!$N$614:$N$631,[197]LTM!$N$635:$N$636</definedName>
    <definedName name="hn.NoUpload" hidden="1">0</definedName>
    <definedName name="hn.YearLabel" localSheetId="4" hidden="1">#REF!</definedName>
    <definedName name="hn.YearLabel" localSheetId="8" hidden="1">#REF!</definedName>
    <definedName name="hn.YearLabel" localSheetId="10" hidden="1">#REF!</definedName>
    <definedName name="hn.YearLabel" hidden="1">#REF!</definedName>
    <definedName name="hnt" localSheetId="4">#REF!</definedName>
    <definedName name="hnt" localSheetId="8">#REF!</definedName>
    <definedName name="hnt" localSheetId="10">#REF!</definedName>
    <definedName name="hnt">#REF!</definedName>
    <definedName name="HOJA" localSheetId="0">DATE(YEAR([0]!Loan_Start),MONTH([0]!Loan_Start)+Payment_Number,DAY([0]!Loan_Start))</definedName>
    <definedName name="HOJA" localSheetId="1">DATE(YEAR([0]!Loan_Start),MONTH([0]!Loan_Start)+Payment_Number,DAY([0]!Loan_Start))</definedName>
    <definedName name="HOJA" localSheetId="2">DATE(YEAR([0]!Loan_Start),MONTH([0]!Loan_Start)+Payment_Number,DAY([0]!Loan_Start))</definedName>
    <definedName name="HOJA" localSheetId="4">DATE(YEAR('[198]PRESUPUESTO PGIO'!Loan_Start),MONTH('[198]PRESUPUESTO PGIO'!Loan_Start)+Payment_Number,DAY('[198]PRESUPUESTO PGIO'!Loan_Start))</definedName>
    <definedName name="HOJA" localSheetId="5">DATE(YEAR([0]!Loan_Start),MONTH([0]!Loan_Start)+Payment_Number,DAY([0]!Loan_Start))</definedName>
    <definedName name="HOJA" localSheetId="6">DATE(YEAR([0]!Loan_Start),MONTH([0]!Loan_Start)+Payment_Number,DAY([0]!Loan_Start))</definedName>
    <definedName name="HOJA" localSheetId="8">DATE(YEAR('2.6. INTERVENTORIA'!Loan_Start),MONTH('2.6. INTERVENTORIA'!Loan_Start)+Payment_Number,DAY('2.6. INTERVENTORIA'!Loan_Start))</definedName>
    <definedName name="HOJA" localSheetId="10">#N/A</definedName>
    <definedName name="HOJA" localSheetId="14">DATE(YEAR([0]!Loan_Start),MONTH([0]!Loan_Start)+Payment_Number,DAY([0]!Loan_Start))</definedName>
    <definedName name="HOJA" localSheetId="12">DATE(YEAR([0]!Loan_Start),MONTH([0]!Loan_Start)+Payment_Number,DAY([0]!Loan_Start))</definedName>
    <definedName name="HOJA">DATE(YEAR([0]!Loan_Start),MONTH([0]!Loan_Start)+Payment_Number,DAY([0]!Loan_Start))</definedName>
    <definedName name="Hoja_Dis">[199]Design!$B$11:$DY$51</definedName>
    <definedName name="Hoja_Dis_All">[199]Design!$A$11:$DY$29</definedName>
    <definedName name="Hoja_Dis_Com">[131]Design!$A$11:$EA$267</definedName>
    <definedName name="Hoja_Dis_out">[199]Design!$C$11:$BX$27</definedName>
    <definedName name="Hoja_Dis_Ver">[199]Design!$B$11:$DY$51</definedName>
    <definedName name="HOJA1" localSheetId="4">#REF!</definedName>
    <definedName name="HOJA1" localSheetId="7">#REF!</definedName>
    <definedName name="HOJA1" localSheetId="8">#REF!</definedName>
    <definedName name="HOJA1" localSheetId="10">#REF!</definedName>
    <definedName name="HOJA1">#REF!</definedName>
    <definedName name="HOJA444" localSheetId="0">DATE(YEAR([0]!Loan_Start),MONTH([0]!Loan_Start)+Payment_Number,DAY([0]!Loan_Start))</definedName>
    <definedName name="HOJA444" localSheetId="1">DATE(YEAR([0]!Loan_Start),MONTH([0]!Loan_Start)+Payment_Number,DAY([0]!Loan_Start))</definedName>
    <definedName name="HOJA444" localSheetId="2">DATE(YEAR([0]!Loan_Start),MONTH([0]!Loan_Start)+Payment_Number,DAY([0]!Loan_Start))</definedName>
    <definedName name="HOJA444" localSheetId="4">DATE(YEAR('[198]PRESUPUESTO PGIO'!Loan_Start),MONTH('[198]PRESUPUESTO PGIO'!Loan_Start)+Payment_Number,DAY('[198]PRESUPUESTO PGIO'!Loan_Start))</definedName>
    <definedName name="HOJA444" localSheetId="5">DATE(YEAR([0]!Loan_Start),MONTH([0]!Loan_Start)+Payment_Number,DAY([0]!Loan_Start))</definedName>
    <definedName name="HOJA444" localSheetId="6">DATE(YEAR([0]!Loan_Start),MONTH([0]!Loan_Start)+Payment_Number,DAY([0]!Loan_Start))</definedName>
    <definedName name="HOJA444" localSheetId="8">DATE(YEAR('2.6. INTERVENTORIA'!Loan_Start),MONTH('2.6. INTERVENTORIA'!Loan_Start)+Payment_Number,DAY('2.6. INTERVENTORIA'!Loan_Start))</definedName>
    <definedName name="HOJA444" localSheetId="10">#N/A</definedName>
    <definedName name="HOJA444" localSheetId="14">DATE(YEAR([0]!Loan_Start),MONTH([0]!Loan_Start)+Payment_Number,DAY([0]!Loan_Start))</definedName>
    <definedName name="HOJA444" localSheetId="12">DATE(YEAR([0]!Loan_Start),MONTH([0]!Loan_Start)+Payment_Number,DAY([0]!Loan_Start))</definedName>
    <definedName name="HOJA444">DATE(YEAR([0]!Loan_Start),MONTH([0]!Loan_Start)+Payment_Number,DAY([0]!Loan_Start))</definedName>
    <definedName name="HonoraProfesionales" localSheetId="7">#REF!</definedName>
    <definedName name="HonoraProfesionales" localSheetId="8">#REF!</definedName>
    <definedName name="HonoraProfesionales">#REF!</definedName>
    <definedName name="HonoraTecnicos" localSheetId="7">#REF!</definedName>
    <definedName name="HonoraTecnicos" localSheetId="8">#REF!</definedName>
    <definedName name="HonoraTecnicos">#REF!</definedName>
    <definedName name="HORAA" localSheetId="4">#REF!</definedName>
    <definedName name="HORAA" localSheetId="8">#REF!</definedName>
    <definedName name="HORAA" localSheetId="10">#REF!</definedName>
    <definedName name="HORAA">#REF!</definedName>
    <definedName name="HORAS_DIAS" localSheetId="4">#REF!</definedName>
    <definedName name="HORAS_DIAS" localSheetId="8">#REF!</definedName>
    <definedName name="HORAS_DIAS" localSheetId="10">#REF!</definedName>
    <definedName name="HORAS_DIAS">#REF!</definedName>
    <definedName name="horas_lluvia" localSheetId="4">#REF!</definedName>
    <definedName name="horas_lluvia" localSheetId="8">#REF!</definedName>
    <definedName name="horas_lluvia" localSheetId="10">#REF!</definedName>
    <definedName name="horas_lluvia">#REF!</definedName>
    <definedName name="HORAS_LLUVIAS" localSheetId="8">#REF!</definedName>
    <definedName name="HORAS_LLUVIAS">#REF!</definedName>
    <definedName name="HORASLLUVIA" localSheetId="8">#REF!</definedName>
    <definedName name="HORASLLUVIA">#REF!</definedName>
    <definedName name="HoursTotCol" localSheetId="8">#REF!</definedName>
    <definedName name="HoursTotCol">#REF!</definedName>
    <definedName name="Hp">[23]CALCULO!$E$67</definedName>
    <definedName name="hqi" localSheetId="4">#REF!</definedName>
    <definedName name="hqi" localSheetId="8">#REF!</definedName>
    <definedName name="hqi" localSheetId="10">#REF!</definedName>
    <definedName name="hqi">#REF!</definedName>
    <definedName name="HrIncrement" localSheetId="4">'[99]Equip Data'!#REF!</definedName>
    <definedName name="HrIncrement" localSheetId="8">'[100]Equip Data'!#REF!</definedName>
    <definedName name="HrIncrement" localSheetId="10">'[99]Equip Data'!#REF!</definedName>
    <definedName name="HrIncrement">'[100]Equip Data'!#REF!</definedName>
    <definedName name="HSIT" localSheetId="7" hidden="1">{#N/A,#N/A,FALSE,"CIBHA05A";#N/A,#N/A,FALSE,"CIBHA05B"}</definedName>
    <definedName name="HSIT" localSheetId="8" hidden="1">{#N/A,#N/A,FALSE,"CIBHA05A";#N/A,#N/A,FALSE,"CIBHA05B"}</definedName>
    <definedName name="HSIT" hidden="1">{#N/A,#N/A,FALSE,"CIBHA05A";#N/A,#N/A,FALSE,"CIBHA05B"}</definedName>
    <definedName name="hsup" localSheetId="4">#REF!</definedName>
    <definedName name="hsup" localSheetId="8">#REF!</definedName>
    <definedName name="hsup" localSheetId="10">#REF!</definedName>
    <definedName name="hsup">#REF!</definedName>
    <definedName name="ht" localSheetId="4">#REF!</definedName>
    <definedName name="ht" localSheetId="8">#REF!</definedName>
    <definedName name="ht" localSheetId="10">#REF!</definedName>
    <definedName name="ht">#REF!</definedName>
    <definedName name="htecn" localSheetId="4">#REF!</definedName>
    <definedName name="htecn" localSheetId="8">#REF!</definedName>
    <definedName name="htecn" localSheetId="10">#REF!</definedName>
    <definedName name="htecn">#REF!</definedName>
    <definedName name="htk" localSheetId="8">#REF!</definedName>
    <definedName name="htk">#REF!</definedName>
    <definedName name="HTML_CodePage" hidden="1">1252</definedName>
    <definedName name="HTML_Control" localSheetId="7" hidden="1">{"'Sheet2'!$A$3:$B$17"}</definedName>
    <definedName name="HTML_Control" localSheetId="8" hidden="1">{"'Sheet2'!$A$3:$B$17"}</definedName>
    <definedName name="HTML_Control" hidden="1">{"'Sheet2'!$A$3:$B$17"}</definedName>
    <definedName name="HTML_Description" hidden="1">""</definedName>
    <definedName name="HTML_Email" hidden="1">""</definedName>
    <definedName name="HTML_Header" hidden="1">"Sheet2"</definedName>
    <definedName name="HTML_LastUpdate" hidden="1">"08/30/01"</definedName>
    <definedName name="HTML_LineAfter" hidden="1">FALSE</definedName>
    <definedName name="HTML_LineBefore" hidden="1">TRUE</definedName>
    <definedName name="HTML_Name" hidden="1">"Informacion y Computacion"</definedName>
    <definedName name="HTML_OBDlg2" hidden="1">TRUE</definedName>
    <definedName name="HTML_OBDlg4" hidden="1">TRUE</definedName>
    <definedName name="HTML_OS" hidden="1">0</definedName>
    <definedName name="HTML_PathFile" hidden="1">"N:\ACTIVIDADES DISTRITO HUILA\MANTENIMIENTO INDUSTRIAL\2PLANEACION\MyHTML.htm"</definedName>
    <definedName name="HTML_Title" hidden="1">"PLAN PERDIDAS 2001 ultimo"</definedName>
    <definedName name="hugo" localSheetId="4" hidden="1">#REF!</definedName>
    <definedName name="HUGO">#N/A</definedName>
    <definedName name="hvehiculo" localSheetId="4">#REF!</definedName>
    <definedName name="hvehiculo" localSheetId="8">#REF!</definedName>
    <definedName name="hvehiculo" localSheetId="10">#REF!</definedName>
    <definedName name="hvehiculo">#REF!</definedName>
    <definedName name="HY" localSheetId="4">#REF!</definedName>
    <definedName name="HY" localSheetId="8">#REF!</definedName>
    <definedName name="HY" localSheetId="10">#REF!</definedName>
    <definedName name="HY">#REF!</definedName>
    <definedName name="HYT" localSheetId="4">#REF!</definedName>
    <definedName name="HYT" localSheetId="8">#REF!</definedName>
    <definedName name="HYT" localSheetId="10">#REF!</definedName>
    <definedName name="HYT">#REF!</definedName>
    <definedName name="i" localSheetId="3">#REF!</definedName>
    <definedName name="I" localSheetId="4">#REF!</definedName>
    <definedName name="i" localSheetId="7">#REF!</definedName>
    <definedName name="i" localSheetId="8">#REF!</definedName>
    <definedName name="i" localSheetId="14">#REF!</definedName>
    <definedName name="i">#REF!</definedName>
    <definedName name="IANC">[8]INPUTS!$D$20</definedName>
    <definedName name="id" localSheetId="4">#REF!</definedName>
    <definedName name="id" localSheetId="8">#REF!</definedName>
    <definedName name="id" localSheetId="10">#REF!</definedName>
    <definedName name="id">#REF!</definedName>
    <definedName name="IF" localSheetId="8">'[102]A. P. U.'!#REF!</definedName>
    <definedName name="IF">'[102]A. P. U.'!#REF!</definedName>
    <definedName name="ig" localSheetId="4">#REF!</definedName>
    <definedName name="ig" localSheetId="8">#REF!</definedName>
    <definedName name="ig" localSheetId="10">#REF!</definedName>
    <definedName name="ig">#REF!</definedName>
    <definedName name="ii" localSheetId="4">#REF!</definedName>
    <definedName name="ii" localSheetId="8">#REF!</definedName>
    <definedName name="ii" localSheetId="10">#REF!</definedName>
    <definedName name="ii">#REF!</definedName>
    <definedName name="III" localSheetId="8">#REF!</definedName>
    <definedName name="III">#REF!</definedName>
    <definedName name="ik" localSheetId="8">#REF!</definedName>
    <definedName name="ik">#REF!</definedName>
    <definedName name="ikj" localSheetId="8">#REF!</definedName>
    <definedName name="ikj">#REF!</definedName>
    <definedName name="Im_Un" localSheetId="8">#REF!</definedName>
    <definedName name="Im_Un">#REF!</definedName>
    <definedName name="IMP" localSheetId="8">#REF!</definedName>
    <definedName name="IMP">#REF!</definedName>
    <definedName name="Impacto" localSheetId="8">#REF!</definedName>
    <definedName name="Impacto">#REF!</definedName>
    <definedName name="ImpdosporMilCostos" localSheetId="8">#REF!</definedName>
    <definedName name="ImpdosporMilCostos">#REF!</definedName>
    <definedName name="Impdosxmil" localSheetId="8">#REF!</definedName>
    <definedName name="Impdosxmil">#REF!</definedName>
    <definedName name="ImpPolizasConsultoria" localSheetId="7">#REF!</definedName>
    <definedName name="ImpPolizasConsultoria" localSheetId="8">#REF!</definedName>
    <definedName name="ImpPolizasConsultoria">#REF!</definedName>
    <definedName name="ImpPolizasObra" localSheetId="7">#REF!</definedName>
    <definedName name="ImpPolizasObra" localSheetId="8">#REF!</definedName>
    <definedName name="ImpPolizasObra">#REF!</definedName>
    <definedName name="imprev" localSheetId="8">#REF!</definedName>
    <definedName name="imprev">#REF!</definedName>
    <definedName name="imprevistos">[93]DATOS!$B$17</definedName>
    <definedName name="Imprevistos_mmto_año1" localSheetId="4">#REF!</definedName>
    <definedName name="Imprevistos_mmto_año1" localSheetId="8">#REF!</definedName>
    <definedName name="Imprevistos_mmto_año1" localSheetId="10">#REF!</definedName>
    <definedName name="Imprevistos_mmto_año1">#REF!</definedName>
    <definedName name="Imprimir_área_IM_1" localSheetId="8">#REF!</definedName>
    <definedName name="Imprimir_área_IM_1">#REF!</definedName>
    <definedName name="IMPTO_IVA" localSheetId="7" hidden="1">{#N/A,#N/A,FALSE,"47.1.3.R ";#N/A,#N/A,FALSE,"50.R";#N/A,#N/A,FALSE,"54.R";#N/A,#N/A,FALSE,"54.1.R ";#N/A,#N/A,FALSE,"54.2.R";#N/A,#N/A,FALSE,"54.3.R";#N/A,#N/A,FALSE,"58.R";#N/A,#N/A,FALSE,"62.R";#N/A,#N/A,FALSE,"64.R";#N/A,#N/A,FALSE,"70.R";#N/A,#N/A,FALSE,"73.R ";#N/A,#N/A,FALSE,"75. R ";#N/A,#N/A,FALSE,"76.R";#N/A,#N/A,FALSE,"76.1.R";#N/A,#N/A,FALSE,"76.1. cont. 1.-R";#N/A,#N/A,FALSE,"76.1. cont.- 2 .R ";#N/A,#N/A,FALSE,"83.R";#N/A,#N/A,FALSE,"85.R";#N/A,#N/A,FALSE,"85.1. R";#N/A,#N/A,FALSE,"85.2. R";#N/A,#N/A,FALSE,"85.3.R";#N/A,#N/A,FALSE,"86.R";#N/A,#N/A,FALSE,"86.1. R ";#N/A,#N/A,FALSE,"86.2.R";#N/A,#N/A,FALSE,"86.3.R ";#N/A,#N/A,FALSE,"87. R";#N/A,#N/A,FALSE,"88.R";#N/A,#N/A,FALSE,"88.1.R ";#N/A,#N/A,FALSE,"88.2.R";#N/A,#N/A,FALSE,"88.3.R "}</definedName>
    <definedName name="IMPTO_IVA" localSheetId="8" hidden="1">{#N/A,#N/A,FALSE,"47.1.3.R ";#N/A,#N/A,FALSE,"50.R";#N/A,#N/A,FALSE,"54.R";#N/A,#N/A,FALSE,"54.1.R ";#N/A,#N/A,FALSE,"54.2.R";#N/A,#N/A,FALSE,"54.3.R";#N/A,#N/A,FALSE,"58.R";#N/A,#N/A,FALSE,"62.R";#N/A,#N/A,FALSE,"64.R";#N/A,#N/A,FALSE,"70.R";#N/A,#N/A,FALSE,"73.R ";#N/A,#N/A,FALSE,"75. R ";#N/A,#N/A,FALSE,"76.R";#N/A,#N/A,FALSE,"76.1.R";#N/A,#N/A,FALSE,"76.1. cont. 1.-R";#N/A,#N/A,FALSE,"76.1. cont.- 2 .R ";#N/A,#N/A,FALSE,"83.R";#N/A,#N/A,FALSE,"85.R";#N/A,#N/A,FALSE,"85.1. R";#N/A,#N/A,FALSE,"85.2. R";#N/A,#N/A,FALSE,"85.3.R";#N/A,#N/A,FALSE,"86.R";#N/A,#N/A,FALSE,"86.1. R ";#N/A,#N/A,FALSE,"86.2.R";#N/A,#N/A,FALSE,"86.3.R ";#N/A,#N/A,FALSE,"87. R";#N/A,#N/A,FALSE,"88.R";#N/A,#N/A,FALSE,"88.1.R ";#N/A,#N/A,FALSE,"88.2.R";#N/A,#N/A,FALSE,"88.3.R "}</definedName>
    <definedName name="IMPTO_IVA" hidden="1">{#N/A,#N/A,FALSE,"47.1.3.R ";#N/A,#N/A,FALSE,"50.R";#N/A,#N/A,FALSE,"54.R";#N/A,#N/A,FALSE,"54.1.R ";#N/A,#N/A,FALSE,"54.2.R";#N/A,#N/A,FALSE,"54.3.R";#N/A,#N/A,FALSE,"58.R";#N/A,#N/A,FALSE,"62.R";#N/A,#N/A,FALSE,"64.R";#N/A,#N/A,FALSE,"70.R";#N/A,#N/A,FALSE,"73.R ";#N/A,#N/A,FALSE,"75. R ";#N/A,#N/A,FALSE,"76.R";#N/A,#N/A,FALSE,"76.1.R";#N/A,#N/A,FALSE,"76.1. cont. 1.-R";#N/A,#N/A,FALSE,"76.1. cont.- 2 .R ";#N/A,#N/A,FALSE,"83.R";#N/A,#N/A,FALSE,"85.R";#N/A,#N/A,FALSE,"85.1. R";#N/A,#N/A,FALSE,"85.2. R";#N/A,#N/A,FALSE,"85.3.R";#N/A,#N/A,FALSE,"86.R";#N/A,#N/A,FALSE,"86.1. R ";#N/A,#N/A,FALSE,"86.2.R";#N/A,#N/A,FALSE,"86.3.R ";#N/A,#N/A,FALSE,"87. R";#N/A,#N/A,FALSE,"88.R";#N/A,#N/A,FALSE,"88.1.R ";#N/A,#N/A,FALSE,"88.2.R";#N/A,#N/A,FALSE,"88.3.R "}</definedName>
    <definedName name="ImpuestoCostos" localSheetId="4">#REF!</definedName>
    <definedName name="ImpuestoCostos" localSheetId="8">#REF!</definedName>
    <definedName name="ImpuestoCostos" localSheetId="10">#REF!</definedName>
    <definedName name="ImpuestoCostos">#REF!</definedName>
    <definedName name="Impuestos" localSheetId="4">#REF!</definedName>
    <definedName name="Impuestos" localSheetId="8">#REF!</definedName>
    <definedName name="Impuestos" localSheetId="10">#REF!</definedName>
    <definedName name="Impuestos">#REF!</definedName>
    <definedName name="IMPULSIONALCANTARILLADOTABLA1.10">'[8]INFORMACIÓN REFERENCIA'!$B$441:$F$452</definedName>
    <definedName name="Incomepb" localSheetId="4" hidden="1">#REF!</definedName>
    <definedName name="Incomepb" localSheetId="8" hidden="1">#REF!</definedName>
    <definedName name="Incomepb" localSheetId="10" hidden="1">#REF!</definedName>
    <definedName name="Incomepb" hidden="1">#REF!</definedName>
    <definedName name="INCONTERMS" localSheetId="4">[200]LISTAS!#REF!</definedName>
    <definedName name="INCONTERMS" localSheetId="8">[201]LISTAS!#REF!</definedName>
    <definedName name="INCONTERMS" localSheetId="10">[200]LISTAS!#REF!</definedName>
    <definedName name="INCONTERMS">[201]LISTAS!#REF!</definedName>
    <definedName name="INCREMENTO1">'[202]CAT-D7H'!$R$3</definedName>
    <definedName name="INCREMENTO2">'[202]CAT-D7H'!$S$3</definedName>
    <definedName name="INCREMENTO3">'[202]CAT-D7H'!$T$3</definedName>
    <definedName name="IncrementoCanon" localSheetId="4">#REF!</definedName>
    <definedName name="IncrementoCanon" localSheetId="8">#REF!</definedName>
    <definedName name="IncrementoCanon" localSheetId="10">#REF!</definedName>
    <definedName name="IncrementoCanon">#REF!</definedName>
    <definedName name="incrustaciones" localSheetId="4">[59]lisprecios!#REF!</definedName>
    <definedName name="incrustaciones" localSheetId="8">[59]lisprecios!#REF!</definedName>
    <definedName name="incrustaciones" localSheetId="10">[59]lisprecios!#REF!</definedName>
    <definedName name="incrustaciones">[59]lisprecios!#REF!</definedName>
    <definedName name="IND">[203]items!$C$4:$J$247</definedName>
    <definedName name="INDEX" localSheetId="4">'[204]Presupuesto 2003'!#REF!</definedName>
    <definedName name="INDEX" localSheetId="8">'[204]Presupuesto 2003'!#REF!</definedName>
    <definedName name="INDEX" localSheetId="10">'[204]Presupuesto 2003'!#REF!</definedName>
    <definedName name="INDEX">'[204]Presupuesto 2003'!#REF!</definedName>
    <definedName name="Index." localSheetId="4">'[204]Presupuesto 2003'!#REF!</definedName>
    <definedName name="Index." localSheetId="8">'[204]Presupuesto 2003'!#REF!</definedName>
    <definedName name="Index." localSheetId="10">'[204]Presupuesto 2003'!#REF!</definedName>
    <definedName name="Index.">'[204]Presupuesto 2003'!#REF!</definedName>
    <definedName name="INDEXa" localSheetId="4">'[204]Presupuesto 2003'!#REF!</definedName>
    <definedName name="INDEXa" localSheetId="8">'[204]Presupuesto 2003'!#REF!</definedName>
    <definedName name="INDEXa" localSheetId="10">'[204]Presupuesto 2003'!#REF!</definedName>
    <definedName name="INDEXa">'[204]Presupuesto 2003'!#REF!</definedName>
    <definedName name="INDEXACIÓN" localSheetId="4">'[204]Presupuesto 2003'!#REF!</definedName>
    <definedName name="INDEXACIÓN" localSheetId="8">'[204]Presupuesto 2003'!#REF!</definedName>
    <definedName name="INDEXACIÓN" localSheetId="10">'[204]Presupuesto 2003'!#REF!</definedName>
    <definedName name="INDEXACIÓN">'[204]Presupuesto 2003'!#REF!</definedName>
    <definedName name="INDICE" localSheetId="4">[135]INDICE!$A:$IV</definedName>
    <definedName name="INDICE" localSheetId="7" hidden="1">#N/A</definedName>
    <definedName name="INDICE" localSheetId="8" hidden="1">#N/A</definedName>
    <definedName name="INDICE" localSheetId="10">[135]INDICE!$A:$IV</definedName>
    <definedName name="INDICE">[136]INDICE!$A:$IV</definedName>
    <definedName name="INDICEPRECIOSCONSUMIDOR">[8]REFERENCIAS!$A$28:$E$112</definedName>
    <definedName name="INDIREC" localSheetId="4">#REF!</definedName>
    <definedName name="INDIREC" localSheetId="8">#REF!</definedName>
    <definedName name="INDIREC" localSheetId="10">#REF!</definedName>
    <definedName name="INDIREC">#REF!</definedName>
    <definedName name="INDJA1" localSheetId="4">#REF!</definedName>
    <definedName name="INDJA1" localSheetId="8">#REF!</definedName>
    <definedName name="INDJA1" localSheetId="10">#REF!</definedName>
    <definedName name="INDJA1">#REF!</definedName>
    <definedName name="INDPYG9698" localSheetId="7" hidden="1">{#N/A,#N/A,FALSE,"Costos Productos 6A";#N/A,#N/A,FALSE,"Costo Unitario Total H-94-12"}</definedName>
    <definedName name="INDPYG9698" localSheetId="8" hidden="1">{#N/A,#N/A,FALSE,"Costos Productos 6A";#N/A,#N/A,FALSE,"Costo Unitario Total H-94-12"}</definedName>
    <definedName name="INDPYG9698" hidden="1">{#N/A,#N/A,FALSE,"Costos Productos 6A";#N/A,#N/A,FALSE,"Costo Unitario Total H-94-12"}</definedName>
    <definedName name="INF" localSheetId="3">#REF!</definedName>
    <definedName name="inf" localSheetId="7">#REF!</definedName>
    <definedName name="inf" localSheetId="8">#REF!</definedName>
    <definedName name="INF" localSheetId="14">#REF!</definedName>
    <definedName name="INF">#REF!</definedName>
    <definedName name="INFF" localSheetId="3">#REF!</definedName>
    <definedName name="INFF" localSheetId="8">#REF!</definedName>
    <definedName name="INFF" localSheetId="14">#REF!</definedName>
    <definedName name="INFF">#REF!</definedName>
    <definedName name="INFG" localSheetId="8">#REF!</definedName>
    <definedName name="INFG">#REF!</definedName>
    <definedName name="infi" localSheetId="3">#REF!</definedName>
    <definedName name="infi" localSheetId="8">#REF!</definedName>
    <definedName name="infi" localSheetId="14">#REF!</definedName>
    <definedName name="infi">#REF!</definedName>
    <definedName name="infiltra">[145]Hoja2!$C$5</definedName>
    <definedName name="ING" localSheetId="7" hidden="1">{#N/A,#N/A,FALSE,"DITCAR";#N/A,#N/A,FALSE,"a1";#N/A,#N/A,FALSE,"a2";#N/A,#N/A,FALSE,"a3";#N/A,#N/A,FALSE,"a4";#N/A,#N/A,FALSE,"a4a";#N/A,#N/A,FALSE,"a4B";#N/A,#N/A,FALSE,"a4C";#N/A,#N/A,FALSE,"A5a ";#N/A,#N/A,FALSE,"A5b";#N/A,#N/A,FALSE,"A6A";#N/A,#N/A,FALSE,"A6B";#N/A,#N/A,FALSE,"A6C";#N/A,#N/A,FALSE,"04PG12NB"}</definedName>
    <definedName name="ING" localSheetId="8"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REHIS" localSheetId="7" hidden="1">{#N/A,#N/A,FALSE,"CIBHA05A";#N/A,#N/A,FALSE,"CIBHA05B"}</definedName>
    <definedName name="INGREHIS" localSheetId="8" hidden="1">{#N/A,#N/A,FALSE,"CIBHA05A";#N/A,#N/A,FALSE,"CIBHA05B"}</definedName>
    <definedName name="INGREHIS" hidden="1">{#N/A,#N/A,FALSE,"CIBHA05A";#N/A,#N/A,FALSE,"CIBHA05B"}</definedName>
    <definedName name="Ingresos" localSheetId="7" hidden="1">{"'Sheet2'!$A$3:$B$17"}</definedName>
    <definedName name="Ingresos" localSheetId="8" hidden="1">{"'Sheet2'!$A$3:$B$17"}</definedName>
    <definedName name="Ingresos" hidden="1">{"'Sheet2'!$A$3:$B$17"}</definedName>
    <definedName name="Ingresos06" localSheetId="7" hidden="1">{"'Sheet2'!$A$3:$B$17"}</definedName>
    <definedName name="Ingresos06" localSheetId="8" hidden="1">{"'Sheet2'!$A$3:$B$17"}</definedName>
    <definedName name="Ingresos06" hidden="1">{"'Sheet2'!$A$3:$B$17"}</definedName>
    <definedName name="IniCeldaDtfRapida" localSheetId="8">#REF!</definedName>
    <definedName name="IniCeldaDtfRapida">#REF!</definedName>
    <definedName name="InitFleet" localSheetId="8">#REF!</definedName>
    <definedName name="InitFleet">#REF!</definedName>
    <definedName name="InitPurch" localSheetId="8">#REF!</definedName>
    <definedName name="InitPurch">#REF!</definedName>
    <definedName name="inn" localSheetId="8">#REF!</definedName>
    <definedName name="inn">#REF!</definedName>
    <definedName name="ins" localSheetId="4">[205]insumos!$A$8:$A$40</definedName>
    <definedName name="ins" localSheetId="8">[206]insumos!$A$8:$A$40</definedName>
    <definedName name="ins" localSheetId="10">[205]insumos!$A$8:$A$40</definedName>
    <definedName name="ins">[206]insumos!$A$8:$A$40</definedName>
    <definedName name="Instalacion" localSheetId="7">#REF!</definedName>
    <definedName name="Instalacion" localSheetId="8">#REF!</definedName>
    <definedName name="Instalacion">#REF!</definedName>
    <definedName name="Instalación_TM_incluye15Breake" localSheetId="4">'[61]L. MAT.'!#REF!</definedName>
    <definedName name="Instalación_TM_incluye15Breake" localSheetId="8">'[61]L. MAT.'!#REF!</definedName>
    <definedName name="Instalación_TM_incluye15Breake" localSheetId="10">'[61]L. MAT.'!#REF!</definedName>
    <definedName name="Instalación_TM_incluye15Breake">'[61]L. MAT.'!#REF!</definedName>
    <definedName name="instalaciontuberia3" localSheetId="4">#REF!</definedName>
    <definedName name="instalaciontuberia3" localSheetId="8">#REF!</definedName>
    <definedName name="instalaciontuberia3" localSheetId="10">#REF!</definedName>
    <definedName name="instalaciontuberia3">#REF!</definedName>
    <definedName name="INSTRU" localSheetId="7" hidden="1">{#N/A,#N/A,TRUE,"INGENIERIA";#N/A,#N/A,TRUE,"COMPRAS";#N/A,#N/A,TRUE,"DIRECCION";#N/A,#N/A,TRUE,"RESUMEN"}</definedName>
    <definedName name="INSTRU" localSheetId="8" hidden="1">{#N/A,#N/A,TRUE,"INGENIERIA";#N/A,#N/A,TRUE,"COMPRAS";#N/A,#N/A,TRUE,"DIRECCION";#N/A,#N/A,TRUE,"RESUMEN"}</definedName>
    <definedName name="INSTRU" hidden="1">{#N/A,#N/A,TRUE,"INGENIERIA";#N/A,#N/A,TRUE,"COMPRAS";#N/A,#N/A,TRUE,"DIRECCION";#N/A,#N/A,TRUE,"RESUMEN"}</definedName>
    <definedName name="INSU">[207]INSUMOS!$A$1:$E$65536</definedName>
    <definedName name="INSUMO" localSheetId="4">'[208]Base Datos Insumos'!$A$4:$B$483</definedName>
    <definedName name="INSUMO" localSheetId="7">VLOOKUP([107]apu!$B1,[107]Insumos!$D$1:$E$65536,2,FALSE)</definedName>
    <definedName name="INSUMO" localSheetId="8">VLOOKUP([107]apu!$B1,[107]Insumos!$D$1:$E$65536,2,FALSE)</definedName>
    <definedName name="INSUMO" localSheetId="10">'[208]Base Datos Insumos'!$A$4:$B$483</definedName>
    <definedName name="INSUMO">'[209]Base Datos Insumos'!$A$4:$B$483</definedName>
    <definedName name="INSUMOS" localSheetId="4">'[208]Base Datos Insumos'!$A$4:$B$483</definedName>
    <definedName name="Insumos" localSheetId="7">#REF!</definedName>
    <definedName name="Insumos" localSheetId="8">#REF!</definedName>
    <definedName name="INSUMOS" localSheetId="10">'[208]Base Datos Insumos'!$A$4:$B$483</definedName>
    <definedName name="INSUMOS">'[209]Base Datos Insumos'!$A$4:$B$483</definedName>
    <definedName name="InsuranceRate" localSheetId="4">[73]Parameters!$K$16</definedName>
    <definedName name="InsuranceRate" localSheetId="8">[74]Parameters!$K$16</definedName>
    <definedName name="InsuranceRate" localSheetId="10">[73]Parameters!$K$16</definedName>
    <definedName name="InsuranceRate">[74]Parameters!$K$16</definedName>
    <definedName name="Int" localSheetId="4">#REF!</definedName>
    <definedName name="Int" localSheetId="8">#REF!</definedName>
    <definedName name="Int" localSheetId="10">#REF!</definedName>
    <definedName name="Int">#REF!</definedName>
    <definedName name="intCosteoMmto" localSheetId="4">#REF!</definedName>
    <definedName name="intCosteoMmto" localSheetId="8">#REF!</definedName>
    <definedName name="intCosteoMmto" localSheetId="10">#REF!</definedName>
    <definedName name="intCosteoMmto">#REF!</definedName>
    <definedName name="intDiasPagoFactura" localSheetId="4">#REF!</definedName>
    <definedName name="intDiasPagoFactura" localSheetId="8">#REF!</definedName>
    <definedName name="intDiasPagoFactura" localSheetId="10">#REF!</definedName>
    <definedName name="intDiasPagoFactura">#REF!</definedName>
    <definedName name="Interest_Rate" localSheetId="8">#REF!</definedName>
    <definedName name="Interest_Rate">#REF!</definedName>
    <definedName name="InterestRate" localSheetId="4">[73]Parameters!$K$15</definedName>
    <definedName name="InterestRate" localSheetId="8">[74]Parameters!$K$15</definedName>
    <definedName name="InterestRate" localSheetId="10">[73]Parameters!$K$15</definedName>
    <definedName name="InterestRate">[74]Parameters!$K$15</definedName>
    <definedName name="Interruptor_sencillo">'[45]LISTADO '!$F$81</definedName>
    <definedName name="Interventor">[123]Datos!$B$5</definedName>
    <definedName name="intFrecIncremInsumosAno" localSheetId="4">#REF!</definedName>
    <definedName name="intFrecIncremInsumosAno" localSheetId="8">#REF!</definedName>
    <definedName name="intFrecIncremInsumosAno" localSheetId="10">#REF!</definedName>
    <definedName name="intFrecIncremInsumosAno">#REF!</definedName>
    <definedName name="intFrecInctoMmtoAno" localSheetId="4">#REF!</definedName>
    <definedName name="intFrecInctoMmtoAno" localSheetId="8">#REF!</definedName>
    <definedName name="intFrecInctoMmtoAno" localSheetId="10">#REF!</definedName>
    <definedName name="intFrecInctoMmtoAno">#REF!</definedName>
    <definedName name="intMesBenTributario" localSheetId="4">#REF!</definedName>
    <definedName name="intMesBenTributario" localSheetId="8">#REF!</definedName>
    <definedName name="intMesBenTributario" localSheetId="10">#REF!</definedName>
    <definedName name="intMesBenTributario">#REF!</definedName>
    <definedName name="intMesCruzarIva" localSheetId="8">#REF!</definedName>
    <definedName name="intMesCruzarIva">#REF!</definedName>
    <definedName name="intMesInicioIncremInsumosAno" localSheetId="8">#REF!</definedName>
    <definedName name="intMesInicioIncremInsumosAno">#REF!</definedName>
    <definedName name="intMesRevFinCont" localSheetId="8">#REF!</definedName>
    <definedName name="intMesRevFinCont">#REF!</definedName>
    <definedName name="intPlazoVariable1" localSheetId="8">#REF!</definedName>
    <definedName name="intPlazoVariable1">#REF!</definedName>
    <definedName name="intPlazoVariable2" localSheetId="8">#REF!</definedName>
    <definedName name="intPlazoVariable2">#REF!</definedName>
    <definedName name="intPlazoVariable3" localSheetId="8">#REF!</definedName>
    <definedName name="intPlazoVariable3">#REF!</definedName>
    <definedName name="IntRendCombKmGl" localSheetId="8">#REF!</definedName>
    <definedName name="IntRendCombKmGl">#REF!</definedName>
    <definedName name="IntTipoMmto" localSheetId="8">#REF!</definedName>
    <definedName name="IntTipoMmto">#REF!</definedName>
    <definedName name="INV_11" localSheetId="4">'[210]PR 1'!$A$2:$N$655</definedName>
    <definedName name="INV_11" localSheetId="7">'[211]PR 1'!$A$2:$N$655</definedName>
    <definedName name="INV_11" localSheetId="8">'[211]PR 1'!$A$2:$N$655</definedName>
    <definedName name="INV_11" localSheetId="10">#REF!</definedName>
    <definedName name="INV_11">#REF!</definedName>
    <definedName name="Io" localSheetId="4">#REF!</definedName>
    <definedName name="Io" localSheetId="7">#REF!</definedName>
    <definedName name="Io" localSheetId="8">#REF!</definedName>
    <definedName name="Io">#REF!</definedName>
    <definedName name="IOPIOU" localSheetId="7" hidden="1">{#N/A,#N/A,FALSE,"Costos Productos 6A";#N/A,#N/A,FALSE,"Costo Unitario Total H-94-12"}</definedName>
    <definedName name="IOPIOU" localSheetId="8" hidden="1">{#N/A,#N/A,FALSE,"Costos Productos 6A";#N/A,#N/A,FALSE,"Costo Unitario Total H-94-12"}</definedName>
    <definedName name="IOPIOU" hidden="1">{#N/A,#N/A,FALSE,"Costos Productos 6A";#N/A,#N/A,FALSE,"Costo Unitario Total H-94-12"}</definedName>
    <definedName name="IPC">[8]REFERENCIAS!$A$27:$E$112</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 localSheetId="4">#REF!</definedName>
    <definedName name="ir" localSheetId="8">#REF!</definedName>
    <definedName name="ir" localSheetId="10">#REF!</definedName>
    <definedName name="ir">#REF!</definedName>
    <definedName name="IsColHidden" hidden="1">FALSE</definedName>
    <definedName name="IsLTMColHidden" hidden="1">FALSE</definedName>
    <definedName name="IsSecureRevolver" localSheetId="4" hidden="1">#REF!</definedName>
    <definedName name="IsSecureRevolver" localSheetId="8" hidden="1">#REF!</definedName>
    <definedName name="IsSecureRevolver" localSheetId="10" hidden="1">#REF!</definedName>
    <definedName name="IsSecureRevolver" hidden="1">#REF!</definedName>
    <definedName name="IsSecureSenior1" localSheetId="4" hidden="1">#REF!</definedName>
    <definedName name="IsSecureSenior1" localSheetId="8" hidden="1">#REF!</definedName>
    <definedName name="IsSecureSenior1" localSheetId="10" hidden="1">#REF!</definedName>
    <definedName name="IsSecureSenior1" hidden="1">#REF!</definedName>
    <definedName name="IsSecureSenior2" localSheetId="4" hidden="1">#REF!</definedName>
    <definedName name="IsSecureSenior2" localSheetId="8" hidden="1">#REF!</definedName>
    <definedName name="IsSecureSenior2" localSheetId="10" hidden="1">#REF!</definedName>
    <definedName name="IsSecureSenior2" hidden="1">#REF!</definedName>
    <definedName name="IsSecureSenior3" localSheetId="8" hidden="1">#REF!</definedName>
    <definedName name="IsSecureSenior3" hidden="1">#REF!</definedName>
    <definedName name="IsSecureSenior4" localSheetId="8" hidden="1">#REF!</definedName>
    <definedName name="IsSecureSenior4" hidden="1">#REF!</definedName>
    <definedName name="IsSecureSenior5" localSheetId="8" hidden="1">#REF!</definedName>
    <definedName name="IsSecureSenior5" hidden="1">#REF!</definedName>
    <definedName name="IsSecureSenior6" localSheetId="8" hidden="1">#REF!</definedName>
    <definedName name="IsSecureSenior6" hidden="1">#REF!</definedName>
    <definedName name="IsSecureSenior7" localSheetId="8" hidden="1">#REF!</definedName>
    <definedName name="IsSecureSenior7" hidden="1">#REF!</definedName>
    <definedName name="IT" localSheetId="8">#REF!</definedName>
    <definedName name="IT">#REF!</definedName>
    <definedName name="it." localSheetId="8">#REF!</definedName>
    <definedName name="it.">#REF!</definedName>
    <definedName name="item" localSheetId="7">[134]PRESUPUESTO!$A$10:$G$830</definedName>
    <definedName name="Item" localSheetId="8">[212]Item!$A$2:$D$213</definedName>
    <definedName name="ITEM">[213]BASE!$C$4:$H$270</definedName>
    <definedName name="ITEM___1.0" localSheetId="4">#REF!</definedName>
    <definedName name="ITEM___1.0" localSheetId="8">#REF!</definedName>
    <definedName name="ITEM___1.0" localSheetId="10">#REF!</definedName>
    <definedName name="ITEM___1.0">#REF!</definedName>
    <definedName name="ITEM_1.1" localSheetId="4">#REF!</definedName>
    <definedName name="ITEM_1.1" localSheetId="8">#REF!</definedName>
    <definedName name="ITEM_1.1" localSheetId="10">#REF!</definedName>
    <definedName name="ITEM_1.1">#REF!</definedName>
    <definedName name="ITEM_1.1.1" localSheetId="4">#REF!</definedName>
    <definedName name="ITEM_1.1.1" localSheetId="8">#REF!</definedName>
    <definedName name="ITEM_1.1.1" localSheetId="10">#REF!</definedName>
    <definedName name="ITEM_1.1.1">#REF!</definedName>
    <definedName name="ITEM_1.1.2" localSheetId="8">#REF!</definedName>
    <definedName name="ITEM_1.1.2">#REF!</definedName>
    <definedName name="ITEM_1.2.1" localSheetId="8">#REF!</definedName>
    <definedName name="ITEM_1.2.1">#REF!</definedName>
    <definedName name="ITEM_1.3.1" localSheetId="8">#REF!</definedName>
    <definedName name="ITEM_1.3.1">#REF!</definedName>
    <definedName name="ITEM_1.3.2" localSheetId="8">#REF!</definedName>
    <definedName name="ITEM_1.3.2">#REF!</definedName>
    <definedName name="ITEM_1.3.3" localSheetId="8">#REF!</definedName>
    <definedName name="ITEM_1.3.3">#REF!</definedName>
    <definedName name="ITEM_1.3.4" localSheetId="8">#REF!</definedName>
    <definedName name="ITEM_1.3.4">#REF!</definedName>
    <definedName name="ITEM_1.4" localSheetId="8">#REF!</definedName>
    <definedName name="ITEM_1.4">#REF!</definedName>
    <definedName name="ITEM_1.4.1" localSheetId="8">#REF!</definedName>
    <definedName name="ITEM_1.4.1">#REF!</definedName>
    <definedName name="ITEM_1.4.2" localSheetId="8">#REF!</definedName>
    <definedName name="ITEM_1.4.2">#REF!</definedName>
    <definedName name="ITEM_1.4.3" localSheetId="8">#REF!</definedName>
    <definedName name="ITEM_1.4.3">#REF!</definedName>
    <definedName name="ITEM_1.4.4" localSheetId="8">#REF!</definedName>
    <definedName name="ITEM_1.4.4">#REF!</definedName>
    <definedName name="ITEM_1.5" localSheetId="8">#REF!</definedName>
    <definedName name="ITEM_1.5">#REF!</definedName>
    <definedName name="ITEM_1.6.1" localSheetId="8">#REF!</definedName>
    <definedName name="ITEM_1.6.1">#REF!</definedName>
    <definedName name="ITEM_1.6.2" localSheetId="8">#REF!</definedName>
    <definedName name="ITEM_1.6.2">#REF!</definedName>
    <definedName name="ITEM_1.7.1" localSheetId="8">#REF!</definedName>
    <definedName name="ITEM_1.7.1">#REF!</definedName>
    <definedName name="ITEM_1.7.2" localSheetId="8">#REF!</definedName>
    <definedName name="ITEM_1.7.2">#REF!</definedName>
    <definedName name="ITEM_1.8" localSheetId="8">#REF!</definedName>
    <definedName name="ITEM_1.8">#REF!</definedName>
    <definedName name="ITEM_1_FILTRO" localSheetId="8">#REF!</definedName>
    <definedName name="ITEM_1_FILTRO">#REF!</definedName>
    <definedName name="ITEM_2" localSheetId="8">#REF!</definedName>
    <definedName name="ITEM_2">#REF!</definedName>
    <definedName name="ITEM_2.11" localSheetId="8">#REF!</definedName>
    <definedName name="ITEM_2.11">#REF!</definedName>
    <definedName name="ITEM_2.7" localSheetId="8">#REF!</definedName>
    <definedName name="ITEM_2.7">#REF!</definedName>
    <definedName name="ITEM_3.1" localSheetId="8">#REF!</definedName>
    <definedName name="ITEM_3.1">#REF!</definedName>
    <definedName name="ITEM_3.11" localSheetId="8">#REF!</definedName>
    <definedName name="ITEM_3.11">#REF!</definedName>
    <definedName name="ITEM_3.12" localSheetId="8">#REF!</definedName>
    <definedName name="ITEM_3.12">#REF!</definedName>
    <definedName name="ITEM_3.13" localSheetId="8">#REF!</definedName>
    <definedName name="ITEM_3.13">#REF!</definedName>
    <definedName name="ITEM_3.14" localSheetId="8">#REF!</definedName>
    <definedName name="ITEM_3.14">#REF!</definedName>
    <definedName name="ITEM_3.15" localSheetId="8">#REF!</definedName>
    <definedName name="ITEM_3.15">#REF!</definedName>
    <definedName name="ITEM_3_FILTRO" localSheetId="8">#REF!</definedName>
    <definedName name="ITEM_3_FILTRO">#REF!</definedName>
    <definedName name="ITEM_4" localSheetId="8">#REF!</definedName>
    <definedName name="ITEM_4">#REF!</definedName>
    <definedName name="ITEM_4_FILTRO" localSheetId="8">#REF!</definedName>
    <definedName name="ITEM_4_FILTRO">#REF!</definedName>
    <definedName name="ITEM_5" localSheetId="8">#REF!</definedName>
    <definedName name="ITEM_5">#REF!</definedName>
    <definedName name="ITEM_5_FILTRO" localSheetId="8">#REF!</definedName>
    <definedName name="ITEM_5_FILTRO">#REF!</definedName>
    <definedName name="ITEM_6.2" localSheetId="8">#REF!</definedName>
    <definedName name="ITEM_6.2">#REF!</definedName>
    <definedName name="ITEM_6.3" localSheetId="8">#REF!</definedName>
    <definedName name="ITEM_6.3">#REF!</definedName>
    <definedName name="ITEM_6.4" localSheetId="8">#REF!</definedName>
    <definedName name="ITEM_6.4">#REF!</definedName>
    <definedName name="ITEM_6.5" localSheetId="8">#REF!</definedName>
    <definedName name="ITEM_6.5">#REF!</definedName>
    <definedName name="ITEM_6.6" localSheetId="8">#REF!</definedName>
    <definedName name="ITEM_6.6">#REF!</definedName>
    <definedName name="ITEM_6.7" localSheetId="8">#REF!</definedName>
    <definedName name="ITEM_6.7">#REF!</definedName>
    <definedName name="ITEM_6.8" localSheetId="8">#REF!</definedName>
    <definedName name="ITEM_6.8">#REF!</definedName>
    <definedName name="ITEM_6.9" localSheetId="8">#REF!</definedName>
    <definedName name="ITEM_6.9">#REF!</definedName>
    <definedName name="ITEM_6_FILTRO" localSheetId="8">#REF!</definedName>
    <definedName name="ITEM_6_FILTRO">#REF!</definedName>
    <definedName name="ITEM_7" localSheetId="8">#REF!</definedName>
    <definedName name="ITEM_7">#REF!</definedName>
    <definedName name="ITEM_8" localSheetId="8">#REF!</definedName>
    <definedName name="ITEM_8">#REF!</definedName>
    <definedName name="ITEM_9" localSheetId="8">#REF!</definedName>
    <definedName name="ITEM_9">#REF!</definedName>
    <definedName name="ITEM_COD45" localSheetId="8">#REF!</definedName>
    <definedName name="ITEM_COD45">#REF!</definedName>
    <definedName name="item_exccon" localSheetId="8">#REF!</definedName>
    <definedName name="item_exccon">#REF!</definedName>
    <definedName name="ITEM_INST_2" localSheetId="8">#REF!</definedName>
    <definedName name="ITEM_INST_2">#REF!</definedName>
    <definedName name="ITEM_INST_3" localSheetId="8">#REF!</definedName>
    <definedName name="ITEM_INST_3">#REF!</definedName>
    <definedName name="ITEM_MEDID" localSheetId="8">#REF!</definedName>
    <definedName name="ITEM_MEDID">#REF!</definedName>
    <definedName name="Item_number" localSheetId="4">#REF!</definedName>
    <definedName name="Item_number" localSheetId="8">#REF!</definedName>
    <definedName name="Item_number">#REF!</definedName>
    <definedName name="ITEM_REDU" localSheetId="8">#REF!</definedName>
    <definedName name="ITEM_REDU">#REF!</definedName>
    <definedName name="ITEM_SIFON" localSheetId="8">#REF!</definedName>
    <definedName name="ITEM_SIFON">#REF!</definedName>
    <definedName name="ITEM_TEE_3_2" localSheetId="8">#REF!</definedName>
    <definedName name="ITEM_TEE_3_2">#REF!</definedName>
    <definedName name="ITEM_TEE_4X4" localSheetId="8">#REF!</definedName>
    <definedName name="ITEM_TEE_4X4">#REF!</definedName>
    <definedName name="ITEM_TEFLON" localSheetId="8">#REF!</definedName>
    <definedName name="ITEM_TEFLON">#REF!</definedName>
    <definedName name="ITEM_VENTO" localSheetId="8">#REF!</definedName>
    <definedName name="ITEM_VENTO">#REF!</definedName>
    <definedName name="ITEM1" localSheetId="8">#REF!</definedName>
    <definedName name="ITEM1">#REF!</definedName>
    <definedName name="ITEM15" localSheetId="8">#REF!</definedName>
    <definedName name="ITEM15">#REF!</definedName>
    <definedName name="ITEM2" localSheetId="8">#REF!</definedName>
    <definedName name="ITEM2">#REF!</definedName>
    <definedName name="ITEM2.10">[154]APU!$E$14843</definedName>
    <definedName name="ITEM2.11">[154]APU!$E$14904</definedName>
    <definedName name="ITEM2.12">[154]APU!$E$14965</definedName>
    <definedName name="ITEM3" localSheetId="4">#REF!</definedName>
    <definedName name="ITEM3" localSheetId="8">#REF!</definedName>
    <definedName name="ITEM3" localSheetId="10">#REF!</definedName>
    <definedName name="ITEM3">#REF!</definedName>
    <definedName name="ITEM3.15">[154]APU!$E$8621</definedName>
    <definedName name="ITEM3.16">[154]APU!$E$8682</definedName>
    <definedName name="ITEM3.17">[154]APU!$E$8743</definedName>
    <definedName name="ITEM3.18">[154]APU!$E$8804</definedName>
    <definedName name="ITEM3.19">[154]APU!$E$8865</definedName>
    <definedName name="ITEM3.20">[154]APU!$E$8926</definedName>
    <definedName name="ITEM3.21">[154]APU!$E$11915</definedName>
    <definedName name="ITEM3.22">[154]APU!$E$14477</definedName>
    <definedName name="ITEM3.23">[154]APU!$E$15087</definedName>
    <definedName name="ITEM4.20">[154]APU!$E$9170</definedName>
    <definedName name="ITEM4.21">[154]APU!$E$9231</definedName>
    <definedName name="ITEM4.22">[154]APU!$E$9292</definedName>
    <definedName name="ITEM4.23">[154]APU!$E$9353</definedName>
    <definedName name="ITEM4.24">[154]APU!$E$9414</definedName>
    <definedName name="ITEM4.25">[154]APU!$E$9475</definedName>
    <definedName name="ITEM4.26">[154]APU!$E$9536</definedName>
    <definedName name="ITEM4.27">[154]APU!$E$9597</definedName>
    <definedName name="ITEM4.28">[154]APU!$E$9658</definedName>
    <definedName name="ITEM4.29">[154]APU!$E$9719</definedName>
    <definedName name="ITEM4.30">[154]APU!$E$9780</definedName>
    <definedName name="ITEM4.31">[154]APU!$E$9841</definedName>
    <definedName name="ITEM4.32">[154]APU!$E$9902</definedName>
    <definedName name="ITEM4.33">[154]APU!$E$9963</definedName>
    <definedName name="ITEM4.34">[154]APU!$E$10024</definedName>
    <definedName name="ITEM4.35">[154]APU!$E$11549</definedName>
    <definedName name="ITEM4.36">[154]APU!$E$11610</definedName>
    <definedName name="ITEM4.37">[154]APU!$E$15941</definedName>
    <definedName name="ITEM4.38">[154]APU!$E$15148</definedName>
    <definedName name="ITEM4.39">[154]APU!$E$14233</definedName>
    <definedName name="ITEM4.40">[154]APU!$E$14294</definedName>
    <definedName name="ITEM4.41">[154]APU!$E$14355</definedName>
    <definedName name="ITEM4.42">[154]APU!$E$14416</definedName>
    <definedName name="ITEM4.43">[154]APU!$E$14538</definedName>
    <definedName name="ITEM4.44">[154]APU!$E$16002</definedName>
    <definedName name="ITEM4.45">[154]APU!$E$16063</definedName>
    <definedName name="ITEM4.46">[154]APU!$E$14660</definedName>
    <definedName name="ITEM5.100">[154]APU!$E$12403</definedName>
    <definedName name="ITEM5.101">[154]APU!$E$12464</definedName>
    <definedName name="ITEM5.104">[154]APU!$E$12525</definedName>
    <definedName name="ITEM5.105">[154]APU!$E$12586</definedName>
    <definedName name="ITEM5.106">[154]APU!$E$12647</definedName>
    <definedName name="ITEM5.107">[154]APU!$E$12708</definedName>
    <definedName name="ITEM5.108">[154]APU!$E$12769</definedName>
    <definedName name="ITEM5.109">[154]APU!$E$12830</definedName>
    <definedName name="ITEM5.111">[154]APU!$E$12891</definedName>
    <definedName name="ITEM5.112">[154]APU!$E$12952</definedName>
    <definedName name="ITEM5.113">[154]APU!$E$14721</definedName>
    <definedName name="ITEM5.114">[154]APU!$E$14782</definedName>
    <definedName name="ITEM5.115">[154]APU!$E$15026</definedName>
    <definedName name="ITEM5.53">[154]APU!$E$10085</definedName>
    <definedName name="ITEM5.54">[154]APU!$E$10146</definedName>
    <definedName name="ITEM5.55">[154]APU!$E$10207</definedName>
    <definedName name="ITEM5.56">[154]APU!$E$10268</definedName>
    <definedName name="ITEM5.57">[154]APU!$E$10329</definedName>
    <definedName name="ITEM5.58">[154]APU!$E$10390</definedName>
    <definedName name="ITEM5.59">[154]APU!$E$10451</definedName>
    <definedName name="ITEM5.60">[154]APU!$E$10512</definedName>
    <definedName name="ITEM5.61">[154]APU!$E$10573</definedName>
    <definedName name="ITEM5.62">[154]APU!$E$10634</definedName>
    <definedName name="ITEM5.63">[154]APU!$E$10695</definedName>
    <definedName name="ITEM5.64">[154]APU!$E$10756</definedName>
    <definedName name="ITEM5.65">[154]APU!$E$10817</definedName>
    <definedName name="ITEM5.66">[154]APU!$E$10878</definedName>
    <definedName name="ITEM5.67">[154]APU!$E$10939</definedName>
    <definedName name="ITEM5.68">[154]APU!$E$11000</definedName>
    <definedName name="ITEM5.69">[154]APU!$E$11061</definedName>
    <definedName name="ITEM5.70">[154]APU!$E$11122</definedName>
    <definedName name="ITEM5.71">[154]APU!$E$11183</definedName>
    <definedName name="ITEM5.72">[154]APU!$E$11976</definedName>
    <definedName name="ITEM5.73">[154]APU!$E$12037</definedName>
    <definedName name="ITEM5.74">[154]APU!$E$12098</definedName>
    <definedName name="ITEM5.77">[154]APU!$E$12159</definedName>
    <definedName name="ITEM5.78">[154]APU!$E$12281</definedName>
    <definedName name="ITEM5.79">[154]APU!$E$12342</definedName>
    <definedName name="ITEM5.80">[154]APU!$E$12220</definedName>
    <definedName name="ITEM5.82">[154]APU!$E$13989</definedName>
    <definedName name="ITEM5.83">[154]APU!$E$14050</definedName>
    <definedName name="ITEM5.84">[154]APU!$E$13318</definedName>
    <definedName name="ITEM5.85">[154]APU!$E$13379</definedName>
    <definedName name="ITEM5.86">[154]APU!$E$13440</definedName>
    <definedName name="ITEM5.87">[154]APU!$E$13501</definedName>
    <definedName name="ITEM5.88">[154]APU!$E$13562</definedName>
    <definedName name="ITEM5.89">[154]APU!$E$13623</definedName>
    <definedName name="ITEM5.90">[154]APU!$E$13684</definedName>
    <definedName name="ITEM5.91">[154]APU!$E$13745</definedName>
    <definedName name="ITEM5.92">[154]APU!$E$13806</definedName>
    <definedName name="ITEM5.93">[154]APU!$E$13867</definedName>
    <definedName name="ITEM5.94">[154]APU!$E$13928</definedName>
    <definedName name="ITEM5.95">[154]APU!$E$13013</definedName>
    <definedName name="ITEM5.96">[154]APU!$E$13074</definedName>
    <definedName name="ITEM5.97">[154]APU!$E$13135</definedName>
    <definedName name="ITEM5.98">[154]APU!$E$13196</definedName>
    <definedName name="ITEM5.99">[154]APU!$E$13257</definedName>
    <definedName name="ITEM521">[150]ITEMS!$A$522</definedName>
    <definedName name="ITEM6.1" localSheetId="4">#REF!</definedName>
    <definedName name="ITEM6.1" localSheetId="8">#REF!</definedName>
    <definedName name="ITEM6.1" localSheetId="10">#REF!</definedName>
    <definedName name="ITEM6.1">#REF!</definedName>
    <definedName name="ITEM7.1">[154]APU!$E$7589</definedName>
    <definedName name="ITEM7.10">[154]APU!$E$8138</definedName>
    <definedName name="ITEM7.11">[154]APU!$E$8199</definedName>
    <definedName name="ITEM7.12">[154]APU!$E$8259</definedName>
    <definedName name="ITEM7.13">[154]APU!$E$8320</definedName>
    <definedName name="ITEM7.14">[154]APU!$E$8381</definedName>
    <definedName name="ITEM7.15">[154]APU!$E$8442</definedName>
    <definedName name="ITEM7.16">[154]APU!$E$8560</definedName>
    <definedName name="ITEM7.17">[154]APU!$E$11244</definedName>
    <definedName name="ITEM7.18">[154]APU!$E$11305</definedName>
    <definedName name="ITEM7.19">[154]APU!$E$11366</definedName>
    <definedName name="ITEM7.2">[154]APU!$E$7650</definedName>
    <definedName name="ITEM7.20">[154]APU!$E$11427</definedName>
    <definedName name="ITEM7.21">[154]APU!$E$11488</definedName>
    <definedName name="ITEM7.22">[154]APU!$E$11671</definedName>
    <definedName name="ITEM7.23">[154]APU!$E$11732</definedName>
    <definedName name="ITEM7.24">[154]APU!$E$14599</definedName>
    <definedName name="ITEM7.25">[154]APU!$E$15209</definedName>
    <definedName name="ITEM7.26">[154]APU!$E$15270</definedName>
    <definedName name="ITEM7.27">[154]APU!$E$15331</definedName>
    <definedName name="ITEM7.28">[154]APU!$E$15392</definedName>
    <definedName name="ITEM7.29">[154]APU!$E$15453</definedName>
    <definedName name="ITEM7.3">[154]APU!$E$7711</definedName>
    <definedName name="ITEM7.30">[154]APU!$E$15514</definedName>
    <definedName name="ITEM7.31">[154]APU!$E$15575</definedName>
    <definedName name="ITEM7.32">[154]APU!$E$15636</definedName>
    <definedName name="ITEM7.33">[154]APU!$E$15697</definedName>
    <definedName name="ITEM7.34">[154]APU!$E$15758</definedName>
    <definedName name="ITEM7.35">[154]APU!$E$15819</definedName>
    <definedName name="ITEM7.4">[154]APU!$E$7772</definedName>
    <definedName name="ITEM7.5">[154]APU!$E$7833</definedName>
    <definedName name="ITEM7.6">[154]APU!$E$7894</definedName>
    <definedName name="ITEM7.7">[154]APU!$E$7955</definedName>
    <definedName name="ITEM7.8">[154]APU!$E$8016</definedName>
    <definedName name="ITEM7.9">[154]APU!$E$8077</definedName>
    <definedName name="ITEMCOD90" localSheetId="4">#REF!</definedName>
    <definedName name="ITEMCOD90" localSheetId="8">#REF!</definedName>
    <definedName name="ITEMCOD90" localSheetId="10">#REF!</definedName>
    <definedName name="ITEMCOD90">#REF!</definedName>
    <definedName name="ItemCodos" localSheetId="4">#REF!</definedName>
    <definedName name="ItemCodos" localSheetId="8">#REF!</definedName>
    <definedName name="ItemCodos" localSheetId="10">#REF!</definedName>
    <definedName name="ItemCodos">#REF!</definedName>
    <definedName name="ITEMS" localSheetId="7">'[214]PPTO OBRA CD'!$A$8:$F$367</definedName>
    <definedName name="ITEMS" localSheetId="8">'[214]PPTO OBRA CD'!$A$8:$F$367</definedName>
    <definedName name="items">[93]ITEMS!$B$6:$B$176</definedName>
    <definedName name="ITEN_2_FILTRO" localSheetId="4">#REF!</definedName>
    <definedName name="ITEN_2_FILTRO" localSheetId="8">#REF!</definedName>
    <definedName name="ITEN_2_FILTRO" localSheetId="10">#REF!</definedName>
    <definedName name="ITEN_2_FILTRO">#REF!</definedName>
    <definedName name="ITENM_DOMIC" localSheetId="4">#REF!</definedName>
    <definedName name="ITENM_DOMIC" localSheetId="8">#REF!</definedName>
    <definedName name="ITENM_DOMIC" localSheetId="10">#REF!</definedName>
    <definedName name="ITENM_DOMIC">#REF!</definedName>
    <definedName name="iva" localSheetId="4">[20]Gastos!#REF!</definedName>
    <definedName name="IVA" localSheetId="7">'[107]ELE-APU'!$L$1</definedName>
    <definedName name="IVA" localSheetId="8">'[107]ELE-APU'!$L$1</definedName>
    <definedName name="iva" localSheetId="10">[20]Gastos!#REF!</definedName>
    <definedName name="iva">[21]Gastos!#REF!</definedName>
    <definedName name="IVA_DIJE" localSheetId="7" hidden="1">{#N/A,#N/A,FALSE,"137.2.R";#N/A,#N/A,FALSE,"137.3.R";#N/A,#N/A,FALSE,"137.4.R";#N/A,#N/A,FALSE,"138.R";#N/A,#N/A,FALSE,"140.R";#N/A,#N/A,FALSE,"145.R";#N/A,#N/A,FALSE,"146.R"}</definedName>
    <definedName name="IVA_DIJE" localSheetId="8" hidden="1">{#N/A,#N/A,FALSE,"137.2.R";#N/A,#N/A,FALSE,"137.3.R";#N/A,#N/A,FALSE,"137.4.R";#N/A,#N/A,FALSE,"138.R";#N/A,#N/A,FALSE,"140.R";#N/A,#N/A,FALSE,"145.R";#N/A,#N/A,FALSE,"146.R"}</definedName>
    <definedName name="IVA_DIJE" hidden="1">{#N/A,#N/A,FALSE,"137.2.R";#N/A,#N/A,FALSE,"137.3.R";#N/A,#N/A,FALSE,"137.4.R";#N/A,#N/A,FALSE,"138.R";#N/A,#N/A,FALSE,"140.R";#N/A,#N/A,FALSE,"145.R";#N/A,#N/A,FALSE,"146.R"}</definedName>
    <definedName name="IVA_UTIL" localSheetId="8">[55]DATOS!$D$11</definedName>
    <definedName name="IVA_UTIL">[56]DATOS!$D$11</definedName>
    <definedName name="IVAConsultoria" localSheetId="7">#REF!</definedName>
    <definedName name="IVAConsultoria" localSheetId="8">#REF!</definedName>
    <definedName name="IVAConsultoria">#REF!</definedName>
    <definedName name="IVADIJE" localSheetId="7" hidden="1">{#N/A,#N/A,FALSE,"47.R ";#N/A,#N/A,FALSE,"47.1.R";#N/A,#N/A,FALSE,"47.1.1.R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IVADIJE" localSheetId="8" hidden="1">{#N/A,#N/A,FALSE,"47.R ";#N/A,#N/A,FALSE,"47.1.R";#N/A,#N/A,FALSE,"47.1.1.R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IVADIJE" hidden="1">{#N/A,#N/A,FALSE,"47.R ";#N/A,#N/A,FALSE,"47.1.R";#N/A,#N/A,FALSE,"47.1.1.R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IVAPORFIADO" localSheetId="7" hidden="1">{#N/A,#N/A,FALSE,"41.R";#N/A,#N/A,FALSE,"41.1.R";#N/A,#N/A,FALSE,"41.2.R ";#N/A,#N/A,FALSE,"41.3.R ";#N/A,#N/A,FALSE,"42.R";#N/A,#N/A,FALSE,"42.1.R";#N/A,#N/A,FALSE,"42.2.R";#N/A,#N/A,FALSE,"42.3.R";#N/A,#N/A,FALSE,"47.R";#N/A,#N/A,FALSE,"47.1.R";#N/A,#N/A,FALSE,"47.1.1.R ";#N/A,#N/A,FALSE,"47.1.2.R ";#N/A,#N/A,FALSE,"47.1.3.R ";#N/A,#N/A,FALSE,"54.R";#N/A,#N/A,FALSE,"54.1.R ";#N/A,#N/A,FALSE,"54.2.R";#N/A,#N/A,FALSE,"54.3.R";#N/A,#N/A,FALSE,"58.R";#N/A,#N/A,FALSE,"75. R ";#N/A,#N/A,FALSE,"76.R";#N/A,#N/A,FALSE,"76.1.R";#N/A,#N/A,FALSE,"76.1. cont. 1.-R"}</definedName>
    <definedName name="IVAPORFIADO" localSheetId="8" hidden="1">{#N/A,#N/A,FALSE,"41.R";#N/A,#N/A,FALSE,"41.1.R";#N/A,#N/A,FALSE,"41.2.R ";#N/A,#N/A,FALSE,"41.3.R ";#N/A,#N/A,FALSE,"42.R";#N/A,#N/A,FALSE,"42.1.R";#N/A,#N/A,FALSE,"42.2.R";#N/A,#N/A,FALSE,"42.3.R";#N/A,#N/A,FALSE,"47.R";#N/A,#N/A,FALSE,"47.1.R";#N/A,#N/A,FALSE,"47.1.1.R ";#N/A,#N/A,FALSE,"47.1.2.R ";#N/A,#N/A,FALSE,"47.1.3.R ";#N/A,#N/A,FALSE,"54.R";#N/A,#N/A,FALSE,"54.1.R ";#N/A,#N/A,FALSE,"54.2.R";#N/A,#N/A,FALSE,"54.3.R";#N/A,#N/A,FALSE,"58.R";#N/A,#N/A,FALSE,"75. R ";#N/A,#N/A,FALSE,"76.R";#N/A,#N/A,FALSE,"76.1.R";#N/A,#N/A,FALSE,"76.1. cont. 1.-R"}</definedName>
    <definedName name="IVAPORFIADO" hidden="1">{#N/A,#N/A,FALSE,"41.R";#N/A,#N/A,FALSE,"41.1.R";#N/A,#N/A,FALSE,"41.2.R ";#N/A,#N/A,FALSE,"41.3.R ";#N/A,#N/A,FALSE,"42.R";#N/A,#N/A,FALSE,"42.1.R";#N/A,#N/A,FALSE,"42.2.R";#N/A,#N/A,FALSE,"42.3.R";#N/A,#N/A,FALSE,"47.R";#N/A,#N/A,FALSE,"47.1.R";#N/A,#N/A,FALSE,"47.1.1.R ";#N/A,#N/A,FALSE,"47.1.2.R ";#N/A,#N/A,FALSE,"47.1.3.R ";#N/A,#N/A,FALSE,"54.R";#N/A,#N/A,FALSE,"54.1.R ";#N/A,#N/A,FALSE,"54.2.R";#N/A,#N/A,FALSE,"54.3.R";#N/A,#N/A,FALSE,"58.R";#N/A,#N/A,FALSE,"75. R ";#N/A,#N/A,FALSE,"76.R";#N/A,#N/A,FALSE,"76.1.R";#N/A,#N/A,FALSE,"76.1. cont. 1.-R"}</definedName>
    <definedName name="IVASobreUtilidad" localSheetId="7">#REF!</definedName>
    <definedName name="IVASobreUtilidad" localSheetId="8">#REF!</definedName>
    <definedName name="IVASobreUtilidad">#REF!</definedName>
    <definedName name="IVITA1" localSheetId="7"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";#N/A,#N/A,FALSE,"144.1..R ";#N/A,#N/A,FALSE,"145.1.R ";#N/A,#N/A,FALSE,"146.1.R "}</definedName>
    <definedName name="IVITA1" localSheetId="8"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";#N/A,#N/A,FALSE,"144.1..R ";#N/A,#N/A,FALSE,"145.1.R ";#N/A,#N/A,FALSE,"146.1.R "}</definedName>
    <definedName name="IVITA1"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";#N/A,#N/A,FALSE,"144.1..R ";#N/A,#N/A,FALSE,"145.1.R ";#N/A,#N/A,FALSE,"146.1.R "}</definedName>
    <definedName name="IVVVVVITA" localSheetId="7"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IVVVVVITA" localSheetId="8"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IVVVVVITA"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IZQ_AUX">LEFT([107]Auxiliares!$B1,2)</definedName>
    <definedName name="j" localSheetId="3">#REF!</definedName>
    <definedName name="j" localSheetId="4">#REF!</definedName>
    <definedName name="J" localSheetId="7" hidden="1">{"krl1",#N/A,FALSE,"kr";"krl2",#N/A,FALSE,"kr";"compara",#N/A,FALSE,"kr";"desconp1",#N/A,FALSE,"kr";"desconp12",#N/A,FALSE,"kr";"krnp1",#N/A,FALSE,"kr";"krnp2",#N/A,FALSE,"kr";"krp12avg",#N/A,FALSE,"kr";"krp1avg",#N/A,FALSE,"kr"}</definedName>
    <definedName name="J" localSheetId="8" hidden="1">{"krl1",#N/A,FALSE,"kr";"krl2",#N/A,FALSE,"kr";"compara",#N/A,FALSE,"kr";"desconp1",#N/A,FALSE,"kr";"desconp12",#N/A,FALSE,"kr";"krnp1",#N/A,FALSE,"kr";"krnp2",#N/A,FALSE,"kr";"krp12avg",#N/A,FALSE,"kr";"krp1avg",#N/A,FALSE,"kr"}</definedName>
    <definedName name="j" localSheetId="10">#REF!</definedName>
    <definedName name="j" localSheetId="14">#REF!</definedName>
    <definedName name="j">#REF!</definedName>
    <definedName name="Ja" localSheetId="8">#REF!</definedName>
    <definedName name="Ja">#REF!</definedName>
    <definedName name="JACK_RYAN" localSheetId="8">#REF!</definedName>
    <definedName name="JACK_RYAN">#REF!</definedName>
    <definedName name="JAJKZ" localSheetId="8">#REF!</definedName>
    <definedName name="JAJKZ">#REF!</definedName>
    <definedName name="jan02a" localSheetId="8">#REF!</definedName>
    <definedName name="jan02a">#REF!</definedName>
    <definedName name="JAPF" localSheetId="8">#REF!</definedName>
    <definedName name="JAPF">#REF!</definedName>
    <definedName name="Jb" localSheetId="8">#REF!</definedName>
    <definedName name="Jb">#REF!</definedName>
    <definedName name="Jc" localSheetId="8">#REF!</definedName>
    <definedName name="Jc">#REF!</definedName>
    <definedName name="Jd" localSheetId="8">#REF!</definedName>
    <definedName name="Jd">#REF!</definedName>
    <definedName name="Je" localSheetId="8">#REF!</definedName>
    <definedName name="Je">#REF!</definedName>
    <definedName name="Jf" localSheetId="8">#REF!</definedName>
    <definedName name="Jf">#REF!</definedName>
    <definedName name="jfhur25" localSheetId="7" hidden="1">[215]BLOOMBERG!#REF!</definedName>
    <definedName name="jfhur25" localSheetId="8" hidden="1">[215]BLOOMBERG!#REF!</definedName>
    <definedName name="jfhur25" hidden="1">[215]BLOOMBERG!#REF!</definedName>
    <definedName name="jh" localSheetId="8">#REF!</definedName>
    <definedName name="jh">#REF!</definedName>
    <definedName name="jj" localSheetId="8">#REF!</definedName>
    <definedName name="jj">#REF!</definedName>
    <definedName name="jjj" localSheetId="8">#REF!</definedName>
    <definedName name="jjj">#REF!</definedName>
    <definedName name="jjjjjjjjjjjjjjj" localSheetId="8">#REF!</definedName>
    <definedName name="jjjjjjjjjjjjjjj">#REF!</definedName>
    <definedName name="jk" localSheetId="8">#REF!</definedName>
    <definedName name="jk">#REF!</definedName>
    <definedName name="jkjh" localSheetId="8">#REF!</definedName>
    <definedName name="jkjh">#REF!</definedName>
    <definedName name="jklj" localSheetId="8" hidden="1">#REF!</definedName>
    <definedName name="jklj" hidden="1">#REF!</definedName>
    <definedName name="jn" localSheetId="8">#REF!</definedName>
    <definedName name="jn">#REF!</definedName>
    <definedName name="jñ" localSheetId="8">#REF!</definedName>
    <definedName name="jñ">#REF!</definedName>
    <definedName name="jo" localSheetId="8">#REF!</definedName>
    <definedName name="jo">#REF!</definedName>
    <definedName name="Job_number" localSheetId="8">#REF!</definedName>
    <definedName name="Job_number">#REF!</definedName>
    <definedName name="JobNo" localSheetId="8">#REF!</definedName>
    <definedName name="JobNo">#REF!</definedName>
    <definedName name="JOHN" localSheetId="7" hidden="1">{#N/A,#N/A,FALSE,"PERSONAL"}</definedName>
    <definedName name="JOHN" localSheetId="8" hidden="1">{#N/A,#N/A,FALSE,"PERSONAL"}</definedName>
    <definedName name="JOHN" hidden="1">{#N/A,#N/A,FALSE,"PERSONAL"}</definedName>
    <definedName name="Jornal" localSheetId="8">[57]Jornal!$A$12:$I$31</definedName>
    <definedName name="Jornal">[58]Jornal!$A$12:$I$31</definedName>
    <definedName name="jose" localSheetId="8">#REF!</definedName>
    <definedName name="jose">#REF!</definedName>
    <definedName name="jp" localSheetId="7" hidden="1">{#N/A,#N/A,FALSE,"SOACHA"}</definedName>
    <definedName name="jp" localSheetId="8" hidden="1">{#N/A,#N/A,FALSE,"SOACHA"}</definedName>
    <definedName name="jp" hidden="1">{#N/A,#N/A,FALSE,"SOACHA"}</definedName>
    <definedName name="jqm" localSheetId="8">#REF!</definedName>
    <definedName name="jqm">#REF!</definedName>
    <definedName name="jt" localSheetId="8">#REF!</definedName>
    <definedName name="jt">#REF!</definedName>
    <definedName name="juan" localSheetId="7" hidden="1">{"cprgas",#N/A,FALSE,"CPR_E";"cprwat",#N/A,FALSE,"CPR_E";"oilcpr",#N/A,FALSE,"CPR_E";"norwat",#N/A,FALSE,"CPR_E";"norgas",#N/A,FALSE,"CPR_E";"noroil",#N/A,FALSE,"CPR_E";"surwat",#N/A,FALSE,"CPR_E";"surgas",#N/A,FALSE,"CPR_E";"suroil",#N/A,FALSE,"CPR_E";"puriwat",#N/A,FALSE,"CPR_E";"purigas",#N/A,FALSE,"CPR_E";"purioil",#N/A,FALSE,"CPR_E"}</definedName>
    <definedName name="juan" localSheetId="8" hidden="1">{"cprgas",#N/A,FALSE,"CPR_E";"cprwat",#N/A,FALSE,"CPR_E";"oilcpr",#N/A,FALSE,"CPR_E";"norwat",#N/A,FALSE,"CPR_E";"norgas",#N/A,FALSE,"CPR_E";"noroil",#N/A,FALSE,"CPR_E";"surwat",#N/A,FALSE,"CPR_E";"surgas",#N/A,FALSE,"CPR_E";"suroil",#N/A,FALSE,"CPR_E";"puriwat",#N/A,FALSE,"CPR_E";"purigas",#N/A,FALSE,"CPR_E";"purioil",#N/A,FALSE,"CPR_E"}</definedName>
    <definedName name="juan" hidden="1">{"cprgas",#N/A,FALSE,"CPR_E";"cprwat",#N/A,FALSE,"CPR_E";"oilcpr",#N/A,FALSE,"CPR_E";"norwat",#N/A,FALSE,"CPR_E";"norgas",#N/A,FALSE,"CPR_E";"noroil",#N/A,FALSE,"CPR_E";"surwat",#N/A,FALSE,"CPR_E";"surgas",#N/A,FALSE,"CPR_E";"suroil",#N/A,FALSE,"CPR_E";"puriwat",#N/A,FALSE,"CPR_E";"purigas",#N/A,FALSE,"CPR_E";"purioil",#N/A,FALSE,"CPR_E"}</definedName>
    <definedName name="jui" localSheetId="8">#REF!</definedName>
    <definedName name="jui">#REF!</definedName>
    <definedName name="JUL" localSheetId="8">#REF!</definedName>
    <definedName name="JUL">#REF!</definedName>
    <definedName name="jul00" localSheetId="4">[20]Dólar!#REF!</definedName>
    <definedName name="jul00" localSheetId="8">[21]Dólar!#REF!</definedName>
    <definedName name="jul00" localSheetId="10">[20]Dólar!#REF!</definedName>
    <definedName name="jul00">[21]Dólar!#REF!</definedName>
    <definedName name="jun" localSheetId="4">#REF!</definedName>
    <definedName name="JUN" localSheetId="7">#REF!</definedName>
    <definedName name="JUN" localSheetId="8">#REF!</definedName>
    <definedName name="jun" localSheetId="10">#REF!</definedName>
    <definedName name="jun">#REF!</definedName>
    <definedName name="jun00" localSheetId="4">[20]Dólar!#REF!</definedName>
    <definedName name="jun00" localSheetId="8">[21]Dólar!#REF!</definedName>
    <definedName name="jun00" localSheetId="10">[20]Dólar!#REF!</definedName>
    <definedName name="jun00">[21]Dólar!#REF!</definedName>
    <definedName name="JUNE3" localSheetId="4">#REF!</definedName>
    <definedName name="JUNE3" localSheetId="8">#REF!</definedName>
    <definedName name="JUNE3" localSheetId="10">#REF!</definedName>
    <definedName name="JUNE3">#REF!</definedName>
    <definedName name="junebs" localSheetId="4">#REF!</definedName>
    <definedName name="junebs" localSheetId="8">#REF!</definedName>
    <definedName name="junebs" localSheetId="10">#REF!</definedName>
    <definedName name="junebs">#REF!</definedName>
    <definedName name="juneint" localSheetId="4">#REF!</definedName>
    <definedName name="juneint" localSheetId="8">#REF!</definedName>
    <definedName name="juneint" localSheetId="10">#REF!</definedName>
    <definedName name="juneint">#REF!</definedName>
    <definedName name="juneint1" localSheetId="8">#REF!</definedName>
    <definedName name="juneint1">#REF!</definedName>
    <definedName name="juneint2" localSheetId="8">#REF!</definedName>
    <definedName name="juneint2">#REF!</definedName>
    <definedName name="JUNEINT3" localSheetId="8">#REF!</definedName>
    <definedName name="JUNEINT3">#REF!</definedName>
    <definedName name="juy" localSheetId="8">#REF!</definedName>
    <definedName name="juy">#REF!</definedName>
    <definedName name="K" localSheetId="7" hidden="1">{"krl1",#N/A,FALSE,"kr";"krl2",#N/A,FALSE,"kr";"compara",#N/A,FALSE,"kr";"desconp1",#N/A,FALSE,"kr";"desconp12",#N/A,FALSE,"kr";"krnp1",#N/A,FALSE,"kr";"krnp2",#N/A,FALSE,"kr";"krp12avg",#N/A,FALSE,"kr";"krp1avg",#N/A,FALSE,"kr"}</definedName>
    <definedName name="K" localSheetId="8" hidden="1">{"krl1",#N/A,FALSE,"kr";"krl2",#N/A,FALSE,"kr";"compara",#N/A,FALSE,"kr";"desconp1",#N/A,FALSE,"kr";"desconp12",#N/A,FALSE,"kr";"krnp1",#N/A,FALSE,"kr";"krnp2",#N/A,FALSE,"kr";"krp12avg",#N/A,FALSE,"kr";"krp1avg",#N/A,FALSE,"kr"}</definedName>
    <definedName name="K">#REF!</definedName>
    <definedName name="K0F1" localSheetId="7">#REF!</definedName>
    <definedName name="K0F1" localSheetId="8">#REF!</definedName>
    <definedName name="K0F1">#REF!</definedName>
    <definedName name="K0F2" localSheetId="7">#REF!</definedName>
    <definedName name="K0F2" localSheetId="8">#REF!</definedName>
    <definedName name="K0F2">#REF!</definedName>
    <definedName name="K10ALO" localSheetId="7">#REF!</definedName>
    <definedName name="K10ALO" localSheetId="8">#REF!</definedName>
    <definedName name="K10ALO">#REF!</definedName>
    <definedName name="K11ALO" localSheetId="7">#REF!</definedName>
    <definedName name="K11ALO" localSheetId="8">#REF!</definedName>
    <definedName name="K11ALO">#REF!</definedName>
    <definedName name="K1F1" localSheetId="7">#REF!</definedName>
    <definedName name="K1F1" localSheetId="8">#REF!</definedName>
    <definedName name="K1F1">#REF!</definedName>
    <definedName name="K1F2" localSheetId="7">#REF!</definedName>
    <definedName name="K1F2" localSheetId="8">#REF!</definedName>
    <definedName name="K1F2">#REF!</definedName>
    <definedName name="K2F1" localSheetId="7">#REF!</definedName>
    <definedName name="K2F1" localSheetId="8">#REF!</definedName>
    <definedName name="K2F1">#REF!</definedName>
    <definedName name="K2F2" localSheetId="7">#REF!</definedName>
    <definedName name="K2F2" localSheetId="8">#REF!</definedName>
    <definedName name="K2F2">#REF!</definedName>
    <definedName name="K3F1" localSheetId="7">#REF!</definedName>
    <definedName name="K3F1" localSheetId="8">#REF!</definedName>
    <definedName name="K3F1">#REF!</definedName>
    <definedName name="K3F2" localSheetId="7">#REF!</definedName>
    <definedName name="K3F2" localSheetId="8">#REF!</definedName>
    <definedName name="K3F2">#REF!</definedName>
    <definedName name="K4F1" localSheetId="7">#REF!</definedName>
    <definedName name="K4F1" localSheetId="8">#REF!</definedName>
    <definedName name="K4F1">#REF!</definedName>
    <definedName name="K4F2" localSheetId="7">#REF!</definedName>
    <definedName name="K4F2" localSheetId="8">#REF!</definedName>
    <definedName name="K4F2">#REF!</definedName>
    <definedName name="K5F1" localSheetId="7">#REF!</definedName>
    <definedName name="K5F1" localSheetId="8">#REF!</definedName>
    <definedName name="K5F1">#REF!</definedName>
    <definedName name="K5F2" localSheetId="7">#REF!</definedName>
    <definedName name="K5F2" localSheetId="8">#REF!</definedName>
    <definedName name="K5F2">#REF!</definedName>
    <definedName name="K6F1" localSheetId="7">#REF!</definedName>
    <definedName name="K6F1" localSheetId="8">#REF!</definedName>
    <definedName name="K6F1">#REF!</definedName>
    <definedName name="K6F2" localSheetId="7">#REF!</definedName>
    <definedName name="K6F2" localSheetId="8">#REF!</definedName>
    <definedName name="K6F2">#REF!</definedName>
    <definedName name="K7F1" localSheetId="7">#REF!</definedName>
    <definedName name="K7F1" localSheetId="8">#REF!</definedName>
    <definedName name="K7F1">#REF!</definedName>
    <definedName name="K7F2" localSheetId="7">#REF!</definedName>
    <definedName name="K7F2" localSheetId="8">#REF!</definedName>
    <definedName name="K7F2">#REF!</definedName>
    <definedName name="K8ALO" localSheetId="7">#REF!</definedName>
    <definedName name="K8ALO" localSheetId="8">#REF!</definedName>
    <definedName name="K8ALO">#REF!</definedName>
    <definedName name="K8F1" localSheetId="7">#REF!</definedName>
    <definedName name="K8F1" localSheetId="8">#REF!</definedName>
    <definedName name="K8F1">#REF!</definedName>
    <definedName name="K8F2" localSheetId="7">#REF!</definedName>
    <definedName name="K8F2" localSheetId="8">#REF!</definedName>
    <definedName name="K8F2">#REF!</definedName>
    <definedName name="K9ALO" localSheetId="7">#REF!</definedName>
    <definedName name="K9ALO" localSheetId="8">#REF!</definedName>
    <definedName name="K9ALO">#REF!</definedName>
    <definedName name="ka" localSheetId="8">#REF!</definedName>
    <definedName name="ka">#REF!</definedName>
    <definedName name="karen" localSheetId="4">'[146]2008 Capital Budget'!$E$2:$E$171,'[146]2008 Capital Budget'!$E$171:$E$172</definedName>
    <definedName name="karen" localSheetId="8">'[147]2008 Capital Budget'!$E$2:$E$171,'[147]2008 Capital Budget'!$E$171:$E$172</definedName>
    <definedName name="karen" localSheetId="10">'[146]2008 Capital Budget'!$E$2:$E$171,'[146]2008 Capital Budget'!$E$171:$E$172</definedName>
    <definedName name="karen">'[147]2008 Capital Budget'!$E$2:$E$171,'[147]2008 Capital Budget'!$E$171:$E$172</definedName>
    <definedName name="Ki" localSheetId="4">#REF!</definedName>
    <definedName name="Ki" localSheetId="8">#REF!</definedName>
    <definedName name="Ki" localSheetId="10">#REF!</definedName>
    <definedName name="Ki">#REF!</definedName>
    <definedName name="kio" localSheetId="4">#REF!</definedName>
    <definedName name="kio" localSheetId="8">#REF!</definedName>
    <definedName name="kio" localSheetId="10">#REF!</definedName>
    <definedName name="kio">#REF!</definedName>
    <definedName name="kip" localSheetId="4">#REF!</definedName>
    <definedName name="kip" localSheetId="8">#REF!</definedName>
    <definedName name="kip" localSheetId="10">#REF!</definedName>
    <definedName name="kip">#REF!</definedName>
    <definedName name="KitCarretera" localSheetId="8">#REF!</definedName>
    <definedName name="KitCarretera">#REF!</definedName>
    <definedName name="KitCarreteraCostos" localSheetId="8">#REF!</definedName>
    <definedName name="KitCarreteraCostos">#REF!</definedName>
    <definedName name="Kiunga_Elec" localSheetId="4">[186]Inputs!$J$26</definedName>
    <definedName name="Kiunga_Elec" localSheetId="8">[187]Inputs!$J$26</definedName>
    <definedName name="Kiunga_Elec" localSheetId="10">[186]Inputs!$J$26</definedName>
    <definedName name="Kiunga_Elec">[187]Inputs!$J$26</definedName>
    <definedName name="KJH" localSheetId="4">#REF!</definedName>
    <definedName name="KJH" localSheetId="8">#REF!</definedName>
    <definedName name="KJH" localSheetId="10">#REF!</definedName>
    <definedName name="KJH">#REF!</definedName>
    <definedName name="kjkjk" localSheetId="4">#REF!</definedName>
    <definedName name="kjkjk" localSheetId="8">#REF!</definedName>
    <definedName name="kjkjk" localSheetId="10">#REF!</definedName>
    <definedName name="kjkjk">#REF!</definedName>
    <definedName name="kjljkl" localSheetId="4">#REF!</definedName>
    <definedName name="kjljkl" localSheetId="8">#REF!</definedName>
    <definedName name="kjljkl" localSheetId="10">#REF!</definedName>
    <definedName name="kjljkl">#REF!</definedName>
    <definedName name="KJSFDSD" localSheetId="7" hidden="1">{#N/A,#N/A,FALSE,"Costos Productos 6A";#N/A,#N/A,FALSE,"Costo Unitario Total H-94-12"}</definedName>
    <definedName name="KJSFDSD" localSheetId="8" hidden="1">{#N/A,#N/A,FALSE,"Costos Productos 6A";#N/A,#N/A,FALSE,"Costo Unitario Total H-94-12"}</definedName>
    <definedName name="KJSFDSD" hidden="1">{#N/A,#N/A,FALSE,"Costos Productos 6A";#N/A,#N/A,FALSE,"Costo Unitario Total H-94-12"}</definedName>
    <definedName name="KK" localSheetId="7">#REF!</definedName>
    <definedName name="KK" localSheetId="8">#REF!</definedName>
    <definedName name="kk">#REF!</definedName>
    <definedName name="kkkkkkk" localSheetId="8">#REF!</definedName>
    <definedName name="kkkkkkk">#REF!</definedName>
    <definedName name="kkkkkkkk" localSheetId="8">#REF!</definedName>
    <definedName name="kkkkkkkk">#REF!</definedName>
    <definedName name="kkkkkkkkkkk" localSheetId="8">#REF!</definedName>
    <definedName name="kkkkkkkkkkk">#REF!</definedName>
    <definedName name="KL" localSheetId="3">#REF!</definedName>
    <definedName name="KL" localSheetId="8">#REF!</definedName>
    <definedName name="KL" localSheetId="14">#REF!</definedName>
    <definedName name="KL">#REF!</definedName>
    <definedName name="kñy" localSheetId="8">#REF!</definedName>
    <definedName name="kñy">#REF!</definedName>
    <definedName name="KO" localSheetId="7" hidden="1">#REF!</definedName>
    <definedName name="KO" localSheetId="8" hidden="1">#REF!</definedName>
    <definedName name="ko">[216]items!$C$4:$J$247</definedName>
    <definedName name="KTES_AL" localSheetId="4">#REF!</definedName>
    <definedName name="KTES_AL" localSheetId="8">#REF!</definedName>
    <definedName name="KTES_AL" localSheetId="10">#REF!</definedName>
    <definedName name="KTES_AL">#REF!</definedName>
    <definedName name="KU" localSheetId="4">[83]TABLAS!$D$252:$D$256</definedName>
    <definedName name="KU" localSheetId="8">[84]TABLAS!$D$252:$D$256</definedName>
    <definedName name="KU" localSheetId="10">[83]TABLAS!$D$252:$D$256</definedName>
    <definedName name="KU">[84]TABLAS!$D$252:$D$256</definedName>
    <definedName name="kuh" localSheetId="4">#REF!</definedName>
    <definedName name="kuh" localSheetId="8">#REF!</definedName>
    <definedName name="kuh" localSheetId="10">#REF!</definedName>
    <definedName name="kuh">#REF!</definedName>
    <definedName name="kuy" localSheetId="4">#REF!</definedName>
    <definedName name="kuy" localSheetId="8">#REF!</definedName>
    <definedName name="kuy" localSheetId="10">#REF!</definedName>
    <definedName name="kuy">#REF!</definedName>
    <definedName name="L" localSheetId="4">[23]CALCULO!#REF!</definedName>
    <definedName name="l" comment="Codigo Insumo" localSheetId="7">[217]Insumos!$A$4:$A$1761</definedName>
    <definedName name="l" comment="Codigo Insumo" localSheetId="8">[217]Insumos!$A$4:$A$1761</definedName>
    <definedName name="L" localSheetId="10">[23]CALCULO!#REF!</definedName>
    <definedName name="L">[23]CALCULO!#REF!</definedName>
    <definedName name="L.CARCAMO" localSheetId="8">#REF!</definedName>
    <definedName name="L.CARCAMO">#REF!</definedName>
    <definedName name="L.CIL" localSheetId="8">#REF!</definedName>
    <definedName name="L.CIL">#REF!</definedName>
    <definedName name="L_" localSheetId="8">#REF!</definedName>
    <definedName name="L_">#REF!</definedName>
    <definedName name="L_L">#N/A</definedName>
    <definedName name="L_TUB" localSheetId="8">#REF!</definedName>
    <definedName name="L_TUB">#REF!</definedName>
    <definedName name="L21_001">[218]APUs!$G$31</definedName>
    <definedName name="l21_002">[218]APUs!$G$63</definedName>
    <definedName name="l21_003">[218]APUs!$G$123</definedName>
    <definedName name="l21_004">[218]APUs!$G$93</definedName>
    <definedName name="l21_005">[218]APUs!$G$183</definedName>
    <definedName name="l21_006">[218]APUs!$G$213</definedName>
    <definedName name="l21_007">[218]APUs!$G$243</definedName>
    <definedName name="l21_008">[218]APUs!$G$273</definedName>
    <definedName name="l21_009">[218]APUs!$G$303</definedName>
    <definedName name="l21_011">[218]APUs!$G$363</definedName>
    <definedName name="l21_012">[218]APUs!$G$393</definedName>
    <definedName name="l21_013">[218]APUs!$G$423</definedName>
    <definedName name="l21_014">[218]APUs!$G$513</definedName>
    <definedName name="l21_015">[218]APUs!$G$483</definedName>
    <definedName name="l21_016">[218]APUs!$G$543</definedName>
    <definedName name="l21_017">[218]APUs!$G$753</definedName>
    <definedName name="l21_018">[218]APUs!$G$573</definedName>
    <definedName name="l21_019">[218]APUs!$G$693</definedName>
    <definedName name="l21_020">[218]APUs!$G$723</definedName>
    <definedName name="l21_021">[218]APUs!$G$633</definedName>
    <definedName name="L21_022">[218]APUs!$G$663</definedName>
    <definedName name="l21_023">[218]APUs!$G$783</definedName>
    <definedName name="l21_024">[218]APUs!$G$813</definedName>
    <definedName name="l21_025">[218]APUs!$G$843</definedName>
    <definedName name="l21_026">[218]APUs!$G$1263</definedName>
    <definedName name="l21_027">[218]APUs!$G$873</definedName>
    <definedName name="l21_028">[218]APUs!$G$963</definedName>
    <definedName name="l21_029">[218]APUs!$G$903</definedName>
    <definedName name="l21_030">[218]APUs!$G$933</definedName>
    <definedName name="l21_032">[218]APUs!$G$993</definedName>
    <definedName name="l21_033">[218]APUs!$G$1023</definedName>
    <definedName name="l21_034">[218]APUs!$G$1053</definedName>
    <definedName name="l21_035">[218]APUs!$G$1083</definedName>
    <definedName name="l21_036">[218]APUs!$G$1113</definedName>
    <definedName name="l21_038">[218]APUs!$G$1143</definedName>
    <definedName name="l21_039">[218]APUs!$G$1173</definedName>
    <definedName name="l21_040">[218]APUs!$G$1203</definedName>
    <definedName name="l21_042">[218]APUs!$G$1233</definedName>
    <definedName name="La" localSheetId="4">#REF!</definedName>
    <definedName name="La" localSheetId="8">#REF!</definedName>
    <definedName name="La" localSheetId="10">#REF!</definedName>
    <definedName name="La">#REF!</definedName>
    <definedName name="Labour" localSheetId="4">[139]Constants!$B$10</definedName>
    <definedName name="Labour" localSheetId="8">[140]Constants!$B$10</definedName>
    <definedName name="Labour" localSheetId="10">[139]Constants!$B$10</definedName>
    <definedName name="Labour">[140]Constants!$B$10</definedName>
    <definedName name="Lamparas_2_48">'[45]LISTADO '!$F$107</definedName>
    <definedName name="Last_Row">#N/A</definedName>
    <definedName name="Lavamanos" localSheetId="8">[46]Insumos!#REF!</definedName>
    <definedName name="Lavamanos">[46]Insumos!#REF!</definedName>
    <definedName name="Lb" localSheetId="4">#REF!</definedName>
    <definedName name="Lb" localSheetId="8">#REF!</definedName>
    <definedName name="Lb" localSheetId="10">#REF!</definedName>
    <definedName name="Lb">#REF!</definedName>
    <definedName name="Ld" localSheetId="4">#REF!</definedName>
    <definedName name="Ld" localSheetId="8">#REF!</definedName>
    <definedName name="Ld" localSheetId="10">#REF!</definedName>
    <definedName name="Ld">#REF!</definedName>
    <definedName name="Le" localSheetId="4">#REF!</definedName>
    <definedName name="Le" localSheetId="8">#REF!</definedName>
    <definedName name="Le" localSheetId="10">#REF!</definedName>
    <definedName name="Le">#REF!</definedName>
    <definedName name="Left_Header" localSheetId="8" hidden="1">#REF!</definedName>
    <definedName name="Left_Header" hidden="1">#REF!</definedName>
    <definedName name="lev0.1" localSheetId="8">#REF!</definedName>
    <definedName name="lev0.1">#REF!</definedName>
    <definedName name="Lf" localSheetId="8">#REF!</definedName>
    <definedName name="Lf">#REF!</definedName>
    <definedName name="Lh" localSheetId="8">#REF!</definedName>
    <definedName name="Lh">#REF!</definedName>
    <definedName name="Li" localSheetId="8">#REF!</definedName>
    <definedName name="Li">#REF!</definedName>
    <definedName name="LICITACION" localSheetId="8">#REF!</definedName>
    <definedName name="LICITACION">#REF!</definedName>
    <definedName name="LIGBOQ" localSheetId="8">#REF!</definedName>
    <definedName name="LIGBOQ">#REF!</definedName>
    <definedName name="LIGGARDE" localSheetId="8">#REF!</definedName>
    <definedName name="LIGGARDE">#REF!</definedName>
    <definedName name="LIGRECAP" localSheetId="8">#REF!</definedName>
    <definedName name="LIGRECAP">#REF!</definedName>
    <definedName name="LIGTITRE" localSheetId="8">#REF!</definedName>
    <definedName name="LIGTITRE">#REF!</definedName>
    <definedName name="LIJOIJOI" localSheetId="8">#REF!</definedName>
    <definedName name="LIJOIJOI">#REF!</definedName>
    <definedName name="LIMATESA" localSheetId="8">#REF!</definedName>
    <definedName name="LIMATESA">#REF!</definedName>
    <definedName name="Limatesa_thermo">'[45]LISTADO '!$F$104</definedName>
    <definedName name="limcount" hidden="1">1</definedName>
    <definedName name="LIMPIO">#REF!</definedName>
    <definedName name="LINA" localSheetId="4">#REF!</definedName>
    <definedName name="LINA" localSheetId="8">#REF!</definedName>
    <definedName name="LINA" localSheetId="10">#REF!</definedName>
    <definedName name="LINA">#REF!</definedName>
    <definedName name="LINEA">[93]DATOS!$B$16</definedName>
    <definedName name="Liner_Bolts" localSheetId="4">'[186]Fixed Plant Maintenance'!$C$12:$AA$32</definedName>
    <definedName name="Liner_Bolts" localSheetId="8">'[187]Fixed Plant Maintenance'!$C$12:$AA$32</definedName>
    <definedName name="Liner_Bolts" localSheetId="10">'[186]Fixed Plant Maintenance'!$C$12:$AA$32</definedName>
    <definedName name="Liner_Bolts">'[187]Fixed Plant Maintenance'!$C$12:$AA$32</definedName>
    <definedName name="Liquor.SG" localSheetId="4">#REF!</definedName>
    <definedName name="Liquor.SG" localSheetId="8">#REF!</definedName>
    <definedName name="Liquor.SG" localSheetId="10">#REF!</definedName>
    <definedName name="Liquor.SG">#REF!</definedName>
    <definedName name="LISBASE1">'[219]Lista Base'!$A$4:$C$2691</definedName>
    <definedName name="LISBASE2">'[220]Lista Base'!$A$4:$D$1999</definedName>
    <definedName name="LIST" localSheetId="4">#REF!</definedName>
    <definedName name="LIST" localSheetId="8">#REF!</definedName>
    <definedName name="LIST" localSheetId="10">#REF!</definedName>
    <definedName name="LIST">#REF!</definedName>
    <definedName name="List_cuadrillas" localSheetId="7">#REF!</definedName>
    <definedName name="List_cuadrillas">[134]Salarios!$D$8:$P$8</definedName>
    <definedName name="LISTA" localSheetId="8">#REF!</definedName>
    <definedName name="LISTA">#REF!</definedName>
    <definedName name="LISTA_DE_PRECIOS" localSheetId="8">#REF!</definedName>
    <definedName name="LISTA_DE_PRECIOS">#REF!</definedName>
    <definedName name="Lista_Mater" localSheetId="8">#REF!</definedName>
    <definedName name="Lista_Mater">#REF!</definedName>
    <definedName name="Lista_MO" localSheetId="8">#REF!</definedName>
    <definedName name="Lista_MO">#REF!</definedName>
    <definedName name="LISTA1" localSheetId="8">#REF!</definedName>
    <definedName name="LISTA1">#REF!</definedName>
    <definedName name="LISTA2" localSheetId="4">'[221]LISTA DE PRECIOS'!$A$4:$A$26</definedName>
    <definedName name="LISTA2" localSheetId="8">'[222]LISTA DE PRECIOS'!$A$4:$A$26</definedName>
    <definedName name="LISTA2" localSheetId="10">'[223]LISTA DE PRECIOS'!$A$4:$A$26</definedName>
    <definedName name="LISTA2">'[222]LISTA DE PRECIOS'!$A$4:$A$26</definedName>
    <definedName name="lista3" localSheetId="4">[224]Hoja2!$C$2:$C$5</definedName>
    <definedName name="lista3" localSheetId="8">[225]Hoja2!$C$2:$C$5</definedName>
    <definedName name="lista3" localSheetId="10">[224]Hoja2!$C$2:$C$5</definedName>
    <definedName name="lista3">[225]Hoja2!$C$2:$C$5</definedName>
    <definedName name="ListaCantidad" localSheetId="4">#REF!</definedName>
    <definedName name="ListaCantidad" localSheetId="8">#REF!</definedName>
    <definedName name="ListaCantidad" localSheetId="10">#REF!</definedName>
    <definedName name="ListaCantidad">#REF!</definedName>
    <definedName name="LISTADOEQUIPOS">[40]Equipo!$A$16:$A$80</definedName>
    <definedName name="LISTADOMATERIALES">[40]Material!$A$11:$A$1009</definedName>
    <definedName name="LISTADOMO">[40]M.Obra!$A$21:$A$50</definedName>
    <definedName name="LISTADOTRANSPORTES">[40]Transp.!$A$16:$A$50</definedName>
    <definedName name="ListaItem" localSheetId="4">#REF!</definedName>
    <definedName name="ListaItem" localSheetId="8">#REF!</definedName>
    <definedName name="ListaItem" localSheetId="10">#REF!</definedName>
    <definedName name="ListaItem">#REF!</definedName>
    <definedName name="ListaUni" localSheetId="4">[226]TOTALES!$D$7:$D$654</definedName>
    <definedName name="ListaUni" localSheetId="8">[227]TOTALES!$D$7:$D$654</definedName>
    <definedName name="ListaUni" localSheetId="10">[226]TOTALES!$D$7:$D$654</definedName>
    <definedName name="ListaUni">[227]TOTALES!$D$7:$D$654</definedName>
    <definedName name="LISTON_2_2">'[41]LISTADO '!$F$22</definedName>
    <definedName name="LISTON_2_4">'[41]LISTADO '!$F$21</definedName>
    <definedName name="LISTON_DE_2X4X15" localSheetId="4">#REF!</definedName>
    <definedName name="LISTON_DE_2X4X15" localSheetId="8">#REF!</definedName>
    <definedName name="LISTON_DE_2X4X15" localSheetId="10">#REF!</definedName>
    <definedName name="LISTON_DE_2X4X15">#REF!</definedName>
    <definedName name="LISTON2">[228]PRECIOS!$B$90</definedName>
    <definedName name="LISTON2x4x15">[228]PRECIOS!$B$45</definedName>
    <definedName name="Lj" localSheetId="4">#REF!</definedName>
    <definedName name="Lj" localSheetId="8">#REF!</definedName>
    <definedName name="Lj" localSheetId="10">#REF!</definedName>
    <definedName name="Lj">#REF!</definedName>
    <definedName name="Lk" localSheetId="4">#REF!</definedName>
    <definedName name="Lk" localSheetId="8">#REF!</definedName>
    <definedName name="Lk" localSheetId="10">#REF!</definedName>
    <definedName name="Lk">#REF!</definedName>
    <definedName name="lkkl" localSheetId="4">#REF!</definedName>
    <definedName name="lkkl" localSheetId="8">#REF!</definedName>
    <definedName name="lkkl" localSheetId="10">#REF!</definedName>
    <definedName name="lkkl">#REF!</definedName>
    <definedName name="ll" localSheetId="7">[134]PRESUPUESTO!#REF!</definedName>
    <definedName name="ll" localSheetId="8">[134]PRESUPUESTO!#REF!</definedName>
    <definedName name="ll">#REF!</definedName>
    <definedName name="LLANTAS" localSheetId="8">#REF!</definedName>
    <definedName name="LLANTAS">#REF!</definedName>
    <definedName name="LLAVE_DE_CHORRO_1_2" localSheetId="8">#REF!</definedName>
    <definedName name="LLAVE_DE_CHORRO_1_2">#REF!</definedName>
    <definedName name="LLAVE_DE_PASO_1_2" localSheetId="8">#REF!</definedName>
    <definedName name="LLAVE_DE_PASO_1_2">#REF!</definedName>
    <definedName name="LLC_north_perc">50</definedName>
    <definedName name="LLC_south_perc">100</definedName>
    <definedName name="llenov" localSheetId="8">#REF!</definedName>
    <definedName name="llenov">#REF!</definedName>
    <definedName name="Lll" localSheetId="4">#REF!</definedName>
    <definedName name="lll" localSheetId="7" hidden="1">{#N/A,#N/A,FALSE,"47.R ";#N/A,#N/A,FALSE,"47.1.R";#N/A,#N/A,FALSE,"47.1.1.R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lll" localSheetId="8" hidden="1">{#N/A,#N/A,FALSE,"47.R ";#N/A,#N/A,FALSE,"47.1.R";#N/A,#N/A,FALSE,"47.1.1.R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Lll" localSheetId="10">#REF!</definedName>
    <definedName name="Lll">#REF!</definedName>
    <definedName name="llll" localSheetId="4">#REF!</definedName>
    <definedName name="llll" localSheetId="8">#REF!</definedName>
    <definedName name="llll" localSheetId="10">#REF!</definedName>
    <definedName name="llll">#REF!</definedName>
    <definedName name="lllllllllll" localSheetId="4">#REF!</definedName>
    <definedName name="lllllllllll" localSheetId="8">#REF!</definedName>
    <definedName name="lllllllllll" localSheetId="10">#REF!</definedName>
    <definedName name="lllllllllll">#REF!</definedName>
    <definedName name="LLUVIA" localSheetId="8">#REF!</definedName>
    <definedName name="LLUVIA">#REF!</definedName>
    <definedName name="LM" localSheetId="8">#REF!</definedName>
    <definedName name="LM">#REF!</definedName>
    <definedName name="lmf" localSheetId="4">'[229]BASE DE DATOS ORIG'!#REF!</definedName>
    <definedName name="lmf" localSheetId="8">'[230]BASE DE DATOS ORIG'!#REF!</definedName>
    <definedName name="lmf" localSheetId="10">'[229]BASE DE DATOS ORIG'!#REF!</definedName>
    <definedName name="lmf">'[230]BASE DE DATOS ORIG'!#REF!</definedName>
    <definedName name="LMO">[231]MO!$A$2:$A$188</definedName>
    <definedName name="Ln" localSheetId="4">#REF!</definedName>
    <definedName name="Ln" localSheetId="8">#REF!</definedName>
    <definedName name="Ln" localSheetId="10">#REF!</definedName>
    <definedName name="Ln">#REF!</definedName>
    <definedName name="LngCantVehic" localSheetId="4">#REF!</definedName>
    <definedName name="LngCantVehic" localSheetId="8">#REF!</definedName>
    <definedName name="LngCantVehic" localSheetId="10">#REF!</definedName>
    <definedName name="LngCantVehic">#REF!</definedName>
    <definedName name="LngKilometrajeAnno" localSheetId="4">#REF!</definedName>
    <definedName name="LngKilometrajeAnno" localSheetId="8">#REF!</definedName>
    <definedName name="LngKilometrajeAnno" localSheetId="10">#REF!</definedName>
    <definedName name="LngKilometrajeAnno">#REF!</definedName>
    <definedName name="LngKilometrajeAno" localSheetId="8">#REF!</definedName>
    <definedName name="LngKilometrajeAno">#REF!</definedName>
    <definedName name="LngNumPeriodosGracia" localSheetId="8">#REF!</definedName>
    <definedName name="LngNumPeriodosGracia">#REF!</definedName>
    <definedName name="LngPickupKilometros" localSheetId="8">#REF!</definedName>
    <definedName name="LngPickupKilometros">#REF!</definedName>
    <definedName name="LngPlazoRenting" localSheetId="8">#REF!</definedName>
    <definedName name="LngPlazoRenting">#REF!</definedName>
    <definedName name="LngTiempoDepreciarMeses" localSheetId="8">#REF!</definedName>
    <definedName name="LngTiempoDepreciarMeses">#REF!</definedName>
    <definedName name="Lñ" localSheetId="8">#REF!</definedName>
    <definedName name="Lñ">#REF!</definedName>
    <definedName name="LÑP" localSheetId="8">#REF!</definedName>
    <definedName name="LÑP">#REF!</definedName>
    <definedName name="LO" localSheetId="7">#REF!,#REF!,#REF!,#REF!,#REF!,#REF!,#REF!</definedName>
    <definedName name="LO" localSheetId="8">#REF!,#REF!,#REF!,#REF!,#REF!,#REF!,#REF!</definedName>
    <definedName name="Lo">#REF!</definedName>
    <definedName name="Loan_Amount" localSheetId="8">#REF!</definedName>
    <definedName name="Loan_Amount">#REF!</definedName>
    <definedName name="Loan_Start" localSheetId="8">#REF!</definedName>
    <definedName name="Loan_Start">#REF!</definedName>
    <definedName name="Loan_Years" localSheetId="8">#REF!</definedName>
    <definedName name="Loan_Years">#REF!</definedName>
    <definedName name="LOCA" localSheetId="7">[232]!absc</definedName>
    <definedName name="LOCA" localSheetId="8">[232]!absc</definedName>
    <definedName name="LOCA">#N/A</definedName>
    <definedName name="LOCA1">[233]!absc</definedName>
    <definedName name="LOCALIZACION" localSheetId="3">#REF!</definedName>
    <definedName name="LOCALIZACION" localSheetId="4">#REF!</definedName>
    <definedName name="LOCALIZACION" localSheetId="8">#REF!</definedName>
    <definedName name="LOCALIZACION" localSheetId="10">#REF!</definedName>
    <definedName name="LOCALIZACION" localSheetId="14">#REF!</definedName>
    <definedName name="LOCALIZACION">#REF!</definedName>
    <definedName name="LOCALIZACIÓN_Y_REPLANTEO._ESTRUCTURAS" localSheetId="4">[135]INDICE!#REF!</definedName>
    <definedName name="LOCALIZACIÓN_Y_REPLANTEO._ESTRUCTURAS" localSheetId="8">[136]INDICE!#REF!</definedName>
    <definedName name="LOCALIZACIÓN_Y_REPLANTEO._ESTRUCTURAS" localSheetId="10">[135]INDICE!#REF!</definedName>
    <definedName name="LOCALIZACIÓN_Y_REPLANTEO._ESTRUCTURAS">[136]INDICE!#REF!</definedName>
    <definedName name="LOCALIZACIONV" localSheetId="8">#REF!</definedName>
    <definedName name="LOCALIZACIONV">#REF!</definedName>
    <definedName name="localizamuro" localSheetId="8">#REF!</definedName>
    <definedName name="localizamuro">#REF!</definedName>
    <definedName name="location" localSheetId="4">'[146]REF - Listas'!$B$41:$B$47</definedName>
    <definedName name="location" localSheetId="8">'[147]REF - Listas'!$B$41:$B$47</definedName>
    <definedName name="location" localSheetId="10">'[146]REF - Listas'!$B$41:$B$47</definedName>
    <definedName name="location">'[147]REF - Listas'!$B$41:$B$47</definedName>
    <definedName name="location1" localSheetId="4">#REF!</definedName>
    <definedName name="location1" localSheetId="8">#REF!</definedName>
    <definedName name="location1" localSheetId="10">#REF!</definedName>
    <definedName name="location1">#REF!</definedName>
    <definedName name="logLiquida" localSheetId="4">#REF!</definedName>
    <definedName name="logLiquida" localSheetId="8">#REF!</definedName>
    <definedName name="logLiquida" localSheetId="10">#REF!</definedName>
    <definedName name="logLiquida">#REF!</definedName>
    <definedName name="LOI" localSheetId="4">#REF!</definedName>
    <definedName name="LOI" localSheetId="8">#REF!</definedName>
    <definedName name="LOI" localSheetId="10">#REF!</definedName>
    <definedName name="LOI">#REF!</definedName>
    <definedName name="LOLA" localSheetId="8">#REF!</definedName>
    <definedName name="LOLA">#REF!</definedName>
    <definedName name="Longitud" localSheetId="7">#REF!</definedName>
    <definedName name="Longitud" localSheetId="8">#REF!</definedName>
    <definedName name="Longitud">#REF!</definedName>
    <definedName name="Longitud1" localSheetId="7">#REF!</definedName>
    <definedName name="Longitud1" localSheetId="8">#REF!</definedName>
    <definedName name="Longitud1">#REF!</definedName>
    <definedName name="Longitud2" localSheetId="7">#REF!</definedName>
    <definedName name="Longitud2" localSheetId="8">#REF!</definedName>
    <definedName name="Longitud2">#REF!</definedName>
    <definedName name="LOPE" localSheetId="8">#REF!</definedName>
    <definedName name="LOPE">#REF!</definedName>
    <definedName name="LP" localSheetId="7">'[69]CIRCUITOS CODENSA'!#REF!</definedName>
    <definedName name="LP" localSheetId="8">'[69]CIRCUITOS CODENSA'!#REF!</definedName>
    <definedName name="Lp">#REF!</definedName>
    <definedName name="Lq" localSheetId="8">#REF!</definedName>
    <definedName name="Lq">#REF!</definedName>
    <definedName name="Lr" localSheetId="8">#REF!</definedName>
    <definedName name="Lr">#REF!</definedName>
    <definedName name="Ls" localSheetId="8">#REF!</definedName>
    <definedName name="Ls">#REF!</definedName>
    <definedName name="Lt" localSheetId="8">#REF!</definedName>
    <definedName name="Lt">#REF!</definedName>
    <definedName name="Lu" localSheetId="8">#REF!</definedName>
    <definedName name="Lu">#REF!</definedName>
    <definedName name="LubeCostOutput" localSheetId="8">#REF!</definedName>
    <definedName name="LubeCostOutput">#REF!</definedName>
    <definedName name="LUCY" localSheetId="4">OFFSET('2.3.1. APUS BASICOS'!Full_Print,0,0,LOCA)</definedName>
    <definedName name="LUCY" localSheetId="8">OFFSET('2.6. INTERVENTORIA'!Full_Print,0,0,LOCA)</definedName>
    <definedName name="LUCY" localSheetId="10">OFFSET('2.8. CUADRILLAS'!Full_Print,0,0,LOCA)</definedName>
    <definedName name="LUCY">OFFSET(Full_Print,0,0,LOCA)</definedName>
    <definedName name="luis" localSheetId="7" hidden="1">{#N/A,#N/A,FALSE,"DITCAR";#N/A,#N/A,FALSE,"a1";#N/A,#N/A,FALSE,"a2";#N/A,#N/A,FALSE,"a3";#N/A,#N/A,FALSE,"a4";#N/A,#N/A,FALSE,"a4a";#N/A,#N/A,FALSE,"a4B";#N/A,#N/A,FALSE,"a4C";#N/A,#N/A,FALSE,"A5a ";#N/A,#N/A,FALSE,"A5b";#N/A,#N/A,FALSE,"A6A";#N/A,#N/A,FALSE,"A6B";#N/A,#N/A,FALSE,"A6C";#N/A,#N/A,FALSE,"04PG12NB"}</definedName>
    <definedName name="luis" localSheetId="8" hidden="1">{#N/A,#N/A,FALSE,"DITCAR";#N/A,#N/A,FALSE,"a1";#N/A,#N/A,FALSE,"a2";#N/A,#N/A,FALSE,"a3";#N/A,#N/A,FALSE,"a4";#N/A,#N/A,FALSE,"a4a";#N/A,#N/A,FALSE,"a4B";#N/A,#N/A,FALSE,"a4C";#N/A,#N/A,FALSE,"A5a ";#N/A,#N/A,FALSE,"A5b";#N/A,#N/A,FALSE,"A6A";#N/A,#N/A,FALSE,"A6B";#N/A,#N/A,FALSE,"A6C";#N/A,#N/A,FALSE,"04PG12NB"}</definedName>
    <definedName name="luis" hidden="1">{#N/A,#N/A,FALSE,"DITCAR";#N/A,#N/A,FALSE,"a1";#N/A,#N/A,FALSE,"a2";#N/A,#N/A,FALSE,"a3";#N/A,#N/A,FALSE,"a4";#N/A,#N/A,FALSE,"a4a";#N/A,#N/A,FALSE,"a4B";#N/A,#N/A,FALSE,"a4C";#N/A,#N/A,FALSE,"A5a ";#N/A,#N/A,FALSE,"A5b";#N/A,#N/A,FALSE,"A6A";#N/A,#N/A,FALSE,"A6B";#N/A,#N/A,FALSE,"A6C";#N/A,#N/A,FALSE,"04PG12NB"}</definedName>
    <definedName name="Lw">[12]Cálculo!$B$130</definedName>
    <definedName name="Lz" localSheetId="4">#REF!</definedName>
    <definedName name="Lz" localSheetId="8">#REF!</definedName>
    <definedName name="Lz" localSheetId="10">#REF!</definedName>
    <definedName name="Lz">#REF!</definedName>
    <definedName name="M" localSheetId="4">[83]TABLAS!$E$63:$E$78</definedName>
    <definedName name="m" localSheetId="7">#REF!</definedName>
    <definedName name="m" localSheetId="8">#REF!</definedName>
    <definedName name="M" localSheetId="10">[83]TABLAS!$E$63:$E$78</definedName>
    <definedName name="M">[84]TABLAS!$E$63:$E$78</definedName>
    <definedName name="M.O" comment="Mano de obra" localSheetId="7">[85]M.Obra!$B$35:$B$42</definedName>
    <definedName name="M.O" comment="Mano de obra">[86]M.Obra!$B$35:$B$42</definedName>
    <definedName name="Ma" localSheetId="4">#REF!</definedName>
    <definedName name="Ma" localSheetId="8">#REF!</definedName>
    <definedName name="Ma" localSheetId="10">#REF!</definedName>
    <definedName name="Ma">#REF!</definedName>
    <definedName name="mac" localSheetId="8">#REF!</definedName>
    <definedName name="mac">#REF!</definedName>
    <definedName name="MACROMEDIDOR__3__B_x_B" localSheetId="4">#REF!</definedName>
    <definedName name="MACROMEDIDOR__3__B_x_B" localSheetId="8">#REF!</definedName>
    <definedName name="MACROMEDIDOR__3__B_x_B" localSheetId="10">#REF!</definedName>
    <definedName name="MACROMEDIDOR__3__B_x_B">#REF!</definedName>
    <definedName name="MACROMEDIDOR_4__B_x_B" localSheetId="4">#REF!</definedName>
    <definedName name="MACROMEDIDOR_4__B_x_B" localSheetId="8">#REF!</definedName>
    <definedName name="MACROMEDIDOR_4__B_x_B" localSheetId="10">#REF!</definedName>
    <definedName name="MACROMEDIDOR_4__B_x_B">#REF!</definedName>
    <definedName name="MACROMEDIDORES" localSheetId="8">#REF!</definedName>
    <definedName name="MACROMEDIDORES">#REF!</definedName>
    <definedName name="Maestro">[41]M.O.!$F$16</definedName>
    <definedName name="Maint_Labour_Factor" localSheetId="4">[234]Index!$U$62</definedName>
    <definedName name="Maint_Labour_Factor" localSheetId="8">[235]Index!$U$62</definedName>
    <definedName name="Maint_Labour_Factor" localSheetId="10">[234]Index!$U$62</definedName>
    <definedName name="Maint_Labour_Factor">[235]Index!$U$62</definedName>
    <definedName name="MaintManHours" localSheetId="4">[73]Parameters!$R$19</definedName>
    <definedName name="MaintManHours" localSheetId="8">[74]Parameters!$R$19</definedName>
    <definedName name="MaintManHours" localSheetId="10">[73]Parameters!$R$19</definedName>
    <definedName name="MaintManHours">[74]Parameters!$R$19</definedName>
    <definedName name="MAL">'[236]Estado Resumen'!#REF!&lt;2.5</definedName>
    <definedName name="MALLA" localSheetId="4">#REF!</definedName>
    <definedName name="MALLA" localSheetId="7">#REF!</definedName>
    <definedName name="MALLA" localSheetId="8">#REF!</definedName>
    <definedName name="MALLA" localSheetId="10">#REF!</definedName>
    <definedName name="MALLA">#REF!</definedName>
    <definedName name="MALO" localSheetId="4">'[237]ESTADO VÍA-CRIT.TECNICO'!#REF!&lt;2.5</definedName>
    <definedName name="MALO" localSheetId="7">'[238]ESTADO VÍA-CRIT.TECNICO'!#REF!&lt;2.5</definedName>
    <definedName name="MALO" localSheetId="8">'[238]ESTADO VÍA-CRIT.TECNICO'!#REF!&lt;2.5</definedName>
    <definedName name="MALO" localSheetId="10">'[237]ESTADO VÍA-CRIT.TECNICO'!#REF!&lt;2.5</definedName>
    <definedName name="MALO">'[239]ESTADO VÍA-CRIT.TECNICO'!#REF!&lt;2.5</definedName>
    <definedName name="MALO4006" localSheetId="4">#REF!</definedName>
    <definedName name="MALO4006" localSheetId="8">#REF!</definedName>
    <definedName name="MALO4006" localSheetId="10">#REF!</definedName>
    <definedName name="MALO4006">#REF!</definedName>
    <definedName name="MALO4006A" localSheetId="4">#REF!</definedName>
    <definedName name="MALO4006A" localSheetId="8">#REF!</definedName>
    <definedName name="MALO4006A" localSheetId="10">#REF!</definedName>
    <definedName name="MALO4006A">#REF!</definedName>
    <definedName name="MALO40CN01" localSheetId="4">#REF!</definedName>
    <definedName name="MALO40CN01" localSheetId="8">#REF!</definedName>
    <definedName name="MALO40CN01" localSheetId="10">#REF!</definedName>
    <definedName name="MALO40CN01">#REF!</definedName>
    <definedName name="MALO40CNA" localSheetId="8">#REF!</definedName>
    <definedName name="MALO40CNA">#REF!</definedName>
    <definedName name="MALO40CNB" localSheetId="8">#REF!</definedName>
    <definedName name="MALO40CNB">#REF!</definedName>
    <definedName name="MALO55CN01" localSheetId="8">#REF!</definedName>
    <definedName name="MALO55CN01">#REF!</definedName>
    <definedName name="MALO55CN03" localSheetId="8">#REF!</definedName>
    <definedName name="MALO55CN03">#REF!</definedName>
    <definedName name="MALO5607" localSheetId="8">#REF!</definedName>
    <definedName name="MALO5607">#REF!</definedName>
    <definedName name="MALOAFIR5607" localSheetId="8">#REF!</definedName>
    <definedName name="MALOAFIR5607">#REF!</definedName>
    <definedName name="mama" localSheetId="4" hidden="1">'[240]Datos-Gráfica-Apartada'!#REF!</definedName>
    <definedName name="mama" localSheetId="8" hidden="1">'[240]Datos-Gráfica-Apartada'!#REF!</definedName>
    <definedName name="mama" localSheetId="10" hidden="1">'[240]Datos-Gráfica-Apartada'!#REF!</definedName>
    <definedName name="mama" hidden="1">'[240]Datos-Gráfica-Apartada'!#REF!</definedName>
    <definedName name="MANGLE" localSheetId="4">#REF!</definedName>
    <definedName name="MANGLE" localSheetId="8">#REF!</definedName>
    <definedName name="MANGLE" localSheetId="10">#REF!</definedName>
    <definedName name="MANGLE">#REF!</definedName>
    <definedName name="MANODEOBRA">[40]M.Obra!$A$21:$I$50</definedName>
    <definedName name="mantenimiento" localSheetId="8">'[241]COSTOS OFICINA'!#REF!</definedName>
    <definedName name="mantenimiento">'[241]COSTOS OFICINA'!#REF!</definedName>
    <definedName name="MANTO" localSheetId="4">'[80]BASE DE DATOS ORIG'!#REF!</definedName>
    <definedName name="MANTO" localSheetId="8">'[81]BASE DE DATOS ORIG'!#REF!</definedName>
    <definedName name="MANTO" localSheetId="10">'[80]BASE DE DATOS ORIG'!#REF!</definedName>
    <definedName name="MANTO">'[81]BASE DE DATOS ORIG'!#REF!</definedName>
    <definedName name="manufactures_lead_time" localSheetId="4">#REF!</definedName>
    <definedName name="manufactures_lead_time" localSheetId="8">#REF!</definedName>
    <definedName name="manufactures_lead_time" localSheetId="10">#REF!</definedName>
    <definedName name="manufactures_lead_time">#REF!</definedName>
    <definedName name="maq" localSheetId="4">[205]insumos!$G$8:$G$40</definedName>
    <definedName name="maq" localSheetId="8">[206]insumos!$G$8:$G$40</definedName>
    <definedName name="maq" localSheetId="10">[205]insumos!$G$8:$G$40</definedName>
    <definedName name="maq">[206]insumos!$G$8:$G$40</definedName>
    <definedName name="Maquinaria">'[92]Maqui Equip'!$B$1:$B$65536</definedName>
    <definedName name="MAR" localSheetId="8">#REF!</definedName>
    <definedName name="MAR">#REF!</definedName>
    <definedName name="mar00" localSheetId="4">[20]Dólar!#REF!</definedName>
    <definedName name="mar00" localSheetId="8">[21]Dólar!#REF!</definedName>
    <definedName name="mar00" localSheetId="10">[20]Dólar!#REF!</definedName>
    <definedName name="mar00">[21]Dólar!#REF!</definedName>
    <definedName name="marc06" localSheetId="4">[20]Gastos!#REF!</definedName>
    <definedName name="marc06" localSheetId="8">[21]Gastos!#REF!</definedName>
    <definedName name="marc06" localSheetId="10">[20]Gastos!#REF!</definedName>
    <definedName name="marc06">[21]Gastos!#REF!</definedName>
    <definedName name="MargenComercial" localSheetId="4">#REF!</definedName>
    <definedName name="MargenComercial" localSheetId="8">#REF!</definedName>
    <definedName name="MargenComercial" localSheetId="10">#REF!</definedName>
    <definedName name="MargenComercial">#REF!</definedName>
    <definedName name="MargenFinanciero" localSheetId="4">#REF!</definedName>
    <definedName name="MargenFinanciero" localSheetId="8">#REF!</definedName>
    <definedName name="MargenFinanciero" localSheetId="10">#REF!</definedName>
    <definedName name="MargenFinanciero">#REF!</definedName>
    <definedName name="marol" localSheetId="4">#REF!</definedName>
    <definedName name="marol" localSheetId="8">#REF!</definedName>
    <definedName name="marol" localSheetId="10">#REF!</definedName>
    <definedName name="marol">#REF!</definedName>
    <definedName name="marol1" localSheetId="8">#REF!</definedName>
    <definedName name="marol1">#REF!</definedName>
    <definedName name="MARTA">#N/A</definedName>
    <definedName name="MARTHA">[93]DATOS!$A$9</definedName>
    <definedName name="MAT" localSheetId="4">[242]Materiales!$A:$IV</definedName>
    <definedName name="MAT" localSheetId="7">#REF!</definedName>
    <definedName name="MAT" localSheetId="8">#REF!</definedName>
    <definedName name="MAT" localSheetId="10">[242]Materiales!$A:$IV</definedName>
    <definedName name="MAT">[243]Materiales!$A:$IV</definedName>
    <definedName name="MATE" localSheetId="4">[135]Materiales!$A:$IV</definedName>
    <definedName name="MATE" localSheetId="8">[136]Materiales!$A:$IV</definedName>
    <definedName name="MATE" localSheetId="10">[135]Materiales!$A:$IV</definedName>
    <definedName name="MATE">[136]Materiales!$A:$IV</definedName>
    <definedName name="MATER" localSheetId="7">[163]MATERIAL!$B$3:$B$580</definedName>
    <definedName name="MATER" localSheetId="8">[163]MATERIAL!$B$3:$B$580</definedName>
    <definedName name="MATER" localSheetId="10">[164]MATERIAL!$B$3:$B$580</definedName>
    <definedName name="mater">'[93]precios-básicos2002'!$C$59:$C$127</definedName>
    <definedName name="MATERIAL_FILTRANTE" localSheetId="4">#REF!</definedName>
    <definedName name="MATERIAL_FILTRANTE" localSheetId="8">#REF!</definedName>
    <definedName name="MATERIAL_FILTRANTE" localSheetId="10">#REF!</definedName>
    <definedName name="MATERIAL_FILTRANTE">#REF!</definedName>
    <definedName name="Material_seleccionado">'[41]LISTADO '!$F$11</definedName>
    <definedName name="Materiales" localSheetId="4">#REF!</definedName>
    <definedName name="MATERIALES" localSheetId="7">[40]Material!$A$11:$F$1009</definedName>
    <definedName name="MATERIALES" localSheetId="8">[163]MATERIAL!$B$2:$D$580</definedName>
    <definedName name="MATERIALES" localSheetId="10">[164]MATERIAL!$B$2:$D$580</definedName>
    <definedName name="Materiales">#REF!</definedName>
    <definedName name="MaterialTub" localSheetId="4">#REF!</definedName>
    <definedName name="MaterialTub" localSheetId="8">#REF!</definedName>
    <definedName name="MaterialTub" localSheetId="10">#REF!</definedName>
    <definedName name="MaterialTub">#REF!</definedName>
    <definedName name="matgranular" localSheetId="4">[59]lisprecios!#REF!</definedName>
    <definedName name="matgranular" localSheetId="8">[59]lisprecios!#REF!</definedName>
    <definedName name="matgranular" localSheetId="10">[59]lisprecios!#REF!</definedName>
    <definedName name="matgranular">[59]lisprecios!#REF!</definedName>
    <definedName name="MATRIZRICS">'[244]RICS NUEVA HOJA DIARIA'!$A$1:$AB$42</definedName>
    <definedName name="maxdeficit" localSheetId="4">#REF!</definedName>
    <definedName name="maxdeficit" localSheetId="8">#REF!</definedName>
    <definedName name="maxdeficit" localSheetId="10">#REF!</definedName>
    <definedName name="maxdeficit">#REF!</definedName>
    <definedName name="MAY" localSheetId="8">#REF!</definedName>
    <definedName name="MAY">#REF!</definedName>
    <definedName name="may00" localSheetId="4">[20]Dólar!#REF!</definedName>
    <definedName name="may00" localSheetId="8">[21]Dólar!#REF!</definedName>
    <definedName name="may00" localSheetId="10">[20]Dólar!#REF!</definedName>
    <definedName name="may00">[21]Dólar!#REF!</definedName>
    <definedName name="Mb" localSheetId="4">#REF!</definedName>
    <definedName name="Mb" localSheetId="8">#REF!</definedName>
    <definedName name="Mb" localSheetId="10">#REF!</definedName>
    <definedName name="Mb">#REF!</definedName>
    <definedName name="MDC" localSheetId="8">#REF!</definedName>
    <definedName name="MDC">#REF!</definedName>
    <definedName name="MDEO">#N/A</definedName>
    <definedName name="mdo">'[93]precios-básicos2002'!$C$131:$C$140</definedName>
    <definedName name="ME" localSheetId="8">#REF!</definedName>
    <definedName name="ME">#REF!</definedName>
    <definedName name="MEJORA" localSheetId="4">#REF!</definedName>
    <definedName name="MEJORA" localSheetId="8">#REF!</definedName>
    <definedName name="MEJORA" localSheetId="10">#REF!</definedName>
    <definedName name="MEJORA">#REF!</definedName>
    <definedName name="mejoramientosubrasante" localSheetId="4">#REF!</definedName>
    <definedName name="mejoramientosubrasante" localSheetId="8">#REF!</definedName>
    <definedName name="mejoramientosubrasante" localSheetId="10">#REF!</definedName>
    <definedName name="mejoramientosubrasante">#REF!</definedName>
    <definedName name="mem" localSheetId="7" hidden="1">{#N/A,#N/A,FALSE,"Costos Productos 6A";#N/A,#N/A,FALSE,"Costo Unitario Total H-94-12"}</definedName>
    <definedName name="mem" localSheetId="8" hidden="1">{#N/A,#N/A,FALSE,"Costos Productos 6A";#N/A,#N/A,FALSE,"Costo Unitario Total H-94-12"}</definedName>
    <definedName name="mem" hidden="1">{#N/A,#N/A,FALSE,"Costos Productos 6A";#N/A,#N/A,FALSE,"Costo Unitario Total H-94-12"}</definedName>
    <definedName name="memorias" localSheetId="7" hidden="1">{#N/A,#N/A,FALSE,"CIBHA05A";#N/A,#N/A,FALSE,"CIBHA05B"}</definedName>
    <definedName name="memorias" localSheetId="8" hidden="1">{#N/A,#N/A,FALSE,"CIBHA05A";#N/A,#N/A,FALSE,"CIBHA05B"}</definedName>
    <definedName name="memorias" hidden="1">{#N/A,#N/A,FALSE,"CIBHA05A";#N/A,#N/A,FALSE,"CIBHA05B"}</definedName>
    <definedName name="MEMPYGH" localSheetId="7" hidden="1">{#N/A,#N/A,FALSE,"Costos Productos 6A";#N/A,#N/A,FALSE,"Costo Unitario Total H-94-12"}</definedName>
    <definedName name="MEMPYGH" localSheetId="8" hidden="1">{#N/A,#N/A,FALSE,"Costos Productos 6A";#N/A,#N/A,FALSE,"Costo Unitario Total H-94-12"}</definedName>
    <definedName name="MEMPYGH" hidden="1">{#N/A,#N/A,FALSE,"Costos Productos 6A";#N/A,#N/A,FALSE,"Costo Unitario Total H-94-12"}</definedName>
    <definedName name="MEMPYGHIS" localSheetId="7" hidden="1">{#N/A,#N/A,FALSE,"VOL695";#N/A,#N/A,FALSE,"anexo1";#N/A,#N/A,FALSE,"anexo2";#N/A,#N/A,FALSE,"anexo3";#N/A,#N/A,FALSE,"anexo4";#N/A,#N/A,FALSE,"anexo5a";#N/A,#N/A,FALSE,"anexo5b";#N/A,#N/A,FALSE,"anexo6a";#N/A,#N/A,FALSE,"anexo6a";#N/A,#N/A,FALSE,"anexo6c";#N/A,#N/A,FALSE,"anexo7a";#N/A,#N/A,FALSE,"anexo7b";#N/A,#N/A,FALSE,"anexo7c"}</definedName>
    <definedName name="MEMPYGHIS" localSheetId="8"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rchandCostos" localSheetId="4">#REF!</definedName>
    <definedName name="merchandCostos" localSheetId="8">#REF!</definedName>
    <definedName name="merchandCostos" localSheetId="10">#REF!</definedName>
    <definedName name="merchandCostos">#REF!</definedName>
    <definedName name="Merchandisig" localSheetId="8">#REF!</definedName>
    <definedName name="Merchandisig">#REF!</definedName>
    <definedName name="MES" localSheetId="8">#REF!</definedName>
    <definedName name="MES">#REF!</definedName>
    <definedName name="meses" localSheetId="7">#REF!</definedName>
    <definedName name="meses" localSheetId="8">#REF!</definedName>
    <definedName name="meses">#REF!</definedName>
    <definedName name="met" localSheetId="7" hidden="1">{#N/A,#N/A,TRUE,"1842CWN0"}</definedName>
    <definedName name="met" localSheetId="8" hidden="1">{#N/A,#N/A,TRUE,"1842CWN0"}</definedName>
    <definedName name="met" hidden="1">{#N/A,#N/A,TRUE,"1842CWN0"}</definedName>
    <definedName name="metal" localSheetId="7" hidden="1">{#N/A,#N/A,TRUE,"1842CWN0"}</definedName>
    <definedName name="metal" localSheetId="8" hidden="1">{#N/A,#N/A,TRUE,"1842CWN0"}</definedName>
    <definedName name="metal" hidden="1">{#N/A,#N/A,TRUE,"1842CWN0"}</definedName>
    <definedName name="MEZCLADORA" localSheetId="7">#REF!</definedName>
    <definedName name="MEZCLADORA" localSheetId="8">#REF!</definedName>
    <definedName name="Mezcladora">'[41]LISTADO '!$L$4</definedName>
    <definedName name="mf" localSheetId="4">#REF!</definedName>
    <definedName name="mf" localSheetId="8">#REF!</definedName>
    <definedName name="mf" localSheetId="10">#REF!</definedName>
    <definedName name="mf">#REF!</definedName>
    <definedName name="MH_1" localSheetId="3">#REF!</definedName>
    <definedName name="MH_1" localSheetId="8">#REF!</definedName>
    <definedName name="MH_1" localSheetId="14">#REF!</definedName>
    <definedName name="MH_1">#REF!</definedName>
    <definedName name="MH_2" localSheetId="3">#REF!</definedName>
    <definedName name="MH_2" localSheetId="8">#REF!</definedName>
    <definedName name="MH_2" localSheetId="14">#REF!</definedName>
    <definedName name="MH_2">#REF!</definedName>
    <definedName name="MH_3" localSheetId="3">#REF!</definedName>
    <definedName name="MH_3" localSheetId="8">#REF!</definedName>
    <definedName name="MH_3" localSheetId="14">#REF!</definedName>
    <definedName name="MH_3">#REF!</definedName>
    <definedName name="MH_4" localSheetId="3">#REF!</definedName>
    <definedName name="MH_4" localSheetId="8">#REF!</definedName>
    <definedName name="MH_4" localSheetId="14">#REF!</definedName>
    <definedName name="MH_4">#REF!</definedName>
    <definedName name="MH_5" localSheetId="3">#REF!</definedName>
    <definedName name="MH_5" localSheetId="8">#REF!</definedName>
    <definedName name="MH_5" localSheetId="14">#REF!</definedName>
    <definedName name="MH_5">#REF!</definedName>
    <definedName name="mhg" localSheetId="8">#REF!</definedName>
    <definedName name="mhg">#REF!</definedName>
    <definedName name="mht" localSheetId="8">#REF!</definedName>
    <definedName name="mht">#REF!</definedName>
    <definedName name="mhy" localSheetId="8">#REF!</definedName>
    <definedName name="mhy">#REF!</definedName>
    <definedName name="MI" localSheetId="8">#REF!,#REF!,#REF!,#REF!,#REF!,#REF!,#REF!</definedName>
    <definedName name="MI">#REF!,#REF!,#REF!,#REF!,#REF!,#REF!,#REF!</definedName>
    <definedName name="Mill_Head_H2O.Total_Volume" localSheetId="8">#REF!</definedName>
    <definedName name="Mill_Head_H2O.Total_Volume">#REF!</definedName>
    <definedName name="Mill_Screen_H2O.Total_Volume" localSheetId="8">#REF!</definedName>
    <definedName name="Mill_Screen_H2O.Total_Volume">#REF!</definedName>
    <definedName name="Mill_Weight" localSheetId="8">#REF!</definedName>
    <definedName name="Mill_Weight">#REF!</definedName>
    <definedName name="min" localSheetId="8">#REF!</definedName>
    <definedName name="min">#REF!</definedName>
    <definedName name="Mine_Equip_Hrs" localSheetId="4">'[112]Mine Hours'!$A$11:$BX$30</definedName>
    <definedName name="Mine_Equip_Hrs" localSheetId="8">'[113]Mine Hours'!$A$11:$BX$30</definedName>
    <definedName name="Mine_Equip_Hrs" localSheetId="10">'[112]Mine Hours'!$A$11:$BX$30</definedName>
    <definedName name="Mine_Equip_Hrs">'[113]Mine Hours'!$A$11:$BX$30</definedName>
    <definedName name="Mine_Equip_Hrs_MARC" localSheetId="4">'[112]Mine Hours'!$A$94:$BX$112</definedName>
    <definedName name="Mine_Equip_Hrs_MARC" localSheetId="8">'[113]Mine Hours'!$A$94:$BX$112</definedName>
    <definedName name="Mine_Equip_Hrs_MARC" localSheetId="10">'[112]Mine Hours'!$A$94:$BX$112</definedName>
    <definedName name="Mine_Equip_Hrs_MARC">'[113]Mine Hours'!$A$94:$BX$112</definedName>
    <definedName name="Mine_Equip_Hrs_Remaining" localSheetId="4">'[245]Equipment Hours TODOS'!#REF!</definedName>
    <definedName name="Mine_Equip_Hrs_Remaining" localSheetId="8">'[246]Equipment Hours TODOS'!#REF!</definedName>
    <definedName name="Mine_Equip_Hrs_Remaining" localSheetId="10">'[245]Equipment Hours TODOS'!#REF!</definedName>
    <definedName name="Mine_Equip_Hrs_Remaining">'[246]Equipment Hours TODOS'!#REF!</definedName>
    <definedName name="MineUsed">[138]Sheet1!$M$18:$M$977</definedName>
    <definedName name="Mínimo" localSheetId="8">#REF!</definedName>
    <definedName name="Mínimo">#REF!</definedName>
    <definedName name="Minutos" localSheetId="4">#REF!</definedName>
    <definedName name="Minutos" localSheetId="8">#REF!</definedName>
    <definedName name="Minutos" localSheetId="10">#REF!</definedName>
    <definedName name="Minutos">#REF!</definedName>
    <definedName name="mju" localSheetId="4">#REF!</definedName>
    <definedName name="mju" localSheetId="8">#REF!</definedName>
    <definedName name="mju" localSheetId="10">#REF!</definedName>
    <definedName name="mju">#REF!</definedName>
    <definedName name="mku" localSheetId="4">#REF!</definedName>
    <definedName name="mku" localSheetId="8">#REF!</definedName>
    <definedName name="mku" localSheetId="10">#REF!</definedName>
    <definedName name="mku">#REF!</definedName>
    <definedName name="ML" localSheetId="8">#REF!,#REF!,#REF!,#REF!,#REF!,#REF!,#REF!</definedName>
    <definedName name="ML">#REF!,#REF!,#REF!,#REF!,#REF!,#REF!,#REF!</definedName>
    <definedName name="MLKJ" localSheetId="7" hidden="1">{#N/A,#N/A,FALSE,"Costos Productos 6A";#N/A,#N/A,FALSE,"Costo Unitario Total H-94-12"}</definedName>
    <definedName name="MLKJ" localSheetId="8" hidden="1">{#N/A,#N/A,FALSE,"Costos Productos 6A";#N/A,#N/A,FALSE,"Costo Unitario Total H-94-12"}</definedName>
    <definedName name="MLKJ" hidden="1">{#N/A,#N/A,FALSE,"Costos Productos 6A";#N/A,#N/A,FALSE,"Costo Unitario Total H-94-12"}</definedName>
    <definedName name="mm" localSheetId="8">#REF!</definedName>
    <definedName name="mm">#REF!</definedName>
    <definedName name="MMH" localSheetId="4">'[247]MMH WORKINGS'!$A$1:$A$65536</definedName>
    <definedName name="MMH" localSheetId="8">'[248]MMH WORKINGS'!$A$1:$A$65536</definedName>
    <definedName name="MMH" localSheetId="10">'[247]MMH WORKINGS'!$A$1:$A$65536</definedName>
    <definedName name="MMH">'[248]MMH WORKINGS'!$A$1:$A$65536</definedName>
    <definedName name="MMHBS" localSheetId="4">#REF!</definedName>
    <definedName name="MMHBS" localSheetId="8">#REF!</definedName>
    <definedName name="MMHBS" localSheetId="10">#REF!</definedName>
    <definedName name="MMHBS">#REF!</definedName>
    <definedName name="mmhcosts" localSheetId="4">'[249]Cost Ledger 30-6-99'!$A$1:$C$84</definedName>
    <definedName name="mmhcosts" localSheetId="8">'[250]Cost Ledger 30-6-99'!$A$1:$C$84</definedName>
    <definedName name="mmhcosts" localSheetId="10">'[249]Cost Ledger 30-6-99'!$A$1:$C$84</definedName>
    <definedName name="mmhcosts">'[250]Cost Ledger 30-6-99'!$A$1:$C$84</definedName>
    <definedName name="MMHJUN02" localSheetId="4">#REF!</definedName>
    <definedName name="MMHJUN02" localSheetId="8">#REF!</definedName>
    <definedName name="MMHJUN02" localSheetId="10">#REF!</definedName>
    <definedName name="MMHJUN02">#REF!</definedName>
    <definedName name="mmhmarch2000" localSheetId="4">#REF!</definedName>
    <definedName name="mmhmarch2000" localSheetId="8">#REF!</definedName>
    <definedName name="mmhmarch2000" localSheetId="10">#REF!</definedName>
    <definedName name="mmhmarch2000">#REF!</definedName>
    <definedName name="MMJV" localSheetId="4">#REF!</definedName>
    <definedName name="MMJV" localSheetId="8">#REF!</definedName>
    <definedName name="MMJV" localSheetId="10">#REF!</definedName>
    <definedName name="MMJV">#REF!</definedName>
    <definedName name="MMM" localSheetId="3">[36]A.P.U!#REF!</definedName>
    <definedName name="MMM" localSheetId="4">[36]A.P.U!#REF!</definedName>
    <definedName name="MMM" localSheetId="10">[36]A.P.U!#REF!</definedName>
    <definedName name="MMM" localSheetId="14">[36]A.P.U!#REF!</definedName>
    <definedName name="MMM">[36]A.P.U!#REF!</definedName>
    <definedName name="Mmto" localSheetId="4">#REF!</definedName>
    <definedName name="Mmto" localSheetId="8">#REF!</definedName>
    <definedName name="Mmto" localSheetId="10">#REF!</definedName>
    <definedName name="Mmto">#REF!</definedName>
    <definedName name="MNO" localSheetId="4">#REF!</definedName>
    <definedName name="MNO" localSheetId="8">#REF!</definedName>
    <definedName name="MNO" localSheetId="10">#REF!</definedName>
    <definedName name="MNO">#REF!</definedName>
    <definedName name="MO" localSheetId="4">#REF!</definedName>
    <definedName name="MO" localSheetId="7">'[69]CIRCUITOS CODENSA'!#REF!</definedName>
    <definedName name="MO" localSheetId="8">'[69]CIRCUITOS CODENSA'!#REF!</definedName>
    <definedName name="MO" localSheetId="10">#REF!</definedName>
    <definedName name="MO">#REF!</definedName>
    <definedName name="mobil06" localSheetId="4">[20]Gastos!#REF!</definedName>
    <definedName name="mobil06" localSheetId="8">[21]Gastos!#REF!</definedName>
    <definedName name="mobil06" localSheetId="10">[20]Gastos!#REF!</definedName>
    <definedName name="mobil06">[21]Gastos!#REF!</definedName>
    <definedName name="mobra">'[93]precios-básicos2002'!$C$131:$E$140</definedName>
    <definedName name="mODI" localSheetId="7" hidden="1">{#N/A,#N/A,FALSE,"nuevo formato actividades";#N/A,#N/A,FALSE,"nuevo formato actividades";#N/A,#N/A,FALSE,"nuevo formato actividades"}</definedName>
    <definedName name="mODI" localSheetId="8" hidden="1">{#N/A,#N/A,FALSE,"nuevo formato actividades";#N/A,#N/A,FALSE,"nuevo formato actividades";#N/A,#N/A,FALSE,"nuevo formato actividades"}</definedName>
    <definedName name="mODI" hidden="1">{#N/A,#N/A,FALSE,"nuevo formato actividades";#N/A,#N/A,FALSE,"nuevo formato actividades";#N/A,#N/A,FALSE,"nuevo formato actividades"}</definedName>
    <definedName name="mODIF" localSheetId="7" hidden="1">{#N/A,#N/A,FALSE,"nuevo formato actividades";#N/A,#N/A,FALSE,"nuevo formato actividades";#N/A,#N/A,FALSE,"nuevo formato actividades"}</definedName>
    <definedName name="mODIF" localSheetId="8" hidden="1">{#N/A,#N/A,FALSE,"nuevo formato actividades";#N/A,#N/A,FALSE,"nuevo formato actividades";#N/A,#N/A,FALSE,"nuevo formato actividades"}</definedName>
    <definedName name="mODIF" hidden="1">{#N/A,#N/A,FALSE,"nuevo formato actividades";#N/A,#N/A,FALSE,"nuevo formato actividades";#N/A,#N/A,FALSE,"nuevo formato actividades"}</definedName>
    <definedName name="MOMATECA" localSheetId="4">#REF!</definedName>
    <definedName name="MOMATECA" localSheetId="8">#REF!</definedName>
    <definedName name="MOMATECA" localSheetId="10">#REF!</definedName>
    <definedName name="MOMATECA">#REF!</definedName>
    <definedName name="MONETARY" localSheetId="4">#REF!</definedName>
    <definedName name="MONETARY" localSheetId="8">#REF!</definedName>
    <definedName name="MONETARY" localSheetId="10">#REF!</definedName>
    <definedName name="MONETARY">#REF!</definedName>
    <definedName name="MOR1_4" localSheetId="4">#REF!</definedName>
    <definedName name="MOR1_4" localSheetId="8">#REF!</definedName>
    <definedName name="MOR1_4" localSheetId="10">#REF!</definedName>
    <definedName name="MOR1_4">#REF!</definedName>
    <definedName name="MORTE12" localSheetId="8">#REF!</definedName>
    <definedName name="MORTE12">#REF!</definedName>
    <definedName name="MORTE14" localSheetId="8">#REF!</definedName>
    <definedName name="MORTE14">#REF!</definedName>
    <definedName name="morte15" localSheetId="8">#REF!</definedName>
    <definedName name="morte15">#REF!</definedName>
    <definedName name="MORTE16" localSheetId="8">#REF!</definedName>
    <definedName name="MORTE16">#REF!</definedName>
    <definedName name="mortero" localSheetId="8">#REF!</definedName>
    <definedName name="mortero">#REF!</definedName>
    <definedName name="Mortero_1_3">'[41]Apu Basicos'!$F$74</definedName>
    <definedName name="mortero14" localSheetId="4">'[120]APU''s'!#REF!</definedName>
    <definedName name="mortero14" localSheetId="8">'[120]APU''s'!#REF!</definedName>
    <definedName name="mortero14" localSheetId="10">'[120]APU''s'!#REF!</definedName>
    <definedName name="mortero14">'[120]APU''s'!#REF!</definedName>
    <definedName name="mortero15" localSheetId="4">'[120]APU''s'!#REF!</definedName>
    <definedName name="mortero15" localSheetId="10">'[120]APU''s'!#REF!</definedName>
    <definedName name="mortero15">'[120]APU''s'!#REF!</definedName>
    <definedName name="MOTO" localSheetId="8">#REF!</definedName>
    <definedName name="MOTO">#REF!</definedName>
    <definedName name="motobomba" localSheetId="4">'[59]PRESTACIONES SOCIALES'!#REF!</definedName>
    <definedName name="motobomba" localSheetId="8">'[59]PRESTACIONES SOCIALES'!#REF!</definedName>
    <definedName name="motobomba" localSheetId="10">'[59]PRESTACIONES SOCIALES'!#REF!</definedName>
    <definedName name="motobomba">'[59]PRESTACIONES SOCIALES'!#REF!</definedName>
    <definedName name="motosierra" localSheetId="8">[104]Mater!#REF!</definedName>
    <definedName name="motosierra">[104]Mater!#REF!</definedName>
    <definedName name="mr" localSheetId="4">#REF!</definedName>
    <definedName name="mr" localSheetId="8">#REF!</definedName>
    <definedName name="mr" localSheetId="10">#REF!</definedName>
    <definedName name="mr">#REF!</definedName>
    <definedName name="MR_DESCRIPTION" localSheetId="4">#REF!</definedName>
    <definedName name="MR_DESCRIPTION" localSheetId="8">#REF!</definedName>
    <definedName name="MR_DESCRIPTION" localSheetId="10">#REF!</definedName>
    <definedName name="MR_DESCRIPTION">#REF!</definedName>
    <definedName name="MRNumber" localSheetId="4">#REF!</definedName>
    <definedName name="MRNumber" localSheetId="8">#REF!</definedName>
    <definedName name="MRNumber" localSheetId="10">#REF!</definedName>
    <definedName name="MRNumber">#REF!</definedName>
    <definedName name="MTD.ROM1_PercentFed" localSheetId="8">#REF!</definedName>
    <definedName name="MTD.ROM1_PercentFed">#REF!</definedName>
    <definedName name="MTD.ROM2_PercentFed" localSheetId="8">#REF!</definedName>
    <definedName name="MTD.ROM2_PercentFed">#REF!</definedName>
    <definedName name="MTD.ROM3_PercentFed" localSheetId="8">#REF!</definedName>
    <definedName name="MTD.ROM3_PercentFed">#REF!</definedName>
    <definedName name="MTD.ROM4_PercentFed" localSheetId="8">#REF!</definedName>
    <definedName name="MTD.ROM4_PercentFed">#REF!</definedName>
    <definedName name="MTD.ROM5_PercentFed" localSheetId="8">#REF!</definedName>
    <definedName name="MTD.ROM5_PercentFed">#REF!</definedName>
    <definedName name="MTD_Days" localSheetId="8">#REF!</definedName>
    <definedName name="MTD_Days">#REF!</definedName>
    <definedName name="MttoUBTransportes" localSheetId="7" hidden="1">#REF!</definedName>
    <definedName name="MttoUBTransportes" localSheetId="8" hidden="1">#REF!</definedName>
    <definedName name="MttoUBTransportes" hidden="1">#REF!</definedName>
    <definedName name="MU" localSheetId="8">'[69]CIRCUITOS CODENSA'!#REF!</definedName>
    <definedName name="MU">'[69]CIRCUITOS CODENSA'!#REF!</definedName>
    <definedName name="muro" localSheetId="8">#REF!</definedName>
    <definedName name="muro">#REF!</definedName>
    <definedName name="murocontencion" localSheetId="8">#REF!</definedName>
    <definedName name="murocontencion">#REF!</definedName>
    <definedName name="MXSMAR" localSheetId="8">#REF!</definedName>
    <definedName name="MXSMAR">#REF!</definedName>
    <definedName name="MZ" localSheetId="8">'[69]CIRCUITOS CODENSA'!#REF!</definedName>
    <definedName name="MZ">'[69]CIRCUITOS CODENSA'!#REF!</definedName>
    <definedName name="N" localSheetId="7">IF(ISERROR([0]!Na),"",[0]!Na)</definedName>
    <definedName name="N" localSheetId="8">IF(ISERROR('2.6. INTERVENTORIA'!Na),"",'2.6. INTERVENTORIA'!Na)</definedName>
    <definedName name="N">IF(ISERROR([0]!Na),"",[0]!Na)</definedName>
    <definedName name="Na" localSheetId="8">#REF!</definedName>
    <definedName name="Na">#REF!</definedName>
    <definedName name="Nb" localSheetId="8">#REF!</definedName>
    <definedName name="Nb">#REF!</definedName>
    <definedName name="nbnbv" localSheetId="8">#REF!</definedName>
    <definedName name="nbnbv">#REF!</definedName>
    <definedName name="nbv" localSheetId="8">#REF!</definedName>
    <definedName name="nbv">#REF!</definedName>
    <definedName name="Nc" localSheetId="8">#REF!</definedName>
    <definedName name="Nc">#REF!</definedName>
    <definedName name="Nd" localSheetId="8">#REF!</definedName>
    <definedName name="Nd">#REF!</definedName>
    <definedName name="Ne" localSheetId="8">#REF!</definedName>
    <definedName name="Ne">#REF!</definedName>
    <definedName name="nece.cab" localSheetId="8">#REF!</definedName>
    <definedName name="nece.cab">#REF!</definedName>
    <definedName name="Necesidad_entorchado_Zonas" localSheetId="8">#REF!</definedName>
    <definedName name="Necesidad_entorchado_Zonas">#REF!</definedName>
    <definedName name="NEOLAI" localSheetId="8">#REF!</definedName>
    <definedName name="NEOLAI">#REF!</definedName>
    <definedName name="Nett_Rev_COL_Nom" localSheetId="4">[114]W_REV!$H$115:$AP$115</definedName>
    <definedName name="Nett_Rev_COL_Nom" localSheetId="8">[115]W_REV!$H$115:$AP$115</definedName>
    <definedName name="Nett_Rev_COL_Nom" localSheetId="10">[114]W_REV!$H$115:$AP$115</definedName>
    <definedName name="Nett_Rev_COL_Nom">[115]W_REV!$H$115:$AP$115</definedName>
    <definedName name="new" localSheetId="7"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ew" localSheetId="8"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ew"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newX" localSheetId="7" hidden="1">{#N/A,#N/A,FALSE,"SMT1";#N/A,#N/A,FALSE,"SMT2";#N/A,#N/A,FALSE,"Summary";#N/A,#N/A,FALSE,"Graphs";#N/A,#N/A,FALSE,"4 Panel"}</definedName>
    <definedName name="newX" localSheetId="8" hidden="1">{#N/A,#N/A,FALSE,"SMT1";#N/A,#N/A,FALSE,"SMT2";#N/A,#N/A,FALSE,"Summary";#N/A,#N/A,FALSE,"Graphs";#N/A,#N/A,FALSE,"4 Panel"}</definedName>
    <definedName name="newX" hidden="1">{#N/A,#N/A,FALSE,"SMT1";#N/A,#N/A,FALSE,"SMT2";#N/A,#N/A,FALSE,"Summary";#N/A,#N/A,FALSE,"Graphs";#N/A,#N/A,FALSE,"4 Panel"}</definedName>
    <definedName name="NHG" localSheetId="4">#REF!</definedName>
    <definedName name="NHG" localSheetId="8">#REF!</definedName>
    <definedName name="NHG" localSheetId="10">#REF!</definedName>
    <definedName name="NHG">#REF!</definedName>
    <definedName name="nic_nis">[251]Hoja1!$A$1:$IV$65536</definedName>
    <definedName name="ninguno" localSheetId="7">#REF!</definedName>
    <definedName name="ninguno" localSheetId="8">#REF!</definedName>
    <definedName name="ninguno">#REF!</definedName>
    <definedName name="NIPLE_DE_1_2__ROSCADO_DE_HG_x_L__3_PULGADAS" localSheetId="4">#REF!</definedName>
    <definedName name="NIPLE_DE_1_2__ROSCADO_DE_HG_x_L__3_PULGADAS" localSheetId="8">#REF!</definedName>
    <definedName name="NIPLE_DE_1_2__ROSCADO_DE_HG_x_L__3_PULGADAS" localSheetId="10">#REF!</definedName>
    <definedName name="NIPLE_DE_1_2__ROSCADO_DE_HG_x_L__3_PULGADAS">#REF!</definedName>
    <definedName name="NIPLE_DE_3__B_x_EL_L__0.25_MTS" localSheetId="4">#REF!</definedName>
    <definedName name="NIPLE_DE_3__B_x_EL_L__0.25_MTS" localSheetId="8">#REF!</definedName>
    <definedName name="NIPLE_DE_3__B_x_EL_L__0.25_MTS" localSheetId="10">#REF!</definedName>
    <definedName name="NIPLE_DE_3__B_x_EL_L__0.25_MTS">#REF!</definedName>
    <definedName name="NIPLE_DE_4__B_x_EL_L__0.25_MTS" localSheetId="4">#REF!</definedName>
    <definedName name="NIPLE_DE_4__B_x_EL_L__0.25_MTS" localSheetId="8">#REF!</definedName>
    <definedName name="NIPLE_DE_4__B_x_EL_L__0.25_MTS" localSheetId="10">#REF!</definedName>
    <definedName name="NIPLE_DE_4__B_x_EL_L__0.25_MTS">#REF!</definedName>
    <definedName name="NIPLE_L__0.25" localSheetId="8">#REF!</definedName>
    <definedName name="NIPLE_L__0.25">#REF!</definedName>
    <definedName name="NIVEL" localSheetId="4">'[80]BASE DE DATOS ORIG'!#REF!</definedName>
    <definedName name="NIVEL" localSheetId="8">'[81]BASE DE DATOS ORIG'!#REF!</definedName>
    <definedName name="NIVEL" localSheetId="10">'[80]BASE DE DATOS ORIG'!#REF!</definedName>
    <definedName name="NIVEL">'[81]BASE DE DATOS ORIG'!#REF!</definedName>
    <definedName name="NJH" localSheetId="4">#REF!</definedName>
    <definedName name="NJH" localSheetId="8">#REF!</definedName>
    <definedName name="NJH" localSheetId="10">#REF!</definedName>
    <definedName name="NJH">#REF!</definedName>
    <definedName name="nm" localSheetId="4">#REF!</definedName>
    <definedName name="NM" localSheetId="7">#REF!</definedName>
    <definedName name="NM" localSheetId="8">#REF!</definedName>
    <definedName name="nm" localSheetId="10">#REF!</definedName>
    <definedName name="nm">#REF!</definedName>
    <definedName name="nnn" localSheetId="7" hidden="1">{#N/A,#N/A,FALSE,"SMT1";#N/A,#N/A,FALSE,"SMT2";#N/A,#N/A,FALSE,"Summary";#N/A,#N/A,FALSE,"Graphs";#N/A,#N/A,FALSE,"4 Panel"}</definedName>
    <definedName name="nnn" localSheetId="8" hidden="1">{#N/A,#N/A,FALSE,"SMT1";#N/A,#N/A,FALSE,"SMT2";#N/A,#N/A,FALSE,"Summary";#N/A,#N/A,FALSE,"Graphs";#N/A,#N/A,FALSE,"4 Panel"}</definedName>
    <definedName name="nnn" hidden="1">{#N/A,#N/A,FALSE,"SMT1";#N/A,#N/A,FALSE,"SMT2";#N/A,#N/A,FALSE,"Summary";#N/A,#N/A,FALSE,"Graphs";#N/A,#N/A,FALSE,"4 Panel"}</definedName>
    <definedName name="NOA_4" localSheetId="4">#REF!</definedName>
    <definedName name="NOA_4" localSheetId="8">#REF!</definedName>
    <definedName name="NOA_4" localSheetId="10">#REF!</definedName>
    <definedName name="NOA_4">#REF!</definedName>
    <definedName name="NOA_7" localSheetId="8">#REF!</definedName>
    <definedName name="NOA_7">#REF!</definedName>
    <definedName name="noemi" localSheetId="7" hidden="1">{#N/A,#N/A,FALSE,"Costos Productos 6A";#N/A,#N/A,FALSE,"Costo Unitario Total H-94-12"}</definedName>
    <definedName name="noemi" localSheetId="8" hidden="1">{#N/A,#N/A,FALSE,"Costos Productos 6A";#N/A,#N/A,FALSE,"Costo Unitario Total H-94-12"}</definedName>
    <definedName name="noemi" hidden="1">{#N/A,#N/A,FALSE,"Costos Productos 6A";#N/A,#N/A,FALSE,"Costo Unitario Total H-94-12"}</definedName>
    <definedName name="NoFacturable" localSheetId="7">#REF!</definedName>
    <definedName name="NoFacturable" localSheetId="8">#REF!</definedName>
    <definedName name="NoFacturable">#REF!</definedName>
    <definedName name="NOMBRE" localSheetId="8">#REF!</definedName>
    <definedName name="NOMBRE">#REF!</definedName>
    <definedName name="NOMINA" localSheetId="8">#REF!</definedName>
    <definedName name="NOMINA">#REF!</definedName>
    <definedName name="Nomina06" localSheetId="4">[20]Gastos!#REF!</definedName>
    <definedName name="Nomina06" localSheetId="8">[21]Gastos!#REF!</definedName>
    <definedName name="Nomina06" localSheetId="10">[20]Gastos!#REF!</definedName>
    <definedName name="Nomina06">[21]Gastos!#REF!</definedName>
    <definedName name="NoRepAtEnd" localSheetId="4">#REF!</definedName>
    <definedName name="NoRepAtEnd" localSheetId="8">#REF!</definedName>
    <definedName name="NoRepAtEnd" localSheetId="10">#REF!</definedName>
    <definedName name="NoRepAtEnd">#REF!</definedName>
    <definedName name="NORMA" localSheetId="7" hidden="1">{#N/A,#N/A,FALSE,"91.R";#N/A,#N/A,FALSE,"92.R";#N/A,#N/A,FALSE,"93.R";#N/A,#N/A,FALSE,"94.R";#N/A,#N/A,FALSE,"95.R";#N/A,#N/A,FALSE,"98.R";#N/A,#N/A,FALSE,"99.R";#N/A,#N/A,FALSE,"105.R";#N/A,#N/A,FALSE,"107.R";#N/A,#N/A,FALSE,"113.R";#N/A,#N/A,FALSE,"114.R";#N/A,#N/A,FALSE,"115.R";#N/A,#N/A,FALSE,"117.R";#N/A,#N/A,FALSE,"117.1.R";#N/A,#N/A,FALSE,"117.2.R";#N/A,#N/A,FALSE,"117.3.R ";#N/A,#N/A,FALSE,"118.R";#N/A,#N/A,FALSE,"118.1.R";#N/A,#N/A,FALSE,"118.2.R";#N/A,#N/A,FALSE,"118.3.R";#N/A,#N/A,FALSE,"118.4.R";#N/A,#N/A,FALSE,"118.5.R";#N/A,#N/A,FALSE,"118.6.R";#N/A,#N/A,FALSE,"118.7.R";#N/A,#N/A,FALSE,"118.8.R";#N/A,#N/A,FALSE,"118.9.R";#N/A,#N/A,FALSE,"118.10.R";#N/A,#N/A,FALSE,"120.R";#N/A,#N/A,FALSE,"120.1.R ";#N/A,#N/A,FALSE,"120.2.R";#N/A,#N/A,FALSE,"120.3.R ";#N/A,#N/A,FALSE,"137.R";#N/A,#N/A,FALSE,"137.1.R";#N/A,#N/A,FALSE,"137.2.R";#N/A,#N/A,FALSE,"137.3.R";#N/A,#N/A,FALSE,"137.4.R";#N/A,#N/A,FALSE,"138.R";#N/A,#N/A,FALSE,"140.R";#N/A,#N/A,FALSE,"145.R";#N/A,#N/A,FALSE,"146.R"}</definedName>
    <definedName name="NORMA" localSheetId="8" hidden="1">{#N/A,#N/A,FALSE,"91.R";#N/A,#N/A,FALSE,"92.R";#N/A,#N/A,FALSE,"93.R";#N/A,#N/A,FALSE,"94.R";#N/A,#N/A,FALSE,"95.R";#N/A,#N/A,FALSE,"98.R";#N/A,#N/A,FALSE,"99.R";#N/A,#N/A,FALSE,"105.R";#N/A,#N/A,FALSE,"107.R";#N/A,#N/A,FALSE,"113.R";#N/A,#N/A,FALSE,"114.R";#N/A,#N/A,FALSE,"115.R";#N/A,#N/A,FALSE,"117.R";#N/A,#N/A,FALSE,"117.1.R";#N/A,#N/A,FALSE,"117.2.R";#N/A,#N/A,FALSE,"117.3.R ";#N/A,#N/A,FALSE,"118.R";#N/A,#N/A,FALSE,"118.1.R";#N/A,#N/A,FALSE,"118.2.R";#N/A,#N/A,FALSE,"118.3.R";#N/A,#N/A,FALSE,"118.4.R";#N/A,#N/A,FALSE,"118.5.R";#N/A,#N/A,FALSE,"118.6.R";#N/A,#N/A,FALSE,"118.7.R";#N/A,#N/A,FALSE,"118.8.R";#N/A,#N/A,FALSE,"118.9.R";#N/A,#N/A,FALSE,"118.10.R";#N/A,#N/A,FALSE,"120.R";#N/A,#N/A,FALSE,"120.1.R ";#N/A,#N/A,FALSE,"120.2.R";#N/A,#N/A,FALSE,"120.3.R ";#N/A,#N/A,FALSE,"137.R";#N/A,#N/A,FALSE,"137.1.R";#N/A,#N/A,FALSE,"137.2.R";#N/A,#N/A,FALSE,"137.3.R";#N/A,#N/A,FALSE,"137.4.R";#N/A,#N/A,FALSE,"138.R";#N/A,#N/A,FALSE,"140.R";#N/A,#N/A,FALSE,"145.R";#N/A,#N/A,FALSE,"146.R"}</definedName>
    <definedName name="NORMA" hidden="1">{#N/A,#N/A,FALSE,"91.R";#N/A,#N/A,FALSE,"92.R";#N/A,#N/A,FALSE,"93.R";#N/A,#N/A,FALSE,"94.R";#N/A,#N/A,FALSE,"95.R";#N/A,#N/A,FALSE,"98.R";#N/A,#N/A,FALSE,"99.R";#N/A,#N/A,FALSE,"105.R";#N/A,#N/A,FALSE,"107.R";#N/A,#N/A,FALSE,"113.R";#N/A,#N/A,FALSE,"114.R";#N/A,#N/A,FALSE,"115.R";#N/A,#N/A,FALSE,"117.R";#N/A,#N/A,FALSE,"117.1.R";#N/A,#N/A,FALSE,"117.2.R";#N/A,#N/A,FALSE,"117.3.R ";#N/A,#N/A,FALSE,"118.R";#N/A,#N/A,FALSE,"118.1.R";#N/A,#N/A,FALSE,"118.2.R";#N/A,#N/A,FALSE,"118.3.R";#N/A,#N/A,FALSE,"118.4.R";#N/A,#N/A,FALSE,"118.5.R";#N/A,#N/A,FALSE,"118.6.R";#N/A,#N/A,FALSE,"118.7.R";#N/A,#N/A,FALSE,"118.8.R";#N/A,#N/A,FALSE,"118.9.R";#N/A,#N/A,FALSE,"118.10.R";#N/A,#N/A,FALSE,"120.R";#N/A,#N/A,FALSE,"120.1.R ";#N/A,#N/A,FALSE,"120.2.R";#N/A,#N/A,FALSE,"120.3.R ";#N/A,#N/A,FALSE,"137.R";#N/A,#N/A,FALSE,"137.1.R";#N/A,#N/A,FALSE,"137.2.R";#N/A,#N/A,FALSE,"137.3.R";#N/A,#N/A,FALSE,"137.4.R";#N/A,#N/A,FALSE,"138.R";#N/A,#N/A,FALSE,"140.R";#N/A,#N/A,FALSE,"145.R";#N/A,#N/A,FALSE,"146.R"}</definedName>
    <definedName name="Norte" localSheetId="4">#REF!</definedName>
    <definedName name="Norte" localSheetId="8">#REF!</definedName>
    <definedName name="Norte" localSheetId="10">#REF!</definedName>
    <definedName name="Norte">#REF!</definedName>
    <definedName name="North_sales" localSheetId="4">[99]Royalties!#REF!</definedName>
    <definedName name="North_sales" localSheetId="8">[100]Royalties!#REF!</definedName>
    <definedName name="North_sales" localSheetId="10">[99]Royalties!#REF!</definedName>
    <definedName name="North_sales">[100]Royalties!#REF!</definedName>
    <definedName name="NOV" localSheetId="8">#REF!</definedName>
    <definedName name="NOV">#REF!</definedName>
    <definedName name="nov00" localSheetId="4">[20]Dólar!#REF!</definedName>
    <definedName name="nov00" localSheetId="8">[21]Dólar!#REF!</definedName>
    <definedName name="nov00" localSheetId="10">[20]Dólar!#REF!</definedName>
    <definedName name="nov00">[21]Dólar!#REF!</definedName>
    <definedName name="nr" localSheetId="4">#REF!</definedName>
    <definedName name="nr" localSheetId="8">#REF!</definedName>
    <definedName name="nr" localSheetId="10">#REF!</definedName>
    <definedName name="nr">#REF!</definedName>
    <definedName name="nt" localSheetId="4">#REF!</definedName>
    <definedName name="nt" localSheetId="8">#REF!</definedName>
    <definedName name="nt" localSheetId="10">#REF!</definedName>
    <definedName name="nt">#REF!</definedName>
    <definedName name="Nueva" localSheetId="7" hidden="1">{#N/A,#N/A,FALSE,"a1";#N/A,#N/A,FALSE,"a2";#N/A,#N/A,FALSE,"a3";#N/A,#N/A,FALSE,"a4a";#N/A,#N/A,FALSE,"a4B";#N/A,#N/A,FALSE,"a4C";#N/A,#N/A,FALSE,"a4D";#N/A,#N/A,FALSE,"A5a ";#N/A,#N/A,FALSE,"A5b";#N/A,#N/A,FALSE,"A6A";#N/A,#N/A,FALSE,"A6B";#N/A,#N/A,FALSE,"A6C";#N/A,#N/A,FALSE,"A6D";#N/A,#N/A,FALSE,"INV"}</definedName>
    <definedName name="Nueva" localSheetId="8" hidden="1">{#N/A,#N/A,FALSE,"a1";#N/A,#N/A,FALSE,"a2";#N/A,#N/A,FALSE,"a3";#N/A,#N/A,FALSE,"a4a";#N/A,#N/A,FALSE,"a4B";#N/A,#N/A,FALSE,"a4C";#N/A,#N/A,FALSE,"a4D";#N/A,#N/A,FALSE,"A5a ";#N/A,#N/A,FALSE,"A5b";#N/A,#N/A,FALSE,"A6A";#N/A,#N/A,FALSE,"A6B";#N/A,#N/A,FALSE,"A6C";#N/A,#N/A,FALSE,"A6D";#N/A,#N/A,FALSE,"INV"}</definedName>
    <definedName name="Nueva" hidden="1">{#N/A,#N/A,FALSE,"a1";#N/A,#N/A,FALSE,"a2";#N/A,#N/A,FALSE,"a3";#N/A,#N/A,FALSE,"a4a";#N/A,#N/A,FALSE,"a4B";#N/A,#N/A,FALSE,"a4C";#N/A,#N/A,FALSE,"a4D";#N/A,#N/A,FALSE,"A5a ";#N/A,#N/A,FALSE,"A5b";#N/A,#N/A,FALSE,"A6A";#N/A,#N/A,FALSE,"A6B";#N/A,#N/A,FALSE,"A6C";#N/A,#N/A,FALSE,"A6D";#N/A,#N/A,FALSE,"INV"}</definedName>
    <definedName name="NUEVO" localSheetId="4">#REF!</definedName>
    <definedName name="NUEVO" localSheetId="8">#REF!</definedName>
    <definedName name="NUEVO" localSheetId="10">#REF!</definedName>
    <definedName name="NUEVO">#REF!</definedName>
    <definedName name="NUEVO2" localSheetId="7" hidden="1">{#N/A,#N/A,FALSE,"Costos Productos 6A";#N/A,#N/A,FALSE,"Costo Unitario Total H-94-12"}</definedName>
    <definedName name="NUEVO2" localSheetId="8" hidden="1">{#N/A,#N/A,FALSE,"Costos Productos 6A";#N/A,#N/A,FALSE,"Costo Unitario Total H-94-12"}</definedName>
    <definedName name="NUEVO2" hidden="1">{#N/A,#N/A,FALSE,"Costos Productos 6A";#N/A,#N/A,FALSE,"Costo Unitario Total H-94-12"}</definedName>
    <definedName name="Num_Pmt_Per_Year" localSheetId="8">#REF!</definedName>
    <definedName name="Num_Pmt_Per_Year">#REF!</definedName>
    <definedName name="Number_of_Payments" localSheetId="4">MATCH(0.01,'2.3.1. APUS BASICOS'!End_Bal,-1)+1</definedName>
    <definedName name="Number_of_Payments" localSheetId="8">MATCH(0.01,'2.6. INTERVENTORIA'!End_Bal,-1)+1</definedName>
    <definedName name="Number_of_Payments" localSheetId="10">MATCH(0.01,'2.8. CUADRILLAS'!End_Bal,-1)+1</definedName>
    <definedName name="Number_of_Payments">MATCH(0.01,End_Bal,-1)+1</definedName>
    <definedName name="NUNI" localSheetId="8">#REF!</definedName>
    <definedName name="NUNI">#REF!</definedName>
    <definedName name="ñl" localSheetId="4">#REF!</definedName>
    <definedName name="ñl" localSheetId="8">#REF!</definedName>
    <definedName name="ñl" localSheetId="10">#REF!</definedName>
    <definedName name="ñl">#REF!</definedName>
    <definedName name="ññ" localSheetId="4">#REF!</definedName>
    <definedName name="ññ" localSheetId="7" hidden="1">{#N/A,#N/A,FALSE,"PERSONAL"}</definedName>
    <definedName name="ññ" localSheetId="8" hidden="1">{#N/A,#N/A,FALSE,"PERSONAL"}</definedName>
    <definedName name="ññ" localSheetId="10">#REF!</definedName>
    <definedName name="ññ">#REF!</definedName>
    <definedName name="ÑÑÑ" localSheetId="4">#REF!</definedName>
    <definedName name="ÑÑÑ" localSheetId="8">#REF!</definedName>
    <definedName name="ÑÑÑ" localSheetId="10">#REF!</definedName>
    <definedName name="ÑÑÑ">#REF!</definedName>
    <definedName name="ñok" localSheetId="8">#REF!</definedName>
    <definedName name="ñok">#REF!</definedName>
    <definedName name="ñp" localSheetId="8">#REF!</definedName>
    <definedName name="ñp">#REF!</definedName>
    <definedName name="ñpo" localSheetId="8">#REF!</definedName>
    <definedName name="ñpo">#REF!</definedName>
    <definedName name="O" localSheetId="8">#REF!</definedName>
    <definedName name="O">#REF!</definedName>
    <definedName name="Obra">[123]Datos!$B$1</definedName>
    <definedName name="OBS_Data_Col" localSheetId="8" hidden="1">#REF!</definedName>
    <definedName name="OBS_Data_Col" hidden="1">#REF!</definedName>
    <definedName name="OBSERV" localSheetId="8">#REF!</definedName>
    <definedName name="OBSERV">#REF!</definedName>
    <definedName name="OCEquipData" localSheetId="8">#REF!</definedName>
    <definedName name="OCEquipData">#REF!</definedName>
    <definedName name="OCT" localSheetId="8">#REF!</definedName>
    <definedName name="OCT">#REF!</definedName>
    <definedName name="oct00" localSheetId="4">[20]Dólar!#REF!</definedName>
    <definedName name="oct00" localSheetId="8">[21]Dólar!#REF!</definedName>
    <definedName name="oct00" localSheetId="10">[20]Dólar!#REF!</definedName>
    <definedName name="oct00">[21]Dólar!#REF!</definedName>
    <definedName name="OFFICE_ENTITY" localSheetId="4">#REF!</definedName>
    <definedName name="OFFICE_ENTITY" localSheetId="8">#REF!</definedName>
    <definedName name="OFFICE_ENTITY" localSheetId="10">#REF!</definedName>
    <definedName name="OFFICE_ENTITY">#REF!</definedName>
    <definedName name="OFI" localSheetId="8">#REF!</definedName>
    <definedName name="OFI">#REF!</definedName>
    <definedName name="oficial" localSheetId="7" hidden="1">{#N/A,#N/A,FALSE,"CIBHA05A";#N/A,#N/A,FALSE,"CIBHA05B"}</definedName>
    <definedName name="oficial" localSheetId="8" hidden="1">{#N/A,#N/A,FALSE,"CIBHA05A";#N/A,#N/A,FALSE,"CIBHA05B"}</definedName>
    <definedName name="OFICIAL">[252]PRECIOS!$B$17</definedName>
    <definedName name="Oficina" localSheetId="7">#REF!</definedName>
    <definedName name="Oficina" localSheetId="8">#REF!</definedName>
    <definedName name="Oficina">#REF!</definedName>
    <definedName name="OHaulCostOutput" localSheetId="4">#REF!</definedName>
    <definedName name="OHaulCostOutput" localSheetId="8">#REF!</definedName>
    <definedName name="OHaulCostOutput" localSheetId="10">#REF!</definedName>
    <definedName name="OHaulCostOutput">#REF!</definedName>
    <definedName name="ojuojoijojoijdlf" localSheetId="4">#REF!</definedName>
    <definedName name="ojuojoijojoijdlf" localSheetId="8">#REF!</definedName>
    <definedName name="ojuojoijojoijdlf" localSheetId="10">#REF!</definedName>
    <definedName name="ojuojoijojoijdlf">#REF!</definedName>
    <definedName name="oleoducto" localSheetId="7" hidden="1">{"EVA",#N/A,FALSE,"SMT2";#N/A,#N/A,FALSE,"Summary";#N/A,#N/A,FALSE,"Graphs";#N/A,#N/A,FALSE,"4 Panel"}</definedName>
    <definedName name="oleoducto" localSheetId="8" hidden="1">{"EVA",#N/A,FALSE,"SMT2";#N/A,#N/A,FALSE,"Summary";#N/A,#N/A,FALSE,"Graphs";#N/A,#N/A,FALSE,"4 Panel"}</definedName>
    <definedName name="oleoducto" hidden="1">{"EVA",#N/A,FALSE,"SMT2";#N/A,#N/A,FALSE,"Summary";#N/A,#N/A,FALSE,"Graphs";#N/A,#N/A,FALSE,"4 Panel"}</definedName>
    <definedName name="om">'[8]CALCULO POI'!$B$120:$C$154</definedName>
    <definedName name="oo" localSheetId="4">#REF!</definedName>
    <definedName name="oo" localSheetId="8">#REF!</definedName>
    <definedName name="oo" localSheetId="10">#REF!</definedName>
    <definedName name="oo">#REF!</definedName>
    <definedName name="ooo" localSheetId="8">#REF!</definedName>
    <definedName name="ooo">#REF!</definedName>
    <definedName name="OP" localSheetId="4">#REF!</definedName>
    <definedName name="OP" localSheetId="8">#REF!</definedName>
    <definedName name="OP" localSheetId="10">#REF!</definedName>
    <definedName name="OP">#REF!</definedName>
    <definedName name="Openingpb" localSheetId="4" hidden="1">#REF!</definedName>
    <definedName name="Openingpb" localSheetId="8" hidden="1">#REF!</definedName>
    <definedName name="Openingpb" localSheetId="10" hidden="1">#REF!</definedName>
    <definedName name="Openingpb" hidden="1">#REF!</definedName>
    <definedName name="OpEquip" localSheetId="8">#REF!</definedName>
    <definedName name="OpEquip">#REF!</definedName>
    <definedName name="OpexFac" localSheetId="4">[73]Sensitivities!$I$12</definedName>
    <definedName name="OpexFac" localSheetId="8">[74]Sensitivities!$I$12</definedName>
    <definedName name="OpexFac" localSheetId="10">[73]Sensitivities!$I$12</definedName>
    <definedName name="OpexFac">[74]Sensitivities!$I$12</definedName>
    <definedName name="Option" localSheetId="4">[99]Title!$L$28</definedName>
    <definedName name="Option" localSheetId="8">[100]Title!$L$28</definedName>
    <definedName name="Option" localSheetId="10">[99]Title!$L$28</definedName>
    <definedName name="Option">[100]Title!$L$28</definedName>
    <definedName name="Orden" localSheetId="4">[253]Hoja2!$C$2:$C$6</definedName>
    <definedName name="Orden" localSheetId="8">[254]Hoja2!$C$2:$C$6</definedName>
    <definedName name="Orden" localSheetId="10">[253]Hoja2!$C$2:$C$6</definedName>
    <definedName name="Orden">[254]Hoja2!$C$2:$C$6</definedName>
    <definedName name="OreToStorage.Check_tonne_error" localSheetId="4">#REF!</definedName>
    <definedName name="OreToStorage.Check_tonne_error" localSheetId="8">#REF!</definedName>
    <definedName name="OreToStorage.Check_tonne_error" localSheetId="10">#REF!</definedName>
    <definedName name="OreToStorage.Check_tonne_error">#REF!</definedName>
    <definedName name="OreToStorage.Check_Tonnes" localSheetId="4">#REF!</definedName>
    <definedName name="OreToStorage.Check_Tonnes" localSheetId="8">#REF!</definedName>
    <definedName name="OreToStorage.Check_Tonnes" localSheetId="10">#REF!</definedName>
    <definedName name="OreToStorage.Check_Tonnes">#REF!</definedName>
    <definedName name="OreToStorage.Check_Volume" localSheetId="4">#REF!</definedName>
    <definedName name="OreToStorage.Check_Volume" localSheetId="8">#REF!</definedName>
    <definedName name="OreToStorage.Check_Volume" localSheetId="10">#REF!</definedName>
    <definedName name="OreToStorage.Check_Volume">#REF!</definedName>
    <definedName name="OreToStorage.Pulp_Density" localSheetId="8">#REF!</definedName>
    <definedName name="OreToStorage.Pulp_Density">#REF!</definedName>
    <definedName name="OrigenConsultoria" localSheetId="7">#REF!</definedName>
    <definedName name="OrigenConsultoria" localSheetId="8">#REF!</definedName>
    <definedName name="OrigenConsultoria">#REF!</definedName>
    <definedName name="OrigenObra" localSheetId="7">#REF!</definedName>
    <definedName name="OrigenObra" localSheetId="8">#REF!</definedName>
    <definedName name="OrigenObra">#REF!</definedName>
    <definedName name="ORIGINAL" localSheetId="7"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 localSheetId="8">#REF!</definedName>
    <definedName name="ORO">#REF!</definedName>
    <definedName name="os" localSheetId="8">#REF!</definedName>
    <definedName name="os">#REF!</definedName>
    <definedName name="oscar" localSheetId="7" hidden="1">'[111]CCMM Enap'!#REF!</definedName>
    <definedName name="oscar" localSheetId="8" hidden="1">'[111]CCMM Enap'!#REF!</definedName>
    <definedName name="oscar" hidden="1">'[111]CCMM Enap'!#REF!</definedName>
    <definedName name="OtherCosts" localSheetId="8">#REF!</definedName>
    <definedName name="OtherCosts">#REF!</definedName>
    <definedName name="OTR" localSheetId="4">[242]Otros!$A:$IV</definedName>
    <definedName name="OTR" localSheetId="8">[243]Otros!$A:$IV</definedName>
    <definedName name="OTR" localSheetId="10">[242]Otros!$A:$IV</definedName>
    <definedName name="OTR">[243]Otros!$A:$IV</definedName>
    <definedName name="OTRAAAAA" localSheetId="7" hidden="1">{#N/A,#N/A,TRUE,"INGENIERIA";#N/A,#N/A,TRUE,"COMPRAS";#N/A,#N/A,TRUE,"DIRECCION";#N/A,#N/A,TRUE,"RESUMEN"}</definedName>
    <definedName name="OTRAAAAA" localSheetId="8" hidden="1">{#N/A,#N/A,TRUE,"INGENIERIA";#N/A,#N/A,TRUE,"COMPRAS";#N/A,#N/A,TRUE,"DIRECCION";#N/A,#N/A,TRUE,"RESUMEN"}</definedName>
    <definedName name="OTRAAAAA" hidden="1">{#N/A,#N/A,TRUE,"INGENIERIA";#N/A,#N/A,TRUE,"COMPRAS";#N/A,#N/A,TRUE,"DIRECCION";#N/A,#N/A,TRUE,"RESUMEN"}</definedName>
    <definedName name="OTRO" localSheetId="4">[135]Otros!$A:$IV</definedName>
    <definedName name="OTRO" localSheetId="8">[136]Otros!$A:$IV</definedName>
    <definedName name="OTRO" localSheetId="10">[135]Otros!$A:$IV</definedName>
    <definedName name="OTRO">[136]Otros!$A:$IV</definedName>
    <definedName name="otro2" localSheetId="4">[165]Otros!$A:$IV</definedName>
    <definedName name="otro2" localSheetId="8">[166]Otros!$A:$IV</definedName>
    <definedName name="otro2" localSheetId="10">[165]Otros!$A:$IV</definedName>
    <definedName name="otro2">[166]Otros!$A:$IV</definedName>
    <definedName name="otros" localSheetId="4">'[255]Datos del 2005 CONTRATO'!#REF!</definedName>
    <definedName name="otros" localSheetId="8">'[256]Datos del 2005 CONTRATO'!#REF!</definedName>
    <definedName name="otros" localSheetId="10">'[255]Datos del 2005 CONTRATO'!#REF!</definedName>
    <definedName name="otros">'[256]Datos del 2005 CONTRATO'!#REF!</definedName>
    <definedName name="OtrosServicios" localSheetId="4">#REF!</definedName>
    <definedName name="OtrosServicios" localSheetId="8">#REF!</definedName>
    <definedName name="OtrosServicios" localSheetId="10">#REF!</definedName>
    <definedName name="OtrosServicios">#REF!</definedName>
    <definedName name="OtrosServiciosCostos" localSheetId="4">#REF!</definedName>
    <definedName name="OtrosServiciosCostos" localSheetId="8">#REF!</definedName>
    <definedName name="OtrosServiciosCostos" localSheetId="10">#REF!</definedName>
    <definedName name="OtrosServiciosCostos">#REF!</definedName>
    <definedName name="OU_1" localSheetId="3">#REF!</definedName>
    <definedName name="OU_1" localSheetId="8">#REF!</definedName>
    <definedName name="OU_1" localSheetId="14">#REF!</definedName>
    <definedName name="OU_1">#REF!</definedName>
    <definedName name="OU_2" localSheetId="3">#REF!</definedName>
    <definedName name="OU_2" localSheetId="8">#REF!</definedName>
    <definedName name="OU_2" localSheetId="14">#REF!</definedName>
    <definedName name="OU_2">#REF!</definedName>
    <definedName name="OU_3" localSheetId="3">#REF!</definedName>
    <definedName name="OU_3" localSheetId="8">#REF!</definedName>
    <definedName name="OU_3" localSheetId="14">#REF!</definedName>
    <definedName name="OU_3">#REF!</definedName>
    <definedName name="OU_4" localSheetId="3">#REF!</definedName>
    <definedName name="OU_4" localSheetId="8">#REF!</definedName>
    <definedName name="OU_4" localSheetId="14">#REF!</definedName>
    <definedName name="OU_4">#REF!</definedName>
    <definedName name="OU_5" localSheetId="3">#REF!</definedName>
    <definedName name="OU_5" localSheetId="8">#REF!</definedName>
    <definedName name="OU_5" localSheetId="14">#REF!</definedName>
    <definedName name="OU_5">#REF!</definedName>
    <definedName name="ØuRn1v" localSheetId="4">[257]Cálculo!#REF!</definedName>
    <definedName name="ØuRn1v" localSheetId="8">[257]Cálculo!#REF!</definedName>
    <definedName name="ØuRn1v" localSheetId="10">[257]Cálculo!#REF!</definedName>
    <definedName name="ØuRn1v">[257]Cálculo!#REF!</definedName>
    <definedName name="ØuRn2v" localSheetId="4">[257]Cálculo!#REF!</definedName>
    <definedName name="ØuRn2v" localSheetId="8">[257]Cálculo!#REF!</definedName>
    <definedName name="ØuRn2v" localSheetId="10">[257]Cálculo!#REF!</definedName>
    <definedName name="ØuRn2v">[257]Cálculo!#REF!</definedName>
    <definedName name="OWNER" localSheetId="4" hidden="1">#REF!</definedName>
    <definedName name="OWNER" localSheetId="8" hidden="1">#REF!</definedName>
    <definedName name="OWNER" localSheetId="10" hidden="1">#REF!</definedName>
    <definedName name="OWNER" hidden="1">#REF!</definedName>
    <definedName name="P" localSheetId="4">[83]TABLAS!$C$252:$C$256</definedName>
    <definedName name="P" localSheetId="8">[84]TABLAS!$C$252:$C$256</definedName>
    <definedName name="P" localSheetId="10">[83]TABLAS!$C$252:$C$256</definedName>
    <definedName name="P">[84]TABLAS!$C$252:$C$256</definedName>
    <definedName name="p.BS" localSheetId="4" hidden="1">#REF!</definedName>
    <definedName name="p.BS" localSheetId="8" hidden="1">#REF!</definedName>
    <definedName name="p.BS" localSheetId="10" hidden="1">#REF!</definedName>
    <definedName name="p.BS" hidden="1">#REF!</definedName>
    <definedName name="p.BSAssumptions" localSheetId="4" hidden="1">#REF!</definedName>
    <definedName name="p.BSAssumptions" localSheetId="8" hidden="1">#REF!</definedName>
    <definedName name="p.BSAssumptions" localSheetId="10" hidden="1">#REF!</definedName>
    <definedName name="p.BSAssumptions" hidden="1">#REF!</definedName>
    <definedName name="p.CapStructure" localSheetId="4" hidden="1">#REF!</definedName>
    <definedName name="p.CapStructure" localSheetId="8" hidden="1">#REF!</definedName>
    <definedName name="p.CapStructure" localSheetId="10" hidden="1">#REF!</definedName>
    <definedName name="p.CapStructure" hidden="1">#REF!</definedName>
    <definedName name="p.CashFlow" localSheetId="8" hidden="1">#REF!</definedName>
    <definedName name="p.CashFlow" hidden="1">#REF!</definedName>
    <definedName name="p.Cover" localSheetId="8" hidden="1">#REF!</definedName>
    <definedName name="p.Cover" hidden="1">#REF!</definedName>
    <definedName name="p.Depreciation" localSheetId="8" hidden="1">#REF!</definedName>
    <definedName name="p.Depreciation" hidden="1">#REF!</definedName>
    <definedName name="p.Executive" localSheetId="8" hidden="1">#REF!</definedName>
    <definedName name="p.Executive" hidden="1">#REF!</definedName>
    <definedName name="p.FactSheet" localSheetId="8" hidden="1">#REF!</definedName>
    <definedName name="p.FactSheet" hidden="1">#REF!</definedName>
    <definedName name="p.IS" localSheetId="8" hidden="1">#REF!</definedName>
    <definedName name="p.IS" hidden="1">#REF!</definedName>
    <definedName name="p.ISAssumptions" localSheetId="8" hidden="1">#REF!</definedName>
    <definedName name="p.ISAssumptions" hidden="1">#REF!</definedName>
    <definedName name="p.OpeningBS" localSheetId="8" hidden="1">#REF!</definedName>
    <definedName name="p.OpeningBS" hidden="1">#REF!</definedName>
    <definedName name="p.TaxCalculation" localSheetId="8" hidden="1">#REF!</definedName>
    <definedName name="p.TaxCalculation" hidden="1">#REF!</definedName>
    <definedName name="PA" localSheetId="7">[134]PRESUPUESTO!#REF!</definedName>
    <definedName name="PA" localSheetId="8">[134]PRESUPUESTO!#REF!</definedName>
    <definedName name="Pa">#REF!</definedName>
    <definedName name="PAG">#N/A</definedName>
    <definedName name="PagoFinanciero" localSheetId="4">#REF!</definedName>
    <definedName name="PagoFinanciero" localSheetId="8">#REF!</definedName>
    <definedName name="PagoFinanciero" localSheetId="10">#REF!</definedName>
    <definedName name="PagoFinanciero">#REF!</definedName>
    <definedName name="pagos" localSheetId="4">#REF!</definedName>
    <definedName name="pagos" localSheetId="8">#REF!</definedName>
    <definedName name="pagos" localSheetId="10">#REF!</definedName>
    <definedName name="pagos">#REF!</definedName>
    <definedName name="Pal_Workbook_GUID" hidden="1">"SR8S76V89W3LRKYBH7E32JEC"</definedName>
    <definedName name="PANEL" localSheetId="4">'[80]BASE DE DATOS ORIG'!#REF!</definedName>
    <definedName name="PANEL" localSheetId="8">'[81]BASE DE DATOS ORIG'!#REF!</definedName>
    <definedName name="PANEL" localSheetId="10">'[80]BASE DE DATOS ORIG'!#REF!</definedName>
    <definedName name="PANEL">'[81]BASE DE DATOS ORIG'!#REF!</definedName>
    <definedName name="pañet" localSheetId="4">#REF!</definedName>
    <definedName name="pañet" localSheetId="8">#REF!</definedName>
    <definedName name="pañet" localSheetId="10">#REF!</definedName>
    <definedName name="pañet">#REF!</definedName>
    <definedName name="PARAMETROS" localSheetId="3">#REF!</definedName>
    <definedName name="PARAMETROS" localSheetId="8">#REF!</definedName>
    <definedName name="PARAMETROS" localSheetId="14">#REF!</definedName>
    <definedName name="PARAMETROS">#REF!</definedName>
    <definedName name="pasamanos" localSheetId="7">#REF!</definedName>
    <definedName name="pasamanos" localSheetId="8">#REF!</definedName>
    <definedName name="pasamanos">#REF!</definedName>
    <definedName name="pasamuro" localSheetId="4">[59]lisprecios!#REF!</definedName>
    <definedName name="pasamuro" localSheetId="8">[59]lisprecios!#REF!</definedName>
    <definedName name="pasamuro" localSheetId="10">[59]lisprecios!#REF!</definedName>
    <definedName name="pasamuro">[59]lisprecios!#REF!</definedName>
    <definedName name="PASAMURO_B_x_EL_L_0.25_Z_0.125_M" localSheetId="4">#REF!</definedName>
    <definedName name="PASAMURO_B_x_EL_L_0.25_Z_0.125_M" localSheetId="8">#REF!</definedName>
    <definedName name="PASAMURO_B_x_EL_L_0.25_Z_0.125_M" localSheetId="10">#REF!</definedName>
    <definedName name="PASAMURO_B_x_EL_L_0.25_Z_0.125_M">#REF!</definedName>
    <definedName name="pavimento" localSheetId="8">#REF!</definedName>
    <definedName name="pavimento">#REF!</definedName>
    <definedName name="Pay_Date" localSheetId="4">#REF!</definedName>
    <definedName name="Pay_Date" localSheetId="8">#REF!</definedName>
    <definedName name="Pay_Date" localSheetId="10">#REF!</definedName>
    <definedName name="Pay_Date">#REF!</definedName>
    <definedName name="Pay_Num" localSheetId="4">#REF!</definedName>
    <definedName name="Pay_Num" localSheetId="8">#REF!</definedName>
    <definedName name="Pay_Num" localSheetId="10">#REF!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 localSheetId="2">DATE(YEAR([0]!Loan_Start),MONTH([0]!Loan_Start)+Payment_Number,DAY([0]!Loan_Start))</definedName>
    <definedName name="Payment_Date" localSheetId="4">DATE(YEAR(Loan_Start),MONTH(Loan_Start)+Payment_Number,DAY(Loan_Start))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8">DATE(YEAR('2.6. INTERVENTORIA'!Loan_Start),MONTH('2.6. INTERVENTORIA'!Loan_Start)+Payment_Number,DAY('2.6. INTERVENTORIA'!Loan_Start))</definedName>
    <definedName name="Payment_Date" localSheetId="10">DATE(YEAR(Loan_Start),MONTH(Loan_Start)+Payment_Number,DAY(Loan_Start))</definedName>
    <definedName name="Payment_Date" localSheetId="14">DATE(YEAR([0]!Loan_Start),MONTH([0]!Loan_Start)+Payment_Number,DAY([0]!Loan_Start))</definedName>
    <definedName name="Payment_Date" localSheetId="12">DATE(YEAR([0]!Loan_Start),MONTH([0]!Loan_Start)+Payment_Number,DAY([0]!Loan_Start))</definedName>
    <definedName name="Payment_Date">DATE(YEAR(Loan_Start),MONTH(Loan_Start)+Payment_Number,DAY(Loan_Start))</definedName>
    <definedName name="payment_terms" localSheetId="4">#REF!</definedName>
    <definedName name="payment_terms" localSheetId="8">#REF!</definedName>
    <definedName name="payment_terms" localSheetId="10">#REF!</definedName>
    <definedName name="payment_terms">#REF!</definedName>
    <definedName name="PAZ" localSheetId="4">#REF!</definedName>
    <definedName name="PAZ" localSheetId="8">#REF!</definedName>
    <definedName name="PAZ" localSheetId="10">#REF!</definedName>
    <definedName name="PAZ">#REF!</definedName>
    <definedName name="Pb" localSheetId="4">#REF!</definedName>
    <definedName name="PB" localSheetId="7">[134]PRESUPUESTO!#REF!</definedName>
    <definedName name="PB" localSheetId="8">'[69]CIRCUITOS CODENSA'!#REF!</definedName>
    <definedName name="Pb" localSheetId="10">#REF!</definedName>
    <definedName name="Pb">#REF!</definedName>
    <definedName name="PC" localSheetId="7">[134]PRESUPUESTO!#REF!</definedName>
    <definedName name="PC" localSheetId="8">[134]PRESUPUESTO!#REF!</definedName>
    <definedName name="Pc">#REF!</definedName>
    <definedName name="Pd" localSheetId="8">#REF!</definedName>
    <definedName name="Pd">#REF!</definedName>
    <definedName name="PE" localSheetId="7">[134]PRESUPUESTO!#REF!</definedName>
    <definedName name="PE" localSheetId="8">[134]PRESUPUESTO!#REF!</definedName>
    <definedName name="Pe">#REF!</definedName>
    <definedName name="pedro" localSheetId="8">#REF!</definedName>
    <definedName name="pedro">#REF!</definedName>
    <definedName name="Pega_plus">'[45]LISTADO '!$F$27</definedName>
    <definedName name="PEGANTE_P.V.C" localSheetId="4">#REF!</definedName>
    <definedName name="PEGANTE_P.V.C" localSheetId="8">#REF!</definedName>
    <definedName name="PEGANTE_P.V.C" localSheetId="10">#REF!</definedName>
    <definedName name="PEGANTE_P.V.C">#REF!</definedName>
    <definedName name="Pegante_PVC" localSheetId="4">'[61]L. MAT.'!#REF!</definedName>
    <definedName name="Pegante_PVC" localSheetId="8">'[61]L. MAT.'!#REF!</definedName>
    <definedName name="Pegante_PVC" localSheetId="10">'[61]L. MAT.'!#REF!</definedName>
    <definedName name="Pegante_PVC">'[61]L. MAT.'!#REF!</definedName>
    <definedName name="PER_PAV" localSheetId="8">#REF!</definedName>
    <definedName name="PER_PAV">#REF!</definedName>
    <definedName name="perDate" localSheetId="4">[188]Parameters!$E$9:$E$38</definedName>
    <definedName name="perDate" localSheetId="8">[189]Parameters!$E$9:$E$38</definedName>
    <definedName name="perDate" localSheetId="10">[188]Parameters!$E$9:$E$38</definedName>
    <definedName name="perDate">[189]Parameters!$E$9:$E$38</definedName>
    <definedName name="Perfil">'[41]LISTADO '!$F$28</definedName>
    <definedName name="Perfil_16_6">'[45]LISTADO '!$F$105</definedName>
    <definedName name="PERFIL_DEL_TRAMO" localSheetId="3">#REF!</definedName>
    <definedName name="PERFIL_DEL_TRAMO" localSheetId="4">#REF!</definedName>
    <definedName name="PERFIL_DEL_TRAMO" localSheetId="8">#REF!</definedName>
    <definedName name="PERFIL_DEL_TRAMO" localSheetId="10">#REF!</definedName>
    <definedName name="PERFIL_DEL_TRAMO" localSheetId="14">#REF!</definedName>
    <definedName name="PERFIL_DEL_TRAMO">#REF!</definedName>
    <definedName name="PeriodInc" localSheetId="4">[99]Index!$L$57</definedName>
    <definedName name="PeriodInc" localSheetId="8">[100]Index!$L$57</definedName>
    <definedName name="PeriodInc" localSheetId="10">[99]Index!$L$57</definedName>
    <definedName name="PeriodInc">[100]Index!$L$57</definedName>
    <definedName name="PERIODO">[47]CUMPLIMIENTO!$M$5</definedName>
    <definedName name="PeriodoD" localSheetId="4">#REF!</definedName>
    <definedName name="PeriodoD" localSheetId="8">#REF!</definedName>
    <definedName name="PeriodoD" localSheetId="10">#REF!</definedName>
    <definedName name="PeriodoD">#REF!</definedName>
    <definedName name="perLabel" localSheetId="4">[188]Parameters!$C$9:$C$38</definedName>
    <definedName name="perLabel" localSheetId="8">[189]Parameters!$C$9:$C$38</definedName>
    <definedName name="perLabel" localSheetId="10">[188]Parameters!$C$9:$C$38</definedName>
    <definedName name="perLabel">[189]Parameters!$C$9:$C$38</definedName>
    <definedName name="PersonalProfesional" localSheetId="7">#REF!</definedName>
    <definedName name="PersonalProfesional" localSheetId="8">#REF!</definedName>
    <definedName name="PersonalProfesional">#REF!</definedName>
    <definedName name="PERSONALTABLA1.1.1">'[8]CALCULO COSTOS DE OPERACIÓN'!$B$50:$AJ$85</definedName>
    <definedName name="PERSONALTABLA1.2">'[8]INFORMACIÓN REFERENCIA'!$B$477:$F$489</definedName>
    <definedName name="PERSONALTABLA1.3">'[8]INFORMACIÓN REFERENCIA'!$B$494:$F$506</definedName>
    <definedName name="PersonalTecnico" localSheetId="7">#REF!</definedName>
    <definedName name="PersonalTecnico" localSheetId="8">#REF!</definedName>
    <definedName name="PersonalTecnico">#REF!</definedName>
    <definedName name="PESO14.2" localSheetId="4">#REF!</definedName>
    <definedName name="PESO14.2" localSheetId="7">#REF!</definedName>
    <definedName name="PESO14.2" localSheetId="8">#REF!</definedName>
    <definedName name="PESO14.2" localSheetId="10">#REF!</definedName>
    <definedName name="PESO14.2">#REF!</definedName>
    <definedName name="PESO14.3" localSheetId="4">#REF!</definedName>
    <definedName name="PESO14.3" localSheetId="7">#REF!</definedName>
    <definedName name="PESO14.3" localSheetId="8">#REF!</definedName>
    <definedName name="PESO14.3" localSheetId="10">#REF!</definedName>
    <definedName name="PESO14.3">#REF!</definedName>
    <definedName name="PESO14.4" localSheetId="4">#REF!</definedName>
    <definedName name="PESO14.4" localSheetId="7">#REF!</definedName>
    <definedName name="PESO14.4" localSheetId="8">#REF!</definedName>
    <definedName name="PESO14.4" localSheetId="10">#REF!</definedName>
    <definedName name="PESO14.4">#REF!</definedName>
    <definedName name="PIA" localSheetId="8" hidden="1">#REF!</definedName>
    <definedName name="PIA" hidden="1">#REF!</definedName>
    <definedName name="Piedra" localSheetId="8">#REF!</definedName>
    <definedName name="Piedra">#REF!</definedName>
    <definedName name="PILOTE" localSheetId="8">#REF!</definedName>
    <definedName name="PILOTE">#REF!</definedName>
    <definedName name="Pintor">[41]M.O.!$F$17</definedName>
    <definedName name="Pintura_exteriores">'[45]LISTADO '!$F$95</definedName>
    <definedName name="pinturavinilo" localSheetId="4">#REF!</definedName>
    <definedName name="pinturavinilo" localSheetId="8">#REF!</definedName>
    <definedName name="pinturavinilo" localSheetId="10">#REF!</definedName>
    <definedName name="pinturavinilo">#REF!</definedName>
    <definedName name="PIPE_1" localSheetId="3">#REF!</definedName>
    <definedName name="PIPE_1" localSheetId="8">#REF!</definedName>
    <definedName name="PIPE_1" localSheetId="14">#REF!</definedName>
    <definedName name="PIPE_1">#REF!</definedName>
    <definedName name="PIPE_2" localSheetId="3">#REF!</definedName>
    <definedName name="PIPE_2" localSheetId="8">#REF!</definedName>
    <definedName name="PIPE_2" localSheetId="14">#REF!</definedName>
    <definedName name="PIPE_2">#REF!</definedName>
    <definedName name="PIPE_3" localSheetId="3">#REF!</definedName>
    <definedName name="PIPE_3" localSheetId="8">#REF!</definedName>
    <definedName name="PIPE_3" localSheetId="14">#REF!</definedName>
    <definedName name="PIPE_3">#REF!</definedName>
    <definedName name="PIPE_4" localSheetId="3">#REF!</definedName>
    <definedName name="PIPE_4" localSheetId="8">#REF!</definedName>
    <definedName name="PIPE_4" localSheetId="14">#REF!</definedName>
    <definedName name="PIPE_4">#REF!</definedName>
    <definedName name="PIPE_5" localSheetId="3">#REF!</definedName>
    <definedName name="PIPE_5" localSheetId="8">#REF!</definedName>
    <definedName name="PIPE_5" localSheetId="14">#REF!</definedName>
    <definedName name="PIPE_5">#REF!</definedName>
    <definedName name="PL" localSheetId="7">[134]PRESUPUESTO!#REF!</definedName>
    <definedName name="PL" localSheetId="8">[134]PRESUPUESTO!#REF!</definedName>
    <definedName name="PL">[134]PRESUPUESTO!#REF!</definedName>
    <definedName name="Placas_.9x.9_Azul_labrador" localSheetId="4">'[61]L. MAT.'!#REF!</definedName>
    <definedName name="Placas_.9x.9_Azul_labrador" localSheetId="8">'[61]L. MAT.'!#REF!</definedName>
    <definedName name="Placas_.9x.9_Azul_labrador" localSheetId="10">'[61]L. MAT.'!#REF!</definedName>
    <definedName name="Placas_.9x.9_Azul_labrador">'[61]L. MAT.'!#REF!</definedName>
    <definedName name="plan" localSheetId="4">#REF!</definedName>
    <definedName name="plan" localSheetId="8">#REF!</definedName>
    <definedName name="plan" localSheetId="10">#REF!</definedName>
    <definedName name="plan">#REF!</definedName>
    <definedName name="Plan_Vallejo_Sens" localSheetId="4">'[105]Inputs-SUMMARY'!$H$279:$BR$279</definedName>
    <definedName name="Plan_Vallejo_Sens" localSheetId="8">'[106]Inputs-SUMMARY'!$H$279:$BR$279</definedName>
    <definedName name="Plan_Vallejo_Sens" localSheetId="10">'[105]Inputs-SUMMARY'!$H$279:$BR$279</definedName>
    <definedName name="Plan_Vallejo_Sens">'[106]Inputs-SUMMARY'!$H$279:$BR$279</definedName>
    <definedName name="PLANT7" localSheetId="4">#REF!</definedName>
    <definedName name="PLANT7" localSheetId="8">#REF!</definedName>
    <definedName name="PLANT7" localSheetId="10">#REF!</definedName>
    <definedName name="PLANT7">#REF!</definedName>
    <definedName name="PLANTASALCANTARILLADO1.1">'[8]INFORMACIÓN REFERENCIA'!$B$313:$I$324</definedName>
    <definedName name="PLANTASALCANTARILLADOTABLA1.7">'[8]INFORMACIÓN REFERENCIA'!$B$393:$C$404</definedName>
    <definedName name="PLANTASTRATAMIENTOTABLA5.1">'[8]INFORMACIÓN REFERENCIA'!$B$216:$F$220</definedName>
    <definedName name="PLANTASTRATAMIENTOTABLA5.2" localSheetId="4">#REF!</definedName>
    <definedName name="PLANTASTRATAMIENTOTABLA5.2" localSheetId="8">#REF!</definedName>
    <definedName name="PLANTASTRATAMIENTOTABLA5.2" localSheetId="10">#REF!</definedName>
    <definedName name="PLANTASTRATAMIENTOTABLA5.2">#REF!</definedName>
    <definedName name="PlanVallejo" localSheetId="4">#REF!</definedName>
    <definedName name="PlanVallejo" localSheetId="8">#REF!</definedName>
    <definedName name="PlanVallejo" localSheetId="10">#REF!</definedName>
    <definedName name="PlanVallejo">#REF!</definedName>
    <definedName name="plastocrete" localSheetId="4">[59]lisprecios!#REF!</definedName>
    <definedName name="plastocrete" localSheetId="8">[59]lisprecios!#REF!</definedName>
    <definedName name="plastocrete" localSheetId="10">[59]lisprecios!#REF!</definedName>
    <definedName name="plastocrete">[59]lisprecios!#REF!</definedName>
    <definedName name="PLASTROCRETE_DM" localSheetId="4">#REF!</definedName>
    <definedName name="PLASTROCRETE_DM" localSheetId="8">#REF!</definedName>
    <definedName name="PLASTROCRETE_DM" localSheetId="10">#REF!</definedName>
    <definedName name="PLASTROCRETE_DM">#REF!</definedName>
    <definedName name="PlazoEnMeses" localSheetId="7">#REF!</definedName>
    <definedName name="PlazoEnMeses" localSheetId="8">#REF!</definedName>
    <definedName name="PlazoEnMeses">#REF!</definedName>
    <definedName name="Plegable" localSheetId="7">#REF!</definedName>
    <definedName name="Plegable" localSheetId="8">#REF!</definedName>
    <definedName name="Plegable">#REF!</definedName>
    <definedName name="PLOMERO">[42]PRECIOS!$B$15</definedName>
    <definedName name="PLUG" localSheetId="4" hidden="1">#REF!</definedName>
    <definedName name="PLUG" localSheetId="8" hidden="1">#REF!</definedName>
    <definedName name="PLUG" localSheetId="10" hidden="1">#REF!</definedName>
    <definedName name="PLUG" hidden="1">#REF!</definedName>
    <definedName name="PMT" localSheetId="4">#REF!</definedName>
    <definedName name="PMT" localSheetId="7">#REF!</definedName>
    <definedName name="PMT" localSheetId="8">#REF!</definedName>
    <definedName name="PMT" localSheetId="10">#REF!</definedName>
    <definedName name="PMT">#REF!</definedName>
    <definedName name="pñ" localSheetId="4">#REF!</definedName>
    <definedName name="pñ" localSheetId="8">#REF!</definedName>
    <definedName name="pñ" localSheetId="10">#REF!</definedName>
    <definedName name="pñ">#REF!</definedName>
    <definedName name="po" localSheetId="8">#REF!</definedName>
    <definedName name="po">#REF!</definedName>
    <definedName name="Poblacion" localSheetId="8">#REF!</definedName>
    <definedName name="Poblacion">#REF!</definedName>
    <definedName name="poi" localSheetId="8">#REF!</definedName>
    <definedName name="poi">#REF!</definedName>
    <definedName name="POIPOZOS">'[8]CALCULO POI'!$B$118:$I$154</definedName>
    <definedName name="Polynomial" localSheetId="3">#REF!</definedName>
    <definedName name="Polynomial" localSheetId="4">#REF!</definedName>
    <definedName name="Polynomial" localSheetId="8">#REF!</definedName>
    <definedName name="Polynomial" localSheetId="10">#REF!</definedName>
    <definedName name="Polynomial" localSheetId="14">#REF!</definedName>
    <definedName name="Polynomial">#REF!</definedName>
    <definedName name="POO" localSheetId="4">#REF!</definedName>
    <definedName name="POO" localSheetId="8">#REF!</definedName>
    <definedName name="POO">#REF!</definedName>
    <definedName name="PorcAdicCostoLlantasCliente" localSheetId="8">#REF!</definedName>
    <definedName name="PorcAdicCostoLlantasCliente">#REF!</definedName>
    <definedName name="PorcAdicCostoMtto" localSheetId="8">#REF!</definedName>
    <definedName name="PorcAdicCostoMtto">#REF!</definedName>
    <definedName name="PorcCostosOcultos" localSheetId="8">#REF!</definedName>
    <definedName name="PorcCostosOcultos">#REF!</definedName>
    <definedName name="PorContribConduct" localSheetId="8">#REF!</definedName>
    <definedName name="PorContribConduct">#REF!</definedName>
    <definedName name="PorContribImpRod" localSheetId="8">#REF!</definedName>
    <definedName name="PorContribImpRod">#REF!</definedName>
    <definedName name="PorContribLlantas" localSheetId="8">#REF!</definedName>
    <definedName name="PorContribLlantas">#REF!</definedName>
    <definedName name="PorContribMtto" localSheetId="8">#REF!</definedName>
    <definedName name="PorContribMtto">#REF!</definedName>
    <definedName name="PorContribSeguro" localSheetId="8">#REF!</definedName>
    <definedName name="PorContribSeguro">#REF!</definedName>
    <definedName name="PorcPAAG" localSheetId="8">#REF!</definedName>
    <definedName name="PorcPAAG">#REF!</definedName>
    <definedName name="PorcPuntosAdicCredito" localSheetId="8">#REF!</definedName>
    <definedName name="PorcPuntosAdicCredito">#REF!</definedName>
    <definedName name="PorcPuntosAdicLeasing" localSheetId="8">#REF!</definedName>
    <definedName name="PorcPuntosAdicLeasing">#REF!</definedName>
    <definedName name="PorcTasaSeguroCanon" localSheetId="8">#REF!</definedName>
    <definedName name="PorcTasaSeguroCanon">#REF!</definedName>
    <definedName name="PorcTasaSeguroCliente" localSheetId="8">#REF!</definedName>
    <definedName name="PorcTasaSeguroCliente">#REF!</definedName>
    <definedName name="PorDecremImptosRodamto" localSheetId="8">#REF!</definedName>
    <definedName name="PorDecremImptosRodamto">#REF!</definedName>
    <definedName name="porDemerito1" localSheetId="8">#REF!</definedName>
    <definedName name="porDemerito1">#REF!</definedName>
    <definedName name="porDemerito10" localSheetId="8">#REF!</definedName>
    <definedName name="porDemerito10">#REF!</definedName>
    <definedName name="porDemerito11" localSheetId="8">#REF!</definedName>
    <definedName name="porDemerito11">#REF!</definedName>
    <definedName name="porDemerito2" localSheetId="8">#REF!</definedName>
    <definedName name="porDemerito2">#REF!</definedName>
    <definedName name="porDemerito3" localSheetId="8">#REF!</definedName>
    <definedName name="porDemerito3">#REF!</definedName>
    <definedName name="porDemerito4" localSheetId="8">#REF!</definedName>
    <definedName name="porDemerito4">#REF!</definedName>
    <definedName name="porDemerito5" localSheetId="8">#REF!</definedName>
    <definedName name="porDemerito5">#REF!</definedName>
    <definedName name="porDemerito6" localSheetId="8">#REF!</definedName>
    <definedName name="porDemerito6">#REF!</definedName>
    <definedName name="porDemerito7" localSheetId="8">#REF!</definedName>
    <definedName name="porDemerito7">#REF!</definedName>
    <definedName name="porDemerito8" localSheetId="8">#REF!</definedName>
    <definedName name="porDemerito8">#REF!</definedName>
    <definedName name="porDemerito9" localSheetId="8">#REF!</definedName>
    <definedName name="porDemerito9">#REF!</definedName>
    <definedName name="porDemeritoAcces" localSheetId="8">#REF!</definedName>
    <definedName name="porDemeritoAcces">#REF!</definedName>
    <definedName name="PorDesctoTransfdoVehicClien" localSheetId="8">#REF!</definedName>
    <definedName name="PorDesctoTransfdoVehicClien">#REF!</definedName>
    <definedName name="PorDesctoVehicCliente" localSheetId="8">#REF!</definedName>
    <definedName name="PorDesctoVehicCliente">#REF!</definedName>
    <definedName name="PorDesctoVehicSurenting" localSheetId="8">#REF!</definedName>
    <definedName name="PorDesctoVehicSurenting">#REF!</definedName>
    <definedName name="PorDesctoVehícSurenting" localSheetId="8">#REF!</definedName>
    <definedName name="PorDesctoVehícSurenting">#REF!</definedName>
    <definedName name="PorFactorIvaCanon" localSheetId="8">#REF!</definedName>
    <definedName name="PorFactorIvaCanon">#REF!</definedName>
    <definedName name="PorFactPrestacConduct" localSheetId="8">#REF!</definedName>
    <definedName name="PorFactPrestacConduct">#REF!</definedName>
    <definedName name="porImprevistos" localSheetId="8">#REF!</definedName>
    <definedName name="porImprevistos">#REF!</definedName>
    <definedName name="PorImpto2Xmil" localSheetId="8">#REF!</definedName>
    <definedName name="PorImpto2Xmil">#REF!</definedName>
    <definedName name="PorIncremAnualComb" localSheetId="8">#REF!</definedName>
    <definedName name="PorIncremAnualComb">#REF!</definedName>
    <definedName name="PorIncremAnualCostos" localSheetId="8">#REF!</definedName>
    <definedName name="PorIncremAnualCostos">#REF!</definedName>
    <definedName name="PorIncremAnualCostos10" localSheetId="8">#REF!</definedName>
    <definedName name="PorIncremAnualCostos10">#REF!</definedName>
    <definedName name="PorIncremAnualCostos11" localSheetId="8">#REF!</definedName>
    <definedName name="PorIncremAnualCostos11">#REF!</definedName>
    <definedName name="PorIncremAnualCostos2" localSheetId="8">#REF!</definedName>
    <definedName name="PorIncremAnualCostos2">#REF!</definedName>
    <definedName name="PorIncremAnualCostos3" localSheetId="8">#REF!</definedName>
    <definedName name="PorIncremAnualCostos3">#REF!</definedName>
    <definedName name="PorIncremAnualCostos4" localSheetId="8">#REF!</definedName>
    <definedName name="PorIncremAnualCostos4">#REF!</definedName>
    <definedName name="PorIncremAnualCostos5" localSheetId="8">#REF!</definedName>
    <definedName name="PorIncremAnualCostos5">#REF!</definedName>
    <definedName name="PorIncremAnualCostos6" localSheetId="8">#REF!</definedName>
    <definedName name="PorIncremAnualCostos6">#REF!</definedName>
    <definedName name="PorIncremAnualCostos7" localSheetId="8">#REF!</definedName>
    <definedName name="PorIncremAnualCostos7">#REF!</definedName>
    <definedName name="PorIncremAnualCostos8" localSheetId="8">#REF!</definedName>
    <definedName name="PorIncremAnualCostos8">#REF!</definedName>
    <definedName name="PorIncremAnualCostos9" localSheetId="8">#REF!</definedName>
    <definedName name="PorIncremAnualCostos9">#REF!</definedName>
    <definedName name="PorIncremAnualManoObra" localSheetId="8">#REF!</definedName>
    <definedName name="PorIncremAnualManoObra">#REF!</definedName>
    <definedName name="PorIncreSeguro10A" localSheetId="8">#REF!</definedName>
    <definedName name="PorIncreSeguro10A">#REF!</definedName>
    <definedName name="PorIncreSeguro11A" localSheetId="8">#REF!</definedName>
    <definedName name="PorIncreSeguro11A">#REF!</definedName>
    <definedName name="PorIncreSeguro2A" localSheetId="8">#REF!</definedName>
    <definedName name="PorIncreSeguro2A">#REF!</definedName>
    <definedName name="PorIncreSeguro3A" localSheetId="8">#REF!</definedName>
    <definedName name="PorIncreSeguro3A">#REF!</definedName>
    <definedName name="PorIncreSeguro4A" localSheetId="8">#REF!</definedName>
    <definedName name="PorIncreSeguro4A">#REF!</definedName>
    <definedName name="PorIncreSeguro5A" localSheetId="8">#REF!</definedName>
    <definedName name="PorIncreSeguro5A">#REF!</definedName>
    <definedName name="PorIncreSeguro6A" localSheetId="8">#REF!</definedName>
    <definedName name="PorIncreSeguro6A">#REF!</definedName>
    <definedName name="PorIncreSeguro7A" localSheetId="8">#REF!</definedName>
    <definedName name="PorIncreSeguro7A">#REF!</definedName>
    <definedName name="PorIncreSeguro8A" localSheetId="8">#REF!</definedName>
    <definedName name="PorIncreSeguro8A">#REF!</definedName>
    <definedName name="PorIncreSeguro9A" localSheetId="8">#REF!</definedName>
    <definedName name="PorIncreSeguro9A">#REF!</definedName>
    <definedName name="porInsumos" localSheetId="8">#REF!</definedName>
    <definedName name="porInsumos">#REF!</definedName>
    <definedName name="PorIvaVehic" localSheetId="8">#REF!</definedName>
    <definedName name="PorIvaVehic">#REF!</definedName>
    <definedName name="porManoObra" localSheetId="8">#REF!</definedName>
    <definedName name="porManoObra">#REF!</definedName>
    <definedName name="PorMargenFuel" localSheetId="8">#REF!</definedName>
    <definedName name="PorMargenFuel">#REF!</definedName>
    <definedName name="PorMargenGeneral" localSheetId="8">#REF!</definedName>
    <definedName name="PorMargenGeneral">#REF!</definedName>
    <definedName name="PorMargenGPS" localSheetId="8">#REF!</definedName>
    <definedName name="PorMargenGPS">#REF!</definedName>
    <definedName name="porMargenReventa" localSheetId="8">#REF!</definedName>
    <definedName name="porMargenReventa">#REF!</definedName>
    <definedName name="PorMargenStandby" localSheetId="8">#REF!</definedName>
    <definedName name="PorMargenStandby">#REF!</definedName>
    <definedName name="PorPuntosAdicionDTF" localSheetId="8">#REF!</definedName>
    <definedName name="PorPuntosAdicionDTF">#REF!</definedName>
    <definedName name="PorPuntosAdicServicios" localSheetId="8">#REF!</definedName>
    <definedName name="PorPuntosAdicServicios">#REF!</definedName>
    <definedName name="PorPuntosPromTAFondeo" localSheetId="8">#REF!</definedName>
    <definedName name="PorPuntosPromTAFondeo">#REF!</definedName>
    <definedName name="PorRetomaCliente" localSheetId="8">#REF!</definedName>
    <definedName name="PorRetomaCliente">#REF!</definedName>
    <definedName name="PorRetomaLeasing" localSheetId="8">#REF!</definedName>
    <definedName name="PorRetomaLeasing">#REF!</definedName>
    <definedName name="porReventaCliente" localSheetId="8">#REF!</definedName>
    <definedName name="porReventaCliente">#REF!</definedName>
    <definedName name="PorReventaSurenting" localSheetId="8">#REF!</definedName>
    <definedName name="PorReventaSurenting">#REF!</definedName>
    <definedName name="PorRiesgoReventa" localSheetId="8">#REF!</definedName>
    <definedName name="PorRiesgoReventa">#REF!</definedName>
    <definedName name="PorTasaImpoPagoImptoRenta" localSheetId="8">#REF!</definedName>
    <definedName name="PorTasaImpoPagoImptoRenta">#REF!</definedName>
    <definedName name="PorTasaMensualDesctarVPN" localSheetId="8">#REF!</definedName>
    <definedName name="PorTasaMensualDesctarVPN">#REF!</definedName>
    <definedName name="PorTasaSeguro" localSheetId="8">#REF!</definedName>
    <definedName name="PorTasaSeguro">#REF!</definedName>
    <definedName name="PorTasaSgro" localSheetId="8">#REF!</definedName>
    <definedName name="PorTasaSgro">#REF!</definedName>
    <definedName name="PorUtilidadDesctoCompra" localSheetId="8">#REF!</definedName>
    <definedName name="PorUtilidadDesctoCompra">#REF!</definedName>
    <definedName name="PorUtilidadFinanciera" localSheetId="8">#REF!</definedName>
    <definedName name="PorUtilidadFinanciera">#REF!</definedName>
    <definedName name="POZ" localSheetId="8">#REF!</definedName>
    <definedName name="POZ">#REF!</definedName>
    <definedName name="POZO" hidden="1">"M:\Datos\PRESUPUESTO Vs GASTOS\DB EJECUCION  PvsG-0SM.mdb"</definedName>
    <definedName name="POZO1.2">#REF!</definedName>
    <definedName name="POZOS" localSheetId="8">#REF!</definedName>
    <definedName name="POZOS">#REF!</definedName>
    <definedName name="POZOSACTUAL">'[8]INFORMACIÓN REFERENCIA'!$B$23:$M$34</definedName>
    <definedName name="pozosconduccion">'[8]INFORMACIÓN REFERENCIA'!$B$122:$F$133</definedName>
    <definedName name="pp" localSheetId="4">#REF!</definedName>
    <definedName name="pp" localSheetId="7" hidden="1">{#N/A,#N/A,FALSE,"107.R";#N/A,#N/A,FALSE,"113.R";#N/A,#N/A,FALSE,"114.R";#N/A,#N/A,FALSE,"115.R";#N/A,#N/A,FALSE,"117.R";#N/A,#N/A,FALSE,"117.1.R";#N/A,#N/A,FALSE,"117.2.R";#N/A,#N/A,FALSE,"117.3.R ";#N/A,#N/A,FALSE,"118.R";#N/A,#N/A,FALSE,"118.1.R";#N/A,#N/A,FALSE,"118.2.R";#N/A,#N/A,FALSE,"118.3.R";#N/A,#N/A,FALSE,"118.4.R";#N/A,#N/A,FALSE,"118.5.R";#N/A,#N/A,FALSE,"118.6.R";#N/A,#N/A,FALSE,"118.7.R";#N/A,#N/A,FALSE,"118.8.R";#N/A,#N/A,FALSE,"118.9.R";#N/A,#N/A,FALSE,"118.10.R";#N/A,#N/A,FALSE,"120.R";#N/A,#N/A,FALSE,"120.1.R ";#N/A,#N/A,FALSE,"120.2.R";#N/A,#N/A,FALSE,"120.3.R ";#N/A,#N/A,FALSE,"137.R";#N/A,#N/A,FALSE,"137.1.R";#N/A,#N/A,FALSE,"137.2.R";#N/A,#N/A,FALSE,"137.3.R";#N/A,#N/A,FALSE,"137.4.R";#N/A,#N/A,FALSE,"138.R";#N/A,#N/A,FALSE,"140.R";#N/A,#N/A,FALSE,"145.R";#N/A,#N/A,FALSE,"146.R"}</definedName>
    <definedName name="pp" localSheetId="8" hidden="1">{#N/A,#N/A,FALSE,"107.R";#N/A,#N/A,FALSE,"113.R";#N/A,#N/A,FALSE,"114.R";#N/A,#N/A,FALSE,"115.R";#N/A,#N/A,FALSE,"117.R";#N/A,#N/A,FALSE,"117.1.R";#N/A,#N/A,FALSE,"117.2.R";#N/A,#N/A,FALSE,"117.3.R ";#N/A,#N/A,FALSE,"118.R";#N/A,#N/A,FALSE,"118.1.R";#N/A,#N/A,FALSE,"118.2.R";#N/A,#N/A,FALSE,"118.3.R";#N/A,#N/A,FALSE,"118.4.R";#N/A,#N/A,FALSE,"118.5.R";#N/A,#N/A,FALSE,"118.6.R";#N/A,#N/A,FALSE,"118.7.R";#N/A,#N/A,FALSE,"118.8.R";#N/A,#N/A,FALSE,"118.9.R";#N/A,#N/A,FALSE,"118.10.R";#N/A,#N/A,FALSE,"120.R";#N/A,#N/A,FALSE,"120.1.R ";#N/A,#N/A,FALSE,"120.2.R";#N/A,#N/A,FALSE,"120.3.R ";#N/A,#N/A,FALSE,"137.R";#N/A,#N/A,FALSE,"137.1.R";#N/A,#N/A,FALSE,"137.2.R";#N/A,#N/A,FALSE,"137.3.R";#N/A,#N/A,FALSE,"137.4.R";#N/A,#N/A,FALSE,"138.R";#N/A,#N/A,FALSE,"140.R";#N/A,#N/A,FALSE,"145.R";#N/A,#N/A,FALSE,"146.R"}</definedName>
    <definedName name="pp" localSheetId="10">#REF!</definedName>
    <definedName name="pp">#REF!</definedName>
    <definedName name="ppp"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ppp"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ppp"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pppppppppppp" localSheetId="4">#REF!</definedName>
    <definedName name="pppppppppppp" localSheetId="8">#REF!</definedName>
    <definedName name="pppppppppppp" localSheetId="10">#REF!</definedName>
    <definedName name="pppppppppppp">#REF!</definedName>
    <definedName name="PPPPPPPPPPPPEE" localSheetId="4">#REF!</definedName>
    <definedName name="PPPPPPPPPPPPEE" localSheetId="8">#REF!</definedName>
    <definedName name="PPPPPPPPPPPPEE" localSheetId="10">#REF!</definedName>
    <definedName name="PPPPPPPPPPPPEE">#REF!</definedName>
    <definedName name="PPT" localSheetId="7" hidden="1">#REF!</definedName>
    <definedName name="PPT" localSheetId="8" hidden="1">#REF!</definedName>
    <definedName name="PPT" hidden="1">#REF!</definedName>
    <definedName name="PPTACUM" localSheetId="7" hidden="1">{#N/A,#N/A,FALSE,"SOACHA"}</definedName>
    <definedName name="PPTACUM" localSheetId="8" hidden="1">{#N/A,#N/A,FALSE,"SOACHA"}</definedName>
    <definedName name="PPTACUM" hidden="1">{#N/A,#N/A,FALSE,"SOACHA"}</definedName>
    <definedName name="PPTACUMG" localSheetId="7" hidden="1">{#N/A,#N/A,FALSE,"SOACHA"}</definedName>
    <definedName name="PPTACUMG" localSheetId="8" hidden="1">{#N/A,#N/A,FALSE,"SOACHA"}</definedName>
    <definedName name="PPTACUMG" hidden="1">{#N/A,#N/A,FALSE,"SOACHA"}</definedName>
    <definedName name="PPTO" localSheetId="4">[258]ANALISIS!#REF!</definedName>
    <definedName name="PPTO" localSheetId="8">[258]ANALISIS!#REF!</definedName>
    <definedName name="PPTO" localSheetId="10">[258]ANALISIS!#REF!</definedName>
    <definedName name="PPTO">[258]ANALISIS!#REF!</definedName>
    <definedName name="PPtoNorte" localSheetId="4">#REF!</definedName>
    <definedName name="PPtoNorte" localSheetId="8">#REF!</definedName>
    <definedName name="PPtoNorte" localSheetId="10">#REF!</definedName>
    <definedName name="PPtoNorte">#REF!</definedName>
    <definedName name="pre" localSheetId="4">#REF!</definedName>
    <definedName name="pre" localSheetId="7">#REF!</definedName>
    <definedName name="pre" localSheetId="8">#REF!</definedName>
    <definedName name="pre" localSheetId="10">#REF!</definedName>
    <definedName name="pre">#REF!</definedName>
    <definedName name="Precio" localSheetId="4">#REF!</definedName>
    <definedName name="Precio" localSheetId="8">#REF!</definedName>
    <definedName name="Precio" localSheetId="10">#REF!</definedName>
    <definedName name="Precio">#REF!</definedName>
    <definedName name="precio2" localSheetId="8">#REF!</definedName>
    <definedName name="precio2">#REF!</definedName>
    <definedName name="precios" localSheetId="4">#REF!</definedName>
    <definedName name="precios" localSheetId="8">#REF!</definedName>
    <definedName name="precios" localSheetId="10">#REF!</definedName>
    <definedName name="precios">#REF!</definedName>
    <definedName name="PRELIMINAR" localSheetId="8">#REF!</definedName>
    <definedName name="PRELIMINAR">#REF!</definedName>
    <definedName name="PRELIMINARES" localSheetId="3">#REF!</definedName>
    <definedName name="PRELIMINARES" localSheetId="8">#REF!</definedName>
    <definedName name="PRELIMINARES" localSheetId="14">#REF!</definedName>
    <definedName name="PRELIMINARES">#REF!</definedName>
    <definedName name="PRES" localSheetId="8">#REF!</definedName>
    <definedName name="PRES">#REF!</definedName>
    <definedName name="PREST" localSheetId="8">#REF!</definedName>
    <definedName name="PREST">#REF!</definedName>
    <definedName name="prestaciones">[93]DATOS!$B$14</definedName>
    <definedName name="Prestaciones_sociales">[61]P.S.!$C$33</definedName>
    <definedName name="PrestacionesSeguridadOtros" localSheetId="7">#REF!</definedName>
    <definedName name="PrestacionesSeguridadOtros" localSheetId="8">#REF!</definedName>
    <definedName name="PrestacionesSeguridadOtros">#REF!</definedName>
    <definedName name="Presu" localSheetId="4">'[8]CALCULO POI'!#REF!</definedName>
    <definedName name="Presu" localSheetId="8">'[8]CALCULO POI'!#REF!</definedName>
    <definedName name="Presu" localSheetId="10">'[8]CALCULO POI'!#REF!</definedName>
    <definedName name="Presu">'[8]CALCULO POI'!#REF!</definedName>
    <definedName name="PRESUP" localSheetId="4">#REF!</definedName>
    <definedName name="PRESUP" localSheetId="8">#REF!</definedName>
    <definedName name="PRESUP" localSheetId="10">#REF!</definedName>
    <definedName name="PRESUP">#REF!</definedName>
    <definedName name="Presupuest" localSheetId="4">#REF!</definedName>
    <definedName name="Presupuest" localSheetId="8">#REF!</definedName>
    <definedName name="Presupuest" localSheetId="10">#REF!</definedName>
    <definedName name="Presupuest">#REF!</definedName>
    <definedName name="PRESUPUESTADO" localSheetId="8">#REF!</definedName>
    <definedName name="PRESUPUESTADO">#REF!</definedName>
    <definedName name="PRESUPUESTO" localSheetId="4">#REF!</definedName>
    <definedName name="PRESUPUESTO" localSheetId="7">[259]Presupuesto!$B$10:$D$231</definedName>
    <definedName name="PRESUPUESTO" localSheetId="8">[259]Presupuesto!$B$10:$D$231</definedName>
    <definedName name="PRESUPUESTO" localSheetId="10">#REF!</definedName>
    <definedName name="PRESUPUESTO">#REF!</definedName>
    <definedName name="PResupuestos" localSheetId="4">'[260]CtaGeneral-A'!$F$12:$AH$131</definedName>
    <definedName name="PResupuestos" localSheetId="8">'[261]CtaGeneral-A'!$F$12:$AH$131</definedName>
    <definedName name="PResupuestos" localSheetId="10">'[260]CtaGeneral-A'!$F$12:$AH$131</definedName>
    <definedName name="PResupuestos">'[261]CtaGeneral-A'!$F$12:$AH$131</definedName>
    <definedName name="PrevFleet" localSheetId="4">#REF!</definedName>
    <definedName name="PrevFleet" localSheetId="8">#REF!</definedName>
    <definedName name="PrevFleet" localSheetId="10">#REF!</definedName>
    <definedName name="PrevFleet">#REF!</definedName>
    <definedName name="PRICES_FIRM" localSheetId="4">#REF!</definedName>
    <definedName name="PRICES_FIRM" localSheetId="8">#REF!</definedName>
    <definedName name="PRICES_FIRM" localSheetId="10">#REF!</definedName>
    <definedName name="PRICES_FIRM">#REF!</definedName>
    <definedName name="primer" localSheetId="4">'[44]ESTADO RED'!#REF!</definedName>
    <definedName name="primer" localSheetId="8">'[44]ESTADO RED'!#REF!</definedName>
    <definedName name="primer" localSheetId="10">'[44]ESTADO RED'!#REF!</definedName>
    <definedName name="primer">'[44]ESTADO RED'!#REF!</definedName>
    <definedName name="Princ" localSheetId="4">#REF!</definedName>
    <definedName name="Princ" localSheetId="8">#REF!</definedName>
    <definedName name="Princ" localSheetId="10">#REF!</definedName>
    <definedName name="Princ">#REF!</definedName>
    <definedName name="PRINT_AREA">#N/A</definedName>
    <definedName name="PRINT_AREA_MI" localSheetId="3">#REF!</definedName>
    <definedName name="PRINT_AREA_MI" localSheetId="4">#REF!</definedName>
    <definedName name="Print_Area_MI" localSheetId="7">#REF!</definedName>
    <definedName name="Print_Area_MI" localSheetId="8">#REF!</definedName>
    <definedName name="PRINT_AREA_MI" localSheetId="10">#REF!</definedName>
    <definedName name="PRINT_AREA_MI" localSheetId="14">#REF!</definedName>
    <definedName name="PRINT_AREA_MI">#REF!</definedName>
    <definedName name="Print_Area_Reset" localSheetId="4">OFFSET('2.3.1. APUS BASICOS'!Full_Print,0,0,Last_Row)</definedName>
    <definedName name="Print_Area_Reset" localSheetId="8">OFFSET('2.6. INTERVENTORIA'!Full_Print,0,0,Last_Row)</definedName>
    <definedName name="Print_Area_Reset" localSheetId="10">OFFSET('2.8. CUADRILLAS'!Full_Print,0,0,Last_Row)</definedName>
    <definedName name="Print_Area_Reset">OFFSET(Full_Print,0,0,Last_Row)</definedName>
    <definedName name="PRINT_TITLES">#N/A</definedName>
    <definedName name="PRINT_TITLES_MI">#N/A</definedName>
    <definedName name="PRINT2" localSheetId="4">[262]Report!#REF!</definedName>
    <definedName name="PRINT2" localSheetId="8">[262]Report!#REF!</definedName>
    <definedName name="PRINT2" localSheetId="10">[262]Report!#REF!</definedName>
    <definedName name="PRINT2">[262]Report!#REF!</definedName>
    <definedName name="PrintEnd" localSheetId="4" hidden="1">#REF!</definedName>
    <definedName name="PrintEnd" localSheetId="8" hidden="1">#REF!</definedName>
    <definedName name="PrintEnd" localSheetId="10" hidden="1">#REF!</definedName>
    <definedName name="PrintEnd" hidden="1">#REF!</definedName>
    <definedName name="PrintStart" localSheetId="4" hidden="1">#REF!</definedName>
    <definedName name="PrintStart" localSheetId="8" hidden="1">#REF!</definedName>
    <definedName name="PrintStart" localSheetId="10" hidden="1">#REF!</definedName>
    <definedName name="PrintStart" hidden="1">#REF!</definedName>
    <definedName name="PrintTitle" localSheetId="4">#REF!</definedName>
    <definedName name="PrintTitle" localSheetId="8">#REF!</definedName>
    <definedName name="PrintTitle" localSheetId="10">#REF!</definedName>
    <definedName name="PrintTitle">#REF!</definedName>
    <definedName name="Prioridad" localSheetId="4">[263]Sheet1!$D$2:$D$4</definedName>
    <definedName name="Prioridad" localSheetId="8">[264]Sheet1!$D$2:$D$4</definedName>
    <definedName name="Prioridad" localSheetId="10">[263]Sheet1!$D$2:$D$4</definedName>
    <definedName name="Prioridad">[264]Sheet1!$D$2:$D$4</definedName>
    <definedName name="prod" localSheetId="4">[20]Gastos!#REF!</definedName>
    <definedName name="prod" localSheetId="8">[21]Gastos!#REF!</definedName>
    <definedName name="prod" localSheetId="10">[20]Gastos!#REF!</definedName>
    <definedName name="prod">[21]Gastos!#REF!</definedName>
    <definedName name="prod1" localSheetId="4">[20]Gastos!#REF!</definedName>
    <definedName name="prod1" localSheetId="8">[21]Gastos!#REF!</definedName>
    <definedName name="prod1" localSheetId="10">[20]Gastos!#REF!</definedName>
    <definedName name="prod1">[21]Gastos!#REF!</definedName>
    <definedName name="prod98" localSheetId="4">[20]Gastos!#REF!</definedName>
    <definedName name="prod98" localSheetId="8">[21]Gastos!#REF!</definedName>
    <definedName name="prod98" localSheetId="10">[20]Gastos!#REF!</definedName>
    <definedName name="prod98">[21]Gastos!#REF!</definedName>
    <definedName name="prodcal" localSheetId="4">[20]Gastos!#REF!</definedName>
    <definedName name="prodcal" localSheetId="8">[21]Gastos!#REF!</definedName>
    <definedName name="prodcal" localSheetId="10">[20]Gastos!#REF!</definedName>
    <definedName name="prodcal">[21]Gastos!#REF!</definedName>
    <definedName name="prodeco" localSheetId="4">[265]LISTAS!#REF!</definedName>
    <definedName name="prodeco" localSheetId="8">[266]LISTAS!#REF!</definedName>
    <definedName name="prodeco" localSheetId="10">[265]LISTAS!#REF!</definedName>
    <definedName name="prodeco">[266]LISTAS!#REF!</definedName>
    <definedName name="prodhati" localSheetId="4">[20]Gastos!#REF!</definedName>
    <definedName name="prodhati" localSheetId="8">[21]Gastos!#REF!</definedName>
    <definedName name="prodhati" localSheetId="10">[20]Gastos!#REF!</definedName>
    <definedName name="prodhati">[21]Gastos!#REF!</definedName>
    <definedName name="PRODUCCIONACTUAL">'[8]INFORMACIÓN REFERENCIA'!$B$8:$C$19</definedName>
    <definedName name="PRODUCTCARB" localSheetId="4">#REF!</definedName>
    <definedName name="PRODUCTCARB" localSheetId="8">#REF!</definedName>
    <definedName name="PRODUCTCARB" localSheetId="10">#REF!</definedName>
    <definedName name="PRODUCTCARB">#REF!</definedName>
    <definedName name="PRODUCTEST" localSheetId="4">#REF!</definedName>
    <definedName name="PRODUCTEST" localSheetId="8">#REF!</definedName>
    <definedName name="PRODUCTEST" localSheetId="10">#REF!</definedName>
    <definedName name="PRODUCTEST">#REF!</definedName>
    <definedName name="PROF" localSheetId="4">#REF!</definedName>
    <definedName name="PROF" localSheetId="8">#REF!</definedName>
    <definedName name="PROF" localSheetId="10">#REF!</definedName>
    <definedName name="PROF">#REF!</definedName>
    <definedName name="Profesional" localSheetId="7">#REF!</definedName>
    <definedName name="Profesional" localSheetId="8">#REF!</definedName>
    <definedName name="Profesional">#REF!</definedName>
    <definedName name="profit_margin" localSheetId="8">#REF!</definedName>
    <definedName name="profit_margin">#REF!</definedName>
    <definedName name="Profundidad" localSheetId="8">#REF!</definedName>
    <definedName name="Profundidad">#REF!</definedName>
    <definedName name="Project" localSheetId="8">#REF!</definedName>
    <definedName name="Project">#REF!</definedName>
    <definedName name="PROJECT_CURRENCY" localSheetId="8">#REF!</definedName>
    <definedName name="PROJECT_CURRENCY">#REF!</definedName>
    <definedName name="Project_Name" localSheetId="8">#REF!</definedName>
    <definedName name="Project_Name">#REF!</definedName>
    <definedName name="Project_name_1" localSheetId="8">#REF!</definedName>
    <definedName name="Project_name_1">#REF!</definedName>
    <definedName name="Project_name_2" localSheetId="8">#REF!</definedName>
    <definedName name="Project_name_2">#REF!</definedName>
    <definedName name="PROP" localSheetId="8">[55]DATOS!$D$7</definedName>
    <definedName name="PROP">[56]DATOS!$D$7</definedName>
    <definedName name="PROPONE" localSheetId="8">#REF!</definedName>
    <definedName name="PROPONE">#REF!</definedName>
    <definedName name="PROYECCION" localSheetId="8">#REF!</definedName>
    <definedName name="PROYECCION">#REF!</definedName>
    <definedName name="PROYECCIONDEMANDATABLA1">[8]DEMANDABASEAND!$B$7:$F$19</definedName>
    <definedName name="proyeccióningresos" localSheetId="7" hidden="1">{"EVA",#N/A,FALSE,"SMT2";#N/A,#N/A,FALSE,"Summary";#N/A,#N/A,FALSE,"Graphs";#N/A,#N/A,FALSE,"4 Panel"}</definedName>
    <definedName name="proyeccióningresos" localSheetId="8" hidden="1">{"EVA",#N/A,FALSE,"SMT2";#N/A,#N/A,FALSE,"Summary";#N/A,#N/A,FALSE,"Graphs";#N/A,#N/A,FALSE,"4 Panel"}</definedName>
    <definedName name="proyeccióningresos" hidden="1">{"EVA",#N/A,FALSE,"SMT2";#N/A,#N/A,FALSE,"Summary";#N/A,#N/A,FALSE,"Graphs";#N/A,#N/A,FALSE,"4 Panel"}</definedName>
    <definedName name="proyecto" localSheetId="7"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proyecto" localSheetId="8"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proyecto"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PROYECTOS">[8]REFERENCIAS!$A$3:$F$25</definedName>
    <definedName name="prueba" localSheetId="8">#REF!</definedName>
    <definedName name="prueba">#REF!</definedName>
    <definedName name="PRUEBA2" localSheetId="8">#REF!</definedName>
    <definedName name="PRUEBA2">#REF!</definedName>
    <definedName name="PSW_CALCULATE_0" localSheetId="7" hidden="1">'[267]Matriz Operacional'!#REF!</definedName>
    <definedName name="PSW_CALCULATE_0" localSheetId="8" hidden="1">'[267]Matriz Operacional'!#REF!</definedName>
    <definedName name="PSW_CALCULATE_0" hidden="1">'[267]Matriz Operacional'!#REF!</definedName>
    <definedName name="PSW_SAVE_0" localSheetId="7" hidden="1">'[267]Matriz Operacional'!#REF!</definedName>
    <definedName name="PSW_SAVE_0" localSheetId="8" hidden="1">'[267]Matriz Operacional'!#REF!</definedName>
    <definedName name="PSW_SAVE_0" hidden="1">'[267]Matriz Operacional'!#REF!</definedName>
    <definedName name="PSWInput_0_10" localSheetId="7" hidden="1">'[267]Matriz Operacional'!#REF!</definedName>
    <definedName name="PSWInput_0_10" hidden="1">'[267]Matriz Operacional'!#REF!</definedName>
    <definedName name="PSWInput_0_11" localSheetId="7" hidden="1">'[267]Matriz Operacional'!#REF!</definedName>
    <definedName name="PSWInput_0_11" hidden="1">'[267]Matriz Operacional'!#REF!</definedName>
    <definedName name="PSWInput_0_12" localSheetId="7" hidden="1">'[267]Matriz Operacional'!#REF!</definedName>
    <definedName name="PSWInput_0_12" hidden="1">'[267]Matriz Operacional'!#REF!</definedName>
    <definedName name="PSWInput_0_13" localSheetId="7" hidden="1">'[267]Matriz Operacional'!#REF!</definedName>
    <definedName name="PSWInput_0_13" hidden="1">'[267]Matriz Operacional'!#REF!</definedName>
    <definedName name="PSWInput_0_14" localSheetId="7" hidden="1">'[267]Matriz Operacional'!#REF!</definedName>
    <definedName name="PSWInput_0_14" hidden="1">'[267]Matriz Operacional'!#REF!</definedName>
    <definedName name="PSWInput_0_15" localSheetId="7" hidden="1">'[267]Matriz Operacional'!#REF!</definedName>
    <definedName name="PSWInput_0_15" hidden="1">'[267]Matriz Operacional'!#REF!</definedName>
    <definedName name="PSWInput_0_16" localSheetId="7" hidden="1">'[267]Matriz Operacional'!#REF!</definedName>
    <definedName name="PSWInput_0_16" hidden="1">'[267]Matriz Operacional'!#REF!</definedName>
    <definedName name="PSWInput_0_17" localSheetId="7" hidden="1">'[267]Matriz Operacional'!#REF!</definedName>
    <definedName name="PSWInput_0_17" hidden="1">'[267]Matriz Operacional'!#REF!</definedName>
    <definedName name="PSWInput_0_18" localSheetId="7" hidden="1">'[267]Matriz Operacional'!#REF!</definedName>
    <definedName name="PSWInput_0_18" hidden="1">'[267]Matriz Operacional'!#REF!</definedName>
    <definedName name="PSWInput_0_19" localSheetId="7" hidden="1">'[267]Matriz Operacional'!#REF!</definedName>
    <definedName name="PSWInput_0_19" hidden="1">'[267]Matriz Operacional'!#REF!</definedName>
    <definedName name="PSWInput_0_2" localSheetId="7" hidden="1">'[267]Matriz Operacional'!#REF!</definedName>
    <definedName name="PSWInput_0_2" hidden="1">'[267]Matriz Operacional'!#REF!</definedName>
    <definedName name="PSWInput_0_20" localSheetId="7" hidden="1">'[267]Matriz Operacional'!#REF!</definedName>
    <definedName name="PSWInput_0_20" hidden="1">'[267]Matriz Operacional'!#REF!</definedName>
    <definedName name="PSWInput_0_21" localSheetId="7" hidden="1">'[267]Matriz Operacional'!#REF!</definedName>
    <definedName name="PSWInput_0_21" hidden="1">'[267]Matriz Operacional'!#REF!</definedName>
    <definedName name="PSWInput_0_22" localSheetId="7" hidden="1">'[267]Matriz Operacional'!#REF!</definedName>
    <definedName name="PSWInput_0_22" hidden="1">'[267]Matriz Operacional'!#REF!</definedName>
    <definedName name="PSWInput_0_23" localSheetId="7" hidden="1">'[267]Matriz Operacional'!#REF!</definedName>
    <definedName name="PSWInput_0_23" hidden="1">'[267]Matriz Operacional'!#REF!</definedName>
    <definedName name="PSWInput_0_24" localSheetId="7" hidden="1">'[267]Matriz Operacional'!#REF!</definedName>
    <definedName name="PSWInput_0_24" hidden="1">'[267]Matriz Operacional'!#REF!</definedName>
    <definedName name="PSWInput_0_25" localSheetId="7" hidden="1">'[267]Matriz Operacional'!#REF!</definedName>
    <definedName name="PSWInput_0_25" hidden="1">'[267]Matriz Operacional'!#REF!</definedName>
    <definedName name="PSWInput_0_26" localSheetId="7" hidden="1">'[267]Matriz Operacional'!#REF!</definedName>
    <definedName name="PSWInput_0_26" hidden="1">'[267]Matriz Operacional'!#REF!</definedName>
    <definedName name="PSWInput_0_27" localSheetId="7" hidden="1">'[267]Matriz Operacional'!#REF!</definedName>
    <definedName name="PSWInput_0_27" hidden="1">'[267]Matriz Operacional'!#REF!</definedName>
    <definedName name="PSWInput_0_28" localSheetId="7" hidden="1">'[267]Matriz Operacional'!#REF!</definedName>
    <definedName name="PSWInput_0_28" hidden="1">'[267]Matriz Operacional'!#REF!</definedName>
    <definedName name="PSWInput_0_29" localSheetId="7" hidden="1">'[267]Matriz Operacional'!#REF!</definedName>
    <definedName name="PSWInput_0_29" hidden="1">'[267]Matriz Operacional'!#REF!</definedName>
    <definedName name="PSWInput_0_3" localSheetId="7" hidden="1">'[267]Matriz Operacional'!#REF!</definedName>
    <definedName name="PSWInput_0_3" hidden="1">'[267]Matriz Operacional'!#REF!</definedName>
    <definedName name="PSWInput_0_30" localSheetId="7" hidden="1">'[267]Matriz Operacional'!#REF!</definedName>
    <definedName name="PSWInput_0_30" hidden="1">'[267]Matriz Operacional'!#REF!</definedName>
    <definedName name="PSWInput_0_31" localSheetId="7" hidden="1">'[267]Matriz Operacional'!#REF!</definedName>
    <definedName name="PSWInput_0_31" hidden="1">'[267]Matriz Operacional'!#REF!</definedName>
    <definedName name="PSWInput_0_32" localSheetId="7" hidden="1">'[267]Matriz Operacional'!#REF!</definedName>
    <definedName name="PSWInput_0_32" hidden="1">'[267]Matriz Operacional'!#REF!</definedName>
    <definedName name="PSWInput_0_33" localSheetId="7" hidden="1">'[267]Matriz Operacional'!#REF!</definedName>
    <definedName name="PSWInput_0_33" hidden="1">'[267]Matriz Operacional'!#REF!</definedName>
    <definedName name="PSWInput_0_34" localSheetId="7" hidden="1">'[267]Matriz Operacional'!#REF!</definedName>
    <definedName name="PSWInput_0_34" hidden="1">'[267]Matriz Operacional'!#REF!</definedName>
    <definedName name="PSWInput_0_35" localSheetId="7" hidden="1">'[267]Matriz Operacional'!#REF!</definedName>
    <definedName name="PSWInput_0_35" hidden="1">'[267]Matriz Operacional'!#REF!</definedName>
    <definedName name="PSWInput_0_36" localSheetId="7" hidden="1">'[267]Matriz Operacional'!#REF!</definedName>
    <definedName name="PSWInput_0_36" hidden="1">'[267]Matriz Operacional'!#REF!</definedName>
    <definedName name="PSWInput_0_37" localSheetId="7" hidden="1">'[267]Matriz Operacional'!#REF!</definedName>
    <definedName name="PSWInput_0_37" hidden="1">'[267]Matriz Operacional'!#REF!</definedName>
    <definedName name="PSWInput_0_38" localSheetId="7" hidden="1">'[267]Matriz Operacional'!#REF!</definedName>
    <definedName name="PSWInput_0_38" hidden="1">'[267]Matriz Operacional'!#REF!</definedName>
    <definedName name="PSWInput_0_39" localSheetId="7" hidden="1">'[267]Matriz Operacional'!#REF!</definedName>
    <definedName name="PSWInput_0_39" hidden="1">'[267]Matriz Operacional'!#REF!</definedName>
    <definedName name="PSWInput_0_4" localSheetId="7" hidden="1">'[267]Matriz Operacional'!#REF!</definedName>
    <definedName name="PSWInput_0_4" hidden="1">'[267]Matriz Operacional'!#REF!</definedName>
    <definedName name="PSWInput_0_40" localSheetId="7" hidden="1">'[267]Matriz Operacional'!#REF!</definedName>
    <definedName name="PSWInput_0_40" hidden="1">'[267]Matriz Operacional'!#REF!</definedName>
    <definedName name="PSWInput_0_41" localSheetId="7" hidden="1">'[267]Matriz Operacional'!#REF!</definedName>
    <definedName name="PSWInput_0_41" hidden="1">'[267]Matriz Operacional'!#REF!</definedName>
    <definedName name="PSWInput_0_42" localSheetId="7" hidden="1">'[267]Matriz Operacional'!#REF!</definedName>
    <definedName name="PSWInput_0_42" hidden="1">'[267]Matriz Operacional'!#REF!</definedName>
    <definedName name="PSWInput_0_43" localSheetId="7" hidden="1">'[267]Matriz Operacional'!#REF!</definedName>
    <definedName name="PSWInput_0_43" hidden="1">'[267]Matriz Operacional'!#REF!</definedName>
    <definedName name="PSWInput_0_44" localSheetId="7" hidden="1">'[267]Matriz Operacional'!#REF!</definedName>
    <definedName name="PSWInput_0_44" hidden="1">'[267]Matriz Operacional'!#REF!</definedName>
    <definedName name="PSWInput_0_45" localSheetId="7" hidden="1">'[267]Matriz Operacional'!#REF!</definedName>
    <definedName name="PSWInput_0_45" hidden="1">'[267]Matriz Operacional'!#REF!</definedName>
    <definedName name="PSWInput_0_46" localSheetId="7" hidden="1">'[267]Matriz Operacional'!#REF!</definedName>
    <definedName name="PSWInput_0_46" hidden="1">'[267]Matriz Operacional'!#REF!</definedName>
    <definedName name="PSWInput_0_47" localSheetId="7" hidden="1">'[267]Matriz Operacional'!#REF!</definedName>
    <definedName name="PSWInput_0_47" hidden="1">'[267]Matriz Operacional'!#REF!</definedName>
    <definedName name="PSWInput_0_48" localSheetId="7" hidden="1">'[267]Matriz Operacional'!#REF!</definedName>
    <definedName name="PSWInput_0_48" hidden="1">'[267]Matriz Operacional'!#REF!</definedName>
    <definedName name="PSWInput_0_49" localSheetId="7" hidden="1">'[267]Matriz Operacional'!#REF!</definedName>
    <definedName name="PSWInput_0_49" hidden="1">'[267]Matriz Operacional'!#REF!</definedName>
    <definedName name="PSWInput_0_5" localSheetId="7" hidden="1">'[267]Matriz Operacional'!#REF!</definedName>
    <definedName name="PSWInput_0_5" hidden="1">'[267]Matriz Operacional'!#REF!</definedName>
    <definedName name="PSWInput_0_50" localSheetId="7" hidden="1">'[267]Matriz Operacional'!#REF!</definedName>
    <definedName name="PSWInput_0_50" hidden="1">'[267]Matriz Operacional'!#REF!</definedName>
    <definedName name="PSWInput_0_51" localSheetId="7" hidden="1">'[267]Matriz Operacional'!#REF!</definedName>
    <definedName name="PSWInput_0_51" hidden="1">'[267]Matriz Operacional'!#REF!</definedName>
    <definedName name="PSWInput_0_52" localSheetId="7" hidden="1">'[267]Matriz Operacional'!#REF!</definedName>
    <definedName name="PSWInput_0_52" hidden="1">'[267]Matriz Operacional'!#REF!</definedName>
    <definedName name="PSWInput_0_53" localSheetId="7" hidden="1">'[267]Matriz Operacional'!#REF!</definedName>
    <definedName name="PSWInput_0_53" hidden="1">'[267]Matriz Operacional'!#REF!</definedName>
    <definedName name="PSWInput_0_54" localSheetId="7" hidden="1">'[267]Matriz Operacional'!#REF!</definedName>
    <definedName name="PSWInput_0_54" hidden="1">'[267]Matriz Operacional'!#REF!</definedName>
    <definedName name="PSWInput_0_55" localSheetId="7" hidden="1">'[267]Matriz Operacional'!#REF!</definedName>
    <definedName name="PSWInput_0_55" hidden="1">'[267]Matriz Operacional'!#REF!</definedName>
    <definedName name="PSWInput_0_56" localSheetId="7" hidden="1">'[267]Matriz Operacional'!#REF!</definedName>
    <definedName name="PSWInput_0_56" hidden="1">'[267]Matriz Operacional'!#REF!</definedName>
    <definedName name="PSWInput_0_57" localSheetId="7" hidden="1">'[267]Matriz Operacional'!#REF!</definedName>
    <definedName name="PSWInput_0_57" hidden="1">'[267]Matriz Operacional'!#REF!</definedName>
    <definedName name="PSWInput_0_58" localSheetId="7" hidden="1">'[267]Matriz Operacional'!#REF!</definedName>
    <definedName name="PSWInput_0_58" hidden="1">'[267]Matriz Operacional'!#REF!</definedName>
    <definedName name="PSWInput_0_59" localSheetId="7" hidden="1">'[267]Matriz Operacional'!#REF!</definedName>
    <definedName name="PSWInput_0_59" hidden="1">'[267]Matriz Operacional'!#REF!</definedName>
    <definedName name="PSWInput_0_6" localSheetId="7" hidden="1">'[267]Matriz Operacional'!#REF!</definedName>
    <definedName name="PSWInput_0_6" hidden="1">'[267]Matriz Operacional'!#REF!</definedName>
    <definedName name="PSWInput_0_7" localSheetId="7" hidden="1">'[267]Matriz Operacional'!#REF!</definedName>
    <definedName name="PSWInput_0_7" hidden="1">'[267]Matriz Operacional'!#REF!</definedName>
    <definedName name="PSWInput_0_8" localSheetId="7" hidden="1">'[267]Matriz Operacional'!#REF!</definedName>
    <definedName name="PSWInput_0_8" hidden="1">'[267]Matriz Operacional'!#REF!</definedName>
    <definedName name="PSWInput_0_9" localSheetId="7" hidden="1">'[267]Matriz Operacional'!#REF!</definedName>
    <definedName name="PSWInput_0_9" hidden="1">'[267]Matriz Operacional'!#REF!</definedName>
    <definedName name="PSWIsControlVisible_0_0" localSheetId="7" hidden="1">#REF!</definedName>
    <definedName name="PSWIsControlVisible_0_0" localSheetId="8" hidden="1">#REF!</definedName>
    <definedName name="PSWIsControlVisible_0_0" hidden="1">#REF!</definedName>
    <definedName name="PSWIsControlVisible_0_1" localSheetId="7" hidden="1">#REF!</definedName>
    <definedName name="PSWIsControlVisible_0_1" localSheetId="8" hidden="1">#REF!</definedName>
    <definedName name="PSWIsControlVisible_0_1" hidden="1">#REF!</definedName>
    <definedName name="PSWIsControlVisible_0_10" localSheetId="7" hidden="1">#REF!</definedName>
    <definedName name="PSWIsControlVisible_0_10" localSheetId="8" hidden="1">#REF!</definedName>
    <definedName name="PSWIsControlVisible_0_10" hidden="1">#REF!</definedName>
    <definedName name="PSWIsControlVisible_0_11" localSheetId="7" hidden="1">#REF!</definedName>
    <definedName name="PSWIsControlVisible_0_11" localSheetId="8" hidden="1">#REF!</definedName>
    <definedName name="PSWIsControlVisible_0_11" hidden="1">#REF!</definedName>
    <definedName name="PSWIsControlVisible_0_12" localSheetId="7" hidden="1">#REF!</definedName>
    <definedName name="PSWIsControlVisible_0_12" localSheetId="8" hidden="1">#REF!</definedName>
    <definedName name="PSWIsControlVisible_0_12" hidden="1">#REF!</definedName>
    <definedName name="PSWIsControlVisible_0_13" localSheetId="7" hidden="1">#REF!</definedName>
    <definedName name="PSWIsControlVisible_0_13" localSheetId="8" hidden="1">#REF!</definedName>
    <definedName name="PSWIsControlVisible_0_13" hidden="1">#REF!</definedName>
    <definedName name="PSWIsControlVisible_0_14" localSheetId="7" hidden="1">#REF!</definedName>
    <definedName name="PSWIsControlVisible_0_14" localSheetId="8" hidden="1">#REF!</definedName>
    <definedName name="PSWIsControlVisible_0_14" hidden="1">#REF!</definedName>
    <definedName name="PSWIsControlVisible_0_15" localSheetId="7" hidden="1">#REF!</definedName>
    <definedName name="PSWIsControlVisible_0_15" localSheetId="8" hidden="1">#REF!</definedName>
    <definedName name="PSWIsControlVisible_0_15" hidden="1">#REF!</definedName>
    <definedName name="PSWIsControlVisible_0_16" localSheetId="7" hidden="1">#REF!</definedName>
    <definedName name="PSWIsControlVisible_0_16" localSheetId="8" hidden="1">#REF!</definedName>
    <definedName name="PSWIsControlVisible_0_16" hidden="1">#REF!</definedName>
    <definedName name="PSWIsControlVisible_0_17" localSheetId="7" hidden="1">#REF!</definedName>
    <definedName name="PSWIsControlVisible_0_17" localSheetId="8" hidden="1">#REF!</definedName>
    <definedName name="PSWIsControlVisible_0_17" hidden="1">#REF!</definedName>
    <definedName name="PSWIsControlVisible_0_18" localSheetId="7" hidden="1">#REF!</definedName>
    <definedName name="PSWIsControlVisible_0_18" localSheetId="8" hidden="1">#REF!</definedName>
    <definedName name="PSWIsControlVisible_0_18" hidden="1">#REF!</definedName>
    <definedName name="PSWIsControlVisible_0_19" localSheetId="7" hidden="1">#REF!</definedName>
    <definedName name="PSWIsControlVisible_0_19" localSheetId="8" hidden="1">#REF!</definedName>
    <definedName name="PSWIsControlVisible_0_19" hidden="1">#REF!</definedName>
    <definedName name="PSWIsControlVisible_0_2" localSheetId="7" hidden="1">#REF!</definedName>
    <definedName name="PSWIsControlVisible_0_2" localSheetId="8" hidden="1">#REF!</definedName>
    <definedName name="PSWIsControlVisible_0_2" hidden="1">#REF!</definedName>
    <definedName name="PSWIsControlVisible_0_20" localSheetId="7" hidden="1">#REF!</definedName>
    <definedName name="PSWIsControlVisible_0_20" localSheetId="8" hidden="1">#REF!</definedName>
    <definedName name="PSWIsControlVisible_0_20" hidden="1">#REF!</definedName>
    <definedName name="PSWIsControlVisible_0_21" localSheetId="7" hidden="1">#REF!</definedName>
    <definedName name="PSWIsControlVisible_0_21" localSheetId="8" hidden="1">#REF!</definedName>
    <definedName name="PSWIsControlVisible_0_21" hidden="1">#REF!</definedName>
    <definedName name="PSWIsControlVisible_0_22" localSheetId="7" hidden="1">#REF!</definedName>
    <definedName name="PSWIsControlVisible_0_22" localSheetId="8" hidden="1">#REF!</definedName>
    <definedName name="PSWIsControlVisible_0_22" hidden="1">#REF!</definedName>
    <definedName name="PSWIsControlVisible_0_23" localSheetId="7" hidden="1">#REF!</definedName>
    <definedName name="PSWIsControlVisible_0_23" localSheetId="8" hidden="1">#REF!</definedName>
    <definedName name="PSWIsControlVisible_0_23" hidden="1">#REF!</definedName>
    <definedName name="PSWIsControlVisible_0_24" localSheetId="7" hidden="1">#REF!</definedName>
    <definedName name="PSWIsControlVisible_0_24" localSheetId="8" hidden="1">#REF!</definedName>
    <definedName name="PSWIsControlVisible_0_24" hidden="1">#REF!</definedName>
    <definedName name="PSWIsControlVisible_0_25" localSheetId="7" hidden="1">#REF!</definedName>
    <definedName name="PSWIsControlVisible_0_25" localSheetId="8" hidden="1">#REF!</definedName>
    <definedName name="PSWIsControlVisible_0_25" hidden="1">#REF!</definedName>
    <definedName name="PSWIsControlVisible_0_26" localSheetId="7" hidden="1">#REF!</definedName>
    <definedName name="PSWIsControlVisible_0_26" localSheetId="8" hidden="1">#REF!</definedName>
    <definedName name="PSWIsControlVisible_0_26" hidden="1">#REF!</definedName>
    <definedName name="PSWIsControlVisible_0_27" localSheetId="7" hidden="1">#REF!</definedName>
    <definedName name="PSWIsControlVisible_0_27" localSheetId="8" hidden="1">#REF!</definedName>
    <definedName name="PSWIsControlVisible_0_27" hidden="1">#REF!</definedName>
    <definedName name="PSWIsControlVisible_0_28" localSheetId="7" hidden="1">#REF!</definedName>
    <definedName name="PSWIsControlVisible_0_28" localSheetId="8" hidden="1">#REF!</definedName>
    <definedName name="PSWIsControlVisible_0_28" hidden="1">#REF!</definedName>
    <definedName name="PSWIsControlVisible_0_29" localSheetId="7" hidden="1">#REF!</definedName>
    <definedName name="PSWIsControlVisible_0_29" localSheetId="8" hidden="1">#REF!</definedName>
    <definedName name="PSWIsControlVisible_0_29" hidden="1">#REF!</definedName>
    <definedName name="PSWIsControlVisible_0_3" localSheetId="7" hidden="1">#REF!</definedName>
    <definedName name="PSWIsControlVisible_0_3" localSheetId="8" hidden="1">#REF!</definedName>
    <definedName name="PSWIsControlVisible_0_3" hidden="1">#REF!</definedName>
    <definedName name="PSWIsControlVisible_0_30" localSheetId="7" hidden="1">#REF!</definedName>
    <definedName name="PSWIsControlVisible_0_30" localSheetId="8" hidden="1">#REF!</definedName>
    <definedName name="PSWIsControlVisible_0_30" hidden="1">#REF!</definedName>
    <definedName name="PSWIsControlVisible_0_31" localSheetId="7" hidden="1">#REF!</definedName>
    <definedName name="PSWIsControlVisible_0_31" localSheetId="8" hidden="1">#REF!</definedName>
    <definedName name="PSWIsControlVisible_0_31" hidden="1">#REF!</definedName>
    <definedName name="PSWIsControlVisible_0_32" localSheetId="7" hidden="1">#REF!</definedName>
    <definedName name="PSWIsControlVisible_0_32" localSheetId="8" hidden="1">#REF!</definedName>
    <definedName name="PSWIsControlVisible_0_32" hidden="1">#REF!</definedName>
    <definedName name="PSWIsControlVisible_0_33" localSheetId="7" hidden="1">#REF!</definedName>
    <definedName name="PSWIsControlVisible_0_33" localSheetId="8" hidden="1">#REF!</definedName>
    <definedName name="PSWIsControlVisible_0_33" hidden="1">#REF!</definedName>
    <definedName name="PSWIsControlVisible_0_34" localSheetId="7" hidden="1">#REF!</definedName>
    <definedName name="PSWIsControlVisible_0_34" localSheetId="8" hidden="1">#REF!</definedName>
    <definedName name="PSWIsControlVisible_0_34" hidden="1">#REF!</definedName>
    <definedName name="PSWIsControlVisible_0_35" localSheetId="7" hidden="1">#REF!</definedName>
    <definedName name="PSWIsControlVisible_0_35" localSheetId="8" hidden="1">#REF!</definedName>
    <definedName name="PSWIsControlVisible_0_35" hidden="1">#REF!</definedName>
    <definedName name="PSWIsControlVisible_0_36" localSheetId="7" hidden="1">#REF!</definedName>
    <definedName name="PSWIsControlVisible_0_36" localSheetId="8" hidden="1">#REF!</definedName>
    <definedName name="PSWIsControlVisible_0_36" hidden="1">#REF!</definedName>
    <definedName name="PSWIsControlVisible_0_37" localSheetId="7" hidden="1">#REF!</definedName>
    <definedName name="PSWIsControlVisible_0_37" localSheetId="8" hidden="1">#REF!</definedName>
    <definedName name="PSWIsControlVisible_0_37" hidden="1">#REF!</definedName>
    <definedName name="PSWIsControlVisible_0_38" localSheetId="7" hidden="1">#REF!</definedName>
    <definedName name="PSWIsControlVisible_0_38" localSheetId="8" hidden="1">#REF!</definedName>
    <definedName name="PSWIsControlVisible_0_38" hidden="1">#REF!</definedName>
    <definedName name="PSWIsControlVisible_0_39" localSheetId="7" hidden="1">#REF!</definedName>
    <definedName name="PSWIsControlVisible_0_39" localSheetId="8" hidden="1">#REF!</definedName>
    <definedName name="PSWIsControlVisible_0_39" hidden="1">#REF!</definedName>
    <definedName name="PSWIsControlVisible_0_4" localSheetId="7" hidden="1">#REF!</definedName>
    <definedName name="PSWIsControlVisible_0_4" localSheetId="8" hidden="1">#REF!</definedName>
    <definedName name="PSWIsControlVisible_0_4" hidden="1">#REF!</definedName>
    <definedName name="PSWIsControlVisible_0_40" localSheetId="7" hidden="1">#REF!</definedName>
    <definedName name="PSWIsControlVisible_0_40" localSheetId="8" hidden="1">#REF!</definedName>
    <definedName name="PSWIsControlVisible_0_40" hidden="1">#REF!</definedName>
    <definedName name="PSWIsControlVisible_0_41" localSheetId="7" hidden="1">#REF!</definedName>
    <definedName name="PSWIsControlVisible_0_41" localSheetId="8" hidden="1">#REF!</definedName>
    <definedName name="PSWIsControlVisible_0_41" hidden="1">#REF!</definedName>
    <definedName name="PSWIsControlVisible_0_42" localSheetId="7" hidden="1">#REF!</definedName>
    <definedName name="PSWIsControlVisible_0_42" localSheetId="8" hidden="1">#REF!</definedName>
    <definedName name="PSWIsControlVisible_0_42" hidden="1">#REF!</definedName>
    <definedName name="PSWIsControlVisible_0_43" localSheetId="7" hidden="1">#REF!</definedName>
    <definedName name="PSWIsControlVisible_0_43" localSheetId="8" hidden="1">#REF!</definedName>
    <definedName name="PSWIsControlVisible_0_43" hidden="1">#REF!</definedName>
    <definedName name="PSWIsControlVisible_0_44" localSheetId="7" hidden="1">#REF!</definedName>
    <definedName name="PSWIsControlVisible_0_44" localSheetId="8" hidden="1">#REF!</definedName>
    <definedName name="PSWIsControlVisible_0_44" hidden="1">#REF!</definedName>
    <definedName name="PSWIsControlVisible_0_45" localSheetId="7" hidden="1">#REF!</definedName>
    <definedName name="PSWIsControlVisible_0_45" localSheetId="8" hidden="1">#REF!</definedName>
    <definedName name="PSWIsControlVisible_0_45" hidden="1">#REF!</definedName>
    <definedName name="PSWIsControlVisible_0_46" localSheetId="7" hidden="1">#REF!</definedName>
    <definedName name="PSWIsControlVisible_0_46" localSheetId="8" hidden="1">#REF!</definedName>
    <definedName name="PSWIsControlVisible_0_46" hidden="1">#REF!</definedName>
    <definedName name="PSWIsControlVisible_0_47" localSheetId="7" hidden="1">#REF!</definedName>
    <definedName name="PSWIsControlVisible_0_47" localSheetId="8" hidden="1">#REF!</definedName>
    <definedName name="PSWIsControlVisible_0_47" hidden="1">#REF!</definedName>
    <definedName name="PSWIsControlVisible_0_48" localSheetId="7" hidden="1">#REF!</definedName>
    <definedName name="PSWIsControlVisible_0_48" localSheetId="8" hidden="1">#REF!</definedName>
    <definedName name="PSWIsControlVisible_0_48" hidden="1">#REF!</definedName>
    <definedName name="PSWIsControlVisible_0_49" localSheetId="7" hidden="1">#REF!</definedName>
    <definedName name="PSWIsControlVisible_0_49" localSheetId="8" hidden="1">#REF!</definedName>
    <definedName name="PSWIsControlVisible_0_49" hidden="1">#REF!</definedName>
    <definedName name="PSWIsControlVisible_0_5" localSheetId="7" hidden="1">#REF!</definedName>
    <definedName name="PSWIsControlVisible_0_5" localSheetId="8" hidden="1">#REF!</definedName>
    <definedName name="PSWIsControlVisible_0_5" hidden="1">#REF!</definedName>
    <definedName name="PSWIsControlVisible_0_50" localSheetId="7" hidden="1">#REF!</definedName>
    <definedName name="PSWIsControlVisible_0_50" localSheetId="8" hidden="1">#REF!</definedName>
    <definedName name="PSWIsControlVisible_0_50" hidden="1">#REF!</definedName>
    <definedName name="PSWIsControlVisible_0_51" localSheetId="7" hidden="1">#REF!</definedName>
    <definedName name="PSWIsControlVisible_0_51" localSheetId="8" hidden="1">#REF!</definedName>
    <definedName name="PSWIsControlVisible_0_51" hidden="1">#REF!</definedName>
    <definedName name="PSWIsControlVisible_0_52" localSheetId="7" hidden="1">#REF!</definedName>
    <definedName name="PSWIsControlVisible_0_52" localSheetId="8" hidden="1">#REF!</definedName>
    <definedName name="PSWIsControlVisible_0_52" hidden="1">#REF!</definedName>
    <definedName name="PSWIsControlVisible_0_53" localSheetId="7" hidden="1">#REF!</definedName>
    <definedName name="PSWIsControlVisible_0_53" localSheetId="8" hidden="1">#REF!</definedName>
    <definedName name="PSWIsControlVisible_0_53" hidden="1">#REF!</definedName>
    <definedName name="PSWIsControlVisible_0_54" localSheetId="7" hidden="1">#REF!</definedName>
    <definedName name="PSWIsControlVisible_0_54" localSheetId="8" hidden="1">#REF!</definedName>
    <definedName name="PSWIsControlVisible_0_54" hidden="1">#REF!</definedName>
    <definedName name="PSWIsControlVisible_0_55" localSheetId="7" hidden="1">#REF!</definedName>
    <definedName name="PSWIsControlVisible_0_55" localSheetId="8" hidden="1">#REF!</definedName>
    <definedName name="PSWIsControlVisible_0_55" hidden="1">#REF!</definedName>
    <definedName name="PSWIsControlVisible_0_56" localSheetId="7" hidden="1">#REF!</definedName>
    <definedName name="PSWIsControlVisible_0_56" localSheetId="8" hidden="1">#REF!</definedName>
    <definedName name="PSWIsControlVisible_0_56" hidden="1">#REF!</definedName>
    <definedName name="PSWIsControlVisible_0_57" localSheetId="7" hidden="1">#REF!</definedName>
    <definedName name="PSWIsControlVisible_0_57" localSheetId="8" hidden="1">#REF!</definedName>
    <definedName name="PSWIsControlVisible_0_57" hidden="1">#REF!</definedName>
    <definedName name="PSWIsControlVisible_0_58" localSheetId="7" hidden="1">#REF!</definedName>
    <definedName name="PSWIsControlVisible_0_58" localSheetId="8" hidden="1">#REF!</definedName>
    <definedName name="PSWIsControlVisible_0_58" hidden="1">#REF!</definedName>
    <definedName name="PSWIsControlVisible_0_59" localSheetId="7" hidden="1">#REF!</definedName>
    <definedName name="PSWIsControlVisible_0_59" localSheetId="8" hidden="1">#REF!</definedName>
    <definedName name="PSWIsControlVisible_0_59" hidden="1">#REF!</definedName>
    <definedName name="PSWIsControlVisible_0_6" localSheetId="7" hidden="1">#REF!</definedName>
    <definedName name="PSWIsControlVisible_0_6" localSheetId="8" hidden="1">#REF!</definedName>
    <definedName name="PSWIsControlVisible_0_6" hidden="1">#REF!</definedName>
    <definedName name="PSWIsControlVisible_0_7" localSheetId="7" hidden="1">#REF!</definedName>
    <definedName name="PSWIsControlVisible_0_7" localSheetId="8" hidden="1">#REF!</definedName>
    <definedName name="PSWIsControlVisible_0_7" hidden="1">#REF!</definedName>
    <definedName name="PSWIsControlVisible_0_8" localSheetId="7" hidden="1">#REF!</definedName>
    <definedName name="PSWIsControlVisible_0_8" localSheetId="8" hidden="1">#REF!</definedName>
    <definedName name="PSWIsControlVisible_0_8" hidden="1">#REF!</definedName>
    <definedName name="PSWIsControlVisible_0_9" localSheetId="7" hidden="1">#REF!</definedName>
    <definedName name="PSWIsControlVisible_0_9" localSheetId="8" hidden="1">#REF!</definedName>
    <definedName name="PSWIsControlVisible_0_9" hidden="1">#REF!</definedName>
    <definedName name="PSWIsPageVisible_1" localSheetId="7" hidden="1">'[267]Matriz Operacional'!#REF!</definedName>
    <definedName name="PSWIsPageVisible_1" localSheetId="8" hidden="1">'[267]Matriz Operacional'!#REF!</definedName>
    <definedName name="PSWIsPageVisible_1" hidden="1">'[267]Matriz Operacional'!#REF!</definedName>
    <definedName name="PSWList_0_20" localSheetId="7" hidden="1">#REF!</definedName>
    <definedName name="PSWList_0_20" localSheetId="8" hidden="1">#REF!</definedName>
    <definedName name="PSWList_0_20" hidden="1">#REF!</definedName>
    <definedName name="PSWList_0_21" localSheetId="7" hidden="1">#REF!</definedName>
    <definedName name="PSWList_0_21" localSheetId="8" hidden="1">#REF!</definedName>
    <definedName name="PSWList_0_21" hidden="1">#REF!</definedName>
    <definedName name="PSWList_0_22" localSheetId="7" hidden="1">#REF!</definedName>
    <definedName name="PSWList_0_22" localSheetId="8" hidden="1">#REF!</definedName>
    <definedName name="PSWList_0_22" hidden="1">#REF!</definedName>
    <definedName name="PSWList_0_23" localSheetId="7" hidden="1">#REF!</definedName>
    <definedName name="PSWList_0_23" localSheetId="8" hidden="1">#REF!</definedName>
    <definedName name="PSWList_0_23" hidden="1">#REF!</definedName>
    <definedName name="PSWList_0_24" localSheetId="7" hidden="1">#REF!</definedName>
    <definedName name="PSWList_0_24" localSheetId="8" hidden="1">#REF!</definedName>
    <definedName name="PSWList_0_24" hidden="1">#REF!</definedName>
    <definedName name="PSWList_0_25" localSheetId="7" hidden="1">#REF!</definedName>
    <definedName name="PSWList_0_25" localSheetId="8" hidden="1">#REF!</definedName>
    <definedName name="PSWList_0_25" hidden="1">#REF!</definedName>
    <definedName name="PSWList_0_26" localSheetId="7" hidden="1">#REF!</definedName>
    <definedName name="PSWList_0_26" localSheetId="8" hidden="1">#REF!</definedName>
    <definedName name="PSWList_0_26" hidden="1">#REF!</definedName>
    <definedName name="PSWList_0_27" localSheetId="7" hidden="1">#REF!</definedName>
    <definedName name="PSWList_0_27" localSheetId="8" hidden="1">#REF!</definedName>
    <definedName name="PSWList_0_27" hidden="1">#REF!</definedName>
    <definedName name="PSWList_0_28" localSheetId="7" hidden="1">#REF!</definedName>
    <definedName name="PSWList_0_28" localSheetId="8" hidden="1">#REF!</definedName>
    <definedName name="PSWList_0_28" hidden="1">#REF!</definedName>
    <definedName name="PSWList_0_29" localSheetId="7" hidden="1">#REF!</definedName>
    <definedName name="PSWList_0_29" localSheetId="8" hidden="1">#REF!</definedName>
    <definedName name="PSWList_0_29" hidden="1">#REF!</definedName>
    <definedName name="PSWList_0_30" localSheetId="7" hidden="1">#REF!</definedName>
    <definedName name="PSWList_0_30" localSheetId="8" hidden="1">#REF!</definedName>
    <definedName name="PSWList_0_30" hidden="1">#REF!</definedName>
    <definedName name="PSWList_0_31" localSheetId="7" hidden="1">#REF!</definedName>
    <definedName name="PSWList_0_31" localSheetId="8" hidden="1">#REF!</definedName>
    <definedName name="PSWList_0_31" hidden="1">#REF!</definedName>
    <definedName name="PSWList_0_32" localSheetId="7" hidden="1">#REF!</definedName>
    <definedName name="PSWList_0_32" localSheetId="8" hidden="1">#REF!</definedName>
    <definedName name="PSWList_0_32" hidden="1">#REF!</definedName>
    <definedName name="PSWList_0_33" localSheetId="7" hidden="1">#REF!</definedName>
    <definedName name="PSWList_0_33" localSheetId="8" hidden="1">#REF!</definedName>
    <definedName name="PSWList_0_33" hidden="1">#REF!</definedName>
    <definedName name="PSWList_0_34" localSheetId="7" hidden="1">#REF!</definedName>
    <definedName name="PSWList_0_34" localSheetId="8" hidden="1">#REF!</definedName>
    <definedName name="PSWList_0_34" hidden="1">#REF!</definedName>
    <definedName name="PSWList_0_35" localSheetId="7" hidden="1">#REF!</definedName>
    <definedName name="PSWList_0_35" localSheetId="8" hidden="1">#REF!</definedName>
    <definedName name="PSWList_0_35" hidden="1">#REF!</definedName>
    <definedName name="PSWList_0_36" localSheetId="7" hidden="1">#REF!</definedName>
    <definedName name="PSWList_0_36" localSheetId="8" hidden="1">#REF!</definedName>
    <definedName name="PSWList_0_36" hidden="1">#REF!</definedName>
    <definedName name="PSWList_0_37" localSheetId="7" hidden="1">#REF!</definedName>
    <definedName name="PSWList_0_37" localSheetId="8" hidden="1">#REF!</definedName>
    <definedName name="PSWList_0_37" hidden="1">#REF!</definedName>
    <definedName name="PSWList_0_38" localSheetId="7" hidden="1">#REF!</definedName>
    <definedName name="PSWList_0_38" localSheetId="8" hidden="1">#REF!</definedName>
    <definedName name="PSWList_0_38" hidden="1">#REF!</definedName>
    <definedName name="PSWList_0_39" localSheetId="7" hidden="1">#REF!</definedName>
    <definedName name="PSWList_0_39" localSheetId="8" hidden="1">#REF!</definedName>
    <definedName name="PSWList_0_39" hidden="1">#REF!</definedName>
    <definedName name="PSWSavingCell_0" localSheetId="7" hidden="1">#REF!</definedName>
    <definedName name="PSWSavingCell_0" localSheetId="8" hidden="1">#REF!</definedName>
    <definedName name="PSWSavingCell_0" hidden="1">#REF!</definedName>
    <definedName name="PSWSavingCell_10" localSheetId="7" hidden="1">'[267]Matriz Operacional'!#REF!</definedName>
    <definedName name="PSWSavingCell_10" localSheetId="8" hidden="1">'[267]Matriz Operacional'!#REF!</definedName>
    <definedName name="PSWSavingCell_10" hidden="1">'[267]Matriz Operacional'!#REF!</definedName>
    <definedName name="PSWSavingCell_11" localSheetId="7" hidden="1">'[267]Matriz Operacional'!#REF!</definedName>
    <definedName name="PSWSavingCell_11" localSheetId="8" hidden="1">'[267]Matriz Operacional'!#REF!</definedName>
    <definedName name="PSWSavingCell_11" hidden="1">'[267]Matriz Operacional'!#REF!</definedName>
    <definedName name="PSWSavingCell_12" localSheetId="7" hidden="1">'[267]Matriz Operacional'!#REF!</definedName>
    <definedName name="PSWSavingCell_12" hidden="1">'[267]Matriz Operacional'!#REF!</definedName>
    <definedName name="PSWSavingCell_13" localSheetId="7" hidden="1">'[267]Matriz Operacional'!#REF!</definedName>
    <definedName name="PSWSavingCell_13" hidden="1">'[267]Matriz Operacional'!#REF!</definedName>
    <definedName name="PSWSavingCell_14" localSheetId="7" hidden="1">'[267]Matriz Operacional'!#REF!</definedName>
    <definedName name="PSWSavingCell_14" hidden="1">'[267]Matriz Operacional'!#REF!</definedName>
    <definedName name="PSWSavingCell_15" localSheetId="7" hidden="1">'[267]Matriz Operacional'!#REF!</definedName>
    <definedName name="PSWSavingCell_15" hidden="1">'[267]Matriz Operacional'!#REF!</definedName>
    <definedName name="PSWSavingCell_16" localSheetId="7" hidden="1">'[267]Matriz Operacional'!#REF!</definedName>
    <definedName name="PSWSavingCell_16" hidden="1">'[267]Matriz Operacional'!#REF!</definedName>
    <definedName name="PSWSavingCell_17" localSheetId="7" hidden="1">'[267]Matriz Operacional'!#REF!</definedName>
    <definedName name="PSWSavingCell_17" hidden="1">'[267]Matriz Operacional'!#REF!</definedName>
    <definedName name="PSWSavingCell_18" localSheetId="7" hidden="1">'[267]Matriz Operacional'!#REF!</definedName>
    <definedName name="PSWSavingCell_18" hidden="1">'[267]Matriz Operacional'!#REF!</definedName>
    <definedName name="PSWSavingCell_19" localSheetId="7" hidden="1">'[267]Matriz Operacional'!#REF!</definedName>
    <definedName name="PSWSavingCell_19" hidden="1">'[267]Matriz Operacional'!#REF!</definedName>
    <definedName name="PSWSavingCell_20" localSheetId="7" hidden="1">'[267]Matriz Operacional'!#REF!</definedName>
    <definedName name="PSWSavingCell_20" hidden="1">'[267]Matriz Operacional'!#REF!</definedName>
    <definedName name="PSWSavingCell_21" localSheetId="7" hidden="1">'[267]Matriz Operacional'!#REF!</definedName>
    <definedName name="PSWSavingCell_21" hidden="1">'[267]Matriz Operacional'!#REF!</definedName>
    <definedName name="PSWSavingCell_22" localSheetId="7" hidden="1">'[267]Matriz Operacional'!#REF!</definedName>
    <definedName name="PSWSavingCell_22" hidden="1">'[267]Matriz Operacional'!#REF!</definedName>
    <definedName name="PSWSavingCell_23" localSheetId="7" hidden="1">'[267]Matriz Operacional'!#REF!</definedName>
    <definedName name="PSWSavingCell_23" hidden="1">'[267]Matriz Operacional'!#REF!</definedName>
    <definedName name="PSWSavingCell_24" localSheetId="7" hidden="1">'[267]Matriz Operacional'!#REF!</definedName>
    <definedName name="PSWSavingCell_24" hidden="1">'[267]Matriz Operacional'!#REF!</definedName>
    <definedName name="PSWSavingCell_25" localSheetId="7" hidden="1">'[267]Matriz Operacional'!#REF!</definedName>
    <definedName name="PSWSavingCell_25" hidden="1">'[267]Matriz Operacional'!#REF!</definedName>
    <definedName name="PSWSavingCell_26" localSheetId="7" hidden="1">'[267]Matriz Operacional'!#REF!</definedName>
    <definedName name="PSWSavingCell_26" hidden="1">'[267]Matriz Operacional'!#REF!</definedName>
    <definedName name="PSWSavingCell_27" localSheetId="7" hidden="1">'[267]Matriz Operacional'!#REF!</definedName>
    <definedName name="PSWSavingCell_27" hidden="1">'[267]Matriz Operacional'!#REF!</definedName>
    <definedName name="PSWSavingCell_28" localSheetId="7" hidden="1">'[267]Matriz Operacional'!#REF!</definedName>
    <definedName name="PSWSavingCell_28" hidden="1">'[267]Matriz Operacional'!#REF!</definedName>
    <definedName name="PSWSavingCell_29" localSheetId="7" hidden="1">'[267]Matriz Operacional'!#REF!</definedName>
    <definedName name="PSWSavingCell_29" hidden="1">'[267]Matriz Operacional'!#REF!</definedName>
    <definedName name="PSWSavingCell_3" localSheetId="7" hidden="1">'[267]Matriz Operacional'!#REF!</definedName>
    <definedName name="PSWSavingCell_3" hidden="1">'[267]Matriz Operacional'!#REF!</definedName>
    <definedName name="PSWSavingCell_30" localSheetId="7" hidden="1">'[267]Matriz Operacional'!#REF!</definedName>
    <definedName name="PSWSavingCell_30" hidden="1">'[267]Matriz Operacional'!#REF!</definedName>
    <definedName name="PSWSavingCell_31" localSheetId="7" hidden="1">'[267]Matriz Operacional'!#REF!</definedName>
    <definedName name="PSWSavingCell_31" hidden="1">'[267]Matriz Operacional'!#REF!</definedName>
    <definedName name="PSWSavingCell_32" localSheetId="7" hidden="1">'[267]Matriz Operacional'!#REF!</definedName>
    <definedName name="PSWSavingCell_32" hidden="1">'[267]Matriz Operacional'!#REF!</definedName>
    <definedName name="PSWSavingCell_33" localSheetId="7" hidden="1">'[267]Matriz Operacional'!#REF!</definedName>
    <definedName name="PSWSavingCell_33" hidden="1">'[267]Matriz Operacional'!#REF!</definedName>
    <definedName name="PSWSavingCell_34" localSheetId="7" hidden="1">'[267]Matriz Operacional'!#REF!</definedName>
    <definedName name="PSWSavingCell_34" hidden="1">'[267]Matriz Operacional'!#REF!</definedName>
    <definedName name="PSWSavingCell_35" localSheetId="7" hidden="1">'[267]Matriz Operacional'!#REF!</definedName>
    <definedName name="PSWSavingCell_35" hidden="1">'[267]Matriz Operacional'!#REF!</definedName>
    <definedName name="PSWSavingCell_36" localSheetId="7" hidden="1">'[267]Matriz Operacional'!#REF!</definedName>
    <definedName name="PSWSavingCell_36" hidden="1">'[267]Matriz Operacional'!#REF!</definedName>
    <definedName name="PSWSavingCell_37" localSheetId="7" hidden="1">'[267]Matriz Operacional'!#REF!</definedName>
    <definedName name="PSWSavingCell_37" hidden="1">'[267]Matriz Operacional'!#REF!</definedName>
    <definedName name="PSWSavingCell_38" localSheetId="7" hidden="1">'[267]Matriz Operacional'!#REF!</definedName>
    <definedName name="PSWSavingCell_38" hidden="1">'[267]Matriz Operacional'!#REF!</definedName>
    <definedName name="PSWSavingCell_39" localSheetId="7" hidden="1">'[267]Matriz Operacional'!#REF!</definedName>
    <definedName name="PSWSavingCell_39" hidden="1">'[267]Matriz Operacional'!#REF!</definedName>
    <definedName name="PSWSavingCell_4" localSheetId="7" hidden="1">'[267]Matriz Operacional'!#REF!</definedName>
    <definedName name="PSWSavingCell_4" hidden="1">'[267]Matriz Operacional'!#REF!</definedName>
    <definedName name="PSWSavingCell_40" localSheetId="7" hidden="1">'[267]Matriz Operacional'!#REF!</definedName>
    <definedName name="PSWSavingCell_40" hidden="1">'[267]Matriz Operacional'!#REF!</definedName>
    <definedName name="PSWSavingCell_41" localSheetId="7" hidden="1">'[267]Matriz Operacional'!#REF!</definedName>
    <definedName name="PSWSavingCell_41" hidden="1">'[267]Matriz Operacional'!#REF!</definedName>
    <definedName name="PSWSavingCell_42" localSheetId="7" hidden="1">'[267]Matriz Operacional'!#REF!</definedName>
    <definedName name="PSWSavingCell_42" hidden="1">'[267]Matriz Operacional'!#REF!</definedName>
    <definedName name="PSWSavingCell_43" localSheetId="7" hidden="1">'[267]Matriz Operacional'!#REF!</definedName>
    <definedName name="PSWSavingCell_43" hidden="1">'[267]Matriz Operacional'!#REF!</definedName>
    <definedName name="PSWSavingCell_44" localSheetId="7" hidden="1">'[267]Matriz Operacional'!#REF!</definedName>
    <definedName name="PSWSavingCell_44" hidden="1">'[267]Matriz Operacional'!#REF!</definedName>
    <definedName name="PSWSavingCell_45" localSheetId="7" hidden="1">'[267]Matriz Operacional'!#REF!</definedName>
    <definedName name="PSWSavingCell_45" hidden="1">'[267]Matriz Operacional'!#REF!</definedName>
    <definedName name="PSWSavingCell_46" localSheetId="7" hidden="1">'[267]Matriz Operacional'!#REF!</definedName>
    <definedName name="PSWSavingCell_46" hidden="1">'[267]Matriz Operacional'!#REF!</definedName>
    <definedName name="PSWSavingCell_47" localSheetId="7" hidden="1">'[267]Matriz Operacional'!#REF!</definedName>
    <definedName name="PSWSavingCell_47" hidden="1">'[267]Matriz Operacional'!#REF!</definedName>
    <definedName name="PSWSavingCell_48" localSheetId="7" hidden="1">'[267]Matriz Operacional'!#REF!</definedName>
    <definedName name="PSWSavingCell_48" hidden="1">'[267]Matriz Operacional'!#REF!</definedName>
    <definedName name="PSWSavingCell_49" localSheetId="7" hidden="1">'[267]Matriz Operacional'!#REF!</definedName>
    <definedName name="PSWSavingCell_49" hidden="1">'[267]Matriz Operacional'!#REF!</definedName>
    <definedName name="PSWSavingCell_5" localSheetId="7" hidden="1">'[267]Matriz Operacional'!#REF!</definedName>
    <definedName name="PSWSavingCell_5" hidden="1">'[267]Matriz Operacional'!#REF!</definedName>
    <definedName name="PSWSavingCell_50" localSheetId="7" hidden="1">'[267]Matriz Operacional'!#REF!</definedName>
    <definedName name="PSWSavingCell_50" hidden="1">'[267]Matriz Operacional'!#REF!</definedName>
    <definedName name="PSWSavingCell_51" localSheetId="7" hidden="1">'[267]Matriz Operacional'!#REF!</definedName>
    <definedName name="PSWSavingCell_51" hidden="1">'[267]Matriz Operacional'!#REF!</definedName>
    <definedName name="PSWSavingCell_52" localSheetId="7" hidden="1">'[267]Matriz Operacional'!#REF!</definedName>
    <definedName name="PSWSavingCell_52" hidden="1">'[267]Matriz Operacional'!#REF!</definedName>
    <definedName name="PSWSavingCell_53" localSheetId="7" hidden="1">'[267]Matriz Operacional'!#REF!</definedName>
    <definedName name="PSWSavingCell_53" hidden="1">'[267]Matriz Operacional'!#REF!</definedName>
    <definedName name="PSWSavingCell_54" localSheetId="7" hidden="1">'[267]Matriz Operacional'!#REF!</definedName>
    <definedName name="PSWSavingCell_54" hidden="1">'[267]Matriz Operacional'!#REF!</definedName>
    <definedName name="PSWSavingCell_55" localSheetId="7" hidden="1">'[267]Matriz Operacional'!#REF!</definedName>
    <definedName name="PSWSavingCell_55" hidden="1">'[267]Matriz Operacional'!#REF!</definedName>
    <definedName name="PSWSavingCell_56" localSheetId="7" hidden="1">'[267]Matriz Operacional'!#REF!</definedName>
    <definedName name="PSWSavingCell_56" hidden="1">'[267]Matriz Operacional'!#REF!</definedName>
    <definedName name="PSWSavingCell_57" localSheetId="7" hidden="1">'[267]Matriz Operacional'!#REF!</definedName>
    <definedName name="PSWSavingCell_57" hidden="1">'[267]Matriz Operacional'!#REF!</definedName>
    <definedName name="PSWSavingCell_58" localSheetId="7" hidden="1">'[267]Matriz Operacional'!#REF!</definedName>
    <definedName name="PSWSavingCell_58" hidden="1">'[267]Matriz Operacional'!#REF!</definedName>
    <definedName name="PSWSavingCell_59" localSheetId="7" hidden="1">'[267]Matriz Operacional'!#REF!</definedName>
    <definedName name="PSWSavingCell_59" hidden="1">'[267]Matriz Operacional'!#REF!</definedName>
    <definedName name="PSWSavingCell_6" localSheetId="7" hidden="1">'[267]Matriz Operacional'!#REF!</definedName>
    <definedName name="PSWSavingCell_6" hidden="1">'[267]Matriz Operacional'!#REF!</definedName>
    <definedName name="PSWSavingCell_60" localSheetId="7" hidden="1">'[267]Matriz Operacional'!#REF!</definedName>
    <definedName name="PSWSavingCell_60" hidden="1">'[267]Matriz Operacional'!#REF!</definedName>
    <definedName name="PSWSavingCell_7" localSheetId="7" hidden="1">'[267]Matriz Operacional'!#REF!</definedName>
    <definedName name="PSWSavingCell_7" hidden="1">'[267]Matriz Operacional'!#REF!</definedName>
    <definedName name="PSWSavingCell_8" localSheetId="7" hidden="1">'[267]Matriz Operacional'!#REF!</definedName>
    <definedName name="PSWSavingCell_8" hidden="1">'[267]Matriz Operacional'!#REF!</definedName>
    <definedName name="PSWSavingCell_9" localSheetId="7" hidden="1">'[267]Matriz Operacional'!#REF!</definedName>
    <definedName name="PSWSavingCell_9" hidden="1">'[267]Matriz Operacional'!#REF!</definedName>
    <definedName name="PSWSeries_0_0_Labels" localSheetId="7" hidden="1">#REF!</definedName>
    <definedName name="PSWSeries_0_0_Labels" localSheetId="8" hidden="1">#REF!</definedName>
    <definedName name="PSWSeries_0_0_Labels" hidden="1">#REF!</definedName>
    <definedName name="PSWSeries_0_0_Values" localSheetId="7" hidden="1">#REF!</definedName>
    <definedName name="PSWSeries_0_0_Values" localSheetId="8" hidden="1">#REF!</definedName>
    <definedName name="PSWSeries_0_0_Values" hidden="1">#REF!</definedName>
    <definedName name="PSWSeries_0_1_Labels" localSheetId="7" hidden="1">#REF!</definedName>
    <definedName name="PSWSeries_0_1_Labels" localSheetId="8" hidden="1">#REF!</definedName>
    <definedName name="PSWSeries_0_1_Labels" hidden="1">#REF!</definedName>
    <definedName name="PSWSeries_0_1_Values" localSheetId="7" hidden="1">#REF!</definedName>
    <definedName name="PSWSeries_0_1_Values" localSheetId="8" hidden="1">#REF!</definedName>
    <definedName name="PSWSeries_0_1_Values" hidden="1">#REF!</definedName>
    <definedName name="PSWSeries_0_2_Values" localSheetId="7" hidden="1">#REF!</definedName>
    <definedName name="PSWSeries_0_2_Values" localSheetId="8" hidden="1">#REF!</definedName>
    <definedName name="PSWSeries_0_2_Values" hidden="1">#REF!</definedName>
    <definedName name="pue" localSheetId="7" hidden="1">{#N/A,#N/A,FALSE,"PERSONAL"}</definedName>
    <definedName name="pue" localSheetId="8" hidden="1">{#N/A,#N/A,FALSE,"PERSONAL"}</definedName>
    <definedName name="pue" hidden="1">{#N/A,#N/A,FALSE,"PERSONAL"}</definedName>
    <definedName name="Pulidora" localSheetId="4">'[61]L. MAT.'!#REF!</definedName>
    <definedName name="Pulidora" localSheetId="8">'[61]L. MAT.'!#REF!</definedName>
    <definedName name="Pulidora" localSheetId="10">'[61]L. MAT.'!#REF!</definedName>
    <definedName name="Pulidora">'[61]L. MAT.'!#REF!</definedName>
    <definedName name="PUNT">[53]INSUMOS!$D$688</definedName>
    <definedName name="PUNTILLA" localSheetId="4">#REF!</definedName>
    <definedName name="PUNTILLA" localSheetId="8">#REF!</definedName>
    <definedName name="PUNTILLA" localSheetId="10">#REF!</definedName>
    <definedName name="PUNTILLA">#REF!</definedName>
    <definedName name="Punto" localSheetId="4">#REF!</definedName>
    <definedName name="Punto" localSheetId="8">#REF!</definedName>
    <definedName name="Punto" localSheetId="10">#REF!</definedName>
    <definedName name="Punto">#REF!</definedName>
    <definedName name="PuntosRentabilidad" localSheetId="4">#REF!</definedName>
    <definedName name="PuntosRentabilidad" localSheetId="8">#REF!</definedName>
    <definedName name="PuntosRentabilidad" localSheetId="10">#REF!</definedName>
    <definedName name="PuntosRentabilidad">#REF!</definedName>
    <definedName name="Purchase" localSheetId="8">#REF!</definedName>
    <definedName name="Purchase">#REF!</definedName>
    <definedName name="pyg" localSheetId="7" hidden="1">{#N/A,#N/A,FALSE,"Costos Productos 6A";#N/A,#N/A,FALSE,"Costo Unitario Total H-94-12"}</definedName>
    <definedName name="pyg" localSheetId="8" hidden="1">{#N/A,#N/A,FALSE,"Costos Productos 6A";#N/A,#N/A,FALSE,"Costo Unitario Total H-94-12"}</definedName>
    <definedName name="pyg" hidden="1">{#N/A,#N/A,FALSE,"Costos Productos 6A";#N/A,#N/A,FALSE,"Costo Unitario Total H-94-12"}</definedName>
    <definedName name="PYGAJ" localSheetId="7" hidden="1">{#N/A,#N/A,FALSE,"VOL695";#N/A,#N/A,FALSE,"anexo1";#N/A,#N/A,FALSE,"anexo2";#N/A,#N/A,FALSE,"anexo3";#N/A,#N/A,FALSE,"anexo4";#N/A,#N/A,FALSE,"anexo5a";#N/A,#N/A,FALSE,"anexo5b";#N/A,#N/A,FALSE,"anexo6a";#N/A,#N/A,FALSE,"anexo6a";#N/A,#N/A,FALSE,"anexo6c";#N/A,#N/A,FALSE,"anexo7a";#N/A,#N/A,FALSE,"anexo7b";#N/A,#N/A,FALSE,"anexo7c"}</definedName>
    <definedName name="PYGAJ" localSheetId="8"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7" hidden="1">{#N/A,#N/A,FALSE,"Costos Productos 6A";#N/A,#N/A,FALSE,"Costo Unitario Total H-94-12"}</definedName>
    <definedName name="PYGCON" localSheetId="8" hidden="1">{#N/A,#N/A,FALSE,"Costos Productos 6A";#N/A,#N/A,FALSE,"Costo Unitario Total H-94-12"}</definedName>
    <definedName name="PYGCON" hidden="1">{#N/A,#N/A,FALSE,"Costos Productos 6A";#N/A,#N/A,FALSE,"Costo Unitario Total H-94-12"}</definedName>
    <definedName name="PYGCONTABLE" localSheetId="7" hidden="1">{#N/A,#N/A,FALSE,"Costos Productos 6A";#N/A,#N/A,FALSE,"Costo Unitario Total H-94-12"}</definedName>
    <definedName name="PYGCONTABLE" localSheetId="8" hidden="1">{#N/A,#N/A,FALSE,"Costos Productos 6A";#N/A,#N/A,FALSE,"Costo Unitario Total H-94-12"}</definedName>
    <definedName name="PYGCONTABLE" hidden="1">{#N/A,#N/A,FALSE,"Costos Productos 6A";#N/A,#N/A,FALSE,"Costo Unitario Total H-94-12"}</definedName>
    <definedName name="PYGCONTBLCRUDO" localSheetId="7" hidden="1">{#N/A,#N/A,FALSE,"Costos Productos 6A";#N/A,#N/A,FALSE,"Costo Unitario Total H-94-12"}</definedName>
    <definedName name="PYGCONTBLCRUDO" localSheetId="8" hidden="1">{#N/A,#N/A,FALSE,"Costos Productos 6A";#N/A,#N/A,FALSE,"Costo Unitario Total H-94-12"}</definedName>
    <definedName name="PYGCONTBLCRUDO" hidden="1">{#N/A,#N/A,FALSE,"Costos Productos 6A";#N/A,#N/A,FALSE,"Costo Unitario Total H-94-12"}</definedName>
    <definedName name="PYGCONTPTO" localSheetId="7" hidden="1">{#N/A,#N/A,FALSE,"Costos Productos 6A";#N/A,#N/A,FALSE,"Costo Unitario Total H-94-12"}</definedName>
    <definedName name="PYGCONTPTO" localSheetId="8" hidden="1">{#N/A,#N/A,FALSE,"Costos Productos 6A";#N/A,#N/A,FALSE,"Costo Unitario Total H-94-12"}</definedName>
    <definedName name="PYGCONTPTO" hidden="1">{#N/A,#N/A,FALSE,"Costos Productos 6A";#N/A,#N/A,FALSE,"Costo Unitario Total H-94-12"}</definedName>
    <definedName name="PYGGRCAJ" localSheetId="7" hidden="1">{#N/A,#N/A,FALSE,"Costos Productos 6A";#N/A,#N/A,FALSE,"Costo Unitario Total H-94-12"}</definedName>
    <definedName name="PYGGRCAJ" localSheetId="8" hidden="1">{#N/A,#N/A,FALSE,"Costos Productos 6A";#N/A,#N/A,FALSE,"Costo Unitario Total H-94-12"}</definedName>
    <definedName name="PYGGRCAJ" hidden="1">{#N/A,#N/A,FALSE,"Costos Productos 6A";#N/A,#N/A,FALSE,"Costo Unitario Total H-94-12"}</definedName>
    <definedName name="PYGHGRC" localSheetId="7" hidden="1">{#N/A,#N/A,FALSE,"Costos Productos 6A";#N/A,#N/A,FALSE,"Costo Unitario Total H-94-12"}</definedName>
    <definedName name="PYGHGRC" localSheetId="8" hidden="1">{#N/A,#N/A,FALSE,"Costos Productos 6A";#N/A,#N/A,FALSE,"Costo Unitario Total H-94-12"}</definedName>
    <definedName name="PYGHGRC" hidden="1">{#N/A,#N/A,FALSE,"Costos Productos 6A";#N/A,#N/A,FALSE,"Costo Unitario Total H-94-12"}</definedName>
    <definedName name="PYGRC" localSheetId="7" hidden="1">{#N/A,#N/A,FALSE,"VOL695";#N/A,#N/A,FALSE,"anexo1";#N/A,#N/A,FALSE,"anexo2";#N/A,#N/A,FALSE,"anexo3";#N/A,#N/A,FALSE,"anexo4";#N/A,#N/A,FALSE,"anexo5a";#N/A,#N/A,FALSE,"anexo5b";#N/A,#N/A,FALSE,"anexo6a";#N/A,#N/A,FALSE,"anexo6a";#N/A,#N/A,FALSE,"anexo6c";#N/A,#N/A,FALSE,"anexo7a";#N/A,#N/A,FALSE,"anexo7b";#N/A,#N/A,FALSE,"anexo7c"}</definedName>
    <definedName name="PYGRC" localSheetId="8"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7">#REF!</definedName>
    <definedName name="Q" localSheetId="8">#REF!</definedName>
    <definedName name="q">#REF!</definedName>
    <definedName name="qc_h" localSheetId="7" hidden="1">{"krl1",#N/A,FALSE,"kr";"krl2",#N/A,FALSE,"kr";"compara",#N/A,FALSE,"kr";"desconp1",#N/A,FALSE,"kr";"desconp12",#N/A,FALSE,"kr";"krnp1",#N/A,FALSE,"kr";"krnp2",#N/A,FALSE,"kr";"krp12avg",#N/A,FALSE,"kr";"krp1avg",#N/A,FALSE,"kr"}</definedName>
    <definedName name="qc_h" localSheetId="8" hidden="1">{"krl1",#N/A,FALSE,"kr";"krl2",#N/A,FALSE,"kr";"compara",#N/A,FALSE,"kr";"desconp1",#N/A,FALSE,"kr";"desconp12",#N/A,FALSE,"kr";"krnp1",#N/A,FALSE,"kr";"krnp2",#N/A,FALSE,"kr";"krp12avg",#N/A,FALSE,"kr";"krp1avg",#N/A,FALSE,"kr"}</definedName>
    <definedName name="qc_h" hidden="1">{"krl1",#N/A,FALSE,"kr";"krl2",#N/A,FALSE,"kr";"compara",#N/A,FALSE,"kr";"desconp1",#N/A,FALSE,"kr";"desconp12",#N/A,FALSE,"kr";"krnp1",#N/A,FALSE,"kr";"krnp2",#N/A,FALSE,"kr";"krp12avg",#N/A,FALSE,"kr";"krp1avg",#N/A,FALSE,"kr"}</definedName>
    <definedName name="qdefqfqwreqwerqw">[46]Insumos!#REF!</definedName>
    <definedName name="QE" localSheetId="4">[169]TARIF2002!#REF!</definedName>
    <definedName name="QE" localSheetId="7" hidden="1">{#N/A,#N/A,FALSE,"Costos Productos 6A";#N/A,#N/A,FALSE,"Costo Unitario Total H-94-12"}</definedName>
    <definedName name="QE" localSheetId="8" hidden="1">{#N/A,#N/A,FALSE,"Costos Productos 6A";#N/A,#N/A,FALSE,"Costo Unitario Total H-94-12"}</definedName>
    <definedName name="QE" localSheetId="10">[169]TARIF2002!#REF!</definedName>
    <definedName name="QE">[169]TARIF2002!#REF!</definedName>
    <definedName name="QE_TE" localSheetId="4">[169]TARIF2002!#REF!</definedName>
    <definedName name="QE_TE" localSheetId="10">[169]TARIF2002!#REF!</definedName>
    <definedName name="QE_TE">[169]TARIF2002!#REF!</definedName>
    <definedName name="QI" localSheetId="4">[169]TARIF2002!#REF!</definedName>
    <definedName name="QI" localSheetId="10">[169]TARIF2002!#REF!</definedName>
    <definedName name="QI">[169]TARIF2002!#REF!</definedName>
    <definedName name="QI_TI" localSheetId="4">[169]TARIF2002!#REF!</definedName>
    <definedName name="QI_TI" localSheetId="10">[169]TARIF2002!#REF!</definedName>
    <definedName name="QI_TI">[169]TARIF2002!#REF!</definedName>
    <definedName name="qm" localSheetId="4">#REF!</definedName>
    <definedName name="qm" localSheetId="8">#REF!</definedName>
    <definedName name="qm" localSheetId="10">#REF!</definedName>
    <definedName name="qm">#REF!</definedName>
    <definedName name="QMAXDIARIO">'[8]CALCULO POI'!$B$118:$C$154</definedName>
    <definedName name="QN" localSheetId="4">[169]TARIF2002!#REF!</definedName>
    <definedName name="QN" localSheetId="8">[169]TARIF2002!#REF!</definedName>
    <definedName name="QN" localSheetId="10">[169]TARIF2002!#REF!</definedName>
    <definedName name="QN">[169]TARIF2002!#REF!</definedName>
    <definedName name="QN_QI" localSheetId="4">[169]TARIF2002!#REF!</definedName>
    <definedName name="QN_QI" localSheetId="10">[169]TARIF2002!#REF!</definedName>
    <definedName name="QN_QI">[169]TARIF2002!#REF!</definedName>
    <definedName name="QNS" localSheetId="4">[268]TARIF2002!#REF!</definedName>
    <definedName name="QNS" localSheetId="10">[268]TARIF2002!#REF!</definedName>
    <definedName name="QNS">[268]TARIF2002!#REF!</definedName>
    <definedName name="QPROM">[8]TARIFAS!$C$570</definedName>
    <definedName name="qq" localSheetId="4">#REF!</definedName>
    <definedName name="qq" localSheetId="7" hidden="1">{"EVA",#N/A,FALSE,"SMT2";#N/A,#N/A,FALSE,"Summary";#N/A,#N/A,FALSE,"Graphs";#N/A,#N/A,FALSE,"4 Panel"}</definedName>
    <definedName name="qq" localSheetId="8" hidden="1">{"EVA",#N/A,FALSE,"SMT2";#N/A,#N/A,FALSE,"Summary";#N/A,#N/A,FALSE,"Graphs";#N/A,#N/A,FALSE,"4 Panel"}</definedName>
    <definedName name="qq" localSheetId="10">#REF!</definedName>
    <definedName name="qq">#REF!</definedName>
    <definedName name="qqq" localSheetId="4">#REF!</definedName>
    <definedName name="qqq" localSheetId="7">#REF!</definedName>
    <definedName name="qqq" localSheetId="8">#REF!</definedName>
    <definedName name="qqq" localSheetId="10">#REF!</definedName>
    <definedName name="qqq">#REF!</definedName>
    <definedName name="qqqqqqqq" localSheetId="7" hidden="1">{#N/A,#N/A,FALSE,"PERSONAL"}</definedName>
    <definedName name="qqqqqqqq" localSheetId="8" hidden="1">{#N/A,#N/A,FALSE,"PERSONAL"}</definedName>
    <definedName name="qqqqqqqq" hidden="1">{#N/A,#N/A,FALSE,"PERSONAL"}</definedName>
    <definedName name="qqqqqqqqqqqqqqqq" localSheetId="4">#REF!</definedName>
    <definedName name="qqqqqqqqqqqqqqqq" localSheetId="8">#REF!</definedName>
    <definedName name="qqqqqqqqqqqqqqqq" localSheetId="10">#REF!</definedName>
    <definedName name="qqqqqqqqqqqqqqqq">#REF!</definedName>
    <definedName name="QR" localSheetId="7" hidden="1">{#N/A,#N/A,FALSE,"Costos Productos 6A";#N/A,#N/A,FALSE,"Costo Unitario Total H-94-12"}</definedName>
    <definedName name="QR" localSheetId="8" hidden="1">{#N/A,#N/A,FALSE,"Costos Productos 6A";#N/A,#N/A,FALSE,"Costo Unitario Total H-94-12"}</definedName>
    <definedName name="QR" hidden="1">{#N/A,#N/A,FALSE,"Costos Productos 6A";#N/A,#N/A,FALSE,"Costo Unitario Total H-94-12"}</definedName>
    <definedName name="QRS" localSheetId="8">#REF!</definedName>
    <definedName name="QRS">#REF!</definedName>
    <definedName name="qsqw" localSheetId="3">#REF!</definedName>
    <definedName name="qsqw" localSheetId="8">#REF!</definedName>
    <definedName name="qsqw" localSheetId="14">#REF!</definedName>
    <definedName name="qsqw">#REF!</definedName>
    <definedName name="QT" localSheetId="7" hidden="1">{#N/A,#N/A,FALSE,"Costos Productos 6A";#N/A,#N/A,FALSE,"Costo Unitario Total H-94-12"}</definedName>
    <definedName name="QT" localSheetId="8" hidden="1">{#N/A,#N/A,FALSE,"Costos Productos 6A";#N/A,#N/A,FALSE,"Costo Unitario Total H-94-12"}</definedName>
    <definedName name="QT" hidden="1">{#N/A,#N/A,FALSE,"Costos Productos 6A";#N/A,#N/A,FALSE,"Costo Unitario Total H-94-12"}</definedName>
    <definedName name="QU" localSheetId="7" hidden="1">{#N/A,#N/A,FALSE,"Costos Productos 6A";#N/A,#N/A,FALSE,"Costo Unitario Total H-94-12"}</definedName>
    <definedName name="QU" localSheetId="8" hidden="1">{#N/A,#N/A,FALSE,"Costos Productos 6A";#N/A,#N/A,FALSE,"Costo Unitario Total H-94-12"}</definedName>
    <definedName name="QU" hidden="1">{#N/A,#N/A,FALSE,"Costos Productos 6A";#N/A,#N/A,FALSE,"Costo Unitario Total H-94-12"}</definedName>
    <definedName name="Quality_PvT" localSheetId="8">#REF!</definedName>
    <definedName name="Quality_PvT">#REF!</definedName>
    <definedName name="QualityF" localSheetId="8">#REF!</definedName>
    <definedName name="QualityF">#REF!</definedName>
    <definedName name="quantity" localSheetId="8">#REF!</definedName>
    <definedName name="quantity">#REF!</definedName>
    <definedName name="QUIMICOSTABLA1.3.1">'[8]CALCULO COSTOS DE OPERACIÓN'!$B$176:$J$211</definedName>
    <definedName name="qw" localSheetId="4">#REF!</definedName>
    <definedName name="QW" localSheetId="7" hidden="1">{#N/A,#N/A,FALSE,"Costos Productos 6A";#N/A,#N/A,FALSE,"Costo Unitario Total H-94-12"}</definedName>
    <definedName name="QW" localSheetId="8" hidden="1">{#N/A,#N/A,FALSE,"Costos Productos 6A";#N/A,#N/A,FALSE,"Costo Unitario Total H-94-12"}</definedName>
    <definedName name="qw" localSheetId="10">#REF!</definedName>
    <definedName name="qw">#REF!</definedName>
    <definedName name="qwewertet" localSheetId="7" hidden="1">{#N/A,#N/A,TRUE,"1842CWN0"}</definedName>
    <definedName name="qwewertet" localSheetId="8" hidden="1">{#N/A,#N/A,TRUE,"1842CWN0"}</definedName>
    <definedName name="qwewertet" hidden="1">{#N/A,#N/A,TRUE,"1842CWN0"}</definedName>
    <definedName name="qwqw" localSheetId="4">#REF!</definedName>
    <definedName name="qwqw" localSheetId="8">#REF!</definedName>
    <definedName name="qwqw" localSheetId="10">#REF!</definedName>
    <definedName name="qwqw">#REF!</definedName>
    <definedName name="qwqwas" localSheetId="4">#REF!</definedName>
    <definedName name="qwqwas" localSheetId="8">#REF!</definedName>
    <definedName name="qwqwas" localSheetId="10">#REF!</definedName>
    <definedName name="qwqwas">#REF!</definedName>
    <definedName name="R.1" localSheetId="8">#REF!</definedName>
    <definedName name="R.1">#REF!</definedName>
    <definedName name="R.10" localSheetId="8">#REF!</definedName>
    <definedName name="R.10">#REF!</definedName>
    <definedName name="R.11" localSheetId="8">#REF!</definedName>
    <definedName name="R.11">#REF!</definedName>
    <definedName name="R.12" localSheetId="8">#REF!</definedName>
    <definedName name="R.12">#REF!</definedName>
    <definedName name="R.13" localSheetId="8">#REF!</definedName>
    <definedName name="R.13">#REF!</definedName>
    <definedName name="R.14" localSheetId="8">#REF!</definedName>
    <definedName name="R.14">#REF!</definedName>
    <definedName name="R.15" localSheetId="8">#REF!</definedName>
    <definedName name="R.15">#REF!</definedName>
    <definedName name="R.16" localSheetId="8">#REF!</definedName>
    <definedName name="R.16">#REF!</definedName>
    <definedName name="R.17" localSheetId="8">#REF!</definedName>
    <definedName name="R.17">#REF!</definedName>
    <definedName name="R.18" localSheetId="8">#REF!</definedName>
    <definedName name="R.18">#REF!</definedName>
    <definedName name="R.19" localSheetId="8">#REF!</definedName>
    <definedName name="R.19">#REF!</definedName>
    <definedName name="R.2" localSheetId="8">#REF!</definedName>
    <definedName name="R.2">#REF!</definedName>
    <definedName name="R.3" localSheetId="8">#REF!</definedName>
    <definedName name="R.3">#REF!</definedName>
    <definedName name="R.4" localSheetId="8">#REF!</definedName>
    <definedName name="R.4">#REF!</definedName>
    <definedName name="R.5" localSheetId="8">#REF!</definedName>
    <definedName name="R.5">#REF!</definedName>
    <definedName name="R.6" localSheetId="8">#REF!</definedName>
    <definedName name="R.6">#REF!</definedName>
    <definedName name="R.7" localSheetId="8">#REF!</definedName>
    <definedName name="R.7">#REF!</definedName>
    <definedName name="R.8" localSheetId="8">#REF!</definedName>
    <definedName name="R.8">#REF!</definedName>
    <definedName name="R.9" localSheetId="8">#REF!</definedName>
    <definedName name="R.9">#REF!</definedName>
    <definedName name="r.CashFlow" localSheetId="8" hidden="1">#REF!</definedName>
    <definedName name="r.CashFlow" hidden="1">#REF!</definedName>
    <definedName name="r.Leverage" localSheetId="8" hidden="1">#REF!</definedName>
    <definedName name="r.Leverage" hidden="1">#REF!</definedName>
    <definedName name="r.Liquidity" localSheetId="8" hidden="1">#REF!</definedName>
    <definedName name="r.Liquidity" hidden="1">#REF!</definedName>
    <definedName name="r.Market" localSheetId="8" hidden="1">#REF!</definedName>
    <definedName name="r.Market" hidden="1">#REF!</definedName>
    <definedName name="r.Profitability" localSheetId="8" hidden="1">#REF!</definedName>
    <definedName name="r.Profitability" hidden="1">#REF!</definedName>
    <definedName name="r.Summary" localSheetId="8" hidden="1">#REF!</definedName>
    <definedName name="r.Summary" hidden="1">#REF!</definedName>
    <definedName name="Ra" localSheetId="8">#REF!</definedName>
    <definedName name="Ra">#REF!</definedName>
    <definedName name="RAJON" localSheetId="8">#REF!</definedName>
    <definedName name="RAJON">#REF!</definedName>
    <definedName name="rango" localSheetId="8">#REF!</definedName>
    <definedName name="rango">#REF!</definedName>
    <definedName name="rata" localSheetId="8">#REF!</definedName>
    <definedName name="rata">#REF!</definedName>
    <definedName name="Rate1" localSheetId="4">[269]Summary!$D$6</definedName>
    <definedName name="Rate1" localSheetId="8">[270]Summary!$D$6</definedName>
    <definedName name="Rate1" localSheetId="10">[269]Summary!$D$6</definedName>
    <definedName name="Rate1">[270]Summary!$D$6</definedName>
    <definedName name="rate2" localSheetId="4">[269]Summary!$D$7</definedName>
    <definedName name="rate2" localSheetId="8">[270]Summary!$D$7</definedName>
    <definedName name="rate2" localSheetId="10">[269]Summary!$D$7</definedName>
    <definedName name="rate2">[270]Summary!$D$7</definedName>
    <definedName name="ratio" localSheetId="4">#REF!</definedName>
    <definedName name="ratio" localSheetId="8">#REF!</definedName>
    <definedName name="ratio" localSheetId="10">#REF!</definedName>
    <definedName name="ratio">#REF!</definedName>
    <definedName name="Rb" localSheetId="4">#REF!</definedName>
    <definedName name="Rb" localSheetId="8">#REF!</definedName>
    <definedName name="Rb" localSheetId="10">#REF!</definedName>
    <definedName name="Rb">#REF!</definedName>
    <definedName name="Rd" localSheetId="4">#REF!</definedName>
    <definedName name="Rd" localSheetId="8">#REF!</definedName>
    <definedName name="Rd" localSheetId="10">#REF!</definedName>
    <definedName name="Rd">#REF!</definedName>
    <definedName name="RD_CP" localSheetId="4">'[271]Working Cap Movemts'!#REF!</definedName>
    <definedName name="RD_CP" localSheetId="8">'[272]Working Cap Movemts'!#REF!</definedName>
    <definedName name="RD_CP" localSheetId="10">'[271]Working Cap Movemts'!#REF!</definedName>
    <definedName name="RD_CP">'[272]Working Cap Movemts'!#REF!</definedName>
    <definedName name="RD_CP_VL" localSheetId="4">'[271]Working Cap Movemts'!#REF!</definedName>
    <definedName name="RD_CP_VL" localSheetId="8">'[272]Working Cap Movemts'!#REF!</definedName>
    <definedName name="RD_CP_VL" localSheetId="10">'[271]Working Cap Movemts'!#REF!</definedName>
    <definedName name="RD_CP_VL">'[272]Working Cap Movemts'!#REF!</definedName>
    <definedName name="rds" localSheetId="4">#REF!</definedName>
    <definedName name="rds" localSheetId="8">#REF!</definedName>
    <definedName name="rds" localSheetId="10">#REF!</definedName>
    <definedName name="rds">#REF!</definedName>
    <definedName name="Re" localSheetId="4">#REF!</definedName>
    <definedName name="RE" localSheetId="7" hidden="1">{#N/A,#N/A,FALSE,"PERSONAL"}</definedName>
    <definedName name="RE" localSheetId="8" hidden="1">{#N/A,#N/A,FALSE,"PERSONAL"}</definedName>
    <definedName name="Re" localSheetId="10">#REF!</definedName>
    <definedName name="Re">#REF!</definedName>
    <definedName name="RE4NTA">[75]EQUIPOS!$D$8</definedName>
    <definedName name="rec" localSheetId="4">[273]Propuesta!#REF!</definedName>
    <definedName name="rec" localSheetId="8">[274]Propuesta!#REF!</definedName>
    <definedName name="rec" localSheetId="10">[273]Propuesta!#REF!</definedName>
    <definedName name="rec">[274]Propuesta!#REF!</definedName>
    <definedName name="RECEBO" localSheetId="8">#REF!</definedName>
    <definedName name="RECEBO">#REF!</definedName>
    <definedName name="Recurso" localSheetId="4">[263]Sheet1!$B$2:$B$3</definedName>
    <definedName name="Recurso" localSheetId="8">[264]Sheet1!$B$2:$B$3</definedName>
    <definedName name="Recurso" localSheetId="10">[263]Sheet1!$B$2:$B$3</definedName>
    <definedName name="Recurso">[264]Sheet1!$B$2:$B$3</definedName>
    <definedName name="RECURSOS">'[275]REC-COD,'!$A$1:$D$962</definedName>
    <definedName name="REDESALCANTARILLADOTABLA1.2">'[8]INFORMACIÓN REFERENCIA'!$B$330:$F$341</definedName>
    <definedName name="REDESALCANTARILLADOTABLA1.4">'[8]INFORMACIÓN REFERENCIA'!$B$352:$F$364</definedName>
    <definedName name="REDESALCANTARILLADOTABLA1.5" localSheetId="4">#REF!</definedName>
    <definedName name="REDESALCANTARILLADOTABLA1.5" localSheetId="8">#REF!</definedName>
    <definedName name="REDESALCANTARILLADOTABLA1.5" localSheetId="10">#REF!</definedName>
    <definedName name="REDESALCANTARILLADOTABLA1.5">#REF!</definedName>
    <definedName name="REDESTABLA6.1">'[8]INFORMACIÓN REFERENCIA'!$B$245:$E$256</definedName>
    <definedName name="REDESTABLA6.2">'[8]INFORMACIÓN REFERENCIA'!$B$260:$K$272</definedName>
    <definedName name="REDESTABLA6.3">'[8]INFORMACIÓN REFERENCIA'!$B$276:$C$287</definedName>
    <definedName name="REDUCCION_3__x_2" localSheetId="4">#REF!</definedName>
    <definedName name="REDUCCION_3__x_2" localSheetId="8">#REF!</definedName>
    <definedName name="REDUCCION_3__x_2" localSheetId="10">#REF!</definedName>
    <definedName name="REDUCCION_3__x_2">#REF!</definedName>
    <definedName name="REDUCCION_4__x_3" localSheetId="4">#REF!</definedName>
    <definedName name="REDUCCION_4__x_3" localSheetId="8">#REF!</definedName>
    <definedName name="REDUCCION_4__x_3" localSheetId="10">#REF!</definedName>
    <definedName name="REDUCCION_4__x_3">#REF!</definedName>
    <definedName name="REF" localSheetId="4">#REF!</definedName>
    <definedName name="REF" localSheetId="8">#REF!</definedName>
    <definedName name="REF" localSheetId="10">#REF!</definedName>
    <definedName name="REF">#REF!</definedName>
    <definedName name="REFERENCIAPROYECTOS">[8]REFERENCIAS!$A$3:$F$24</definedName>
    <definedName name="REFMAR" localSheetId="4">#REF!</definedName>
    <definedName name="REFMAR" localSheetId="8">#REF!</definedName>
    <definedName name="REFMAR" localSheetId="10">#REF!</definedName>
    <definedName name="REFMAR">#REF!</definedName>
    <definedName name="REG" localSheetId="4">#REF!</definedName>
    <definedName name="REG" localSheetId="7">'[236]Estado Resumen'!XFC1&gt;2.5</definedName>
    <definedName name="REG" localSheetId="8">'[236]Estado Resumen'!XFC1&gt;2.5</definedName>
    <definedName name="REG" localSheetId="10">#REF!</definedName>
    <definedName name="REG">#REF!</definedName>
    <definedName name="REGBT">#N/A</definedName>
    <definedName name="Regional" localSheetId="7">#REF!</definedName>
    <definedName name="Regional" localSheetId="8">#REF!</definedName>
    <definedName name="regional">[79]CARRETERAS!$A$2</definedName>
    <definedName name="REGULAR" localSheetId="4">'[237]ESTADO VÍA-CRIT.TECNICO'!XFC1&gt;2.5</definedName>
    <definedName name="REGULAR" localSheetId="7">'[238]ESTADO VÍA-CRIT.TECNICO'!XFC1&gt;2.5</definedName>
    <definedName name="REGULAR" localSheetId="8">'[238]ESTADO VÍA-CRIT.TECNICO'!XFC1&gt;2.5</definedName>
    <definedName name="REGULAR" localSheetId="10">#REF!</definedName>
    <definedName name="REGULAR">#REF!</definedName>
    <definedName name="REGULAR4006" localSheetId="4">#REF!</definedName>
    <definedName name="REGULAR4006" localSheetId="8">#REF!</definedName>
    <definedName name="REGULAR4006" localSheetId="10">#REF!</definedName>
    <definedName name="REGULAR4006">#REF!</definedName>
    <definedName name="REGULAR4006A" localSheetId="4">#REF!</definedName>
    <definedName name="REGULAR4006A" localSheetId="8">#REF!</definedName>
    <definedName name="REGULAR4006A" localSheetId="10">#REF!</definedName>
    <definedName name="REGULAR4006A">#REF!</definedName>
    <definedName name="REGULAR40CN01" localSheetId="8">#REF!</definedName>
    <definedName name="REGULAR40CN01">#REF!</definedName>
    <definedName name="REGULAR40CNA" localSheetId="8">#REF!</definedName>
    <definedName name="REGULAR40CNA">#REF!</definedName>
    <definedName name="REGULAR40CNB" localSheetId="8">#REF!</definedName>
    <definedName name="REGULAR40CNB">#REF!</definedName>
    <definedName name="REGULAR55CN01" localSheetId="8">#REF!</definedName>
    <definedName name="REGULAR55CN01">#REF!</definedName>
    <definedName name="REGULAR55CN03" localSheetId="8">#REF!</definedName>
    <definedName name="REGULAR55CN03">#REF!</definedName>
    <definedName name="REGULAR5607" localSheetId="8">#REF!</definedName>
    <definedName name="REGULAR5607">#REF!</definedName>
    <definedName name="REGULARAFIR5607" localSheetId="8">#REF!</definedName>
    <definedName name="REGULARAFIR5607">#REF!</definedName>
    <definedName name="rell" localSheetId="7">#REF!</definedName>
    <definedName name="rell" localSheetId="8">#REF!</definedName>
    <definedName name="rell">#REF!</definedName>
    <definedName name="relle" localSheetId="8">#REF!</definedName>
    <definedName name="relle">#REF!</definedName>
    <definedName name="relleno" localSheetId="8">#REF!</definedName>
    <definedName name="relleno">#REF!</definedName>
    <definedName name="RELLG" localSheetId="8">#REF!</definedName>
    <definedName name="RELLG">#REF!</definedName>
    <definedName name="rendimiento" localSheetId="8">#REF!</definedName>
    <definedName name="rendimiento">#REF!</definedName>
    <definedName name="REP.PAV">'[37]factores A.N.'!$F$15:$F$69</definedName>
    <definedName name="reparacion4" localSheetId="4">'[59]PRESTACIONES SOCIALES'!#REF!</definedName>
    <definedName name="reparacion4" localSheetId="8">'[59]PRESTACIONES SOCIALES'!#REF!</definedName>
    <definedName name="reparacion4" localSheetId="10">'[59]PRESTACIONES SOCIALES'!#REF!</definedName>
    <definedName name="reparacion4">'[59]PRESTACIONES SOCIALES'!#REF!</definedName>
    <definedName name="repello" localSheetId="4">#REF!</definedName>
    <definedName name="repello" localSheetId="8">#REF!</definedName>
    <definedName name="repello" localSheetId="10">#REF!</definedName>
    <definedName name="repello">#REF!</definedName>
    <definedName name="replanteo" localSheetId="4">#REF!</definedName>
    <definedName name="replanteo" localSheetId="8">#REF!</definedName>
    <definedName name="replanteo" localSheetId="10">#REF!</definedName>
    <definedName name="replanteo">#REF!</definedName>
    <definedName name="REPOSICIONACU">'[8]INFORMACIÓN REFERENCIA'!$B$674:$H$685</definedName>
    <definedName name="REPOSICIONACUREDES">'[8]INFORMACIÓN REFERENCIA'!$B$688:$D$699</definedName>
    <definedName name="REPOSICIONALC">'[8]INFORMACIÓN REFERENCIA'!$B$704:$D$715</definedName>
    <definedName name="REPOSICIONALCREDES">'[8]INFORMACIÓN REFERENCIA'!$B$718:$O$729</definedName>
    <definedName name="req" localSheetId="4">#REF!</definedName>
    <definedName name="req" localSheetId="8">#REF!</definedName>
    <definedName name="req" localSheetId="10">#REF!</definedName>
    <definedName name="req">#REF!</definedName>
    <definedName name="Required_Delivery" localSheetId="4">#REF!</definedName>
    <definedName name="Required_Delivery" localSheetId="8">#REF!</definedName>
    <definedName name="Required_Delivery" localSheetId="10">#REF!</definedName>
    <definedName name="Required_Delivery">#REF!</definedName>
    <definedName name="rerererere" localSheetId="7" hidden="1">{#N/A,#N/A,FALSE,"PERSONAL"}</definedName>
    <definedName name="rerererere" localSheetId="8" hidden="1">{#N/A,#N/A,FALSE,"PERSONAL"}</definedName>
    <definedName name="rerererere" hidden="1">{#N/A,#N/A,FALSE,"PERSONAL"}</definedName>
    <definedName name="Reserva" localSheetId="4">[20]Gastos!#REF!</definedName>
    <definedName name="Reserva" localSheetId="8">[21]Gastos!#REF!</definedName>
    <definedName name="Reserva" localSheetId="10">[20]Gastos!#REF!</definedName>
    <definedName name="Reserva">[21]Gastos!#REF!</definedName>
    <definedName name="residente">'[79]GENERALIDADES '!$E$9</definedName>
    <definedName name="residual">[145]Hoja2!$C$3</definedName>
    <definedName name="Resistenciaconductor" localSheetId="8">[130]Modelo!#REF!</definedName>
    <definedName name="Resistenciaconductor">[130]Modelo!#REF!</definedName>
    <definedName name="Responsible" localSheetId="4">'[51]2009 Jagua'!$G$2:$G$27</definedName>
    <definedName name="Responsible" localSheetId="8">'[52]2009 Jagua'!$G$2:$G$27</definedName>
    <definedName name="Responsible" localSheetId="10">'[51]2009 Jagua'!$G$2:$G$27</definedName>
    <definedName name="Responsible">'[52]2009 Jagua'!$G$2:$G$27</definedName>
    <definedName name="RESU" localSheetId="4">#REF!</definedName>
    <definedName name="RESU" localSheetId="8">#REF!</definedName>
    <definedName name="RESU" localSheetId="10">#REF!</definedName>
    <definedName name="RESU">#REF!</definedName>
    <definedName name="resumen" localSheetId="4">#REF!</definedName>
    <definedName name="resumen" localSheetId="8">#REF!</definedName>
    <definedName name="resumen" localSheetId="10">#REF!</definedName>
    <definedName name="resumen">#REF!</definedName>
    <definedName name="RESUMENALCANTARILLADO" localSheetId="4">#REF!</definedName>
    <definedName name="RESUMENALCANTARILLADO" localSheetId="8">#REF!</definedName>
    <definedName name="RESUMENALCANTARILLADO" localSheetId="10">#REF!</definedName>
    <definedName name="RESUMENALCANTARILLADO">#REF!</definedName>
    <definedName name="ResumenAPU">[172]ResumenMaterial!$A$12:$AB$169</definedName>
    <definedName name="RESUMENCOSTOSOPERACIÓN">'[8]CALCULO COSTOS DE OPERACIÓN'!$B$6:$Q$41</definedName>
    <definedName name="RESUMENINVERSIONESACU">'[8]CALCULO POI'!$A$6:$M$41</definedName>
    <definedName name="RESUMENINVERSIONESACUEDUCTO">'[8]CALCULO POI'!$A$6:$M$41</definedName>
    <definedName name="RESUMENINVERSIONESALC">'[8]CALCULO POI'!$A$202:$K$237</definedName>
    <definedName name="RESUMENMODELODEMANDA" localSheetId="4">#REF!</definedName>
    <definedName name="RESUMENMODELODEMANDA" localSheetId="8">#REF!</definedName>
    <definedName name="RESUMENMODELODEMANDA" localSheetId="10">#REF!</definedName>
    <definedName name="RESUMENMODELODEMANDA">#REF!</definedName>
    <definedName name="RESUMENOPTIMIZACIONACU">'[8]CALCULO POI'!$A$46:$L$81</definedName>
    <definedName name="RESUMENOPTIMIZACIONALC">'[8]CALCULO POI'!$A$242:$I$277</definedName>
    <definedName name="RET" localSheetId="3">#REF!</definedName>
    <definedName name="RET" localSheetId="4">#REF!</definedName>
    <definedName name="RET" localSheetId="8">#REF!</definedName>
    <definedName name="RET" localSheetId="10">#REF!</definedName>
    <definedName name="RET" localSheetId="14">#REF!</definedName>
    <definedName name="RET">#REF!</definedName>
    <definedName name="reten" localSheetId="4">[20]Gastos!#REF!</definedName>
    <definedName name="reten" localSheetId="8">[21]Gastos!#REF!</definedName>
    <definedName name="reten" localSheetId="10">[20]Gastos!#REF!</definedName>
    <definedName name="reten">[21]Gastos!#REF!</definedName>
    <definedName name="retiroarbol" localSheetId="4">#REF!</definedName>
    <definedName name="retiroarbol" localSheetId="8">#REF!</definedName>
    <definedName name="retiroarbol" localSheetId="10">#REF!</definedName>
    <definedName name="retiroarbol">#REF!</definedName>
    <definedName name="retirocorte" localSheetId="4">#REF!</definedName>
    <definedName name="retirocorte" localSheetId="8">#REF!</definedName>
    <definedName name="retirocorte" localSheetId="10">#REF!</definedName>
    <definedName name="retirocorte">#REF!</definedName>
    <definedName name="RETIROV" localSheetId="8">#REF!</definedName>
    <definedName name="RETIROV">#REF!</definedName>
    <definedName name="retosplantas" localSheetId="7" hidden="1">{"EVA",#N/A,FALSE,"SMT2";#N/A,#N/A,FALSE,"Summary";#N/A,#N/A,FALSE,"Graphs";#N/A,#N/A,FALSE,"4 Panel"}</definedName>
    <definedName name="retosplantas" localSheetId="8" hidden="1">{"EVA",#N/A,FALSE,"SMT2";#N/A,#N/A,FALSE,"Summary";#N/A,#N/A,FALSE,"Graphs";#N/A,#N/A,FALSE,"4 Panel"}</definedName>
    <definedName name="retosplantas" hidden="1">{"EVA",#N/A,FALSE,"SMT2";#N/A,#N/A,FALSE,"Summary";#N/A,#N/A,FALSE,"Graphs";#N/A,#N/A,FALSE,"4 Panel"}</definedName>
    <definedName name="retr" localSheetId="3">#REF!</definedName>
    <definedName name="RETR" localSheetId="7" hidden="1">{#N/A,#N/A,FALSE,"PERSONAL"}</definedName>
    <definedName name="RETR" localSheetId="8" hidden="1">{#N/A,#N/A,FALSE,"PERSONAL"}</definedName>
    <definedName name="retr" localSheetId="14">#REF!</definedName>
    <definedName name="retr">#REF!</definedName>
    <definedName name="RETRO" localSheetId="8">#REF!</definedName>
    <definedName name="RETRO">#REF!</definedName>
    <definedName name="Rf" localSheetId="4">#REF!</definedName>
    <definedName name="Rf" localSheetId="8">#REF!</definedName>
    <definedName name="Rf">#REF!</definedName>
    <definedName name="rfref" localSheetId="8">#REF!</definedName>
    <definedName name="rfref">#REF!</definedName>
    <definedName name="Rg" localSheetId="8">#REF!</definedName>
    <definedName name="Rg">#REF!</definedName>
    <definedName name="Rh" localSheetId="8">#REF!</definedName>
    <definedName name="Rh">#REF!</definedName>
    <definedName name="Ri" localSheetId="8">#REF!</definedName>
    <definedName name="Ri">#REF!</definedName>
    <definedName name="RICO">#N/A</definedName>
    <definedName name="Ripio" localSheetId="4">#REF!</definedName>
    <definedName name="Ripio" localSheetId="8">#REF!</definedName>
    <definedName name="Ripio" localSheetId="10">#REF!</definedName>
    <definedName name="Ripio">#REF!</definedName>
    <definedName name="RiskAfterRecalcMacro" hidden="1">""</definedName>
    <definedName name="RiskAfterSimMacro" hidden="1">""</definedName>
    <definedName name="RiskBeforeRecalcMacro" hidden="1">""</definedName>
    <definedName name="RiskBeforeSimMacro" hidden="1">""</definedName>
    <definedName name="RiskInd" localSheetId="4">[276]RefTables!$K$2:$K$26</definedName>
    <definedName name="RiskInd" localSheetId="8">[277]RefTables!$K$2:$K$26</definedName>
    <definedName name="RiskInd" localSheetId="10">[276]RefTables!$K$2:$K$26</definedName>
    <definedName name="RiskInd">[277]RefTables!$K$2:$K$26</definedName>
    <definedName name="RiskMultipleCPUSupportEnabled" hidden="1">TRUE</definedName>
    <definedName name="RiskRanking" localSheetId="4">[276]RefTables!$L$2:$L$26</definedName>
    <definedName name="RiskRanking" localSheetId="8">[277]RefTables!$L$2:$L$26</definedName>
    <definedName name="RiskRanking" localSheetId="10">[276]RefTables!$L$2:$L$26</definedName>
    <definedName name="RiskRanking">[277]RefTables!$L$2:$L$26</definedName>
    <definedName name="Rk" localSheetId="4">#REF!</definedName>
    <definedName name="Rk" localSheetId="8">#REF!</definedName>
    <definedName name="Rk" localSheetId="10">#REF!</definedName>
    <definedName name="Rk">#REF!</definedName>
    <definedName name="rl" localSheetId="4">#REF!</definedName>
    <definedName name="rl" localSheetId="8">#REF!</definedName>
    <definedName name="rl" localSheetId="10">#REF!</definedName>
    <definedName name="rl">#REF!</definedName>
    <definedName name="rlo" localSheetId="4">#REF!</definedName>
    <definedName name="rlo" localSheetId="8">#REF!</definedName>
    <definedName name="rlo" localSheetId="10">#REF!</definedName>
    <definedName name="rlo">#REF!</definedName>
    <definedName name="Rm" localSheetId="8">#REF!</definedName>
    <definedName name="Rm">#REF!</definedName>
    <definedName name="RMCostOutput" localSheetId="8">#REF!</definedName>
    <definedName name="RMCostOutput">#REF!</definedName>
    <definedName name="Rmm" localSheetId="8">#REF!</definedName>
    <definedName name="Rmm">#REF!</definedName>
    <definedName name="Rn" localSheetId="8">#REF!</definedName>
    <definedName name="Rn">#REF!</definedName>
    <definedName name="Rñ" localSheetId="8">#REF!</definedName>
    <definedName name="Rñ">#REF!</definedName>
    <definedName name="Ro" localSheetId="8">#REF!</definedName>
    <definedName name="Ro">#REF!</definedName>
    <definedName name="RoA_N" localSheetId="4">[114]ASSUMPTIONS!#REF!</definedName>
    <definedName name="RoA_N" localSheetId="8">[115]ASSUMPTIONS!#REF!</definedName>
    <definedName name="RoA_N" localSheetId="10">[114]ASSUMPTIONS!#REF!</definedName>
    <definedName name="RoA_N">[115]ASSUMPTIONS!#REF!</definedName>
    <definedName name="rodaje" localSheetId="4">[59]lisprecios!#REF!</definedName>
    <definedName name="rodaje" localSheetId="10">[59]lisprecios!#REF!</definedName>
    <definedName name="rodaje">[59]lisprecios!#REF!</definedName>
    <definedName name="rolando" localSheetId="4">#REF!</definedName>
    <definedName name="rolando" localSheetId="8">#REF!</definedName>
    <definedName name="rolando" localSheetId="10">#REF!</definedName>
    <definedName name="rolando">#REF!</definedName>
    <definedName name="Roster1" localSheetId="4">[73]Parameters!$O$30</definedName>
    <definedName name="Roster1" localSheetId="8">[74]Parameters!$O$30</definedName>
    <definedName name="Roster1" localSheetId="10">[73]Parameters!$O$30</definedName>
    <definedName name="Roster1">[74]Parameters!$O$30</definedName>
    <definedName name="Roster2" localSheetId="4">[73]Parameters!$P$30</definedName>
    <definedName name="Roster2" localSheetId="8">[74]Parameters!$P$30</definedName>
    <definedName name="Roster2" localSheetId="10">[73]Parameters!$P$30</definedName>
    <definedName name="Roster2">[74]Parameters!$P$30</definedName>
    <definedName name="Roster3" localSheetId="4">[73]Parameters!$Q$30</definedName>
    <definedName name="Roster3" localSheetId="8">[74]Parameters!$Q$30</definedName>
    <definedName name="Roster3" localSheetId="10">[73]Parameters!$Q$30</definedName>
    <definedName name="Roster3">[74]Parameters!$Q$30</definedName>
    <definedName name="Roster4" localSheetId="4">[73]Parameters!$R$30</definedName>
    <definedName name="Roster4" localSheetId="8">[74]Parameters!$R$30</definedName>
    <definedName name="Roster4" localSheetId="10">[73]Parameters!$R$30</definedName>
    <definedName name="Roster4">[74]Parameters!$R$30</definedName>
    <definedName name="Rosters" localSheetId="4">[73]Parameters!$O$26:$R$29</definedName>
    <definedName name="Rosters" localSheetId="8">[74]Parameters!$O$26:$R$29</definedName>
    <definedName name="Rosters" localSheetId="10">[73]Parameters!$O$26:$R$29</definedName>
    <definedName name="Rosters">[74]Parameters!$O$26:$R$29</definedName>
    <definedName name="Rows2Unhide" localSheetId="4" hidden="1">#REF!</definedName>
    <definedName name="Rows2Unhide" localSheetId="8" hidden="1">#REF!</definedName>
    <definedName name="Rows2Unhide" localSheetId="10" hidden="1">#REF!</definedName>
    <definedName name="Rows2Unhide" hidden="1">#REF!</definedName>
    <definedName name="Roy_price_sens" localSheetId="4">'[105]Inputs-SUMMARY'!$H$266:$BR$266</definedName>
    <definedName name="Roy_price_sens" localSheetId="8">'[106]Inputs-SUMMARY'!$H$266:$BR$266</definedName>
    <definedName name="Roy_price_sens" localSheetId="10">'[105]Inputs-SUMMARY'!$H$266:$BR$266</definedName>
    <definedName name="Roy_price_sens">'[106]Inputs-SUMMARY'!$H$266:$BR$266</definedName>
    <definedName name="Royal_Col_Nom" localSheetId="4">[114]W_OPEX!$H$220:$AP$220</definedName>
    <definedName name="Royal_Col_Nom" localSheetId="8">[115]W_OPEX!$H$220:$AP$220</definedName>
    <definedName name="Royal_Col_Nom" localSheetId="10">[114]W_OPEX!$H$220:$AP$220</definedName>
    <definedName name="Royal_Col_Nom">[115]W_OPEX!$H$220:$AP$220</definedName>
    <definedName name="royalphalumi" localSheetId="4">[278]datosluminariasRoyAlPHa!$A$1:$A$65536</definedName>
    <definedName name="royalphalumi" localSheetId="8">[279]datosluminariasRoyAlPHa!$A$1:$A$65536</definedName>
    <definedName name="royalphalumi" localSheetId="10">[278]datosluminariasRoyAlPHa!$A$1:$A$65536</definedName>
    <definedName name="royalphalumi">[279]datosluminariasRoyAlPHa!$A$1:$A$65536</definedName>
    <definedName name="Royalty_CDC_LLC" localSheetId="4">[99]Royalties!#REF!</definedName>
    <definedName name="Royalty_CDC_LLC" localSheetId="8">[100]Royalties!#REF!</definedName>
    <definedName name="Royalty_CDC_LLC" localSheetId="10">[99]Royalties!#REF!</definedName>
    <definedName name="Royalty_CDC_LLC">[100]Royalties!#REF!</definedName>
    <definedName name="Royalty_CZN_SA" localSheetId="4">[99]Royalties!#REF!</definedName>
    <definedName name="Royalty_CZN_SA" localSheetId="8">[100]Royalties!#REF!</definedName>
    <definedName name="Royalty_CZN_SA" localSheetId="10">[99]Royalties!#REF!</definedName>
    <definedName name="Royalty_CZN_SA">[100]Royalties!#REF!</definedName>
    <definedName name="Royalty_total" localSheetId="4">[99]Royalties!#REF!</definedName>
    <definedName name="Royalty_total" localSheetId="8">[100]Royalties!#REF!</definedName>
    <definedName name="Royalty_total" localSheetId="10">[99]Royalties!#REF!</definedName>
    <definedName name="Royalty_total">[100]Royalties!#REF!</definedName>
    <definedName name="Rp" localSheetId="4">#REF!</definedName>
    <definedName name="Rp" localSheetId="8">#REF!</definedName>
    <definedName name="Rp" localSheetId="10">#REF!</definedName>
    <definedName name="Rp">#REF!</definedName>
    <definedName name="Rq" localSheetId="4">#REF!</definedName>
    <definedName name="Rq" localSheetId="8">#REF!</definedName>
    <definedName name="Rq" localSheetId="10">#REF!</definedName>
    <definedName name="Rq">#REF!</definedName>
    <definedName name="rr" localSheetId="4">#REF!</definedName>
    <definedName name="RR" localSheetId="7" hidden="1">[280]DATOS!#REF!</definedName>
    <definedName name="RR" localSheetId="8" hidden="1">[280]DATOS!#REF!</definedName>
    <definedName name="rr" localSheetId="10">#REF!</definedName>
    <definedName name="rr">#REF!</definedName>
    <definedName name="rrrr" localSheetId="7">#REF!</definedName>
    <definedName name="rrrr" localSheetId="8">#REF!</definedName>
    <definedName name="rrrr">#REF!</definedName>
    <definedName name="rrrrrrrr" localSheetId="8">#REF!</definedName>
    <definedName name="rrrrrrrr">#REF!</definedName>
    <definedName name="Rs" localSheetId="8">#REF!</definedName>
    <definedName name="Rs">#REF!</definedName>
    <definedName name="Rt" localSheetId="8">#REF!</definedName>
    <definedName name="Rt">#REF!</definedName>
    <definedName name="rte" localSheetId="8">#REF!</definedName>
    <definedName name="rte">#REF!</definedName>
    <definedName name="rty" localSheetId="8">#REF!</definedName>
    <definedName name="rty">#REF!</definedName>
    <definedName name="rueda" localSheetId="4">[59]lisprecios!#REF!</definedName>
    <definedName name="rueda" localSheetId="8">[59]lisprecios!#REF!</definedName>
    <definedName name="rueda" localSheetId="10">[59]lisprecios!#REF!</definedName>
    <definedName name="rueda">[59]lisprecios!#REF!</definedName>
    <definedName name="RUTA" localSheetId="0">DATE(YEAR([0]!Loan_Start),MONTH([0]!Loan_Start)+Payment_Number,DAY([0]!Loan_Start))</definedName>
    <definedName name="RUTA" localSheetId="1">DATE(YEAR([0]!Loan_Start),MONTH([0]!Loan_Start)+Payment_Number,DAY([0]!Loan_Start))</definedName>
    <definedName name="RUTA" localSheetId="2">DATE(YEAR([0]!Loan_Start),MONTH([0]!Loan_Start)+Payment_Number,DAY([0]!Loan_Start))</definedName>
    <definedName name="RUTA" localSheetId="4">DATE(YEAR('[198]PRESUPUESTO PGIO'!Loan_Start),MONTH('[198]PRESUPUESTO PGIO'!Loan_Start)+Payment_Number,DAY('[198]PRESUPUESTO PGIO'!Loan_Start))</definedName>
    <definedName name="RUTA" localSheetId="5">DATE(YEAR([0]!Loan_Start),MONTH([0]!Loan_Start)+Payment_Number,DAY([0]!Loan_Start))</definedName>
    <definedName name="RUTA" localSheetId="6">DATE(YEAR([0]!Loan_Start),MONTH([0]!Loan_Start)+Payment_Number,DAY([0]!Loan_Start))</definedName>
    <definedName name="RUTA" localSheetId="8">DATE(YEAR('2.6. INTERVENTORIA'!Loan_Start),MONTH('2.6. INTERVENTORIA'!Loan_Start)+Payment_Number,DAY('2.6. INTERVENTORIA'!Loan_Start))</definedName>
    <definedName name="RUTA" localSheetId="10">DATE(YEAR([0]!Loan_Start),MONTH([0]!Loan_Start)+Payment_Number,DAY([0]!Loan_Start))</definedName>
    <definedName name="RUTA" localSheetId="14">DATE(YEAR([0]!Loan_Start),MONTH([0]!Loan_Start)+Payment_Number,DAY([0]!Loan_Start))</definedName>
    <definedName name="RUTA" localSheetId="12">DATE(YEAR([0]!Loan_Start),MONTH([0]!Loan_Start)+Payment_Number,DAY([0]!Loan_Start))</definedName>
    <definedName name="RUTA">DATE(YEAR([0]!Loan_Start),MONTH([0]!Loan_Start)+Payment_Number,DAY([0]!Loan_Start))</definedName>
    <definedName name="Rv" localSheetId="4">#REF!</definedName>
    <definedName name="Rv" localSheetId="8">#REF!</definedName>
    <definedName name="Rv" localSheetId="10">#REF!</definedName>
    <definedName name="Rv">#REF!</definedName>
    <definedName name="Rw" localSheetId="4">#REF!</definedName>
    <definedName name="Rw" localSheetId="8">#REF!</definedName>
    <definedName name="Rw" localSheetId="10">#REF!</definedName>
    <definedName name="Rw">#REF!</definedName>
    <definedName name="Rwvu.oil." localSheetId="7" hidden="1">'[137]59y22%'!$BA$1:$BA$65536,'[137]59y22%'!#REF!</definedName>
    <definedName name="Rwvu.oil." localSheetId="8" hidden="1">'[137]59y22%'!$BA$1:$BA$65536,'[137]59y22%'!#REF!</definedName>
    <definedName name="Rwvu.oil." hidden="1">'[137]59y22%'!$BA$1:$BA$65536,'[137]59y22%'!#REF!</definedName>
    <definedName name="Rwvu.oilgasagua." hidden="1">'[137]59y22%'!$B$1:$AT$65536,'[137]59y22%'!$BA$1:$BA$65536</definedName>
    <definedName name="Rx" localSheetId="4">#REF!</definedName>
    <definedName name="Rx" localSheetId="8">#REF!</definedName>
    <definedName name="Rx" localSheetId="10">#REF!</definedName>
    <definedName name="Rx">#REF!</definedName>
    <definedName name="Ry" localSheetId="8">#REF!</definedName>
    <definedName name="Ry">#REF!</definedName>
    <definedName name="Rz" localSheetId="8">#REF!</definedName>
    <definedName name="Rz">#REF!</definedName>
    <definedName name="S" localSheetId="8">#REF!</definedName>
    <definedName name="S">#REF!</definedName>
    <definedName name="SA" localSheetId="7">[134]PRESUPUESTO!#REF!</definedName>
    <definedName name="SA" localSheetId="8">[134]PRESUPUESTO!#REF!</definedName>
    <definedName name="Sa">#REF!</definedName>
    <definedName name="SADASDFSDF" localSheetId="8">#REF!</definedName>
    <definedName name="SADASDFSDF">#REF!</definedName>
    <definedName name="Salarios" localSheetId="7">#REF!</definedName>
    <definedName name="Salarios" localSheetId="8">#REF!</definedName>
    <definedName name="Salarios">#REF!</definedName>
    <definedName name="Saldo_Capital" localSheetId="8">#REF!</definedName>
    <definedName name="Saldo_Capital">#REF!</definedName>
    <definedName name="SALDOSITR306058" localSheetId="7" hidden="1">{#N/A,#N/A,FALSE,"DITCAR";#N/A,#N/A,FALSE,"a1";#N/A,#N/A,FALSE,"a2";#N/A,#N/A,FALSE,"a3";#N/A,#N/A,FALSE,"a4";#N/A,#N/A,FALSE,"a4a";#N/A,#N/A,FALSE,"a4B";#N/A,#N/A,FALSE,"a4C";#N/A,#N/A,FALSE,"A5a ";#N/A,#N/A,FALSE,"A5b";#N/A,#N/A,FALSE,"A6A";#N/A,#N/A,FALSE,"A6B";#N/A,#N/A,FALSE,"A6C";#N/A,#N/A,FALSE,"04PG12NB"}</definedName>
    <definedName name="SALDOSITR306058" localSheetId="8" hidden="1">{#N/A,#N/A,FALSE,"DITCAR";#N/A,#N/A,FALSE,"a1";#N/A,#N/A,FALSE,"a2";#N/A,#N/A,FALSE,"a3";#N/A,#N/A,FALSE,"a4";#N/A,#N/A,FALSE,"a4a";#N/A,#N/A,FALSE,"a4B";#N/A,#N/A,FALSE,"a4C";#N/A,#N/A,FALSE,"A5a ";#N/A,#N/A,FALSE,"A5b";#N/A,#N/A,FALSE,"A6A";#N/A,#N/A,FALSE,"A6B";#N/A,#N/A,FALSE,"A6C";#N/A,#N/A,FALSE,"04PG12NB"}</definedName>
    <definedName name="SALDOSITR306058" hidden="1">{#N/A,#N/A,FALSE,"DITCAR";#N/A,#N/A,FALSE,"a1";#N/A,#N/A,FALSE,"a2";#N/A,#N/A,FALSE,"a3";#N/A,#N/A,FALSE,"a4";#N/A,#N/A,FALSE,"a4a";#N/A,#N/A,FALSE,"a4B";#N/A,#N/A,FALSE,"a4C";#N/A,#N/A,FALSE,"A5a ";#N/A,#N/A,FALSE,"A5b";#N/A,#N/A,FALSE,"A6A";#N/A,#N/A,FALSE,"A6B";#N/A,#N/A,FALSE,"A6C";#N/A,#N/A,FALSE,"04PG12NB"}</definedName>
    <definedName name="sanitario">[133]lisprecios!$D$35</definedName>
    <definedName name="SAPBEXhrIndnt" hidden="1">"Wide"</definedName>
    <definedName name="SAPBEXrevision" hidden="1">1</definedName>
    <definedName name="SAPBEXsysID" hidden="1">"BWP"</definedName>
    <definedName name="SAPBEXwbID" hidden="1">"44IZL6C86M7EN67Z2TRYE7TL6"</definedName>
    <definedName name="SAPsysID" hidden="1">"708C5W7SBKP804JT78WJ0JNKI"</definedName>
    <definedName name="SAPwbID" hidden="1">"ARS"</definedName>
    <definedName name="SARDINELV" localSheetId="8">#REF!</definedName>
    <definedName name="SARDINELV">#REF!</definedName>
    <definedName name="sasa" localSheetId="4">'[8]CALCULO POI'!#REF!</definedName>
    <definedName name="sasa" localSheetId="8">'[8]CALCULO POI'!#REF!</definedName>
    <definedName name="sasa" localSheetId="10">'[8]CALCULO POI'!#REF!</definedName>
    <definedName name="sasa">'[8]CALCULO POI'!#REF!</definedName>
    <definedName name="sassss" localSheetId="7" hidden="1">{#N/A,#N/A,FALSE,"Costos Productos 6A";#N/A,#N/A,FALSE,"Costo Unitario Total H-94-12"}</definedName>
    <definedName name="sassss" localSheetId="8" hidden="1">{#N/A,#N/A,FALSE,"Costos Productos 6A";#N/A,#N/A,FALSE,"Costo Unitario Total H-94-12"}</definedName>
    <definedName name="sassss" hidden="1">{#N/A,#N/A,FALSE,"Costos Productos 6A";#N/A,#N/A,FALSE,"Costo Unitario Total H-94-12"}</definedName>
    <definedName name="Sb" localSheetId="4">#REF!</definedName>
    <definedName name="SB" localSheetId="7">[134]PRESUPUESTO!#REF!</definedName>
    <definedName name="SB" localSheetId="8">[134]PRESUPUESTO!#REF!</definedName>
    <definedName name="Sb" localSheetId="10">#REF!</definedName>
    <definedName name="Sb">#REF!</definedName>
    <definedName name="sbe" localSheetId="4">#REF!</definedName>
    <definedName name="sbe" localSheetId="8">#REF!</definedName>
    <definedName name="sbe" localSheetId="10">#REF!</definedName>
    <definedName name="sbe">#REF!</definedName>
    <definedName name="Sbf">[23]CALCULO!$E$61</definedName>
    <definedName name="Sc" localSheetId="4">#REF!</definedName>
    <definedName name="SC" localSheetId="7">[134]PRESUPUESTO!#REF!</definedName>
    <definedName name="SC" localSheetId="8">[134]PRESUPUESTO!#REF!</definedName>
    <definedName name="Sc" localSheetId="10">#REF!</definedName>
    <definedName name="Sc">#REF!</definedName>
    <definedName name="Sched_Pay" localSheetId="4">#REF!</definedName>
    <definedName name="Sched_Pay" localSheetId="8">#REF!</definedName>
    <definedName name="Sched_Pay" localSheetId="10">#REF!</definedName>
    <definedName name="Sched_Pay">#REF!</definedName>
    <definedName name="Scheduled_Extra_Payments" localSheetId="4">#REF!</definedName>
    <definedName name="Scheduled_Extra_Payments" localSheetId="8">#REF!</definedName>
    <definedName name="Scheduled_Extra_Payments" localSheetId="10">#REF!</definedName>
    <definedName name="Scheduled_Extra_Payments">#REF!</definedName>
    <definedName name="Scheduled_Interest_Rate" localSheetId="8">#REF!</definedName>
    <definedName name="Scheduled_Interest_Rate">#REF!</definedName>
    <definedName name="Scheduled_Monthly_Payment" localSheetId="8">#REF!</definedName>
    <definedName name="Scheduled_Monthly_Payment">#REF!</definedName>
    <definedName name="SContLab" localSheetId="8">#REF!</definedName>
    <definedName name="SContLab">#REF!</definedName>
    <definedName name="SContParts" localSheetId="8">#REF!</definedName>
    <definedName name="SContParts">#REF!</definedName>
    <definedName name="scope" localSheetId="8">#REF!</definedName>
    <definedName name="scope">#REF!</definedName>
    <definedName name="scope1" localSheetId="4">'[70]REF - Listas'!$D$32:$D$38</definedName>
    <definedName name="scope1" localSheetId="8">'[71]REF - Listas'!$D$32:$D$38</definedName>
    <definedName name="scope1" localSheetId="10">'[70]REF - Listas'!$D$32:$D$38</definedName>
    <definedName name="scope1">'[71]REF - Listas'!$D$32:$D$38</definedName>
    <definedName name="Sd" localSheetId="4">#REF!</definedName>
    <definedName name="sd" localSheetId="7"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sd" localSheetId="8"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Sd" localSheetId="10">#REF!</definedName>
    <definedName name="Sd">#REF!</definedName>
    <definedName name="SDDSAFF" localSheetId="7" hidden="1">{#N/A,#N/A,TRUE,"1842CWN0"}</definedName>
    <definedName name="SDDSAFF" localSheetId="8" hidden="1">{#N/A,#N/A,TRUE,"1842CWN0"}</definedName>
    <definedName name="SDDSAFF" hidden="1">{#N/A,#N/A,TRUE,"1842CWN0"}</definedName>
    <definedName name="SDE" localSheetId="4">#REF!</definedName>
    <definedName name="SDE" localSheetId="8">#REF!</definedName>
    <definedName name="SDE" localSheetId="10">#REF!</definedName>
    <definedName name="SDE">#REF!</definedName>
    <definedName name="sdf" localSheetId="8">#REF!</definedName>
    <definedName name="sdf">#REF!</definedName>
    <definedName name="SDFDG" localSheetId="7" hidden="1">{#N/A,#N/A,TRUE,"1842CWN0"}</definedName>
    <definedName name="SDFDG" localSheetId="8" hidden="1">{#N/A,#N/A,TRUE,"1842CWN0"}</definedName>
    <definedName name="SDFDG" hidden="1">{#N/A,#N/A,TRUE,"1842CWN0"}</definedName>
    <definedName name="sdfsd" localSheetId="4">#REF!</definedName>
    <definedName name="sdfsd" localSheetId="8">#REF!</definedName>
    <definedName name="sdfsd" localSheetId="10">#REF!</definedName>
    <definedName name="sdfsd">#REF!</definedName>
    <definedName name="sdfsdgg" localSheetId="7" hidden="1">{#N/A,#N/A,TRUE,"INGENIERIA";#N/A,#N/A,TRUE,"COMPRAS";#N/A,#N/A,TRUE,"DIRECCION";#N/A,#N/A,TRUE,"RESUMEN"}</definedName>
    <definedName name="sdfsdgg" localSheetId="8" hidden="1">{#N/A,#N/A,TRUE,"INGENIERIA";#N/A,#N/A,TRUE,"COMPRAS";#N/A,#N/A,TRUE,"DIRECCION";#N/A,#N/A,TRUE,"RESUMEN"}</definedName>
    <definedName name="sdfsdgg" hidden="1">{#N/A,#N/A,TRUE,"INGENIERIA";#N/A,#N/A,TRUE,"COMPRAS";#N/A,#N/A,TRUE,"DIRECCION";#N/A,#N/A,TRUE,"RESUMEN"}</definedName>
    <definedName name="sdg" localSheetId="7" hidden="1">[13]DATOS!#REF!</definedName>
    <definedName name="sdg" hidden="1">[13]DATOS!#REF!</definedName>
    <definedName name="sdgsg" localSheetId="7" hidden="1">[13]DATOS!#REF!</definedName>
    <definedName name="sdgsg" hidden="1">[13]DATOS!#REF!</definedName>
    <definedName name="SDS" localSheetId="7" hidden="1">{#N/A,#N/A,FALSE,"PERSONAL"}</definedName>
    <definedName name="SDS" localSheetId="8" hidden="1">{#N/A,#N/A,FALSE,"PERSONAL"}</definedName>
    <definedName name="SDS" hidden="1">{#N/A,#N/A,FALSE,"PERSONAL"}</definedName>
    <definedName name="sdsd" localSheetId="8">#REF!</definedName>
    <definedName name="sdsd">#REF!</definedName>
    <definedName name="sdsdfsdff" localSheetId="7" hidden="1">{#N/A,#N/A,TRUE,"1842CWN0"}</definedName>
    <definedName name="sdsdfsdff" localSheetId="8" hidden="1">{#N/A,#N/A,TRUE,"1842CWN0"}</definedName>
    <definedName name="sdsdfsdff" hidden="1">{#N/A,#N/A,TRUE,"1842CWN0"}</definedName>
    <definedName name="SE" localSheetId="7">[134]PRESUPUESTO!#REF!</definedName>
    <definedName name="SE" localSheetId="8">[134]PRESUPUESTO!#REF!</definedName>
    <definedName name="Se">#REF!</definedName>
    <definedName name="segundo" localSheetId="4">'[44]ESTADO RED'!#REF!</definedName>
    <definedName name="segundo" localSheetId="8">'[44]ESTADO RED'!#REF!</definedName>
    <definedName name="segundo" localSheetId="10">'[44]ESTADO RED'!#REF!</definedName>
    <definedName name="segundo">'[44]ESTADO RED'!#REF!</definedName>
    <definedName name="Segundos" localSheetId="4">#REF!</definedName>
    <definedName name="Segundos" localSheetId="8">#REF!</definedName>
    <definedName name="Segundos" localSheetId="10">#REF!</definedName>
    <definedName name="Segundos">#REF!</definedName>
    <definedName name="Seguro" localSheetId="4">#REF!</definedName>
    <definedName name="Seguro" localSheetId="8">#REF!</definedName>
    <definedName name="Seguro" localSheetId="10">#REF!</definedName>
    <definedName name="Seguro">#REF!</definedName>
    <definedName name="SeguroCostos" localSheetId="4">#REF!</definedName>
    <definedName name="SeguroCostos" localSheetId="8">#REF!</definedName>
    <definedName name="SeguroCostos" localSheetId="10">#REF!</definedName>
    <definedName name="SeguroCostos">#REF!</definedName>
    <definedName name="SEM_DEL_MES" localSheetId="8">#REF!</definedName>
    <definedName name="SEM_DEL_MES">#REF!</definedName>
    <definedName name="Semanas_mes" localSheetId="8">#REF!</definedName>
    <definedName name="Semanas_mes">#REF!</definedName>
    <definedName name="sencount" hidden="1">1</definedName>
    <definedName name="SEP" localSheetId="8">#REF!</definedName>
    <definedName name="SEP">#REF!</definedName>
    <definedName name="sep00" localSheetId="4">[20]Dólar!#REF!</definedName>
    <definedName name="sep00" localSheetId="8">[21]Dólar!#REF!</definedName>
    <definedName name="sep00" localSheetId="10">[20]Dólar!#REF!</definedName>
    <definedName name="sep00">[21]Dólar!#REF!</definedName>
    <definedName name="Sepjv2" localSheetId="4">#REF!</definedName>
    <definedName name="Sepjv2" localSheetId="8">#REF!</definedName>
    <definedName name="Sepjv2" localSheetId="10">#REF!</definedName>
    <definedName name="Sepjv2">#REF!</definedName>
    <definedName name="septdetail" localSheetId="4">#REF!</definedName>
    <definedName name="septdetail" localSheetId="8">#REF!</definedName>
    <definedName name="septdetail" localSheetId="10">#REF!</definedName>
    <definedName name="septdetail">#REF!</definedName>
    <definedName name="septtb" localSheetId="4">#REF!</definedName>
    <definedName name="septtb" localSheetId="8">#REF!</definedName>
    <definedName name="septtb" localSheetId="10">#REF!</definedName>
    <definedName name="septtb">#REF!</definedName>
    <definedName name="SequenceF" localSheetId="8">#REF!</definedName>
    <definedName name="SequenceF">#REF!</definedName>
    <definedName name="servicioingreso" localSheetId="8">#REF!</definedName>
    <definedName name="servicioingreso">#REF!</definedName>
    <definedName name="SERVICIOS" localSheetId="7"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";#N/A,#N/A,FALSE,"144.1..R ";#N/A,#N/A,FALSE,"145.1.R ";#N/A,#N/A,FALSE,"146.1.R "}</definedName>
    <definedName name="SERVICIOS" localSheetId="8"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";#N/A,#N/A,FALSE,"144.1..R ";#N/A,#N/A,FALSE,"145.1.R ";#N/A,#N/A,FALSE,"146.1.R "}</definedName>
    <definedName name="SERVICIOS"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";#N/A,#N/A,FALSE,"144.1..R ";#N/A,#N/A,FALSE,"145.1.R ";#N/A,#N/A,FALSE,"146.1.R "}</definedName>
    <definedName name="ServicioSurentingExpress" localSheetId="8">#REF!</definedName>
    <definedName name="ServicioSurentingExpress">#REF!</definedName>
    <definedName name="servicioutilidad" localSheetId="8">#REF!</definedName>
    <definedName name="servicioutilidad">#REF!</definedName>
    <definedName name="ServicioVehSustituto" localSheetId="8">#REF!</definedName>
    <definedName name="ServicioVehSustituto">#REF!</definedName>
    <definedName name="SF" localSheetId="7">'[69]CIRCUITOS CODENSA'!#REF!</definedName>
    <definedName name="SF" localSheetId="8">'[69]CIRCUITOS CODENSA'!#REF!</definedName>
    <definedName name="Sf">#REF!</definedName>
    <definedName name="Sg" localSheetId="8">#REF!</definedName>
    <definedName name="Sg">#REF!</definedName>
    <definedName name="SGET" localSheetId="8">#REF!</definedName>
    <definedName name="SGET">#REF!</definedName>
    <definedName name="SGI_V_INDICES_CIRCUITO_CAUSA" localSheetId="8">#REF!</definedName>
    <definedName name="SGI_V_INDICES_CIRCUITO_CAUSA">#REF!</definedName>
    <definedName name="sgsg" localSheetId="7" hidden="1">[13]DATOS!#REF!</definedName>
    <definedName name="sgsg" localSheetId="8" hidden="1">[13]DATOS!#REF!</definedName>
    <definedName name="sgsg" hidden="1">[13]DATOS!#REF!</definedName>
    <definedName name="sgsgs" localSheetId="7" hidden="1">[13]DATOS!#REF!</definedName>
    <definedName name="sgsgs" localSheetId="8" hidden="1">[13]DATOS!#REF!</definedName>
    <definedName name="sgsgs" hidden="1">[13]DATOS!#REF!</definedName>
    <definedName name="Sh" localSheetId="8">#REF!</definedName>
    <definedName name="Sh">#REF!</definedName>
    <definedName name="Share" localSheetId="4">[155]Cover!#REF!</definedName>
    <definedName name="Share" localSheetId="8">[156]Cover!#REF!</definedName>
    <definedName name="Share" localSheetId="10">[155]Cover!#REF!</definedName>
    <definedName name="Share">[156]Cover!#REF!</definedName>
    <definedName name="SHARED_FORMULA_21">#N/A</definedName>
    <definedName name="ship_terms" localSheetId="4">#REF!</definedName>
    <definedName name="ship_terms" localSheetId="8">#REF!</definedName>
    <definedName name="ship_terms" localSheetId="10">#REF!</definedName>
    <definedName name="ship_terms">#REF!</definedName>
    <definedName name="SHIP_VIA" localSheetId="4">#REF!</definedName>
    <definedName name="SHIP_VIA" localSheetId="8">#REF!</definedName>
    <definedName name="SHIP_VIA" localSheetId="10">#REF!</definedName>
    <definedName name="SHIP_VIA">#REF!</definedName>
    <definedName name="Shovel_1" localSheetId="4">#REF!</definedName>
    <definedName name="Shovel_1" localSheetId="8">#REF!</definedName>
    <definedName name="Shovel_1" localSheetId="10">#REF!</definedName>
    <definedName name="Shovel_1">#REF!</definedName>
    <definedName name="Shovel_2" localSheetId="8">#REF!</definedName>
    <definedName name="Shovel_2">#REF!</definedName>
    <definedName name="Shovel_3" localSheetId="8">#REF!</definedName>
    <definedName name="Shovel_3">#REF!</definedName>
    <definedName name="Shovel_4" localSheetId="8">#REF!</definedName>
    <definedName name="Shovel_4">#REF!</definedName>
    <definedName name="Shovel_5" localSheetId="8">#REF!</definedName>
    <definedName name="Shovel_5">#REF!</definedName>
    <definedName name="show_all" localSheetId="4">'[281]Mine variance - tree'!#REF!</definedName>
    <definedName name="show_all" localSheetId="8">'[282]Mine variance - tree'!#REF!</definedName>
    <definedName name="show_all" localSheetId="10">'[281]Mine variance - tree'!#REF!</definedName>
    <definedName name="show_all">'[282]Mine variance - tree'!#REF!</definedName>
    <definedName name="shshsh" localSheetId="7" hidden="1">[14]DATOS!#REF!</definedName>
    <definedName name="shshsh" hidden="1">[14]DATOS!#REF!</definedName>
    <definedName name="si" localSheetId="4">#REF!</definedName>
    <definedName name="si" localSheetId="7">#REF!</definedName>
    <definedName name="si" localSheetId="8">#REF!</definedName>
    <definedName name="si" localSheetId="10">#REF!</definedName>
    <definedName name="si">#REF!</definedName>
    <definedName name="SIFON_180_2" localSheetId="4">#REF!</definedName>
    <definedName name="SIFON_180_2" localSheetId="8">#REF!</definedName>
    <definedName name="SIFON_180_2" localSheetId="10">#REF!</definedName>
    <definedName name="SIFON_180_2">#REF!</definedName>
    <definedName name="SIKA" localSheetId="4">#REF!</definedName>
    <definedName name="SIKA" localSheetId="8">#REF!</definedName>
    <definedName name="SIKA" localSheetId="10">#REF!</definedName>
    <definedName name="SIKA">#REF!</definedName>
    <definedName name="SIKA_1">'[283]LISTA PRECIO'!$B$72</definedName>
    <definedName name="SIKADUR" localSheetId="4">#REF!</definedName>
    <definedName name="SIKADUR" localSheetId="8">#REF!</definedName>
    <definedName name="SIKADUR" localSheetId="10">#REF!</definedName>
    <definedName name="SIKADUR">#REF!</definedName>
    <definedName name="Sim_Model_Input_1" localSheetId="4">[271]HL!#REF!</definedName>
    <definedName name="Sim_Model_Input_1" localSheetId="8">[272]HL!#REF!</definedName>
    <definedName name="Sim_Model_Input_1" localSheetId="10">[271]HL!#REF!</definedName>
    <definedName name="Sim_Model_Input_1">[272]HL!#REF!</definedName>
    <definedName name="Sim_Model_Input_4" localSheetId="4">[271]HL!#REF!</definedName>
    <definedName name="Sim_Model_Input_4" localSheetId="8">[272]HL!#REF!</definedName>
    <definedName name="Sim_Model_Input_4" localSheetId="10">[271]HL!#REF!</definedName>
    <definedName name="Sim_Model_Input_4">[272]HL!#REF!</definedName>
    <definedName name="Sim_Model_Output_1" localSheetId="4">[271]HL!#REF!</definedName>
    <definedName name="Sim_Model_Output_1" localSheetId="8">[272]HL!#REF!</definedName>
    <definedName name="Sim_Model_Output_1" localSheetId="10">[271]HL!#REF!</definedName>
    <definedName name="Sim_Model_Output_1">[272]HL!#REF!</definedName>
    <definedName name="Sitio" localSheetId="4">[263]Sheet1!$C$2:$C$4</definedName>
    <definedName name="Sitio" localSheetId="8">[264]Sheet1!$C$2:$C$4</definedName>
    <definedName name="Sitio" localSheetId="10">[263]Sheet1!$C$2:$C$4</definedName>
    <definedName name="Sitio">[264]Sheet1!$C$2:$C$4</definedName>
    <definedName name="SJ" localSheetId="8">'[69]CIRCUITOS CODENSA'!#REF!</definedName>
    <definedName name="SJ">'[69]CIRCUITOS CODENSA'!#REF!</definedName>
    <definedName name="sk" localSheetId="4">#REF!</definedName>
    <definedName name="sk" localSheetId="8">#REF!</definedName>
    <definedName name="sk" localSheetId="10">#REF!</definedName>
    <definedName name="sk">#REF!</definedName>
    <definedName name="SL" localSheetId="7">[134]PRESUPUESTO!#REF!</definedName>
    <definedName name="SL" localSheetId="8">[134]PRESUPUESTO!#REF!</definedName>
    <definedName name="SL">[134]PRESUPUESTO!#REF!</definedName>
    <definedName name="SLube" localSheetId="4">#REF!</definedName>
    <definedName name="SLube" localSheetId="8">#REF!</definedName>
    <definedName name="SLube" localSheetId="10">#REF!</definedName>
    <definedName name="SLube">#REF!</definedName>
    <definedName name="sm" localSheetId="4">#REF!</definedName>
    <definedName name="SM" localSheetId="7">'[69]CIRCUITOS CODENSA'!#REF!</definedName>
    <definedName name="SM" localSheetId="8">'[69]CIRCUITOS CODENSA'!#REF!</definedName>
    <definedName name="sm" localSheetId="10">#REF!</definedName>
    <definedName name="sm">#REF!</definedName>
    <definedName name="sn" localSheetId="8">#REF!</definedName>
    <definedName name="sn">#REF!</definedName>
    <definedName name="snw" localSheetId="8">#REF!</definedName>
    <definedName name="snw">#REF!</definedName>
    <definedName name="sñ" localSheetId="8">#REF!</definedName>
    <definedName name="sñ">#REF!</definedName>
    <definedName name="so" localSheetId="8">#REF!</definedName>
    <definedName name="so">#REF!</definedName>
    <definedName name="Soat" localSheetId="8">#REF!</definedName>
    <definedName name="Soat">#REF!</definedName>
    <definedName name="SoatCostos" localSheetId="8">#REF!</definedName>
    <definedName name="SoatCostos">#REF!</definedName>
    <definedName name="SOBRE2H" localSheetId="8">#REF!</definedName>
    <definedName name="SOBRE2H">#REF!</definedName>
    <definedName name="sobrecimiento" localSheetId="8">#REF!</definedName>
    <definedName name="sobrecimiento">#REF!</definedName>
    <definedName name="SOCIAL" localSheetId="7">#REF!</definedName>
    <definedName name="SOCIAL" localSheetId="8">#REF!</definedName>
    <definedName name="SOCIAL">#REF!</definedName>
    <definedName name="SOHaul" localSheetId="8">#REF!</definedName>
    <definedName name="SOHaul">#REF!</definedName>
    <definedName name="SOL" localSheetId="8">#REF!</definedName>
    <definedName name="SOL">#REF!</definedName>
    <definedName name="solado" localSheetId="8">#REF!</definedName>
    <definedName name="solado">#REF!</definedName>
    <definedName name="soladov" localSheetId="8">#REF!</definedName>
    <definedName name="soladov">#REF!</definedName>
    <definedName name="SOLDA" localSheetId="8">#REF!</definedName>
    <definedName name="SOLDA">#REF!</definedName>
    <definedName name="Soldador">[41]M.O.!$F$10</definedName>
    <definedName name="Soldador_1A">[45]M.O.!$F$10</definedName>
    <definedName name="SOLDADURA" localSheetId="4">#REF!</definedName>
    <definedName name="SOLDADURA" localSheetId="8">#REF!</definedName>
    <definedName name="SOLDADURA" localSheetId="10">#REF!</definedName>
    <definedName name="SOLDADURA">#REF!</definedName>
    <definedName name="Soldadura_cawell">'[45]LISTADO '!$F$94</definedName>
    <definedName name="Soldadura_electrica">'[45]LISTADO '!$F$9</definedName>
    <definedName name="Solids.SG" localSheetId="4">#REF!</definedName>
    <definedName name="Solids.SG" localSheetId="8">#REF!</definedName>
    <definedName name="Solids.SG" localSheetId="10">#REF!</definedName>
    <definedName name="Solids.SG">#REF!</definedName>
    <definedName name="spread" localSheetId="4">#REF!</definedName>
    <definedName name="spread" localSheetId="8">#REF!</definedName>
    <definedName name="spread" localSheetId="10">#REF!</definedName>
    <definedName name="spread">#REF!</definedName>
    <definedName name="SpreadDesctos" localSheetId="4">#REF!</definedName>
    <definedName name="SpreadDesctos" localSheetId="8">#REF!</definedName>
    <definedName name="SpreadDesctos" localSheetId="10">#REF!</definedName>
    <definedName name="SpreadDesctos">#REF!</definedName>
    <definedName name="SpreadFcro" localSheetId="8">#REF!</definedName>
    <definedName name="SpreadFcro">#REF!</definedName>
    <definedName name="SpreadServicios" localSheetId="8">#REF!</definedName>
    <definedName name="SpreadServicios">#REF!</definedName>
    <definedName name="Spreadsheet_name" localSheetId="8">#REF!</definedName>
    <definedName name="Spreadsheet_name">#REF!</definedName>
    <definedName name="SpreadTotal" localSheetId="8">#REF!</definedName>
    <definedName name="SpreadTotal">#REF!</definedName>
    <definedName name="SQC" localSheetId="7" hidden="1">{#N/A,#N/A,FALSE,"Hoja1";#N/A,#N/A,FALSE,"Hoja2"}</definedName>
    <definedName name="SQC" localSheetId="8" hidden="1">{#N/A,#N/A,FALSE,"Hoja1";#N/A,#N/A,FALSE,"Hoja2"}</definedName>
    <definedName name="SQC" hidden="1">{#N/A,#N/A,FALSE,"Hoja1";#N/A,#N/A,FALSE,"Hoja2"}</definedName>
    <definedName name="SQC." localSheetId="7" hidden="1">{#N/A,#N/A,FALSE,"Hoja1";#N/A,#N/A,FALSE,"Hoja2"}</definedName>
    <definedName name="SQC." localSheetId="8" hidden="1">{#N/A,#N/A,FALSE,"Hoja1";#N/A,#N/A,FALSE,"Hoja2"}</definedName>
    <definedName name="SQC." hidden="1">{#N/A,#N/A,FALSE,"Hoja1";#N/A,#N/A,FALSE,"Hoja2"}</definedName>
    <definedName name="sr" localSheetId="8">#REF!</definedName>
    <definedName name="sr">#REF!</definedName>
    <definedName name="SRandM" localSheetId="8">#REF!</definedName>
    <definedName name="SRandM">#REF!</definedName>
    <definedName name="Ss" localSheetId="7">#REF!</definedName>
    <definedName name="Ss" localSheetId="8">#REF!</definedName>
    <definedName name="ss">#REF!</definedName>
    <definedName name="SSDSD" localSheetId="8">#REF!</definedName>
    <definedName name="SSDSD">#REF!</definedName>
    <definedName name="sss" localSheetId="8">#REF!</definedName>
    <definedName name="sss">#REF!</definedName>
    <definedName name="ssss" localSheetId="8">#REF!</definedName>
    <definedName name="ssss">#REF!</definedName>
    <definedName name="sssss" localSheetId="8">#REF!</definedName>
    <definedName name="sssss">#REF!</definedName>
    <definedName name="SSSSSSS">#N/A</definedName>
    <definedName name="ssssssssss" localSheetId="4">#REF!</definedName>
    <definedName name="ssssssssss" localSheetId="8">#REF!</definedName>
    <definedName name="ssssssssss" localSheetId="10">#REF!</definedName>
    <definedName name="ssssssssss">#REF!</definedName>
    <definedName name="sssssssssss" localSheetId="4">#REF!</definedName>
    <definedName name="sssssssssss" localSheetId="8">#REF!</definedName>
    <definedName name="sssssssssss" localSheetId="10">#REF!</definedName>
    <definedName name="sssssssssss">#REF!</definedName>
    <definedName name="ssssssssssssssssssss" localSheetId="4">#REF!</definedName>
    <definedName name="ssssssssssssssssssss" localSheetId="8">#REF!</definedName>
    <definedName name="ssssssssssssssssssss" localSheetId="10">#REF!</definedName>
    <definedName name="ssssssssssssssssssss">#REF!</definedName>
    <definedName name="st" localSheetId="8">#REF!</definedName>
    <definedName name="st">#REF!</definedName>
    <definedName name="Standby" localSheetId="8">#REF!</definedName>
    <definedName name="Standby">#REF!</definedName>
    <definedName name="StandbyCostos" localSheetId="8">#REF!</definedName>
    <definedName name="StandbyCostos">#REF!</definedName>
    <definedName name="StartBid" localSheetId="8">#REF!</definedName>
    <definedName name="StartBid">#REF!</definedName>
    <definedName name="StartItems" localSheetId="8">#REF!</definedName>
    <definedName name="StartItems">#REF!</definedName>
    <definedName name="StartPeriod" localSheetId="4">[284]Index!$S$41</definedName>
    <definedName name="StartPeriod" localSheetId="8">[285]Index!$S$41</definedName>
    <definedName name="StartPeriod" localSheetId="10">[284]Index!$S$41</definedName>
    <definedName name="StartPeriod">[285]Index!$S$41</definedName>
    <definedName name="StartRates" localSheetId="4">#REF!</definedName>
    <definedName name="StartRates" localSheetId="8">#REF!</definedName>
    <definedName name="StartRates" localSheetId="10">#REF!</definedName>
    <definedName name="StartRates">#REF!</definedName>
    <definedName name="StartTags" localSheetId="4">#REF!</definedName>
    <definedName name="StartTags" localSheetId="8">#REF!</definedName>
    <definedName name="StartTags" localSheetId="10">#REF!</definedName>
    <definedName name="StartTags">#REF!</definedName>
    <definedName name="status" localSheetId="4">'[190]LISTS-FOR INTERNAL USE ONLY'!$B$8:$B$13</definedName>
    <definedName name="status" localSheetId="8">'[191]LISTS-FOR INTERNAL USE ONLY'!$B$8:$B$13</definedName>
    <definedName name="status" localSheetId="10">'[190]LISTS-FOR INTERNAL USE ONLY'!$B$8:$B$13</definedName>
    <definedName name="status">'[191]LISTS-FOR INTERNAL USE ONLY'!$B$8:$B$13</definedName>
    <definedName name="statusofexecution" localSheetId="4">#REF!</definedName>
    <definedName name="statusofexecution" localSheetId="8">#REF!</definedName>
    <definedName name="statusofexecution" localSheetId="10">#REF!</definedName>
    <definedName name="statusofexecution">#REF!</definedName>
    <definedName name="STOCK_CODE" localSheetId="4">#REF!</definedName>
    <definedName name="STOCK_CODE" localSheetId="8">#REF!</definedName>
    <definedName name="STOCK_CODE" localSheetId="10">#REF!</definedName>
    <definedName name="STOCK_CODE">#REF!</definedName>
    <definedName name="stock_oreganal" localSheetId="4">[114]INPUT_TEMP!#REF!</definedName>
    <definedName name="stock_oreganal" localSheetId="8">[115]INPUT_TEMP!#REF!</definedName>
    <definedName name="stock_oreganal" localSheetId="10">[114]INPUT_TEMP!#REF!</definedName>
    <definedName name="stock_oreganal">[115]INPUT_TEMP!#REF!</definedName>
    <definedName name="StorageTank_Height" localSheetId="4">#REF!</definedName>
    <definedName name="StorageTank_Height" localSheetId="8">#REF!</definedName>
    <definedName name="StorageTank_Height" localSheetId="10">#REF!</definedName>
    <definedName name="StorageTank_Height">#REF!</definedName>
    <definedName name="StorageTank_Radius" localSheetId="4">#REF!</definedName>
    <definedName name="StorageTank_Radius" localSheetId="8">#REF!</definedName>
    <definedName name="StorageTank_Radius" localSheetId="10">#REF!</definedName>
    <definedName name="StorageTank_Radius">#REF!</definedName>
    <definedName name="StorageTank_TotalVolume" localSheetId="4">#REF!</definedName>
    <definedName name="StorageTank_TotalVolume" localSheetId="8">#REF!</definedName>
    <definedName name="StorageTank_TotalVolume" localSheetId="10">#REF!</definedName>
    <definedName name="StorageTank_TotalVolume">#REF!</definedName>
    <definedName name="StorageTank1_DryTonnes" localSheetId="8">#REF!</definedName>
    <definedName name="StorageTank1_DryTonnes">#REF!</definedName>
    <definedName name="StorageTank1_SlurryVolume" localSheetId="8">#REF!</definedName>
    <definedName name="StorageTank1_SlurryVolume">#REF!</definedName>
    <definedName name="StorageTank2_DryTonnes" localSheetId="8">#REF!</definedName>
    <definedName name="StorageTank2_DryTonnes">#REF!</definedName>
    <definedName name="StorageTank2_SlurryVolume" localSheetId="8">#REF!</definedName>
    <definedName name="StorageTank2_SlurryVolume">#REF!</definedName>
    <definedName name="StorageTank3_DryTonnes" localSheetId="8">#REF!</definedName>
    <definedName name="StorageTank3_DryTonnes">#REF!</definedName>
    <definedName name="StorageTank3_SlurryVolume" localSheetId="8">#REF!</definedName>
    <definedName name="StorageTank3_SlurryVolume">#REF!</definedName>
    <definedName name="StorageTank4_DryTonnes" localSheetId="8">#REF!</definedName>
    <definedName name="StorageTank4_DryTonnes">#REF!</definedName>
    <definedName name="StorageTank4_SlurryVolume" localSheetId="8">#REF!</definedName>
    <definedName name="StorageTank4_SlurryVolume">#REF!</definedName>
    <definedName name="StrBaseIncremCanon" localSheetId="8">#REF!</definedName>
    <definedName name="StrBaseIncremCanon">#REF!</definedName>
    <definedName name="StrBaseReliquidacion" localSheetId="8">#REF!</definedName>
    <definedName name="StrBaseReliquidacion">#REF!</definedName>
    <definedName name="StrClienDescontarIVA" localSheetId="8">#REF!</definedName>
    <definedName name="StrClienDescontarIVA">#REF!</definedName>
    <definedName name="StrCliente" localSheetId="8">#REF!</definedName>
    <definedName name="StrCliente">#REF!</definedName>
    <definedName name="StrClienTributaRentaPresun" localSheetId="8">#REF!</definedName>
    <definedName name="StrClienTributaRentaPresun">#REF!</definedName>
    <definedName name="strDescAccesorios" localSheetId="8">#REF!</definedName>
    <definedName name="strDescAccesorios">#REF!</definedName>
    <definedName name="strDescPlanSeguro" localSheetId="8">#REF!</definedName>
    <definedName name="strDescPlanSeguro">#REF!</definedName>
    <definedName name="strEstado" localSheetId="8">#REF!</definedName>
    <definedName name="strEstado">#REF!</definedName>
    <definedName name="StrFrecPago" localSheetId="8">#REF!</definedName>
    <definedName name="StrFrecPago">#REF!</definedName>
    <definedName name="StrFrecReliquidacion" localSheetId="8">#REF!</definedName>
    <definedName name="StrFrecReliquidacion">#REF!</definedName>
    <definedName name="StrGerenteCuenta" localSheetId="8">#REF!</definedName>
    <definedName name="StrGerenteCuenta">#REF!</definedName>
    <definedName name="StrImpDosXMil" localSheetId="8">#REF!</definedName>
    <definedName name="StrImpDosXMil">#REF!</definedName>
    <definedName name="StrMarcaVehicModelo" localSheetId="8">#REF!</definedName>
    <definedName name="StrMarcaVehicModelo">#REF!</definedName>
    <definedName name="StrMarcaVehícModelo" localSheetId="8">#REF!</definedName>
    <definedName name="StrMarcaVehícModelo">#REF!</definedName>
    <definedName name="StrModalidadCanon" localSheetId="8">#REF!</definedName>
    <definedName name="StrModalidadCanon">#REF!</definedName>
    <definedName name="StrModalidadPago" localSheetId="8">#REF!</definedName>
    <definedName name="StrModalidadPago">#REF!</definedName>
    <definedName name="strNomVariable1" localSheetId="8">#REF!</definedName>
    <definedName name="strNomVariable1">#REF!</definedName>
    <definedName name="strNomVariable2" localSheetId="8">#REF!</definedName>
    <definedName name="strNomVariable2">#REF!</definedName>
    <definedName name="strNomVariable3" localSheetId="8">#REF!</definedName>
    <definedName name="strNomVariable3">#REF!</definedName>
    <definedName name="StrNumeroCotizacion" localSheetId="8">#REF!</definedName>
    <definedName name="StrNumeroCotizacion">#REF!</definedName>
    <definedName name="StrNumeroCotización" localSheetId="8">#REF!</definedName>
    <definedName name="StrNumeroCotización">#REF!</definedName>
    <definedName name="strPlaca" localSheetId="8">#REF!</definedName>
    <definedName name="strPlaca">#REF!</definedName>
    <definedName name="StrRentBack" localSheetId="8">#REF!</definedName>
    <definedName name="StrRentBack">#REF!</definedName>
    <definedName name="strTipoCliente" localSheetId="8">#REF!</definedName>
    <definedName name="strTipoCliente">#REF!</definedName>
    <definedName name="StrTipoContrato" localSheetId="8">#REF!</definedName>
    <definedName name="StrTipoContrato">#REF!</definedName>
    <definedName name="Stub" localSheetId="8" hidden="1">#REF!</definedName>
    <definedName name="Stub" hidden="1">#REF!</definedName>
    <definedName name="Stub_Header1" localSheetId="8" hidden="1">#REF!</definedName>
    <definedName name="Stub_Header1" hidden="1">#REF!</definedName>
    <definedName name="Stub_Header2" localSheetId="8" hidden="1">#REF!</definedName>
    <definedName name="Stub_Header2" hidden="1">#REF!</definedName>
    <definedName name="Stub_Header3" localSheetId="8" hidden="1">#REF!</definedName>
    <definedName name="Stub_Header3" hidden="1">#REF!</definedName>
    <definedName name="STyre" localSheetId="8">#REF!</definedName>
    <definedName name="STyre">#REF!</definedName>
    <definedName name="SU" localSheetId="8">'[69]CIRCUITOS CODENSA'!#REF!</definedName>
    <definedName name="SU">'[69]CIRCUITOS CODENSA'!#REF!</definedName>
    <definedName name="SUBBASE" localSheetId="8">#REF!</definedName>
    <definedName name="SUBBASE">#REF!</definedName>
    <definedName name="SUBESTACIONES" localSheetId="8">'[286]OBRAS SES'!#REF!</definedName>
    <definedName name="SUBESTACIONES">'[286]OBRAS SES'!#REF!</definedName>
    <definedName name="SUBPRODUCTOS" localSheetId="7">#REF!</definedName>
    <definedName name="SUBPRODUCTOS" localSheetId="8">#REF!</definedName>
    <definedName name="SUBPRODUCTOS">#REF!</definedName>
    <definedName name="SUBTOTALMAT">'[134]2,2,6,1 Pilotes 0,30'!$I$19</definedName>
    <definedName name="SUELDOS" localSheetId="4">'[208]Base Datos Sueldo'!$B$7:$C$26</definedName>
    <definedName name="SUELDOS" localSheetId="8">'[209]Base Datos Sueldo'!$B$7:$C$26</definedName>
    <definedName name="SUELDOS" localSheetId="10">'[208]Base Datos Sueldo'!$B$7:$C$26</definedName>
    <definedName name="SUELDOS">'[209]Base Datos Sueldo'!$B$7:$C$26</definedName>
    <definedName name="suma" localSheetId="4">[287]Hoja1!$F$60</definedName>
    <definedName name="suma" localSheetId="8">[288]Hoja1!$F$60</definedName>
    <definedName name="suma" localSheetId="10">[287]Hoja1!$F$60</definedName>
    <definedName name="suma">[288]Hoja1!$F$60</definedName>
    <definedName name="Summary" localSheetId="8">#REF!</definedName>
    <definedName name="Summary">#REF!</definedName>
    <definedName name="Super_T">'[41]LISTADO '!$F$23</definedName>
    <definedName name="SUPERCEL" localSheetId="4">#REF!</definedName>
    <definedName name="SUPERCEL" localSheetId="8">#REF!</definedName>
    <definedName name="SUPERCEL" localSheetId="10">#REF!</definedName>
    <definedName name="SUPERCEL">#REF!</definedName>
    <definedName name="supert">'[45]LISTADO '!$F$110</definedName>
    <definedName name="Supervía" localSheetId="4" hidden="1">{#N/A,#N/A,TRUE,"0001";#N/A,#N/A,TRUE,"0002";#N/A,#N/A,TRUE,"0003";#N/A,#N/A,TRUE,"0004";#N/A,#N/A,TRUE,"0005";#N/A,#N/A,TRUE,"0006";#N/A,#N/A,TRUE,"0007";#N/A,#N/A,TRUE,"0008";#N/A,#N/A,TRUE,"0009";#N/A,#N/A,TRUE,"0010"}</definedName>
    <definedName name="Supervía" localSheetId="8" hidden="1">{#N/A,#N/A,TRUE,"0001";#N/A,#N/A,TRUE,"0002";#N/A,#N/A,TRUE,"0003";#N/A,#N/A,TRUE,"0004";#N/A,#N/A,TRUE,"0005";#N/A,#N/A,TRUE,"0006";#N/A,#N/A,TRUE,"0007";#N/A,#N/A,TRUE,"0008";#N/A,#N/A,TRUE,"0009";#N/A,#N/A,TRUE,"0010"}</definedName>
    <definedName name="Supervía" localSheetId="10"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 localSheetId="4">#REF!</definedName>
    <definedName name="supervision" localSheetId="8">#REF!</definedName>
    <definedName name="supervision" localSheetId="10">#REF!</definedName>
    <definedName name="supervision">#REF!</definedName>
    <definedName name="SupportFleet" localSheetId="4">#REF!</definedName>
    <definedName name="SupportFleet" localSheetId="8">#REF!</definedName>
    <definedName name="SupportFleet" localSheetId="10">#REF!</definedName>
    <definedName name="SupportFleet">#REF!</definedName>
    <definedName name="SupportOpCost" localSheetId="4">#REF!</definedName>
    <definedName name="SupportOpCost" localSheetId="8">#REF!</definedName>
    <definedName name="SupportOpCost" localSheetId="10">#REF!</definedName>
    <definedName name="SupportOpCost">#REF!</definedName>
    <definedName name="SupportRepl" localSheetId="8">#REF!</definedName>
    <definedName name="SupportRepl">#REF!</definedName>
    <definedName name="sw" localSheetId="7" hidden="1">{#N/A,#N/A,FALSE,"Costos Productos 6A";#N/A,#N/A,FALSE,"Costo Unitario Total H-94-12"}</definedName>
    <definedName name="sw" localSheetId="8" hidden="1">{#N/A,#N/A,FALSE,"Costos Productos 6A";#N/A,#N/A,FALSE,"Costo Unitario Total H-94-12"}</definedName>
    <definedName name="sw" hidden="1">{#N/A,#N/A,FALSE,"Costos Productos 6A";#N/A,#N/A,FALSE,"Costo Unitario Total H-94-12"}</definedName>
    <definedName name="swssdecs" localSheetId="8">#REF!</definedName>
    <definedName name="swssdecs">#REF!</definedName>
    <definedName name="t" localSheetId="7">#REF!</definedName>
    <definedName name="t" localSheetId="8">#REF!</definedName>
    <definedName name="t">[12]Cálculo!$B$42</definedName>
    <definedName name="T.1" localSheetId="4">#REF!</definedName>
    <definedName name="T.1" localSheetId="8">#REF!</definedName>
    <definedName name="T.1" localSheetId="10">#REF!</definedName>
    <definedName name="T.1">#REF!</definedName>
    <definedName name="T.1_POZ">[289]TUBERIA!$AB$10:$AB$84</definedName>
    <definedName name="T.10" localSheetId="4">#REF!</definedName>
    <definedName name="T.10" localSheetId="8">#REF!</definedName>
    <definedName name="T.10" localSheetId="10">#REF!</definedName>
    <definedName name="T.10">#REF!</definedName>
    <definedName name="T.11" localSheetId="4">#REF!</definedName>
    <definedName name="T.11" localSheetId="8">#REF!</definedName>
    <definedName name="T.11" localSheetId="10">#REF!</definedName>
    <definedName name="T.11">#REF!</definedName>
    <definedName name="T.12" localSheetId="8">#REF!</definedName>
    <definedName name="T.12">#REF!</definedName>
    <definedName name="T.13" localSheetId="8">#REF!</definedName>
    <definedName name="T.13">#REF!</definedName>
    <definedName name="T.14" localSheetId="8">#REF!</definedName>
    <definedName name="T.14">#REF!</definedName>
    <definedName name="T.15" localSheetId="8">#REF!</definedName>
    <definedName name="T.15">#REF!</definedName>
    <definedName name="T.16" localSheetId="8">#REF!</definedName>
    <definedName name="T.16">#REF!</definedName>
    <definedName name="T.17" localSheetId="8">#REF!</definedName>
    <definedName name="T.17">#REF!</definedName>
    <definedName name="T.2" localSheetId="8">#REF!</definedName>
    <definedName name="T.2">#REF!</definedName>
    <definedName name="T.3" localSheetId="7">'[161]CANT.5921'!#REF!</definedName>
    <definedName name="T.3" localSheetId="8">'[161]CANT.5921'!#REF!</definedName>
    <definedName name="T.3">#REF!</definedName>
    <definedName name="T.4" localSheetId="8">#REF!</definedName>
    <definedName name="T.4">#REF!</definedName>
    <definedName name="T.5" localSheetId="8">#REF!</definedName>
    <definedName name="T.5">#REF!</definedName>
    <definedName name="T.6" localSheetId="8">#REF!</definedName>
    <definedName name="T.6">#REF!</definedName>
    <definedName name="T.7" localSheetId="8">#REF!</definedName>
    <definedName name="T.7">#REF!</definedName>
    <definedName name="T.8" localSheetId="8">#REF!</definedName>
    <definedName name="T.8">#REF!</definedName>
    <definedName name="T.9" localSheetId="8">#REF!</definedName>
    <definedName name="T.9">#REF!</definedName>
    <definedName name="T.VIA">'[37]factores A.N.'!$H$15:$H$306</definedName>
    <definedName name="T___2_.3_FC_2.2" localSheetId="8">#REF!</definedName>
    <definedName name="T___2_.3_FC_2.2">#REF!</definedName>
    <definedName name="T1_" localSheetId="8">#REF!</definedName>
    <definedName name="T1_">#REF!</definedName>
    <definedName name="T1__2_FC1_5" localSheetId="8">#REF!</definedName>
    <definedName name="T1__2_FC1_5">#REF!</definedName>
    <definedName name="T1__2_FC1_9" localSheetId="8">#REF!</definedName>
    <definedName name="T1__2_FC1_9">#REF!</definedName>
    <definedName name="T1__3__2_FC1_9" localSheetId="8">#REF!</definedName>
    <definedName name="T1__3__2_FC1_9">#REF!</definedName>
    <definedName name="T1_FC_1.5__.2" localSheetId="8">#REF!</definedName>
    <definedName name="T1_FC_1.5__.2">#REF!</definedName>
    <definedName name="T1_FC_1.9__.2" localSheetId="8">#REF!</definedName>
    <definedName name="T1_FC_1.9__.2">#REF!</definedName>
    <definedName name="T1_FC1_5">'[37]factores A.N.'!$H$8:$H$33</definedName>
    <definedName name="T1_FC1_9">'[37]factores A.N.'!$J$8:$J$33</definedName>
    <definedName name="T1_FC2.2">[290]FACTORES!$M$8:$M$23</definedName>
    <definedName name="T11SF15" localSheetId="8">#REF!</definedName>
    <definedName name="T11SF15">#REF!</definedName>
    <definedName name="T11SF19" localSheetId="8">#REF!</definedName>
    <definedName name="T11SF19">#REF!</definedName>
    <definedName name="T12SF15" localSheetId="8">#REF!</definedName>
    <definedName name="T12SF15">#REF!</definedName>
    <definedName name="T12SF19" localSheetId="8">#REF!</definedName>
    <definedName name="T12SF19">#REF!</definedName>
    <definedName name="T1RF15" localSheetId="8">#REF!</definedName>
    <definedName name="T1RF15">#REF!</definedName>
    <definedName name="T1RF19" localSheetId="8">#REF!</definedName>
    <definedName name="T1RF19">#REF!</definedName>
    <definedName name="T2.PVC">'[37]factores A.N.'!$P$8:$P$19</definedName>
    <definedName name="T2_" localSheetId="8">#REF!</definedName>
    <definedName name="T2_">#REF!</definedName>
    <definedName name="T2_.3" localSheetId="8">#REF!</definedName>
    <definedName name="T2_.3">#REF!</definedName>
    <definedName name="T2__2_FC1_5" localSheetId="8">#REF!</definedName>
    <definedName name="T2__2_FC1_5">#REF!</definedName>
    <definedName name="T2__3_FC1_9" localSheetId="8">#REF!</definedName>
    <definedName name="T2__3_FC1_9">#REF!</definedName>
    <definedName name="T2_FC_1.5__.3" localSheetId="8">#REF!</definedName>
    <definedName name="T2_FC_1.5__.3">#REF!</definedName>
    <definedName name="T2_FC_1.5__.3_.2" localSheetId="8">#REF!</definedName>
    <definedName name="T2_FC_1.5__.3_.2">#REF!</definedName>
    <definedName name="T2_FC_1.9__.3" localSheetId="8">#REF!</definedName>
    <definedName name="T2_FC_1.9__.3">#REF!</definedName>
    <definedName name="T2_FC_1.9__.3_.2" localSheetId="8">#REF!</definedName>
    <definedName name="T2_FC_1.9__.3_.2">#REF!</definedName>
    <definedName name="T2_FC1_5">'[37]factores A.N.'!$I$8:$I$33</definedName>
    <definedName name="T2_FC1_9">'[37]factores A.N.'!$K$8:$K$33</definedName>
    <definedName name="T2_POZ" localSheetId="8">#REF!</definedName>
    <definedName name="T2_POZ">#REF!</definedName>
    <definedName name="T2_RAS" localSheetId="8">#REF!</definedName>
    <definedName name="T2_RAS">#REF!</definedName>
    <definedName name="T21SF15" localSheetId="8">#REF!</definedName>
    <definedName name="T21SF15">#REF!</definedName>
    <definedName name="T21SF19" localSheetId="8">#REF!</definedName>
    <definedName name="T21SF19">#REF!</definedName>
    <definedName name="T22SF15" localSheetId="8">#REF!</definedName>
    <definedName name="T22SF15">#REF!</definedName>
    <definedName name="T22SF19" localSheetId="8">#REF!</definedName>
    <definedName name="T22SF19">#REF!</definedName>
    <definedName name="T2RF15" localSheetId="8">#REF!</definedName>
    <definedName name="T2RF15">#REF!</definedName>
    <definedName name="T2RF19" localSheetId="8">#REF!</definedName>
    <definedName name="T2RF19">#REF!</definedName>
    <definedName name="TA" localSheetId="7">[134]PRESUPUESTO!#REF!</definedName>
    <definedName name="TA" localSheetId="8">[134]PRESUPUESTO!#REF!</definedName>
    <definedName name="Ta">#REF!</definedName>
    <definedName name="Tab_Elec" localSheetId="4">[186]Inputs!$J$25</definedName>
    <definedName name="Tab_Elec" localSheetId="8">[187]Inputs!$J$25</definedName>
    <definedName name="Tab_Elec" localSheetId="10">[186]Inputs!$J$25</definedName>
    <definedName name="Tab_Elec">[187]Inputs!$J$25</definedName>
    <definedName name="Tab_Expense" localSheetId="4">[186]Inputs!$P$127:$Q$161</definedName>
    <definedName name="Tab_Expense" localSheetId="8">[187]Inputs!$P$127:$Q$161</definedName>
    <definedName name="Tab_Expense" localSheetId="10">[186]Inputs!$P$127:$Q$161</definedName>
    <definedName name="Tab_Expense">[187]Inputs!$P$127:$Q$161</definedName>
    <definedName name="Tab_Process" localSheetId="4">[186]Inputs!$N$127:$O$173</definedName>
    <definedName name="Tab_Process" localSheetId="8">[187]Inputs!$N$127:$O$173</definedName>
    <definedName name="Tab_Process" localSheetId="10">[186]Inputs!$N$127:$O$173</definedName>
    <definedName name="Tab_Process">[187]Inputs!$N$127:$O$173</definedName>
    <definedName name="Tab_Respons" localSheetId="4">[186]Inputs!$L$127:$M$139</definedName>
    <definedName name="Tab_Respons" localSheetId="8">[187]Inputs!$L$127:$M$139</definedName>
    <definedName name="Tab_Respons" localSheetId="10">[186]Inputs!$L$127:$M$139</definedName>
    <definedName name="Tab_Respons">[187]Inputs!$L$127:$M$139</definedName>
    <definedName name="TABLA" localSheetId="4">#REF!</definedName>
    <definedName name="TABLA" localSheetId="7">[53]INSUMOS!$D$793</definedName>
    <definedName name="TABLA" localSheetId="8">[53]INSUMOS!$D$793</definedName>
    <definedName name="TABLA" localSheetId="10">#REF!</definedName>
    <definedName name="TABLA">#REF!</definedName>
    <definedName name="TABLA_CMI">[8]BS.DATOS!$Q$5:$X$17</definedName>
    <definedName name="TABLA_DE_CARACOLI" localSheetId="4">#REF!</definedName>
    <definedName name="TABLA_DE_CARACOLI" localSheetId="8">#REF!</definedName>
    <definedName name="TABLA_DE_CARACOLI" localSheetId="10">#REF!</definedName>
    <definedName name="TABLA_DE_CARACOLI">#REF!</definedName>
    <definedName name="Tabla_en_madera">'[45]LISTADO '!$F$13</definedName>
    <definedName name="TABLA_RN">[8]BS.DATOS!$AA$5:$AH$17</definedName>
    <definedName name="TABLA1" localSheetId="4">#REF!</definedName>
    <definedName name="TABLA1" localSheetId="8">#REF!</definedName>
    <definedName name="TABLA1" localSheetId="10">#REF!</definedName>
    <definedName name="TABLA1">#REF!</definedName>
    <definedName name="TABLA1.2.2" localSheetId="3">[36]A.P.U!#REF!</definedName>
    <definedName name="TABLA1.2.2" localSheetId="8">[36]A.P.U!#REF!</definedName>
    <definedName name="TABLA1.2.2" localSheetId="14">[36]A.P.U!#REF!</definedName>
    <definedName name="TABLA1.2.2">[36]A.P.U!#REF!</definedName>
    <definedName name="tabla2" localSheetId="4">#REF!</definedName>
    <definedName name="tabla2" localSheetId="7">#REF!</definedName>
    <definedName name="tabla2" localSheetId="8">#REF!</definedName>
    <definedName name="tabla2" localSheetId="10">#REF!</definedName>
    <definedName name="tabla2">#REF!</definedName>
    <definedName name="tablaDeDTFS" localSheetId="4">#REF!</definedName>
    <definedName name="tablaDeDTFS" localSheetId="8">#REF!</definedName>
    <definedName name="tablaDeDTFS" localSheetId="10">#REF!</definedName>
    <definedName name="tablaDeDTFS">#REF!</definedName>
    <definedName name="TablaR" localSheetId="4">#REF!</definedName>
    <definedName name="TablaR" localSheetId="8">#REF!</definedName>
    <definedName name="TablaR" localSheetId="10">#REF!</definedName>
    <definedName name="TablaR">#REF!</definedName>
    <definedName name="TABLERO_4_CIRCUITOS">'[45]LISTADO '!$F$108</definedName>
    <definedName name="Tablero_trifásico_12_circuitos" localSheetId="4">'[61]L. MAT.'!#REF!</definedName>
    <definedName name="Tablero_trifásico_12_circuitos" localSheetId="8">'[61]L. MAT.'!#REF!</definedName>
    <definedName name="Tablero_trifásico_12_circuitos" localSheetId="10">'[61]L. MAT.'!#REF!</definedName>
    <definedName name="Tablero_trifásico_12_circuitos">'[61]L. MAT.'!#REF!</definedName>
    <definedName name="tablilla" localSheetId="4">#REF!</definedName>
    <definedName name="tablilla" localSheetId="8">#REF!</definedName>
    <definedName name="tablilla" localSheetId="10">#REF!</definedName>
    <definedName name="tablilla">#REF!</definedName>
    <definedName name="Tablon">'[41]LISTADO '!$F$29</definedName>
    <definedName name="Tablon_gres">'[45]LISTADO '!$F$28</definedName>
    <definedName name="TagBid1" localSheetId="4">#REF!</definedName>
    <definedName name="TagBid1" localSheetId="8">#REF!</definedName>
    <definedName name="TagBid1" localSheetId="10">#REF!</definedName>
    <definedName name="TagBid1">#REF!</definedName>
    <definedName name="tagbid1ext" localSheetId="4">#REF!</definedName>
    <definedName name="tagbid1ext" localSheetId="8">#REF!</definedName>
    <definedName name="tagbid1ext" localSheetId="10">#REF!</definedName>
    <definedName name="tagbid1ext">#REF!</definedName>
    <definedName name="tagbid1UnevalCost" localSheetId="4">#REF!</definedName>
    <definedName name="tagbid1UnevalCost" localSheetId="8">#REF!</definedName>
    <definedName name="tagbid1UnevalCost" localSheetId="10">#REF!</definedName>
    <definedName name="tagbid1UnevalCost">#REF!</definedName>
    <definedName name="tagbid1unit" localSheetId="8">#REF!</definedName>
    <definedName name="tagbid1unit">#REF!</definedName>
    <definedName name="TagBid2" localSheetId="8">#REF!</definedName>
    <definedName name="TagBid2">#REF!</definedName>
    <definedName name="tagbid2ext" localSheetId="8">#REF!</definedName>
    <definedName name="tagbid2ext">#REF!</definedName>
    <definedName name="tagbid2UnEvalCost" localSheetId="8">#REF!</definedName>
    <definedName name="tagbid2UnEvalCost">#REF!</definedName>
    <definedName name="tagbid2unit" localSheetId="8">#REF!</definedName>
    <definedName name="tagbid2unit">#REF!</definedName>
    <definedName name="TagBid3" localSheetId="8">#REF!</definedName>
    <definedName name="TagBid3">#REF!</definedName>
    <definedName name="tagbid3ext" localSheetId="8">#REF!</definedName>
    <definedName name="tagbid3ext">#REF!</definedName>
    <definedName name="tagBid3UnevalCost" localSheetId="8">#REF!</definedName>
    <definedName name="tagBid3UnevalCost">#REF!</definedName>
    <definedName name="tagbid3unit" localSheetId="8">#REF!</definedName>
    <definedName name="tagbid3unit">#REF!</definedName>
    <definedName name="TagBid4" localSheetId="8">#REF!</definedName>
    <definedName name="TagBid4">#REF!</definedName>
    <definedName name="tagbid4ext" localSheetId="8">#REF!</definedName>
    <definedName name="tagbid4ext">#REF!</definedName>
    <definedName name="tagBid4UnEvalCost" localSheetId="8">#REF!</definedName>
    <definedName name="tagBid4UnEvalCost">#REF!</definedName>
    <definedName name="tagbid4unit" localSheetId="8">#REF!</definedName>
    <definedName name="tagbid4unit">#REF!</definedName>
    <definedName name="TagBidRange" localSheetId="8">#REF!</definedName>
    <definedName name="TagBidRange">#REF!</definedName>
    <definedName name="TagCurrency_conversion_factor" localSheetId="8">#REF!</definedName>
    <definedName name="TagCurrency_conversion_factor">#REF!</definedName>
    <definedName name="TagDescription" localSheetId="8">#REF!</definedName>
    <definedName name="TagDescription">#REF!</definedName>
    <definedName name="tagid" localSheetId="8">#REF!</definedName>
    <definedName name="tagid">#REF!</definedName>
    <definedName name="TagLineNo" localSheetId="8">#REF!</definedName>
    <definedName name="TagLineNo">#REF!</definedName>
    <definedName name="TagList.EndDate" localSheetId="8">#REF!</definedName>
    <definedName name="TagList.EndDate">#REF!</definedName>
    <definedName name="TagList.StartDate" localSheetId="8">#REF!</definedName>
    <definedName name="TagList.StartDate">#REF!</definedName>
    <definedName name="TagQuantity" localSheetId="8">#REF!</definedName>
    <definedName name="TagQuantity">#REF!</definedName>
    <definedName name="TagRefer" localSheetId="8">#REF!</definedName>
    <definedName name="TagRefer">#REF!</definedName>
    <definedName name="tagunit" localSheetId="8">#REF!</definedName>
    <definedName name="tagunit">#REF!</definedName>
    <definedName name="Tanq" localSheetId="8">#REF!</definedName>
    <definedName name="Tanq">#REF!</definedName>
    <definedName name="TANQUE" localSheetId="8">#REF!</definedName>
    <definedName name="TANQUE">#REF!</definedName>
    <definedName name="TANQUES4.1" localSheetId="8">#REF!</definedName>
    <definedName name="TANQUES4.1">#REF!</definedName>
    <definedName name="TAPA">[252]PRECIOS!$B$43</definedName>
    <definedName name="TAPA_HF" localSheetId="4">#REF!</definedName>
    <definedName name="TAPA_HF" localSheetId="8">#REF!</definedName>
    <definedName name="TAPA_HF" localSheetId="10">#REF!</definedName>
    <definedName name="TAPA_HF">#REF!</definedName>
    <definedName name="TAPON_2__P.V.C" localSheetId="4">#REF!</definedName>
    <definedName name="TAPON_2__P.V.C" localSheetId="8">#REF!</definedName>
    <definedName name="TAPON_2__P.V.C" localSheetId="10">#REF!</definedName>
    <definedName name="TAPON_2__P.V.C">#REF!</definedName>
    <definedName name="TARIFAS_SUBSIDIOS" localSheetId="4">#REF!</definedName>
    <definedName name="TARIFAS_SUBSIDIOS" localSheetId="8">#REF!</definedName>
    <definedName name="TARIFAS_SUBSIDIOS" localSheetId="10">#REF!</definedName>
    <definedName name="TARIFAS_SUBSIDIOS">#REF!</definedName>
    <definedName name="TARIFAS1" localSheetId="8">#REF!</definedName>
    <definedName name="TARIFAS1">#REF!</definedName>
    <definedName name="Tasa_Efectiva_Mensual_Fondeo" localSheetId="8">#REF!</definedName>
    <definedName name="Tasa_Efectiva_Mensual_Fondeo">#REF!</definedName>
    <definedName name="Tax_Rate_Col" localSheetId="4">'[105]Inputs-SUMMARY'!$H$466:$BR$466</definedName>
    <definedName name="Tax_Rate_Col" localSheetId="8">'[106]Inputs-SUMMARY'!$H$466:$BR$466</definedName>
    <definedName name="Tax_Rate_Col" localSheetId="10">'[105]Inputs-SUMMARY'!$H$466:$BR$466</definedName>
    <definedName name="Tax_Rate_Col">'[106]Inputs-SUMMARY'!$H$466:$BR$466</definedName>
    <definedName name="Taxpb" localSheetId="4" hidden="1">#REF!</definedName>
    <definedName name="Taxpb" localSheetId="8" hidden="1">#REF!</definedName>
    <definedName name="Taxpb" localSheetId="10" hidden="1">#REF!</definedName>
    <definedName name="Taxpb" hidden="1">#REF!</definedName>
    <definedName name="Tb" localSheetId="4">#REF!</definedName>
    <definedName name="TB" localSheetId="7">[134]PRESUPUESTO!#REF!</definedName>
    <definedName name="TB" localSheetId="8">'[69]CIRCUITOS CODENSA'!#REF!</definedName>
    <definedName name="Tb" localSheetId="10">#REF!</definedName>
    <definedName name="Tb">#REF!</definedName>
    <definedName name="tb_h" localSheetId="7" hidden="1">{"krl1",#N/A,FALSE,"kr";"krl2",#N/A,FALSE,"kr";"compara",#N/A,FALSE,"kr";"desconp1",#N/A,FALSE,"kr";"desconp12",#N/A,FALSE,"kr";"krnp1",#N/A,FALSE,"kr";"krnp2",#N/A,FALSE,"kr";"krp12avg",#N/A,FALSE,"kr";"krp1avg",#N/A,FALSE,"kr"}</definedName>
    <definedName name="tb_h" localSheetId="8" hidden="1">{"krl1",#N/A,FALSE,"kr";"krl2",#N/A,FALSE,"kr";"compara",#N/A,FALSE,"kr";"desconp1",#N/A,FALSE,"kr";"desconp12",#N/A,FALSE,"kr";"krnp1",#N/A,FALSE,"kr";"krnp2",#N/A,FALSE,"kr";"krp12avg",#N/A,FALSE,"kr";"krp1avg",#N/A,FALSE,"kr"}</definedName>
    <definedName name="tb_h" hidden="1">{"krl1",#N/A,FALSE,"kr";"krl2",#N/A,FALSE,"kr";"compara",#N/A,FALSE,"kr";"desconp1",#N/A,FALSE,"kr";"desconp12",#N/A,FALSE,"kr";"krnp1",#N/A,FALSE,"kr";"krnp2",#N/A,FALSE,"kr";"krp12avg",#N/A,FALSE,"kr";"krp1avg",#N/A,FALSE,"kr"}</definedName>
    <definedName name="TBCUR" localSheetId="4">[291]Sheet4!$A$2:$E$235</definedName>
    <definedName name="TBCUR" localSheetId="8">[292]Sheet4!$A$2:$E$235</definedName>
    <definedName name="TBCUR" localSheetId="10">[291]Sheet4!$A$2:$E$235</definedName>
    <definedName name="TBCUR">[292]Sheet4!$A$2:$E$235</definedName>
    <definedName name="TBMAYINT" localSheetId="4">#REF!</definedName>
    <definedName name="TBMAYINT" localSheetId="8">#REF!</definedName>
    <definedName name="TBMAYINT" localSheetId="10">#REF!</definedName>
    <definedName name="TBMAYINT">#REF!</definedName>
    <definedName name="tbres" localSheetId="4">#REF!</definedName>
    <definedName name="tbres" localSheetId="8">#REF!</definedName>
    <definedName name="tbres" localSheetId="10">#REF!</definedName>
    <definedName name="tbres">#REF!</definedName>
    <definedName name="TBV1A" localSheetId="4">#REF!</definedName>
    <definedName name="TBV1A" localSheetId="8">#REF!</definedName>
    <definedName name="TBV1A" localSheetId="10">#REF!</definedName>
    <definedName name="TBV1A">#REF!</definedName>
    <definedName name="TC" localSheetId="7">[134]PRESUPUESTO!#REF!</definedName>
    <definedName name="TC" localSheetId="8">[134]PRESUPUESTO!#REF!</definedName>
    <definedName name="Tc">#REF!</definedName>
    <definedName name="Td" localSheetId="8">#REF!</definedName>
    <definedName name="Td">#REF!</definedName>
    <definedName name="TE" localSheetId="7">[134]PRESUPUESTO!#REF!</definedName>
    <definedName name="TE" localSheetId="8">'[69]CIRCUITOS CODENSA'!#REF!</definedName>
    <definedName name="Te">#REF!</definedName>
    <definedName name="Tec_Adesivo" localSheetId="4">'[61]L. MAT.'!#REF!</definedName>
    <definedName name="Tec_Adesivo" localSheetId="8">'[61]L. MAT.'!#REF!</definedName>
    <definedName name="Tec_Adesivo" localSheetId="10">'[61]L. MAT.'!#REF!</definedName>
    <definedName name="Tec_Adesivo">'[61]L. MAT.'!#REF!</definedName>
    <definedName name="TechAccept" localSheetId="4">#REF!</definedName>
    <definedName name="TechAccept" localSheetId="8">#REF!</definedName>
    <definedName name="TechAccept" localSheetId="10">#REF!</definedName>
    <definedName name="TechAccept">#REF!</definedName>
    <definedName name="TECN" localSheetId="0">DATE(YEAR([0]!Loan_Start),MONTH([0]!Loan_Start)+Payment_Number,DAY([0]!Loan_Start))</definedName>
    <definedName name="TECN" localSheetId="1">DATE(YEAR([0]!Loan_Start),MONTH([0]!Loan_Start)+Payment_Number,DAY([0]!Loan_Start))</definedName>
    <definedName name="TECN" localSheetId="2">DATE(YEAR([0]!Loan_Start),MONTH([0]!Loan_Start)+Payment_Number,DAY([0]!Loan_Start))</definedName>
    <definedName name="TECN" localSheetId="4">DATE(YEAR(Loan_Start),MONTH(Loan_Start)+Payment_Number,DAY(Loan_Start))</definedName>
    <definedName name="TECN" localSheetId="5">DATE(YEAR([0]!Loan_Start),MONTH([0]!Loan_Start)+Payment_Number,DAY([0]!Loan_Start))</definedName>
    <definedName name="TECN" localSheetId="6">DATE(YEAR([0]!Loan_Start),MONTH([0]!Loan_Start)+Payment_Number,DAY([0]!Loan_Start))</definedName>
    <definedName name="TECN" localSheetId="8">DATE(YEAR('2.6. INTERVENTORIA'!Loan_Start),MONTH('2.6. INTERVENTORIA'!Loan_Start)+Payment_Number,DAY('2.6. INTERVENTORIA'!Loan_Start))</definedName>
    <definedName name="TECN" localSheetId="10">DATE(YEAR(Loan_Start),MONTH(Loan_Start)+Payment_Number,DAY(Loan_Start))</definedName>
    <definedName name="TECN" localSheetId="14">DATE(YEAR([0]!Loan_Start),MONTH([0]!Loan_Start)+Payment_Number,DAY([0]!Loan_Start))</definedName>
    <definedName name="TECN" localSheetId="12">DATE(YEAR([0]!Loan_Start),MONTH([0]!Loan_Start)+Payment_Number,DAY([0]!Loan_Start))</definedName>
    <definedName name="TECN">DATE(YEAR(Loan_Start),MONTH(Loan_Start)+Payment_Number,DAY(Loan_Start))</definedName>
    <definedName name="Tecnico" localSheetId="7">#REF!</definedName>
    <definedName name="Tecnico" localSheetId="8">#REF!</definedName>
    <definedName name="Tecnico">#REF!</definedName>
    <definedName name="tecpro06" localSheetId="4">[20]Gastos!#REF!</definedName>
    <definedName name="tecpro06" localSheetId="8">[21]Gastos!#REF!</definedName>
    <definedName name="tecpro06" localSheetId="10">[20]Gastos!#REF!</definedName>
    <definedName name="tecpro06">[21]Gastos!#REF!</definedName>
    <definedName name="TEE_2_____2____P.V.C" localSheetId="4">#REF!</definedName>
    <definedName name="TEE_2_____2____P.V.C" localSheetId="8">#REF!</definedName>
    <definedName name="TEE_2_____2____P.V.C" localSheetId="10">#REF!</definedName>
    <definedName name="TEE_2_____2____P.V.C">#REF!</definedName>
    <definedName name="TEE_3____3____2____P.V.C" localSheetId="4">#REF!</definedName>
    <definedName name="TEE_3____3____2____P.V.C" localSheetId="8">#REF!</definedName>
    <definedName name="TEE_3____3____2____P.V.C" localSheetId="10">#REF!</definedName>
    <definedName name="TEE_3____3____2____P.V.C">#REF!</definedName>
    <definedName name="TEE_3____3____2____P.V.C_UM" localSheetId="4">#REF!</definedName>
    <definedName name="TEE_3____3____2____P.V.C_UM" localSheetId="8">#REF!</definedName>
    <definedName name="TEE_3____3____2____P.V.C_UM" localSheetId="10">#REF!</definedName>
    <definedName name="TEE_3____3____2____P.V.C_UM">#REF!</definedName>
    <definedName name="TEE_3____3____3____P.V.C" localSheetId="8">#REF!</definedName>
    <definedName name="TEE_3____3____3____P.V.C">#REF!</definedName>
    <definedName name="TEE_3__x_3__B_x_B" localSheetId="8">#REF!</definedName>
    <definedName name="TEE_3__x_3__B_x_B">#REF!</definedName>
    <definedName name="TEE_4____4____4____P.V.C_UM" localSheetId="8">#REF!</definedName>
    <definedName name="TEE_4____4____4____P.V.C_UM">#REF!</definedName>
    <definedName name="TEFLON" localSheetId="8">#REF!</definedName>
    <definedName name="TEFLON">#REF!</definedName>
    <definedName name="Teja_aluminio">'[41]LISTADO '!$F$27</definedName>
    <definedName name="Teja_thermoacustica">'[45]LISTADO '!$F$102</definedName>
    <definedName name="TEMP2">'[157]Cost Codes'!$B$4:$G$361</definedName>
    <definedName name="TERMINADORA" localSheetId="8">#REF!</definedName>
    <definedName name="TERMINADORA">#REF!</definedName>
    <definedName name="test" localSheetId="4">#REF!</definedName>
    <definedName name="test" localSheetId="8">#REF!</definedName>
    <definedName name="test" localSheetId="10">#REF!</definedName>
    <definedName name="test">#REF!</definedName>
    <definedName name="Tf" localSheetId="4">#REF!</definedName>
    <definedName name="Tf" localSheetId="8">#REF!</definedName>
    <definedName name="Tf" localSheetId="10">#REF!</definedName>
    <definedName name="Tf">#REF!</definedName>
    <definedName name="Tg" localSheetId="4">#REF!</definedName>
    <definedName name="Tg" localSheetId="8">#REF!</definedName>
    <definedName name="Tg" localSheetId="10">#REF!</definedName>
    <definedName name="Tg">#REF!</definedName>
    <definedName name="Th" localSheetId="8">#REF!</definedName>
    <definedName name="Th">#REF!</definedName>
    <definedName name="Ti" localSheetId="8">#REF!</definedName>
    <definedName name="Ti">#REF!</definedName>
    <definedName name="Tipo" localSheetId="4">[263]Sheet1!$A$2:$A$6</definedName>
    <definedName name="TIPO" localSheetId="7">#REF!</definedName>
    <definedName name="TIPO" localSheetId="8">#REF!</definedName>
    <definedName name="Tipo" localSheetId="10">[263]Sheet1!$A$2:$A$6</definedName>
    <definedName name="Tipo">[264]Sheet1!$A$2:$A$6</definedName>
    <definedName name="tipo_pintura" localSheetId="4">#REF!</definedName>
    <definedName name="tipo_pintura" localSheetId="8">#REF!</definedName>
    <definedName name="tipo_pintura" localSheetId="10">#REF!</definedName>
    <definedName name="tipo_pintura">#REF!</definedName>
    <definedName name="TipoCosteo" localSheetId="7">#REF!</definedName>
    <definedName name="TipoCosteo" localSheetId="8">#REF!</definedName>
    <definedName name="TipoCosteo">#REF!</definedName>
    <definedName name="TipoCosteoNivelRiesgo" localSheetId="7">#REF!</definedName>
    <definedName name="TipoCosteoNivelRiesgo" localSheetId="8">#REF!</definedName>
    <definedName name="TipoCosteoNivelRiesgo">#REF!</definedName>
    <definedName name="TiposCampamentos" localSheetId="7">#REF!</definedName>
    <definedName name="TiposCampamentos" localSheetId="8">#REF!</definedName>
    <definedName name="TiposCampamentos">#REF!</definedName>
    <definedName name="TiposEnsayos" localSheetId="7">#REF!</definedName>
    <definedName name="TiposEnsayos" localSheetId="8">#REF!</definedName>
    <definedName name="TiposEnsayos">#REF!</definedName>
    <definedName name="TiposEquipos" localSheetId="7">#REF!</definedName>
    <definedName name="TiposEquipos" localSheetId="8">#REF!</definedName>
    <definedName name="TiposEquipos">#REF!</definedName>
    <definedName name="TiposOficina" localSheetId="7">#REF!</definedName>
    <definedName name="TiposOficina" localSheetId="8">#REF!</definedName>
    <definedName name="TiposOficina">#REF!</definedName>
    <definedName name="TiposPersonalProfesional" localSheetId="7">#REF!</definedName>
    <definedName name="TiposPersonalProfesional" localSheetId="8">#REF!</definedName>
    <definedName name="TiposPersonalProfesional">#REF!</definedName>
    <definedName name="TiposPersonalTecnico" localSheetId="7">#REF!</definedName>
    <definedName name="TiposPersonalTecnico" localSheetId="8">#REF!</definedName>
    <definedName name="TiposPersonalTecnico">#REF!</definedName>
    <definedName name="tipov" localSheetId="4">#REF!</definedName>
    <definedName name="tipov" localSheetId="8">#REF!</definedName>
    <definedName name="tipov" localSheetId="10">#REF!</definedName>
    <definedName name="tipov">#REF!</definedName>
    <definedName name="TIT" localSheetId="4">#REF!</definedName>
    <definedName name="TIT" localSheetId="8">#REF!</definedName>
    <definedName name="TIT" localSheetId="10">#REF!</definedName>
    <definedName name="TIT">#REF!</definedName>
    <definedName name="titi">#N/A</definedName>
    <definedName name="Titlepb" localSheetId="4" hidden="1">#REF!</definedName>
    <definedName name="Titlepb" localSheetId="8" hidden="1">#REF!</definedName>
    <definedName name="Titlepb" localSheetId="10" hidden="1">#REF!</definedName>
    <definedName name="Titlepb" hidden="1">#REF!</definedName>
    <definedName name="TITO">#N/A</definedName>
    <definedName name="TITOF">#N/A</definedName>
    <definedName name="TITU" localSheetId="4">#REF!</definedName>
    <definedName name="TITU" localSheetId="8">#REF!</definedName>
    <definedName name="TITU" localSheetId="10">#REF!</definedName>
    <definedName name="TITU">#REF!</definedName>
    <definedName name="TITULO" localSheetId="4">#REF!</definedName>
    <definedName name="TITULO" localSheetId="7">#REF!</definedName>
    <definedName name="TITULO" localSheetId="8">#REF!</definedName>
    <definedName name="TITULO" localSheetId="10">#REF!</definedName>
    <definedName name="TITULO">#REF!</definedName>
    <definedName name="Titulos_a_imprimir" localSheetId="4">#REF!</definedName>
    <definedName name="Titulos_a_imprimir" localSheetId="8">#REF!</definedName>
    <definedName name="Titulos_a_imprimir" localSheetId="10">#REF!</definedName>
    <definedName name="Titulos_a_imprimir">#REF!</definedName>
    <definedName name="_xlnm.Print_Titles" localSheetId="7">'2.5. AIU'!$2:$5</definedName>
    <definedName name="_xlnm.Print_Titles" localSheetId="8">'2.6. INTERVENTORIA'!$2:$3</definedName>
    <definedName name="_xlnm.Print_Titles" localSheetId="14">'APU ESTUFA MÓVIL!'!#REF!</definedName>
    <definedName name="_xlnm.Print_Titles">#N/A</definedName>
    <definedName name="Títulos_a_imprimir_IM" localSheetId="4">#REF!</definedName>
    <definedName name="Títulos_a_imprimir_IM" localSheetId="8">#REF!</definedName>
    <definedName name="Títulos_a_imprimir_IM" localSheetId="10">#REF!</definedName>
    <definedName name="Títulos_a_imprimir_IM">#REF!</definedName>
    <definedName name="Tj" localSheetId="4">#REF!</definedName>
    <definedName name="Tj" localSheetId="8">#REF!</definedName>
    <definedName name="Tj" localSheetId="10">#REF!</definedName>
    <definedName name="Tj">#REF!</definedName>
    <definedName name="Tk" localSheetId="4">#REF!</definedName>
    <definedName name="Tk" localSheetId="8">#REF!</definedName>
    <definedName name="Tk" localSheetId="10">#REF!</definedName>
    <definedName name="Tk">#REF!</definedName>
    <definedName name="TL" localSheetId="7">[134]PRESUPUESTO!#REF!</definedName>
    <definedName name="TL" localSheetId="8">[134]PRESUPUESTO!#REF!</definedName>
    <definedName name="tl">#REF!</definedName>
    <definedName name="Tll" localSheetId="8">#REF!</definedName>
    <definedName name="Tll">#REF!</definedName>
    <definedName name="Tm" localSheetId="8">#REF!</definedName>
    <definedName name="Tm">#REF!</definedName>
    <definedName name="Tn" localSheetId="8">#REF!</definedName>
    <definedName name="Tn">#REF!</definedName>
    <definedName name="Tñ" localSheetId="8">#REF!</definedName>
    <definedName name="Tñ">#REF!</definedName>
    <definedName name="To" localSheetId="7">#REF!</definedName>
    <definedName name="To" localSheetId="8">#REF!</definedName>
    <definedName name="To">#REF!</definedName>
    <definedName name="Toma_corriente_dobles_polo_tierra">'[45]LISTADO '!$F$76</definedName>
    <definedName name="TOPO" localSheetId="8">#REF!</definedName>
    <definedName name="TOPO">#REF!</definedName>
    <definedName name="TORNILLO_3" localSheetId="4">#REF!</definedName>
    <definedName name="TORNILLO_3" localSheetId="8">#REF!</definedName>
    <definedName name="TORNILLO_3" localSheetId="10">#REF!</definedName>
    <definedName name="TORNILLO_3">#REF!</definedName>
    <definedName name="TORNILLOS_2.5" localSheetId="4">#REF!</definedName>
    <definedName name="TORNILLOS_2.5" localSheetId="8">#REF!</definedName>
    <definedName name="TORNILLOS_2.5" localSheetId="10">#REF!</definedName>
    <definedName name="TORNILLOS_2.5">#REF!</definedName>
    <definedName name="TOT" localSheetId="4">#REF!</definedName>
    <definedName name="tot" localSheetId="7">#REF!</definedName>
    <definedName name="tot" localSheetId="8">#REF!</definedName>
    <definedName name="TOT" localSheetId="10">#REF!</definedName>
    <definedName name="TOT">#REF!</definedName>
    <definedName name="Tot_Con_Ins" localSheetId="4">[114]W_OPEX!#REF!</definedName>
    <definedName name="Tot_Con_Ins" localSheetId="8">[115]W_OPEX!#REF!</definedName>
    <definedName name="Tot_Con_Ins" localSheetId="10">[114]W_OPEX!#REF!</definedName>
    <definedName name="Tot_Con_Ins">[115]W_OPEX!#REF!</definedName>
    <definedName name="Tot_EA_CAPEX" localSheetId="4">[114]W_CAPEX!#REF!</definedName>
    <definedName name="Tot_EA_CAPEX" localSheetId="8">[115]W_CAPEX!#REF!</definedName>
    <definedName name="Tot_EA_CAPEX" localSheetId="10">[114]W_CAPEX!#REF!</definedName>
    <definedName name="Tot_EA_CAPEX">[115]W_CAPEX!#REF!</definedName>
    <definedName name="Tot_Elect" localSheetId="4">'[293]5. ELECTRICO'!#REF!</definedName>
    <definedName name="Tot_Elect" localSheetId="10">'[293]5. ELECTRICO'!#REF!</definedName>
    <definedName name="Tot_Elect">'[293]5. ELECTRICO'!#REF!</definedName>
    <definedName name="Tot_Elect1" localSheetId="4">'[294]5. ELECTRICO'!#REF!</definedName>
    <definedName name="Tot_Elect1" localSheetId="10">'[294]5. ELECTRICO'!#REF!</definedName>
    <definedName name="Tot_Elect1">'[294]5. ELECTRICO'!#REF!</definedName>
    <definedName name="Tot_Ops_Ins" localSheetId="4">[114]W_OPEX!#REF!</definedName>
    <definedName name="Tot_Ops_Ins" localSheetId="8">[115]W_OPEX!#REF!</definedName>
    <definedName name="Tot_Ops_Ins" localSheetId="10">[114]W_OPEX!#REF!</definedName>
    <definedName name="Tot_Ops_Ins">[115]W_OPEX!#REF!</definedName>
    <definedName name="TOTAL" localSheetId="4">#REF!</definedName>
    <definedName name="Total" localSheetId="7">#REF!</definedName>
    <definedName name="Total" localSheetId="8">#REF!</definedName>
    <definedName name="TOTAL" localSheetId="10">#REF!</definedName>
    <definedName name="TOTAL">#REF!</definedName>
    <definedName name="TOTAL_CIVIL" localSheetId="4">#REF!</definedName>
    <definedName name="TOTAL_CIVIL" localSheetId="8">#REF!</definedName>
    <definedName name="TOTAL_CIVIL" localSheetId="10">#REF!</definedName>
    <definedName name="TOTAL_CIVIL">#REF!</definedName>
    <definedName name="TOTAL_ELECTRICO" localSheetId="4">'[293]5. ELECTRICO'!#REF!</definedName>
    <definedName name="TOTAL_ELECTRICO" localSheetId="8">'[293]5. ELECTRICO'!#REF!</definedName>
    <definedName name="TOTAL_ELECTRICO" localSheetId="10">'[293]5. ELECTRICO'!#REF!</definedName>
    <definedName name="TOTAL_ELECTRICO">'[293]5. ELECTRICO'!#REF!</definedName>
    <definedName name="Total_Interest" localSheetId="4">#REF!</definedName>
    <definedName name="Total_Interest" localSheetId="8">#REF!</definedName>
    <definedName name="Total_Interest" localSheetId="10">#REF!</definedName>
    <definedName name="Total_Interest">#REF!</definedName>
    <definedName name="Total_Kilometro_típico_aereo_11.4_kV" localSheetId="8">'[295]c2.5y2.6'!#REF!</definedName>
    <definedName name="Total_Kilometro_típico_aereo_11.4_kV">'[295]c2.5y2.6'!#REF!</definedName>
    <definedName name="Total_Kilometro_típico_aereo_34.5_kV" localSheetId="8">'[295]c2.5y2.6'!#REF!</definedName>
    <definedName name="Total_Kilometro_típico_aereo_34.5_kV">'[295]c2.5y2.6'!#REF!</definedName>
    <definedName name="Total_Kilometro_típico_aereo_rural_11.4kV" localSheetId="8">'[295]c2.5y2.6'!#REF!</definedName>
    <definedName name="Total_Kilometro_típico_aereo_rural_11.4kV">'[295]c2.5y2.6'!#REF!</definedName>
    <definedName name="Total_Kilometro_típico_aereo_rural_34.5kV" localSheetId="8">'[295]c2.5y2.6'!#REF!</definedName>
    <definedName name="Total_Kilometro_típico_aereo_rural_34.5kV">'[295]c2.5y2.6'!#REF!</definedName>
    <definedName name="Total_Kilometro_típico_subterraneo_11.4_kV">'[295]c2.5y2.6'!#REF!</definedName>
    <definedName name="Total_Kilometro_típico_subterraneo_34.5_kV">'[295]c2.5y2.6'!#REF!</definedName>
    <definedName name="Total_Pay" localSheetId="4">#REF!</definedName>
    <definedName name="Total_Pay" localSheetId="8">#REF!</definedName>
    <definedName name="Total_Pay" localSheetId="10">#REF!</definedName>
    <definedName name="Total_Pay">#REF!</definedName>
    <definedName name="Total_Payment" localSheetId="0">Scheduled_Payment+Extra_Payment</definedName>
    <definedName name="Total_Payment" localSheetId="1">Scheduled_Payment+Extra_Payment</definedName>
    <definedName name="Total_Payment" localSheetId="2">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8">Scheduled_Payment+Extra_Payment</definedName>
    <definedName name="Total_Payment" localSheetId="10">Scheduled_Payment+Extra_Payment</definedName>
    <definedName name="Total_Payment" localSheetId="14">Scheduled_Payment+Extra_Payment</definedName>
    <definedName name="Total_Payment" localSheetId="12">Scheduled_Payment+Extra_Payment</definedName>
    <definedName name="Total_Payment">Scheduled_Payment+Extra_Payment</definedName>
    <definedName name="TOTAL_SERVICIOS" localSheetId="4">#REF!</definedName>
    <definedName name="TOTAL_SERVICIOS" localSheetId="8">#REF!</definedName>
    <definedName name="TOTAL_SERVICIOS" localSheetId="10">#REF!</definedName>
    <definedName name="TOTAL_SERVICIOS">#REF!</definedName>
    <definedName name="TOTALAFIR4006" localSheetId="4">#REF!</definedName>
    <definedName name="TOTALAFIR4006" localSheetId="8">#REF!</definedName>
    <definedName name="TOTALAFIR4006" localSheetId="10">#REF!</definedName>
    <definedName name="TOTALAFIR4006">#REF!</definedName>
    <definedName name="TOTALAFIR4006A" localSheetId="4">#REF!</definedName>
    <definedName name="TOTALAFIR4006A" localSheetId="8">#REF!</definedName>
    <definedName name="TOTALAFIR4006A" localSheetId="10">#REF!</definedName>
    <definedName name="TOTALAFIR4006A">#REF!</definedName>
    <definedName name="TOTALAFIR40CN01" localSheetId="8">#REF!</definedName>
    <definedName name="TOTALAFIR40CN01">#REF!</definedName>
    <definedName name="TOTALAFIR55CN01" localSheetId="8">#REF!</definedName>
    <definedName name="TOTALAFIR55CN01">#REF!</definedName>
    <definedName name="TOTALAFIR55CN03" localSheetId="8">#REF!</definedName>
    <definedName name="TOTALAFIR55CN03">#REF!</definedName>
    <definedName name="TOTALAFIR5607" localSheetId="8">#REF!</definedName>
    <definedName name="TOTALAFIR5607">#REF!</definedName>
    <definedName name="TotalBidCost" localSheetId="8">#REF!</definedName>
    <definedName name="TotalBidCost">#REF!</definedName>
    <definedName name="TotalCalidad" localSheetId="7">#REF!</definedName>
    <definedName name="TotalCalidad" localSheetId="8">#REF!</definedName>
    <definedName name="TotalCalidad">#REF!</definedName>
    <definedName name="TotalCam" localSheetId="7">#REF!</definedName>
    <definedName name="TotalCam" localSheetId="8">#REF!</definedName>
    <definedName name="TotalCam">#REF!</definedName>
    <definedName name="TotalContratoConIva">'[129]COSTEO TOTAL OBRA'!$D$37</definedName>
    <definedName name="TotalContratoSinIVA">'[129]COSTEO TOTAL OBRA'!$D$33</definedName>
    <definedName name="TotalCost" localSheetId="8">#REF!</definedName>
    <definedName name="TotalCost">#REF!</definedName>
    <definedName name="TOTALCOSTODIRECTO" hidden="1">'[296]CUADRO AA'!$M$42</definedName>
    <definedName name="TotalCostosDirectos" localSheetId="8">#REF!</definedName>
    <definedName name="TotalCostosDirectos">#REF!</definedName>
    <definedName name="TotalEns" localSheetId="7">#REF!</definedName>
    <definedName name="TotalEns" localSheetId="8">#REF!</definedName>
    <definedName name="TotalEns">#REF!</definedName>
    <definedName name="TotalEqu" localSheetId="7">#REF!</definedName>
    <definedName name="TotalEqu" localSheetId="8">#REF!</definedName>
    <definedName name="TotalEqu">#REF!</definedName>
    <definedName name="totales" localSheetId="8">#REF!</definedName>
    <definedName name="totales">#REF!</definedName>
    <definedName name="TotalImpuestosObra" localSheetId="7">#REF!</definedName>
    <definedName name="TotalImpuestosObra" localSheetId="8">#REF!</definedName>
    <definedName name="TotalImpuestosObra">#REF!</definedName>
    <definedName name="TOTALITEM1.1" localSheetId="3">[36]A.P.U!#REF!</definedName>
    <definedName name="TOTALITEM1.1" localSheetId="4">[36]A.P.U!#REF!</definedName>
    <definedName name="TOTALITEM1.1" localSheetId="8">[36]A.P.U!#REF!</definedName>
    <definedName name="TOTALITEM1.1" localSheetId="10">[36]A.P.U!#REF!</definedName>
    <definedName name="TOTALITEM1.1" localSheetId="14">[36]A.P.U!#REF!</definedName>
    <definedName name="TOTALITEM1.1">[36]A.P.U!#REF!</definedName>
    <definedName name="TOTALITEM1.1.1" localSheetId="3">[36]A.P.U!#REF!</definedName>
    <definedName name="TOTALITEM1.1.1" localSheetId="8">[36]A.P.U!#REF!</definedName>
    <definedName name="TOTALITEM1.1.1" localSheetId="14">[36]A.P.U!#REF!</definedName>
    <definedName name="TOTALITEM1.1.1">[36]A.P.U!#REF!</definedName>
    <definedName name="TOTALITEM1.1.2" localSheetId="3">[36]A.P.U!#REF!</definedName>
    <definedName name="TOTALITEM1.1.2" localSheetId="8">[36]A.P.U!#REF!</definedName>
    <definedName name="TOTALITEM1.1.2" localSheetId="14">[36]A.P.U!#REF!</definedName>
    <definedName name="TOTALITEM1.1.2">[36]A.P.U!#REF!</definedName>
    <definedName name="TOTALITEM1.1.3" localSheetId="3">[36]A.P.U!#REF!</definedName>
    <definedName name="TOTALITEM1.1.3" localSheetId="8">[36]A.P.U!#REF!</definedName>
    <definedName name="TOTALITEM1.1.3" localSheetId="14">[36]A.P.U!#REF!</definedName>
    <definedName name="TOTALITEM1.1.3">[36]A.P.U!#REF!</definedName>
    <definedName name="TOTALITEM1.1.4" localSheetId="3">[36]A.P.U!#REF!</definedName>
    <definedName name="TOTALITEM1.1.4" localSheetId="8">[36]A.P.U!#REF!</definedName>
    <definedName name="TOTALITEM1.1.4" localSheetId="14">[36]A.P.U!#REF!</definedName>
    <definedName name="TOTALITEM1.1.4">[36]A.P.U!#REF!</definedName>
    <definedName name="TOTALITEM1.2.1" localSheetId="3">[36]A.P.U!#REF!</definedName>
    <definedName name="TOTALITEM1.2.1" localSheetId="8">[36]A.P.U!#REF!</definedName>
    <definedName name="TOTALITEM1.2.1" localSheetId="14">[36]A.P.U!#REF!</definedName>
    <definedName name="TOTALITEM1.2.1">[36]A.P.U!#REF!</definedName>
    <definedName name="TOTALITEM1.2.2" localSheetId="3">[36]A.P.U!#REF!</definedName>
    <definedName name="TOTALITEM1.2.2" localSheetId="8">[36]A.P.U!#REF!</definedName>
    <definedName name="TOTALITEM1.2.2" localSheetId="14">[36]A.P.U!#REF!</definedName>
    <definedName name="TOTALITEM1.2.2">[36]A.P.U!#REF!</definedName>
    <definedName name="TOTALITEM1.2.3" localSheetId="3">[36]A.P.U!#REF!</definedName>
    <definedName name="TOTALITEM1.2.3" localSheetId="8">[36]A.P.U!#REF!</definedName>
    <definedName name="TOTALITEM1.2.3" localSheetId="14">[36]A.P.U!#REF!</definedName>
    <definedName name="TOTALITEM1.2.3">[36]A.P.U!#REF!</definedName>
    <definedName name="TOTALITEM1.2.4" localSheetId="3">[36]A.P.U!#REF!</definedName>
    <definedName name="TOTALITEM1.2.4" localSheetId="8">[36]A.P.U!#REF!</definedName>
    <definedName name="TOTALITEM1.2.4" localSheetId="14">[36]A.P.U!#REF!</definedName>
    <definedName name="TOTALITEM1.2.4">[36]A.P.U!#REF!</definedName>
    <definedName name="TOTALITEM1.2.5" localSheetId="3">[36]A.P.U!#REF!</definedName>
    <definedName name="TOTALITEM1.2.5" localSheetId="8">[36]A.P.U!#REF!</definedName>
    <definedName name="TOTALITEM1.2.5" localSheetId="14">[36]A.P.U!#REF!</definedName>
    <definedName name="TOTALITEM1.2.5">[36]A.P.U!#REF!</definedName>
    <definedName name="TOTALITEM1.2.6" localSheetId="3">[36]A.P.U!#REF!</definedName>
    <definedName name="TOTALITEM1.2.6" localSheetId="8">[36]A.P.U!#REF!</definedName>
    <definedName name="TOTALITEM1.2.6" localSheetId="14">[36]A.P.U!#REF!</definedName>
    <definedName name="TOTALITEM1.2.6">[36]A.P.U!#REF!</definedName>
    <definedName name="TOTALITEM1.3.1" localSheetId="3">[36]A.P.U!#REF!</definedName>
    <definedName name="TOTALITEM1.3.1" localSheetId="8">[36]A.P.U!#REF!</definedName>
    <definedName name="TOTALITEM1.3.1" localSheetId="14">[36]A.P.U!#REF!</definedName>
    <definedName name="TOTALITEM1.3.1">[36]A.P.U!#REF!</definedName>
    <definedName name="TOTALITEM1.4" localSheetId="3">[36]A.P.U!#REF!</definedName>
    <definedName name="TOTALITEM1.4" localSheetId="8">[36]A.P.U!#REF!</definedName>
    <definedName name="TOTALITEM1.4" localSheetId="14">[36]A.P.U!#REF!</definedName>
    <definedName name="TOTALITEM1.4">[36]A.P.U!#REF!</definedName>
    <definedName name="TOTALITEM1.5" localSheetId="3">[36]A.P.U!#REF!</definedName>
    <definedName name="TOTALITEM1.5" localSheetId="8">[36]A.P.U!#REF!</definedName>
    <definedName name="TOTALITEM1.5" localSheetId="14">[36]A.P.U!#REF!</definedName>
    <definedName name="TOTALITEM1.5">[36]A.P.U!#REF!</definedName>
    <definedName name="TOTALITEM1.6" localSheetId="3">[36]A.P.U!#REF!</definedName>
    <definedName name="TOTALITEM1.6" localSheetId="8">[36]A.P.U!#REF!</definedName>
    <definedName name="TOTALITEM1.6" localSheetId="14">[36]A.P.U!#REF!</definedName>
    <definedName name="TOTALITEM1.6">[36]A.P.U!#REF!</definedName>
    <definedName name="TOTALITEM1.7" localSheetId="3">[36]A.P.U!#REF!</definedName>
    <definedName name="TOTALITEM1.7" localSheetId="8">[36]A.P.U!#REF!</definedName>
    <definedName name="TOTALITEM1.7" localSheetId="14">[36]A.P.U!#REF!</definedName>
    <definedName name="TOTALITEM1.7">[36]A.P.U!#REF!</definedName>
    <definedName name="TOTALITEM1.8" localSheetId="3">[36]A.P.U!#REF!</definedName>
    <definedName name="TOTALITEM1.8" localSheetId="8">[36]A.P.U!#REF!</definedName>
    <definedName name="TOTALITEM1.8" localSheetId="14">[36]A.P.U!#REF!</definedName>
    <definedName name="TOTALITEM1.8">[36]A.P.U!#REF!</definedName>
    <definedName name="TOTALITEM10.1" localSheetId="3">[36]A.P.U!#REF!</definedName>
    <definedName name="TOTALITEM10.1" localSheetId="8">[36]A.P.U!#REF!</definedName>
    <definedName name="TOTALITEM10.1" localSheetId="14">[36]A.P.U!#REF!</definedName>
    <definedName name="TOTALITEM10.1">[36]A.P.U!#REF!</definedName>
    <definedName name="TOTALITEM11.1" localSheetId="3">[36]A.P.U!#REF!</definedName>
    <definedName name="TOTALITEM11.1" localSheetId="8">[36]A.P.U!#REF!</definedName>
    <definedName name="TOTALITEM11.1" localSheetId="14">[36]A.P.U!#REF!</definedName>
    <definedName name="TOTALITEM11.1">[36]A.P.U!#REF!</definedName>
    <definedName name="TOTALITEM11.2" localSheetId="3">[36]A.P.U!#REF!</definedName>
    <definedName name="TOTALITEM11.2" localSheetId="8">[36]A.P.U!#REF!</definedName>
    <definedName name="TOTALITEM11.2" localSheetId="14">[36]A.P.U!#REF!</definedName>
    <definedName name="TOTALITEM11.2">[36]A.P.U!#REF!</definedName>
    <definedName name="TOTALITEM11.3" localSheetId="3">[36]A.P.U!#REF!</definedName>
    <definedName name="TOTALITEM11.3" localSheetId="8">[36]A.P.U!#REF!</definedName>
    <definedName name="TOTALITEM11.3" localSheetId="14">[36]A.P.U!#REF!</definedName>
    <definedName name="TOTALITEM11.3">[36]A.P.U!#REF!</definedName>
    <definedName name="TOTALITEM11.4" localSheetId="3">[36]A.P.U!#REF!</definedName>
    <definedName name="TOTALITEM11.4" localSheetId="8">[36]A.P.U!#REF!</definedName>
    <definedName name="TOTALITEM11.4" localSheetId="14">[36]A.P.U!#REF!</definedName>
    <definedName name="TOTALITEM11.4">[36]A.P.U!#REF!</definedName>
    <definedName name="TOTALITEM11.5" localSheetId="3">[36]A.P.U!#REF!</definedName>
    <definedName name="TOTALITEM11.5" localSheetId="8">[36]A.P.U!#REF!</definedName>
    <definedName name="TOTALITEM11.5" localSheetId="14">[36]A.P.U!#REF!</definedName>
    <definedName name="TOTALITEM11.5">[36]A.P.U!#REF!</definedName>
    <definedName name="TOTALITEM11.6" localSheetId="3">[36]A.P.U!#REF!</definedName>
    <definedName name="TOTALITEM11.6" localSheetId="8">[36]A.P.U!#REF!</definedName>
    <definedName name="TOTALITEM11.6" localSheetId="14">[36]A.P.U!#REF!</definedName>
    <definedName name="TOTALITEM11.6">[36]A.P.U!#REF!</definedName>
    <definedName name="TOTALITEM12.1" localSheetId="3">[36]A.P.U!#REF!</definedName>
    <definedName name="TOTALITEM12.1" localSheetId="8">[36]A.P.U!#REF!</definedName>
    <definedName name="TOTALITEM12.1" localSheetId="14">[36]A.P.U!#REF!</definedName>
    <definedName name="TOTALITEM12.1">[36]A.P.U!#REF!</definedName>
    <definedName name="TOTALITEM12.10" localSheetId="3">[36]A.P.U!#REF!</definedName>
    <definedName name="TOTALITEM12.10" localSheetId="8">[36]A.P.U!#REF!</definedName>
    <definedName name="TOTALITEM12.10" localSheetId="14">[36]A.P.U!#REF!</definedName>
    <definedName name="TOTALITEM12.10">[36]A.P.U!#REF!</definedName>
    <definedName name="TOTALITEM12.2" localSheetId="3">[36]A.P.U!#REF!</definedName>
    <definedName name="TOTALITEM12.2" localSheetId="8">[36]A.P.U!#REF!</definedName>
    <definedName name="TOTALITEM12.2" localSheetId="14">[36]A.P.U!#REF!</definedName>
    <definedName name="TOTALITEM12.2">[36]A.P.U!#REF!</definedName>
    <definedName name="TOTALITEM12.3" localSheetId="3">[36]A.P.U!#REF!</definedName>
    <definedName name="TOTALITEM12.3" localSheetId="8">[36]A.P.U!#REF!</definedName>
    <definedName name="TOTALITEM12.3" localSheetId="14">[36]A.P.U!#REF!</definedName>
    <definedName name="TOTALITEM12.3">[36]A.P.U!#REF!</definedName>
    <definedName name="TOTALITEM12.4" localSheetId="3">[36]A.P.U!#REF!</definedName>
    <definedName name="TOTALITEM12.4" localSheetId="8">[36]A.P.U!#REF!</definedName>
    <definedName name="TOTALITEM12.4" localSheetId="14">[36]A.P.U!#REF!</definedName>
    <definedName name="TOTALITEM12.4">[36]A.P.U!#REF!</definedName>
    <definedName name="TOTALITEM12.5" localSheetId="3">[36]A.P.U!#REF!</definedName>
    <definedName name="TOTALITEM12.5" localSheetId="8">[36]A.P.U!#REF!</definedName>
    <definedName name="TOTALITEM12.5" localSheetId="14">[36]A.P.U!#REF!</definedName>
    <definedName name="TOTALITEM12.5">[36]A.P.U!#REF!</definedName>
    <definedName name="TOTALITEM12.6" localSheetId="3">[36]A.P.U!#REF!</definedName>
    <definedName name="TOTALITEM12.6" localSheetId="8">[36]A.P.U!#REF!</definedName>
    <definedName name="TOTALITEM12.6" localSheetId="14">[36]A.P.U!#REF!</definedName>
    <definedName name="TOTALITEM12.6">[36]A.P.U!#REF!</definedName>
    <definedName name="TOTALITEM12.7" localSheetId="3">[36]A.P.U!#REF!</definedName>
    <definedName name="TOTALITEM12.7" localSheetId="8">[36]A.P.U!#REF!</definedName>
    <definedName name="TOTALITEM12.7" localSheetId="14">[36]A.P.U!#REF!</definedName>
    <definedName name="TOTALITEM12.7">[36]A.P.U!#REF!</definedName>
    <definedName name="TOTALITEM12.8" localSheetId="3">[36]A.P.U!#REF!</definedName>
    <definedName name="TOTALITEM12.8" localSheetId="8">[36]A.P.U!#REF!</definedName>
    <definedName name="TOTALITEM12.8" localSheetId="14">[36]A.P.U!#REF!</definedName>
    <definedName name="TOTALITEM12.8">[36]A.P.U!#REF!</definedName>
    <definedName name="TOTALITEM12.9" localSheetId="3">[36]A.P.U!#REF!</definedName>
    <definedName name="TOTALITEM12.9" localSheetId="8">[36]A.P.U!#REF!</definedName>
    <definedName name="TOTALITEM12.9" localSheetId="14">[36]A.P.U!#REF!</definedName>
    <definedName name="TOTALITEM12.9">[36]A.P.U!#REF!</definedName>
    <definedName name="TOTALITEM13.1.1" localSheetId="3">[36]A.P.U!#REF!</definedName>
    <definedName name="TOTALITEM13.1.1" localSheetId="8">[36]A.P.U!#REF!</definedName>
    <definedName name="TOTALITEM13.1.1" localSheetId="14">[36]A.P.U!#REF!</definedName>
    <definedName name="TOTALITEM13.1.1">[36]A.P.U!#REF!</definedName>
    <definedName name="TOTALITEM13.1.2" localSheetId="3">[36]A.P.U!#REF!</definedName>
    <definedName name="TOTALITEM13.1.2" localSheetId="8">[36]A.P.U!#REF!</definedName>
    <definedName name="TOTALITEM13.1.2" localSheetId="14">[36]A.P.U!#REF!</definedName>
    <definedName name="TOTALITEM13.1.2">[36]A.P.U!#REF!</definedName>
    <definedName name="TOTALITEM13.1.3" localSheetId="3">[36]A.P.U!#REF!</definedName>
    <definedName name="TOTALITEM13.1.3" localSheetId="8">[36]A.P.U!#REF!</definedName>
    <definedName name="TOTALITEM13.1.3" localSheetId="14">[36]A.P.U!#REF!</definedName>
    <definedName name="TOTALITEM13.1.3">[36]A.P.U!#REF!</definedName>
    <definedName name="TOTALITEM13.2.2" localSheetId="3">[36]A.P.U!#REF!</definedName>
    <definedName name="TOTALITEM13.2.2" localSheetId="8">[36]A.P.U!#REF!</definedName>
    <definedName name="TOTALITEM13.2.2" localSheetId="14">[36]A.P.U!#REF!</definedName>
    <definedName name="TOTALITEM13.2.2">[36]A.P.U!#REF!</definedName>
    <definedName name="TOTALITEM14.2" localSheetId="3">[36]A.P.U!#REF!</definedName>
    <definedName name="TOTALITEM14.2" localSheetId="8">[36]A.P.U!#REF!</definedName>
    <definedName name="TOTALITEM14.2" localSheetId="14">[36]A.P.U!#REF!</definedName>
    <definedName name="TOTALITEM14.2">[36]A.P.U!#REF!</definedName>
    <definedName name="TOTALITEM14.3" localSheetId="3">[36]A.P.U!#REF!</definedName>
    <definedName name="TOTALITEM14.3" localSheetId="8">[36]A.P.U!#REF!</definedName>
    <definedName name="TOTALITEM14.3" localSheetId="14">[36]A.P.U!#REF!</definedName>
    <definedName name="TOTALITEM14.3">[36]A.P.U!#REF!</definedName>
    <definedName name="TOTALITEM14.4" localSheetId="3">[36]A.P.U!#REF!</definedName>
    <definedName name="TOTALITEM14.4" localSheetId="8">[36]A.P.U!#REF!</definedName>
    <definedName name="TOTALITEM14.4" localSheetId="14">[36]A.P.U!#REF!</definedName>
    <definedName name="TOTALITEM14.4">[36]A.P.U!#REF!</definedName>
    <definedName name="TOTALITEM14.5" localSheetId="3">[36]A.P.U!#REF!</definedName>
    <definedName name="TOTALITEM14.5" localSheetId="8">[36]A.P.U!#REF!</definedName>
    <definedName name="TOTALITEM14.5" localSheetId="14">[36]A.P.U!#REF!</definedName>
    <definedName name="TOTALITEM14.5">[36]A.P.U!#REF!</definedName>
    <definedName name="TOTALITEM14.6" localSheetId="3">[36]A.P.U!#REF!</definedName>
    <definedName name="TOTALITEM14.6" localSheetId="8">[36]A.P.U!#REF!</definedName>
    <definedName name="TOTALITEM14.6" localSheetId="14">[36]A.P.U!#REF!</definedName>
    <definedName name="TOTALITEM14.6">[36]A.P.U!#REF!</definedName>
    <definedName name="TOTALITEM15" localSheetId="3">[36]A.P.U!#REF!</definedName>
    <definedName name="TOTALITEM15" localSheetId="8">[36]A.P.U!#REF!</definedName>
    <definedName name="TOTALITEM15" localSheetId="14">[36]A.P.U!#REF!</definedName>
    <definedName name="TOTALITEM15">[36]A.P.U!#REF!</definedName>
    <definedName name="TOTALITEM16" localSheetId="3">[36]A.P.U!#REF!</definedName>
    <definedName name="TOTALITEM16" localSheetId="8">[36]A.P.U!#REF!</definedName>
    <definedName name="TOTALITEM16" localSheetId="14">[36]A.P.U!#REF!</definedName>
    <definedName name="TOTALITEM16">[36]A.P.U!#REF!</definedName>
    <definedName name="TOTALITEM2.1" localSheetId="3">[36]A.P.U!#REF!</definedName>
    <definedName name="TOTALITEM2.1" localSheetId="8">[36]A.P.U!#REF!</definedName>
    <definedName name="TOTALITEM2.1" localSheetId="14">[36]A.P.U!#REF!</definedName>
    <definedName name="TOTALITEM2.1">[36]A.P.U!#REF!</definedName>
    <definedName name="TOTALITEM2.10" localSheetId="3">[36]A.P.U!#REF!</definedName>
    <definedName name="TOTALITEM2.10" localSheetId="8">[36]A.P.U!#REF!</definedName>
    <definedName name="TOTALITEM2.10" localSheetId="14">[36]A.P.U!#REF!</definedName>
    <definedName name="TOTALITEM2.10">[36]A.P.U!#REF!</definedName>
    <definedName name="TOTALITEM2.11.1" localSheetId="3">[36]A.P.U!#REF!</definedName>
    <definedName name="TOTALITEM2.11.1" localSheetId="8">[36]A.P.U!#REF!</definedName>
    <definedName name="TOTALITEM2.11.1" localSheetId="14">[36]A.P.U!#REF!</definedName>
    <definedName name="TOTALITEM2.11.1">[36]A.P.U!#REF!</definedName>
    <definedName name="TOTALITEM2.11.2" localSheetId="3">[36]A.P.U!#REF!</definedName>
    <definedName name="TOTALITEM2.11.2" localSheetId="8">[36]A.P.U!#REF!</definedName>
    <definedName name="TOTALITEM2.11.2" localSheetId="14">[36]A.P.U!#REF!</definedName>
    <definedName name="TOTALITEM2.11.2">[36]A.P.U!#REF!</definedName>
    <definedName name="TOTALITEM2.12.1" localSheetId="3">[36]A.P.U!#REF!</definedName>
    <definedName name="TOTALITEM2.12.1" localSheetId="8">[36]A.P.U!#REF!</definedName>
    <definedName name="TOTALITEM2.12.1" localSheetId="14">[36]A.P.U!#REF!</definedName>
    <definedName name="TOTALITEM2.12.1">[36]A.P.U!#REF!</definedName>
    <definedName name="TOTALITEM2.2" localSheetId="3">[36]A.P.U!#REF!</definedName>
    <definedName name="TOTALITEM2.2" localSheetId="8">[36]A.P.U!#REF!</definedName>
    <definedName name="TOTALITEM2.2" localSheetId="14">[36]A.P.U!#REF!</definedName>
    <definedName name="TOTALITEM2.2">[36]A.P.U!#REF!</definedName>
    <definedName name="TOTALITEM2.3" localSheetId="3">[36]A.P.U!#REF!</definedName>
    <definedName name="TOTALITEM2.3" localSheetId="8">[36]A.P.U!#REF!</definedName>
    <definedName name="TOTALITEM2.3" localSheetId="14">[36]A.P.U!#REF!</definedName>
    <definedName name="TOTALITEM2.3">[36]A.P.U!#REF!</definedName>
    <definedName name="TOTALITEM2.4" localSheetId="3">[36]A.P.U!#REF!</definedName>
    <definedName name="TOTALITEM2.4" localSheetId="8">[36]A.P.U!#REF!</definedName>
    <definedName name="TOTALITEM2.4" localSheetId="14">[36]A.P.U!#REF!</definedName>
    <definedName name="TOTALITEM2.4">[36]A.P.U!#REF!</definedName>
    <definedName name="TOTALITEM2.5" localSheetId="3">[36]A.P.U!#REF!</definedName>
    <definedName name="TOTALITEM2.5" localSheetId="8">[36]A.P.U!#REF!</definedName>
    <definedName name="TOTALITEM2.5" localSheetId="14">[36]A.P.U!#REF!</definedName>
    <definedName name="TOTALITEM2.5">[36]A.P.U!#REF!</definedName>
    <definedName name="TOTALITEM2.6" localSheetId="3">[36]A.P.U!#REF!</definedName>
    <definedName name="TOTALITEM2.6" localSheetId="8">[36]A.P.U!#REF!</definedName>
    <definedName name="TOTALITEM2.6" localSheetId="14">[36]A.P.U!#REF!</definedName>
    <definedName name="TOTALITEM2.6">[36]A.P.U!#REF!</definedName>
    <definedName name="TOTALITEM2.7" localSheetId="3">[36]A.P.U!#REF!</definedName>
    <definedName name="TOTALITEM2.7" localSheetId="8">[36]A.P.U!#REF!</definedName>
    <definedName name="TOTALITEM2.7" localSheetId="14">[36]A.P.U!#REF!</definedName>
    <definedName name="TOTALITEM2.7">[36]A.P.U!#REF!</definedName>
    <definedName name="TOTALITEM3.1.1" localSheetId="3">[36]A.P.U!#REF!</definedName>
    <definedName name="TOTALITEM3.1.1" localSheetId="8">[36]A.P.U!#REF!</definedName>
    <definedName name="TOTALITEM3.1.1" localSheetId="14">[36]A.P.U!#REF!</definedName>
    <definedName name="TOTALITEM3.1.1">[36]A.P.U!#REF!</definedName>
    <definedName name="TOTALITEM3.1.2" localSheetId="3">[36]A.P.U!#REF!</definedName>
    <definedName name="TOTALITEM3.1.2" localSheetId="8">[36]A.P.U!#REF!</definedName>
    <definedName name="TOTALITEM3.1.2" localSheetId="14">[36]A.P.U!#REF!</definedName>
    <definedName name="TOTALITEM3.1.2">[36]A.P.U!#REF!</definedName>
    <definedName name="TOTALITEM3.2" localSheetId="3">[36]A.P.U!#REF!</definedName>
    <definedName name="TOTALITEM3.2" localSheetId="8">[36]A.P.U!#REF!</definedName>
    <definedName name="TOTALITEM3.2" localSheetId="14">[36]A.P.U!#REF!</definedName>
    <definedName name="TOTALITEM3.2">[36]A.P.U!#REF!</definedName>
    <definedName name="TOTALITEM3.3" localSheetId="3">[36]A.P.U!#REF!</definedName>
    <definedName name="TOTALITEM3.3" localSheetId="8">[36]A.P.U!#REF!</definedName>
    <definedName name="TOTALITEM3.3" localSheetId="14">[36]A.P.U!#REF!</definedName>
    <definedName name="TOTALITEM3.3">[36]A.P.U!#REF!</definedName>
    <definedName name="TOTALITEM3.4.1" localSheetId="3">[36]A.P.U!#REF!</definedName>
    <definedName name="TOTALITEM3.4.1" localSheetId="8">[36]A.P.U!#REF!</definedName>
    <definedName name="TOTALITEM3.4.1" localSheetId="14">[36]A.P.U!#REF!</definedName>
    <definedName name="TOTALITEM3.4.1">[36]A.P.U!#REF!</definedName>
    <definedName name="TOTALITEM3.4.2" localSheetId="3">[36]A.P.U!#REF!</definedName>
    <definedName name="TOTALITEM3.4.2" localSheetId="8">[36]A.P.U!#REF!</definedName>
    <definedName name="TOTALITEM3.4.2" localSheetId="14">[36]A.P.U!#REF!</definedName>
    <definedName name="TOTALITEM3.4.2">[36]A.P.U!#REF!</definedName>
    <definedName name="TOTALITEM3.4.3" localSheetId="3">[36]A.P.U!#REF!</definedName>
    <definedName name="TOTALITEM3.4.3" localSheetId="8">[36]A.P.U!#REF!</definedName>
    <definedName name="TOTALITEM3.4.3" localSheetId="14">[36]A.P.U!#REF!</definedName>
    <definedName name="TOTALITEM3.4.3">[36]A.P.U!#REF!</definedName>
    <definedName name="TOTALITEM3.5.1" localSheetId="3">[36]A.P.U!#REF!</definedName>
    <definedName name="TOTALITEM3.5.1" localSheetId="8">[36]A.P.U!#REF!</definedName>
    <definedName name="TOTALITEM3.5.1" localSheetId="14">[36]A.P.U!#REF!</definedName>
    <definedName name="TOTALITEM3.5.1">[36]A.P.U!#REF!</definedName>
    <definedName name="TOTALITEM3.5.2" localSheetId="3">[36]A.P.U!#REF!</definedName>
    <definedName name="TOTALITEM3.5.2" localSheetId="8">[36]A.P.U!#REF!</definedName>
    <definedName name="TOTALITEM3.5.2" localSheetId="14">[36]A.P.U!#REF!</definedName>
    <definedName name="TOTALITEM3.5.2">[36]A.P.U!#REF!</definedName>
    <definedName name="TOTALITEM3.5.3" localSheetId="3">[36]A.P.U!#REF!</definedName>
    <definedName name="TOTALITEM3.5.3" localSheetId="8">[36]A.P.U!#REF!</definedName>
    <definedName name="TOTALITEM3.5.3" localSheetId="14">[36]A.P.U!#REF!</definedName>
    <definedName name="TOTALITEM3.5.3">[36]A.P.U!#REF!</definedName>
    <definedName name="TOTALITEM4.1.2" localSheetId="3">[36]A.P.U!#REF!</definedName>
    <definedName name="TOTALITEM4.1.2" localSheetId="8">[36]A.P.U!#REF!</definedName>
    <definedName name="TOTALITEM4.1.2" localSheetId="14">[36]A.P.U!#REF!</definedName>
    <definedName name="TOTALITEM4.1.2">[36]A.P.U!#REF!</definedName>
    <definedName name="TOTALITEM4.1.3" localSheetId="3">[36]A.P.U!#REF!</definedName>
    <definedName name="TOTALITEM4.1.3" localSheetId="8">[36]A.P.U!#REF!</definedName>
    <definedName name="TOTALITEM4.1.3" localSheetId="14">[36]A.P.U!#REF!</definedName>
    <definedName name="TOTALITEM4.1.3">[36]A.P.U!#REF!</definedName>
    <definedName name="TOTALITEM4.1.4" localSheetId="3">[36]A.P.U!#REF!</definedName>
    <definedName name="TOTALITEM4.1.4" localSheetId="8">[36]A.P.U!#REF!</definedName>
    <definedName name="TOTALITEM4.1.4" localSheetId="14">[36]A.P.U!#REF!</definedName>
    <definedName name="TOTALITEM4.1.4">[36]A.P.U!#REF!</definedName>
    <definedName name="TOTALITEM4.2" localSheetId="3">[36]A.P.U!#REF!</definedName>
    <definedName name="TOTALITEM4.2" localSheetId="8">[36]A.P.U!#REF!</definedName>
    <definedName name="TOTALITEM4.2" localSheetId="14">[36]A.P.U!#REF!</definedName>
    <definedName name="TOTALITEM4.2">[36]A.P.U!#REF!</definedName>
    <definedName name="TOTALITEM4.3" localSheetId="3">[36]A.P.U!#REF!</definedName>
    <definedName name="TOTALITEM4.3" localSheetId="8">[36]A.P.U!#REF!</definedName>
    <definedName name="TOTALITEM4.3" localSheetId="14">[36]A.P.U!#REF!</definedName>
    <definedName name="TOTALITEM4.3">[36]A.P.U!#REF!</definedName>
    <definedName name="TOTALITEM4.4" localSheetId="3">[36]A.P.U!#REF!</definedName>
    <definedName name="TOTALITEM4.4" localSheetId="8">[36]A.P.U!#REF!</definedName>
    <definedName name="TOTALITEM4.4" localSheetId="14">[36]A.P.U!#REF!</definedName>
    <definedName name="TOTALITEM4.4">[36]A.P.U!#REF!</definedName>
    <definedName name="TOTALITEM4.5" localSheetId="3">[36]A.P.U!#REF!</definedName>
    <definedName name="TOTALITEM4.5" localSheetId="8">[36]A.P.U!#REF!</definedName>
    <definedName name="TOTALITEM4.5" localSheetId="14">[36]A.P.U!#REF!</definedName>
    <definedName name="TOTALITEM4.5">[36]A.P.U!#REF!</definedName>
    <definedName name="TOTALITEM4.6" localSheetId="3">[36]A.P.U!#REF!</definedName>
    <definedName name="TOTALITEM4.6" localSheetId="8">[36]A.P.U!#REF!</definedName>
    <definedName name="TOTALITEM4.6" localSheetId="14">[36]A.P.U!#REF!</definedName>
    <definedName name="TOTALITEM4.6">[36]A.P.U!#REF!</definedName>
    <definedName name="TOTALITEM5.1" localSheetId="3">[36]A.P.U!#REF!</definedName>
    <definedName name="TOTALITEM5.1" localSheetId="8">[36]A.P.U!#REF!</definedName>
    <definedName name="TOTALITEM5.1" localSheetId="14">[36]A.P.U!#REF!</definedName>
    <definedName name="TOTALITEM5.1">[36]A.P.U!#REF!</definedName>
    <definedName name="TOTALITEM5.2" localSheetId="3">[36]A.P.U!#REF!</definedName>
    <definedName name="TOTALITEM5.2" localSheetId="8">[36]A.P.U!#REF!</definedName>
    <definedName name="TOTALITEM5.2" localSheetId="14">[36]A.P.U!#REF!</definedName>
    <definedName name="TOTALITEM5.2">[36]A.P.U!#REF!</definedName>
    <definedName name="TOTALITEM5.3" localSheetId="3">[36]A.P.U!#REF!</definedName>
    <definedName name="TOTALITEM5.3" localSheetId="8">[36]A.P.U!#REF!</definedName>
    <definedName name="TOTALITEM5.3" localSheetId="14">[36]A.P.U!#REF!</definedName>
    <definedName name="TOTALITEM5.3">[36]A.P.U!#REF!</definedName>
    <definedName name="TOTALITEM5.4" localSheetId="3">[36]A.P.U!#REF!</definedName>
    <definedName name="TOTALITEM5.4" localSheetId="8">[36]A.P.U!#REF!</definedName>
    <definedName name="TOTALITEM5.4" localSheetId="14">[36]A.P.U!#REF!</definedName>
    <definedName name="TOTALITEM5.4">[36]A.P.U!#REF!</definedName>
    <definedName name="TOTALITEM6.1" localSheetId="3">[36]A.P.U!#REF!</definedName>
    <definedName name="TOTALITEM6.1" localSheetId="8">[36]A.P.U!#REF!</definedName>
    <definedName name="TOTALITEM6.1" localSheetId="14">[36]A.P.U!#REF!</definedName>
    <definedName name="TOTALITEM6.1">[36]A.P.U!#REF!</definedName>
    <definedName name="TOTALITEM6.2" localSheetId="3">[36]A.P.U!#REF!</definedName>
    <definedName name="TOTALITEM6.2" localSheetId="8">[36]A.P.U!#REF!</definedName>
    <definedName name="TOTALITEM6.2" localSheetId="14">[36]A.P.U!#REF!</definedName>
    <definedName name="TOTALITEM6.2">[36]A.P.U!#REF!</definedName>
    <definedName name="TOTALITEM6.3" localSheetId="3">[36]A.P.U!#REF!</definedName>
    <definedName name="TOTALITEM6.3" localSheetId="8">[36]A.P.U!#REF!</definedName>
    <definedName name="TOTALITEM6.3" localSheetId="14">[36]A.P.U!#REF!</definedName>
    <definedName name="TOTALITEM6.3">[36]A.P.U!#REF!</definedName>
    <definedName name="TOTALITEM7.1" localSheetId="3">[36]A.P.U!#REF!</definedName>
    <definedName name="TOTALITEM7.1" localSheetId="8">[36]A.P.U!#REF!</definedName>
    <definedName name="TOTALITEM7.1" localSheetId="14">[36]A.P.U!#REF!</definedName>
    <definedName name="TOTALITEM7.1">[36]A.P.U!#REF!</definedName>
    <definedName name="TOTALITEM7.2" localSheetId="3">[36]A.P.U!#REF!</definedName>
    <definedName name="TOTALITEM7.2" localSheetId="8">[36]A.P.U!#REF!</definedName>
    <definedName name="TOTALITEM7.2" localSheetId="14">[36]A.P.U!#REF!</definedName>
    <definedName name="TOTALITEM7.2">[36]A.P.U!#REF!</definedName>
    <definedName name="TOTALITEM7.3" localSheetId="3">[36]A.P.U!#REF!</definedName>
    <definedName name="TOTALITEM7.3" localSheetId="8">[36]A.P.U!#REF!</definedName>
    <definedName name="TOTALITEM7.3" localSheetId="14">[36]A.P.U!#REF!</definedName>
    <definedName name="TOTALITEM7.3">[36]A.P.U!#REF!</definedName>
    <definedName name="TOTALITEM7.4" localSheetId="3">[36]A.P.U!#REF!</definedName>
    <definedName name="TOTALITEM7.4" localSheetId="8">[36]A.P.U!#REF!</definedName>
    <definedName name="TOTALITEM7.4" localSheetId="14">[36]A.P.U!#REF!</definedName>
    <definedName name="TOTALITEM7.4">[36]A.P.U!#REF!</definedName>
    <definedName name="TOTALITEM7.5" localSheetId="3">[36]A.P.U!#REF!</definedName>
    <definedName name="TOTALITEM7.5" localSheetId="8">[36]A.P.U!#REF!</definedName>
    <definedName name="TOTALITEM7.5" localSheetId="14">[36]A.P.U!#REF!</definedName>
    <definedName name="TOTALITEM7.5">[36]A.P.U!#REF!</definedName>
    <definedName name="TOTALITEM8.1" localSheetId="3">[36]A.P.U!#REF!</definedName>
    <definedName name="TOTALITEM8.1" localSheetId="8">[36]A.P.U!#REF!</definedName>
    <definedName name="TOTALITEM8.1" localSheetId="14">[36]A.P.U!#REF!</definedName>
    <definedName name="TOTALITEM8.1">[36]A.P.U!#REF!</definedName>
    <definedName name="TOTALITEM8.2" localSheetId="3">[36]A.P.U!#REF!</definedName>
    <definedName name="TOTALITEM8.2" localSheetId="8">[36]A.P.U!#REF!</definedName>
    <definedName name="TOTALITEM8.2" localSheetId="14">[36]A.P.U!#REF!</definedName>
    <definedName name="TOTALITEM8.2">[36]A.P.U!#REF!</definedName>
    <definedName name="TOTALITEM8.3" localSheetId="3">[36]A.P.U!#REF!</definedName>
    <definedName name="TOTALITEM8.3" localSheetId="8">[36]A.P.U!#REF!</definedName>
    <definedName name="TOTALITEM8.3" localSheetId="14">[36]A.P.U!#REF!</definedName>
    <definedName name="TOTALITEM8.3">[36]A.P.U!#REF!</definedName>
    <definedName name="TOTALITEM8.4" localSheetId="3">[36]A.P.U!#REF!</definedName>
    <definedName name="TOTALITEM8.4" localSheetId="8">[36]A.P.U!#REF!</definedName>
    <definedName name="TOTALITEM8.4" localSheetId="14">[36]A.P.U!#REF!</definedName>
    <definedName name="TOTALITEM8.4">[36]A.P.U!#REF!</definedName>
    <definedName name="TOTALITEM8.5" localSheetId="3">[36]A.P.U!#REF!</definedName>
    <definedName name="TOTALITEM8.5" localSheetId="8">[36]A.P.U!#REF!</definedName>
    <definedName name="TOTALITEM8.5" localSheetId="14">[36]A.P.U!#REF!</definedName>
    <definedName name="TOTALITEM8.5">[36]A.P.U!#REF!</definedName>
    <definedName name="TOTALITEM8.6" localSheetId="3">[36]A.P.U!#REF!</definedName>
    <definedName name="TOTALITEM8.6" localSheetId="8">[36]A.P.U!#REF!</definedName>
    <definedName name="TOTALITEM8.6" localSheetId="14">[36]A.P.U!#REF!</definedName>
    <definedName name="TOTALITEM8.6">[36]A.P.U!#REF!</definedName>
    <definedName name="TOTALITEM8.7" localSheetId="3">[36]A.P.U!#REF!</definedName>
    <definedName name="TOTALITEM8.7" localSheetId="8">[36]A.P.U!#REF!</definedName>
    <definedName name="TOTALITEM8.7" localSheetId="14">[36]A.P.U!#REF!</definedName>
    <definedName name="TOTALITEM8.7">[36]A.P.U!#REF!</definedName>
    <definedName name="TOTALITEM8.8" localSheetId="3">[36]A.P.U!#REF!</definedName>
    <definedName name="TOTALITEM8.8" localSheetId="8">[36]A.P.U!#REF!</definedName>
    <definedName name="TOTALITEM8.8" localSheetId="14">[36]A.P.U!#REF!</definedName>
    <definedName name="TOTALITEM8.8">[36]A.P.U!#REF!</definedName>
    <definedName name="TOTALITEM9.1" localSheetId="3">[36]A.P.U!#REF!</definedName>
    <definedName name="TOTALITEM9.1" localSheetId="8">[36]A.P.U!#REF!</definedName>
    <definedName name="TOTALITEM9.1" localSheetId="14">[36]A.P.U!#REF!</definedName>
    <definedName name="TOTALITEM9.1">[36]A.P.U!#REF!</definedName>
    <definedName name="TOTALITEM9.2" localSheetId="3">[36]A.P.U!#REF!</definedName>
    <definedName name="TOTALITEM9.2" localSheetId="8">[36]A.P.U!#REF!</definedName>
    <definedName name="TOTALITEM9.2" localSheetId="14">[36]A.P.U!#REF!</definedName>
    <definedName name="TOTALITEM9.2">[36]A.P.U!#REF!</definedName>
    <definedName name="TOTALITEM9.3" localSheetId="3">[36]A.P.U!#REF!</definedName>
    <definedName name="TOTALITEM9.3" localSheetId="8">[36]A.P.U!#REF!</definedName>
    <definedName name="TOTALITEM9.3" localSheetId="14">[36]A.P.U!#REF!</definedName>
    <definedName name="TOTALITEM9.3">[36]A.P.U!#REF!</definedName>
    <definedName name="TOTALITEM9.4" localSheetId="3">[36]A.P.U!#REF!</definedName>
    <definedName name="TOTALITEM9.4" localSheetId="8">[36]A.P.U!#REF!</definedName>
    <definedName name="TOTALITEM9.4" localSheetId="14">[36]A.P.U!#REF!</definedName>
    <definedName name="TOTALITEM9.4">[36]A.P.U!#REF!</definedName>
    <definedName name="TOTALITEM9.5" localSheetId="3">[36]A.P.U!#REF!</definedName>
    <definedName name="TOTALITEM9.5" localSheetId="8">[36]A.P.U!#REF!</definedName>
    <definedName name="TOTALITEM9.5" localSheetId="14">[36]A.P.U!#REF!</definedName>
    <definedName name="TOTALITEM9.5">[36]A.P.U!#REF!</definedName>
    <definedName name="TOTALITEM9.6" localSheetId="3">[36]A.P.U!#REF!</definedName>
    <definedName name="TOTALITEM9.6" localSheetId="8">[36]A.P.U!#REF!</definedName>
    <definedName name="TOTALITEM9.6" localSheetId="14">[36]A.P.U!#REF!</definedName>
    <definedName name="TOTALITEM9.6">[36]A.P.U!#REF!</definedName>
    <definedName name="TOTALITEM9.7" localSheetId="3">[36]A.P.U!#REF!</definedName>
    <definedName name="TOTALITEM9.7" localSheetId="8">[36]A.P.U!#REF!</definedName>
    <definedName name="TOTALITEM9.7" localSheetId="14">[36]A.P.U!#REF!</definedName>
    <definedName name="TOTALITEM9.7">[36]A.P.U!#REF!</definedName>
    <definedName name="TOTALITEM9.8" localSheetId="3">[36]A.P.U!#REF!</definedName>
    <definedName name="TOTALITEM9.8" localSheetId="8">[36]A.P.U!#REF!</definedName>
    <definedName name="TOTALITEM9.8" localSheetId="14">[36]A.P.U!#REF!</definedName>
    <definedName name="TOTALITEM9.8">[36]A.P.U!#REF!</definedName>
    <definedName name="TotalItemsCost" localSheetId="4">#REF!</definedName>
    <definedName name="TotalItemsCost" localSheetId="8">#REF!</definedName>
    <definedName name="TotalItemsCost" localSheetId="10">#REF!</definedName>
    <definedName name="TotalItemsCost">#REF!</definedName>
    <definedName name="TOTALITEN1.2.4" localSheetId="3">[36]A.P.U!#REF!</definedName>
    <definedName name="TOTALITEN1.2.4" localSheetId="8">[36]A.P.U!#REF!</definedName>
    <definedName name="TOTALITEN1.2.4" localSheetId="14">[36]A.P.U!#REF!</definedName>
    <definedName name="TOTALITEN1.2.4">[36]A.P.U!#REF!</definedName>
    <definedName name="TotalNoFacturable" localSheetId="7">#REF!</definedName>
    <definedName name="TotalNoFacturable" localSheetId="8">#REF!</definedName>
    <definedName name="TotalNoFacturable">#REF!</definedName>
    <definedName name="TotalOfi" localSheetId="7">#REF!</definedName>
    <definedName name="TotalOfi" localSheetId="8">#REF!</definedName>
    <definedName name="TotalOfi">#REF!</definedName>
    <definedName name="TotalPaginaPersonal" localSheetId="7">#REF!</definedName>
    <definedName name="TotalPaginaPersonal" localSheetId="8">#REF!</definedName>
    <definedName name="TotalPaginaPersonal">#REF!</definedName>
    <definedName name="TOTALPAV4006" localSheetId="4">#REF!</definedName>
    <definedName name="TOTALPAV4006" localSheetId="8">#REF!</definedName>
    <definedName name="TOTALPAV4006" localSheetId="10">#REF!</definedName>
    <definedName name="TOTALPAV4006">#REF!</definedName>
    <definedName name="TOTALPAV4006A" localSheetId="4">#REF!</definedName>
    <definedName name="TOTALPAV4006A" localSheetId="8">#REF!</definedName>
    <definedName name="TOTALPAV4006A" localSheetId="10">#REF!</definedName>
    <definedName name="TOTALPAV4006A">#REF!</definedName>
    <definedName name="TOTALPAV40CN01" localSheetId="4">#REF!</definedName>
    <definedName name="TOTALPAV40CN01" localSheetId="8">#REF!</definedName>
    <definedName name="TOTALPAV40CN01" localSheetId="10">#REF!</definedName>
    <definedName name="TOTALPAV40CN01">#REF!</definedName>
    <definedName name="TOTALPAV40CNA" localSheetId="8">#REF!</definedName>
    <definedName name="TOTALPAV40CNA">#REF!</definedName>
    <definedName name="TOTALPAV40CNB" localSheetId="8">#REF!</definedName>
    <definedName name="TOTALPAV40CNB">#REF!</definedName>
    <definedName name="TOTALPAV55CN01" localSheetId="8">#REF!</definedName>
    <definedName name="TOTALPAV55CN01">#REF!</definedName>
    <definedName name="TOTALPAV55CN03" localSheetId="8">#REF!</definedName>
    <definedName name="TOTALPAV55CN03">#REF!</definedName>
    <definedName name="TOTALPAV55CNO3" localSheetId="8">#REF!</definedName>
    <definedName name="TOTALPAV55CNO3">#REF!</definedName>
    <definedName name="TOTALPAV5607" localSheetId="8">#REF!</definedName>
    <definedName name="TOTALPAV5607">#REF!</definedName>
    <definedName name="TotalPickedCost" localSheetId="8">#REF!</definedName>
    <definedName name="TotalPickedCost">#REF!</definedName>
    <definedName name="TotalPro" localSheetId="7">#REF!</definedName>
    <definedName name="TotalPro" localSheetId="8">#REF!</definedName>
    <definedName name="TotalPro">#REF!</definedName>
    <definedName name="TotalTec" localSheetId="7">#REF!</definedName>
    <definedName name="TotalTec" localSheetId="8">#REF!</definedName>
    <definedName name="TotalTec">#REF!</definedName>
    <definedName name="TotalTram" localSheetId="7">#REF!</definedName>
    <definedName name="TotalTram" localSheetId="8">#REF!</definedName>
    <definedName name="TotalTram">#REF!</definedName>
    <definedName name="TotalVia" localSheetId="7">#REF!</definedName>
    <definedName name="TotalVia" localSheetId="8">#REF!</definedName>
    <definedName name="TotalVia">#REF!</definedName>
    <definedName name="TotEquipos1.1.3" localSheetId="8">#REF!</definedName>
    <definedName name="TotEquipos1.1.3">#REF!</definedName>
    <definedName name="TotEquipos1.2.2.10" localSheetId="8">#REF!</definedName>
    <definedName name="TotEquipos1.2.2.10">#REF!</definedName>
    <definedName name="TotEquipos1.2.2.11" localSheetId="8">#REF!</definedName>
    <definedName name="TotEquipos1.2.2.11">#REF!</definedName>
    <definedName name="TotEquipos1.2.2.3" localSheetId="8">#REF!</definedName>
    <definedName name="TotEquipos1.2.2.3">#REF!</definedName>
    <definedName name="TotEquipos1.2.2.4" localSheetId="8">#REF!</definedName>
    <definedName name="TotEquipos1.2.2.4">#REF!</definedName>
    <definedName name="TotEquipos1.2.2.5" localSheetId="8">#REF!</definedName>
    <definedName name="TotEquipos1.2.2.5">#REF!</definedName>
    <definedName name="TotEquipos1.2.2.6" localSheetId="8">#REF!</definedName>
    <definedName name="TotEquipos1.2.2.6">#REF!</definedName>
    <definedName name="TotEquipos1.2.2.7" localSheetId="8">#REF!</definedName>
    <definedName name="TotEquipos1.2.2.7">#REF!</definedName>
    <definedName name="TotEquipos1.2.2.8" localSheetId="8">#REF!</definedName>
    <definedName name="TotEquipos1.2.2.8">#REF!</definedName>
    <definedName name="TotEquipos1.2.2.9" localSheetId="8">#REF!</definedName>
    <definedName name="TotEquipos1.2.2.9">#REF!</definedName>
    <definedName name="TotEquipos1.2.3.1" localSheetId="8">#REF!</definedName>
    <definedName name="TotEquipos1.2.3.1">#REF!</definedName>
    <definedName name="TotEquipos1.2.3.3" localSheetId="8">#REF!</definedName>
    <definedName name="TotEquipos1.2.3.3">#REF!</definedName>
    <definedName name="TotEquipos1.2.3.4" localSheetId="8">#REF!</definedName>
    <definedName name="TotEquipos1.2.3.4">#REF!</definedName>
    <definedName name="TotEquipos1.3.2" localSheetId="8">#REF!</definedName>
    <definedName name="TotEquipos1.3.2">#REF!</definedName>
    <definedName name="TotManodeobra1.1.3" localSheetId="8">#REF!</definedName>
    <definedName name="TotManodeobra1.1.3">#REF!</definedName>
    <definedName name="TotManodeobra1.2.2.10" localSheetId="8">#REF!</definedName>
    <definedName name="TotManodeobra1.2.2.10">#REF!</definedName>
    <definedName name="TotManodeobra1.2.2.11" localSheetId="8">#REF!</definedName>
    <definedName name="TotManodeobra1.2.2.11">#REF!</definedName>
    <definedName name="TotManodeobra1.2.2.3" localSheetId="8">#REF!</definedName>
    <definedName name="TotManodeobra1.2.2.3">#REF!</definedName>
    <definedName name="TotManodeobra1.2.2.4" localSheetId="8">#REF!</definedName>
    <definedName name="TotManodeobra1.2.2.4">#REF!</definedName>
    <definedName name="TotManodeobra1.2.2.5" localSheetId="8">#REF!</definedName>
    <definedName name="TotManodeobra1.2.2.5">#REF!</definedName>
    <definedName name="TotManodeobra1.2.2.6" localSheetId="8">#REF!</definedName>
    <definedName name="TotManodeobra1.2.2.6">#REF!</definedName>
    <definedName name="TotManodeobra1.2.2.7" localSheetId="8">#REF!</definedName>
    <definedName name="TotManodeobra1.2.2.7">#REF!</definedName>
    <definedName name="TotManodeobra1.2.2.8" localSheetId="8">#REF!</definedName>
    <definedName name="TotManodeobra1.2.2.8">#REF!</definedName>
    <definedName name="TotManodeobra1.2.2.9" localSheetId="8">#REF!</definedName>
    <definedName name="TotManodeobra1.2.2.9">#REF!</definedName>
    <definedName name="TotManodeobra1.2.3.1" localSheetId="8">#REF!</definedName>
    <definedName name="TotManodeobra1.2.3.1">#REF!</definedName>
    <definedName name="TotManodeobra1.2.3.3" localSheetId="8">#REF!</definedName>
    <definedName name="TotManodeobra1.2.3.3">#REF!</definedName>
    <definedName name="TotManodeobra1.2.3.4" localSheetId="8">#REF!</definedName>
    <definedName name="TotManodeobra1.2.3.4">#REF!</definedName>
    <definedName name="TotManodeobra1.3.2" localSheetId="8">#REF!</definedName>
    <definedName name="TotManodeobra1.3.2">#REF!</definedName>
    <definedName name="TotMateriales1.1.3" localSheetId="8">#REF!</definedName>
    <definedName name="TotMateriales1.1.3">#REF!</definedName>
    <definedName name="TotMateriales1.2.2.10" localSheetId="8">#REF!</definedName>
    <definedName name="TotMateriales1.2.2.10">#REF!</definedName>
    <definedName name="TotMateriales1.2.2.11" localSheetId="8">#REF!</definedName>
    <definedName name="TotMateriales1.2.2.11">#REF!</definedName>
    <definedName name="TotMateriales1.2.2.3" localSheetId="8">#REF!</definedName>
    <definedName name="TotMateriales1.2.2.3">#REF!</definedName>
    <definedName name="TotMateriales1.2.2.4" localSheetId="8">#REF!</definedName>
    <definedName name="TotMateriales1.2.2.4">#REF!</definedName>
    <definedName name="TotMateriales1.2.2.5" localSheetId="8">#REF!</definedName>
    <definedName name="TotMateriales1.2.2.5">#REF!</definedName>
    <definedName name="TotMateriales1.2.2.6" localSheetId="8">#REF!</definedName>
    <definedName name="TotMateriales1.2.2.6">#REF!</definedName>
    <definedName name="TotMateriales1.2.2.7" localSheetId="8">#REF!</definedName>
    <definedName name="TotMateriales1.2.2.7">#REF!</definedName>
    <definedName name="TotMateriales1.2.2.8" localSheetId="8">#REF!</definedName>
    <definedName name="TotMateriales1.2.2.8">#REF!</definedName>
    <definedName name="TotMateriales1.2.2.9" localSheetId="8">#REF!</definedName>
    <definedName name="TotMateriales1.2.2.9">#REF!</definedName>
    <definedName name="TotMateriales1.2.3.1" localSheetId="8">#REF!</definedName>
    <definedName name="TotMateriales1.2.3.1">#REF!</definedName>
    <definedName name="TotMateriales1.2.3.3" localSheetId="8">#REF!</definedName>
    <definedName name="TotMateriales1.2.3.3">#REF!</definedName>
    <definedName name="TotMateriales1.2.3.4" localSheetId="8">#REF!</definedName>
    <definedName name="TotMateriales1.2.3.4">#REF!</definedName>
    <definedName name="TotMateriales1.3.2" localSheetId="8">#REF!</definedName>
    <definedName name="TotMateriales1.3.2">#REF!</definedName>
    <definedName name="TotTransportes1.1.3" localSheetId="8">#REF!</definedName>
    <definedName name="TotTransportes1.1.3">#REF!</definedName>
    <definedName name="TotTransportes1.2.2.10" localSheetId="8">#REF!</definedName>
    <definedName name="TotTransportes1.2.2.10">#REF!</definedName>
    <definedName name="TotTransportes1.2.2.11" localSheetId="8">#REF!</definedName>
    <definedName name="TotTransportes1.2.2.11">#REF!</definedName>
    <definedName name="TotTransportes1.2.2.3" localSheetId="8">#REF!</definedName>
    <definedName name="TotTransportes1.2.2.3">#REF!</definedName>
    <definedName name="TotTransportes1.2.2.4" localSheetId="8">#REF!</definedName>
    <definedName name="TotTransportes1.2.2.4">#REF!</definedName>
    <definedName name="TotTransportes1.2.2.5" localSheetId="8">#REF!</definedName>
    <definedName name="TotTransportes1.2.2.5">#REF!</definedName>
    <definedName name="TotTransportes1.2.2.6" localSheetId="8">#REF!</definedName>
    <definedName name="TotTransportes1.2.2.6">#REF!</definedName>
    <definedName name="TotTransportes1.2.2.7" localSheetId="8">#REF!</definedName>
    <definedName name="TotTransportes1.2.2.7">#REF!</definedName>
    <definedName name="TotTransportes1.2.2.8" localSheetId="8">#REF!</definedName>
    <definedName name="TotTransportes1.2.2.8">#REF!</definedName>
    <definedName name="TotTransportes1.2.2.9" localSheetId="8">#REF!</definedName>
    <definedName name="TotTransportes1.2.2.9">#REF!</definedName>
    <definedName name="TotTransportes1.2.3.1" localSheetId="8">#REF!</definedName>
    <definedName name="TotTransportes1.2.3.1">#REF!</definedName>
    <definedName name="TotTransportes1.2.3.3" localSheetId="8">#REF!</definedName>
    <definedName name="TotTransportes1.2.3.3">#REF!</definedName>
    <definedName name="TotTransportes1.2.3.4" localSheetId="8">#REF!</definedName>
    <definedName name="TotTransportes1.2.3.4">#REF!</definedName>
    <definedName name="TotTransportes1.3.2" localSheetId="8">#REF!</definedName>
    <definedName name="TotTransportes1.3.2">#REF!</definedName>
    <definedName name="Tp" localSheetId="8">#REF!</definedName>
    <definedName name="Tp">#REF!</definedName>
    <definedName name="tpte" localSheetId="8">#REF!</definedName>
    <definedName name="tpte">#REF!</definedName>
    <definedName name="tptee" localSheetId="8">#REF!</definedName>
    <definedName name="tptee">#REF!</definedName>
    <definedName name="Tq" localSheetId="8">#REF!</definedName>
    <definedName name="Tq">#REF!</definedName>
    <definedName name="TR" localSheetId="7" hidden="1">{#N/A,#N/A,FALSE,"PERSONAL"}</definedName>
    <definedName name="TR" localSheetId="8" hidden="1">{#N/A,#N/A,FALSE,"PERSONAL"}</definedName>
    <definedName name="Tr">#REF!</definedName>
    <definedName name="TRAB">[53]INSUMOS!$D$932</definedName>
    <definedName name="TRAFO">#N/A</definedName>
    <definedName name="Tramite" localSheetId="7">#REF!</definedName>
    <definedName name="Tramite" localSheetId="8">#REF!</definedName>
    <definedName name="Tramite">#REF!</definedName>
    <definedName name="Tramites" localSheetId="4">#REF!</definedName>
    <definedName name="Tramites" localSheetId="8">#REF!</definedName>
    <definedName name="Tramites" localSheetId="10">#REF!</definedName>
    <definedName name="Tramites">#REF!</definedName>
    <definedName name="TramitesCostos" localSheetId="4">#REF!</definedName>
    <definedName name="TramitesCostos" localSheetId="8">#REF!</definedName>
    <definedName name="TramitesCostos" localSheetId="10">#REF!</definedName>
    <definedName name="TramitesCostos">#REF!</definedName>
    <definedName name="TRAMO" localSheetId="8">#REF!</definedName>
    <definedName name="TRAMO">#REF!</definedName>
    <definedName name="Transfer_Price" localSheetId="4">'[105]Inputs-SUMMARY'!$H$464:$BR$464</definedName>
    <definedName name="Transfer_Price" localSheetId="8">'[106]Inputs-SUMMARY'!$H$464:$BR$464</definedName>
    <definedName name="Transfer_Price" localSheetId="10">'[105]Inputs-SUMMARY'!$H$464:$BR$464</definedName>
    <definedName name="Transfer_Price">'[106]Inputs-SUMMARY'!$H$464:$BR$464</definedName>
    <definedName name="Transporte" localSheetId="7">#REF!</definedName>
    <definedName name="Transporte">[134]Trans!$A$12:$I$65</definedName>
    <definedName name="TRAT">[297]desmonte!$E$48</definedName>
    <definedName name="TRIANG" localSheetId="8">#REF!</definedName>
    <definedName name="TRIANG">#REF!</definedName>
    <definedName name="trimestre1">'[62]ESTADO RED'!$E$8</definedName>
    <definedName name="TRIPLEX" localSheetId="4">#REF!</definedName>
    <definedName name="TRIPLEX" localSheetId="8">#REF!</definedName>
    <definedName name="TRIPLEX" localSheetId="10">#REF!</definedName>
    <definedName name="TRIPLEX">#REF!</definedName>
    <definedName name="TRITURADO" localSheetId="4">#REF!</definedName>
    <definedName name="TRITURADO" localSheetId="8">#REF!</definedName>
    <definedName name="TRITURADO" localSheetId="10">#REF!</definedName>
    <definedName name="TRITURADO">#REF!</definedName>
    <definedName name="TRM" localSheetId="4">'[298]Cuadro p. Capital Vs estimado'!$G$1</definedName>
    <definedName name="TRM" localSheetId="8">'[299]Cuadro p. Capital Vs estimado'!$G$1</definedName>
    <definedName name="TRM" localSheetId="10">'[298]Cuadro p. Capital Vs estimado'!$G$1</definedName>
    <definedName name="TRM">'[299]Cuadro p. Capital Vs estimado'!$G$1</definedName>
    <definedName name="Ts" localSheetId="4">#REF!</definedName>
    <definedName name="Ts" localSheetId="8">#REF!</definedName>
    <definedName name="Ts" localSheetId="10">#REF!</definedName>
    <definedName name="Ts">#REF!</definedName>
    <definedName name="Tt" localSheetId="4">#REF!</definedName>
    <definedName name="Tt" localSheetId="8">#REF!</definedName>
    <definedName name="Tt" localSheetId="10">#REF!</definedName>
    <definedName name="Tt">#REF!</definedName>
    <definedName name="TTA" localSheetId="7">[134]PRESUPUESTO!#REF!</definedName>
    <definedName name="TTA" localSheetId="8">[134]PRESUPUESTO!#REF!</definedName>
    <definedName name="TTA">[134]PRESUPUESTO!#REF!</definedName>
    <definedName name="TTB" localSheetId="7">[134]PRESUPUESTO!#REF!</definedName>
    <definedName name="TTB" localSheetId="8">[134]PRESUPUESTO!#REF!</definedName>
    <definedName name="TTB">[134]PRESUPUESTO!#REF!</definedName>
    <definedName name="TTC" localSheetId="7">[134]PRESUPUESTO!#REF!</definedName>
    <definedName name="TTC" localSheetId="8">[134]PRESUPUESTO!#REF!</definedName>
    <definedName name="TTC">[134]PRESUPUESTO!#REF!</definedName>
    <definedName name="TTCostOutput" localSheetId="4">#REF!</definedName>
    <definedName name="TTCostOutput" localSheetId="8">#REF!</definedName>
    <definedName name="TTCostOutput" localSheetId="10">#REF!</definedName>
    <definedName name="TTCostOutput">#REF!</definedName>
    <definedName name="TTE" localSheetId="7">[134]PRESUPUESTO!#REF!</definedName>
    <definedName name="TTE" localSheetId="8">[134]PRESUPUESTO!#REF!</definedName>
    <definedName name="TTE">[134]PRESUPUESTO!#REF!</definedName>
    <definedName name="TTL" localSheetId="7">[134]PRESUPUESTO!#REF!</definedName>
    <definedName name="TTL" localSheetId="8">[134]PRESUPUESTO!#REF!</definedName>
    <definedName name="TTL">[134]PRESUPUESTO!#REF!</definedName>
    <definedName name="TTT" localSheetId="8">#REF!</definedName>
    <definedName name="TTT">#REF!</definedName>
    <definedName name="TTTT" localSheetId="8">#REF!</definedName>
    <definedName name="TTTT">#REF!</definedName>
    <definedName name="ttttt" localSheetId="4">[1]PJ!#REF!</definedName>
    <definedName name="ttttt" localSheetId="8">[1]PJ!#REF!</definedName>
    <definedName name="ttttt" localSheetId="10">[1]PJ!#REF!</definedName>
    <definedName name="ttttt">[1]PJ!#REF!</definedName>
    <definedName name="TTTTTTTT" localSheetId="4">#REF!</definedName>
    <definedName name="TTTTTTTT" localSheetId="8">#REF!</definedName>
    <definedName name="TTTTTTTT" localSheetId="10">#REF!</definedName>
    <definedName name="TTTTTTTT">#REF!</definedName>
    <definedName name="Tu" localSheetId="4">#REF!</definedName>
    <definedName name="TU" localSheetId="7">'[69]CIRCUITOS CODENSA'!#REF!</definedName>
    <definedName name="TU" localSheetId="8">'[69]CIRCUITOS CODENSA'!#REF!</definedName>
    <definedName name="Tu" localSheetId="10">#REF!</definedName>
    <definedName name="Tu">#REF!</definedName>
    <definedName name="TUB._ACC_3__Bx_B_SCH_40" localSheetId="4">#REF!</definedName>
    <definedName name="TUB._ACC_3__Bx_B_SCH_40" localSheetId="8">#REF!</definedName>
    <definedName name="TUB._ACC_3__Bx_B_SCH_40" localSheetId="10">#REF!</definedName>
    <definedName name="TUB._ACC_3__Bx_B_SCH_40">#REF!</definedName>
    <definedName name="Tuberia_1_2_pvc">'[45]LISTADO '!$F$21</definedName>
    <definedName name="TUBERIA_P.V.C_RDE_9" localSheetId="4">#REF!</definedName>
    <definedName name="TUBERIA_P.V.C_RDE_9" localSheetId="8">#REF!</definedName>
    <definedName name="TUBERIA_P.V.C_RDE_9" localSheetId="10">#REF!</definedName>
    <definedName name="TUBERIA_P.V.C_RDE_9">#REF!</definedName>
    <definedName name="TUBERIA_P.V.C_UM_RDE_41____2" localSheetId="4">#REF!</definedName>
    <definedName name="TUBERIA_P.V.C_UM_RDE_41____2" localSheetId="8">#REF!</definedName>
    <definedName name="TUBERIA_P.V.C_UM_RDE_41____2" localSheetId="10">#REF!</definedName>
    <definedName name="TUBERIA_P.V.C_UM_RDE_41____2">#REF!</definedName>
    <definedName name="TUBERIA_P.V.C_UM_RDE_41____3" localSheetId="4">#REF!</definedName>
    <definedName name="TUBERIA_P.V.C_UM_RDE_41____3" localSheetId="8">#REF!</definedName>
    <definedName name="TUBERIA_P.V.C_UM_RDE_41____3" localSheetId="10">#REF!</definedName>
    <definedName name="TUBERIA_P.V.C_UM_RDE_41____3">#REF!</definedName>
    <definedName name="tuberia3" localSheetId="8">#REF!</definedName>
    <definedName name="tuberia3">#REF!</definedName>
    <definedName name="TUBO" localSheetId="8">#REF!</definedName>
    <definedName name="TUBO">#REF!</definedName>
    <definedName name="TUBO_1_2" localSheetId="8">#REF!</definedName>
    <definedName name="TUBO_1_2">#REF!</definedName>
    <definedName name="TUBO_1_2__HG" localSheetId="8">#REF!</definedName>
    <definedName name="TUBO_1_2__HG">#REF!</definedName>
    <definedName name="Tubo_galvanizado_2">'[45]LISTADO '!$F$47</definedName>
    <definedName name="Tubo_pvc_1">'[45]LISTADO '!$F$51</definedName>
    <definedName name="Tubo_pvc_2">'[45]LISTADO '!$F$50</definedName>
    <definedName name="TUBO6">[252]PRECIOS!$B$40</definedName>
    <definedName name="TUBO8">[252]PRECIOS!$B$41</definedName>
    <definedName name="tubohg2" localSheetId="4">[59]lisprecios!#REF!</definedName>
    <definedName name="tubohg2" localSheetId="8">[59]lisprecios!#REF!</definedName>
    <definedName name="tubohg2" localSheetId="10">[59]lisprecios!#REF!</definedName>
    <definedName name="tubohg2">[59]lisprecios!#REF!</definedName>
    <definedName name="TUPI" localSheetId="4">MATCH(0.01,'2.3.1. APUS BASICOS'!End_Bal,-1)+1</definedName>
    <definedName name="TUPI" localSheetId="8">MATCH(0.01,'2.6. INTERVENTORIA'!End_Bal,-1)+1</definedName>
    <definedName name="TUPI" localSheetId="10">MATCH(0.01,'2.8. CUADRILLAS'!End_Bal,-1)+1</definedName>
    <definedName name="TUPI">MATCH(0.01,End_Bal,-1)+1</definedName>
    <definedName name="Tw" localSheetId="4">#REF!</definedName>
    <definedName name="Tw" localSheetId="8">#REF!</definedName>
    <definedName name="Tw" localSheetId="10">#REF!</definedName>
    <definedName name="Tw">#REF!</definedName>
    <definedName name="Tx" localSheetId="4">#REF!</definedName>
    <definedName name="Tx" localSheetId="8">#REF!</definedName>
    <definedName name="Tx" localSheetId="10">#REF!</definedName>
    <definedName name="Tx">#REF!</definedName>
    <definedName name="Ty" localSheetId="4">#REF!</definedName>
    <definedName name="Ty" localSheetId="8">#REF!</definedName>
    <definedName name="Ty" localSheetId="10">#REF!</definedName>
    <definedName name="Ty">#REF!</definedName>
    <definedName name="TYPE" localSheetId="8">#REF!</definedName>
    <definedName name="TYPE">#REF!</definedName>
    <definedName name="typeofcommittment" localSheetId="8">#REF!</definedName>
    <definedName name="typeofcommittment">#REF!</definedName>
    <definedName name="tytfy" localSheetId="8">#REF!</definedName>
    <definedName name="tytfy">#REF!</definedName>
    <definedName name="TYTY" localSheetId="7" hidden="1">{#N/A,#N/A,FALSE,"PERSONAL"}</definedName>
    <definedName name="TYTY" localSheetId="8" hidden="1">{#N/A,#N/A,FALSE,"PERSONAL"}</definedName>
    <definedName name="TYTY" hidden="1">{#N/A,#N/A,FALSE,"PERSONAL"}</definedName>
    <definedName name="tyu" localSheetId="8">#REF!</definedName>
    <definedName name="tyu">#REF!</definedName>
    <definedName name="Tz" localSheetId="8">#REF!</definedName>
    <definedName name="Tz">#REF!</definedName>
    <definedName name="U" localSheetId="7">#REF!</definedName>
    <definedName name="U" localSheetId="8">#REF!</definedName>
    <definedName name="U">#REF!</definedName>
    <definedName name="Ua" localSheetId="8">#REF!</definedName>
    <definedName name="Ua">#REF!</definedName>
    <definedName name="Ub" localSheetId="8">#REF!</definedName>
    <definedName name="Ub">#REF!</definedName>
    <definedName name="Uc" localSheetId="8">#REF!</definedName>
    <definedName name="Uc">#REF!</definedName>
    <definedName name="Ud" localSheetId="8">#REF!</definedName>
    <definedName name="Ud">#REF!</definedName>
    <definedName name="Ue" localSheetId="8">#REF!</definedName>
    <definedName name="Ue">#REF!</definedName>
    <definedName name="Uf" localSheetId="8">#REF!</definedName>
    <definedName name="Uf">#REF!</definedName>
    <definedName name="UFInanzas" localSheetId="4">[260]Cuentas!$P$11:$P$111</definedName>
    <definedName name="UFInanzas" localSheetId="8">[261]Cuentas!$P$11:$P$111</definedName>
    <definedName name="UFInanzas" localSheetId="10">[260]Cuentas!$P$11:$P$111</definedName>
    <definedName name="UFInanzas">[261]Cuentas!$P$11:$P$111</definedName>
    <definedName name="Ug" localSheetId="4">#REF!</definedName>
    <definedName name="Ug" localSheetId="8">#REF!</definedName>
    <definedName name="Ug" localSheetId="10">#REF!</definedName>
    <definedName name="Ug">#REF!</definedName>
    <definedName name="UGEquipData" localSheetId="4">#REF!</definedName>
    <definedName name="UGEquipData" localSheetId="8">#REF!</definedName>
    <definedName name="UGEquipData" localSheetId="10">#REF!</definedName>
    <definedName name="UGEquipData">#REF!</definedName>
    <definedName name="Uh" localSheetId="4">#REF!</definedName>
    <definedName name="Uh" localSheetId="8">#REF!</definedName>
    <definedName name="Uh" localSheetId="10">#REF!</definedName>
    <definedName name="Uh">#REF!</definedName>
    <definedName name="ui" localSheetId="8">#REF!</definedName>
    <definedName name="ui">#REF!</definedName>
    <definedName name="Uj" localSheetId="8">#REF!</definedName>
    <definedName name="Uj">#REF!</definedName>
    <definedName name="ujyyu" localSheetId="8">#REF!</definedName>
    <definedName name="ujyyu">#REF!</definedName>
    <definedName name="Uk" localSheetId="8">#REF!</definedName>
    <definedName name="Uk">#REF!</definedName>
    <definedName name="Ull" localSheetId="8">#REF!</definedName>
    <definedName name="Ull">#REF!</definedName>
    <definedName name="UM" localSheetId="7">'[69]CIRCUITOS CODENSA'!#REF!</definedName>
    <definedName name="UM" localSheetId="8">'[69]CIRCUITOS CODENSA'!#REF!</definedName>
    <definedName name="Um">#REF!</definedName>
    <definedName name="UMina" localSheetId="4">[112]Cuentas!$Q$11:$Q$46</definedName>
    <definedName name="UMina" localSheetId="8">[113]Cuentas!$Q$11:$Q$46</definedName>
    <definedName name="UMina" localSheetId="10">[112]Cuentas!$Q$11:$Q$46</definedName>
    <definedName name="UMina">[113]Cuentas!$Q$11:$Q$46</definedName>
    <definedName name="Un" localSheetId="4">#REF!</definedName>
    <definedName name="Un" localSheetId="8">#REF!</definedName>
    <definedName name="Un" localSheetId="10">#REF!</definedName>
    <definedName name="Un">#REF!</definedName>
    <definedName name="UN_APU">IF(LEN([107]apu!XFB1)=2,"",IF([107]apu!XFB1="","",IF(ISERROR(SEARCH("-",[107]apu!$B1,3)),VLOOKUP([107]apu!$B1,[107]Insumos!XFD$1:B$65536,3,0),VLOOKUP([107]apu!XFB1,'[107]Ppto completo'!$D$1:$F$65536,3,FALSE))))</definedName>
    <definedName name="UN_AUX">IF([107]Auxiliares!$B1="","",VLOOKUP([107]Auxiliares!$B1,[107]Insumos!$D$1:$F$65536,3,FALSE))</definedName>
    <definedName name="UNIDAD1" localSheetId="8">[148]ITEMS!$C$2</definedName>
    <definedName name="UNIDAD1">[149]ITEMS!$C$2</definedName>
    <definedName name="UNIDAD521">[150]ITEMS!$C$522</definedName>
    <definedName name="Unidades" comment="Unidades de Prespuesto" localSheetId="7">[85]Presup_Cancha!$J$13:$J$18</definedName>
    <definedName name="Unidades" localSheetId="8">[300]Presup_Cancha!$J$14:$J$18</definedName>
    <definedName name="Unidades">[301]Presup_Cancha!$J$13:$J$17</definedName>
    <definedName name="UNION_DE_MECANICA_2" localSheetId="4">#REF!</definedName>
    <definedName name="UNION_DE_MECANICA_2" localSheetId="8">#REF!</definedName>
    <definedName name="UNION_DE_MECANICA_2" localSheetId="10">#REF!</definedName>
    <definedName name="UNION_DE_MECANICA_2">#REF!</definedName>
    <definedName name="UNION_DE_MECANICA_3" localSheetId="4">#REF!</definedName>
    <definedName name="UNION_DE_MECANICA_3" localSheetId="8">#REF!</definedName>
    <definedName name="UNION_DE_MECANICA_3" localSheetId="10">#REF!</definedName>
    <definedName name="UNION_DE_MECANICA_3">#REF!</definedName>
    <definedName name="UNION_DE_MECANICA_4" localSheetId="4">#REF!</definedName>
    <definedName name="UNION_DE_MECANICA_4" localSheetId="8">#REF!</definedName>
    <definedName name="UNION_DE_MECANICA_4" localSheetId="10">#REF!</definedName>
    <definedName name="UNION_DE_MECANICA_4">#REF!</definedName>
    <definedName name="UNION_DE_REPARACION_2__P.V.C" localSheetId="8">#REF!</definedName>
    <definedName name="UNION_DE_REPARACION_2__P.V.C">#REF!</definedName>
    <definedName name="UNION_DE_REPARACION_3" localSheetId="8">#REF!</definedName>
    <definedName name="UNION_DE_REPARACION_3">#REF!</definedName>
    <definedName name="UNION_DE_REPARACION_3__P.V.C" localSheetId="8">#REF!</definedName>
    <definedName name="UNION_DE_REPARACION_3__P.V.C">#REF!</definedName>
    <definedName name="UNION_DE_REPARACION_4" localSheetId="8">#REF!</definedName>
    <definedName name="UNION_DE_REPARACION_4">#REF!</definedName>
    <definedName name="UNION_P.V.C_1_2" localSheetId="8">#REF!</definedName>
    <definedName name="UNION_P.V.C_1_2">#REF!</definedName>
    <definedName name="Unit" localSheetId="4" hidden="1">#REF!</definedName>
    <definedName name="Unit" localSheetId="8" hidden="1">#REF!</definedName>
    <definedName name="Unit" hidden="1">#REF!</definedName>
    <definedName name="unitarios" localSheetId="3">#REF!</definedName>
    <definedName name="unitarios" localSheetId="8">#REF!</definedName>
    <definedName name="unitarios" localSheetId="14">#REF!</definedName>
    <definedName name="unitarios">#REF!</definedName>
    <definedName name="units" localSheetId="4">'[146]REF - Listas'!$G$10:$G$18</definedName>
    <definedName name="units" localSheetId="8">'[147]REF - Listas'!$G$10:$G$18</definedName>
    <definedName name="units" localSheetId="10">'[146]REF - Listas'!$G$10:$G$18</definedName>
    <definedName name="units">'[147]REF - Listas'!$G$10:$G$18</definedName>
    <definedName name="Uñ" localSheetId="4">#REF!</definedName>
    <definedName name="Uñ" localSheetId="8">#REF!</definedName>
    <definedName name="Uñ" localSheetId="10">#REF!</definedName>
    <definedName name="Uñ">#REF!</definedName>
    <definedName name="Uo" localSheetId="4">#REF!</definedName>
    <definedName name="Uo" localSheetId="8">#REF!</definedName>
    <definedName name="Uo" localSheetId="10">#REF!</definedName>
    <definedName name="Uo">#REF!</definedName>
    <definedName name="Up" localSheetId="4">#REF!</definedName>
    <definedName name="Up" localSheetId="8">#REF!</definedName>
    <definedName name="Up" localSheetId="10">#REF!</definedName>
    <definedName name="Up">#REF!</definedName>
    <definedName name="UPlanta" localSheetId="4">[112]Cuentas!$T$11:$T$56</definedName>
    <definedName name="UPlanta" localSheetId="8">[113]Cuentas!$T$11:$T$56</definedName>
    <definedName name="UPlanta" localSheetId="10">[112]Cuentas!$T$11:$T$56</definedName>
    <definedName name="UPlanta">[113]Cuentas!$T$11:$T$56</definedName>
    <definedName name="Uq" localSheetId="4">#REF!</definedName>
    <definedName name="Uq" localSheetId="8">#REF!</definedName>
    <definedName name="Uq" localSheetId="10">#REF!</definedName>
    <definedName name="Uq">#REF!</definedName>
    <definedName name="Ur" localSheetId="4">#REF!</definedName>
    <definedName name="Ur" localSheetId="8">#REF!</definedName>
    <definedName name="Ur" localSheetId="10">#REF!</definedName>
    <definedName name="Ur">#REF!</definedName>
    <definedName name="Us" localSheetId="4">#REF!</definedName>
    <definedName name="US" localSheetId="7">'[69]CIRCUITOS CODENSA'!#REF!</definedName>
    <definedName name="US" localSheetId="8">'[69]CIRCUITOS CODENSA'!#REF!</definedName>
    <definedName name="Us" localSheetId="10">#REF!</definedName>
    <definedName name="Us">#REF!</definedName>
    <definedName name="ut" localSheetId="8">#REF!</definedName>
    <definedName name="ut">#REF!</definedName>
    <definedName name="Ut_Un" localSheetId="8">#REF!</definedName>
    <definedName name="Ut_Un">#REF!</definedName>
    <definedName name="UTIL" localSheetId="7">#REF!</definedName>
    <definedName name="UTIL" localSheetId="8">#REF!</definedName>
    <definedName name="Util">#REF!</definedName>
    <definedName name="utilidad">[93]DATOS!$B$18</definedName>
    <definedName name="UtilidadMensual" localSheetId="4">#REF!</definedName>
    <definedName name="UtilidadMensual" localSheetId="8">#REF!</definedName>
    <definedName name="UtilidadMensual" localSheetId="10">#REF!</definedName>
    <definedName name="UtilidadMensual">#REF!</definedName>
    <definedName name="UtilidadObra" localSheetId="7">#REF!</definedName>
    <definedName name="UtilidadObra" localSheetId="8">#REF!</definedName>
    <definedName name="UtilidadObra">#REF!</definedName>
    <definedName name="UTMAR" localSheetId="4">#REF!</definedName>
    <definedName name="UTMAR" localSheetId="8">#REF!</definedName>
    <definedName name="UTMAR" localSheetId="10">#REF!</definedName>
    <definedName name="UTMAR">#REF!</definedName>
    <definedName name="uu" localSheetId="4">#REF!</definedName>
    <definedName name="uu" localSheetId="8">#REF!</definedName>
    <definedName name="uu" localSheetId="10">#REF!</definedName>
    <definedName name="uu">#REF!</definedName>
    <definedName name="uuuu" localSheetId="8" hidden="1">#REF!</definedName>
    <definedName name="uuuu" hidden="1">#REF!</definedName>
    <definedName name="uuuuutiyt" localSheetId="8">#REF!</definedName>
    <definedName name="uuuuutiyt">#REF!</definedName>
    <definedName name="uuuuuu" localSheetId="8">#REF!</definedName>
    <definedName name="uuuuuu">#REF!</definedName>
    <definedName name="uuuuuuuuuu" localSheetId="8">#REF!</definedName>
    <definedName name="uuuuuuuuuu">#REF!</definedName>
    <definedName name="Uv" localSheetId="8">#REF!</definedName>
    <definedName name="Uv">#REF!</definedName>
    <definedName name="Uw" localSheetId="8">#REF!</definedName>
    <definedName name="Uw">#REF!</definedName>
    <definedName name="uxd" localSheetId="8">#REF!</definedName>
    <definedName name="uxd">#REF!</definedName>
    <definedName name="uy" localSheetId="8">#REF!</definedName>
    <definedName name="uy">#REF!</definedName>
    <definedName name="UYYUYU" localSheetId="7" hidden="1">{#N/A,#N/A,FALSE,"PERSONAL"}</definedName>
    <definedName name="UYYUYU" localSheetId="8" hidden="1">{#N/A,#N/A,FALSE,"PERSONAL"}</definedName>
    <definedName name="UYYUYU" hidden="1">{#N/A,#N/A,FALSE,"PERSONAL"}</definedName>
    <definedName name="Uz" localSheetId="8">#REF!</definedName>
    <definedName name="Uz">#REF!</definedName>
    <definedName name="V" localSheetId="4">[302]FINANZAS!#REF!</definedName>
    <definedName name="v" localSheetId="7">#REF!</definedName>
    <definedName name="v" localSheetId="8">#REF!</definedName>
    <definedName name="V" localSheetId="10">[302]FINANZAS!#REF!</definedName>
    <definedName name="V">[302]FINANZAS!#REF!</definedName>
    <definedName name="V.M.CV1_Moisture" localSheetId="4">#REF!</definedName>
    <definedName name="V.M.CV1_Moisture" localSheetId="8">#REF!</definedName>
    <definedName name="V.M.CV1_Moisture" localSheetId="10">#REF!</definedName>
    <definedName name="V.M.CV1_Moisture">#REF!</definedName>
    <definedName name="V.M.CV2_Al" localSheetId="4">#REF!</definedName>
    <definedName name="V.M.CV2_Al" localSheetId="8">#REF!</definedName>
    <definedName name="V.M.CV2_Al" localSheetId="10">#REF!</definedName>
    <definedName name="V.M.CV2_Al">#REF!</definedName>
    <definedName name="V.M.CV2_Co" localSheetId="4">#REF!</definedName>
    <definedName name="V.M.CV2_Co" localSheetId="8">#REF!</definedName>
    <definedName name="V.M.CV2_Co" localSheetId="10">#REF!</definedName>
    <definedName name="V.M.CV2_Co">#REF!</definedName>
    <definedName name="V.M.CV2_DryTonnes" localSheetId="8">#REF!</definedName>
    <definedName name="V.M.CV2_DryTonnes">#REF!</definedName>
    <definedName name="V.M.CV2_dtph" localSheetId="8">#REF!</definedName>
    <definedName name="V.M.CV2_dtph">#REF!</definedName>
    <definedName name="V.M.CV2_Fe" localSheetId="8">#REF!</definedName>
    <definedName name="V.M.CV2_Fe">#REF!</definedName>
    <definedName name="V.M.CV2_Mg" localSheetId="8">#REF!</definedName>
    <definedName name="V.M.CV2_Mg">#REF!</definedName>
    <definedName name="V.M.CV2_Ni" localSheetId="8">#REF!</definedName>
    <definedName name="V.M.CV2_Ni">#REF!</definedName>
    <definedName name="V.M.CV2_Si" localSheetId="8">#REF!</definedName>
    <definedName name="V.M.CV2_Si">#REF!</definedName>
    <definedName name="V.M.Mill_Availability" localSheetId="8">#REF!</definedName>
    <definedName name="V.M.Mill_Availability">#REF!</definedName>
    <definedName name="V.M.Mill_Downtime" localSheetId="8">#REF!</definedName>
    <definedName name="V.M.Mill_Downtime">#REF!</definedName>
    <definedName name="V.M.Mill_DryTonnes" localSheetId="8">#REF!</definedName>
    <definedName name="V.M.Mill_DryTonnes">#REF!</definedName>
    <definedName name="V.M.Mill_DryTph" localSheetId="8">#REF!</definedName>
    <definedName name="V.M.Mill_DryTph">#REF!</definedName>
    <definedName name="V.M.Mill_PowerDraw" localSheetId="8">#REF!</definedName>
    <definedName name="V.M.Mill_PowerDraw">#REF!</definedName>
    <definedName name="V.M.Mill_PowerDrawPerTonne" localSheetId="8">#REF!</definedName>
    <definedName name="V.M.Mill_PowerDrawPerTonne">#REF!</definedName>
    <definedName name="V.M.Mill_Uptime" localSheetId="8">#REF!</definedName>
    <definedName name="V.M.Mill_Uptime">#REF!</definedName>
    <definedName name="V.M.Mill_Utilization" localSheetId="8">#REF!</definedName>
    <definedName name="V.M.Mill_Utilization">#REF!</definedName>
    <definedName name="V.M.Mill_WetTonnes" localSheetId="8">#REF!</definedName>
    <definedName name="V.M.Mill_WetTonnes">#REF!</definedName>
    <definedName name="V.M.Mill_WetTph" localSheetId="8">#REF!</definedName>
    <definedName name="V.M.Mill_WetTph">#REF!</definedName>
    <definedName name="V.M.MillFeed_Al" localSheetId="8">#REF!</definedName>
    <definedName name="V.M.MillFeed_Al">#REF!</definedName>
    <definedName name="V.M.MillFeed_Co" localSheetId="8">#REF!</definedName>
    <definedName name="V.M.MillFeed_Co">#REF!</definedName>
    <definedName name="V.M.MillFeed_Fe" localSheetId="8">#REF!</definedName>
    <definedName name="V.M.MillFeed_Fe">#REF!</definedName>
    <definedName name="V.M.MillFeed_Mg" localSheetId="8">#REF!</definedName>
    <definedName name="V.M.MillFeed_Mg">#REF!</definedName>
    <definedName name="V.M.MillFeed_Ni" localSheetId="8">#REF!</definedName>
    <definedName name="V.M.MillFeed_Ni">#REF!</definedName>
    <definedName name="V.M.MillFeed_Si" localSheetId="8">#REF!</definedName>
    <definedName name="V.M.MillFeed_Si">#REF!</definedName>
    <definedName name="V.M.MillH2O_Head" localSheetId="8">#REF!</definedName>
    <definedName name="V.M.MillH2O_Head">#REF!</definedName>
    <definedName name="V.M.MillH2O_Screen" localSheetId="8">#REF!</definedName>
    <definedName name="V.M.MillH2O_Screen">#REF!</definedName>
    <definedName name="V.M.MillH2O_Total" localSheetId="8">#REF!</definedName>
    <definedName name="V.M.MillH2O_Total">#REF!</definedName>
    <definedName name="V.M.OreToStorage_Al" localSheetId="8">#REF!</definedName>
    <definedName name="V.M.OreToStorage_Al">#REF!</definedName>
    <definedName name="V.M.OreToStorage_Co" localSheetId="8">#REF!</definedName>
    <definedName name="V.M.OreToStorage_Co">#REF!</definedName>
    <definedName name="V.M.OreToStorage_DryTonnes" localSheetId="8">#REF!</definedName>
    <definedName name="V.M.OreToStorage_DryTonnes">#REF!</definedName>
    <definedName name="V.M.OreToStorage_DryTph" localSheetId="8">#REF!</definedName>
    <definedName name="V.M.OreToStorage_DryTph">#REF!</definedName>
    <definedName name="V.M.OreToStorage_Fe" localSheetId="8">#REF!</definedName>
    <definedName name="V.M.OreToStorage_Fe">#REF!</definedName>
    <definedName name="V.M.OreToStorage_Mg" localSheetId="8">#REF!</definedName>
    <definedName name="V.M.OreToStorage_Mg">#REF!</definedName>
    <definedName name="V.M.OreToStorage_Ni" localSheetId="8">#REF!</definedName>
    <definedName name="V.M.OreToStorage_Ni">#REF!</definedName>
    <definedName name="V.M.OreToStorage_PulpDensity" localSheetId="8">#REF!</definedName>
    <definedName name="V.M.OreToStorage_PulpDensity">#REF!</definedName>
    <definedName name="V.M.OreToStorage_PulpYieldStress" localSheetId="8">#REF!</definedName>
    <definedName name="V.M.OreToStorage_PulpYieldStress">#REF!</definedName>
    <definedName name="V.M.OreToStorage_Si" localSheetId="8">#REF!</definedName>
    <definedName name="V.M.OreToStorage_Si">#REF!</definedName>
    <definedName name="V.M.OreToStorage_Volume" localSheetId="8">#REF!</definedName>
    <definedName name="V.M.OreToStorage_Volume">#REF!</definedName>
    <definedName name="V.M.OreToStorage_VolumePerHr" localSheetId="8">#REF!</definedName>
    <definedName name="V.M.OreToStorage_VolumePerHr">#REF!</definedName>
    <definedName name="V.Y.CV1_Moisture" localSheetId="8">#REF!</definedName>
    <definedName name="V.Y.CV1_Moisture">#REF!</definedName>
    <definedName name="V.Y.CV2_Al" localSheetId="8">#REF!</definedName>
    <definedName name="V.Y.CV2_Al">#REF!</definedName>
    <definedName name="V.Y.CV2_Co" localSheetId="8">#REF!</definedName>
    <definedName name="V.Y.CV2_Co">#REF!</definedName>
    <definedName name="V.Y.CV2_DryTonnes" localSheetId="8">#REF!</definedName>
    <definedName name="V.Y.CV2_DryTonnes">#REF!</definedName>
    <definedName name="V.Y.CV2_dtph" localSheetId="8">#REF!</definedName>
    <definedName name="V.Y.CV2_dtph">#REF!</definedName>
    <definedName name="V.Y.CV2_Fe" localSheetId="8">#REF!</definedName>
    <definedName name="V.Y.CV2_Fe">#REF!</definedName>
    <definedName name="V.Y.CV2_Mg" localSheetId="8">#REF!</definedName>
    <definedName name="V.Y.CV2_Mg">#REF!</definedName>
    <definedName name="V.Y.CV2_Ni" localSheetId="8">#REF!</definedName>
    <definedName name="V.Y.CV2_Ni">#REF!</definedName>
    <definedName name="V.Y.CV2_Si" localSheetId="8">#REF!</definedName>
    <definedName name="V.Y.CV2_Si">#REF!</definedName>
    <definedName name="V.Y.Mill_Availability" localSheetId="8">#REF!</definedName>
    <definedName name="V.Y.Mill_Availability">#REF!</definedName>
    <definedName name="V.Y.Mill_Downtime" localSheetId="8">#REF!</definedName>
    <definedName name="V.Y.Mill_Downtime">#REF!</definedName>
    <definedName name="V.Y.Mill_DryTonnes" localSheetId="8">#REF!</definedName>
    <definedName name="V.Y.Mill_DryTonnes">#REF!</definedName>
    <definedName name="V.Y.Mill_DryTph" localSheetId="8">#REF!</definedName>
    <definedName name="V.Y.Mill_DryTph">#REF!</definedName>
    <definedName name="V.Y.Mill_PowerDraw" localSheetId="8">#REF!</definedName>
    <definedName name="V.Y.Mill_PowerDraw">#REF!</definedName>
    <definedName name="V.Y.Mill_PowerDrawPerTonne" localSheetId="8">#REF!</definedName>
    <definedName name="V.Y.Mill_PowerDrawPerTonne">#REF!</definedName>
    <definedName name="V.Y.Mill_Uptime" localSheetId="8">#REF!</definedName>
    <definedName name="V.Y.Mill_Uptime">#REF!</definedName>
    <definedName name="V.Y.Mill_Utilization" localSheetId="8">#REF!</definedName>
    <definedName name="V.Y.Mill_Utilization">#REF!</definedName>
    <definedName name="V.Y.Mill_WetTonnes" localSheetId="8">#REF!</definedName>
    <definedName name="V.Y.Mill_WetTonnes">#REF!</definedName>
    <definedName name="V.Y.Mill_WetTph" localSheetId="8">#REF!</definedName>
    <definedName name="V.Y.Mill_WetTph">#REF!</definedName>
    <definedName name="V.Y.MillFeed_Al" localSheetId="8">#REF!</definedName>
    <definedName name="V.Y.MillFeed_Al">#REF!</definedName>
    <definedName name="V.Y.MillFeed_Co" localSheetId="8">#REF!</definedName>
    <definedName name="V.Y.MillFeed_Co">#REF!</definedName>
    <definedName name="V.Y.MillFeed_Fe" localSheetId="8">#REF!</definedName>
    <definedName name="V.Y.MillFeed_Fe">#REF!</definedName>
    <definedName name="V.Y.MillFeed_Mg" localSheetId="8">#REF!</definedName>
    <definedName name="V.Y.MillFeed_Mg">#REF!</definedName>
    <definedName name="V.Y.MillFeed_Ni" localSheetId="8">#REF!</definedName>
    <definedName name="V.Y.MillFeed_Ni">#REF!</definedName>
    <definedName name="V.Y.MillFeed_Si" localSheetId="8">#REF!</definedName>
    <definedName name="V.Y.MillFeed_Si">#REF!</definedName>
    <definedName name="V.Y.MillH2O_Head" localSheetId="8">#REF!</definedName>
    <definedName name="V.Y.MillH2O_Head">#REF!</definedName>
    <definedName name="V.Y.MillH2O_Screen" localSheetId="8">#REF!</definedName>
    <definedName name="V.Y.MillH2O_Screen">#REF!</definedName>
    <definedName name="V.Y.MillH2O_Total" localSheetId="8">#REF!</definedName>
    <definedName name="V.Y.MillH2O_Total">#REF!</definedName>
    <definedName name="V.Y.OreToStorage_Al" localSheetId="8">#REF!</definedName>
    <definedName name="V.Y.OreToStorage_Al">#REF!</definedName>
    <definedName name="V.Y.OreToStorage_Co" localSheetId="8">#REF!</definedName>
    <definedName name="V.Y.OreToStorage_Co">#REF!</definedName>
    <definedName name="V.Y.OreToStorage_DryTonnes" localSheetId="8">#REF!</definedName>
    <definedName name="V.Y.OreToStorage_DryTonnes">#REF!</definedName>
    <definedName name="V.Y.OreToStorage_DryTph" localSheetId="8">#REF!</definedName>
    <definedName name="V.Y.OreToStorage_DryTph">#REF!</definedName>
    <definedName name="V.Y.OreToStorage_Fe" localSheetId="8">#REF!</definedName>
    <definedName name="V.Y.OreToStorage_Fe">#REF!</definedName>
    <definedName name="V.Y.OreToStorage_Mg" localSheetId="8">#REF!</definedName>
    <definedName name="V.Y.OreToStorage_Mg">#REF!</definedName>
    <definedName name="V.Y.OreToStorage_Ni" localSheetId="8">#REF!</definedName>
    <definedName name="V.Y.OreToStorage_Ni">#REF!</definedName>
    <definedName name="V.Y.OreToStorage_PulpDensity" localSheetId="8">#REF!</definedName>
    <definedName name="V.Y.OreToStorage_PulpDensity">#REF!</definedName>
    <definedName name="V.Y.OreToStorage_PulpYieldStress" localSheetId="8">#REF!</definedName>
    <definedName name="V.Y.OreToStorage_PulpYieldStress">#REF!</definedName>
    <definedName name="V.Y.OreToStorage_Si" localSheetId="8">#REF!</definedName>
    <definedName name="V.Y.OreToStorage_Si">#REF!</definedName>
    <definedName name="V.Y.OreToStorage_Volume" localSheetId="8">#REF!</definedName>
    <definedName name="V.Y.OreToStorage_Volume">#REF!</definedName>
    <definedName name="V.Y.OreToStorage_VolumePerHr" localSheetId="8">#REF!</definedName>
    <definedName name="V.Y.OreToStorage_VolumePerHr">#REF!</definedName>
    <definedName name="Va" localSheetId="8">#REF!</definedName>
    <definedName name="Va">#REF!</definedName>
    <definedName name="VAL_100PE_S1" localSheetId="3">#REF!</definedName>
    <definedName name="VAL_100PE_S1" localSheetId="8">#REF!</definedName>
    <definedName name="VAL_100PE_S1" localSheetId="14">#REF!</definedName>
    <definedName name="VAL_100PE_S1">#REF!</definedName>
    <definedName name="VAL_100PE_S2" localSheetId="3">#REF!</definedName>
    <definedName name="VAL_100PE_S2" localSheetId="8">#REF!</definedName>
    <definedName name="VAL_100PE_S2" localSheetId="14">#REF!</definedName>
    <definedName name="VAL_100PE_S2">#REF!</definedName>
    <definedName name="VAL_100PE_S3" localSheetId="3">#REF!</definedName>
    <definedName name="VAL_100PE_S3" localSheetId="8">#REF!</definedName>
    <definedName name="VAL_100PE_S3" localSheetId="14">#REF!</definedName>
    <definedName name="VAL_100PE_S3">#REF!</definedName>
    <definedName name="VAL_100PE_S4" localSheetId="3">#REF!</definedName>
    <definedName name="VAL_100PE_S4" localSheetId="8">#REF!</definedName>
    <definedName name="VAL_100PE_S4" localSheetId="14">#REF!</definedName>
    <definedName name="VAL_100PE_S4">#REF!</definedName>
    <definedName name="VAL_100PE_S5" localSheetId="3">#REF!</definedName>
    <definedName name="VAL_100PE_S5" localSheetId="8">#REF!</definedName>
    <definedName name="VAL_100PE_S5" localSheetId="14">#REF!</definedName>
    <definedName name="VAL_100PE_S5">#REF!</definedName>
    <definedName name="VAL_100PE_S6" localSheetId="3">#REF!</definedName>
    <definedName name="VAL_100PE_S6" localSheetId="8">#REF!</definedName>
    <definedName name="VAL_100PE_S6" localSheetId="14">#REF!</definedName>
    <definedName name="VAL_100PE_S6">#REF!</definedName>
    <definedName name="VAL150PE_S1" localSheetId="3">#REF!</definedName>
    <definedName name="VAL150PE_S1" localSheetId="8">#REF!</definedName>
    <definedName name="VAL150PE_S1" localSheetId="14">#REF!</definedName>
    <definedName name="VAL150PE_S1">#REF!</definedName>
    <definedName name="VAL150PE_S2" localSheetId="3">#REF!</definedName>
    <definedName name="VAL150PE_S2" localSheetId="8">#REF!</definedName>
    <definedName name="VAL150PE_S2" localSheetId="14">#REF!</definedName>
    <definedName name="VAL150PE_S2">#REF!</definedName>
    <definedName name="VAL150PE_S3" localSheetId="3">#REF!</definedName>
    <definedName name="VAL150PE_S3" localSheetId="8">#REF!</definedName>
    <definedName name="VAL150PE_S3" localSheetId="14">#REF!</definedName>
    <definedName name="VAL150PE_S3">#REF!</definedName>
    <definedName name="VAL150PE_S4" localSheetId="3">#REF!</definedName>
    <definedName name="VAL150PE_S4" localSheetId="8">#REF!</definedName>
    <definedName name="VAL150PE_S4" localSheetId="14">#REF!</definedName>
    <definedName name="VAL150PE_S4">#REF!</definedName>
    <definedName name="VAL150PE_S5" localSheetId="3">#REF!</definedName>
    <definedName name="VAL150PE_S5" localSheetId="8">#REF!</definedName>
    <definedName name="VAL150PE_S5" localSheetId="14">#REF!</definedName>
    <definedName name="VAL150PE_S5">#REF!</definedName>
    <definedName name="VAL150PE_S6" localSheetId="3">#REF!</definedName>
    <definedName name="VAL150PE_S6" localSheetId="8">#REF!</definedName>
    <definedName name="VAL150PE_S6" localSheetId="14">#REF!</definedName>
    <definedName name="VAL150PE_S6">#REF!</definedName>
    <definedName name="VAL200PE_S1" localSheetId="3">#REF!</definedName>
    <definedName name="VAL200PE_S1" localSheetId="8">#REF!</definedName>
    <definedName name="VAL200PE_S1" localSheetId="14">#REF!</definedName>
    <definedName name="VAL200PE_S1">#REF!</definedName>
    <definedName name="VAL200PE_S2" localSheetId="3">#REF!</definedName>
    <definedName name="VAL200PE_S2" localSheetId="8">#REF!</definedName>
    <definedName name="VAL200PE_S2" localSheetId="14">#REF!</definedName>
    <definedName name="VAL200PE_S2">#REF!</definedName>
    <definedName name="VAL200PE_S3" localSheetId="3">#REF!</definedName>
    <definedName name="VAL200PE_S3" localSheetId="8">#REF!</definedName>
    <definedName name="VAL200PE_S3" localSheetId="14">#REF!</definedName>
    <definedName name="VAL200PE_S3">#REF!</definedName>
    <definedName name="VAL200PE_S4" localSheetId="3">#REF!</definedName>
    <definedName name="VAL200PE_S4" localSheetId="8">#REF!</definedName>
    <definedName name="VAL200PE_S4" localSheetId="14">#REF!</definedName>
    <definedName name="VAL200PE_S4">#REF!</definedName>
    <definedName name="VAL200PE_S5" localSheetId="3">#REF!</definedName>
    <definedName name="VAL200PE_S5" localSheetId="8">#REF!</definedName>
    <definedName name="VAL200PE_S5" localSheetId="14">#REF!</definedName>
    <definedName name="VAL200PE_S5">#REF!</definedName>
    <definedName name="VAL200PE_S6" localSheetId="3">#REF!</definedName>
    <definedName name="VAL200PE_S6" localSheetId="8">#REF!</definedName>
    <definedName name="VAL200PE_S6" localSheetId="14">#REF!</definedName>
    <definedName name="VAL200PE_S6">#REF!</definedName>
    <definedName name="VAL250PE_S1" localSheetId="3">#REF!</definedName>
    <definedName name="VAL250PE_S1" localSheetId="8">#REF!</definedName>
    <definedName name="VAL250PE_S1" localSheetId="14">#REF!</definedName>
    <definedName name="VAL250PE_S1">#REF!</definedName>
    <definedName name="VAL250PE_S2" localSheetId="3">#REF!</definedName>
    <definedName name="VAL250PE_S2" localSheetId="8">#REF!</definedName>
    <definedName name="VAL250PE_S2" localSheetId="14">#REF!</definedName>
    <definedName name="VAL250PE_S2">#REF!</definedName>
    <definedName name="VAL250PE_S3" localSheetId="3">#REF!</definedName>
    <definedName name="VAL250PE_S3" localSheetId="8">#REF!</definedName>
    <definedName name="VAL250PE_S3" localSheetId="14">#REF!</definedName>
    <definedName name="VAL250PE_S3">#REF!</definedName>
    <definedName name="VAL250PE_S4" localSheetId="3">#REF!</definedName>
    <definedName name="VAL250PE_S4" localSheetId="8">#REF!</definedName>
    <definedName name="VAL250PE_S4" localSheetId="14">#REF!</definedName>
    <definedName name="VAL250PE_S4">#REF!</definedName>
    <definedName name="VAL250PE_S5" localSheetId="3">#REF!</definedName>
    <definedName name="VAL250PE_S5" localSheetId="8">#REF!</definedName>
    <definedName name="VAL250PE_S5" localSheetId="14">#REF!</definedName>
    <definedName name="VAL250PE_S5">#REF!</definedName>
    <definedName name="VAL250PE_S6" localSheetId="3">#REF!</definedName>
    <definedName name="VAL250PE_S6" localSheetId="8">#REF!</definedName>
    <definedName name="VAL250PE_S6" localSheetId="14">#REF!</definedName>
    <definedName name="VAL250PE_S6">#REF!</definedName>
    <definedName name="VAL300HD_S1" localSheetId="3">#REF!</definedName>
    <definedName name="VAL300HD_S1" localSheetId="8">#REF!</definedName>
    <definedName name="VAL300HD_S1" localSheetId="14">#REF!</definedName>
    <definedName name="VAL300HD_S1">#REF!</definedName>
    <definedName name="VAL300HD_S2" localSheetId="3">#REF!</definedName>
    <definedName name="VAL300HD_S2" localSheetId="8">#REF!</definedName>
    <definedName name="VAL300HD_S2" localSheetId="14">#REF!</definedName>
    <definedName name="VAL300HD_S2">#REF!</definedName>
    <definedName name="VAL300HD_S3" localSheetId="3">#REF!</definedName>
    <definedName name="VAL300HD_S3" localSheetId="8">#REF!</definedName>
    <definedName name="VAL300HD_S3" localSheetId="14">#REF!</definedName>
    <definedName name="VAL300HD_S3">#REF!</definedName>
    <definedName name="VAL300HD_S4" localSheetId="3">#REF!</definedName>
    <definedName name="VAL300HD_S4" localSheetId="8">#REF!</definedName>
    <definedName name="VAL300HD_S4" localSheetId="14">#REF!</definedName>
    <definedName name="VAL300HD_S4">#REF!</definedName>
    <definedName name="VAL300HD_S5" localSheetId="3">#REF!</definedName>
    <definedName name="VAL300HD_S5" localSheetId="8">#REF!</definedName>
    <definedName name="VAL300HD_S5" localSheetId="14">#REF!</definedName>
    <definedName name="VAL300HD_S5">#REF!</definedName>
    <definedName name="VAL300HD_S6" localSheetId="3">#REF!</definedName>
    <definedName name="VAL300HD_S6" localSheetId="8">#REF!</definedName>
    <definedName name="VAL300HD_S6" localSheetId="14">#REF!</definedName>
    <definedName name="VAL300HD_S6">#REF!</definedName>
    <definedName name="VAL300PVC_S1" localSheetId="3">#REF!</definedName>
    <definedName name="VAL300PVC_S1" localSheetId="8">#REF!</definedName>
    <definedName name="VAL300PVC_S1" localSheetId="14">#REF!</definedName>
    <definedName name="VAL300PVC_S1">#REF!</definedName>
    <definedName name="VAL300PVC_S2" localSheetId="3">#REF!</definedName>
    <definedName name="VAL300PVC_S2" localSheetId="8">#REF!</definedName>
    <definedName name="VAL300PVC_S2" localSheetId="14">#REF!</definedName>
    <definedName name="VAL300PVC_S2">#REF!</definedName>
    <definedName name="VAL300PVC_S3" localSheetId="3">#REF!</definedName>
    <definedName name="VAL300PVC_S3" localSheetId="8">#REF!</definedName>
    <definedName name="VAL300PVC_S3" localSheetId="14">#REF!</definedName>
    <definedName name="VAL300PVC_S3">#REF!</definedName>
    <definedName name="VAL300PVC_S4" localSheetId="3">#REF!</definedName>
    <definedName name="VAL300PVC_S4" localSheetId="8">#REF!</definedName>
    <definedName name="VAL300PVC_S4" localSheetId="14">#REF!</definedName>
    <definedName name="VAL300PVC_S4">#REF!</definedName>
    <definedName name="VAL300PVC_S5" localSheetId="3">#REF!</definedName>
    <definedName name="VAL300PVC_S5" localSheetId="8">#REF!</definedName>
    <definedName name="VAL300PVC_S5" localSheetId="14">#REF!</definedName>
    <definedName name="VAL300PVC_S5">#REF!</definedName>
    <definedName name="VAL300PVC_S6" localSheetId="3">#REF!</definedName>
    <definedName name="VAL300PVC_S6" localSheetId="8">#REF!</definedName>
    <definedName name="VAL300PVC_S6" localSheetId="14">#REF!</definedName>
    <definedName name="VAL300PVC_S6">#REF!</definedName>
    <definedName name="VAL80PE_S1" localSheetId="3">#REF!</definedName>
    <definedName name="VAL80PE_S1" localSheetId="8">#REF!</definedName>
    <definedName name="VAL80PE_S1" localSheetId="14">#REF!</definedName>
    <definedName name="VAL80PE_S1">#REF!</definedName>
    <definedName name="VAL80PE_S2" localSheetId="3">#REF!</definedName>
    <definedName name="VAL80PE_S2" localSheetId="8">#REF!</definedName>
    <definedName name="VAL80PE_S2" localSheetId="14">#REF!</definedName>
    <definedName name="VAL80PE_S2">#REF!</definedName>
    <definedName name="VAL80PE_S3" localSheetId="3">#REF!</definedName>
    <definedName name="VAL80PE_S3" localSheetId="8">#REF!</definedName>
    <definedName name="VAL80PE_S3" localSheetId="14">#REF!</definedName>
    <definedName name="VAL80PE_S3">#REF!</definedName>
    <definedName name="VAL80PE_S4" localSheetId="3">#REF!</definedName>
    <definedName name="VAL80PE_S4" localSheetId="8">#REF!</definedName>
    <definedName name="VAL80PE_S4" localSheetId="14">#REF!</definedName>
    <definedName name="VAL80PE_S4">#REF!</definedName>
    <definedName name="VAL80PE_S5" localSheetId="3">#REF!</definedName>
    <definedName name="VAL80PE_S5" localSheetId="8">#REF!</definedName>
    <definedName name="VAL80PE_S5" localSheetId="14">#REF!</definedName>
    <definedName name="VAL80PE_S5">#REF!</definedName>
    <definedName name="VAL80PE_S6" localSheetId="3">#REF!</definedName>
    <definedName name="VAL80PE_S6" localSheetId="8">#REF!</definedName>
    <definedName name="VAL80PE_S6" localSheetId="14">#REF!</definedName>
    <definedName name="VAL80PE_S6">#REF!</definedName>
    <definedName name="valcal" localSheetId="4">[303]Dólar!#REF!</definedName>
    <definedName name="valcal" localSheetId="8">[304]Dólar!#REF!</definedName>
    <definedName name="valcal" localSheetId="10">[303]Dólar!#REF!</definedName>
    <definedName name="valcal">[304]Dólar!#REF!</definedName>
    <definedName name="VALDES" localSheetId="4">#REF!</definedName>
    <definedName name="VALDES" localSheetId="8">#REF!</definedName>
    <definedName name="VALDES" localSheetId="10">#REF!</definedName>
    <definedName name="VALDES">#REF!</definedName>
    <definedName name="valhati" localSheetId="4">[20]Gastos!#REF!</definedName>
    <definedName name="valhati" localSheetId="8">[21]Gastos!#REF!</definedName>
    <definedName name="valhati" localSheetId="10">[20]Gastos!#REF!</definedName>
    <definedName name="valhati">[21]Gastos!#REF!</definedName>
    <definedName name="VALLA_2_3_MTS_CON_3_CERCHAS" localSheetId="4">#REF!</definedName>
    <definedName name="VALLA_2_3_MTS_CON_3_CERCHAS" localSheetId="8">#REF!</definedName>
    <definedName name="VALLA_2_3_MTS_CON_3_CERCHAS" localSheetId="10">#REF!</definedName>
    <definedName name="VALLA_2_3_MTS_CON_3_CERCHAS">#REF!</definedName>
    <definedName name="valor_consumibles" localSheetId="4">#REF!</definedName>
    <definedName name="valor_consumibles" localSheetId="8">#REF!</definedName>
    <definedName name="valor_consumibles" localSheetId="10">#REF!</definedName>
    <definedName name="valor_consumibles">#REF!</definedName>
    <definedName name="valor_cuadrilla" localSheetId="4">#REF!</definedName>
    <definedName name="valor_cuadrilla" localSheetId="8">#REF!</definedName>
    <definedName name="valor_cuadrilla" localSheetId="10">#REF!</definedName>
    <definedName name="valor_cuadrilla">#REF!</definedName>
    <definedName name="valor_equipos" localSheetId="8">#REF!</definedName>
    <definedName name="valor_equipos">#REF!</definedName>
    <definedName name="valor_nomina1" localSheetId="8">#REF!</definedName>
    <definedName name="valor_nomina1">#REF!</definedName>
    <definedName name="valor_nomina2" localSheetId="8">#REF!</definedName>
    <definedName name="valor_nomina2">#REF!</definedName>
    <definedName name="valor_nomina3" localSheetId="8">#REF!</definedName>
    <definedName name="valor_nomina3">#REF!</definedName>
    <definedName name="Valor_Total" localSheetId="8">#REF!</definedName>
    <definedName name="Valor_Total">#REF!</definedName>
    <definedName name="valor1" localSheetId="7">#REF!</definedName>
    <definedName name="valor1" localSheetId="8">#REF!</definedName>
    <definedName name="valor1">#REF!</definedName>
    <definedName name="valor2" localSheetId="7">#REF!</definedName>
    <definedName name="valor2" localSheetId="8">#REF!</definedName>
    <definedName name="valor2">#REF!</definedName>
    <definedName name="VALOR3" localSheetId="7">#REF!</definedName>
    <definedName name="VALOR3" localSheetId="8">#REF!</definedName>
    <definedName name="VALOR3">#REF!</definedName>
    <definedName name="Valoracion" localSheetId="8">#REF!</definedName>
    <definedName name="Valoracion">#REF!</definedName>
    <definedName name="VALORACIÓN" localSheetId="8">#REF!</definedName>
    <definedName name="VALORACIÓN">#REF!</definedName>
    <definedName name="valorcal" localSheetId="4">[20]Gastos!#REF!</definedName>
    <definedName name="valorcal" localSheetId="8">[21]Gastos!#REF!</definedName>
    <definedName name="valorcal" localSheetId="10">[20]Gastos!#REF!</definedName>
    <definedName name="valorcal">[21]Gastos!#REF!</definedName>
    <definedName name="ValoresCanon" localSheetId="4">#REF!</definedName>
    <definedName name="ValoresCanon" localSheetId="8">#REF!</definedName>
    <definedName name="ValoresCanon" localSheetId="10">#REF!</definedName>
    <definedName name="ValoresCanon">#REF!</definedName>
    <definedName name="ValoresIva" localSheetId="4">#REF!</definedName>
    <definedName name="ValoresIva" localSheetId="8">#REF!</definedName>
    <definedName name="ValoresIva" localSheetId="10">#REF!</definedName>
    <definedName name="ValoresIva">#REF!</definedName>
    <definedName name="ValorFuturoFcro" localSheetId="4">#REF!</definedName>
    <definedName name="ValorFuturoFcro" localSheetId="8">#REF!</definedName>
    <definedName name="ValorFuturoFcro" localSheetId="10">#REF!</definedName>
    <definedName name="ValorFuturoFcro">#REF!</definedName>
    <definedName name="ValorImpuestoTimbre" localSheetId="8">#REF!</definedName>
    <definedName name="ValorImpuestoTimbre">#REF!</definedName>
    <definedName name="ValorTotConsultoria" localSheetId="7">#REF!</definedName>
    <definedName name="ValorTotConsultoria" localSheetId="8">#REF!</definedName>
    <definedName name="ValorTotConsultoria">#REF!</definedName>
    <definedName name="Values_Entered">#N/A</definedName>
    <definedName name="VALVULA_DE_COMPUERTA_2__SELLO_ELASTICO_Y_VNA_CON_CUADRANTE" localSheetId="4">#REF!</definedName>
    <definedName name="VALVULA_DE_COMPUERTA_2__SELLO_ELASTICO_Y_VNA_CON_CUADRANTE" localSheetId="8">#REF!</definedName>
    <definedName name="VALVULA_DE_COMPUERTA_2__SELLO_ELASTICO_Y_VNA_CON_CUADRANTE" localSheetId="10">#REF!</definedName>
    <definedName name="VALVULA_DE_COMPUERTA_2__SELLO_ELASTICO_Y_VNA_CON_CUADRANTE">#REF!</definedName>
    <definedName name="VALVULA_DE_COMPUERTA_3__BxB_CON_RUEDA_MECANICA" localSheetId="4">#REF!</definedName>
    <definedName name="VALVULA_DE_COMPUERTA_3__BxB_CON_RUEDA_MECANICA" localSheetId="8">#REF!</definedName>
    <definedName name="VALVULA_DE_COMPUERTA_3__BxB_CON_RUEDA_MECANICA" localSheetId="10">#REF!</definedName>
    <definedName name="VALVULA_DE_COMPUERTA_3__BxB_CON_RUEDA_MECANICA">#REF!</definedName>
    <definedName name="VALVULA_DE_COMPUERTA_3__SELLO_ELASTICO_Y_VNA_CON_CUADRANTE" localSheetId="4">#REF!</definedName>
    <definedName name="VALVULA_DE_COMPUERTA_3__SELLO_ELASTICO_Y_VNA_CON_CUADRANTE" localSheetId="8">#REF!</definedName>
    <definedName name="VALVULA_DE_COMPUERTA_3__SELLO_ELASTICO_Y_VNA_CON_CUADRANTE" localSheetId="10">#REF!</definedName>
    <definedName name="VALVULA_DE_COMPUERTA_3__SELLO_ELASTICO_Y_VNA_CON_CUADRANTE">#REF!</definedName>
    <definedName name="VALVULA_DE_COMPUERTA_4__SELLO_ELASTICO_Y_VNA_CON_CUADRANTE" localSheetId="8">#REF!</definedName>
    <definedName name="VALVULA_DE_COMPUERTA_4__SELLO_ELASTICO_Y_VNA_CON_CUADRANTE">#REF!</definedName>
    <definedName name="VALVULA_DE_NO_RETORNO_CHEQUE__3__PARA_TRABAJAR_HORIZONTALMENTE_B_x_B" localSheetId="8">#REF!</definedName>
    <definedName name="VALVULA_DE_NO_RETORNO_CHEQUE__3__PARA_TRABAJAR_HORIZONTALMENTE_B_x_B">#REF!</definedName>
    <definedName name="VALVULA_DE_NO_RETORNO_CHEQUE__4__PARA_TRABAJAR_HORIZONTALMENTE_B_x_B" localSheetId="8">#REF!</definedName>
    <definedName name="VALVULA_DE_NO_RETORNO_CHEQUE__4__PARA_TRABAJAR_HORIZONTALMENTE_B_x_B">#REF!</definedName>
    <definedName name="VarEquip" localSheetId="4">'[99]Equip Data'!#REF!</definedName>
    <definedName name="VarEquip" localSheetId="8">'[100]Equip Data'!#REF!</definedName>
    <definedName name="VarEquip" localSheetId="10">'[99]Equip Data'!#REF!</definedName>
    <definedName name="VarEquip">'[100]Equip Data'!#REF!</definedName>
    <definedName name="variacion" localSheetId="8">[57]Datos!$B$8</definedName>
    <definedName name="variacion">[58]Datos!$B$8</definedName>
    <definedName name="Varilla_cooperwell_24">'[45]LISTADO '!$F$42</definedName>
    <definedName name="VarRange" localSheetId="4">'[99]Equip Data'!#REF!</definedName>
    <definedName name="VarRange" localSheetId="8">'[100]Equip Data'!#REF!</definedName>
    <definedName name="VarRange" localSheetId="10">'[99]Equip Data'!#REF!</definedName>
    <definedName name="VarRange">'[100]Equip Data'!#REF!</definedName>
    <definedName name="VAS" localSheetId="8">#REF!</definedName>
    <definedName name="VAS">#REF!</definedName>
    <definedName name="VAT" localSheetId="4">#REF!</definedName>
    <definedName name="VAT" localSheetId="8">#REF!</definedName>
    <definedName name="VAT" localSheetId="10">#REF!</definedName>
    <definedName name="VAT">#REF!</definedName>
    <definedName name="vaton" localSheetId="4">[20]Gastos!#REF!</definedName>
    <definedName name="vaton" localSheetId="8">[21]Gastos!#REF!</definedName>
    <definedName name="vaton" localSheetId="10">[20]Gastos!#REF!</definedName>
    <definedName name="vaton">[21]Gastos!#REF!</definedName>
    <definedName name="Vb" localSheetId="4">#REF!</definedName>
    <definedName name="Vb" localSheetId="8">#REF!</definedName>
    <definedName name="Vb" localSheetId="10">#REF!</definedName>
    <definedName name="Vb">#REF!</definedName>
    <definedName name="Vc" localSheetId="4">#REF!</definedName>
    <definedName name="Vc" localSheetId="8">#REF!</definedName>
    <definedName name="Vc" localSheetId="10">#REF!</definedName>
    <definedName name="Vc">#REF!</definedName>
    <definedName name="vck" localSheetId="4">#REF!</definedName>
    <definedName name="vck" localSheetId="8">#REF!</definedName>
    <definedName name="vck" localSheetId="10">#REF!</definedName>
    <definedName name="vck">#REF!</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8">#REF!</definedName>
    <definedName name="Vd">#REF!</definedName>
    <definedName name="VE" localSheetId="7">'[69]CIRCUITOS CODENSA'!#REF!</definedName>
    <definedName name="VE" localSheetId="8">'[69]CIRCUITOS CODENSA'!#REF!</definedName>
    <definedName name="Ve">#REF!</definedName>
    <definedName name="VENDOR_ID" localSheetId="8">#REF!</definedName>
    <definedName name="VENDOR_ID">#REF!</definedName>
    <definedName name="Vendor_name" localSheetId="8">#REF!</definedName>
    <definedName name="Vendor_name">#REF!</definedName>
    <definedName name="vendor_name2" localSheetId="8">#REF!</definedName>
    <definedName name="vendor_name2">#REF!</definedName>
    <definedName name="VENT100_S1" localSheetId="3">#REF!</definedName>
    <definedName name="VENT100_S1" localSheetId="8">#REF!</definedName>
    <definedName name="VENT100_S1" localSheetId="14">#REF!</definedName>
    <definedName name="VENT100_S1">#REF!</definedName>
    <definedName name="VENT100_S2" localSheetId="3">#REF!</definedName>
    <definedName name="VENT100_S2" localSheetId="8">#REF!</definedName>
    <definedName name="VENT100_S2" localSheetId="14">#REF!</definedName>
    <definedName name="VENT100_S2">#REF!</definedName>
    <definedName name="VENT100_S3" localSheetId="3">#REF!</definedName>
    <definedName name="VENT100_S3" localSheetId="8">#REF!</definedName>
    <definedName name="VENT100_S3" localSheetId="14">#REF!</definedName>
    <definedName name="VENT100_S3">#REF!</definedName>
    <definedName name="VENT100_S4" localSheetId="3">#REF!</definedName>
    <definedName name="VENT100_S4" localSheetId="8">#REF!</definedName>
    <definedName name="VENT100_S4" localSheetId="14">#REF!</definedName>
    <definedName name="VENT100_S4">#REF!</definedName>
    <definedName name="VENT100_S5" localSheetId="3">#REF!</definedName>
    <definedName name="VENT100_S5" localSheetId="8">#REF!</definedName>
    <definedName name="VENT100_S5" localSheetId="14">#REF!</definedName>
    <definedName name="VENT100_S5">#REF!</definedName>
    <definedName name="VENT100_S6" localSheetId="3">#REF!</definedName>
    <definedName name="VENT100_S6" localSheetId="8">#REF!</definedName>
    <definedName name="VENT100_S6" localSheetId="14">#REF!</definedName>
    <definedName name="VENT100_S6">#REF!</definedName>
    <definedName name="Ventilador_de_techo">'[45]LISTADO '!$F$106</definedName>
    <definedName name="VENTOSAS_PARA_INSTALACION_EN_TUBERIA_DE_3" localSheetId="4">#REF!</definedName>
    <definedName name="VENTOSAS_PARA_INSTALACION_EN_TUBERIA_DE_3" localSheetId="8">#REF!</definedName>
    <definedName name="VENTOSAS_PARA_INSTALACION_EN_TUBERIA_DE_3" localSheetId="10">#REF!</definedName>
    <definedName name="VENTOSAS_PARA_INSTALACION_EN_TUBERIA_DE_3">#REF!</definedName>
    <definedName name="VER" localSheetId="7" hidden="1">{"TAB1",#N/A,TRUE,"GENERAL";"TAB2",#N/A,TRUE,"GENERAL";"TAB3",#N/A,TRUE,"GENERAL";"TAB4",#N/A,TRUE,"GENERAL";"TAB5",#N/A,TRUE,"GENERAL"}</definedName>
    <definedName name="VER" localSheetId="8" hidden="1">{"TAB1",#N/A,TRUE,"GENERAL";"TAB2",#N/A,TRUE,"GENERAL";"TAB3",#N/A,TRUE,"GENERAL";"TAB4",#N/A,TRUE,"GENERAL";"TAB5",#N/A,TRUE,"GENERAL"}</definedName>
    <definedName name="VER" hidden="1">{"TAB1",#N/A,TRUE,"GENERAL";"TAB2",#N/A,TRUE,"GENERAL";"TAB3",#N/A,TRUE,"GENERAL";"TAB4",#N/A,TRUE,"GENERAL";"TAB5",#N/A,TRUE,"GENERAL"}</definedName>
    <definedName name="Verifier" localSheetId="4">#REF!</definedName>
    <definedName name="Verifier" localSheetId="8">#REF!</definedName>
    <definedName name="Verifier" localSheetId="10">#REF!</definedName>
    <definedName name="Verifier">#REF!</definedName>
    <definedName name="VERO" localSheetId="7" hidden="1">{"via1",#N/A,TRUE,"general";"via2",#N/A,TRUE,"general";"via3",#N/A,TRUE,"general"}</definedName>
    <definedName name="VERO" localSheetId="8" hidden="1">{"via1",#N/A,TRUE,"general";"via2",#N/A,TRUE,"general";"via3",#N/A,TRUE,"general"}</definedName>
    <definedName name="VERO" hidden="1">{"via1",#N/A,TRUE,"general";"via2",#N/A,TRUE,"general";"via3",#N/A,TRUE,"general"}</definedName>
    <definedName name="VERSION" localSheetId="3">#REF!</definedName>
    <definedName name="VERSION" localSheetId="8">#REF!</definedName>
    <definedName name="VERSION" localSheetId="14">#REF!</definedName>
    <definedName name="VERSION">#REF!</definedName>
    <definedName name="Vf" localSheetId="8">#REF!</definedName>
    <definedName name="Vf">#REF!</definedName>
    <definedName name="vfggchbh" localSheetId="8">#REF!</definedName>
    <definedName name="vfggchbh">#REF!</definedName>
    <definedName name="vfgtfgvfgv" localSheetId="8">#REF!</definedName>
    <definedName name="vfgtfgvfgv">#REF!</definedName>
    <definedName name="vfn" localSheetId="8">#REF!</definedName>
    <definedName name="vfn">#REF!</definedName>
    <definedName name="Vg" localSheetId="8">#REF!</definedName>
    <definedName name="Vg">#REF!</definedName>
    <definedName name="Vh" localSheetId="8">#REF!</definedName>
    <definedName name="Vh">#REF!</definedName>
    <definedName name="VHGF" localSheetId="7" hidden="1">{#N/A,#N/A,FALSE,"PERSONAL"}</definedName>
    <definedName name="VHGF" localSheetId="8" hidden="1">{#N/A,#N/A,FALSE,"PERSONAL"}</definedName>
    <definedName name="VHGF" hidden="1">{#N/A,#N/A,FALSE,"PERSONAL"}</definedName>
    <definedName name="VI">'[69]CIRCUITOS CODENSA'!#REF!</definedName>
    <definedName name="via" localSheetId="4" hidden="1">{"via1",#N/A,TRUE,"general";"via2",#N/A,TRUE,"general";"via3",#N/A,TRUE,"general"}</definedName>
    <definedName name="VIA" localSheetId="7">#REF!</definedName>
    <definedName name="VIA" localSheetId="8">#REF!</definedName>
    <definedName name="via" localSheetId="10" hidden="1">{"via1",#N/A,TRUE,"general";"via2",#N/A,TRUE,"general";"via3",#N/A,TRUE,"general"}</definedName>
    <definedName name="via" hidden="1">{"via1",#N/A,TRUE,"general";"via2",#N/A,TRUE,"general";"via3",#N/A,TRUE,"general"}</definedName>
    <definedName name="Viajes" localSheetId="7">#REF!</definedName>
    <definedName name="Viajes" localSheetId="8">#REF!</definedName>
    <definedName name="Viajes">#REF!</definedName>
    <definedName name="VIAS" localSheetId="7">#REF!</definedName>
    <definedName name="VIAS" localSheetId="8">#REF!</definedName>
    <definedName name="vias">[305]Datos!$H$2:$H$6</definedName>
    <definedName name="VIBRA">[53]INSUMOS!$D$1404</definedName>
    <definedName name="VIBRADOR" localSheetId="4">#REF!</definedName>
    <definedName name="VIBRADOR" localSheetId="7">#REF!</definedName>
    <definedName name="VIBRADOR" localSheetId="8">#REF!</definedName>
    <definedName name="VIBRADOR" localSheetId="10">#REF!</definedName>
    <definedName name="VIBRADOR">#REF!</definedName>
    <definedName name="VIBRO" localSheetId="8">#REF!</definedName>
    <definedName name="VIBRO">#REF!</definedName>
    <definedName name="VIDRIO4" localSheetId="4">#REF!</definedName>
    <definedName name="VIDRIO4" localSheetId="8">#REF!</definedName>
    <definedName name="VIDRIO4" localSheetId="10">#REF!</definedName>
    <definedName name="VIDRIO4">#REF!</definedName>
    <definedName name="VINILO" localSheetId="4">#REF!</definedName>
    <definedName name="VINILO" localSheetId="8">#REF!</definedName>
    <definedName name="VINILO" localSheetId="10">#REF!</definedName>
    <definedName name="VINILO">#REF!</definedName>
    <definedName name="viscosidad" localSheetId="3">#REF!</definedName>
    <definedName name="viscosidad" localSheetId="8">#REF!</definedName>
    <definedName name="viscosidad" localSheetId="14">#REF!</definedName>
    <definedName name="viscosidad">#REF!</definedName>
    <definedName name="VJ" localSheetId="8">#REF!,#REF!,#REF!,#REF!,#REF!,#REF!,#REF!</definedName>
    <definedName name="VJ">#REF!,#REF!,#REF!,#REF!,#REF!,#REF!,#REF!</definedName>
    <definedName name="vm" localSheetId="4">#REF!</definedName>
    <definedName name="vm" localSheetId="8">#REF!</definedName>
    <definedName name="vm">#REF!</definedName>
    <definedName name="VOLQUETA" localSheetId="7">#REF!</definedName>
    <definedName name="VOLQUETA" localSheetId="8">#REF!</definedName>
    <definedName name="VOLQUETA">#REF!</definedName>
    <definedName name="VolTanqu" localSheetId="8">#REF!</definedName>
    <definedName name="VolTanqu">#REF!</definedName>
    <definedName name="VPD">[8]TARIFAS!$C$569</definedName>
    <definedName name="VPDACUE" localSheetId="4">#REF!</definedName>
    <definedName name="VPDACUE" localSheetId="8">#REF!</definedName>
    <definedName name="VPDACUE" localSheetId="10">#REF!</definedName>
    <definedName name="VPDACUE">#REF!</definedName>
    <definedName name="VPI">[8]TARIFAS!$C$567</definedName>
    <definedName name="VPNIngresos" localSheetId="4">#REF!</definedName>
    <definedName name="VPNIngresos" localSheetId="8">#REF!</definedName>
    <definedName name="VPNIngresos" localSheetId="10">#REF!</definedName>
    <definedName name="VPNIngresos">#REF!</definedName>
    <definedName name="VPNSurenting" localSheetId="4">#REF!</definedName>
    <definedName name="VPNSurenting" localSheetId="8">#REF!</definedName>
    <definedName name="VPNSurenting" localSheetId="10">#REF!</definedName>
    <definedName name="VPNSurenting">#REF!</definedName>
    <definedName name="VR_CON_IVA">[107]Insumos!$I1*(1+[107]Insumos!$H1)</definedName>
    <definedName name="vr_equipos" localSheetId="4">#REF!</definedName>
    <definedName name="vr_equipos" localSheetId="8">#REF!</definedName>
    <definedName name="vr_equipos" localSheetId="10">#REF!</definedName>
    <definedName name="vr_equipos">#REF!</definedName>
    <definedName name="VR_SIN_IVA">VLOOKUP([107]Insumos!$D1,[107]Auxiliares!$B$1:$G$65536,6,FALSE)</definedName>
    <definedName name="VR_TOT" localSheetId="7">IF(LG=2,IF(SCQ=0,"",SCQ/2),"")</definedName>
    <definedName name="VR_TOT" localSheetId="8">IF(LG=2,IF(SCQ=0,"",SCQ/2),"")</definedName>
    <definedName name="VR_TOT">IF(LG=2,IF(SCQ=0,"",SCQ/2),"")</definedName>
    <definedName name="VR_TOT_APU">IF([107]apu!$E1="","",IF([107]apu!$B1=[107]apu!$A1,SUMIF([107]apu!XEY2:XEY10001,[107]apu!XEY1,[107]apu!A2:A10001),ROUNDUP([107]apu!$D1*[107]apu!$F1,0)))</definedName>
    <definedName name="VR_TOT_AUX">IF([107]Auxiliares!XFC1="","",IF([107]Auxiliares!$B1=[107]Auxiliares!$A1,SUMIF([107]Auxiliares!XEY2:XEY9997,[107]Auxiliares!XEY1,[107]Auxiliares!A2:A9997),ROUNDUP([107]Auxiliares!$D1*[107]Auxiliares!$F1,0)))</definedName>
    <definedName name="VR_UN" localSheetId="7">IF(ISERROR(V_U),"",V_U)</definedName>
    <definedName name="VR_UN" localSheetId="8">IF(ISERROR(V_U),"",V_U)</definedName>
    <definedName name="VR_UN">IF(ISERROR(V_U),"",V_U)</definedName>
    <definedName name="VR_UN_APU">IF(LEN([107]apu!$B1)=2,"",IF([107]apu!$B1="","",IF(ISERROR(SEARCH("-",[107]apu!$B1,3)),VLOOKUP([107]apu!$B1,[107]Insumos!$D$1:$I$65536,4,FALSE),"")))</definedName>
    <definedName name="VR_UN_AUX">IF([107]Auxiliares!$D1="","",VLOOKUP([107]Auxiliares!$B1,[107]Insumos!$D$1:$J$65536,4,0))</definedName>
    <definedName name="VR_UN_PPTO">IF(LEN('[107]Ppto completo'!$D1)=9,VLOOKUP('[107]Ppto completo'!$D1,[107]apu!$B$1:$G$65536,6,FALSE),"")</definedName>
    <definedName name="VRA">[8]TARIFAS!$C$566</definedName>
    <definedName name="VSCanonTotal" localSheetId="4">#REF!</definedName>
    <definedName name="VSCanonTotal" localSheetId="8">#REF!</definedName>
    <definedName name="VSCanonTotal" localSheetId="10">#REF!</definedName>
    <definedName name="VSCanonTotal">#REF!</definedName>
    <definedName name="VSPunRentabilidad" localSheetId="4">#REF!</definedName>
    <definedName name="VSPunRentabilidad" localSheetId="8">#REF!</definedName>
    <definedName name="VSPunRentabilidad" localSheetId="10">#REF!</definedName>
    <definedName name="VSPunRentabilidad">#REF!</definedName>
    <definedName name="VSTablaDTF" localSheetId="4">#REF!</definedName>
    <definedName name="VSTablaDTF" localSheetId="8">#REF!</definedName>
    <definedName name="VSTablaDTF" localSheetId="10">#REF!</definedName>
    <definedName name="VSTablaDTF">#REF!</definedName>
    <definedName name="VSTablaDTFDatos" localSheetId="8">#REF!</definedName>
    <definedName name="VSTablaDTFDatos">#REF!</definedName>
    <definedName name="VSUtilidadMensual" localSheetId="8">#REF!</definedName>
    <definedName name="VSUtilidadMensual">#REF!</definedName>
    <definedName name="VSVariablesRenting" localSheetId="8">#REF!</definedName>
    <definedName name="VSVariablesRenting">#REF!</definedName>
    <definedName name="VV" localSheetId="7" hidden="1">{#N/A,#N/A,FALSE,"VOL695";#N/A,#N/A,FALSE,"anexo1";#N/A,#N/A,FALSE,"anexo2";#N/A,#N/A,FALSE,"anexo3";#N/A,#N/A,FALSE,"anexo4";#N/A,#N/A,FALSE,"anexo5a";#N/A,#N/A,FALSE,"anexo5b";#N/A,#N/A,FALSE,"anexo6a";#N/A,#N/A,FALSE,"anexo6a";#N/A,#N/A,FALSE,"anexo6c";#N/A,#N/A,FALSE,"anexo7a";#N/A,#N/A,FALSE,"anexo7b";#N/A,#N/A,FALSE,"anexo7c"}</definedName>
    <definedName name="VV" localSheetId="8" hidden="1">{#N/A,#N/A,FALSE,"VOL695";#N/A,#N/A,FALSE,"anexo1";#N/A,#N/A,FALSE,"anexo2";#N/A,#N/A,FALSE,"anexo3";#N/A,#N/A,FALSE,"anexo4";#N/A,#N/A,FALSE,"anexo5a";#N/A,#N/A,FALSE,"anexo5b";#N/A,#N/A,FALSE,"anexo6a";#N/A,#N/A,FALSE,"anexo6a";#N/A,#N/A,FALSE,"anexo6c";#N/A,#N/A,FALSE,"anexo7a";#N/A,#N/A,FALSE,"anexo7b";#N/A,#N/A,FALSE,"anexo7c"}</definedName>
    <definedName name="vv">#REF!</definedName>
    <definedName name="VVV" localSheetId="8">#REF!</definedName>
    <definedName name="VVV">#REF!</definedName>
    <definedName name="vvvvvv" localSheetId="7" hidden="1">{#N/A,#N/A,FALSE,"Costos Productos 6A";#N/A,#N/A,FALSE,"Costo Unitario Total H-94-12"}</definedName>
    <definedName name="vvvvvv" localSheetId="8" hidden="1">{#N/A,#N/A,FALSE,"Costos Productos 6A";#N/A,#N/A,FALSE,"Costo Unitario Total H-94-12"}</definedName>
    <definedName name="vvvvvv" hidden="1">{#N/A,#N/A,FALSE,"Costos Productos 6A";#N/A,#N/A,FALSE,"Costo Unitario Total H-94-12"}</definedName>
    <definedName name="w" localSheetId="4">'[172]Análisis Unit'!#REF!</definedName>
    <definedName name="w" localSheetId="7" hidden="1">#REF!</definedName>
    <definedName name="w" localSheetId="8" hidden="1">#REF!</definedName>
    <definedName name="w" localSheetId="10">'[172]Análisis Unit'!#REF!</definedName>
    <definedName name="w">'[172]Análisis Unit'!#REF!</definedName>
    <definedName name="wacc" localSheetId="7" hidden="1">{#N/A,#N/A,FALSE,"SOACHA"}</definedName>
    <definedName name="wacc" localSheetId="8" hidden="1">{#N/A,#N/A,FALSE,"SOACHA"}</definedName>
    <definedName name="wacc" hidden="1">{#N/A,#N/A,FALSE,"SOACHA"}</definedName>
    <definedName name="Waste_DB" localSheetId="4">#REF!</definedName>
    <definedName name="Waste_DB" localSheetId="8">#REF!</definedName>
    <definedName name="Waste_DB" localSheetId="10">#REF!</definedName>
    <definedName name="Waste_DB">#REF!</definedName>
    <definedName name="Waste1" localSheetId="4">#REF!</definedName>
    <definedName name="Waste1" localSheetId="8">#REF!</definedName>
    <definedName name="Waste1" localSheetId="10">#REF!</definedName>
    <definedName name="Waste1">#REF!</definedName>
    <definedName name="Waste2" localSheetId="4">#REF!</definedName>
    <definedName name="Waste2" localSheetId="8">#REF!</definedName>
    <definedName name="Waste2" localSheetId="10">#REF!</definedName>
    <definedName name="Waste2">#REF!</definedName>
    <definedName name="Waste3" localSheetId="8">#REF!</definedName>
    <definedName name="Waste3">#REF!</definedName>
    <definedName name="Waste4" localSheetId="8">#REF!</definedName>
    <definedName name="Waste4">#REF!</definedName>
    <definedName name="WasteFleet" localSheetId="8">#REF!</definedName>
    <definedName name="WasteFleet">#REF!</definedName>
    <definedName name="WasteLoad" localSheetId="8">#REF!</definedName>
    <definedName name="WasteLoad">#REF!</definedName>
    <definedName name="WasteOpCost" localSheetId="8">#REF!</definedName>
    <definedName name="WasteOpCost">#REF!</definedName>
    <definedName name="WasteOverCap" localSheetId="8">#REF!</definedName>
    <definedName name="WasteOverCap">#REF!</definedName>
    <definedName name="WasteRepl" localSheetId="8">#REF!</definedName>
    <definedName name="WasteRepl">#REF!</definedName>
    <definedName name="WasteUtil" localSheetId="8">#REF!</definedName>
    <definedName name="WasteUtil">#REF!</definedName>
    <definedName name="WContLab" localSheetId="8">#REF!</definedName>
    <definedName name="WContLab">#REF!</definedName>
    <definedName name="WContParts" localSheetId="8">#REF!</definedName>
    <definedName name="WContParts">#REF!</definedName>
    <definedName name="we" localSheetId="8">#REF!</definedName>
    <definedName name="we">#REF!</definedName>
    <definedName name="weight" localSheetId="8">#REF!</definedName>
    <definedName name="weight">#REF!</definedName>
    <definedName name="WEIGHT_UNIT" localSheetId="8">#REF!</definedName>
    <definedName name="WEIGHT_UNIT">#REF!</definedName>
    <definedName name="WER">'[63]Res-Accide-10'!$S$2:$S$7</definedName>
    <definedName name="WGET" localSheetId="8">#REF!</definedName>
    <definedName name="WGET">#REF!</definedName>
    <definedName name="WILSON" localSheetId="8">'[63]Res-Accide-10'!#REF!</definedName>
    <definedName name="WILSON">'[63]Res-Accide-10'!#REF!</definedName>
    <definedName name="wj" localSheetId="8">#REF!</definedName>
    <definedName name="wj">#REF!</definedName>
    <definedName name="wl" localSheetId="8">#REF!</definedName>
    <definedName name="wl">#REF!</definedName>
    <definedName name="WLube" localSheetId="8">#REF!</definedName>
    <definedName name="WLube">#REF!</definedName>
    <definedName name="WOHaul" localSheetId="8">#REF!</definedName>
    <definedName name="WOHaul">#REF!</definedName>
    <definedName name="WQ" localSheetId="7" hidden="1">{#N/A,#N/A,FALSE,"PERSONAL"}</definedName>
    <definedName name="WQ" localSheetId="8" hidden="1">{#N/A,#N/A,FALSE,"PERSONAL"}</definedName>
    <definedName name="WQ" hidden="1">{#N/A,#N/A,FALSE,"PERSONAL"}</definedName>
    <definedName name="WQEWQW" localSheetId="7" hidden="1">#REF!</definedName>
    <definedName name="WQEWQW" localSheetId="8" hidden="1">#REF!</definedName>
    <definedName name="WQEWQW" hidden="1">#REF!</definedName>
    <definedName name="WQW" localSheetId="7" hidden="1">{#N/A,#N/A,FALSE,"PERSONAL"}</definedName>
    <definedName name="WQW" localSheetId="8" hidden="1">{#N/A,#N/A,FALSE,"PERSONAL"}</definedName>
    <definedName name="WQW" hidden="1">{#N/A,#N/A,FALSE,"PERSONAL"}</definedName>
    <definedName name="WRandM" localSheetId="8">#REF!</definedName>
    <definedName name="WRandM">#REF!</definedName>
    <definedName name="wrn.andres." localSheetId="7" hidden="1">{#N/A,#N/A,FALSE,"107.R";#N/A,#N/A,FALSE,"113.R";#N/A,#N/A,FALSE,"114.R";#N/A,#N/A,FALSE,"115.R";#N/A,#N/A,FALSE,"117.R";#N/A,#N/A,FALSE,"117.1.R";#N/A,#N/A,FALSE,"117.2.R";#N/A,#N/A,FALSE,"117.3.R ";#N/A,#N/A,FALSE,"118.R";#N/A,#N/A,FALSE,"118.1.R";#N/A,#N/A,FALSE,"118.2.R";#N/A,#N/A,FALSE,"118.3.R";#N/A,#N/A,FALSE,"118.4.R";#N/A,#N/A,FALSE,"118.5.R";#N/A,#N/A,FALSE,"118.6.R";#N/A,#N/A,FALSE,"118.7.R";#N/A,#N/A,FALSE,"118.8.R";#N/A,#N/A,FALSE,"118.9.R";#N/A,#N/A,FALSE,"118.10.R";#N/A,#N/A,FALSE,"120.R";#N/A,#N/A,FALSE,"120.1.R ";#N/A,#N/A,FALSE,"120.2.R";#N/A,#N/A,FALSE,"120.3.R ";#N/A,#N/A,FALSE,"137.R";#N/A,#N/A,FALSE,"137.1.R";#N/A,#N/A,FALSE,"137.2.R";#N/A,#N/A,FALSE,"137.3.R";#N/A,#N/A,FALSE,"137.4.R";#N/A,#N/A,FALSE,"138.R";#N/A,#N/A,FALSE,"140.R";#N/A,#N/A,FALSE,"145.R";#N/A,#N/A,FALSE,"146.R"}</definedName>
    <definedName name="wrn.andres." localSheetId="8" hidden="1">{#N/A,#N/A,FALSE,"107.R";#N/A,#N/A,FALSE,"113.R";#N/A,#N/A,FALSE,"114.R";#N/A,#N/A,FALSE,"115.R";#N/A,#N/A,FALSE,"117.R";#N/A,#N/A,FALSE,"117.1.R";#N/A,#N/A,FALSE,"117.2.R";#N/A,#N/A,FALSE,"117.3.R ";#N/A,#N/A,FALSE,"118.R";#N/A,#N/A,FALSE,"118.1.R";#N/A,#N/A,FALSE,"118.2.R";#N/A,#N/A,FALSE,"118.3.R";#N/A,#N/A,FALSE,"118.4.R";#N/A,#N/A,FALSE,"118.5.R";#N/A,#N/A,FALSE,"118.6.R";#N/A,#N/A,FALSE,"118.7.R";#N/A,#N/A,FALSE,"118.8.R";#N/A,#N/A,FALSE,"118.9.R";#N/A,#N/A,FALSE,"118.10.R";#N/A,#N/A,FALSE,"120.R";#N/A,#N/A,FALSE,"120.1.R ";#N/A,#N/A,FALSE,"120.2.R";#N/A,#N/A,FALSE,"120.3.R ";#N/A,#N/A,FALSE,"137.R";#N/A,#N/A,FALSE,"137.1.R";#N/A,#N/A,FALSE,"137.2.R";#N/A,#N/A,FALSE,"137.3.R";#N/A,#N/A,FALSE,"137.4.R";#N/A,#N/A,FALSE,"138.R";#N/A,#N/A,FALSE,"140.R";#N/A,#N/A,FALSE,"145.R";#N/A,#N/A,FALSE,"146.R"}</definedName>
    <definedName name="wrn.andres." hidden="1">{#N/A,#N/A,FALSE,"107.R";#N/A,#N/A,FALSE,"113.R";#N/A,#N/A,FALSE,"114.R";#N/A,#N/A,FALSE,"115.R";#N/A,#N/A,FALSE,"117.R";#N/A,#N/A,FALSE,"117.1.R";#N/A,#N/A,FALSE,"117.2.R";#N/A,#N/A,FALSE,"117.3.R ";#N/A,#N/A,FALSE,"118.R";#N/A,#N/A,FALSE,"118.1.R";#N/A,#N/A,FALSE,"118.2.R";#N/A,#N/A,FALSE,"118.3.R";#N/A,#N/A,FALSE,"118.4.R";#N/A,#N/A,FALSE,"118.5.R";#N/A,#N/A,FALSE,"118.6.R";#N/A,#N/A,FALSE,"118.7.R";#N/A,#N/A,FALSE,"118.8.R";#N/A,#N/A,FALSE,"118.9.R";#N/A,#N/A,FALSE,"118.10.R";#N/A,#N/A,FALSE,"120.R";#N/A,#N/A,FALSE,"120.1.R ";#N/A,#N/A,FALSE,"120.2.R";#N/A,#N/A,FALSE,"120.3.R ";#N/A,#N/A,FALSE,"137.R";#N/A,#N/A,FALSE,"137.1.R";#N/A,#N/A,FALSE,"137.2.R";#N/A,#N/A,FALSE,"137.3.R";#N/A,#N/A,FALSE,"137.4.R";#N/A,#N/A,FALSE,"138.R";#N/A,#N/A,FALSE,"140.R";#N/A,#N/A,FALSE,"145.R";#N/A,#N/A,FALSE,"146.R"}</definedName>
    <definedName name="wrn.ANEXO1." localSheetId="7" hidden="1">{#N/A,#N/A,FALSE,"Costos Contables CIB A 12 1994";#N/A,#N/A,FALSE,"Cuadre Contab. y C. OP"}</definedName>
    <definedName name="wrn.ANEXO1." localSheetId="8" hidden="1">{#N/A,#N/A,FALSE,"Costos Contables CIB A 12 1994";#N/A,#N/A,FALSE,"Cuadre Contab. y C. OP"}</definedName>
    <definedName name="wrn.ANEXO1." hidden="1">{#N/A,#N/A,FALSE,"Costos Contables CIB A 12 1994";#N/A,#N/A,FALSE,"Cuadre Contab. y C. OP"}</definedName>
    <definedName name="wrn.anexo5." localSheetId="7" hidden="1">{#N/A,#N/A,FALSE,"CIBHA05A";#N/A,#N/A,FALSE,"CIBHA05B"}</definedName>
    <definedName name="wrn.anexo5." localSheetId="8" hidden="1">{#N/A,#N/A,FALSE,"CIBHA05A";#N/A,#N/A,FALSE,"CIBHA05B"}</definedName>
    <definedName name="wrn.anexo5." hidden="1">{#N/A,#N/A,FALSE,"CIBHA05A";#N/A,#N/A,FALSE,"CIBHA05B"}</definedName>
    <definedName name="wrn.anexo6." localSheetId="7" hidden="1">{#N/A,#N/A,FALSE,"Costos Productos 6A";#N/A,#N/A,FALSE,"Costo Unitario Total H-94-12"}</definedName>
    <definedName name="wrn.anexo6." localSheetId="8" hidden="1">{#N/A,#N/A,FALSE,"Costos Productos 6A";#N/A,#N/A,FALSE,"Costo Unitario Total H-94-12"}</definedName>
    <definedName name="wrn.anexo6." hidden="1">{#N/A,#N/A,FALSE,"Costos Productos 6A";#N/A,#N/A,FALSE,"Costo Unitario Total H-94-12"}</definedName>
    <definedName name="wrn.ar." localSheetId="7" hidden="1">{#N/A,#N/A,TRUE,"CODIGO DEPENDENCIA"}</definedName>
    <definedName name="wrn.ar." localSheetId="8" hidden="1">{#N/A,#N/A,TRUE,"CODIGO DEPENDENCIA"}</definedName>
    <definedName name="wrn.ar." hidden="1">{#N/A,#N/A,TRUE,"CODIGO DEPENDENCIA"}</definedName>
    <definedName name="wrn.Argosy._.Ppto._.Exe." localSheetId="7" hidden="1">{#N/A,#N/A,FALSE,"CPR Santana"}</definedName>
    <definedName name="wrn.Argosy._.Ppto._.Exe." localSheetId="8" hidden="1">{#N/A,#N/A,FALSE,"CPR Santana"}</definedName>
    <definedName name="wrn.Argosy._.Ppto._.Exe." hidden="1">{#N/A,#N/A,FALSE,"CPR Santana"}</definedName>
    <definedName name="wrn.Book." localSheetId="7" hidden="1">{"EVA",#N/A,FALSE,"SMT2";#N/A,#N/A,FALSE,"Summary";#N/A,#N/A,FALSE,"Graphs";#N/A,#N/A,FALSE,"4 Panel"}</definedName>
    <definedName name="wrn.Book." localSheetId="8" hidden="1">{"EVA",#N/A,FALSE,"SMT2";#N/A,#N/A,FALSE,"Summary";#N/A,#N/A,FALSE,"Graphs";#N/A,#N/A,FALSE,"4 Panel"}</definedName>
    <definedName name="wrn.Book." hidden="1">{"EVA",#N/A,FALSE,"SMT2";#N/A,#N/A,FALSE,"Summary";#N/A,#N/A,FALSE,"Graphs";#N/A,#N/A,FALSE,"4 Panel"}</definedName>
    <definedName name="wrn.CAR." localSheetId="7" hidden="1">{#N/A,#N/A,FALSE,"a1";#N/A,#N/A,FALSE,"a2";#N/A,#N/A,FALSE,"a3";#N/A,#N/A,FALSE,"a4a";#N/A,#N/A,FALSE,"a4B";#N/A,#N/A,FALSE,"a4C";#N/A,#N/A,FALSE,"a4D";#N/A,#N/A,FALSE,"A5a ";#N/A,#N/A,FALSE,"A5b";#N/A,#N/A,FALSE,"A6A";#N/A,#N/A,FALSE,"A6B";#N/A,#N/A,FALSE,"A6C";#N/A,#N/A,FALSE,"A6D";#N/A,#N/A,FALSE,"INV"}</definedName>
    <definedName name="wrn.CAR." localSheetId="8"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B." localSheetId="7" hidden="1">{#N/A,#N/A,FALSE,"A1";#N/A,#N/A,FALSE,"A2";#N/A,#N/A,FALSE,"A3";#N/A,#N/A,FALSE,"A4";#N/A,#N/A,FALSE,"a4a";#N/A,#N/A,FALSE,"a4B";#N/A,#N/A,FALSE,"a4C";#N/A,#N/A,FALSE,"A5A";#N/A,#N/A,FALSE,"A5B";#N/A,#N/A,FALSE,"F1F2";#N/A,#N/A,FALSE,"MP";#N/A,#N/A,FALSE,"MP A PCTOS";#N/A,#N/A,FALSE,"A6A";#N/A,#N/A,FALSE,"A6C";#N/A,#N/A,FALSE,"REND";"CRUDOS",#N/A,FALSE,"INVENTARIO";"PRODUCTOS",#N/A,FALSE,"INVENTARIO"}</definedName>
    <definedName name="wrn.CIB." localSheetId="8" hidden="1">{#N/A,#N/A,FALSE,"A1";#N/A,#N/A,FALSE,"A2";#N/A,#N/A,FALSE,"A3";#N/A,#N/A,FALSE,"A4";#N/A,#N/A,FALSE,"a4a";#N/A,#N/A,FALSE,"a4B";#N/A,#N/A,FALSE,"a4C";#N/A,#N/A,FALSE,"A5A";#N/A,#N/A,FALSE,"A5B";#N/A,#N/A,FALSE,"F1F2";#N/A,#N/A,FALSE,"MP";#N/A,#N/A,FALSE,"MP A PCTOS";#N/A,#N/A,FALSE,"A6A";#N/A,#N/A,FALSE,"A6C";#N/A,#N/A,FALSE,"REND";"CRUDOS",#N/A,FALSE,"INVENTARIO";"PRODUCTOS",#N/A,FALSE,"INVENTARIO"}</definedName>
    <definedName name="wrn.CIB." hidden="1">{#N/A,#N/A,FALSE,"A1";#N/A,#N/A,FALSE,"A2";#N/A,#N/A,FALSE,"A3";#N/A,#N/A,FALSE,"A4";#N/A,#N/A,FALSE,"a4a";#N/A,#N/A,FALSE,"a4B";#N/A,#N/A,FALSE,"a4C";#N/A,#N/A,FALSE,"A5A";#N/A,#N/A,FALSE,"A5B";#N/A,#N/A,FALSE,"F1F2";#N/A,#N/A,FALSE,"MP";#N/A,#N/A,FALSE,"MP A PCTOS";#N/A,#N/A,FALSE,"A6A";#N/A,#N/A,FALSE,"A6C";#N/A,#N/A,FALSE,"REND";"CRUDOS",#N/A,FALSE,"INVENTARIO";"PRODUCTOS",#N/A,FALSE,"INVENTARIO"}</definedName>
    <definedName name="wrn.civil._.works." localSheetId="7" hidden="1">{#N/A,#N/A,TRUE,"1842CWN0"}</definedName>
    <definedName name="wrn.civil._.works." localSheetId="8" hidden="1">{#N/A,#N/A,TRUE,"1842CWN0"}</definedName>
    <definedName name="wrn.civil._.works." hidden="1">{#N/A,#N/A,TRUE,"1842CWN0"}</definedName>
    <definedName name="wrn.civil._.works.1" localSheetId="7" hidden="1">{#N/A,#N/A,TRUE,"1842CWN0"}</definedName>
    <definedName name="wrn.civil._.works.1" localSheetId="8" hidden="1">{#N/A,#N/A,TRUE,"1842CWN0"}</definedName>
    <definedName name="wrn.civil._.works.1" hidden="1">{#N/A,#N/A,TRUE,"1842CWN0"}</definedName>
    <definedName name="wrn.Complete." localSheetId="7" hidden="1">{#N/A,#N/A,FALSE,"SMT1";#N/A,#N/A,FALSE,"SMT2";#N/A,#N/A,FALSE,"Summary";#N/A,#N/A,FALSE,"Graphs";#N/A,#N/A,FALSE,"4 Panel"}</definedName>
    <definedName name="wrn.Complete." localSheetId="8" hidden="1">{#N/A,#N/A,FALSE,"SMT1";#N/A,#N/A,FALSE,"SMT2";#N/A,#N/A,FALSE,"Summary";#N/A,#N/A,FALSE,"Graphs";#N/A,#N/A,FALSE,"4 Panel"}</definedName>
    <definedName name="wrn.Complete." hidden="1">{#N/A,#N/A,FALSE,"SMT1";#N/A,#N/A,FALSE,"SMT2";#N/A,#N/A,FALSE,"Summary";#N/A,#N/A,FALSE,"Graphs";#N/A,#N/A,FALSE,"4 Panel"}</definedName>
    <definedName name="wrn.Complete._.Set." localSheetId="7" hidden="1">{#N/A,#N/A,FALSE,"Full";#N/A,#N/A,FALSE,"Half";#N/A,#N/A,FALSE,"Op Expenses";#N/A,#N/A,FALSE,"Cap Charge";#N/A,#N/A,FALSE,"Cost C";#N/A,#N/A,FALSE,"PP&amp;E";#N/A,#N/A,FALSE,"R&amp;D"}</definedName>
    <definedName name="wrn.Complete._.Set." localSheetId="8" hidden="1">{#N/A,#N/A,FALSE,"Full";#N/A,#N/A,FALSE,"Half";#N/A,#N/A,FALSE,"Op Expenses";#N/A,#N/A,FALSE,"Cap Charge";#N/A,#N/A,FALSE,"Cost C";#N/A,#N/A,FALSE,"PP&amp;E";#N/A,#N/A,FALSE,"R&amp;D"}</definedName>
    <definedName name="wrn.Complete._.Set." hidden="1">{#N/A,#N/A,FALSE,"Full";#N/A,#N/A,FALSE,"Half";#N/A,#N/A,FALSE,"Op Expenses";#N/A,#N/A,FALSE,"Cap Charge";#N/A,#N/A,FALSE,"Cost C";#N/A,#N/A,FALSE,"PP&amp;E";#N/A,#N/A,FALSE,"R&amp;D"}</definedName>
    <definedName name="wrn.Consolidado._.Ppto._.Exe." localSheetId="7" hidden="1">{#N/A,#N/A,FALSE,"Consolidado"}</definedName>
    <definedName name="wrn.Consolidado._.Ppto._.Exe." localSheetId="8" hidden="1">{#N/A,#N/A,FALSE,"Consolidado"}</definedName>
    <definedName name="wrn.Consolidado._.Ppto._.Exe." hidden="1">{#N/A,#N/A,FALSE,"Consolidado"}</definedName>
    <definedName name="wrn.Ejecución._.de._.Ppto._.GOR._.2002." localSheetId="7" hidden="1">{#N/A,#N/A,FALSE,"Ppto. Inv. por Proyectos";#N/A,#N/A,FALSE,"Ppto. Gastos por Asociación";#N/A,#N/A,FALSE,"Cravo Norte";#N/A,#N/A,FALSE,"Upía";#N/A,#N/A,FALSE,"CPR Espinal";#N/A,#N/A,FALSE,"Magangué";#N/A,#N/A,FALSE,"Casanare";#N/A,#N/A,FALSE,"Estero";#N/A,#N/A,FALSE,"Garcero";#N/A,#N/A,FALSE,"Orocué";#N/A,#N/A,FALSE,"Corocora";#N/A,#N/A,FALSE,"CPR Santana";#N/A,#N/A,FALSE,"Consolidado"}</definedName>
    <definedName name="wrn.Ejecución._.de._.Ppto._.GOR._.2002." localSheetId="8" hidden="1">{#N/A,#N/A,FALSE,"Ppto. Inv. por Proyectos";#N/A,#N/A,FALSE,"Ppto. Gastos por Asociación";#N/A,#N/A,FALSE,"Cravo Norte";#N/A,#N/A,FALSE,"Upía";#N/A,#N/A,FALSE,"CPR Espinal";#N/A,#N/A,FALSE,"Magangué";#N/A,#N/A,FALSE,"Casanare";#N/A,#N/A,FALSE,"Estero";#N/A,#N/A,FALSE,"Garcero";#N/A,#N/A,FALSE,"Orocué";#N/A,#N/A,FALSE,"Corocora";#N/A,#N/A,FALSE,"CPR Santana";#N/A,#N/A,FALSE,"Consolidado"}</definedName>
    <definedName name="wrn.Ejecución._.de._.Ppto._.GOR._.2002." hidden="1">{#N/A,#N/A,FALSE,"Ppto. Inv. por Proyectos";#N/A,#N/A,FALSE,"Ppto. Gastos por Asociación";#N/A,#N/A,FALSE,"Cravo Norte";#N/A,#N/A,FALSE,"Upía";#N/A,#N/A,FALSE,"CPR Espinal";#N/A,#N/A,FALSE,"Magangué";#N/A,#N/A,FALSE,"Casanare";#N/A,#N/A,FALSE,"Estero";#N/A,#N/A,FALSE,"Garcero";#N/A,#N/A,FALSE,"Orocué";#N/A,#N/A,FALSE,"Corocora";#N/A,#N/A,FALSE,"CPR Santana";#N/A,#N/A,FALSE,"Consolidado"}</definedName>
    <definedName name="wrn.fe" localSheetId="7" hidden="1">{#N/A,#N/A,TRUE,"1842CWN0"}</definedName>
    <definedName name="wrn.fe" localSheetId="8" hidden="1">{#N/A,#N/A,TRUE,"1842CWN0"}</definedName>
    <definedName name="wrn.fe" hidden="1">{#N/A,#N/A,TRUE,"1842CWN0"}</definedName>
    <definedName name="wrn.FFFFFFF." localSheetId="7" hidden="1">{#N/A,#N/A,FALSE,"47.R ";#N/A,#N/A,FALSE,"47.1.R";#N/A,#N/A,FALSE,"47.1.1.R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FFFFFFF." localSheetId="8" hidden="1">{#N/A,#N/A,FALSE,"47.R ";#N/A,#N/A,FALSE,"47.1.R";#N/A,#N/A,FALSE,"47.1.1.R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FFFFFFF." hidden="1">{#N/A,#N/A,FALSE,"47.R ";#N/A,#N/A,FALSE,"47.1.R";#N/A,#N/A,FALSE,"47.1.1.R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4"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8"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10"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1."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1."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localSheetId="4"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8"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10"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astos._.e._.Inversiones." localSheetId="7" hidden="1">{#N/A,#N/A,FALSE,"Ppto. Inv. por Proyectos";#N/A,#N/A,FALSE,"Ppto. Gastos por Asociación"}</definedName>
    <definedName name="wrn.Gastos._.e._.Inversiones." localSheetId="8" hidden="1">{#N/A,#N/A,FALSE,"Ppto. Inv. por Proyectos";#N/A,#N/A,FALSE,"Ppto. Gastos por Asociación"}</definedName>
    <definedName name="wrn.Gastos._.e._.Inversiones." hidden="1">{#N/A,#N/A,FALSE,"Ppto. Inv. por Proyectos";#N/A,#N/A,FALSE,"Ppto. Gastos por Asociación"}</definedName>
    <definedName name="wrn.GENERAL." localSheetId="4" hidden="1">{"TAB1",#N/A,TRUE,"GENERAL";"TAB2",#N/A,TRUE,"GENERAL";"TAB3",#N/A,TRUE,"GENERAL";"TAB4",#N/A,TRUE,"GENERAL";"TAB5",#N/A,TRUE,"GENERAL"}</definedName>
    <definedName name="wrn.general." localSheetId="7" hidden="1">{#N/A,#N/A,FALSE,"orthoflow";#N/A,#N/A,FALSE,"Miscelaneos";#N/A,#N/A,FALSE,"Instrumentacio";#N/A,#N/A,FALSE,"Electrico";#N/A,#N/A,FALSE,"Valv. Seguridad"}</definedName>
    <definedName name="wrn.general." localSheetId="8" hidden="1">{#N/A,#N/A,FALSE,"orthoflow";#N/A,#N/A,FALSE,"Miscelaneos";#N/A,#N/A,FALSE,"Instrumentacio";#N/A,#N/A,FALSE,"Electrico";#N/A,#N/A,FALSE,"Valv. Seguridad"}</definedName>
    <definedName name="wrn.GENERAL." localSheetId="10" hidden="1">{"TAB1",#N/A,TRUE,"GENERAL";"TAB2",#N/A,TRUE,"GENERAL";"TAB3",#N/A,TRUE,"GENERAL";"TAB4",#N/A,TRUE,"GENERAL";"TAB5",#N/A,TRUE,"GENERAL"}</definedName>
    <definedName name="wrn.GENERAL." hidden="1">{"TAB1",#N/A,TRUE,"GENERAL";"TAB2",#N/A,TRUE,"GENERAL";"TAB3",#N/A,TRUE,"GENERAL";"TAB4",#N/A,TRUE,"GENERAL";"TAB5",#N/A,TRUE,"GENERAL"}</definedName>
    <definedName name="wrn.GERENCIA." localSheetId="7" hidden="1">{#N/A,#N/A,TRUE,"INGENIERIA";#N/A,#N/A,TRUE,"COMPRAS";#N/A,#N/A,TRUE,"DIRECCION";#N/A,#N/A,TRUE,"RESUMEN"}</definedName>
    <definedName name="wrn.GERENCIA." localSheetId="8" hidden="1">{#N/A,#N/A,TRUE,"INGENIERIA";#N/A,#N/A,TRUE,"COMPRAS";#N/A,#N/A,TRUE,"DIRECCION";#N/A,#N/A,TRUE,"RESUMEN"}</definedName>
    <definedName name="wrn.GERENCIA." hidden="1">{#N/A,#N/A,TRUE,"INGENIERIA";#N/A,#N/A,TRUE,"COMPRAS";#N/A,#N/A,TRUE,"DIRECCION";#N/A,#N/A,TRUE,"RESUMEN"}</definedName>
    <definedName name="wrn.hhhuuuuu." localSheetId="7" hidden="1">{#N/A,#N/A,FALSE,"137.2.R";#N/A,#N/A,FALSE,"137.3.R";#N/A,#N/A,FALSE,"137.4.R";#N/A,#N/A,FALSE,"138.R";#N/A,#N/A,FALSE,"140.R";#N/A,#N/A,FALSE,"145.R";#N/A,#N/A,FALSE,"146.R"}</definedName>
    <definedName name="wrn.hhhuuuuu." localSheetId="8" hidden="1">{#N/A,#N/A,FALSE,"137.2.R";#N/A,#N/A,FALSE,"137.3.R";#N/A,#N/A,FALSE,"137.4.R";#N/A,#N/A,FALSE,"138.R";#N/A,#N/A,FALSE,"140.R";#N/A,#N/A,FALSE,"145.R";#N/A,#N/A,FALSE,"146.R"}</definedName>
    <definedName name="wrn.hhhuuuuu." hidden="1">{#N/A,#N/A,FALSE,"137.2.R";#N/A,#N/A,FALSE,"137.3.R";#N/A,#N/A,FALSE,"137.4.R";#N/A,#N/A,FALSE,"138.R";#N/A,#N/A,FALSE,"140.R";#N/A,#N/A,FALSE,"145.R";#N/A,#N/A,FALSE,"146.R"}</definedName>
    <definedName name="wrn.hojas." localSheetId="7"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hojas." localSheetId="8"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hojas."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impr4." localSheetId="7" hidden="1">{#N/A,#N/A,FALSE,"41.R";#N/A,#N/A,FALSE,"41.1.R";#N/A,#N/A,FALSE,"41.2.R ";#N/A,#N/A,FALSE,"41.3.R ";#N/A,#N/A,FALSE,"42.R";#N/A,#N/A,FALSE,"42.1.R";#N/A,#N/A,FALSE,"42.2.R";#N/A,#N/A,FALSE,"42.3.R";#N/A,#N/A,FALSE,"47.R";#N/A,#N/A,FALSE,"47.1.R";#N/A,#N/A,FALSE,"47.1.1.R ";#N/A,#N/A,FALSE,"47.1.2.R ";#N/A,#N/A,FALSE,"47.1.3.R ";#N/A,#N/A,FALSE,"54.R";#N/A,#N/A,FALSE,"54.1.R ";#N/A,#N/A,FALSE,"54.2.R";#N/A,#N/A,FALSE,"54.3.R";#N/A,#N/A,FALSE,"58.R";#N/A,#N/A,FALSE,"75. R ";#N/A,#N/A,FALSE,"76.R";#N/A,#N/A,FALSE,"76.1.R";#N/A,#N/A,FALSE,"76.1. cont. 1.-R"}</definedName>
    <definedName name="wrn.impr4." localSheetId="8" hidden="1">{#N/A,#N/A,FALSE,"41.R";#N/A,#N/A,FALSE,"41.1.R";#N/A,#N/A,FALSE,"41.2.R ";#N/A,#N/A,FALSE,"41.3.R ";#N/A,#N/A,FALSE,"42.R";#N/A,#N/A,FALSE,"42.1.R";#N/A,#N/A,FALSE,"42.2.R";#N/A,#N/A,FALSE,"42.3.R";#N/A,#N/A,FALSE,"47.R";#N/A,#N/A,FALSE,"47.1.R";#N/A,#N/A,FALSE,"47.1.1.R ";#N/A,#N/A,FALSE,"47.1.2.R ";#N/A,#N/A,FALSE,"47.1.3.R ";#N/A,#N/A,FALSE,"54.R";#N/A,#N/A,FALSE,"54.1.R ";#N/A,#N/A,FALSE,"54.2.R";#N/A,#N/A,FALSE,"54.3.R";#N/A,#N/A,FALSE,"58.R";#N/A,#N/A,FALSE,"75. R ";#N/A,#N/A,FALSE,"76.R";#N/A,#N/A,FALSE,"76.1.R";#N/A,#N/A,FALSE,"76.1. cont. 1.-R"}</definedName>
    <definedName name="wrn.impr4." hidden="1">{#N/A,#N/A,FALSE,"41.R";#N/A,#N/A,FALSE,"41.1.R";#N/A,#N/A,FALSE,"41.2.R ";#N/A,#N/A,FALSE,"41.3.R ";#N/A,#N/A,FALSE,"42.R";#N/A,#N/A,FALSE,"42.1.R";#N/A,#N/A,FALSE,"42.2.R";#N/A,#N/A,FALSE,"42.3.R";#N/A,#N/A,FALSE,"47.R";#N/A,#N/A,FALSE,"47.1.R";#N/A,#N/A,FALSE,"47.1.1.R ";#N/A,#N/A,FALSE,"47.1.2.R ";#N/A,#N/A,FALSE,"47.1.3.R ";#N/A,#N/A,FALSE,"54.R";#N/A,#N/A,FALSE,"54.1.R ";#N/A,#N/A,FALSE,"54.2.R";#N/A,#N/A,FALSE,"54.3.R";#N/A,#N/A,FALSE,"58.R";#N/A,#N/A,FALSE,"75. R ";#N/A,#N/A,FALSE,"76.R";#N/A,#N/A,FALSE,"76.1.R";#N/A,#N/A,FALSE,"76.1. cont. 1.-R"}</definedName>
    <definedName name="wrn.IMPR5." localSheetId="7" hidden="1">{#N/A,#N/A,FALSE,"83.R";#N/A,#N/A,FALSE,"86.R";#N/A,#N/A,FALSE,"86.1. R ";#N/A,#N/A,FALSE,"86.2.R";#N/A,#N/A,FALSE,"86.3.R ";#N/A,#N/A,FALSE,"87. R";#N/A,#N/A,FALSE,"88.R";#N/A,#N/A,FALSE,"88.1.R ";#N/A,#N/A,FALSE,"88.2.R";#N/A,#N/A,FALSE,"88.3.R ";#N/A,#N/A,FALSE,"91.R";#N/A,#N/A,FALSE,"98.R";#N/A,#N/A,FALSE,"113.R";#N/A,#N/A,FALSE,"114.R";#N/A,#N/A,FALSE,"117.R";#N/A,#N/A,FALSE,"117.1.R";#N/A,#N/A,FALSE,"117.2.R";#N/A,#N/A,FALSE,"117.3.R ";#N/A,#N/A,FALSE,"118.R";#N/A,#N/A,FALSE,"118.1.R";#N/A,#N/A,FALSE,"118.2.R";#N/A,#N/A,FALSE,"118.3.R";#N/A,#N/A,FALSE,"118.4.R";#N/A,#N/A,FALSE,"118.5.R";#N/A,#N/A,FALSE,"118.6.R";#N/A,#N/A,FALSE,"118.7.R";#N/A,#N/A,FALSE,"118.8.R";#N/A,#N/A,FALSE,"118.9.R";#N/A,#N/A,FALSE,"118.10.R";#N/A,#N/A,FALSE,"144.R"}</definedName>
    <definedName name="wrn.IMPR5." localSheetId="8" hidden="1">{#N/A,#N/A,FALSE,"83.R";#N/A,#N/A,FALSE,"86.R";#N/A,#N/A,FALSE,"86.1. R ";#N/A,#N/A,FALSE,"86.2.R";#N/A,#N/A,FALSE,"86.3.R ";#N/A,#N/A,FALSE,"87. R";#N/A,#N/A,FALSE,"88.R";#N/A,#N/A,FALSE,"88.1.R ";#N/A,#N/A,FALSE,"88.2.R";#N/A,#N/A,FALSE,"88.3.R ";#N/A,#N/A,FALSE,"91.R";#N/A,#N/A,FALSE,"98.R";#N/A,#N/A,FALSE,"113.R";#N/A,#N/A,FALSE,"114.R";#N/A,#N/A,FALSE,"117.R";#N/A,#N/A,FALSE,"117.1.R";#N/A,#N/A,FALSE,"117.2.R";#N/A,#N/A,FALSE,"117.3.R ";#N/A,#N/A,FALSE,"118.R";#N/A,#N/A,FALSE,"118.1.R";#N/A,#N/A,FALSE,"118.2.R";#N/A,#N/A,FALSE,"118.3.R";#N/A,#N/A,FALSE,"118.4.R";#N/A,#N/A,FALSE,"118.5.R";#N/A,#N/A,FALSE,"118.6.R";#N/A,#N/A,FALSE,"118.7.R";#N/A,#N/A,FALSE,"118.8.R";#N/A,#N/A,FALSE,"118.9.R";#N/A,#N/A,FALSE,"118.10.R";#N/A,#N/A,FALSE,"144.R"}</definedName>
    <definedName name="wrn.IMPR5." hidden="1">{#N/A,#N/A,FALSE,"83.R";#N/A,#N/A,FALSE,"86.R";#N/A,#N/A,FALSE,"86.1. R ";#N/A,#N/A,FALSE,"86.2.R";#N/A,#N/A,FALSE,"86.3.R ";#N/A,#N/A,FALSE,"87. R";#N/A,#N/A,FALSE,"88.R";#N/A,#N/A,FALSE,"88.1.R ";#N/A,#N/A,FALSE,"88.2.R";#N/A,#N/A,FALSE,"88.3.R ";#N/A,#N/A,FALSE,"91.R";#N/A,#N/A,FALSE,"98.R";#N/A,#N/A,FALSE,"113.R";#N/A,#N/A,FALSE,"114.R";#N/A,#N/A,FALSE,"117.R";#N/A,#N/A,FALSE,"117.1.R";#N/A,#N/A,FALSE,"117.2.R";#N/A,#N/A,FALSE,"117.3.R ";#N/A,#N/A,FALSE,"118.R";#N/A,#N/A,FALSE,"118.1.R";#N/A,#N/A,FALSE,"118.2.R";#N/A,#N/A,FALSE,"118.3.R";#N/A,#N/A,FALSE,"118.4.R";#N/A,#N/A,FALSE,"118.5.R";#N/A,#N/A,FALSE,"118.6.R";#N/A,#N/A,FALSE,"118.7.R";#N/A,#N/A,FALSE,"118.8.R";#N/A,#N/A,FALSE,"118.9.R";#N/A,#N/A,FALSE,"118.10.R";#N/A,#N/A,FALSE,"144.R"}</definedName>
    <definedName name="wrn.INF_DIARIO." localSheetId="7" hidden="1">{#N/A,#N/A,FALSE,"PERSONAL"}</definedName>
    <definedName name="wrn.INF_DIARIO." localSheetId="8" hidden="1">{#N/A,#N/A,FALSE,"PERSONAL"}</definedName>
    <definedName name="wrn.INF_DIARIO." hidden="1">{#N/A,#N/A,FALSE,"PERSONAL"}</definedName>
    <definedName name="wrn.inf1." localSheetId="7"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";#N/A,#N/A,FALSE,"144.1..R ";#N/A,#N/A,FALSE,"145.1.R ";#N/A,#N/A,FALSE,"146.1.R "}</definedName>
    <definedName name="wrn.inf1." localSheetId="8"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";#N/A,#N/A,FALSE,"144.1..R ";#N/A,#N/A,FALSE,"145.1.R ";#N/A,#N/A,FALSE,"146.1.R "}</definedName>
    <definedName name="wrn.inf1."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";#N/A,#N/A,FALSE,"144.1..R ";#N/A,#N/A,FALSE,"145.1.R ";#N/A,#N/A,FALSE,"146.1.R "}</definedName>
    <definedName name="wrn.inf10." localSheetId="7" hidden="1">{#N/A,#N/A,FALSE,"47.2.R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inf10." localSheetId="8" hidden="1">{#N/A,#N/A,FALSE,"47.2.R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inf10." hidden="1">{#N/A,#N/A,FALSE,"47.2.R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inf2." localSheetId="7" hidden="1">{#N/A,#N/A,FALSE,"47.3.1.R ";#N/A,#N/A,FALSE,"47.3.2.R  ";#N/A,#N/A,FALSE,"47.3.3.R  ";#N/A,#N/A,FALSE,"47.4.R    ";#N/A,#N/A,FALSE,"47.4.1.R ";#N/A,#N/A,FALSE,"47.4.2.R   ";#N/A,#N/A,FALSE,"47.4.3.R ";#N/A,#N/A,FALSE,"47.5.R     ";#N/A,#N/A,FALSE,"47.5.1.R   ";#N/A,#N/A,FALSE,"47.5.2.R    ";#N/A,#N/A,FALSE,"47.5.3.R   ";#N/A,#N/A,FALSE,"47.6.R     ";#N/A,#N/A,FALSE,"47.6.1.R   ";#N/A,#N/A,FALSE,"47.6.2.R    ";#N/A,#N/A,FALSE,"47.6.3.R  ";#N/A,#N/A,FALSE,"144.1..R ";#N/A,#N/A,FALSE,"145.1.R ";#N/A,#N/A,FALSE,"146.1.R "}</definedName>
    <definedName name="wrn.inf2." localSheetId="8" hidden="1">{#N/A,#N/A,FALSE,"47.3.1.R ";#N/A,#N/A,FALSE,"47.3.2.R  ";#N/A,#N/A,FALSE,"47.3.3.R  ";#N/A,#N/A,FALSE,"47.4.R    ";#N/A,#N/A,FALSE,"47.4.1.R ";#N/A,#N/A,FALSE,"47.4.2.R   ";#N/A,#N/A,FALSE,"47.4.3.R ";#N/A,#N/A,FALSE,"47.5.R     ";#N/A,#N/A,FALSE,"47.5.1.R   ";#N/A,#N/A,FALSE,"47.5.2.R    ";#N/A,#N/A,FALSE,"47.5.3.R   ";#N/A,#N/A,FALSE,"47.6.R     ";#N/A,#N/A,FALSE,"47.6.1.R   ";#N/A,#N/A,FALSE,"47.6.2.R    ";#N/A,#N/A,FALSE,"47.6.3.R  ";#N/A,#N/A,FALSE,"144.1..R ";#N/A,#N/A,FALSE,"145.1.R ";#N/A,#N/A,FALSE,"146.1.R "}</definedName>
    <definedName name="wrn.inf2." hidden="1">{#N/A,#N/A,FALSE,"47.3.1.R ";#N/A,#N/A,FALSE,"47.3.2.R  ";#N/A,#N/A,FALSE,"47.3.3.R  ";#N/A,#N/A,FALSE,"47.4.R    ";#N/A,#N/A,FALSE,"47.4.1.R ";#N/A,#N/A,FALSE,"47.4.2.R   ";#N/A,#N/A,FALSE,"47.4.3.R ";#N/A,#N/A,FALSE,"47.5.R     ";#N/A,#N/A,FALSE,"47.5.1.R   ";#N/A,#N/A,FALSE,"47.5.2.R    ";#N/A,#N/A,FALSE,"47.5.3.R   ";#N/A,#N/A,FALSE,"47.6.R     ";#N/A,#N/A,FALSE,"47.6.1.R   ";#N/A,#N/A,FALSE,"47.6.2.R    ";#N/A,#N/A,FALSE,"47.6.3.R  ";#N/A,#N/A,FALSE,"144.1..R ";#N/A,#N/A,FALSE,"145.1.R ";#N/A,#N/A,FALSE,"146.1.R "}</definedName>
    <definedName name="wrn.inf4." localSheetId="7"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inf4." localSheetId="8"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inf4."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INFOCIB." localSheetId="7" hidden="1">{#N/A,#N/A,FALSE,"VOL695";#N/A,#N/A,FALSE,"anexo1";#N/A,#N/A,FALSE,"anexo2";#N/A,#N/A,FALSE,"anexo3";#N/A,#N/A,FALSE,"anexo4";#N/A,#N/A,FALSE,"anexo5a";#N/A,#N/A,FALSE,"anexo5b";#N/A,#N/A,FALSE,"anexo6a";#N/A,#N/A,FALSE,"anexo6a";#N/A,#N/A,FALSE,"anexo6c";#N/A,#N/A,FALSE,"anexo7a";#N/A,#N/A,FALSE,"anexo7b";#N/A,#N/A,FALSE,"anexo7c"}</definedName>
    <definedName name="wrn.INFOCIB." localSheetId="8"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_.052000." localSheetId="7" hidden="1">{#N/A,#N/A,FALSE,"nuevo formato actividades";#N/A,#N/A,FALSE,"nuevo formato actividades";#N/A,#N/A,FALSE,"nuevo formato actividades"}</definedName>
    <definedName name="wrn.Julio._.052000." localSheetId="8" hidden="1">{#N/A,#N/A,FALSE,"nuevo formato actividades";#N/A,#N/A,FALSE,"nuevo formato actividades";#N/A,#N/A,FALSE,"nuevo formato actividades"}</definedName>
    <definedName name="wrn.Julio._.052000." hidden="1">{#N/A,#N/A,FALSE,"nuevo formato actividades";#N/A,#N/A,FALSE,"nuevo formato actividades";#N/A,#N/A,FALSE,"nuevo formato actividades"}</definedName>
    <definedName name="wrn.KKK." localSheetId="7" hidden="1">{#N/A,#N/A,FALSE,"31.R";#N/A,#N/A,FALSE,"31.1.R";#N/A,#N/A,FALSE,"31.2.R";#N/A,#N/A,FALSE,"31.3.R";#N/A,#N/A,FALSE,"32.R";#N/A,#N/A,FALSE,"32.1.R";#N/A,#N/A,FALSE,"32.1.1.R";#N/A,#N/A,FALSE,"32.1.2.R";#N/A,#N/A,FALSE,"32.1.3.R";#N/A,#N/A,FALSE,"34.R";#N/A,#N/A,FALSE,"34.1.R";#N/A,#N/A,FALSE,"35.R";#N/A,#N/A,FALSE,"35.1.R";#N/A,#N/A,FALSE,"35.2.R";#N/A,#N/A,FALSE,"35.3.R";#N/A,#N/A,FALSE,"39.R";#N/A,#N/A,FALSE,"39. a.R";#N/A,#N/A,FALSE,"39.b.R";#N/A,#N/A,FALSE,"41.R";#N/A,#N/A,FALSE,"41.1.R";#N/A,#N/A,FALSE,"41.2.R ";#N/A,#N/A,FALSE,"41.3.R ";#N/A,#N/A,FALSE,"42.R";#N/A,#N/A,FALSE,"42.1.R";#N/A,#N/A,FALSE,"42.2.R";#N/A,#N/A,FALSE,"42.3.R";#N/A,#N/A,FALSE,"44.R"}</definedName>
    <definedName name="wrn.KKK." localSheetId="8" hidden="1">{#N/A,#N/A,FALSE,"31.R";#N/A,#N/A,FALSE,"31.1.R";#N/A,#N/A,FALSE,"31.2.R";#N/A,#N/A,FALSE,"31.3.R";#N/A,#N/A,FALSE,"32.R";#N/A,#N/A,FALSE,"32.1.R";#N/A,#N/A,FALSE,"32.1.1.R";#N/A,#N/A,FALSE,"32.1.2.R";#N/A,#N/A,FALSE,"32.1.3.R";#N/A,#N/A,FALSE,"34.R";#N/A,#N/A,FALSE,"34.1.R";#N/A,#N/A,FALSE,"35.R";#N/A,#N/A,FALSE,"35.1.R";#N/A,#N/A,FALSE,"35.2.R";#N/A,#N/A,FALSE,"35.3.R";#N/A,#N/A,FALSE,"39.R";#N/A,#N/A,FALSE,"39. a.R";#N/A,#N/A,FALSE,"39.b.R";#N/A,#N/A,FALSE,"41.R";#N/A,#N/A,FALSE,"41.1.R";#N/A,#N/A,FALSE,"41.2.R ";#N/A,#N/A,FALSE,"41.3.R ";#N/A,#N/A,FALSE,"42.R";#N/A,#N/A,FALSE,"42.1.R";#N/A,#N/A,FALSE,"42.2.R";#N/A,#N/A,FALSE,"42.3.R";#N/A,#N/A,FALSE,"44.R"}</definedName>
    <definedName name="wrn.KKK." hidden="1">{#N/A,#N/A,FALSE,"31.R";#N/A,#N/A,FALSE,"31.1.R";#N/A,#N/A,FALSE,"31.2.R";#N/A,#N/A,FALSE,"31.3.R";#N/A,#N/A,FALSE,"32.R";#N/A,#N/A,FALSE,"32.1.R";#N/A,#N/A,FALSE,"32.1.1.R";#N/A,#N/A,FALSE,"32.1.2.R";#N/A,#N/A,FALSE,"32.1.3.R";#N/A,#N/A,FALSE,"34.R";#N/A,#N/A,FALSE,"34.1.R";#N/A,#N/A,FALSE,"35.R";#N/A,#N/A,FALSE,"35.1.R";#N/A,#N/A,FALSE,"35.2.R";#N/A,#N/A,FALSE,"35.3.R";#N/A,#N/A,FALSE,"39.R";#N/A,#N/A,FALSE,"39. a.R";#N/A,#N/A,FALSE,"39.b.R";#N/A,#N/A,FALSE,"41.R";#N/A,#N/A,FALSE,"41.1.R";#N/A,#N/A,FALSE,"41.2.R ";#N/A,#N/A,FALSE,"41.3.R ";#N/A,#N/A,FALSE,"42.R";#N/A,#N/A,FALSE,"42.1.R";#N/A,#N/A,FALSE,"42.2.R";#N/A,#N/A,FALSE,"42.3.R";#N/A,#N/A,FALSE,"44.R"}</definedName>
    <definedName name="wrn.Kr." localSheetId="7" hidden="1">{"krl1",#N/A,FALSE,"kr";"krl2",#N/A,FALSE,"kr";"compara",#N/A,FALSE,"kr";"desconp1",#N/A,FALSE,"kr";"desconp12",#N/A,FALSE,"kr";"krnp1",#N/A,FALSE,"kr";"krnp2",#N/A,FALSE,"kr";"krp12avg",#N/A,FALSE,"kr";"krp1avg",#N/A,FALSE,"kr"}</definedName>
    <definedName name="wrn.Kr." localSheetId="8" hidden="1">{"krl1",#N/A,FALSE,"kr";"krl2",#N/A,FALSE,"kr";"compara",#N/A,FALSE,"kr";"desconp1",#N/A,FALSE,"kr";"desconp12",#N/A,FALSE,"kr";"krnp1",#N/A,FALSE,"kr";"krnp2",#N/A,FALSE,"kr";"krp12avg",#N/A,FALSE,"kr";"krp1avg",#N/A,FALSE,"kr"}</definedName>
    <definedName name="wrn.Kr." hidden="1">{"krl1",#N/A,FALSE,"kr";"krl2",#N/A,FALSE,"kr";"compara",#N/A,FALSE,"kr";"desconp1",#N/A,FALSE,"kr";"desconp12",#N/A,FALSE,"kr";"krnp1",#N/A,FALSE,"kr";"krnp2",#N/A,FALSE,"kr";"krp12avg",#N/A,FALSE,"kr";"krp1avg",#N/A,FALSE,"kr"}</definedName>
    <definedName name="wrn.listo." localSheetId="7"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listo." localSheetId="8"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listo."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LISTO1" localSheetId="7"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LISTO1" localSheetId="8"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LISTO1"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Occidental._.Ppto._.Exe." localSheetId="7" hidden="1">{#N/A,#N/A,FALSE,"Cravo Norte"}</definedName>
    <definedName name="wrn.Occidental._.Ppto._.Exe." localSheetId="8" hidden="1">{#N/A,#N/A,FALSE,"Cravo Norte"}</definedName>
    <definedName name="wrn.Occidental._.Ppto._.Exe." hidden="1">{#N/A,#N/A,FALSE,"Cravo Norte"}</definedName>
    <definedName name="wrn.OMAR" localSheetId="7" hidden="1">{#N/A,#N/A,TRUE,"INGENIERIA";#N/A,#N/A,TRUE,"COMPRAS";#N/A,#N/A,TRUE,"DIRECCION";#N/A,#N/A,TRUE,"RESUMEN"}</definedName>
    <definedName name="wrn.OMAR" localSheetId="8" hidden="1">{#N/A,#N/A,TRUE,"INGENIERIA";#N/A,#N/A,TRUE,"COMPRAS";#N/A,#N/A,TRUE,"DIRECCION";#N/A,#N/A,TRUE,"RESUMEN"}</definedName>
    <definedName name="wrn.OMAR" hidden="1">{#N/A,#N/A,TRUE,"INGENIERIA";#N/A,#N/A,TRUE,"COMPRAS";#N/A,#N/A,TRUE,"DIRECCION";#N/A,#N/A,TRUE,"RESUMEN"}</definedName>
    <definedName name="wrn.ooooollllll." localSheetId="7" hidden="1">{#N/A,#N/A,FALSE,"47.1.3.R ";#N/A,#N/A,FALSE,"50.R";#N/A,#N/A,FALSE,"54.R";#N/A,#N/A,FALSE,"54.1.R ";#N/A,#N/A,FALSE,"54.2.R";#N/A,#N/A,FALSE,"54.3.R";#N/A,#N/A,FALSE,"58.R";#N/A,#N/A,FALSE,"62.R";#N/A,#N/A,FALSE,"64.R";#N/A,#N/A,FALSE,"70.R";#N/A,#N/A,FALSE,"73.R ";#N/A,#N/A,FALSE,"75. R ";#N/A,#N/A,FALSE,"76.R";#N/A,#N/A,FALSE,"76.1.R";#N/A,#N/A,FALSE,"76.1. cont. 1.-R";#N/A,#N/A,FALSE,"76.1. cont.- 2 .R ";#N/A,#N/A,FALSE,"83.R";#N/A,#N/A,FALSE,"85.R";#N/A,#N/A,FALSE,"85.1. R";#N/A,#N/A,FALSE,"85.2. R";#N/A,#N/A,FALSE,"85.3.R";#N/A,#N/A,FALSE,"86.R";#N/A,#N/A,FALSE,"86.1. R ";#N/A,#N/A,FALSE,"86.2.R";#N/A,#N/A,FALSE,"86.3.R ";#N/A,#N/A,FALSE,"87. R";#N/A,#N/A,FALSE,"88.R";#N/A,#N/A,FALSE,"88.1.R ";#N/A,#N/A,FALSE,"88.2.R";#N/A,#N/A,FALSE,"88.3.R "}</definedName>
    <definedName name="wrn.ooooollllll." localSheetId="8" hidden="1">{#N/A,#N/A,FALSE,"47.1.3.R ";#N/A,#N/A,FALSE,"50.R";#N/A,#N/A,FALSE,"54.R";#N/A,#N/A,FALSE,"54.1.R ";#N/A,#N/A,FALSE,"54.2.R";#N/A,#N/A,FALSE,"54.3.R";#N/A,#N/A,FALSE,"58.R";#N/A,#N/A,FALSE,"62.R";#N/A,#N/A,FALSE,"64.R";#N/A,#N/A,FALSE,"70.R";#N/A,#N/A,FALSE,"73.R ";#N/A,#N/A,FALSE,"75. R ";#N/A,#N/A,FALSE,"76.R";#N/A,#N/A,FALSE,"76.1.R";#N/A,#N/A,FALSE,"76.1. cont. 1.-R";#N/A,#N/A,FALSE,"76.1. cont.- 2 .R ";#N/A,#N/A,FALSE,"83.R";#N/A,#N/A,FALSE,"85.R";#N/A,#N/A,FALSE,"85.1. R";#N/A,#N/A,FALSE,"85.2. R";#N/A,#N/A,FALSE,"85.3.R";#N/A,#N/A,FALSE,"86.R";#N/A,#N/A,FALSE,"86.1. R ";#N/A,#N/A,FALSE,"86.2.R";#N/A,#N/A,FALSE,"86.3.R ";#N/A,#N/A,FALSE,"87. R";#N/A,#N/A,FALSE,"88.R";#N/A,#N/A,FALSE,"88.1.R ";#N/A,#N/A,FALSE,"88.2.R";#N/A,#N/A,FALSE,"88.3.R "}</definedName>
    <definedName name="wrn.ooooollllll." hidden="1">{#N/A,#N/A,FALSE,"47.1.3.R ";#N/A,#N/A,FALSE,"50.R";#N/A,#N/A,FALSE,"54.R";#N/A,#N/A,FALSE,"54.1.R ";#N/A,#N/A,FALSE,"54.2.R";#N/A,#N/A,FALSE,"54.3.R";#N/A,#N/A,FALSE,"58.R";#N/A,#N/A,FALSE,"62.R";#N/A,#N/A,FALSE,"64.R";#N/A,#N/A,FALSE,"70.R";#N/A,#N/A,FALSE,"73.R ";#N/A,#N/A,FALSE,"75. R ";#N/A,#N/A,FALSE,"76.R";#N/A,#N/A,FALSE,"76.1.R";#N/A,#N/A,FALSE,"76.1. cont. 1.-R";#N/A,#N/A,FALSE,"76.1. cont.- 2 .R ";#N/A,#N/A,FALSE,"83.R";#N/A,#N/A,FALSE,"85.R";#N/A,#N/A,FALSE,"85.1. R";#N/A,#N/A,FALSE,"85.2. R";#N/A,#N/A,FALSE,"85.3.R";#N/A,#N/A,FALSE,"86.R";#N/A,#N/A,FALSE,"86.1. R ";#N/A,#N/A,FALSE,"86.2.R";#N/A,#N/A,FALSE,"86.3.R ";#N/A,#N/A,FALSE,"87. R";#N/A,#N/A,FALSE,"88.R";#N/A,#N/A,FALSE,"88.1.R ";#N/A,#N/A,FALSE,"88.2.R";#N/A,#N/A,FALSE,"88.3.R "}</definedName>
    <definedName name="wrn.Perenco._.Ppto._.Exe." localSheetId="7" hidden="1">{#N/A,#N/A,FALSE,"Casanare";#N/A,#N/A,FALSE,"Estero";#N/A,#N/A,FALSE,"Garcero";#N/A,#N/A,FALSE,"Orocué";#N/A,#N/A,FALSE,"Corocora"}</definedName>
    <definedName name="wrn.Perenco._.Ppto._.Exe." localSheetId="8" hidden="1">{#N/A,#N/A,FALSE,"Casanare";#N/A,#N/A,FALSE,"Estero";#N/A,#N/A,FALSE,"Garcero";#N/A,#N/A,FALSE,"Orocué";#N/A,#N/A,FALSE,"Corocora"}</definedName>
    <definedName name="wrn.Perenco._.Ppto._.Exe." hidden="1">{#N/A,#N/A,FALSE,"Casanare";#N/A,#N/A,FALSE,"Estero";#N/A,#N/A,FALSE,"Garcero";#N/A,#N/A,FALSE,"Orocué";#N/A,#N/A,FALSE,"Corocora"}</definedName>
    <definedName name="wrn.Petrobras._.Ppto._.Exe." localSheetId="7" hidden="1">{#N/A,#N/A,FALSE,"Upía";#N/A,#N/A,FALSE,"CPR Espinal";#N/A,#N/A,FALSE,"Magangué"}</definedName>
    <definedName name="wrn.Petrobras._.Ppto._.Exe." localSheetId="8" hidden="1">{#N/A,#N/A,FALSE,"Upía";#N/A,#N/A,FALSE,"CPR Espinal";#N/A,#N/A,FALSE,"Magangué"}</definedName>
    <definedName name="wrn.Petrobras._.Ppto._.Exe." hidden="1">{#N/A,#N/A,FALSE,"Upía";#N/A,#N/A,FALSE,"CPR Espinal";#N/A,#N/A,FALSE,"Magangué"}</definedName>
    <definedName name="wrn.PRODUCCION._.SOACHA." localSheetId="7" hidden="1">{#N/A,#N/A,FALSE,"SOACHA"}</definedName>
    <definedName name="wrn.PRODUCCION._.SOACHA." localSheetId="8" hidden="1">{#N/A,#N/A,FALSE,"SOACHA"}</definedName>
    <definedName name="wrn.PRODUCCION._.SOACHA." hidden="1">{#N/A,#N/A,FALSE,"SOACHA"}</definedName>
    <definedName name="wrn.PRU_1." localSheetId="7" hidden="1">{#N/A,#N/A,FALSE,"PERSONAL"}</definedName>
    <definedName name="wrn.PRU_1." localSheetId="8" hidden="1">{#N/A,#N/A,FALSE,"PERSONAL"}</definedName>
    <definedName name="wrn.PRU_1." hidden="1">{#N/A,#N/A,FALSE,"PERSONAL"}</definedName>
    <definedName name="wrn.res7" localSheetId="7" hidden="1">{#N/A,#N/A,FALSE,"Hoja1";#N/A,#N/A,FALSE,"Hoja2"}</definedName>
    <definedName name="wrn.res7" localSheetId="8" hidden="1">{#N/A,#N/A,FALSE,"Hoja1";#N/A,#N/A,FALSE,"Hoja2"}</definedName>
    <definedName name="wrn.res7" hidden="1">{#N/A,#N/A,FALSE,"Hoja1";#N/A,#N/A,FALSE,"Hoja2"}</definedName>
    <definedName name="wrn.Restructuring._.Summaries." localSheetId="4" hidden="1">{#N/A,#N/A,TRUE,"Transaction Summary";#N/A,#N/A,TRUE,"Restructuring Sensitivities";#N/A,#N/A,TRUE,"DCF";#N/A,#N/A,TRUE,"IRR";#N/A,#N/A,TRUE,"Debt Capacity"}</definedName>
    <definedName name="wrn.Restructuring._.Summaries." localSheetId="8" hidden="1">{#N/A,#N/A,TRUE,"Transaction Summary";#N/A,#N/A,TRUE,"Restructuring Sensitivities";#N/A,#N/A,TRUE,"DCF";#N/A,#N/A,TRUE,"IRR";#N/A,#N/A,TRUE,"Debt Capacity"}</definedName>
    <definedName name="wrn.Restructuring._.Summaries." localSheetId="10"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7" hidden="1">{#N/A,#N/A,FALSE,"Hoja1";#N/A,#N/A,FALSE,"Hoja2"}</definedName>
    <definedName name="wrn.Resumen." localSheetId="8" hidden="1">{#N/A,#N/A,FALSE,"Hoja1";#N/A,#N/A,FALSE,"Hoja2"}</definedName>
    <definedName name="wrn.Resumen." hidden="1">{#N/A,#N/A,FALSE,"Hoja1";#N/A,#N/A,FALSE,"Hoja2"}</definedName>
    <definedName name="wrn.sasas." localSheetId="7" hidden="1">{#N/A,#N/A,FALSE,"32.R";#N/A,#N/A,FALSE,"32.1.R";#N/A,#N/A,FALSE,"32.1.1.R";#N/A,#N/A,FALSE,"32.1.2.R";#N/A,#N/A,FALSE,"32.1.3.R";#N/A,#N/A,FALSE,"32.2.R ";#N/A,#N/A,FALSE,"32.2.1.R";#N/A,#N/A,FALSE,"32.2.2.R";#N/A,#N/A,FALSE,"32.2.3.R ";#N/A,#N/A,FALSE,"32.3.R  ";#N/A,#N/A,FALSE,"32.3.1.R";#N/A,#N/A,FALSE,"32.3.2.R ";#N/A,#N/A,FALSE,"32.3.3.R ";#N/A,#N/A,FALSE,"32.4.R   ";#N/A,#N/A,FALSE,"32.4.1.R ";#N/A,#N/A,FALSE,"32.4.2.R  ";#N/A,#N/A,FALSE,"32.4.3.R  ";#N/A,#N/A,FALSE,"32.5.R    ";#N/A,#N/A,FALSE,"32.5.1.R  ";#N/A,#N/A,FALSE,"32.5.2.R   ";#N/A,#N/A,FALSE,"32.5.3.R   ";#N/A,#N/A,FALSE,"32.6.R    ";#N/A,#N/A,FALSE,"32.6.1.R   ";#N/A,#N/A,FALSE,"32.6.2.R   ";#N/A,#N/A,FALSE,"32.6.3.R "}</definedName>
    <definedName name="wrn.sasas." localSheetId="8" hidden="1">{#N/A,#N/A,FALSE,"32.R";#N/A,#N/A,FALSE,"32.1.R";#N/A,#N/A,FALSE,"32.1.1.R";#N/A,#N/A,FALSE,"32.1.2.R";#N/A,#N/A,FALSE,"32.1.3.R";#N/A,#N/A,FALSE,"32.2.R ";#N/A,#N/A,FALSE,"32.2.1.R";#N/A,#N/A,FALSE,"32.2.2.R";#N/A,#N/A,FALSE,"32.2.3.R ";#N/A,#N/A,FALSE,"32.3.R  ";#N/A,#N/A,FALSE,"32.3.1.R";#N/A,#N/A,FALSE,"32.3.2.R ";#N/A,#N/A,FALSE,"32.3.3.R ";#N/A,#N/A,FALSE,"32.4.R   ";#N/A,#N/A,FALSE,"32.4.1.R ";#N/A,#N/A,FALSE,"32.4.2.R  ";#N/A,#N/A,FALSE,"32.4.3.R  ";#N/A,#N/A,FALSE,"32.5.R    ";#N/A,#N/A,FALSE,"32.5.1.R  ";#N/A,#N/A,FALSE,"32.5.2.R   ";#N/A,#N/A,FALSE,"32.5.3.R   ";#N/A,#N/A,FALSE,"32.6.R    ";#N/A,#N/A,FALSE,"32.6.1.R   ";#N/A,#N/A,FALSE,"32.6.2.R   ";#N/A,#N/A,FALSE,"32.6.3.R "}</definedName>
    <definedName name="wrn.sasas." hidden="1">{#N/A,#N/A,FALSE,"32.R";#N/A,#N/A,FALSE,"32.1.R";#N/A,#N/A,FALSE,"32.1.1.R";#N/A,#N/A,FALSE,"32.1.2.R";#N/A,#N/A,FALSE,"32.1.3.R";#N/A,#N/A,FALSE,"32.2.R ";#N/A,#N/A,FALSE,"32.2.1.R";#N/A,#N/A,FALSE,"32.2.2.R";#N/A,#N/A,FALSE,"32.2.3.R ";#N/A,#N/A,FALSE,"32.3.R  ";#N/A,#N/A,FALSE,"32.3.1.R";#N/A,#N/A,FALSE,"32.3.2.R ";#N/A,#N/A,FALSE,"32.3.3.R ";#N/A,#N/A,FALSE,"32.4.R   ";#N/A,#N/A,FALSE,"32.4.1.R ";#N/A,#N/A,FALSE,"32.4.2.R  ";#N/A,#N/A,FALSE,"32.4.3.R  ";#N/A,#N/A,FALSE,"32.5.R    ";#N/A,#N/A,FALSE,"32.5.1.R  ";#N/A,#N/A,FALSE,"32.5.2.R   ";#N/A,#N/A,FALSE,"32.5.3.R   ";#N/A,#N/A,FALSE,"32.6.R    ";#N/A,#N/A,FALSE,"32.6.1.R   ";#N/A,#N/A,FALSE,"32.6.2.R   ";#N/A,#N/A,FALSE,"32.6.3.R "}</definedName>
    <definedName name="wrn.SOACHA." localSheetId="7" hidden="1">{#N/A,#N/A,FALSE,"SOACHA"}</definedName>
    <definedName name="wrn.SOACHA." localSheetId="8" hidden="1">{#N/A,#N/A,FALSE,"SOACHA"}</definedName>
    <definedName name="wrn.SOACHA." hidden="1">{#N/A,#N/A,FALSE,"SOACHA"}</definedName>
    <definedName name="wrn.SSSSSS." localSheetId="7" hidden="1">{#N/A,#N/A,FALSE,"91.R";#N/A,#N/A,FALSE,"92.R";#N/A,#N/A,FALSE,"93.R";#N/A,#N/A,FALSE,"94.R";#N/A,#N/A,FALSE,"95.R";#N/A,#N/A,FALSE,"98.R";#N/A,#N/A,FALSE,"99.R";#N/A,#N/A,FALSE,"105.R";#N/A,#N/A,FALSE,"107.R";#N/A,#N/A,FALSE,"113.R";#N/A,#N/A,FALSE,"114.R";#N/A,#N/A,FALSE,"115.R";#N/A,#N/A,FALSE,"117.R";#N/A,#N/A,FALSE,"117.1.R";#N/A,#N/A,FALSE,"117.2.R";#N/A,#N/A,FALSE,"117.3.R ";#N/A,#N/A,FALSE,"118.R";#N/A,#N/A,FALSE,"118.1.R";#N/A,#N/A,FALSE,"118.2.R";#N/A,#N/A,FALSE,"118.3.R";#N/A,#N/A,FALSE,"118.4.R";#N/A,#N/A,FALSE,"118.5.R";#N/A,#N/A,FALSE,"118.6.R";#N/A,#N/A,FALSE,"118.7.R";#N/A,#N/A,FALSE,"118.8.R";#N/A,#N/A,FALSE,"118.9.R";#N/A,#N/A,FALSE,"118.10.R";#N/A,#N/A,FALSE,"120.R";#N/A,#N/A,FALSE,"120.1.R ";#N/A,#N/A,FALSE,"120.2.R";#N/A,#N/A,FALSE,"120.3.R ";#N/A,#N/A,FALSE,"137.R";#N/A,#N/A,FALSE,"137.1.R";#N/A,#N/A,FALSE,"137.2.R";#N/A,#N/A,FALSE,"137.3.R";#N/A,#N/A,FALSE,"137.4.R";#N/A,#N/A,FALSE,"138.R";#N/A,#N/A,FALSE,"140.R";#N/A,#N/A,FALSE,"145.R";#N/A,#N/A,FALSE,"146.R"}</definedName>
    <definedName name="wrn.SSSSSS." localSheetId="8" hidden="1">{#N/A,#N/A,FALSE,"91.R";#N/A,#N/A,FALSE,"92.R";#N/A,#N/A,FALSE,"93.R";#N/A,#N/A,FALSE,"94.R";#N/A,#N/A,FALSE,"95.R";#N/A,#N/A,FALSE,"98.R";#N/A,#N/A,FALSE,"99.R";#N/A,#N/A,FALSE,"105.R";#N/A,#N/A,FALSE,"107.R";#N/A,#N/A,FALSE,"113.R";#N/A,#N/A,FALSE,"114.R";#N/A,#N/A,FALSE,"115.R";#N/A,#N/A,FALSE,"117.R";#N/A,#N/A,FALSE,"117.1.R";#N/A,#N/A,FALSE,"117.2.R";#N/A,#N/A,FALSE,"117.3.R ";#N/A,#N/A,FALSE,"118.R";#N/A,#N/A,FALSE,"118.1.R";#N/A,#N/A,FALSE,"118.2.R";#N/A,#N/A,FALSE,"118.3.R";#N/A,#N/A,FALSE,"118.4.R";#N/A,#N/A,FALSE,"118.5.R";#N/A,#N/A,FALSE,"118.6.R";#N/A,#N/A,FALSE,"118.7.R";#N/A,#N/A,FALSE,"118.8.R";#N/A,#N/A,FALSE,"118.9.R";#N/A,#N/A,FALSE,"118.10.R";#N/A,#N/A,FALSE,"120.R";#N/A,#N/A,FALSE,"120.1.R ";#N/A,#N/A,FALSE,"120.2.R";#N/A,#N/A,FALSE,"120.3.R ";#N/A,#N/A,FALSE,"137.R";#N/A,#N/A,FALSE,"137.1.R";#N/A,#N/A,FALSE,"137.2.R";#N/A,#N/A,FALSE,"137.3.R";#N/A,#N/A,FALSE,"137.4.R";#N/A,#N/A,FALSE,"138.R";#N/A,#N/A,FALSE,"140.R";#N/A,#N/A,FALSE,"145.R";#N/A,#N/A,FALSE,"146.R"}</definedName>
    <definedName name="wrn.SSSSSS." hidden="1">{#N/A,#N/A,FALSE,"91.R";#N/A,#N/A,FALSE,"92.R";#N/A,#N/A,FALSE,"93.R";#N/A,#N/A,FALSE,"94.R";#N/A,#N/A,FALSE,"95.R";#N/A,#N/A,FALSE,"98.R";#N/A,#N/A,FALSE,"99.R";#N/A,#N/A,FALSE,"105.R";#N/A,#N/A,FALSE,"107.R";#N/A,#N/A,FALSE,"113.R";#N/A,#N/A,FALSE,"114.R";#N/A,#N/A,FALSE,"115.R";#N/A,#N/A,FALSE,"117.R";#N/A,#N/A,FALSE,"117.1.R";#N/A,#N/A,FALSE,"117.2.R";#N/A,#N/A,FALSE,"117.3.R ";#N/A,#N/A,FALSE,"118.R";#N/A,#N/A,FALSE,"118.1.R";#N/A,#N/A,FALSE,"118.2.R";#N/A,#N/A,FALSE,"118.3.R";#N/A,#N/A,FALSE,"118.4.R";#N/A,#N/A,FALSE,"118.5.R";#N/A,#N/A,FALSE,"118.6.R";#N/A,#N/A,FALSE,"118.7.R";#N/A,#N/A,FALSE,"118.8.R";#N/A,#N/A,FALSE,"118.9.R";#N/A,#N/A,FALSE,"118.10.R";#N/A,#N/A,FALSE,"120.R";#N/A,#N/A,FALSE,"120.1.R ";#N/A,#N/A,FALSE,"120.2.R";#N/A,#N/A,FALSE,"120.3.R ";#N/A,#N/A,FALSE,"137.R";#N/A,#N/A,FALSE,"137.1.R";#N/A,#N/A,FALSE,"137.2.R";#N/A,#N/A,FALSE,"137.3.R";#N/A,#N/A,FALSE,"137.4.R";#N/A,#N/A,FALSE,"138.R";#N/A,#N/A,FALSE,"140.R";#N/A,#N/A,FALSE,"145.R";#N/A,#N/A,FALSE,"146.R"}</definedName>
    <definedName name="wrn.SUP._.1." localSheetId="7" hidden="1">{#N/A,#N/A,FALSE,"PERSONAL"}</definedName>
    <definedName name="wrn.SUP._.1." localSheetId="8" hidden="1">{#N/A,#N/A,FALSE,"PERSONAL"}</definedName>
    <definedName name="wrn.SUP._.1." hidden="1">{#N/A,#N/A,FALSE,"PERSONAL"}</definedName>
    <definedName name="wrn.SUPER." localSheetId="7" hidden="1">{#N/A,#N/A,FALSE,"PERSONAL"}</definedName>
    <definedName name="wrn.SUPER." localSheetId="8" hidden="1">{#N/A,#N/A,FALSE,"PERSONAL"}</definedName>
    <definedName name="wrn.SUPER." hidden="1">{#N/A,#N/A,FALSE,"PERSONAL"}</definedName>
    <definedName name="wrn.tables." localSheetId="7" hidden="1">{"cprgas",#N/A,FALSE,"CPR_E";"cprwat",#N/A,FALSE,"CPR_E";"oilcpr",#N/A,FALSE,"CPR_E";"norwat",#N/A,FALSE,"CPR_E";"norgas",#N/A,FALSE,"CPR_E";"noroil",#N/A,FALSE,"CPR_E";"surwat",#N/A,FALSE,"CPR_E";"surgas",#N/A,FALSE,"CPR_E";"suroil",#N/A,FALSE,"CPR_E";"puriwat",#N/A,FALSE,"CPR_E";"purigas",#N/A,FALSE,"CPR_E";"purioil",#N/A,FALSE,"CPR_E"}</definedName>
    <definedName name="wrn.tables." localSheetId="8" hidden="1">{"cprgas",#N/A,FALSE,"CPR_E";"cprwat",#N/A,FALSE,"CPR_E";"oilcpr",#N/A,FALSE,"CPR_E";"norwat",#N/A,FALSE,"CPR_E";"norgas",#N/A,FALSE,"CPR_E";"noroil",#N/A,FALSE,"CPR_E";"surwat",#N/A,FALSE,"CPR_E";"surgas",#N/A,FALSE,"CPR_E";"suroil",#N/A,FALSE,"CPR_E";"puriwat",#N/A,FALSE,"CPR_E";"purigas",#N/A,FALSE,"CPR_E";"purioil",#N/A,FALSE,"CPR_E"}</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odos._.CAs." localSheetId="7" hidden="1">{#N/A,#N/A,FALSE,"Cravo Norte";#N/A,#N/A,FALSE,"Upía";#N/A,#N/A,FALSE,"CPR Espinal";#N/A,#N/A,FALSE,"Magangué";#N/A,#N/A,FALSE,"Casanare";#N/A,#N/A,FALSE,"Estero";#N/A,#N/A,FALSE,"Garcero";#N/A,#N/A,FALSE,"Orocué";#N/A,#N/A,FALSE,"Corocora";#N/A,#N/A,FALSE,"CPR Santana"}</definedName>
    <definedName name="wrn.Todos._.CAs." localSheetId="8" hidden="1">{#N/A,#N/A,FALSE,"Cravo Norte";#N/A,#N/A,FALSE,"Upía";#N/A,#N/A,FALSE,"CPR Espinal";#N/A,#N/A,FALSE,"Magangué";#N/A,#N/A,FALSE,"Casanare";#N/A,#N/A,FALSE,"Estero";#N/A,#N/A,FALSE,"Garcero";#N/A,#N/A,FALSE,"Orocué";#N/A,#N/A,FALSE,"Corocora";#N/A,#N/A,FALSE,"CPR Santana"}</definedName>
    <definedName name="wrn.Todos._.CAs." hidden="1">{#N/A,#N/A,FALSE,"Cravo Norte";#N/A,#N/A,FALSE,"Upía";#N/A,#N/A,FALSE,"CPR Espinal";#N/A,#N/A,FALSE,"Magangué";#N/A,#N/A,FALSE,"Casanare";#N/A,#N/A,FALSE,"Estero";#N/A,#N/A,FALSE,"Garcero";#N/A,#N/A,FALSE,"Orocué";#N/A,#N/A,FALSE,"Corocora";#N/A,#N/A,FALSE,"CPR Santana"}</definedName>
    <definedName name="wrn.TRABFENO." localSheetId="7"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uuff." localSheetId="7"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uuff." localSheetId="8"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uuff."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definedName>
    <definedName name="wrn.via." localSheetId="4"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10" hidden="1">{"via1",#N/A,TRUE,"general";"via2",#N/A,TRUE,"general";"via3",#N/A,TRUE,"general"}</definedName>
    <definedName name="wrn.via." hidden="1">{"via1",#N/A,TRUE,"general";"via2",#N/A,TRUE,"general";"via3",#N/A,TRUE,"general"}</definedName>
    <definedName name="wrn.YYYY." localSheetId="7"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";#N/A,#N/A,FALSE,"144.1..R ";#N/A,#N/A,FALSE,"145.1.R ";#N/A,#N/A,FALSE,"146.1.R "}</definedName>
    <definedName name="wrn.YYYY." localSheetId="8"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";#N/A,#N/A,FALSE,"144.1..R ";#N/A,#N/A,FALSE,"145.1.R ";#N/A,#N/A,FALSE,"146.1.R "}</definedName>
    <definedName name="wrn.YYYY." hidden="1">{#N/A,#N/A,FALSE,"47.R ";#N/A,#N/A,FALSE,"47.1.R ";#N/A,#N/A,FALSE,"47.1.1.R  ";#N/A,#N/A,FALSE,"47.1.2.R";#N/A,#N/A,FALSE,"47.1.3.R";#N/A,#N/A,FALSE,"47.2.R  ";#N/A,#N/A,FALSE,"47.2.1.R";#N/A,#N/A,FALSE,"47.2.2.R ";#N/A,#N/A,FALSE,"47.2.3.R  ";#N/A,#N/A,FALSE,"47.3.R   ";#N/A,#N/A,FALSE,"47.3.1.R ";#N/A,#N/A,FALSE,"47.3.2.R  ";#N/A,#N/A,FALSE,"47.3.3.R  ";#N/A,#N/A,FALSE,"47.4.R    ";#N/A,#N/A,FALSE,"47.4.1.R ";#N/A,#N/A,FALSE,"47.4.2.R   ";#N/A,#N/A,FALSE,"47.4.3.R ";#N/A,#N/A,FALSE,"47.5.R     ";#N/A,#N/A,FALSE,"47.5.1.R   ";#N/A,#N/A,FALSE,"47.5.2.R    ";#N/A,#N/A,FALSE,"47.5.3.R   ";#N/A,#N/A,FALSE,"47.6.R     ";#N/A,#N/A,FALSE,"47.6.1.R   ";#N/A,#N/A,FALSE,"47.6.2.R    ";#N/A,#N/A,FALSE,"47.6.3.R  ";#N/A,#N/A,FALSE,"144.1..R ";#N/A,#N/A,FALSE,"145.1.R ";#N/A,#N/A,FALSE,"146.1.R "}</definedName>
    <definedName name="ws" localSheetId="4">#REF!</definedName>
    <definedName name="ws" localSheetId="8">#REF!</definedName>
    <definedName name="ws" localSheetId="10">#REF!</definedName>
    <definedName name="ws">#REF!</definedName>
    <definedName name="WSERWEER" localSheetId="8">'[176]COSTOS OFICINA'!#REF!</definedName>
    <definedName name="WSERWEER">'[176]COSTOS OFICINA'!#REF!</definedName>
    <definedName name="WTyre" localSheetId="4">#REF!</definedName>
    <definedName name="WTyre" localSheetId="8">#REF!</definedName>
    <definedName name="WTyre" localSheetId="10">#REF!</definedName>
    <definedName name="WTyre">#REF!</definedName>
    <definedName name="wvu.oil." localSheetId="7"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 localSheetId="8"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 hidden="1">{TRUE,TRUE,-0.8,-17,618,378,FALSE,FALSE,TRUE,TRUE,0,33,#N/A,89,#N/A,14.5641025641026,175.058823529412,1,FALSE,FALSE,3,TRUE,1,FALSE,75,"Swvu.oil.","ACwvu.oil.",#N/A,FALSE,FALSE,0.196850393700787,0.196850393700787,0.196850393700787,0.196850393700787,2,"","",TRUE,TRUE,FALSE,FALSE,1,#N/A,1,1,"=R1C1:R248C39",FALSE,"Rwvu.oil.","Cwvu.oil.",FALSE,FALSE,FALSE,1,600,600,FALSE,FALSE,TRUE,TRUE,TRUE}</definedName>
    <definedName name="wvu.oilgasagua." localSheetId="7"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oilgasagua." localSheetId="8"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oilgasagua." hidden="1">{TRUE,TRUE,-0.8,-17,618,378,FALSE,FALSE,TRUE,TRUE,0,46,#N/A,77,#N/A,11.8461538461538,187.058823529412,1,FALSE,FALSE,3,TRUE,1,FALSE,75,"Swvu.oilgasagua.","ACwvu.oilgasagua.",#N/A,FALSE,FALSE,0.196850393700787,0.196850393700787,0.196850393700787,0.196850393700787,2,"","",TRUE,TRUE,FALSE,FALSE,1,#N/A,1,1,"=R1C1:R248C51",FALSE,"Rwvu.oilgasagua.","Cwvu.oilgasagua.",FALSE,FALSE,FALSE,1,600,600,FALSE,FALSE,TRUE,TRUE,TRUE}</definedName>
    <definedName name="wvu.RCEIBAS1." localSheetId="7"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RCEIBAS1." localSheetId="8"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vu.RCEIBAS1."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ww" localSheetId="4">#REF!</definedName>
    <definedName name="ww" localSheetId="7" hidden="1">{#N/A,#N/A,FALSE,"Costos Productos 6A";#N/A,#N/A,FALSE,"Costo Unitario Total H-94-12"}</definedName>
    <definedName name="ww" localSheetId="8" hidden="1">{#N/A,#N/A,FALSE,"Costos Productos 6A";#N/A,#N/A,FALSE,"Costo Unitario Total H-94-12"}</definedName>
    <definedName name="ww" localSheetId="10">#REF!</definedName>
    <definedName name="ww">#REF!</definedName>
    <definedName name="wwn.infocib" localSheetId="7" hidden="1">{#N/A,#N/A,FALSE,"VOL695";#N/A,#N/A,FALSE,"anexo1";#N/A,#N/A,FALSE,"anexo2";#N/A,#N/A,FALSE,"anexo3";#N/A,#N/A,FALSE,"anexo4";#N/A,#N/A,FALSE,"anexo5a";#N/A,#N/A,FALSE,"anexo5b";#N/A,#N/A,FALSE,"anexo6a";#N/A,#N/A,FALSE,"anexo6a";#N/A,#N/A,FALSE,"anexo6c";#N/A,#N/A,FALSE,"anexo7a";#N/A,#N/A,FALSE,"anexo7b";#N/A,#N/A,FALSE,"anexo7c"}</definedName>
    <definedName name="wwn.infocib" localSheetId="8"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8">#REF!</definedName>
    <definedName name="www">#REF!</definedName>
    <definedName name="wwwwwwwwww" localSheetId="8">#REF!</definedName>
    <definedName name="wwwwwwwwww">#REF!</definedName>
    <definedName name="wwwwwwwwwwww" localSheetId="8">#REF!</definedName>
    <definedName name="wwwwwwwwwwww">#REF!</definedName>
    <definedName name="x" localSheetId="4">[95]Parameters!$R$18</definedName>
    <definedName name="x" localSheetId="7">#REF!</definedName>
    <definedName name="x" localSheetId="8">#REF!</definedName>
    <definedName name="x" localSheetId="10">[95]Parameters!$R$18</definedName>
    <definedName name="x">[96]Parameters!$R$18</definedName>
    <definedName name="xb" localSheetId="4">#REF!</definedName>
    <definedName name="xb" localSheetId="8">#REF!</definedName>
    <definedName name="xb" localSheetId="10">#REF!</definedName>
    <definedName name="xb">#REF!</definedName>
    <definedName name="xbxb" localSheetId="7" hidden="1">[13]DATOS!#REF!</definedName>
    <definedName name="xbxb" localSheetId="8" hidden="1">[13]DATOS!#REF!</definedName>
    <definedName name="xbxb" hidden="1">[13]DATOS!#REF!</definedName>
    <definedName name="XMesCalidades" localSheetId="7">#REF!</definedName>
    <definedName name="XMesCalidades" localSheetId="8">#REF!</definedName>
    <definedName name="XMesCalidades">#REF!</definedName>
    <definedName name="XMesNoFacturables" localSheetId="7">#REF!</definedName>
    <definedName name="XMesNoFacturables" localSheetId="8">#REF!</definedName>
    <definedName name="XMesNoFacturables">#REF!</definedName>
    <definedName name="XMesPersonalPromedio" localSheetId="7">#REF!</definedName>
    <definedName name="XMesPersonalPromedio" localSheetId="8">#REF!</definedName>
    <definedName name="XMesPersonalPromedio">#REF!</definedName>
    <definedName name="XMesProfesionales" localSheetId="7">#REF!</definedName>
    <definedName name="XMesProfesionales" localSheetId="8">#REF!</definedName>
    <definedName name="XMesProfesionales">#REF!</definedName>
    <definedName name="XMesTecnicos" localSheetId="7">#REF!</definedName>
    <definedName name="XMesTecnicos" localSheetId="8">#REF!</definedName>
    <definedName name="XMesTecnicos">#REF!</definedName>
    <definedName name="xo" localSheetId="4">#REF!</definedName>
    <definedName name="xo" localSheetId="8">#REF!</definedName>
    <definedName name="xo" localSheetId="10">#REF!</definedName>
    <definedName name="xo">#REF!</definedName>
    <definedName name="XON">[306]CUADRILLAS!$D$17</definedName>
    <definedName name="XPLOT" localSheetId="7" hidden="1">{"krl1",#N/A,FALSE,"kr";"krl2",#N/A,FALSE,"kr";"compara",#N/A,FALSE,"kr";"desconp1",#N/A,FALSE,"kr";"desconp12",#N/A,FALSE,"kr";"krnp1",#N/A,FALSE,"kr";"krnp2",#N/A,FALSE,"kr";"krp12avg",#N/A,FALSE,"kr";"krp1avg",#N/A,FALSE,"kr"}</definedName>
    <definedName name="XPLOT" localSheetId="8" hidden="1">{"krl1",#N/A,FALSE,"kr";"krl2",#N/A,FALSE,"kr";"compara",#N/A,FALSE,"kr";"desconp1",#N/A,FALSE,"kr";"desconp12",#N/A,FALSE,"kr";"krnp1",#N/A,FALSE,"kr";"krnp2",#N/A,FALSE,"kr";"krp12avg",#N/A,FALSE,"kr";"krp1avg",#N/A,FALSE,"kr"}</definedName>
    <definedName name="XPLOT" hidden="1">{"krl1",#N/A,FALSE,"kr";"krl2",#N/A,FALSE,"kr";"compara",#N/A,FALSE,"kr";"desconp1",#N/A,FALSE,"kr";"desconp12",#N/A,FALSE,"kr";"krnp1",#N/A,FALSE,"kr";"krnp2",#N/A,FALSE,"kr";"krp12avg",#N/A,FALSE,"kr";"krp1avg",#N/A,FALSE,"kr"}</definedName>
    <definedName name="XSW" localSheetId="7" hidden="1">{#N/A,#N/A,TRUE,"1842CWN0"}</definedName>
    <definedName name="XSW" localSheetId="8" hidden="1">{#N/A,#N/A,TRUE,"1842CWN0"}</definedName>
    <definedName name="XSW" hidden="1">{#N/A,#N/A,TRUE,"1842CWN0"}</definedName>
    <definedName name="XVKSDGOFKDS" localSheetId="7" hidden="1">{#N/A,#N/A,FALSE,"VOL695";#N/A,#N/A,FALSE,"anexo1";#N/A,#N/A,FALSE,"anexo2";#N/A,#N/A,FALSE,"anexo3";#N/A,#N/A,FALSE,"anexo4";#N/A,#N/A,FALSE,"anexo5a";#N/A,#N/A,FALSE,"anexo5b";#N/A,#N/A,FALSE,"anexo6a";#N/A,#N/A,FALSE,"anexo6a";#N/A,#N/A,FALSE,"anexo6c";#N/A,#N/A,FALSE,"anexo7a";#N/A,#N/A,FALSE,"anexo7b";#N/A,#N/A,FALSE,"anexo7c"}</definedName>
    <definedName name="XVKSDGOFKDS" localSheetId="8" hidden="1">{#N/A,#N/A,FALSE,"VOL695";#N/A,#N/A,FALSE,"anexo1";#N/A,#N/A,FALSE,"anexo2";#N/A,#N/A,FALSE,"anexo3";#N/A,#N/A,FALSE,"anexo4";#N/A,#N/A,FALSE,"anexo5a";#N/A,#N/A,FALSE,"anexo5b";#N/A,#N/A,FALSE,"anexo6a";#N/A,#N/A,FALSE,"anexo6a";#N/A,#N/A,FALSE,"anexo6c";#N/A,#N/A,FALSE,"anexo7a";#N/A,#N/A,FALSE,"anexo7b";#N/A,#N/A,FALSE,"anexo7c"}</definedName>
    <definedName name="XVKSDGOFKDS" hidden="1">{#N/A,#N/A,FALSE,"VOL695";#N/A,#N/A,FALSE,"anexo1";#N/A,#N/A,FALSE,"anexo2";#N/A,#N/A,FALSE,"anexo3";#N/A,#N/A,FALSE,"anexo4";#N/A,#N/A,FALSE,"anexo5a";#N/A,#N/A,FALSE,"anexo5b";#N/A,#N/A,FALSE,"anexo6a";#N/A,#N/A,FALSE,"anexo6a";#N/A,#N/A,FALSE,"anexo6c";#N/A,#N/A,FALSE,"anexo7a";#N/A,#N/A,FALSE,"anexo7b";#N/A,#N/A,FALSE,"anexo7c"}</definedName>
    <definedName name="xvrcsdrasxz" localSheetId="4">#REF!</definedName>
    <definedName name="xvrcsdrasxz" localSheetId="8">#REF!</definedName>
    <definedName name="xvrcsdrasxz" localSheetId="10">#REF!</definedName>
    <definedName name="xvrcsdrasxz">#REF!</definedName>
    <definedName name="xvxv" localSheetId="7" hidden="1">[13]DATOS!#REF!</definedName>
    <definedName name="xvxv" localSheetId="8" hidden="1">[13]DATOS!#REF!</definedName>
    <definedName name="xvxv" hidden="1">[13]DATOS!#REF!</definedName>
    <definedName name="xx" localSheetId="4">#REF!</definedName>
    <definedName name="xx" localSheetId="7">[307]PERSONAL!$D$10</definedName>
    <definedName name="xx" localSheetId="8">#REF!</definedName>
    <definedName name="xx" localSheetId="10">#REF!</definedName>
    <definedName name="xx">#REF!</definedName>
    <definedName name="XXX" localSheetId="4">#REF!</definedName>
    <definedName name="xxx" localSheetId="7">#REF!</definedName>
    <definedName name="xxx" localSheetId="8">#REF!</definedName>
    <definedName name="XXX" localSheetId="10">#REF!</definedName>
    <definedName name="XXX">#REF!</definedName>
    <definedName name="XXXX" localSheetId="7"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XXXX" localSheetId="8"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XXXX" hidden="1">{TRUE,TRUE,-0.8,-17,618,355.8,FALSE,TRUE,TRUE,TRUE,0,1,#N/A,1,#N/A,16.9838709677419,50.6666666666667,1,FALSE,FALSE,3,TRUE,1,FALSE,80,"Swvu.RCEIBAS1.","ACwvu.RCEIBAS1.",#N/A,FALSE,FALSE,0.196850393700787,0.196850393700787,0.196850393700787,0.196850393700787,2,"","",TRUE,TRUE,FALSE,TRUE,1,#N/A,1,1,"=R1C1:R228C37",FALSE,#N/A,"Cwvu.RCEIBAS1.",FALSE,FALSE,FALSE,1,600,600,FALSE,FALSE,TRUE,TRUE,TRUE}</definedName>
    <definedName name="xxxxx" localSheetId="7" hidden="1">{#N/A,#N/A,FALSE,"VOL695";#N/A,#N/A,FALSE,"anexo1";#N/A,#N/A,FALSE,"anexo2";#N/A,#N/A,FALSE,"anexo3";#N/A,#N/A,FALSE,"anexo4";#N/A,#N/A,FALSE,"anexo5a";#N/A,#N/A,FALSE,"anexo5b";#N/A,#N/A,FALSE,"anexo6a";#N/A,#N/A,FALSE,"anexo6a";#N/A,#N/A,FALSE,"anexo6c";#N/A,#N/A,FALSE,"anexo7a";#N/A,#N/A,FALSE,"anexo7b";#N/A,#N/A,FALSE,"anexo7c"}</definedName>
    <definedName name="xxxxx" localSheetId="8" hidden="1">{#N/A,#N/A,FALSE,"VOL695";#N/A,#N/A,FALSE,"anexo1";#N/A,#N/A,FALSE,"anexo2";#N/A,#N/A,FALSE,"anexo3";#N/A,#N/A,FALSE,"anexo4";#N/A,#N/A,FALSE,"anexo5a";#N/A,#N/A,FALSE,"anexo5b";#N/A,#N/A,FALSE,"anexo6a";#N/A,#N/A,FALSE,"anexo6a";#N/A,#N/A,FALSE,"anexo6c";#N/A,#N/A,FALSE,"anexo7a";#N/A,#N/A,FALSE,"anexo7b";#N/A,#N/A,FALSE,"anexo7c"}</definedName>
    <definedName name="xxxxx" hidden="1">{#N/A,#N/A,FALSE,"VOL695";#N/A,#N/A,FALSE,"anexo1";#N/A,#N/A,FALSE,"anexo2";#N/A,#N/A,FALSE,"anexo3";#N/A,#N/A,FALSE,"anexo4";#N/A,#N/A,FALSE,"anexo5a";#N/A,#N/A,FALSE,"anexo5b";#N/A,#N/A,FALSE,"anexo6a";#N/A,#N/A,FALSE,"anexo6a";#N/A,#N/A,FALSE,"anexo6c";#N/A,#N/A,FALSE,"anexo7a";#N/A,#N/A,FALSE,"anexo7b";#N/A,#N/A,FALSE,"anexo7c"}</definedName>
    <definedName name="XXXXXX" localSheetId="7"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 localSheetId="7" hidden="1">[308]DATOS!#REF!</definedName>
    <definedName name="XXXXXXXX" hidden="1">[308]DATOS!#REF!</definedName>
    <definedName name="XXXXXXXXXX" localSheetId="8">#REF!</definedName>
    <definedName name="XXXXXXXXXX">#REF!</definedName>
    <definedName name="XXXXXXXXXXXX" localSheetId="8">#REF!</definedName>
    <definedName name="XXXXXXXXXXXX">#REF!</definedName>
    <definedName name="XXXXXXXXXXXXXXXX" localSheetId="7" hidden="1">[308]DATOS!#REF!</definedName>
    <definedName name="XXXXXXXXXXXXXXXX" localSheetId="8" hidden="1">[308]DATOS!#REF!</definedName>
    <definedName name="XXXXXXXXXXXXXXXX" hidden="1">[308]DATOS!#REF!</definedName>
    <definedName name="xyz" localSheetId="8" hidden="1">#REF!</definedName>
    <definedName name="xyz" hidden="1">#REF!</definedName>
    <definedName name="xzczxczxc" localSheetId="8">#REF!</definedName>
    <definedName name="xzczxczxc">#REF!</definedName>
    <definedName name="XZS" localSheetId="7" hidden="1">#REF!</definedName>
    <definedName name="XZS" localSheetId="8" hidden="1">#REF!</definedName>
    <definedName name="XZS" hidden="1">#REF!</definedName>
    <definedName name="y" localSheetId="7">#REF!</definedName>
    <definedName name="y" localSheetId="8">#REF!</definedName>
    <definedName name="y">#REF!</definedName>
    <definedName name="Year" localSheetId="8">#REF!</definedName>
    <definedName name="Year">#REF!</definedName>
    <definedName name="years" localSheetId="4">[114]ASSUMPTIONS!$H$7:$AP$7</definedName>
    <definedName name="years" localSheetId="8">[115]ASSUMPTIONS!$H$7:$AP$7</definedName>
    <definedName name="years" localSheetId="10">[114]ASSUMPTIONS!$H$7:$AP$7</definedName>
    <definedName name="years">[115]ASSUMPTIONS!$H$7:$AP$7</definedName>
    <definedName name="yesno" localSheetId="4">'[146]REF - Listas'!$B$26:$B$27</definedName>
    <definedName name="yesno" localSheetId="8">'[147]REF - Listas'!$B$26:$B$27</definedName>
    <definedName name="yesno" localSheetId="10">'[146]REF - Listas'!$B$26:$B$27</definedName>
    <definedName name="yesno">'[147]REF - Listas'!$B$26:$B$27</definedName>
    <definedName name="YESO" localSheetId="4">#REF!</definedName>
    <definedName name="YESO" localSheetId="8">#REF!</definedName>
    <definedName name="YESO" localSheetId="10">#REF!</definedName>
    <definedName name="YESO">#REF!</definedName>
    <definedName name="yn" localSheetId="4">#REF!</definedName>
    <definedName name="yn" localSheetId="8">#REF!</definedName>
    <definedName name="yn" localSheetId="10">#REF!</definedName>
    <definedName name="yn">#REF!</definedName>
    <definedName name="YTD.ROM1_PercentFed" localSheetId="4">#REF!</definedName>
    <definedName name="YTD.ROM1_PercentFed" localSheetId="8">#REF!</definedName>
    <definedName name="YTD.ROM1_PercentFed" localSheetId="10">#REF!</definedName>
    <definedName name="YTD.ROM1_PercentFed">#REF!</definedName>
    <definedName name="YTD.ROM2_PercentFed" localSheetId="8">#REF!</definedName>
    <definedName name="YTD.ROM2_PercentFed">#REF!</definedName>
    <definedName name="YTD.ROM3_PercentFed" localSheetId="8">#REF!</definedName>
    <definedName name="YTD.ROM3_PercentFed">#REF!</definedName>
    <definedName name="YTD.ROM4_PercentFed" localSheetId="8">#REF!</definedName>
    <definedName name="YTD.ROM4_PercentFed">#REF!</definedName>
    <definedName name="YTD.ROM5_PercentFed" localSheetId="8">#REF!</definedName>
    <definedName name="YTD.ROM5_PercentFed">#REF!</definedName>
    <definedName name="YTD_Days" localSheetId="8">#REF!</definedName>
    <definedName name="YTD_Days">#REF!</definedName>
    <definedName name="yu" localSheetId="8">#REF!</definedName>
    <definedName name="yu">#REF!</definedName>
    <definedName name="yui" localSheetId="8">#REF!</definedName>
    <definedName name="yui">#REF!</definedName>
    <definedName name="YUTREFSF" localSheetId="7" hidden="1">{#N/A,#N/A,FALSE,"PERSONAL"}</definedName>
    <definedName name="YUTREFSF" localSheetId="8" hidden="1">{#N/A,#N/A,FALSE,"PERSONAL"}</definedName>
    <definedName name="YUTREFSF" hidden="1">{#N/A,#N/A,FALSE,"PERSONAL"}</definedName>
    <definedName name="yy" localSheetId="8">#REF!</definedName>
    <definedName name="yy">#REF!</definedName>
    <definedName name="YYY" localSheetId="8">#REF!</definedName>
    <definedName name="YYY">#REF!</definedName>
    <definedName name="yyyyy" localSheetId="7" hidden="1">{#N/A,#N/A,FALSE,"Costos Productos 6A";#N/A,#N/A,FALSE,"Costo Unitario Total H-94-12"}</definedName>
    <definedName name="yyyyy" localSheetId="8" hidden="1">{#N/A,#N/A,FALSE,"Costos Productos 6A";#N/A,#N/A,FALSE,"Costo Unitario Total H-94-12"}</definedName>
    <definedName name="yyyyy" hidden="1">{#N/A,#N/A,FALSE,"Costos Productos 6A";#N/A,#N/A,FALSE,"Costo Unitario Total H-94-12"}</definedName>
    <definedName name="yyyyyy" localSheetId="4" hidden="1">[66]MI!#REF!</definedName>
    <definedName name="yyyyyy" localSheetId="8" hidden="1">[66]MI!#REF!</definedName>
    <definedName name="yyyyyy" localSheetId="10" hidden="1">[66]MI!#REF!</definedName>
    <definedName name="yyyyyy" hidden="1">[66]MI!#REF!</definedName>
    <definedName name="z" localSheetId="8">#REF!</definedName>
    <definedName name="z">#REF!</definedName>
    <definedName name="Z_505FB632_B291_4712_87E4_EC8EC83E788E_.wvu.PrintArea" localSheetId="7" hidden="1">'2.5. AIU'!$B$5:$H$37</definedName>
    <definedName name="ZAQ" localSheetId="7" hidden="1">{#N/A,#N/A,TRUE,"INGENIERIA";#N/A,#N/A,TRUE,"COMPRAS";#N/A,#N/A,TRUE,"DIRECCION";#N/A,#N/A,TRUE,"RESUMEN"}</definedName>
    <definedName name="ZAQ" localSheetId="8" hidden="1">{#N/A,#N/A,TRUE,"INGENIERIA";#N/A,#N/A,TRUE,"COMPRAS";#N/A,#N/A,TRUE,"DIRECCION";#N/A,#N/A,TRUE,"RESUMEN"}</definedName>
    <definedName name="ZAQ" hidden="1">{#N/A,#N/A,TRUE,"INGENIERIA";#N/A,#N/A,TRUE,"COMPRAS";#N/A,#N/A,TRUE,"DIRECCION";#N/A,#N/A,TRUE,"RESUMEN"}</definedName>
    <definedName name="zc" localSheetId="4">#REF!</definedName>
    <definedName name="zc" localSheetId="8">#REF!</definedName>
    <definedName name="zc" localSheetId="10">#REF!</definedName>
    <definedName name="zc">#REF!</definedName>
    <definedName name="zd" localSheetId="4">#REF!</definedName>
    <definedName name="zd" localSheetId="8">#REF!</definedName>
    <definedName name="zd" localSheetId="10">#REF!</definedName>
    <definedName name="zd">#REF!</definedName>
    <definedName name="zdr" localSheetId="4">#REF!</definedName>
    <definedName name="zdr" localSheetId="8">#REF!</definedName>
    <definedName name="zdr" localSheetId="10">#REF!</definedName>
    <definedName name="zdr">#REF!</definedName>
    <definedName name="zx" localSheetId="8">#REF!</definedName>
    <definedName name="zx">#REF!</definedName>
    <definedName name="ZZ" localSheetId="7" hidden="1">{#N/A,#N/A,FALSE,"Costos Productos 6A";#N/A,#N/A,FALSE,"Costo Unitario Total H-94-12"}</definedName>
    <definedName name="ZZ" localSheetId="8" hidden="1">{#N/A,#N/A,FALSE,"Costos Productos 6A";#N/A,#N/A,FALSE,"Costo Unitario Total H-94-12"}</definedName>
    <definedName name="zz">#REF!</definedName>
    <definedName name="ZZZZZZZZZZZ">'[102]A. P. U.'!#REF!</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4" i="17" l="1"/>
  <c r="O16" i="17"/>
  <c r="K16" i="17"/>
  <c r="I16" i="17"/>
  <c r="M12" i="17"/>
  <c r="E14" i="17"/>
  <c r="E24" i="7"/>
  <c r="B11" i="10"/>
  <c r="D6" i="17"/>
  <c r="B5" i="16"/>
  <c r="A5" i="16"/>
  <c r="A25" i="19"/>
  <c r="A25" i="21" s="1"/>
  <c r="A23" i="19"/>
  <c r="A23" i="21" s="1"/>
  <c r="A21" i="19"/>
  <c r="A21" i="21" s="1"/>
  <c r="A19" i="19"/>
  <c r="A19" i="21" s="1"/>
  <c r="A17" i="19"/>
  <c r="A17" i="21" s="1"/>
  <c r="A15" i="19"/>
  <c r="A15" i="21" s="1"/>
  <c r="B25" i="19"/>
  <c r="B25" i="21" s="1"/>
  <c r="B23" i="19"/>
  <c r="B23" i="21" s="1"/>
  <c r="B21" i="19"/>
  <c r="B21" i="21" s="1"/>
  <c r="B19" i="19"/>
  <c r="B19" i="21" s="1"/>
  <c r="B17" i="19"/>
  <c r="B17" i="21" s="1"/>
  <c r="B15" i="19"/>
  <c r="B15" i="21" s="1"/>
  <c r="B10" i="19"/>
  <c r="B10" i="21" s="1"/>
  <c r="C7" i="17"/>
  <c r="H274" i="7"/>
  <c r="C6" i="17"/>
  <c r="C8" i="19" s="1"/>
  <c r="H35" i="7"/>
  <c r="B35" i="7"/>
  <c r="G20" i="7"/>
  <c r="H21" i="7" s="1"/>
  <c r="H6" i="7"/>
  <c r="B6" i="7"/>
  <c r="B8" i="19"/>
  <c r="B8" i="21" s="1"/>
  <c r="A8" i="19"/>
  <c r="A8" i="21" s="1"/>
  <c r="A10" i="19"/>
  <c r="A10" i="21" s="1"/>
  <c r="G227" i="7"/>
  <c r="F5" i="16" l="1"/>
  <c r="C8" i="21"/>
  <c r="E5" i="16"/>
  <c r="D8" i="21"/>
  <c r="I9" i="21" s="1"/>
  <c r="D8" i="19"/>
  <c r="H7" i="7"/>
  <c r="H15" i="7"/>
  <c r="B3" i="23"/>
  <c r="A3" i="26" s="1"/>
  <c r="B63" i="26"/>
  <c r="D25" i="26"/>
  <c r="F25" i="26" s="1"/>
  <c r="D24" i="26"/>
  <c r="F24" i="26" s="1"/>
  <c r="D23" i="26"/>
  <c r="D8" i="26"/>
  <c r="D26" i="26" s="1"/>
  <c r="F26" i="26" s="1"/>
  <c r="F7" i="26"/>
  <c r="C30" i="23"/>
  <c r="F27" i="26" l="1"/>
  <c r="F8" i="26"/>
  <c r="D9" i="26"/>
  <c r="F9" i="26" s="1"/>
  <c r="F11" i="26" l="1"/>
  <c r="F12" i="26" s="1"/>
  <c r="A28" i="18" l="1"/>
  <c r="F40" i="16"/>
  <c r="G30" i="9"/>
  <c r="G29" i="9"/>
  <c r="G28" i="9"/>
  <c r="E148" i="7"/>
  <c r="I31" i="16"/>
  <c r="F43" i="16" l="1"/>
  <c r="D16" i="17" l="1"/>
  <c r="D15" i="17"/>
  <c r="D23" i="21" l="1"/>
  <c r="I24" i="21" s="1"/>
  <c r="D25" i="21"/>
  <c r="I26" i="21" s="1"/>
  <c r="D25" i="19"/>
  <c r="D23" i="19"/>
  <c r="F3" i="18"/>
  <c r="F3" i="16" s="1"/>
  <c r="F33" i="16"/>
  <c r="F26" i="16"/>
  <c r="F18" i="16"/>
  <c r="F14" i="16"/>
  <c r="F10" i="16"/>
  <c r="G18" i="23"/>
  <c r="G17" i="23"/>
  <c r="F9" i="23"/>
  <c r="G9" i="23" s="1"/>
  <c r="G8" i="23"/>
  <c r="K26" i="21" l="1"/>
  <c r="L26" i="21" s="1"/>
  <c r="J26" i="21"/>
  <c r="K24" i="21"/>
  <c r="L24" i="21" s="1"/>
  <c r="J24" i="21"/>
  <c r="A1" i="18"/>
  <c r="A1" i="16" s="1"/>
  <c r="G31" i="7"/>
  <c r="G2" i="7" s="1"/>
  <c r="G4" i="23"/>
  <c r="F3" i="26" s="1"/>
  <c r="L3" i="19"/>
  <c r="L3" i="21" s="1"/>
  <c r="G16" i="23"/>
  <c r="G7" i="23"/>
  <c r="G14" i="23" s="1"/>
  <c r="B2" i="23" l="1"/>
  <c r="G129" i="7"/>
  <c r="G248" i="7"/>
  <c r="G2" i="9" s="1"/>
  <c r="E3" i="10" s="1"/>
  <c r="J3" i="11" s="1"/>
  <c r="G203" i="7"/>
  <c r="G95" i="7" l="1"/>
  <c r="G60" i="7" s="1"/>
  <c r="G166" i="7"/>
  <c r="E30" i="21" l="1"/>
  <c r="E30" i="19"/>
  <c r="C15" i="16" l="1"/>
  <c r="B15" i="16"/>
  <c r="C16" i="17"/>
  <c r="H252" i="7"/>
  <c r="B252" i="7"/>
  <c r="C25" i="21" l="1"/>
  <c r="C25" i="19"/>
  <c r="D15" i="18"/>
  <c r="D16" i="18"/>
  <c r="E15" i="16"/>
  <c r="E11" i="16"/>
  <c r="E35" i="16"/>
  <c r="E36" i="16"/>
  <c r="E34" i="16"/>
  <c r="E22" i="16"/>
  <c r="E21" i="16"/>
  <c r="E20" i="16"/>
  <c r="E19" i="16"/>
  <c r="E42" i="16"/>
  <c r="F42" i="16" s="1"/>
  <c r="A7" i="18"/>
  <c r="B7" i="18"/>
  <c r="B9" i="16" s="1"/>
  <c r="B11" i="18"/>
  <c r="B13" i="16" s="1"/>
  <c r="B12" i="18"/>
  <c r="B99" i="7" s="1"/>
  <c r="B13" i="18"/>
  <c r="B133" i="7" s="1"/>
  <c r="B14" i="18"/>
  <c r="B170" i="7" s="1"/>
  <c r="B15" i="18"/>
  <c r="B207" i="7" s="1"/>
  <c r="B16" i="18"/>
  <c r="A11" i="18"/>
  <c r="H64" i="7" s="1"/>
  <c r="A12" i="18"/>
  <c r="A17" i="16" s="1"/>
  <c r="A13" i="18"/>
  <c r="H133" i="7" s="1"/>
  <c r="A14" i="18"/>
  <c r="H170" i="7" s="1"/>
  <c r="A15" i="18"/>
  <c r="H207" i="7" s="1"/>
  <c r="A16" i="18"/>
  <c r="A2" i="18"/>
  <c r="E20" i="18"/>
  <c r="E20" i="17"/>
  <c r="F11" i="16" l="1"/>
  <c r="D7" i="17" s="1"/>
  <c r="F15" i="16"/>
  <c r="D11" i="17" s="1"/>
  <c r="A2" i="16"/>
  <c r="C15" i="19"/>
  <c r="C15" i="21"/>
  <c r="C19" i="21"/>
  <c r="C19" i="19"/>
  <c r="C23" i="21"/>
  <c r="C23" i="19"/>
  <c r="C21" i="21"/>
  <c r="C21" i="19"/>
  <c r="C17" i="19"/>
  <c r="C17" i="21"/>
  <c r="B23" i="16"/>
  <c r="B37" i="16"/>
  <c r="D14" i="18" s="1"/>
  <c r="D7" i="18"/>
  <c r="F77" i="7"/>
  <c r="G77" i="7" s="1"/>
  <c r="B25" i="16"/>
  <c r="D11" i="18"/>
  <c r="A32" i="16"/>
  <c r="B32" i="16"/>
  <c r="B64" i="7"/>
  <c r="B17" i="16"/>
  <c r="E32" i="16"/>
  <c r="F32" i="16" s="1"/>
  <c r="C14" i="17"/>
  <c r="E25" i="16"/>
  <c r="F25" i="16" s="1"/>
  <c r="C13" i="17"/>
  <c r="E13" i="16"/>
  <c r="F13" i="16" s="1"/>
  <c r="C11" i="17"/>
  <c r="E39" i="16"/>
  <c r="F39" i="16" s="1"/>
  <c r="C15" i="17"/>
  <c r="E17" i="16"/>
  <c r="F17" i="16" s="1"/>
  <c r="C12" i="17"/>
  <c r="A13" i="16"/>
  <c r="A39" i="16"/>
  <c r="B39" i="16"/>
  <c r="H99" i="7"/>
  <c r="A42" i="16"/>
  <c r="B42" i="16"/>
  <c r="A25" i="16"/>
  <c r="D10" i="21" l="1"/>
  <c r="I11" i="21" s="1"/>
  <c r="J11" i="21" s="1"/>
  <c r="D10" i="19"/>
  <c r="D15" i="21"/>
  <c r="I16" i="21" s="1"/>
  <c r="K16" i="21" s="1"/>
  <c r="L16" i="21" s="1"/>
  <c r="D15" i="19"/>
  <c r="F37" i="16"/>
  <c r="D14" i="17" s="1"/>
  <c r="F23" i="16"/>
  <c r="D12" i="17" s="1"/>
  <c r="A33" i="7"/>
  <c r="A2" i="19"/>
  <c r="A2" i="21" s="1"/>
  <c r="A2" i="10"/>
  <c r="A2" i="11" s="1"/>
  <c r="D12" i="18"/>
  <c r="G256" i="7"/>
  <c r="G264" i="7"/>
  <c r="J16" i="21" l="1"/>
  <c r="D21" i="21"/>
  <c r="I22" i="21" s="1"/>
  <c r="J22" i="21" s="1"/>
  <c r="D21" i="19"/>
  <c r="D17" i="21"/>
  <c r="I18" i="21" s="1"/>
  <c r="J18" i="21" s="1"/>
  <c r="D17" i="19"/>
  <c r="A205" i="7"/>
  <c r="A4" i="7"/>
  <c r="K11" i="21"/>
  <c r="L11" i="21" s="1"/>
  <c r="A97" i="7"/>
  <c r="A168" i="7"/>
  <c r="A4" i="9" s="1"/>
  <c r="A2" i="3"/>
  <c r="A250" i="7"/>
  <c r="A62" i="7"/>
  <c r="A131" i="7"/>
  <c r="H268" i="7"/>
  <c r="K22" i="21" l="1"/>
  <c r="L22" i="21" s="1"/>
  <c r="K18" i="21"/>
  <c r="L18" i="21" s="1"/>
  <c r="A88" i="7"/>
  <c r="H40" i="9"/>
  <c r="G35" i="9"/>
  <c r="H36" i="9" s="1"/>
  <c r="H85" i="7" l="1"/>
  <c r="E27" i="16"/>
  <c r="E28" i="16"/>
  <c r="F146" i="7"/>
  <c r="F148" i="7" s="1"/>
  <c r="G148" i="7" s="1"/>
  <c r="D7" i="14"/>
  <c r="E16" i="14"/>
  <c r="F10" i="14"/>
  <c r="G80" i="8"/>
  <c r="H82" i="8" s="1"/>
  <c r="G74" i="8"/>
  <c r="H77" i="8" s="1"/>
  <c r="G70" i="8"/>
  <c r="G69" i="8"/>
  <c r="H71" i="8" s="1"/>
  <c r="H66" i="8"/>
  <c r="G53" i="8"/>
  <c r="H55" i="8" s="1"/>
  <c r="H50" i="8"/>
  <c r="G43" i="8"/>
  <c r="G42" i="8"/>
  <c r="G37" i="8"/>
  <c r="H39" i="8" s="1"/>
  <c r="H22" i="8"/>
  <c r="D7" i="4"/>
  <c r="E230" i="7"/>
  <c r="B29" i="16" l="1"/>
  <c r="F29" i="16" s="1"/>
  <c r="H44" i="8"/>
  <c r="H57" i="8" s="1"/>
  <c r="H84" i="8"/>
  <c r="E28" i="14" s="1"/>
  <c r="F28" i="14" s="1"/>
  <c r="D13" i="17" l="1"/>
  <c r="D13" i="18"/>
  <c r="I57" i="8"/>
  <c r="E12" i="4"/>
  <c r="F12" i="4" s="1"/>
  <c r="E12" i="14"/>
  <c r="F12" i="14" s="1"/>
  <c r="D19" i="21" l="1"/>
  <c r="D19" i="19"/>
  <c r="E16" i="4"/>
  <c r="F10" i="4"/>
  <c r="H237" i="7"/>
  <c r="F229" i="7"/>
  <c r="G228" i="7"/>
  <c r="G226" i="7"/>
  <c r="G225" i="7"/>
  <c r="G224" i="7"/>
  <c r="G223" i="7"/>
  <c r="G222" i="7"/>
  <c r="G221" i="7"/>
  <c r="G220" i="7"/>
  <c r="G219" i="7"/>
  <c r="H193" i="7"/>
  <c r="E185" i="7"/>
  <c r="G183" i="7"/>
  <c r="H155" i="7"/>
  <c r="G145" i="7"/>
  <c r="H119" i="7"/>
  <c r="E112" i="7"/>
  <c r="F111" i="7"/>
  <c r="G110" i="7"/>
  <c r="H50" i="7"/>
  <c r="B14" i="10"/>
  <c r="C14" i="10" s="1"/>
  <c r="D14" i="10" s="1"/>
  <c r="A11" i="10"/>
  <c r="A14" i="10" s="1"/>
  <c r="B8" i="10"/>
  <c r="C8" i="10" s="1"/>
  <c r="D8" i="10" s="1"/>
  <c r="A8" i="10"/>
  <c r="C5" i="10"/>
  <c r="G24" i="7" s="1"/>
  <c r="H26" i="7" s="1"/>
  <c r="H28" i="7" s="1"/>
  <c r="K28" i="11"/>
  <c r="K32" i="11" s="1"/>
  <c r="G17" i="9"/>
  <c r="F16" i="9"/>
  <c r="G16" i="9" s="1"/>
  <c r="F15" i="9"/>
  <c r="G15" i="9" s="1"/>
  <c r="G10" i="9"/>
  <c r="G9" i="9"/>
  <c r="G8" i="9"/>
  <c r="E8" i="19" l="1"/>
  <c r="F8" i="19" s="1"/>
  <c r="G8" i="19" s="1"/>
  <c r="I9" i="19" s="1"/>
  <c r="J9" i="19" s="1"/>
  <c r="K9" i="19" s="1"/>
  <c r="L9" i="19" s="1"/>
  <c r="E6" i="18"/>
  <c r="F6" i="18" s="1"/>
  <c r="E6" i="17"/>
  <c r="F6" i="17" s="1"/>
  <c r="H6" i="17" s="1"/>
  <c r="K6" i="17" s="1"/>
  <c r="I20" i="21"/>
  <c r="I38" i="21" s="1"/>
  <c r="F20" i="10"/>
  <c r="G20" i="10" s="1"/>
  <c r="F27" i="10"/>
  <c r="G27" i="10" s="1"/>
  <c r="C11" i="10"/>
  <c r="D11" i="10" s="1"/>
  <c r="F185" i="7"/>
  <c r="G185" i="7" s="1"/>
  <c r="F112" i="7"/>
  <c r="G112" i="7" s="1"/>
  <c r="H18" i="9"/>
  <c r="G31" i="9"/>
  <c r="H32" i="9" s="1"/>
  <c r="H11" i="9"/>
  <c r="F230" i="7"/>
  <c r="G230" i="7" s="1"/>
  <c r="N6" i="17" l="1"/>
  <c r="O6" i="17"/>
  <c r="I6" i="17"/>
  <c r="M6" i="17"/>
  <c r="K20" i="21"/>
  <c r="L20" i="21" s="1"/>
  <c r="L38" i="21" s="1"/>
  <c r="J20" i="21"/>
  <c r="F28" i="10"/>
  <c r="G28" i="10" s="1"/>
  <c r="G29" i="10" s="1"/>
  <c r="F21" i="10"/>
  <c r="G21" i="10" s="1"/>
  <c r="G22" i="10" s="1"/>
  <c r="I27" i="10"/>
  <c r="E277" i="7" s="1"/>
  <c r="G277" i="7" s="1"/>
  <c r="H279" i="7" s="1"/>
  <c r="E229" i="7"/>
  <c r="G229" i="7" s="1"/>
  <c r="H231" i="7" s="1"/>
  <c r="E184" i="7"/>
  <c r="G184" i="7" s="1"/>
  <c r="H187" i="7" s="1"/>
  <c r="E146" i="7"/>
  <c r="G146" i="7" s="1"/>
  <c r="H149" i="7" s="1"/>
  <c r="E111" i="7"/>
  <c r="G111" i="7" s="1"/>
  <c r="H113" i="7" s="1"/>
  <c r="P6" i="17" l="1"/>
  <c r="E257" i="7"/>
  <c r="G257" i="7" s="1"/>
  <c r="H261" i="7" s="1"/>
  <c r="G23" i="10"/>
  <c r="G24" i="10" s="1"/>
  <c r="G30" i="10"/>
  <c r="G31" i="10" s="1"/>
  <c r="H281" i="7" l="1"/>
  <c r="E16" i="17" s="1"/>
  <c r="F16" i="17" s="1"/>
  <c r="H16" i="17" s="1"/>
  <c r="E25" i="8"/>
  <c r="G25" i="8" s="1"/>
  <c r="H27" i="8" s="1"/>
  <c r="E53" i="7"/>
  <c r="G53" i="7" s="1"/>
  <c r="H55" i="7" s="1"/>
  <c r="E88" i="7"/>
  <c r="G88" i="7" s="1"/>
  <c r="H90" i="7" s="1"/>
  <c r="E196" i="7"/>
  <c r="G196" i="7" s="1"/>
  <c r="H198" i="7" s="1"/>
  <c r="E174" i="7" s="1"/>
  <c r="G174" i="7" s="1"/>
  <c r="H180" i="7" s="1"/>
  <c r="H200" i="7" s="1"/>
  <c r="F14" i="17" s="1"/>
  <c r="H14" i="17" s="1"/>
  <c r="E122" i="7"/>
  <c r="G122" i="7" s="1"/>
  <c r="H124" i="7" s="1"/>
  <c r="E103" i="7" s="1"/>
  <c r="G103" i="7" s="1"/>
  <c r="H107" i="7" s="1"/>
  <c r="H126" i="7" s="1"/>
  <c r="E12" i="17" s="1"/>
  <c r="F12" i="17" s="1"/>
  <c r="H12" i="17" s="1"/>
  <c r="E240" i="7"/>
  <c r="G240" i="7" s="1"/>
  <c r="H242" i="7" s="1"/>
  <c r="E211" i="7" s="1"/>
  <c r="G211" i="7" s="1"/>
  <c r="H216" i="7" s="1"/>
  <c r="H244" i="7" s="1"/>
  <c r="E15" i="17" s="1"/>
  <c r="F15" i="17" s="1"/>
  <c r="H15" i="17" s="1"/>
  <c r="E158" i="7"/>
  <c r="G158" i="7" s="1"/>
  <c r="H160" i="7" s="1"/>
  <c r="E137" i="7" s="1"/>
  <c r="G137" i="7" s="1"/>
  <c r="H142" i="7" s="1"/>
  <c r="H162" i="7" s="1"/>
  <c r="E13" i="17" s="1"/>
  <c r="F13" i="17" s="1"/>
  <c r="H13" i="17" s="1"/>
  <c r="M13" i="17" l="1"/>
  <c r="I13" i="17"/>
  <c r="K13" i="17"/>
  <c r="N13" i="17"/>
  <c r="O13" i="17"/>
  <c r="J13" i="17"/>
  <c r="K15" i="17"/>
  <c r="M15" i="17"/>
  <c r="N15" i="17"/>
  <c r="J15" i="17"/>
  <c r="I15" i="17"/>
  <c r="O15" i="17"/>
  <c r="O12" i="17"/>
  <c r="J12" i="17"/>
  <c r="N12" i="17"/>
  <c r="I12" i="17"/>
  <c r="K12" i="17"/>
  <c r="O14" i="17"/>
  <c r="J14" i="17"/>
  <c r="K14" i="17"/>
  <c r="I14" i="17"/>
  <c r="M14" i="17"/>
  <c r="M16" i="17"/>
  <c r="N16" i="17"/>
  <c r="E16" i="18"/>
  <c r="F16" i="18" s="1"/>
  <c r="E25" i="19"/>
  <c r="F25" i="19" s="1"/>
  <c r="E25" i="21"/>
  <c r="F25" i="21" s="1"/>
  <c r="G25" i="21" s="1"/>
  <c r="E68" i="7"/>
  <c r="G68" i="7" s="1"/>
  <c r="H73" i="7" s="1"/>
  <c r="G24" i="9" s="1"/>
  <c r="H25" i="9" s="1"/>
  <c r="H43" i="9" s="1"/>
  <c r="E39" i="7"/>
  <c r="G39" i="7" s="1"/>
  <c r="H44" i="7" s="1"/>
  <c r="H57" i="7" s="1"/>
  <c r="E7" i="17" s="1"/>
  <c r="F7" i="17" s="1"/>
  <c r="E15" i="18"/>
  <c r="F15" i="18" s="1"/>
  <c r="E23" i="21"/>
  <c r="F23" i="21" s="1"/>
  <c r="G23" i="21" s="1"/>
  <c r="E23" i="19"/>
  <c r="F23" i="19" s="1"/>
  <c r="G23" i="19" s="1"/>
  <c r="E12" i="18"/>
  <c r="F12" i="18" s="1"/>
  <c r="E17" i="21"/>
  <c r="F17" i="21" s="1"/>
  <c r="G17" i="21" s="1"/>
  <c r="E17" i="19"/>
  <c r="F17" i="19" s="1"/>
  <c r="G17" i="19" s="1"/>
  <c r="E19" i="21"/>
  <c r="F19" i="21" s="1"/>
  <c r="G19" i="21" s="1"/>
  <c r="E19" i="19"/>
  <c r="F19" i="19" s="1"/>
  <c r="G19" i="19" s="1"/>
  <c r="E13" i="18"/>
  <c r="F13" i="18" s="1"/>
  <c r="E21" i="21"/>
  <c r="F21" i="21" s="1"/>
  <c r="G21" i="21" s="1"/>
  <c r="E21" i="19"/>
  <c r="F21" i="19" s="1"/>
  <c r="G21" i="19" s="1"/>
  <c r="E14" i="18"/>
  <c r="F14" i="18" s="1"/>
  <c r="E11" i="8"/>
  <c r="G11" i="8" s="1"/>
  <c r="H16" i="8" s="1"/>
  <c r="H29" i="8" s="1"/>
  <c r="K27" i="8"/>
  <c r="M27" i="8" s="1"/>
  <c r="M32" i="8" s="1"/>
  <c r="N32" i="8" s="1"/>
  <c r="P12" i="17" l="1"/>
  <c r="P16" i="17"/>
  <c r="P14" i="17"/>
  <c r="P15" i="17"/>
  <c r="P13" i="17"/>
  <c r="G25" i="19"/>
  <c r="F8" i="17"/>
  <c r="H7" i="17"/>
  <c r="I22" i="19"/>
  <c r="J22" i="19" s="1"/>
  <c r="I20" i="19"/>
  <c r="J20" i="19" s="1"/>
  <c r="I24" i="19"/>
  <c r="J24" i="19" s="1"/>
  <c r="I18" i="19"/>
  <c r="J18" i="19" s="1"/>
  <c r="E7" i="4"/>
  <c r="F7" i="4" s="1"/>
  <c r="E7" i="14"/>
  <c r="F7" i="14" s="1"/>
  <c r="F8" i="14" s="1"/>
  <c r="F13" i="14" s="1"/>
  <c r="F14" i="14" s="1"/>
  <c r="E76" i="7"/>
  <c r="G76" i="7" s="1"/>
  <c r="H79" i="7" s="1"/>
  <c r="H92" i="7" s="1"/>
  <c r="E11" i="17" s="1"/>
  <c r="F11" i="17" s="1"/>
  <c r="H11" i="17" s="1"/>
  <c r="E10" i="21"/>
  <c r="F10" i="21" s="1"/>
  <c r="E10" i="19"/>
  <c r="F10" i="19" s="1"/>
  <c r="E7" i="18"/>
  <c r="F7" i="18" s="1"/>
  <c r="F8" i="18" s="1"/>
  <c r="I7" i="17" l="1"/>
  <c r="O7" i="17"/>
  <c r="N7" i="17"/>
  <c r="P7" i="17"/>
  <c r="H17" i="17"/>
  <c r="N11" i="17"/>
  <c r="I11" i="17"/>
  <c r="O11" i="17"/>
  <c r="M11" i="17"/>
  <c r="J11" i="17"/>
  <c r="K11" i="17"/>
  <c r="I26" i="19"/>
  <c r="G10" i="19"/>
  <c r="I11" i="19" s="1"/>
  <c r="K18" i="19"/>
  <c r="L18" i="19" s="1"/>
  <c r="K20" i="19"/>
  <c r="L20" i="19" s="1"/>
  <c r="K24" i="19"/>
  <c r="L24" i="19" s="1"/>
  <c r="K22" i="19"/>
  <c r="L22" i="19" s="1"/>
  <c r="E11" i="18"/>
  <c r="F11" i="18" s="1"/>
  <c r="F17" i="18" s="1"/>
  <c r="F18" i="18" s="1"/>
  <c r="E15" i="21"/>
  <c r="F15" i="21" s="1"/>
  <c r="E15" i="19"/>
  <c r="F15" i="19" s="1"/>
  <c r="F38" i="19" s="1"/>
  <c r="F12" i="21"/>
  <c r="G10" i="21"/>
  <c r="K38" i="21" s="1"/>
  <c r="F17" i="14"/>
  <c r="F18" i="14"/>
  <c r="F19" i="14"/>
  <c r="F8" i="4"/>
  <c r="F13" i="4" s="1"/>
  <c r="F12" i="19"/>
  <c r="P11" i="17" l="1"/>
  <c r="P17" i="17" s="1"/>
  <c r="J26" i="19"/>
  <c r="K26" i="19"/>
  <c r="L26" i="19" s="1"/>
  <c r="J11" i="19"/>
  <c r="K11" i="19"/>
  <c r="L11" i="19" s="1"/>
  <c r="G15" i="19"/>
  <c r="F14" i="4"/>
  <c r="F27" i="19"/>
  <c r="F28" i="19" s="1"/>
  <c r="F20" i="14"/>
  <c r="G15" i="21"/>
  <c r="G38" i="21" s="1"/>
  <c r="F27" i="21"/>
  <c r="F28" i="21" s="1"/>
  <c r="F22" i="18"/>
  <c r="F21" i="18"/>
  <c r="F23" i="18"/>
  <c r="I16" i="19" l="1"/>
  <c r="G38" i="19"/>
  <c r="F17" i="17"/>
  <c r="F18" i="17" s="1"/>
  <c r="F33" i="19"/>
  <c r="F31" i="19"/>
  <c r="F35" i="19"/>
  <c r="F35" i="21"/>
  <c r="F33" i="21"/>
  <c r="F31" i="21"/>
  <c r="F21" i="14"/>
  <c r="F23" i="14"/>
  <c r="F24" i="18"/>
  <c r="F26" i="18" s="1"/>
  <c r="F28" i="18" s="1"/>
  <c r="F17" i="4"/>
  <c r="F18" i="4"/>
  <c r="F19" i="4"/>
  <c r="J16" i="19" l="1"/>
  <c r="J38" i="19" s="1"/>
  <c r="I38" i="19"/>
  <c r="F36" i="21"/>
  <c r="F38" i="21" s="1"/>
  <c r="F40" i="21" s="1"/>
  <c r="G40" i="21" s="1"/>
  <c r="K16" i="19"/>
  <c r="K38" i="19" s="1"/>
  <c r="F20" i="4"/>
  <c r="F25" i="14"/>
  <c r="F36" i="19"/>
  <c r="F21" i="17"/>
  <c r="I5" i="23"/>
  <c r="H7" i="23" s="1"/>
  <c r="F22" i="17"/>
  <c r="F23" i="17"/>
  <c r="F24" i="17" l="1"/>
  <c r="F43" i="21"/>
  <c r="F43" i="19"/>
  <c r="L16" i="19"/>
  <c r="L38" i="19" s="1"/>
  <c r="F23" i="4"/>
  <c r="F21" i="4"/>
  <c r="G36" i="23"/>
  <c r="G35" i="23"/>
  <c r="H16" i="23"/>
  <c r="I41" i="21"/>
  <c r="G43" i="21"/>
  <c r="F26" i="17" l="1"/>
  <c r="F25" i="4"/>
  <c r="I43" i="21"/>
  <c r="K41" i="21"/>
  <c r="F28" i="17" l="1"/>
  <c r="I4" i="23"/>
  <c r="D31" i="23" s="1"/>
  <c r="G31" i="23" s="1"/>
  <c r="K43" i="21"/>
  <c r="L41" i="21"/>
  <c r="L43" i="21" s="1"/>
  <c r="F31" i="18" l="1"/>
  <c r="G31" i="26"/>
  <c r="G40" i="19"/>
  <c r="I41" i="19" s="1"/>
  <c r="G5" i="26"/>
  <c r="B16" i="26" s="1"/>
  <c r="B17" i="26" s="1"/>
  <c r="F31" i="17"/>
  <c r="D22" i="23"/>
  <c r="G22" i="23" s="1"/>
  <c r="G43" i="19" l="1"/>
  <c r="F16" i="26"/>
  <c r="D23" i="23"/>
  <c r="G23" i="23" s="1"/>
  <c r="D24" i="23"/>
  <c r="D25" i="23" s="1"/>
  <c r="J41" i="19"/>
  <c r="J43" i="19" s="1"/>
  <c r="I43" i="19"/>
  <c r="K41" i="19"/>
  <c r="B18" i="26"/>
  <c r="F18" i="26" s="1"/>
  <c r="C18" i="26"/>
  <c r="B19" i="26" s="1"/>
  <c r="F17" i="26"/>
  <c r="D27" i="23" l="1"/>
  <c r="D29" i="23" s="1"/>
  <c r="G24" i="23"/>
  <c r="D28" i="23"/>
  <c r="G28" i="23" s="1"/>
  <c r="G25" i="23"/>
  <c r="K43" i="19"/>
  <c r="L41" i="19"/>
  <c r="L43" i="19" s="1"/>
  <c r="B20" i="26"/>
  <c r="F20" i="26" s="1"/>
  <c r="F19" i="26"/>
  <c r="G27" i="23" l="1"/>
  <c r="D30" i="23"/>
  <c r="G30" i="23" s="1"/>
  <c r="G29" i="23"/>
  <c r="D32" i="23"/>
  <c r="G32" i="23" s="1"/>
  <c r="F21" i="26"/>
  <c r="F29" i="26" s="1"/>
  <c r="F30" i="26" s="1"/>
  <c r="F31" i="26" s="1"/>
  <c r="B64" i="26" s="1"/>
  <c r="G20" i="23" l="1"/>
  <c r="G38" i="23" s="1"/>
  <c r="A59" i="7"/>
  <c r="A94" i="7" s="1"/>
  <c r="A128" i="7" s="1"/>
  <c r="A165" i="7" s="1"/>
  <c r="A202" i="7" s="1"/>
  <c r="A247" i="7" s="1"/>
  <c r="A1" i="9"/>
  <c r="H20" i="23" l="1"/>
  <c r="H34" i="23" s="1"/>
  <c r="H38" i="23" s="1"/>
  <c r="G34" i="23"/>
  <c r="E9" i="16"/>
  <c r="F9" i="16" s="1"/>
  <c r="H36" i="7"/>
  <c r="C10" i="21" s="1"/>
  <c r="C10" i="19" l="1"/>
  <c r="A2" i="9"/>
  <c r="A166" i="7"/>
  <c r="A248" i="7"/>
  <c r="A129" i="7"/>
  <c r="A60" i="7"/>
  <c r="A203" i="7"/>
  <c r="A2" i="7"/>
  <c r="A31" i="7"/>
  <c r="A95" i="7"/>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8C7CB08A-A52F-456E-ABA1-7F320CDD716E}" keepAlive="1" name="ThisWorkbookDataModel" description="Modelo de datos"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<sst xmlns="http://schemas.openxmlformats.org/spreadsheetml/2006/main" count="914" uniqueCount="308">
  <si>
    <t>ITEM</t>
  </si>
  <si>
    <t>UNIDAD</t>
  </si>
  <si>
    <t>CANTIDAD</t>
  </si>
  <si>
    <t>VALOR UNITARIO</t>
  </si>
  <si>
    <t>VALOR TOTAL</t>
  </si>
  <si>
    <t>1.1</t>
  </si>
  <si>
    <t>Puerta metalica con marco (16cmx18cm)</t>
  </si>
  <si>
    <t>Unidad</t>
  </si>
  <si>
    <t>Puerta metalica con marco (16cmx22cm)</t>
  </si>
  <si>
    <t>Puerta metalica con marco (26cmx25cm)</t>
  </si>
  <si>
    <t>Caldero con tapa en lamina de acero calibre 20</t>
  </si>
  <si>
    <t>PRESUPUESTO GENERAL DE OBRA</t>
  </si>
  <si>
    <t>DESCRIPCIÓN</t>
  </si>
  <si>
    <t>1.</t>
  </si>
  <si>
    <t>PRELIMINARES</t>
  </si>
  <si>
    <t>Localización y replanteo.</t>
  </si>
  <si>
    <t>M2</t>
  </si>
  <si>
    <t>Subtotal Preliminares</t>
  </si>
  <si>
    <t>2.</t>
  </si>
  <si>
    <t>2.1</t>
  </si>
  <si>
    <t>2.2</t>
  </si>
  <si>
    <t>2.3</t>
  </si>
  <si>
    <t>2.4</t>
  </si>
  <si>
    <t>CONSTRUCCIÓN ESTUFAS ECO (0,73m x 1,05m) h: 0,83m</t>
  </si>
  <si>
    <t>2.5</t>
  </si>
  <si>
    <t>Subtotal Construcción</t>
  </si>
  <si>
    <t>Costo Total Directo para (1) Estufa Ecoeficiente</t>
  </si>
  <si>
    <t>3.</t>
  </si>
  <si>
    <t>AIU</t>
  </si>
  <si>
    <t>Imprevistos</t>
  </si>
  <si>
    <t>3.1</t>
  </si>
  <si>
    <t>TALLER</t>
  </si>
  <si>
    <t xml:space="preserve">Taller de capacitación para la operación y mantenimiento de la Estufa Ecoeficiente (Manual, Carta de beneficio y otros). </t>
  </si>
  <si>
    <t>Talleristas</t>
  </si>
  <si>
    <t>Melaza (Miel de Purga)</t>
  </si>
  <si>
    <t>KG</t>
  </si>
  <si>
    <t>Costo Total Indirecto para (1) Estufa Ecoeficiente</t>
  </si>
  <si>
    <t>Administración</t>
  </si>
  <si>
    <t>Las Estufas Ecoeficientes para leña deben instalarse de acuerdo a las especificaciones del proveedor y deben contener como mínimo los siguientes requisitos:</t>
  </si>
  <si>
    <r>
      <rPr>
        <u/>
        <sz val="11"/>
        <color theme="1"/>
        <rFont val="Calibri"/>
        <family val="2"/>
        <scheme val="minor"/>
      </rPr>
      <t>Adecuaciones preexistentes</t>
    </r>
    <r>
      <rPr>
        <sz val="11"/>
        <color theme="1"/>
        <rFont val="Calibri"/>
        <family val="2"/>
        <scheme val="minor"/>
      </rPr>
      <t>:
1- El piso donde se instalará la Estufa Ecoeficiente, deberá estar nivelado (nivel 0°) en material rígido, sea en concreto o baldosín y tener un muro lateral de 1 metro de alto. En caso contrario, se deberá realizar las adecuaciones correspondiente.
2- La dimensiones mínimas para la instalación de la Estufa Ecoeficiente, deberá contener como placa maciza en concreto o piso nivelado (nivel 0°), un mínimo de ancho de 0,70 metros por un mínimo de largo de 1,00 metro.
3- Donde se ubicara la Estufa Ecoeficiente deberá tener un muro en mampostería posterior a la Estufa y un muro lateral de confinamiento de 1,00 metro de altura, deberá tener una cubierta de protección cuando se proyecte por fuera de la vivienda y muros de confinamiento alrededor (laterales y frente).</t>
    </r>
  </si>
  <si>
    <r>
      <rPr>
        <u/>
        <sz val="11"/>
        <color theme="1"/>
        <rFont val="Calibri"/>
        <family val="2"/>
        <scheme val="minor"/>
      </rPr>
      <t xml:space="preserve">Especificaciones de instalación de Estufa Ecoeficiente:
</t>
    </r>
    <r>
      <rPr>
        <sz val="11"/>
        <color theme="1"/>
        <rFont val="Calibri"/>
        <family val="2"/>
        <scheme val="minor"/>
      </rPr>
      <t xml:space="preserve">1- La Estufa Ecoeficiente para leña debe ser construida dentro de la vivienda, ubicada en un rincón y donde lo especifique el propietario de la vivienda, cumpliendo con las adecuaciones preexistentes anteriormente expuesto; adosándose contra el muro de mampostería y que cuente con las mejores condiciones para el confinamiento de la estufa
2- Las dimensiones mínimas para la instalación de la Estufa Ecoeficiente, se realizará un replanteo de las dimensiones y nivelaciones, correspondientes a una longitud de 1,00 metro por un ancho de 0,70 metros y un muro lateral de confinamiento de 1,00 metro de alto por 0,70 metros de ancho. Dimensiones requeridas para la instalación de la Estufa Ecoeficiente.
</t>
    </r>
    <r>
      <rPr>
        <b/>
        <sz val="11"/>
        <color theme="1"/>
        <rFont val="Calibri"/>
        <family val="2"/>
        <scheme val="minor"/>
      </rPr>
      <t>Las demás especificaciones de instalación de la Estufa Ecoeficiente, las planteadas por el proveedor y constructor de la estufa.</t>
    </r>
  </si>
  <si>
    <t>Interventoría (7%)</t>
  </si>
  <si>
    <t>Total Costo de Obra</t>
  </si>
  <si>
    <t>MUNICIPIO:</t>
  </si>
  <si>
    <t>ANÁLISIS DE PRECIOS UNITARIOS</t>
  </si>
  <si>
    <t>ABRIL DE 2021</t>
  </si>
  <si>
    <t>PROYECTO:</t>
  </si>
  <si>
    <t>INSTALACIÓN DE ESTUFAS ECOEFICIENTES PARA VIVIENDA RURAL</t>
  </si>
  <si>
    <t>ACTIVIDAD:</t>
  </si>
  <si>
    <t>Localización y Replanteo</t>
  </si>
  <si>
    <t xml:space="preserve">ITEM: </t>
  </si>
  <si>
    <t xml:space="preserve">UNIDAD: </t>
  </si>
  <si>
    <t>I. EQUIPO</t>
  </si>
  <si>
    <t>Descripción</t>
  </si>
  <si>
    <t>Tarifa/Hora</t>
  </si>
  <si>
    <t>Rendimiento</t>
  </si>
  <si>
    <t>Valor-Unit.</t>
  </si>
  <si>
    <t>HERRAMIENTA MENOR</t>
  </si>
  <si>
    <t>%</t>
  </si>
  <si>
    <t>Sub-Total</t>
  </si>
  <si>
    <t>II. MATERIALES EN OBRA</t>
  </si>
  <si>
    <t>Precio-Unit.</t>
  </si>
  <si>
    <t>Cantidad</t>
  </si>
  <si>
    <t>III. TRANSPORTES</t>
  </si>
  <si>
    <t>Vol. Peso ó Cant.</t>
  </si>
  <si>
    <t>Distancia</t>
  </si>
  <si>
    <t>M3-Km</t>
  </si>
  <si>
    <t>Tarifa</t>
  </si>
  <si>
    <t>IV. MANO DE OBRA</t>
  </si>
  <si>
    <t>HC</t>
  </si>
  <si>
    <t>Total Costo Directo</t>
  </si>
  <si>
    <t>und</t>
  </si>
  <si>
    <t>m3</t>
  </si>
  <si>
    <t>Suministro e Instalación KIT de Herrajes</t>
  </si>
  <si>
    <t>UND</t>
  </si>
  <si>
    <t>und-Km</t>
  </si>
  <si>
    <t>Video Beam</t>
  </si>
  <si>
    <t>Refrigerios</t>
  </si>
  <si>
    <t>Kit Papeleria (listado asistencia, compromisos, etc)</t>
  </si>
  <si>
    <t>4.1</t>
  </si>
  <si>
    <t>Monitorear los impactos del uso de las estufas ecoeficientes</t>
  </si>
  <si>
    <t>Impresión encuesta</t>
  </si>
  <si>
    <t>Transporte (moto con combustible)</t>
  </si>
  <si>
    <t>Profesional técnico - Incluye prestaciones sociales</t>
  </si>
  <si>
    <t>Und</t>
  </si>
  <si>
    <t>Presupuesto Proyecto Tipo
Ministerio de Ambiente y Desarrollo Sostenible - Departamento Nacional de Planeación</t>
  </si>
  <si>
    <t>Instalación de Estufas Ecoeficientes para Vivienda Rural</t>
  </si>
  <si>
    <t>Estufa Ecoeficiente móvil</t>
  </si>
  <si>
    <t>SUMINISTRO E INSTALACIÓN ESTUFA ECO MOVIL (0,60m x 0,90m) h: 0,80m</t>
  </si>
  <si>
    <t>Kit Papelería (tabla, lapicero, papelería, etc.)</t>
  </si>
  <si>
    <t>Vol. Peso o Cant.</t>
  </si>
  <si>
    <r>
      <t xml:space="preserve">2. Estufa Móvil Ecoeficiente </t>
    </r>
    <r>
      <rPr>
        <sz val="10"/>
        <color theme="1"/>
        <rFont val="Arial"/>
        <family val="2"/>
      </rPr>
      <t>(</t>
    </r>
    <r>
      <rPr>
        <i/>
        <sz val="10"/>
        <color theme="1"/>
        <rFont val="Arial"/>
        <family val="2"/>
      </rPr>
      <t>Dentro de la vivienda con las adecuaciones preexistentes en la cocina</t>
    </r>
    <r>
      <rPr>
        <sz val="10"/>
        <color theme="1"/>
        <rFont val="Arial"/>
        <family val="2"/>
      </rPr>
      <t>)</t>
    </r>
  </si>
  <si>
    <t>Costo total estufa móvil</t>
  </si>
  <si>
    <t>Costo total estufa fija</t>
  </si>
  <si>
    <t>AGUA ACUEDUCTO</t>
  </si>
  <si>
    <t>Ins</t>
  </si>
  <si>
    <t>lt</t>
  </si>
  <si>
    <t>ARENA ARROYO</t>
  </si>
  <si>
    <t>CEMENTO GRIS</t>
  </si>
  <si>
    <t>kg</t>
  </si>
  <si>
    <t>MORTERO 1:4 EN OBRA</t>
  </si>
  <si>
    <t>Secretario (a) de Planeacion e Infraestructura (M.P.)</t>
  </si>
  <si>
    <t>Profesional responsable interventoría estructuración (M.P.)</t>
  </si>
  <si>
    <t>Profesional responsable estructuración del proyecto (M.P.)</t>
  </si>
  <si>
    <t>MORTERO 1:5 EN OBRA</t>
  </si>
  <si>
    <t>ajustado rendimiento</t>
  </si>
  <si>
    <t>FACTOR</t>
  </si>
  <si>
    <t>1 AYUDANTE A</t>
  </si>
  <si>
    <t>SALARIO MIN</t>
  </si>
  <si>
    <t>día</t>
  </si>
  <si>
    <t>1 AYUDANTE  A</t>
  </si>
  <si>
    <t>1 OFICIAL A</t>
  </si>
  <si>
    <t>1 OFICIAL B</t>
  </si>
  <si>
    <t>Clave</t>
  </si>
  <si>
    <t>Total</t>
  </si>
  <si>
    <t>O00050</t>
  </si>
  <si>
    <t>HR</t>
  </si>
  <si>
    <t>O00001</t>
  </si>
  <si>
    <t>Ayudante A</t>
  </si>
  <si>
    <t>jor</t>
  </si>
  <si>
    <t>O00002</t>
  </si>
  <si>
    <t>Oficial A</t>
  </si>
  <si>
    <t>Subtotal</t>
  </si>
  <si>
    <t>O00901</t>
  </si>
  <si>
    <t>Factor prestacional de ingreso por hora efectiva / base hora laboral</t>
  </si>
  <si>
    <t>O00051</t>
  </si>
  <si>
    <t>Cuadrilla AA (Mampostería) 2Of y 1 Ay</t>
  </si>
  <si>
    <t>Cuadrilla AA 1Of+1Ay (Albañilería)</t>
  </si>
  <si>
    <t>Mortero 1:4 In situ</t>
  </si>
  <si>
    <t>Tableta vitifricada de 25 X 25</t>
  </si>
  <si>
    <t>A.  SALARIO</t>
  </si>
  <si>
    <t>B.  PRESTACIONES SOCIALES Y APORTES PARAFISCALES</t>
  </si>
  <si>
    <t>Subsidio de transporte</t>
  </si>
  <si>
    <t xml:space="preserve">Cesantía    </t>
  </si>
  <si>
    <t xml:space="preserve">Intereses Cesantía   </t>
  </si>
  <si>
    <t xml:space="preserve">Prima Legal   </t>
  </si>
  <si>
    <t xml:space="preserve">Vacaciones    </t>
  </si>
  <si>
    <t xml:space="preserve">Salud    </t>
  </si>
  <si>
    <t xml:space="preserve">Pensiones    </t>
  </si>
  <si>
    <t xml:space="preserve">Riesgos Profesionales   </t>
  </si>
  <si>
    <t>Dotacion</t>
  </si>
  <si>
    <t>Exámenes de ingreso y egreso</t>
  </si>
  <si>
    <t>FIC</t>
  </si>
  <si>
    <t>Otros (ausencias justificadas, Indemnizaciones, etc. )</t>
  </si>
  <si>
    <t>PARAFISCALES</t>
  </si>
  <si>
    <t>Caja de compensacion Familiar</t>
  </si>
  <si>
    <t>Sena</t>
  </si>
  <si>
    <t>ICBF</t>
  </si>
  <si>
    <t>SUB-TOTAL B</t>
  </si>
  <si>
    <t>FACTOR PRESTACIONAL ADOPTADO</t>
  </si>
  <si>
    <t>Mampostería ladrillo adobe macizo de 5x10x20 cm</t>
  </si>
  <si>
    <t>Ladrillo a la vista de  6x12x24 cm</t>
  </si>
  <si>
    <t>Ladrillo macizos rústicos de 5x10x20 cm</t>
  </si>
  <si>
    <t>Suministro e Instalación de STC Vitrificado</t>
  </si>
  <si>
    <t>PRESUPUESTO GENERAL DE OBRA PARA LA INSTALACIÓN DE 100 ESTUFAS ECOEFICIENTES</t>
  </si>
  <si>
    <t>Utilidad</t>
  </si>
  <si>
    <t>Monitoreo y Seguimiento - Esta actividad debe ser financiada y ejecutada por la entidad territorial en los tiempos establecidos en la Guía de Formulación del Proyecto Tipo para tal fin</t>
  </si>
  <si>
    <t>ESPECIFICACIONES TÉCNICAS PARA LA INSTALACIÓN DE LA ESTUFA MOVIL ECOEFICIENTE COMO MEDIDA DE MITIGACIÓN AL CAMBIO CLIMATICO EN LAS COMUNIDADES RURALES</t>
  </si>
  <si>
    <t>Observaciones: 
1. La adecuaciones preexistentes para la construcción e instalación de la Estufa Ecoeficiente, deberá contemplar con un piso nivelado (nivel 0°) con las siguientes dimensiones mínimas: largo x 1,05m, ancho x 0,73m; del mismo modo, deberá contar en la parte posterior un muro en mampostería donde se proyectara la construcción de la estufa. Esta estufa deberá contar con una cubierta para su protección (cuando se proyecte por fuera de la vivienda). 
2. Los costos incluidos en este documento son de referencia.  Las Entidades Territoriales deben ajustar el presupuesto con base en los precios de región.
3.  Para el componente 2. Suministro e instalación de la estufa móvil, se debe presentar estudio de mercado con base en las especificaciones incluidas en el proyecto tipo.  Adicionalmente, se debe verificar que la actividad incluya el anclaje y fijación al piso. La instalación de Chimenea metalica debe incluir las adecuaciones necesarias para el paso al exterior.
4.  Se debe presentar la proyección para los los porcentajes de AIU, Factor Prestacional, Interventoría y FM.
5. Los precios contemplados para la construcción del presupuesto no incluyen costos de transporte. En caso de aplicar, se debe incluir el transporte de materiales a locaciones dispersas, debidamente soportado.
6.  El proyecto tipo plantea la realización de un taller general de sensibilización para 100 beneficiarios.  El implementador debe plantear un análisis respecto al número de talleres que se considere necesarios para la atención de la totalidad de beneficiarios incluidos en el proyecto.
7.  La actividad de monitoreo de impacto por la instalación de estufas ecoeficientes debe ser adelantada por la entidad territorial en los tiempos establecidos en la Guía de Formulación del Proyecto Tipo. Se incluye el costeo como referencia.</t>
  </si>
  <si>
    <t>Especificaciones:
La estufa móvil estará constituida por 2 planchas de hierro gris fundido reforzadas de 2 hornillas cada una, para un total de 4 hornillas.     * Horno de 0.25 ancho x 0.40 fondo x 0.30 de alto, elaborado en lamina galvanizada calibre 20 con parrilla de entrepaño desmontable en la parte intermedia elaborada en varilla redonda y/o grafil de 6.0 mm, con puerta abisagrada elaborada en lamina CR calibre 16 (1.4 mm), con grosor de 25 mm entamborado (para aislamiento por ceniza), con tapa superior desmontable.   * Chasis de la estufa elaborada en Angulo de 3/4 " x 1/8" y borde de esquina verticales en Angulo de 1” ¼ x 1/8".  Cuerpo de la estufa (frontal, espalda, laterales y piso base) elaborado en lámina Coll Rolled calibre 16 (1.4 mm).    *Cuenta con 1 cavidad para leñero principal ubicado en la parte superior izquierda de la estufa, contiene al interior parrilla porta leña elaborada en hierro gris fundido, con puerta abisagrada elaborada en lamina CR calibre 16, con grosor de 25 mm entamborado (para aislamiento por ceniza) con tapa superior desmontable .    * 1 bandeja cenícera ubicada en la parte inferior del leñero principal elaborada en lámina galvanizada calibre 20 (0.85 mm).    * Con accesorio recipiente calentador de agua de 20 cms de altura, 16 cms ancho y 16 cms de fondo con tapa y agarradera en pasta (Capacidad para 4 litros), elaborado en lámina de acero inoxidable 304 2B calibre 18 (para uso de alimentos); O parrilla asadora con su bandeja portacarbon según modelo, parrilla en acero inoxidable de 1/4" (OPCIONAL).    * Remarco distanciador de protección al contorno de la superficie de la estufa al frente y lados, con distancia de borde mesa de fondo al exterior de 60.5 cms y ancho a bordes extremos de 90 cms, elaborado en tubo redondo aguas negras de 3/4" calibre 16, sujeto al chasis con distanciadores de 25 mm en varilla cuadrada de 9 mm.      * Chimenea o buitrón de 2 mtrs de altura 10 x10 cm elaborado en lámina galvanizada calibre 22 con capuchón de 33.3 x 33.3 puntas en diamante desmontable.    *  Gancho atizador elaborado en varilla redonda lisa y/o grafil de 6.0 mm de 50 cms de longitud.      * Las puertas de leñero principal y horno tienen manija sujetadora metálica y pasador de ajuste en platina de 1".   * Toda la estructura pintada con esmalte martillado color negro o gris acorazado, a excepción de las partes que van en lámina galvanizada (bandeja ceniceros, horno interior, bandeja de horno y buitrón). Toda la estufa cuenta con sistema interno de doble pared para generar una recamara de aislamiento de calor externo reutilizando la ceniza que genera la combustión de la leña, y protegida con tablón de horno de 1" para corte de fuego.   * Con nivelador de 3/8" en cada un a de las patas.</t>
  </si>
  <si>
    <r>
      <t xml:space="preserve">Observaciones: 
1. La adecuaciones preexistentes para la construcción e instalación de la Estufa Ecoeficiente, deberá contemplar con un piso nivelado (nivel 0°) con las siguientes dimensiones mínimas: largo x 1,05m, ancho x 0,73m; del mismo modo, deberá contar en la parte posterior un muro en mampostería donde se proyectara la construcción de la estufa. Esta estufa deberá contar con una cubierta para su protección (cuando se proyecte por fuera de la vivienda). 
2. Los costos incluidos en este documento son de referencia.  Las Entidades Territoriales deben ajustar el presupuesto con base en los precios de región.
3.  Para el componente </t>
    </r>
    <r>
      <rPr>
        <i/>
        <u/>
        <sz val="10"/>
        <color rgb="FF000000"/>
        <rFont val="Arial"/>
        <family val="2"/>
      </rPr>
      <t>2. Suministro e instalación de la estufa móvil</t>
    </r>
    <r>
      <rPr>
        <i/>
        <sz val="10"/>
        <color rgb="FF000000"/>
        <rFont val="Arial"/>
        <family val="2"/>
      </rPr>
      <t>, se debe presentar estudio de mercado con base en las especificaciones incluidas en el proyecto tipo.  Adicionalmente, se debe verificar que la actividad incluya el anclaje y fijación al piso. La instalación de Chimenea metálica debe incluir las adecuaciones necesarias para el paso al exterior.
4.  Se debe presentar la proyección para los  porcentajes de AIU, Factor Prestacional, Interventoría y FM.
5. Los precios contemplados para la construcción del presupuesto no incluyen costos de transporte. En caso de aplicar, se debe incluir el transporte de materiales a locaciones dispersas, debidamente soportado.
6.  El proyecto tipo plantea la realización de un taller general de sensibilización para 100 beneficiarios.  El implementador debe plantear un análisis respecto al número de talleres que se considere necesarios para la atención de la totalidad de beneficiarios incluidos en el proyecto.
7.  La actividad de monitoreo de impacto por la instalación de estufas ecoeficientes debe ser adelantada por la entidad territorial en los tiempos establecidos en la Guía de Formulación del Proyecto Tipo. Se incluye el costeo como referencia.</t>
    </r>
  </si>
  <si>
    <t>MEMORIA DE CANTIDADES</t>
  </si>
  <si>
    <t>ANCHO</t>
  </si>
  <si>
    <t>TOTAL</t>
  </si>
  <si>
    <t xml:space="preserve">LARGO </t>
  </si>
  <si>
    <t>AREA TOTAL</t>
  </si>
  <si>
    <t>Pared Lateral 1</t>
  </si>
  <si>
    <t>ALTO</t>
  </si>
  <si>
    <t>Pared Frontal</t>
  </si>
  <si>
    <t>Pared Posterior</t>
  </si>
  <si>
    <t>Pared Lateral 2</t>
  </si>
  <si>
    <t>CONCRETO DE 2500 PSI</t>
  </si>
  <si>
    <t>M3</t>
  </si>
  <si>
    <t>EQUIPO</t>
  </si>
  <si>
    <t>Tipo</t>
  </si>
  <si>
    <t>Tarifa-Hora</t>
  </si>
  <si>
    <t>Vr. Unitario</t>
  </si>
  <si>
    <t>HERRAMIENTA MENOR 10 % M.O</t>
  </si>
  <si>
    <t>MATERIALES</t>
  </si>
  <si>
    <t>Prec.Unitario</t>
  </si>
  <si>
    <t>Kg</t>
  </si>
  <si>
    <t>AGUA</t>
  </si>
  <si>
    <t>LT</t>
  </si>
  <si>
    <t>TRANSPORTE</t>
  </si>
  <si>
    <t>Material - Equipo</t>
  </si>
  <si>
    <t>M3/Km</t>
  </si>
  <si>
    <t>MANO DE OBRA</t>
  </si>
  <si>
    <t>Trabajador</t>
  </si>
  <si>
    <t>Hora-Hombre</t>
  </si>
  <si>
    <t>Prestac. Sociales</t>
  </si>
  <si>
    <t>Jornal Total</t>
  </si>
  <si>
    <t>CUADRILLA AA TIPO 3 (1 OFICIAL + 3 AYUDANTE) (ALBAÑILERIA)</t>
  </si>
  <si>
    <t>Valor- parcial</t>
  </si>
  <si>
    <t xml:space="preserve">TRANSPORTE DE MATERIAL </t>
  </si>
  <si>
    <t xml:space="preserve">GRAVA </t>
  </si>
  <si>
    <t>Piso en concreto de 2500 PSI</t>
  </si>
  <si>
    <t>ESPESOR</t>
  </si>
  <si>
    <t>VOLUMEN TOTAL</t>
  </si>
  <si>
    <t>2.6</t>
  </si>
  <si>
    <t>Vehiculo capacidad 1 Tonrlada</t>
  </si>
  <si>
    <t>Estopas para reempacado</t>
  </si>
  <si>
    <t xml:space="preserve">Transporte de materiales </t>
  </si>
  <si>
    <t>Interventoría (10%)</t>
  </si>
  <si>
    <t>Total AIU</t>
  </si>
  <si>
    <t>GLOBAL</t>
  </si>
  <si>
    <t>Parrilla para leña en agulo de acero (31 * 19cm)</t>
  </si>
  <si>
    <t>Puerta corrediza metalica con guias (10 * 12cm)</t>
  </si>
  <si>
    <t>I</t>
  </si>
  <si>
    <t xml:space="preserve">Herramienta menor </t>
  </si>
  <si>
    <t>Mampostería ladrillo a la vista tipo bocadillo, macizo liviano de  6x12x24 cm</t>
  </si>
  <si>
    <t>MALLA ELECTROSOLDADA 6.0 mm 15x15 cm</t>
  </si>
  <si>
    <t xml:space="preserve">CRONOGRAMA DE EJECUCION FINANCIERA </t>
  </si>
  <si>
    <t xml:space="preserve">MESES DEL PROYECTO </t>
  </si>
  <si>
    <t>PLAZO (MESES)</t>
  </si>
  <si>
    <t>PERSONAL ESPECIALISTA, PROFESIONAL O DE APOYO, PARA OBRAS CIVILES</t>
  </si>
  <si>
    <t>CANTIDAD DE PERSONAL POR ACTIVIDAD</t>
  </si>
  <si>
    <t>Vr. H/MES</t>
  </si>
  <si>
    <t>Director de Interventoría</t>
  </si>
  <si>
    <t>Residente de Interventoría</t>
  </si>
  <si>
    <t>COSTOS OPERACIONALES</t>
  </si>
  <si>
    <t xml:space="preserve">ALQUILER EQUIPO, SUMINISTROS Y OTROS ELEMENTOS </t>
  </si>
  <si>
    <t xml:space="preserve">Alquiler de oficina </t>
  </si>
  <si>
    <t>SUBTOTAL 2</t>
  </si>
  <si>
    <t>SUBTOTAL ( 1 + 2 )</t>
  </si>
  <si>
    <t>IVA 19%</t>
  </si>
  <si>
    <t>TOTAL PERSONAL Y COSTOS OPERACIONALES INCLUYE   I.V.A</t>
  </si>
  <si>
    <t>PRESUPUESTO DE OBRA</t>
  </si>
  <si>
    <t>% PRESUPUESTO INTERVENTORIA</t>
  </si>
  <si>
    <t>Factor Multiplicador</t>
  </si>
  <si>
    <t>SUBTOTAL</t>
  </si>
  <si>
    <t>CONCEPTO</t>
  </si>
  <si>
    <t>V.M./BASE</t>
  </si>
  <si>
    <t>Dedicación</t>
  </si>
  <si>
    <t>Duración de la obra (Meses)</t>
  </si>
  <si>
    <t>V.PARCIAL</t>
  </si>
  <si>
    <t>ADMINISTRACION</t>
  </si>
  <si>
    <t>SALARIOS PERSONAL DE OBRA</t>
  </si>
  <si>
    <t>Director de obra</t>
  </si>
  <si>
    <t>Ingeniero residente de obra</t>
  </si>
  <si>
    <t xml:space="preserve">Profesional en Seguridad Social y Salud en el trabajo </t>
  </si>
  <si>
    <t>GASTOS OPERACIONALES</t>
  </si>
  <si>
    <t>Papeleria</t>
  </si>
  <si>
    <t>Seguridad industrial y dotación</t>
  </si>
  <si>
    <t xml:space="preserve">GASTOS DE LEGALIZACIÓN E IMPUESTOS </t>
  </si>
  <si>
    <t xml:space="preserve">Pólizas </t>
  </si>
  <si>
    <t xml:space="preserve">Cumplimiento </t>
  </si>
  <si>
    <t>Amparo de salarios y prest. sociales</t>
  </si>
  <si>
    <t>Responsabilidad civil extracontractual</t>
  </si>
  <si>
    <t>Estabilidad de obra</t>
  </si>
  <si>
    <t>COSTOS DE IMPUESTOS O CARGA IMPOSITIVA</t>
  </si>
  <si>
    <t>Estampilla pro cultura</t>
  </si>
  <si>
    <t>Estampilla pro tercera edad</t>
  </si>
  <si>
    <t>Ley 418 o Ley 1106 de 2,006 Fondo Seguridad</t>
  </si>
  <si>
    <t>Sobre tasa bomberil  2 % DE RETE-ICA</t>
  </si>
  <si>
    <t xml:space="preserve">Pro deporte </t>
  </si>
  <si>
    <t>A</t>
  </si>
  <si>
    <t>IMPREVISTOS</t>
  </si>
  <si>
    <t>U</t>
  </si>
  <si>
    <t>UTILIDAD</t>
  </si>
  <si>
    <t>A.I.U.</t>
  </si>
  <si>
    <t>Precio con prestaciones</t>
  </si>
  <si>
    <t>CALCULO  DE  CUADRILLAS    2022</t>
  </si>
  <si>
    <t>FACTOR MULTOPLICADOR</t>
  </si>
  <si>
    <t>PROCESO CONSTRUCTIVO</t>
  </si>
  <si>
    <t>X UNIDAD</t>
  </si>
  <si>
    <t>ETAPA PRECONTRACTUAL</t>
  </si>
  <si>
    <t>LIQUIDACION CONTRATOS</t>
  </si>
  <si>
    <t>ANALISIS DE AIU</t>
  </si>
  <si>
    <r>
      <t xml:space="preserve">Las Estufas Ecoeficientes para leña deben construirse de acuerdo al diseño planteado en los planos aquí expuestos, y deben contener como mínimo los siguientes requisitos:
</t>
    </r>
    <r>
      <rPr>
        <b/>
        <sz val="12"/>
        <color theme="1"/>
        <rFont val="Arial"/>
        <family val="2"/>
      </rPr>
      <t>1-</t>
    </r>
    <r>
      <rPr>
        <sz val="12"/>
        <color theme="1"/>
        <rFont val="Arial"/>
        <family val="2"/>
      </rPr>
      <t xml:space="preserve"> Tener un espacion interior en la cocina donde donde se construirá la Estufa Ecoeficiente, Incluyendo el piso en concreto reforzado de 2500 PSI. En caso contrario
</t>
    </r>
    <r>
      <rPr>
        <b/>
        <sz val="12"/>
        <color theme="1"/>
        <rFont val="Arial"/>
        <family val="2"/>
      </rPr>
      <t>2-</t>
    </r>
    <r>
      <rPr>
        <sz val="12"/>
        <color theme="1"/>
        <rFont val="Arial"/>
        <family val="2"/>
      </rPr>
      <t xml:space="preserve"> La dimensiones mínimas para la construcción de la Estufa Ecoeficiente son de ancho de 0,83 metros por un mínimo de largo de 1,15 metros.
</t>
    </r>
    <r>
      <rPr>
        <b/>
        <sz val="12"/>
        <color theme="1"/>
        <rFont val="Arial"/>
        <family val="2"/>
      </rPr>
      <t>3-</t>
    </r>
    <r>
      <rPr>
        <sz val="12"/>
        <color theme="1"/>
        <rFont val="Arial"/>
        <family val="2"/>
      </rPr>
      <t xml:space="preserve"> El sitio donde se ubicara la Estufa Ecoeficiente deberá tener una cubierta de protección cuando se proyecte por fuera de la vivienda.
</t>
    </r>
    <r>
      <rPr>
        <b/>
        <u/>
        <sz val="12"/>
        <color theme="1"/>
        <rFont val="Arial"/>
        <family val="2"/>
      </rPr>
      <t xml:space="preserve">Especificaciones y proceso constructivo Estufa Ecoeficiente:
</t>
    </r>
    <r>
      <rPr>
        <sz val="12"/>
        <color theme="1"/>
        <rFont val="Arial"/>
        <family val="2"/>
      </rPr>
      <t xml:space="preserve">
</t>
    </r>
    <r>
      <rPr>
        <b/>
        <sz val="12"/>
        <color theme="1"/>
        <rFont val="Arial"/>
        <family val="2"/>
      </rPr>
      <t>1-</t>
    </r>
    <r>
      <rPr>
        <sz val="12"/>
        <color theme="1"/>
        <rFont val="Arial"/>
        <family val="2"/>
      </rPr>
      <t xml:space="preserve"> La Estufa Ecoeficiente para leña debe ser construida dentro de la vivienda, ubicada en un rincón y donde lo especifique el propietario de la vivienda, cumpliendo con las adecuaciones anteriormente descritas 
</t>
    </r>
    <r>
      <rPr>
        <b/>
        <sz val="12"/>
        <color theme="1"/>
        <rFont val="Arial"/>
        <family val="2"/>
      </rPr>
      <t>2-</t>
    </r>
    <r>
      <rPr>
        <sz val="12"/>
        <color theme="1"/>
        <rFont val="Arial"/>
        <family val="2"/>
      </rPr>
      <t xml:space="preserve"> Para el piso de apoyo de la Estufa Ecoeficiente, se realizará un replanteo de las dimensiones y nivelaciones, correspondientes a una longitud de 1,15 metros por un ancho de 0,83 metros y este se construira en concreto reforzado de 2500 PSI
</t>
    </r>
    <r>
      <rPr>
        <b/>
        <sz val="12"/>
        <color theme="1"/>
        <rFont val="Arial"/>
        <family val="2"/>
      </rPr>
      <t>3-</t>
    </r>
    <r>
      <rPr>
        <sz val="12"/>
        <color theme="1"/>
        <rFont val="Arial"/>
        <family val="2"/>
      </rPr>
      <t xml:space="preserve"> Los muros exteriores de la Estufa Ecoeficiente será en ladrillo a la vista con medidas de 6x12x24 cm, modulados con las dimensiones de longitud de 1,15 metros, ancho de 0,83 metro y altura de 0,83 metros, con espesor del mortero de pega por 1,5 cm.
</t>
    </r>
  </si>
  <si>
    <t xml:space="preserve">
 </t>
  </si>
  <si>
    <t>3.	Sentar las quinta y sexta hilada, asegurándose que, en dicho momento, se cuente con una altura de 42 cm respecto del piso. Sobre la sexta hilada y a una distancia de 33 cm desde el borde derecho se debe marcar el espacio donde se colocará el horno de la estufa. 
4.	Se procede a colocar la séptima hilada, asegurándose de dejar el espacio para el horno (aprox. 25 cm) sobre la parte frontal. Sobre esta hilada se debe demarcar el espacio para colocar la compuerta de la cámara de combustión y la entrada lateral de aire. 
5.	Sobre los ladrillos macizos, dispuestos en forma de “V” invertida sobre los que se colocara la chimenea, se debe instalar un ladrillo acostado con respectivas juntas para soportar el horno, además de un ladrillo común para evitar escapes de humo e introducción de otro tipo de materiales en el tiro de la chimenea. 
6.	Se coloca de la octava hilada de ladrillos y se instala la ventanilla de la entrada lateral de aire, la cual tiene una longitud de 18 cm y situada a la mitad del espacio definido por la cámara de combustión. Se procede a colocar la octava hilada, de forma perimetral y conformando la cámara de combustión de la estufa. Se coloca la puerta de la cámara de combustión a 10 cm del borde izquierdo del módulo. 
7.	Se terminan de colocar las dos últimas hiladas de ladrillo, garantizando que la estufa alcance una altura de aprox. 75 cm respecto del suelo. Se instala el horno en el espacio que fue definido para su emplazamiento. 
8.	Se instalan las dos planchas y el separador, dejando en el interior una distancia entre el horno y las planchas de 4,5 cm, para permitir que el calor y el humo tengan forma de salir y calentar los accesorios de la estufa. Por último, se instala la escuadra protectora
A continuacion se presentan los planos de detalle para la construcciòn de las estufas ecoeficientes en el muncipio de Alvarado Tolima:</t>
  </si>
  <si>
    <t>CRONOGRAMA DE EJECUCION FISICA</t>
  </si>
  <si>
    <t xml:space="preserve">FACTOR MULTIPLICADOR </t>
  </si>
  <si>
    <t xml:space="preserve">TOTAL SALARIOS PERSONAL </t>
  </si>
  <si>
    <t>CONSTRUCCIÓN ESTUFAS ECOEFICIENTES  (0,73m x 1,05m) h: 0,83m</t>
  </si>
  <si>
    <t>Chimenea metalica- 2 codos, tapa gorro (Ǿ:12 * 2,60m) - hsta la altura del techo -adecuaciones para el paso al exterior.</t>
  </si>
  <si>
    <t>Interventoría</t>
  </si>
  <si>
    <t xml:space="preserve">PRESUPUESTO DE INTERVENTORIA </t>
  </si>
  <si>
    <r>
      <t>TIEMPO
(</t>
    </r>
    <r>
      <rPr>
        <sz val="10"/>
        <rFont val="Arial"/>
        <family val="2"/>
      </rPr>
      <t>Meses)</t>
    </r>
  </si>
  <si>
    <t xml:space="preserve">DEDICACION </t>
  </si>
  <si>
    <t xml:space="preserve">COSTO ($) TOTAL </t>
  </si>
  <si>
    <t xml:space="preserve">GASTOS DE LEGALIZACION </t>
  </si>
  <si>
    <t xml:space="preserve">BASE </t>
  </si>
  <si>
    <t xml:space="preserve">Polizas  </t>
  </si>
  <si>
    <t>Estampilla justicia familiar</t>
  </si>
  <si>
    <t xml:space="preserve">Estampilla Prodeporte </t>
  </si>
  <si>
    <t xml:space="preserve">Sum. e inst. escuadra en ángulo 1.1/4x1/8 de 1.20x1.20 con protector de tubo calibre 18 varilla separación 3/8 </t>
  </si>
  <si>
    <t>Sum. e inst. plancha de dos puestos 29x56 en hierro fundido, espesor 12,00m.m., diámetro 18,5 cms, diametro central 11,5 cms. Incluye separador 11X56</t>
  </si>
  <si>
    <t>IMPLEMENTACION DE SOLUCIONES BASADAS EN NATURALEZA – ESTUFAS ECOEFICIENTES – COMO ESTRATEGIAS DE DISMINUCION DE LA DEFORESTACION Y LA EMISION DE GEI EN EL MUNICIPIO DE MELGAR TOLIMA</t>
  </si>
  <si>
    <t>VISITA</t>
  </si>
  <si>
    <t>1.2</t>
  </si>
  <si>
    <t xml:space="preserve">Diagnostico incial </t>
  </si>
  <si>
    <t>I. MATERIALES E INSUMOS</t>
  </si>
  <si>
    <t>GL</t>
  </si>
  <si>
    <t>Ayudante</t>
  </si>
  <si>
    <t>Dia</t>
  </si>
  <si>
    <t>Costos de desplazamiento</t>
  </si>
  <si>
    <t>Sum. e inst. Horno  de 30x25x40 e aluminio fundido</t>
  </si>
  <si>
    <t>Transporte</t>
  </si>
  <si>
    <r>
      <rPr>
        <b/>
        <sz val="12"/>
        <color theme="1"/>
        <rFont val="Arial"/>
        <family val="2"/>
      </rPr>
      <t>4-</t>
    </r>
    <r>
      <rPr>
        <sz val="12"/>
        <color theme="1"/>
        <rFont val="Arial"/>
        <family val="2"/>
      </rPr>
      <t xml:space="preserve"> Los muros interiores o cuerpo de la Estufa Ecoeficiente, será de la siguiente manera: Muro donde circula el fuego en ladrillo Refractario con medidas de 5x10x20 cm, resistente a temperaturas de hasta 1400ºC, color terracota y liso por las cuatro caras; modulados con las dimensiones de longitud de 0,40 metros y altura de 0,83 metros por 3 muros, con espesor del mortero de pega por 1,5 cm; y Muros de apoyo de horno y caldero en Ladrillo Macizo cocido con medidas de 5x10x20 cm; modulados con las dimensiones de longitud de 0,35 metros y altura de 0,40 metros por 3 muros, con espesor del mortero de pega por 1,5 cm. Y en ladrillo tres hueco para la paso de calor entre cámaras y ingreso posterior de aire.
</t>
    </r>
    <r>
      <rPr>
        <b/>
        <sz val="12"/>
        <color theme="1"/>
        <rFont val="Arial"/>
        <family val="2"/>
      </rPr>
      <t>5-</t>
    </r>
    <r>
      <rPr>
        <sz val="12"/>
        <color theme="1"/>
        <rFont val="Arial"/>
        <family val="2"/>
      </rPr>
      <t xml:space="preserve"> La chimenea debe ser instalada en lamina galvanizada calibre 18 con dos codos y tapa gorro (Ǿ:12cm x 260cm.
</t>
    </r>
    <r>
      <rPr>
        <b/>
        <sz val="12"/>
        <color theme="1"/>
        <rFont val="Arial"/>
        <family val="2"/>
      </rPr>
      <t>6-</t>
    </r>
    <r>
      <rPr>
        <sz val="12"/>
        <color theme="1"/>
        <rFont val="Arial"/>
        <family val="2"/>
      </rPr>
      <t xml:space="preserve"> Los accesorios de la Estufa Ecoeficiente o kit herraje, se incluye además de los marcos de las puertas y puertas en lamina metálica con su sistema de cierre tipo gancho y sus respectivas bisagras, un marco de protección en el borde de la estufa. 
</t>
    </r>
    <r>
      <rPr>
        <b/>
        <sz val="12"/>
        <color theme="1"/>
        <rFont val="Arial"/>
        <family val="2"/>
      </rPr>
      <t xml:space="preserve">El proceso constructivo: </t>
    </r>
    <r>
      <rPr>
        <sz val="12"/>
        <color theme="1"/>
        <rFont val="Arial"/>
        <family val="2"/>
      </rPr>
      <t xml:space="preserve">Es el conjunto de fases, sucesivas o traslapadas en el tiempo, necesarias para materializar un proyecto de infraestructura; en este caso, para la instalación de estufas eficientes.
Es importante aclarar que la ubicación de la estufa dentro de la cocina determinará el sentido de construcción de esta. El proceso constructivo que se indica en los siguientes pasos, se asume que la cámara de combustión será fijada sobre la parte izquierda del módulo, luego las medidas allí indicadas obedecen a dicha distribución espacial. No obstante, en aquellas circunstancias donde la cámara de combustión deba ser fijada sobre la parte derecha del módulo, la distribución de los demás elementos deberá adelantarse de forma inversamente proporcional. Teniendo en cuenta lo anterior, la construcción de la estufa fija debe seguir los siguientes pasos:
1.	Se deben levantar las dos primeras hiladas de ladrillo común, empezando por las esquinas, teniendo cuidado de dejarlas niveladas, alineadas y con escuadra, igualmente con juntas de 1,5 centímetros. Se termina de nivelar el piso de la estufa con material de relleno (tierra, arena o materiales pétreos) y luego se procede a extender una capa de mortero hasta nivelar las hiladas de ladrillo. 
2.	Coloque la tercera hilada, empezando por la parte frontal de la estufa. Sobre esta hilada se insertarán los registros de tiraje y del depósito de cenizas, los cuales presentan un ancho de 18 cm cada uno, luego debe tenerse en cuenta estos espacios cuando se coloque la hilada de ladrillos. El registro del depósito de cenizas deberá colocarse a 10 cm de distancia respecto del borde izquierdo de la hilada mientras que el registro del tiraje se debe colocar a 38 cm respecto del borde derecho. El espacio entre registros se complementa con ladrillo, así como el resto de la hilada. El anterior procedimiento se repite nuevamente para montar la cuarta hilada y se fijan los registros con mortero. Con los ladrillos sencillos se construye el depósito de la ceniza sobre el cual se asentará la parrilla que servirá de soporte para la leña de la cámara de combustión. A la mitad del espacio interno del cuerpo de la estufa (aprox. 47,5 cm) sobre la parte posterior, se debe colocar la guía para colocar el tubo de la chimenea, el cual se debe soportar sobre 2 ladrillos macizos, dejando un espacio de 8 a 10 cm entre ellos para que el tubo quede situado a un centímetro a cada lado. </t>
    </r>
  </si>
  <si>
    <t>MOC</t>
  </si>
  <si>
    <t>MONC</t>
  </si>
  <si>
    <t>MAQUINARIA</t>
  </si>
  <si>
    <t>AU</t>
  </si>
  <si>
    <t>Diagnostico inicial (Incluye visita predial)</t>
  </si>
  <si>
    <t>ENERO DE 2026</t>
  </si>
  <si>
    <t>PRECONTRACTUAL</t>
  </si>
  <si>
    <t>LIQ. CONTRATOS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</si>
</sst>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2" formatCode="_-&quot;$&quot;\ * #,##0_-;\-&quot;$&quot;\ * #,##0_-;_-&quot;$&quot;\ * &quot;-&quot;_-;_-@_-"/>
    <numFmt numFmtId="44" formatCode="_-&quot;$&quot;\ * #,##0.00_-;\-&quot;$&quot;\ * #,##0.00_-;_-&quot;$&quot;\ * &quot;-&quot;??_-;_-@_-"/>
    <numFmt numFmtId="43" formatCode="_-* #,##0.00_-;\-* #,##0.00_-;_-* &quot;-&quot;??_-;_-@_-"/>
    <numFmt numFmtId="164" formatCode="_(* #,##0_);_(* \(#,##0\);_(* &quot;-&quot;??_);_(@_)"/>
    <numFmt numFmtId="165" formatCode="#,##0.000"/>
    <numFmt numFmtId="166" formatCode="#,##0.0"/>
    <numFmt numFmtId="167" formatCode="#,##0.00_);\-#,##0.00"/>
    <numFmt numFmtId="168" formatCode="#,##0.0000"/>
    <numFmt numFmtId="169" formatCode="_-&quot;$&quot;* #,##0_-;\-&quot;$&quot;* #,##0_-;_-&quot;$&quot;* &quot;-&quot;_-;_-@_-"/>
    <numFmt numFmtId="170" formatCode="_-&quot;$&quot;\ * #,##0.00_-;\-&quot;$&quot;\ * #,##0.00_-;_-&quot;$&quot;\ * &quot;-&quot;_-;_-@_-"/>
    <numFmt numFmtId="171" formatCode="_(* #,##0.00_);_(* \(#,##0.00\);_(* &quot;-&quot;??_);_(@_)"/>
    <numFmt numFmtId="172" formatCode="_-&quot;$&quot;* #,##0.00_-;\-&quot;$&quot;* #,##0.00_-;_-&quot;$&quot;* &quot;-&quot;??_-;_-@_-"/>
    <numFmt numFmtId="173" formatCode="_(&quot;$&quot;\ * #,##0.00_);_(&quot;$&quot;\ * \(#,##0.00\);_(&quot;$&quot;\ * &quot;-&quot;??_);_(@_)"/>
    <numFmt numFmtId="174" formatCode="_ * #,##0.00_ ;_ * \-#,##0.00_ ;_ * &quot;-&quot;??_ ;_ @_ "/>
    <numFmt numFmtId="175" formatCode="0.0%"/>
    <numFmt numFmtId="176" formatCode="_-&quot;$&quot;\ * #,##0_-;\-&quot;$&quot;\ * #,##0_-;_-&quot;$&quot;\ * &quot;-&quot;??_-;_-@_-"/>
    <numFmt numFmtId="177" formatCode="0.000"/>
    <numFmt numFmtId="178" formatCode="_(* #,##0.###0_);&quot;;&quot;_)"/>
    <numFmt numFmtId="179" formatCode="&quot;$&quot;\ #,##0.###"/>
    <numFmt numFmtId="180" formatCode="#,##0.####"/>
    <numFmt numFmtId="181" formatCode="&quot;$&quot;\ #,##0.##"/>
    <numFmt numFmtId="182" formatCode="#,##0.###"/>
    <numFmt numFmtId="183" formatCode="&quot;$&quot;\ #,##0.##0"/>
    <numFmt numFmtId="184" formatCode="#,##0.##"/>
    <numFmt numFmtId="185" formatCode="#,##0.##0"/>
    <numFmt numFmtId="186" formatCode="&quot;$&quot;\ #.##0"/>
    <numFmt numFmtId="187" formatCode="&quot;$&quot;\ #,##0.####"/>
    <numFmt numFmtId="188" formatCode="&quot;$&quot;\ ##,##0.##"/>
    <numFmt numFmtId="189" formatCode="#,##0.00_ ;\-#,##0.00\ "/>
    <numFmt numFmtId="190" formatCode="_-* #,##0_-;\-* #,##0_-;_-* &quot;-&quot;??_-;_-@_-"/>
    <numFmt numFmtId="191" formatCode="0.0"/>
    <numFmt numFmtId="192" formatCode="[$$-240A]\ #,##0.0"/>
    <numFmt numFmtId="193" formatCode="[$$-240A]\ #,##0.00"/>
    <numFmt numFmtId="194" formatCode="_-[$$-240A]* #,##0.00_-;\-[$$-240A]* #,##0.00_-;_-[$$-240A]* &quot;-&quot;??_-;_-@_-"/>
    <numFmt numFmtId="195" formatCode="_(* #,##0.0_);_(* \(#,##0.0\);_(* &quot;-&quot;??_);_(@_)"/>
    <numFmt numFmtId="196" formatCode="_-* #,##0.00\ &quot;€&quot;_-;\-* #,##0.00\ &quot;€&quot;_-;_-* &quot;-&quot;??\ &quot;€&quot;_-;_-@_-"/>
    <numFmt numFmtId="197" formatCode="_(&quot;$&quot;\ * #,##0_);_(&quot;$&quot;\ * \(#,##0\);_(&quot;$&quot;\ * &quot;-&quot;??_);_(@_)"/>
  </numFmts>
  <fonts count="54">
    <font>
      <sz val="11"/>
      <color theme="1"/>
      <name val="Calibri"/>
      <family val="2"/>
      <scheme val="minor"/>
    </font>
    <font>
      <sz val="11"/>
      <color theme="1"/>
      <name val="Calibri"/>
      <family val="2"/>
      <scheme val="minor"/>
    </font>
    <font>
      <b/>
      <sz val="11"/>
      <color theme="1"/>
      <name val="Calibri"/>
      <family val="2"/>
      <scheme val="minor"/>
    </font>
    <font>
      <sz val="11"/>
      <color theme="1"/>
      <name val="Arial"/>
      <family val="2"/>
    </font>
    <font>
      <sz val="9"/>
      <color rgb="FF000000"/>
      <name val="Arial"/>
      <family val="2"/>
    </font>
    <font>
      <u/>
      <sz val="11"/>
      <color theme="1"/>
      <name val="Calibri"/>
      <family val="2"/>
      <scheme val="minor"/>
    </font>
    <font>
      <sz val="10"/>
      <name val="Arial"/>
      <family val="2"/>
    </font>
    <font>
      <b/>
      <sz val="8"/>
      <name val="Arial"/>
      <family val="2"/>
    </font>
    <font>
      <sz val="8"/>
      <name val="Arial"/>
      <family val="2"/>
    </font>
    <font>
      <sz val="10"/>
      <color indexed="8"/>
      <name val="MS Sans Serif"/>
      <family val="2"/>
    </font>
    <font>
      <b/>
      <sz val="10"/>
      <color theme="1"/>
      <name val="Arial"/>
      <family val="2"/>
    </font>
    <font>
      <sz val="10"/>
      <color theme="1"/>
      <name val="Arial"/>
      <family val="2"/>
    </font>
    <font>
      <i/>
      <sz val="10"/>
      <color theme="1"/>
      <name val="Arial"/>
      <family val="2"/>
    </font>
    <font>
      <b/>
      <sz val="10"/>
      <color rgb="FF000000"/>
      <name val="Arial"/>
      <family val="2"/>
    </font>
    <font>
      <sz val="10"/>
      <color rgb="FF000000"/>
      <name val="Arial"/>
      <family val="2"/>
    </font>
    <font>
      <i/>
      <sz val="10"/>
      <color rgb="FF000000"/>
      <name val="Arial"/>
      <family val="2"/>
    </font>
    <font>
      <b/>
      <u/>
      <sz val="10"/>
      <color theme="1"/>
      <name val="Arial"/>
      <family val="2"/>
    </font>
    <font>
      <sz val="8"/>
      <color theme="0"/>
      <name val="Arial"/>
      <family val="2"/>
    </font>
    <font>
      <sz val="8"/>
      <color indexed="8"/>
      <name val="Arial"/>
      <family val="2"/>
    </font>
    <font>
      <sz val="8"/>
      <color rgb="FF000000"/>
      <name val="Arial"/>
      <family val="2"/>
    </font>
    <font>
      <sz val="8"/>
      <color theme="1"/>
      <name val="Arial"/>
      <family val="2"/>
    </font>
    <font>
      <sz val="8"/>
      <color rgb="FFC00000"/>
      <name val="Arial"/>
      <family val="2"/>
    </font>
    <font>
      <sz val="10"/>
      <color theme="0"/>
      <name val="Arial"/>
      <family val="2"/>
    </font>
    <font>
      <b/>
      <sz val="10"/>
      <name val="Arial"/>
      <family val="2"/>
    </font>
    <font>
      <sz val="8.0500000000000007"/>
      <color indexed="8"/>
      <name val="Arial"/>
      <family val="2"/>
    </font>
    <font>
      <b/>
      <sz val="8"/>
      <color theme="1"/>
      <name val="Calibri"/>
      <family val="2"/>
      <scheme val="minor"/>
    </font>
    <font>
      <b/>
      <sz val="12"/>
      <color indexed="8"/>
      <name val="Calibri"/>
      <family val="2"/>
    </font>
    <font>
      <b/>
      <sz val="11"/>
      <color indexed="8"/>
      <name val="Calibri"/>
      <family val="2"/>
    </font>
    <font>
      <sz val="10"/>
      <color indexed="8"/>
      <name val="Arial"/>
      <family val="2"/>
    </font>
    <font>
      <b/>
      <sz val="10"/>
      <color indexed="8"/>
      <name val="Arial"/>
      <family val="2"/>
    </font>
    <font>
      <b/>
      <sz val="11"/>
      <name val="Arial"/>
      <family val="2"/>
    </font>
    <font>
      <b/>
      <sz val="12"/>
      <name val="Arial"/>
      <family val="2"/>
    </font>
    <font>
      <sz val="11"/>
      <name val="Arial"/>
      <family val="2"/>
    </font>
    <font>
      <sz val="10"/>
      <name val="Arial Narrow"/>
      <family val="2"/>
    </font>
    <font>
      <b/>
      <sz val="11"/>
      <color theme="1"/>
      <name val="Arial Unicode MS"/>
      <family val="2"/>
    </font>
    <font>
      <sz val="12"/>
      <name val="Arial"/>
      <family val="2"/>
    </font>
    <font>
      <sz val="12"/>
      <color theme="1"/>
      <name val="Arial"/>
      <family val="2"/>
    </font>
    <font>
      <i/>
      <u/>
      <sz val="10"/>
      <color rgb="FF000000"/>
      <name val="Arial"/>
      <family val="2"/>
    </font>
    <font>
      <sz val="9"/>
      <name val="Arial"/>
      <family val="2"/>
    </font>
    <font>
      <sz val="9"/>
      <color theme="0"/>
      <name val="Arial"/>
      <family val="2"/>
    </font>
    <font>
      <sz val="9"/>
      <color theme="1"/>
      <name val="Arial"/>
      <family val="2"/>
    </font>
    <font>
      <sz val="9"/>
      <color rgb="FFC00000"/>
      <name val="Arial"/>
      <family val="2"/>
    </font>
    <font>
      <b/>
      <sz val="8"/>
      <color theme="1"/>
      <name val="Arial"/>
      <family val="2"/>
    </font>
    <font>
      <sz val="12"/>
      <color rgb="FF707070"/>
      <name val="Roboto"/>
    </font>
    <font>
      <sz val="10"/>
      <name val="Tahoma"/>
      <family val="2"/>
    </font>
    <font>
      <b/>
      <sz val="10"/>
      <name val="Tahoma"/>
      <family val="2"/>
    </font>
    <font>
      <sz val="12"/>
      <color theme="1"/>
      <name val="Calibri"/>
      <family val="2"/>
      <scheme val="minor"/>
    </font>
    <font>
      <b/>
      <sz val="12"/>
      <color theme="1"/>
      <name val="Arial"/>
      <family val="2"/>
    </font>
    <font>
      <b/>
      <sz val="11"/>
      <name val="Calibri"/>
      <family val="2"/>
    </font>
    <font>
      <b/>
      <u/>
      <sz val="12"/>
      <color theme="1"/>
      <name val="Arial"/>
      <family val="2"/>
    </font>
    <font>
      <b/>
      <sz val="9"/>
      <color theme="1"/>
      <name val="Calibri"/>
      <family val="2"/>
      <scheme val="minor"/>
    </font>
    <font>
      <sz val="7"/>
      <name val="Arial"/>
      <family val="2"/>
    </font>
    <font>
      <b/>
      <sz val="11"/>
      <color rgb="FF666666"/>
      <name val="Arial"/>
      <family val="2"/>
    </font>
    <font>
      <sz val="1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rgb="FFE9F4CC"/>
        <bgColor indexed="64"/>
      </patternFill>
    </fill>
    <fill>
      <patternFill patternType="solid">
        <fgColor rgb="FFF8FAE6"/>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9" tint="0.79998168889431442"/>
        <bgColor indexed="64"/>
      </patternFill>
    </fill>
  </fills>
  <borders count="84">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style="thin">
        <color indexed="64"/>
      </right>
      <top/>
      <bottom/>
      <diagonal/>
    </border>
    <border>
      <left/>
      <right style="medium">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hair">
        <color indexed="64"/>
      </left>
      <right/>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auto="1"/>
      </left>
      <right style="thin">
        <color auto="1"/>
      </right>
      <top/>
      <bottom/>
      <diagonal/>
    </border>
    <border>
      <left/>
      <right style="medium">
        <color indexed="64"/>
      </right>
      <top style="thin">
        <color indexed="64"/>
      </top>
      <bottom style="medium">
        <color indexed="64"/>
      </bottom>
      <diagonal/>
    </border>
    <border>
      <left style="hair">
        <color indexed="64"/>
      </left>
      <right/>
      <top style="medium">
        <color indexed="64"/>
      </top>
      <bottom style="medium">
        <color indexed="64"/>
      </bottom>
      <diagonal/>
    </border>
    <border>
      <left style="medium">
        <color theme="1"/>
      </left>
      <right/>
      <top style="medium">
        <color theme="1"/>
      </top>
      <bottom style="medium">
        <color theme="1"/>
      </bottom>
      <diagonal/>
    </border>
    <border>
      <left/>
      <right/>
      <top style="medium">
        <color theme="1"/>
      </top>
      <bottom style="medium">
        <color theme="1"/>
      </bottom>
      <diagonal/>
    </border>
    <border>
      <left/>
      <right style="medium">
        <color theme="1"/>
      </right>
      <top style="medium">
        <color theme="1"/>
      </top>
      <bottom style="medium">
        <color theme="1"/>
      </bottom>
      <diagonal/>
    </border>
    <border>
      <left/>
      <right style="thin">
        <color indexed="64"/>
      </right>
      <top/>
      <bottom style="medium">
        <color indexed="64"/>
      </bottom>
      <diagonal/>
    </border>
    <border>
      <left/>
      <right style="thin">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top/>
      <bottom/>
      <diagonal/>
    </border>
  </borders>
  <cellStyleXfs count="41">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6" fillId="0" borderId="0"/>
    <xf numFmtId="9" fontId="6" fillId="0" borderId="0" applyFont="0" applyFill="0" applyBorder="0" applyAlignment="0" applyProtection="0"/>
    <xf numFmtId="0" fontId="9" fillId="0" borderId="0"/>
    <xf numFmtId="169" fontId="1" fillId="0" borderId="0" applyFont="0" applyFill="0" applyBorder="0" applyAlignment="0" applyProtection="0"/>
    <xf numFmtId="9" fontId="1" fillId="0" borderId="0" applyFont="0" applyFill="0" applyBorder="0" applyAlignment="0" applyProtection="0"/>
    <xf numFmtId="0" fontId="6" fillId="0" borderId="0"/>
    <xf numFmtId="171" fontId="1" fillId="0" borderId="0" applyFont="0" applyFill="0" applyBorder="0" applyAlignment="0" applyProtection="0"/>
    <xf numFmtId="172" fontId="1" fillId="0" borderId="0" applyFont="0" applyFill="0" applyBorder="0" applyAlignment="0" applyProtection="0"/>
    <xf numFmtId="173" fontId="1" fillId="0" borderId="0" applyFont="0" applyFill="0" applyBorder="0" applyAlignment="0" applyProtection="0"/>
    <xf numFmtId="174" fontId="6" fillId="0" borderId="0" applyFont="0" applyFill="0" applyBorder="0" applyAlignment="0" applyProtection="0"/>
    <xf numFmtId="0" fontId="6" fillId="0" borderId="0"/>
    <xf numFmtId="0" fontId="6" fillId="0" borderId="0"/>
    <xf numFmtId="0" fontId="6" fillId="0" borderId="0"/>
    <xf numFmtId="0" fontId="6" fillId="0" borderId="0"/>
    <xf numFmtId="0" fontId="1" fillId="0" borderId="0"/>
    <xf numFmtId="0" fontId="6" fillId="0" borderId="0"/>
    <xf numFmtId="0" fontId="1" fillId="0" borderId="0"/>
    <xf numFmtId="0" fontId="9" fillId="0" borderId="0"/>
    <xf numFmtId="0" fontId="6" fillId="0" borderId="0" applyBorder="0"/>
    <xf numFmtId="9" fontId="6" fillId="0" borderId="0" applyFont="0" applyFill="0" applyBorder="0" applyAlignment="0" applyProtection="0"/>
    <xf numFmtId="0" fontId="6" fillId="0" borderId="0"/>
    <xf numFmtId="0" fontId="33" fillId="0" borderId="0"/>
    <xf numFmtId="0" fontId="6" fillId="0" borderId="0"/>
    <xf numFmtId="174" fontId="6" fillId="0" borderId="0" applyFont="0" applyFill="0" applyBorder="0" applyAlignment="0" applyProtection="0"/>
    <xf numFmtId="9" fontId="1" fillId="0" borderId="0" applyFont="0" applyFill="0" applyBorder="0" applyAlignment="0" applyProtection="0"/>
    <xf numFmtId="173" fontId="1" fillId="0" borderId="0" applyFont="0" applyFill="0" applyBorder="0" applyAlignment="0" applyProtection="0"/>
    <xf numFmtId="0" fontId="44" fillId="0" borderId="0"/>
    <xf numFmtId="0" fontId="6" fillId="0" borderId="0" applyAlignment="0"/>
    <xf numFmtId="171" fontId="6" fillId="0" borderId="0" applyFont="0" applyFill="0" applyBorder="0" applyAlignment="0" applyProtection="0"/>
    <xf numFmtId="9" fontId="6" fillId="0" borderId="0" applyFont="0" applyFill="0" applyBorder="0" applyAlignment="0" applyProtection="0"/>
    <xf numFmtId="173" fontId="46" fillId="0" borderId="0" applyFont="0" applyFill="0" applyBorder="0" applyAlignment="0" applyProtection="0"/>
    <xf numFmtId="19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9" fontId="6" fillId="0" borderId="0" applyFont="0" applyFill="0" applyBorder="0" applyAlignment="0" applyProtection="0"/>
    <xf numFmtId="44" fontId="1" fillId="0" borderId="0" applyFont="0" applyFill="0" applyBorder="0" applyAlignment="0" applyProtection="0"/>
    <xf numFmtId="171" fontId="1" fillId="0" borderId="0" applyFont="0" applyFill="0" applyBorder="0" applyAlignment="0" applyProtection="0"/>
  </cellStyleXfs>
  <cellXfs count="1193">
    <xf numFmtId="0" fontId="0" fillId="0" borderId="0" xfId="0"/>
    <xf numFmtId="0" fontId="3" fillId="0" borderId="0" xfId="0" applyFont="1"/>
    <xf numFmtId="42" fontId="4" fillId="0" borderId="12" xfId="3" applyFont="1" applyBorder="1" applyAlignment="1">
      <alignment horizontal="right" vertical="center" wrapText="1"/>
    </xf>
    <xf numFmtId="0" fontId="0" fillId="0" borderId="16" xfId="0" applyBorder="1"/>
    <xf numFmtId="0" fontId="0" fillId="0" borderId="23" xfId="0" applyBorder="1"/>
    <xf numFmtId="0" fontId="0" fillId="0" borderId="22" xfId="0" applyBorder="1"/>
    <xf numFmtId="0" fontId="0" fillId="0" borderId="31" xfId="0" applyBorder="1"/>
    <xf numFmtId="0" fontId="0" fillId="0" borderId="32" xfId="0" applyBorder="1"/>
    <xf numFmtId="0" fontId="0" fillId="0" borderId="33" xfId="0" applyBorder="1"/>
    <xf numFmtId="0" fontId="0" fillId="0" borderId="14" xfId="0" applyBorder="1"/>
    <xf numFmtId="0" fontId="0" fillId="0" borderId="15" xfId="0" applyBorder="1"/>
    <xf numFmtId="0" fontId="8" fillId="0" borderId="0" xfId="4" applyFont="1" applyAlignment="1">
      <alignment horizontal="center" vertical="center"/>
    </xf>
    <xf numFmtId="0" fontId="7" fillId="0" borderId="0" xfId="4" quotePrefix="1" applyFont="1" applyAlignment="1">
      <alignment horizontal="left" vertical="center"/>
    </xf>
    <xf numFmtId="3" fontId="8" fillId="0" borderId="12" xfId="4" applyNumberFormat="1" applyFont="1" applyBorder="1" applyAlignment="1">
      <alignment horizontal="center" vertical="center"/>
    </xf>
    <xf numFmtId="4" fontId="8" fillId="0" borderId="21" xfId="4" applyNumberFormat="1" applyFont="1" applyBorder="1" applyAlignment="1">
      <alignment vertical="center"/>
    </xf>
    <xf numFmtId="0" fontId="10" fillId="0" borderId="0" xfId="0" applyFont="1" applyAlignment="1">
      <alignment vertical="center"/>
    </xf>
    <xf numFmtId="0" fontId="13" fillId="0" borderId="1" xfId="0" applyFont="1" applyBorder="1" applyAlignment="1">
      <alignment horizontal="center" vertical="center"/>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4" fillId="0" borderId="11" xfId="0" applyFont="1" applyBorder="1" applyAlignment="1">
      <alignment horizontal="center" vertical="center"/>
    </xf>
    <xf numFmtId="0" fontId="14" fillId="0" borderId="12" xfId="0" applyFont="1" applyBorder="1" applyAlignment="1">
      <alignment horizontal="justify" vertical="center" wrapText="1"/>
    </xf>
    <xf numFmtId="0" fontId="14" fillId="0" borderId="12" xfId="0" applyFont="1" applyBorder="1" applyAlignment="1">
      <alignment horizontal="center" vertical="center" wrapText="1"/>
    </xf>
    <xf numFmtId="42" fontId="14" fillId="0" borderId="12" xfId="3" applyFont="1" applyBorder="1" applyAlignment="1">
      <alignment horizontal="right" vertical="center" wrapText="1"/>
    </xf>
    <xf numFmtId="0" fontId="14" fillId="0" borderId="12" xfId="0" applyFont="1" applyBorder="1" applyAlignment="1">
      <alignment vertical="center" wrapText="1"/>
    </xf>
    <xf numFmtId="0" fontId="13" fillId="0" borderId="0" xfId="0" applyFont="1" applyAlignment="1">
      <alignment horizontal="center" vertical="center"/>
    </xf>
    <xf numFmtId="0" fontId="13" fillId="0" borderId="0" xfId="0" applyFont="1" applyAlignment="1">
      <alignment vertical="center" wrapText="1"/>
    </xf>
    <xf numFmtId="9" fontId="11" fillId="0" borderId="12" xfId="0" applyNumberFormat="1" applyFont="1" applyBorder="1" applyAlignment="1">
      <alignment horizontal="center" vertical="center"/>
    </xf>
    <xf numFmtId="0" fontId="14" fillId="0" borderId="48" xfId="0" applyFont="1" applyBorder="1" applyAlignment="1">
      <alignment horizontal="center" vertical="center"/>
    </xf>
    <xf numFmtId="0" fontId="14" fillId="0" borderId="49" xfId="0" applyFont="1" applyBorder="1" applyAlignment="1">
      <alignment vertical="center" wrapText="1"/>
    </xf>
    <xf numFmtId="0" fontId="14" fillId="0" borderId="49" xfId="0" applyFont="1" applyBorder="1" applyAlignment="1">
      <alignment horizontal="center" vertical="center" wrapText="1"/>
    </xf>
    <xf numFmtId="42" fontId="14" fillId="0" borderId="50" xfId="3" applyFont="1" applyBorder="1" applyAlignment="1">
      <alignment horizontal="right" vertical="center" wrapText="1"/>
    </xf>
    <xf numFmtId="0" fontId="8" fillId="0" borderId="0" xfId="4" applyFont="1" applyAlignment="1">
      <alignment vertical="center"/>
    </xf>
    <xf numFmtId="0" fontId="8" fillId="0" borderId="26" xfId="4" applyFont="1" applyBorder="1" applyAlignment="1">
      <alignment horizontal="center" vertical="center"/>
    </xf>
    <xf numFmtId="0" fontId="8" fillId="0" borderId="26" xfId="4" quotePrefix="1" applyFont="1" applyBorder="1" applyAlignment="1">
      <alignment horizontal="center" vertical="center"/>
    </xf>
    <xf numFmtId="0" fontId="8" fillId="0" borderId="25" xfId="4" applyFont="1" applyBorder="1" applyAlignment="1">
      <alignment horizontal="center" vertical="center"/>
    </xf>
    <xf numFmtId="0" fontId="8" fillId="0" borderId="39" xfId="4" applyFont="1" applyBorder="1" applyAlignment="1">
      <alignment vertical="center"/>
    </xf>
    <xf numFmtId="4" fontId="8" fillId="0" borderId="12" xfId="4" applyNumberFormat="1" applyFont="1" applyBorder="1" applyAlignment="1">
      <alignment vertical="center"/>
    </xf>
    <xf numFmtId="165" fontId="8" fillId="0" borderId="12" xfId="4" applyNumberFormat="1" applyFont="1" applyBorder="1" applyAlignment="1">
      <alignment vertical="center"/>
    </xf>
    <xf numFmtId="0" fontId="8" fillId="0" borderId="40" xfId="4" applyFont="1" applyBorder="1" applyAlignment="1">
      <alignment vertical="center"/>
    </xf>
    <xf numFmtId="3" fontId="8" fillId="0" borderId="5" xfId="4" applyNumberFormat="1" applyFont="1" applyBorder="1" applyAlignment="1">
      <alignment horizontal="center" vertical="center"/>
    </xf>
    <xf numFmtId="4" fontId="8" fillId="0" borderId="5" xfId="4" applyNumberFormat="1" applyFont="1" applyBorder="1" applyAlignment="1">
      <alignment vertical="center"/>
    </xf>
    <xf numFmtId="3" fontId="8" fillId="0" borderId="5" xfId="4" applyNumberFormat="1" applyFont="1" applyBorder="1" applyAlignment="1">
      <alignment vertical="center"/>
    </xf>
    <xf numFmtId="3" fontId="8" fillId="0" borderId="35" xfId="4" applyNumberFormat="1" applyFont="1" applyBorder="1" applyAlignment="1">
      <alignment horizontal="center" vertical="center"/>
    </xf>
    <xf numFmtId="3" fontId="8" fillId="0" borderId="35" xfId="4" applyNumberFormat="1" applyFont="1" applyBorder="1" applyAlignment="1">
      <alignment vertical="center"/>
    </xf>
    <xf numFmtId="4" fontId="8" fillId="0" borderId="35" xfId="4" applyNumberFormat="1" applyFont="1" applyBorder="1" applyAlignment="1">
      <alignment vertical="center"/>
    </xf>
    <xf numFmtId="4" fontId="8" fillId="0" borderId="41" xfId="4" applyNumberFormat="1" applyFont="1" applyBorder="1" applyAlignment="1">
      <alignment vertical="center"/>
    </xf>
    <xf numFmtId="0" fontId="8" fillId="0" borderId="42" xfId="4" applyFont="1" applyBorder="1" applyAlignment="1">
      <alignment vertical="center"/>
    </xf>
    <xf numFmtId="0" fontId="7" fillId="0" borderId="0" xfId="4" applyFont="1" applyAlignment="1">
      <alignment horizontal="center" vertical="center"/>
    </xf>
    <xf numFmtId="4" fontId="8" fillId="0" borderId="43" xfId="4" applyNumberFormat="1" applyFont="1" applyBorder="1" applyAlignment="1">
      <alignment vertical="center"/>
    </xf>
    <xf numFmtId="0" fontId="8" fillId="0" borderId="32" xfId="4" applyFont="1" applyBorder="1" applyAlignment="1">
      <alignment vertical="center"/>
    </xf>
    <xf numFmtId="0" fontId="8" fillId="0" borderId="44" xfId="4" applyFont="1" applyBorder="1" applyAlignment="1">
      <alignment vertical="center"/>
    </xf>
    <xf numFmtId="0" fontId="8" fillId="0" borderId="45" xfId="4" applyFont="1" applyBorder="1" applyAlignment="1">
      <alignment vertical="center"/>
    </xf>
    <xf numFmtId="0" fontId="8" fillId="0" borderId="4" xfId="4" applyFont="1" applyBorder="1" applyAlignment="1">
      <alignment vertical="center"/>
    </xf>
    <xf numFmtId="0" fontId="8" fillId="0" borderId="46" xfId="4" applyFont="1" applyBorder="1" applyAlignment="1">
      <alignment horizontal="center" vertical="center"/>
    </xf>
    <xf numFmtId="0" fontId="8" fillId="0" borderId="18" xfId="4" applyFont="1" applyBorder="1" applyAlignment="1">
      <alignment vertical="center"/>
    </xf>
    <xf numFmtId="0" fontId="8" fillId="0" borderId="19" xfId="4" applyFont="1" applyBorder="1" applyAlignment="1">
      <alignment vertical="center"/>
    </xf>
    <xf numFmtId="166" fontId="8" fillId="0" borderId="12" xfId="4" applyNumberFormat="1" applyFont="1" applyBorder="1" applyAlignment="1">
      <alignment horizontal="center" vertical="center"/>
    </xf>
    <xf numFmtId="4" fontId="8" fillId="0" borderId="12" xfId="4" applyNumberFormat="1" applyFont="1" applyBorder="1" applyAlignment="1">
      <alignment horizontal="center" vertical="center"/>
    </xf>
    <xf numFmtId="0" fontId="8" fillId="0" borderId="12" xfId="4" applyFont="1" applyBorder="1" applyAlignment="1">
      <alignment vertical="center"/>
    </xf>
    <xf numFmtId="166" fontId="8" fillId="0" borderId="12" xfId="4" applyNumberFormat="1" applyFont="1" applyBorder="1" applyAlignment="1">
      <alignment vertical="center"/>
    </xf>
    <xf numFmtId="0" fontId="8" fillId="0" borderId="27" xfId="4" applyFont="1" applyBorder="1" applyAlignment="1">
      <alignment vertical="center"/>
    </xf>
    <xf numFmtId="0" fontId="8" fillId="0" borderId="29" xfId="4" applyFont="1" applyBorder="1" applyAlignment="1">
      <alignment vertical="center"/>
    </xf>
    <xf numFmtId="2" fontId="8" fillId="0" borderId="12" xfId="5" applyNumberFormat="1" applyFont="1" applyBorder="1" applyAlignment="1">
      <alignment horizontal="center" vertical="center"/>
    </xf>
    <xf numFmtId="4" fontId="8" fillId="0" borderId="13" xfId="4" applyNumberFormat="1" applyFont="1" applyBorder="1" applyAlignment="1">
      <alignment vertical="center"/>
    </xf>
    <xf numFmtId="2" fontId="8" fillId="0" borderId="35" xfId="5" applyNumberFormat="1" applyFont="1" applyBorder="1" applyAlignment="1">
      <alignment horizontal="center" vertical="center"/>
    </xf>
    <xf numFmtId="168" fontId="8" fillId="0" borderId="35" xfId="4" applyNumberFormat="1" applyFont="1" applyBorder="1" applyAlignment="1">
      <alignment vertical="center"/>
    </xf>
    <xf numFmtId="4" fontId="8" fillId="0" borderId="30" xfId="4" applyNumberFormat="1" applyFont="1" applyBorder="1" applyAlignment="1">
      <alignment vertical="center"/>
    </xf>
    <xf numFmtId="0" fontId="7" fillId="0" borderId="0" xfId="4" applyFont="1" applyAlignment="1">
      <alignment horizontal="centerContinuous" vertical="center"/>
    </xf>
    <xf numFmtId="0" fontId="8" fillId="0" borderId="0" xfId="4" applyFont="1" applyAlignment="1">
      <alignment horizontal="centerContinuous" vertical="center"/>
    </xf>
    <xf numFmtId="3" fontId="8" fillId="0" borderId="12" xfId="4" applyNumberFormat="1" applyFont="1" applyBorder="1" applyAlignment="1">
      <alignment vertical="center"/>
    </xf>
    <xf numFmtId="4" fontId="8" fillId="0" borderId="42" xfId="4" applyNumberFormat="1" applyFont="1" applyBorder="1" applyAlignment="1">
      <alignment vertical="center"/>
    </xf>
    <xf numFmtId="4" fontId="8" fillId="0" borderId="16" xfId="4" applyNumberFormat="1" applyFont="1" applyBorder="1" applyAlignment="1">
      <alignment vertical="center"/>
    </xf>
    <xf numFmtId="168" fontId="8" fillId="0" borderId="12" xfId="4" applyNumberFormat="1" applyFont="1" applyBorder="1" applyAlignment="1">
      <alignment vertical="center"/>
    </xf>
    <xf numFmtId="0" fontId="7" fillId="2" borderId="0" xfId="4" applyFont="1" applyFill="1" applyAlignment="1">
      <alignment horizontal="left" vertical="center"/>
    </xf>
    <xf numFmtId="0" fontId="7" fillId="2" borderId="0" xfId="4" applyFont="1" applyFill="1" applyAlignment="1">
      <alignment vertical="center"/>
    </xf>
    <xf numFmtId="0" fontId="8" fillId="2" borderId="0" xfId="4" applyFont="1" applyFill="1" applyAlignment="1">
      <alignment horizontal="center" vertical="center"/>
    </xf>
    <xf numFmtId="0" fontId="7" fillId="2" borderId="0" xfId="4" quotePrefix="1" applyFont="1" applyFill="1" applyAlignment="1">
      <alignment horizontal="left" vertical="center"/>
    </xf>
    <xf numFmtId="2" fontId="8" fillId="2" borderId="0" xfId="4" applyNumberFormat="1" applyFont="1" applyFill="1" applyAlignment="1">
      <alignment horizontal="center" vertical="center"/>
    </xf>
    <xf numFmtId="0" fontId="8" fillId="2" borderId="0" xfId="4" applyFont="1" applyFill="1" applyAlignment="1">
      <alignment vertical="center"/>
    </xf>
    <xf numFmtId="4" fontId="8" fillId="0" borderId="0" xfId="4" applyNumberFormat="1" applyFont="1" applyAlignment="1">
      <alignment vertical="center"/>
    </xf>
    <xf numFmtId="0" fontId="11" fillId="0" borderId="0" xfId="0" applyFont="1" applyAlignment="1">
      <alignment vertical="center"/>
    </xf>
    <xf numFmtId="42" fontId="11" fillId="0" borderId="0" xfId="0" applyNumberFormat="1" applyFont="1" applyAlignment="1">
      <alignment vertical="center"/>
    </xf>
    <xf numFmtId="0" fontId="13" fillId="3" borderId="9" xfId="0" applyFont="1" applyFill="1" applyBorder="1" applyAlignment="1">
      <alignment horizontal="center" vertical="center"/>
    </xf>
    <xf numFmtId="0" fontId="13" fillId="3" borderId="10" xfId="0" applyFont="1" applyFill="1" applyBorder="1" applyAlignment="1">
      <alignment horizontal="center" vertical="center" wrapText="1"/>
    </xf>
    <xf numFmtId="0" fontId="13" fillId="3" borderId="17" xfId="0" applyFont="1" applyFill="1" applyBorder="1" applyAlignment="1">
      <alignment horizontal="center" vertical="center"/>
    </xf>
    <xf numFmtId="9" fontId="13" fillId="3" borderId="47" xfId="0" applyNumberFormat="1" applyFont="1" applyFill="1" applyBorder="1" applyAlignment="1">
      <alignment horizontal="center" vertical="center" wrapText="1"/>
    </xf>
    <xf numFmtId="164" fontId="14" fillId="3" borderId="10" xfId="1" applyNumberFormat="1" applyFont="1" applyFill="1" applyBorder="1" applyAlignment="1">
      <alignment horizontal="right" vertical="center" wrapText="1"/>
    </xf>
    <xf numFmtId="0" fontId="13" fillId="3" borderId="1" xfId="0" applyFont="1" applyFill="1" applyBorder="1" applyAlignment="1">
      <alignment horizontal="center" vertical="center"/>
    </xf>
    <xf numFmtId="0" fontId="17" fillId="0" borderId="0" xfId="0" applyFont="1" applyAlignment="1">
      <alignment vertical="center"/>
    </xf>
    <xf numFmtId="0" fontId="7" fillId="0" borderId="0" xfId="4" applyFont="1" applyAlignment="1">
      <alignment vertical="center"/>
    </xf>
    <xf numFmtId="0" fontId="7" fillId="0" borderId="32" xfId="4" applyFont="1" applyBorder="1" applyAlignment="1">
      <alignment vertical="center"/>
    </xf>
    <xf numFmtId="167" fontId="18" fillId="0" borderId="0" xfId="6" applyNumberFormat="1" applyFont="1" applyAlignment="1">
      <alignment horizontal="right" vertical="center"/>
    </xf>
    <xf numFmtId="169" fontId="19" fillId="0" borderId="12" xfId="7" applyFont="1" applyFill="1" applyBorder="1" applyAlignment="1">
      <alignment horizontal="right" vertical="center" wrapText="1"/>
    </xf>
    <xf numFmtId="0" fontId="20" fillId="0" borderId="0" xfId="0" applyFont="1" applyAlignment="1">
      <alignment vertical="center"/>
    </xf>
    <xf numFmtId="165" fontId="8" fillId="4" borderId="12" xfId="4" applyNumberFormat="1" applyFont="1" applyFill="1" applyBorder="1" applyAlignment="1">
      <alignment vertical="center"/>
    </xf>
    <xf numFmtId="0" fontId="21" fillId="0" borderId="0" xfId="0" applyFont="1" applyAlignment="1">
      <alignment vertical="center"/>
    </xf>
    <xf numFmtId="0" fontId="22" fillId="0" borderId="0" xfId="9" applyFont="1"/>
    <xf numFmtId="0" fontId="6" fillId="0" borderId="0" xfId="9"/>
    <xf numFmtId="169" fontId="19" fillId="0" borderId="35" xfId="7" applyFont="1" applyFill="1" applyBorder="1" applyAlignment="1">
      <alignment horizontal="right" vertical="center" wrapText="1"/>
    </xf>
    <xf numFmtId="0" fontId="0" fillId="0" borderId="0" xfId="0" applyAlignment="1">
      <alignment vertical="center"/>
    </xf>
    <xf numFmtId="0" fontId="2" fillId="0" borderId="14" xfId="0" applyFont="1" applyBorder="1" applyAlignment="1">
      <alignment vertical="center"/>
    </xf>
    <xf numFmtId="0" fontId="25" fillId="0" borderId="15" xfId="0" applyFont="1" applyBorder="1" applyAlignment="1">
      <alignment horizontal="center" vertical="center"/>
    </xf>
    <xf numFmtId="2" fontId="25" fillId="0" borderId="15" xfId="0" applyNumberFormat="1" applyFont="1" applyBorder="1" applyAlignment="1">
      <alignment horizontal="center" vertical="center"/>
    </xf>
    <xf numFmtId="0" fontId="25" fillId="0" borderId="16" xfId="0" applyFont="1" applyBorder="1" applyAlignment="1">
      <alignment horizontal="center" vertical="center"/>
    </xf>
    <xf numFmtId="0" fontId="0" fillId="0" borderId="22" xfId="0" applyBorder="1" applyAlignment="1">
      <alignment vertical="center"/>
    </xf>
    <xf numFmtId="173" fontId="1" fillId="0" borderId="0" xfId="12" applyFont="1" applyFill="1" applyBorder="1" applyAlignment="1">
      <alignment vertical="center"/>
    </xf>
    <xf numFmtId="173" fontId="1" fillId="0" borderId="23" xfId="12" applyFont="1" applyFill="1" applyBorder="1" applyAlignment="1">
      <alignment vertical="center"/>
    </xf>
    <xf numFmtId="0" fontId="0" fillId="0" borderId="31" xfId="0" applyBorder="1" applyAlignment="1">
      <alignment vertical="center"/>
    </xf>
    <xf numFmtId="0" fontId="0" fillId="0" borderId="32" xfId="0" applyBorder="1" applyAlignment="1">
      <alignment vertical="center"/>
    </xf>
    <xf numFmtId="0" fontId="0" fillId="0" borderId="33" xfId="0" applyBorder="1" applyAlignment="1">
      <alignment vertical="center"/>
    </xf>
    <xf numFmtId="0" fontId="2" fillId="0" borderId="15" xfId="0" applyFont="1" applyBorder="1" applyAlignment="1">
      <alignment vertical="center"/>
    </xf>
    <xf numFmtId="4" fontId="28" fillId="0" borderId="0" xfId="10" applyNumberFormat="1" applyFont="1" applyBorder="1" applyAlignment="1">
      <alignment horizontal="right" vertical="center"/>
    </xf>
    <xf numFmtId="175" fontId="1" fillId="0" borderId="0" xfId="8" applyNumberFormat="1" applyFont="1" applyBorder="1" applyAlignment="1">
      <alignment horizontal="right" vertical="center"/>
    </xf>
    <xf numFmtId="0" fontId="27" fillId="0" borderId="45" xfId="0" applyFont="1" applyBorder="1" applyAlignment="1">
      <alignment vertical="center"/>
    </xf>
    <xf numFmtId="0" fontId="27" fillId="0" borderId="45" xfId="0" applyFont="1" applyBorder="1" applyAlignment="1">
      <alignment horizontal="center" vertical="center"/>
    </xf>
    <xf numFmtId="4" fontId="27" fillId="0" borderId="45" xfId="0" applyNumberFormat="1" applyFont="1" applyBorder="1" applyAlignment="1">
      <alignment horizontal="right" vertical="center"/>
    </xf>
    <xf numFmtId="0" fontId="8" fillId="0" borderId="0" xfId="0" applyFont="1" applyAlignment="1">
      <alignment vertical="center"/>
    </xf>
    <xf numFmtId="169" fontId="8" fillId="0" borderId="0" xfId="7" applyFont="1" applyAlignment="1">
      <alignment vertical="center"/>
    </xf>
    <xf numFmtId="167" fontId="18" fillId="4" borderId="0" xfId="6" applyNumberFormat="1" applyFont="1" applyFill="1" applyAlignment="1">
      <alignment horizontal="right" vertical="center"/>
    </xf>
    <xf numFmtId="44" fontId="8" fillId="0" borderId="0" xfId="2" applyFont="1" applyAlignment="1">
      <alignment vertical="center"/>
    </xf>
    <xf numFmtId="44" fontId="8" fillId="4" borderId="0" xfId="2" applyFont="1" applyFill="1" applyAlignment="1">
      <alignment vertical="center"/>
    </xf>
    <xf numFmtId="4" fontId="0" fillId="0" borderId="0" xfId="0" applyNumberFormat="1" applyAlignment="1">
      <alignment vertical="center"/>
    </xf>
    <xf numFmtId="4" fontId="8" fillId="0" borderId="0" xfId="0" applyNumberFormat="1" applyFont="1" applyAlignment="1">
      <alignment vertical="center"/>
    </xf>
    <xf numFmtId="43" fontId="8" fillId="0" borderId="0" xfId="1" applyFont="1" applyAlignment="1">
      <alignment vertical="center"/>
    </xf>
    <xf numFmtId="167" fontId="18" fillId="0" borderId="13" xfId="6" applyNumberFormat="1" applyFont="1" applyBorder="1" applyAlignment="1">
      <alignment horizontal="right" vertical="center"/>
    </xf>
    <xf numFmtId="0" fontId="22" fillId="0" borderId="0" xfId="14" applyFont="1"/>
    <xf numFmtId="0" fontId="6" fillId="0" borderId="0" xfId="14"/>
    <xf numFmtId="0" fontId="6" fillId="0" borderId="60" xfId="14" applyBorder="1"/>
    <xf numFmtId="0" fontId="31" fillId="0" borderId="0" xfId="14" applyFont="1"/>
    <xf numFmtId="0" fontId="31" fillId="0" borderId="60" xfId="14" applyFont="1" applyBorder="1"/>
    <xf numFmtId="0" fontId="34" fillId="0" borderId="0" xfId="0" applyFont="1" applyAlignment="1">
      <alignment horizontal="left"/>
    </xf>
    <xf numFmtId="0" fontId="6" fillId="0" borderId="0" xfId="17"/>
    <xf numFmtId="42" fontId="14" fillId="0" borderId="49" xfId="3" applyFont="1" applyFill="1" applyBorder="1" applyAlignment="1">
      <alignment horizontal="right" vertical="center" wrapText="1"/>
    </xf>
    <xf numFmtId="0" fontId="2" fillId="0" borderId="22" xfId="0" applyFont="1" applyBorder="1" applyAlignment="1">
      <alignment vertical="center" wrapText="1"/>
    </xf>
    <xf numFmtId="0" fontId="2" fillId="0" borderId="0" xfId="0" applyFont="1" applyAlignment="1">
      <alignment vertical="center" wrapText="1"/>
    </xf>
    <xf numFmtId="0" fontId="0" fillId="0" borderId="23" xfId="0" applyBorder="1" applyAlignment="1">
      <alignment wrapText="1"/>
    </xf>
    <xf numFmtId="0" fontId="13" fillId="5" borderId="0" xfId="0" applyFont="1" applyFill="1" applyAlignment="1">
      <alignment vertical="center" wrapText="1"/>
    </xf>
    <xf numFmtId="170" fontId="13" fillId="5" borderId="0" xfId="3" applyNumberFormat="1" applyFont="1" applyFill="1" applyBorder="1" applyAlignment="1">
      <alignment horizontal="right" vertical="center" wrapText="1"/>
    </xf>
    <xf numFmtId="0" fontId="11" fillId="5" borderId="0" xfId="0" applyFont="1" applyFill="1" applyAlignment="1">
      <alignment vertical="center"/>
    </xf>
    <xf numFmtId="176" fontId="11" fillId="0" borderId="13" xfId="2" applyNumberFormat="1" applyFont="1" applyBorder="1" applyAlignment="1">
      <alignment vertical="center"/>
    </xf>
    <xf numFmtId="176" fontId="13" fillId="3" borderId="30" xfId="3" applyNumberFormat="1" applyFont="1" applyFill="1" applyBorder="1" applyAlignment="1">
      <alignment horizontal="right" vertical="center" wrapText="1"/>
    </xf>
    <xf numFmtId="176" fontId="13" fillId="3" borderId="3" xfId="3" applyNumberFormat="1" applyFont="1" applyFill="1" applyBorder="1" applyAlignment="1">
      <alignment horizontal="right" vertical="center" wrapText="1"/>
    </xf>
    <xf numFmtId="176" fontId="11" fillId="0" borderId="0" xfId="0" applyNumberFormat="1" applyFont="1" applyAlignment="1">
      <alignment vertical="center"/>
    </xf>
    <xf numFmtId="42" fontId="14" fillId="0" borderId="13" xfId="3" applyFont="1" applyBorder="1" applyAlignment="1">
      <alignment horizontal="right" vertical="center" wrapText="1"/>
    </xf>
    <xf numFmtId="42" fontId="13" fillId="3" borderId="13" xfId="3" applyFont="1" applyFill="1" applyBorder="1" applyAlignment="1">
      <alignment horizontal="right" vertical="center" wrapText="1"/>
    </xf>
    <xf numFmtId="42" fontId="14" fillId="3" borderId="13" xfId="1" applyNumberFormat="1" applyFont="1" applyFill="1" applyBorder="1" applyAlignment="1">
      <alignment horizontal="right" vertical="center" wrapText="1"/>
    </xf>
    <xf numFmtId="42" fontId="14" fillId="3" borderId="3" xfId="1" applyNumberFormat="1" applyFont="1" applyFill="1" applyBorder="1" applyAlignment="1">
      <alignment horizontal="right" vertical="center" wrapText="1"/>
    </xf>
    <xf numFmtId="42" fontId="13" fillId="3" borderId="30" xfId="3" applyFont="1" applyFill="1" applyBorder="1" applyAlignment="1">
      <alignment horizontal="right" vertical="center" wrapText="1"/>
    </xf>
    <xf numFmtId="42" fontId="13" fillId="3" borderId="10" xfId="0" applyNumberFormat="1" applyFont="1" applyFill="1" applyBorder="1" applyAlignment="1">
      <alignment horizontal="center" vertical="center" wrapText="1"/>
    </xf>
    <xf numFmtId="42" fontId="14" fillId="3" borderId="10" xfId="1" applyNumberFormat="1" applyFont="1" applyFill="1" applyBorder="1" applyAlignment="1">
      <alignment horizontal="right" vertical="center" wrapText="1"/>
    </xf>
    <xf numFmtId="42" fontId="11" fillId="0" borderId="13" xfId="2" applyNumberFormat="1" applyFont="1" applyBorder="1" applyAlignment="1">
      <alignment vertical="center"/>
    </xf>
    <xf numFmtId="42" fontId="13" fillId="3" borderId="3" xfId="3" applyFont="1" applyFill="1" applyBorder="1" applyAlignment="1">
      <alignment horizontal="right" vertical="center" wrapText="1"/>
    </xf>
    <xf numFmtId="0" fontId="38" fillId="0" borderId="0" xfId="14" applyFont="1"/>
    <xf numFmtId="0" fontId="38" fillId="0" borderId="0" xfId="0" applyFont="1" applyAlignment="1">
      <alignment vertical="center"/>
    </xf>
    <xf numFmtId="44" fontId="38" fillId="0" borderId="0" xfId="2" applyFont="1" applyAlignment="1">
      <alignment vertical="center"/>
    </xf>
    <xf numFmtId="0" fontId="39" fillId="0" borderId="0" xfId="0" applyFont="1" applyAlignment="1">
      <alignment vertical="center"/>
    </xf>
    <xf numFmtId="0" fontId="40" fillId="0" borderId="0" xfId="0" applyFont="1" applyAlignment="1">
      <alignment vertical="center"/>
    </xf>
    <xf numFmtId="0" fontId="40" fillId="0" borderId="55" xfId="0" applyFont="1" applyBorder="1" applyAlignment="1">
      <alignment horizontal="left"/>
    </xf>
    <xf numFmtId="0" fontId="38" fillId="0" borderId="55" xfId="14" applyFont="1" applyBorder="1"/>
    <xf numFmtId="0" fontId="40" fillId="0" borderId="55" xfId="0" applyFont="1" applyBorder="1"/>
    <xf numFmtId="0" fontId="38" fillId="0" borderId="0" xfId="16" applyFont="1"/>
    <xf numFmtId="0" fontId="40" fillId="0" borderId="0" xfId="0" applyFont="1"/>
    <xf numFmtId="0" fontId="41" fillId="0" borderId="0" xfId="0" applyFont="1" applyAlignment="1">
      <alignment vertical="center"/>
    </xf>
    <xf numFmtId="43" fontId="11" fillId="0" borderId="0" xfId="1" applyFont="1" applyAlignment="1">
      <alignment vertical="center"/>
    </xf>
    <xf numFmtId="0" fontId="8" fillId="0" borderId="18" xfId="4" applyFont="1" applyBorder="1" applyAlignment="1">
      <alignment horizontal="center" vertical="center"/>
    </xf>
    <xf numFmtId="0" fontId="11" fillId="0" borderId="0" xfId="0" applyFont="1" applyAlignment="1">
      <alignment horizontal="center" vertical="center"/>
    </xf>
    <xf numFmtId="0" fontId="14" fillId="0" borderId="12" xfId="0" applyFont="1" applyBorder="1" applyAlignment="1">
      <alignment vertical="center"/>
    </xf>
    <xf numFmtId="0" fontId="13" fillId="0" borderId="12" xfId="0" applyFont="1" applyBorder="1" applyAlignment="1">
      <alignment horizontal="center" vertical="center" wrapText="1"/>
    </xf>
    <xf numFmtId="0" fontId="13" fillId="6" borderId="12" xfId="0" applyFont="1" applyFill="1" applyBorder="1" applyAlignment="1">
      <alignment horizontal="center" vertical="center"/>
    </xf>
    <xf numFmtId="2" fontId="14" fillId="0" borderId="12" xfId="0" applyNumberFormat="1" applyFont="1" applyBorder="1" applyAlignment="1">
      <alignment vertical="center"/>
    </xf>
    <xf numFmtId="43" fontId="11" fillId="0" borderId="0" xfId="1" applyFont="1" applyFill="1" applyAlignment="1">
      <alignment vertical="center"/>
    </xf>
    <xf numFmtId="0" fontId="8" fillId="0" borderId="38" xfId="4" applyFont="1" applyBorder="1" applyAlignment="1">
      <alignment vertical="center"/>
    </xf>
    <xf numFmtId="0" fontId="8" fillId="0" borderId="25" xfId="4" applyFont="1" applyBorder="1" applyAlignment="1">
      <alignment vertical="center"/>
    </xf>
    <xf numFmtId="0" fontId="8" fillId="0" borderId="47" xfId="4" applyFont="1" applyBorder="1" applyAlignment="1">
      <alignment vertical="center"/>
    </xf>
    <xf numFmtId="0" fontId="24" fillId="0" borderId="12" xfId="6" applyFont="1" applyBorder="1" applyAlignment="1">
      <alignment horizontal="left" vertical="center"/>
    </xf>
    <xf numFmtId="0" fontId="24" fillId="0" borderId="12" xfId="6" applyFont="1" applyBorder="1" applyAlignment="1">
      <alignment vertical="center"/>
    </xf>
    <xf numFmtId="171" fontId="24" fillId="0" borderId="12" xfId="10" applyFont="1" applyBorder="1" applyAlignment="1">
      <alignment horizontal="right" vertical="center"/>
    </xf>
    <xf numFmtId="167" fontId="24" fillId="0" borderId="12" xfId="6" applyNumberFormat="1" applyFont="1" applyBorder="1" applyAlignment="1">
      <alignment horizontal="right" vertical="center"/>
    </xf>
    <xf numFmtId="0" fontId="8" fillId="5" borderId="7" xfId="4" applyFont="1" applyFill="1" applyBorder="1" applyAlignment="1">
      <alignment horizontal="center" vertical="center"/>
    </xf>
    <xf numFmtId="178" fontId="8" fillId="5" borderId="7" xfId="4" applyNumberFormat="1" applyFont="1" applyFill="1" applyBorder="1" applyAlignment="1">
      <alignment horizontal="center" vertical="center" wrapText="1"/>
    </xf>
    <xf numFmtId="0" fontId="8" fillId="5" borderId="7" xfId="4" applyFont="1" applyFill="1" applyBorder="1" applyAlignment="1">
      <alignment horizontal="center" vertical="center" wrapText="1"/>
    </xf>
    <xf numFmtId="42" fontId="8" fillId="5" borderId="7" xfId="3" applyFont="1" applyFill="1" applyBorder="1" applyAlignment="1">
      <alignment horizontal="center" vertical="center" wrapText="1"/>
    </xf>
    <xf numFmtId="165" fontId="8" fillId="5" borderId="7" xfId="4" applyNumberFormat="1" applyFont="1" applyFill="1" applyBorder="1" applyAlignment="1">
      <alignment horizontal="center" vertical="center" wrapText="1"/>
    </xf>
    <xf numFmtId="0" fontId="8" fillId="5" borderId="25" xfId="4" applyFont="1" applyFill="1" applyBorder="1" applyAlignment="1">
      <alignment horizontal="center" vertical="center"/>
    </xf>
    <xf numFmtId="178" fontId="8" fillId="5" borderId="25" xfId="4" applyNumberFormat="1" applyFont="1" applyFill="1" applyBorder="1" applyAlignment="1">
      <alignment horizontal="center" vertical="center" wrapText="1"/>
    </xf>
    <xf numFmtId="0" fontId="8" fillId="5" borderId="25" xfId="4" applyFont="1" applyFill="1" applyBorder="1" applyAlignment="1">
      <alignment horizontal="center" vertical="center" wrapText="1"/>
    </xf>
    <xf numFmtId="42" fontId="8" fillId="5" borderId="25" xfId="3" applyFont="1" applyFill="1" applyBorder="1" applyAlignment="1">
      <alignment horizontal="center" vertical="center" wrapText="1"/>
    </xf>
    <xf numFmtId="165" fontId="8" fillId="5" borderId="25" xfId="4" applyNumberFormat="1" applyFont="1" applyFill="1" applyBorder="1" applyAlignment="1">
      <alignment horizontal="center" vertical="center" wrapText="1"/>
    </xf>
    <xf numFmtId="0" fontId="8" fillId="5" borderId="55" xfId="4" applyFont="1" applyFill="1" applyBorder="1" applyAlignment="1">
      <alignment horizontal="center" vertical="center"/>
    </xf>
    <xf numFmtId="178" fontId="8" fillId="5" borderId="55" xfId="4" applyNumberFormat="1" applyFont="1" applyFill="1" applyBorder="1" applyAlignment="1">
      <alignment horizontal="center" vertical="center" wrapText="1"/>
    </xf>
    <xf numFmtId="0" fontId="8" fillId="5" borderId="55" xfId="4" applyFont="1" applyFill="1" applyBorder="1" applyAlignment="1">
      <alignment horizontal="center" vertical="center" wrapText="1"/>
    </xf>
    <xf numFmtId="42" fontId="8" fillId="5" borderId="55" xfId="3" applyFont="1" applyFill="1" applyBorder="1" applyAlignment="1">
      <alignment horizontal="center" vertical="center" wrapText="1"/>
    </xf>
    <xf numFmtId="165" fontId="7" fillId="5" borderId="55" xfId="4" applyNumberFormat="1" applyFont="1" applyFill="1" applyBorder="1" applyAlignment="1">
      <alignment horizontal="center" vertical="center" wrapText="1"/>
    </xf>
    <xf numFmtId="42" fontId="8" fillId="5" borderId="0" xfId="3" applyFont="1" applyFill="1" applyBorder="1" applyAlignment="1">
      <alignment horizontal="center" vertical="center" wrapText="1"/>
    </xf>
    <xf numFmtId="0" fontId="6" fillId="0" borderId="13" xfId="9" applyBorder="1"/>
    <xf numFmtId="189" fontId="23" fillId="0" borderId="13" xfId="9" applyNumberFormat="1" applyFont="1" applyBorder="1"/>
    <xf numFmtId="189" fontId="23" fillId="0" borderId="13" xfId="9" applyNumberFormat="1" applyFont="1" applyBorder="1" applyAlignment="1">
      <alignment horizontal="center" vertical="center"/>
    </xf>
    <xf numFmtId="189" fontId="23" fillId="0" borderId="63" xfId="9" applyNumberFormat="1" applyFont="1" applyBorder="1" applyAlignment="1">
      <alignment horizontal="center" vertical="center"/>
    </xf>
    <xf numFmtId="0" fontId="8" fillId="5" borderId="6" xfId="4" applyFont="1" applyFill="1" applyBorder="1" applyAlignment="1">
      <alignment horizontal="left" vertical="center"/>
    </xf>
    <xf numFmtId="49" fontId="8" fillId="5" borderId="8" xfId="4" applyNumberFormat="1" applyFont="1" applyFill="1" applyBorder="1" applyAlignment="1">
      <alignment horizontal="center" vertical="center" wrapText="1"/>
    </xf>
    <xf numFmtId="0" fontId="8" fillId="5" borderId="38" xfId="4" applyFont="1" applyFill="1" applyBorder="1" applyAlignment="1">
      <alignment horizontal="left" vertical="center"/>
    </xf>
    <xf numFmtId="49" fontId="8" fillId="5" borderId="46" xfId="4" applyNumberFormat="1" applyFont="1" applyFill="1" applyBorder="1" applyAlignment="1">
      <alignment horizontal="center" vertical="center" wrapText="1"/>
    </xf>
    <xf numFmtId="0" fontId="8" fillId="5" borderId="22" xfId="4" applyFont="1" applyFill="1" applyBorder="1" applyAlignment="1">
      <alignment horizontal="left" vertical="center"/>
    </xf>
    <xf numFmtId="0" fontId="8" fillId="5" borderId="0" xfId="4" applyFont="1" applyFill="1" applyAlignment="1">
      <alignment horizontal="center" vertical="center"/>
    </xf>
    <xf numFmtId="178" fontId="8" fillId="5" borderId="0" xfId="4" applyNumberFormat="1" applyFont="1" applyFill="1" applyAlignment="1">
      <alignment horizontal="center" vertical="center" wrapText="1"/>
    </xf>
    <xf numFmtId="0" fontId="8" fillId="5" borderId="0" xfId="4" applyFont="1" applyFill="1" applyAlignment="1">
      <alignment horizontal="center" vertical="center" wrapText="1"/>
    </xf>
    <xf numFmtId="179" fontId="8" fillId="5" borderId="0" xfId="4" applyNumberFormat="1" applyFont="1" applyFill="1" applyAlignment="1">
      <alignment horizontal="center" vertical="center" wrapText="1"/>
    </xf>
    <xf numFmtId="49" fontId="8" fillId="5" borderId="23" xfId="4" applyNumberFormat="1" applyFont="1" applyFill="1" applyBorder="1" applyAlignment="1">
      <alignment horizontal="center" vertical="center" wrapText="1"/>
    </xf>
    <xf numFmtId="180" fontId="8" fillId="5" borderId="0" xfId="3" applyNumberFormat="1" applyFont="1" applyFill="1" applyBorder="1" applyAlignment="1">
      <alignment horizontal="center" vertical="center" wrapText="1"/>
    </xf>
    <xf numFmtId="0" fontId="8" fillId="5" borderId="61" xfId="4" applyFont="1" applyFill="1" applyBorder="1" applyAlignment="1">
      <alignment horizontal="left" vertical="center"/>
    </xf>
    <xf numFmtId="181" fontId="7" fillId="5" borderId="62" xfId="4" applyNumberFormat="1" applyFont="1" applyFill="1" applyBorder="1" applyAlignment="1">
      <alignment horizontal="left" vertical="center" wrapText="1"/>
    </xf>
    <xf numFmtId="182" fontId="8" fillId="5" borderId="0" xfId="3" applyNumberFormat="1" applyFont="1" applyFill="1" applyBorder="1" applyAlignment="1">
      <alignment horizontal="center" vertical="center" wrapText="1"/>
    </xf>
    <xf numFmtId="183" fontId="8" fillId="5" borderId="0" xfId="3" applyNumberFormat="1" applyFont="1" applyFill="1" applyBorder="1" applyAlignment="1">
      <alignment horizontal="center" vertical="center" wrapText="1"/>
    </xf>
    <xf numFmtId="183" fontId="8" fillId="5" borderId="0" xfId="4" applyNumberFormat="1" applyFont="1" applyFill="1" applyAlignment="1">
      <alignment horizontal="center" vertical="center" wrapText="1"/>
    </xf>
    <xf numFmtId="184" fontId="8" fillId="5" borderId="0" xfId="4" applyNumberFormat="1" applyFont="1" applyFill="1" applyAlignment="1">
      <alignment horizontal="center" vertical="center" wrapText="1"/>
    </xf>
    <xf numFmtId="185" fontId="8" fillId="5" borderId="0" xfId="3" applyNumberFormat="1" applyFont="1" applyFill="1" applyBorder="1" applyAlignment="1">
      <alignment horizontal="center" vertical="center" wrapText="1"/>
    </xf>
    <xf numFmtId="165" fontId="8" fillId="5" borderId="46" xfId="4" applyNumberFormat="1" applyFont="1" applyFill="1" applyBorder="1" applyAlignment="1">
      <alignment horizontal="center" vertical="center" wrapText="1"/>
    </xf>
    <xf numFmtId="186" fontId="8" fillId="5" borderId="0" xfId="4" applyNumberFormat="1" applyFont="1" applyFill="1" applyAlignment="1">
      <alignment horizontal="center" vertical="center" wrapText="1"/>
    </xf>
    <xf numFmtId="186" fontId="8" fillId="5" borderId="0" xfId="3" applyNumberFormat="1" applyFont="1" applyFill="1" applyBorder="1" applyAlignment="1">
      <alignment horizontal="center" vertical="center" wrapText="1"/>
    </xf>
    <xf numFmtId="187" fontId="8" fillId="5" borderId="23" xfId="4" applyNumberFormat="1" applyFont="1" applyFill="1" applyBorder="1" applyAlignment="1">
      <alignment horizontal="center" vertical="center" wrapText="1"/>
    </xf>
    <xf numFmtId="188" fontId="7" fillId="5" borderId="62" xfId="4" applyNumberFormat="1" applyFont="1" applyFill="1" applyBorder="1" applyAlignment="1">
      <alignment horizontal="left" vertical="center" wrapText="1"/>
    </xf>
    <xf numFmtId="181" fontId="7" fillId="5" borderId="8" xfId="4" applyNumberFormat="1" applyFont="1" applyFill="1" applyBorder="1" applyAlignment="1">
      <alignment horizontal="center" vertical="center" wrapText="1"/>
    </xf>
    <xf numFmtId="181" fontId="8" fillId="5" borderId="23" xfId="4" applyNumberFormat="1" applyFont="1" applyFill="1" applyBorder="1" applyAlignment="1">
      <alignment horizontal="center" vertical="center" wrapText="1"/>
    </xf>
    <xf numFmtId="0" fontId="8" fillId="5" borderId="31" xfId="4" applyFont="1" applyFill="1" applyBorder="1" applyAlignment="1">
      <alignment horizontal="left" vertical="center"/>
    </xf>
    <xf numFmtId="181" fontId="23" fillId="0" borderId="33" xfId="4" applyNumberFormat="1" applyFont="1" applyBorder="1" applyAlignment="1">
      <alignment horizontal="center" vertical="center" wrapText="1"/>
    </xf>
    <xf numFmtId="42" fontId="14" fillId="0" borderId="13" xfId="1" applyNumberFormat="1" applyFont="1" applyFill="1" applyBorder="1" applyAlignment="1">
      <alignment horizontal="right" vertical="center" wrapText="1"/>
    </xf>
    <xf numFmtId="0" fontId="14" fillId="0" borderId="12" xfId="0" applyFont="1" applyBorder="1" applyAlignment="1">
      <alignment horizontal="right" vertical="center" wrapText="1"/>
    </xf>
    <xf numFmtId="3" fontId="14" fillId="0" borderId="12" xfId="0" applyNumberFormat="1" applyFont="1" applyBorder="1" applyAlignment="1">
      <alignment horizontal="right" vertical="center" wrapText="1"/>
    </xf>
    <xf numFmtId="2" fontId="14" fillId="0" borderId="12" xfId="0" applyNumberFormat="1" applyFont="1" applyBorder="1" applyAlignment="1">
      <alignment horizontal="right" vertical="center" wrapText="1"/>
    </xf>
    <xf numFmtId="0" fontId="11" fillId="0" borderId="23" xfId="0" applyFont="1" applyBorder="1" applyAlignment="1">
      <alignment vertical="center"/>
    </xf>
    <xf numFmtId="0" fontId="11" fillId="0" borderId="12" xfId="0" applyFont="1" applyBorder="1" applyAlignment="1">
      <alignment vertical="center"/>
    </xf>
    <xf numFmtId="0" fontId="14" fillId="0" borderId="12" xfId="0" applyFont="1" applyBorder="1" applyAlignment="1">
      <alignment horizontal="left" vertical="center" wrapText="1"/>
    </xf>
    <xf numFmtId="0" fontId="13" fillId="0" borderId="11" xfId="0" applyFont="1" applyBorder="1" applyAlignment="1">
      <alignment horizontal="center" vertical="center"/>
    </xf>
    <xf numFmtId="0" fontId="13" fillId="0" borderId="13" xfId="0" applyFont="1" applyBorder="1" applyAlignment="1">
      <alignment horizontal="center" vertical="center" wrapText="1"/>
    </xf>
    <xf numFmtId="42" fontId="11" fillId="0" borderId="12" xfId="0" applyNumberFormat="1" applyFont="1" applyBorder="1" applyAlignment="1">
      <alignment vertical="center"/>
    </xf>
    <xf numFmtId="0" fontId="13" fillId="6" borderId="11" xfId="0" applyFont="1" applyFill="1" applyBorder="1" applyAlignment="1">
      <alignment horizontal="center" vertical="center"/>
    </xf>
    <xf numFmtId="0" fontId="13" fillId="6" borderId="13" xfId="0" applyFont="1" applyFill="1" applyBorder="1" applyAlignment="1">
      <alignment horizontal="center" vertical="center" wrapText="1"/>
    </xf>
    <xf numFmtId="0" fontId="13" fillId="6" borderId="13" xfId="0" applyFont="1" applyFill="1" applyBorder="1" applyAlignment="1">
      <alignment horizontal="center" vertical="center"/>
    </xf>
    <xf numFmtId="0" fontId="14" fillId="0" borderId="11" xfId="0" applyFont="1" applyBorder="1" applyAlignment="1">
      <alignment vertical="center"/>
    </xf>
    <xf numFmtId="2" fontId="13" fillId="0" borderId="13" xfId="0" applyNumberFormat="1" applyFont="1" applyBorder="1" applyAlignment="1">
      <alignment horizontal="right" vertical="center"/>
    </xf>
    <xf numFmtId="0" fontId="14" fillId="0" borderId="11" xfId="0" applyFont="1" applyBorder="1" applyAlignment="1">
      <alignment horizontal="left" vertical="center"/>
    </xf>
    <xf numFmtId="2" fontId="14" fillId="0" borderId="13" xfId="0" applyNumberFormat="1" applyFont="1" applyBorder="1" applyAlignment="1">
      <alignment horizontal="right" vertical="center"/>
    </xf>
    <xf numFmtId="0" fontId="13" fillId="0" borderId="11" xfId="0" applyFont="1" applyBorder="1" applyAlignment="1">
      <alignment horizontal="left" vertical="center"/>
    </xf>
    <xf numFmtId="0" fontId="13" fillId="8" borderId="11" xfId="0" applyFont="1" applyFill="1" applyBorder="1" applyAlignment="1">
      <alignment horizontal="center" vertical="center"/>
    </xf>
    <xf numFmtId="42" fontId="13" fillId="8" borderId="13" xfId="0" applyNumberFormat="1" applyFont="1" applyFill="1" applyBorder="1" applyAlignment="1">
      <alignment horizontal="center" vertical="center" wrapText="1"/>
    </xf>
    <xf numFmtId="42" fontId="13" fillId="8" borderId="13" xfId="3" applyFont="1" applyFill="1" applyBorder="1" applyAlignment="1">
      <alignment horizontal="left" vertical="center" wrapText="1"/>
    </xf>
    <xf numFmtId="42" fontId="13" fillId="8" borderId="13" xfId="3" applyFont="1" applyFill="1" applyBorder="1" applyAlignment="1">
      <alignment horizontal="right" vertical="center" wrapText="1"/>
    </xf>
    <xf numFmtId="190" fontId="13" fillId="8" borderId="13" xfId="1" applyNumberFormat="1" applyFont="1" applyFill="1" applyBorder="1" applyAlignment="1">
      <alignment horizontal="right" vertical="center" wrapText="1"/>
    </xf>
    <xf numFmtId="9" fontId="13" fillId="8" borderId="12" xfId="0" applyNumberFormat="1" applyFont="1" applyFill="1" applyBorder="1" applyAlignment="1">
      <alignment horizontal="center" vertical="center" wrapText="1"/>
    </xf>
    <xf numFmtId="42" fontId="14" fillId="8" borderId="13" xfId="1" applyNumberFormat="1" applyFont="1" applyFill="1" applyBorder="1" applyAlignment="1">
      <alignment horizontal="right" vertical="center" wrapText="1"/>
    </xf>
    <xf numFmtId="42" fontId="13" fillId="8" borderId="30" xfId="3" applyFont="1" applyFill="1" applyBorder="1" applyAlignment="1">
      <alignment horizontal="left" vertical="center" wrapText="1"/>
    </xf>
    <xf numFmtId="0" fontId="7" fillId="0" borderId="31" xfId="4" applyFont="1" applyBorder="1" applyAlignment="1">
      <alignment vertical="center"/>
    </xf>
    <xf numFmtId="0" fontId="8" fillId="0" borderId="33" xfId="4" applyFont="1" applyBorder="1" applyAlignment="1">
      <alignment vertical="center"/>
    </xf>
    <xf numFmtId="0" fontId="7" fillId="8" borderId="15" xfId="4" applyFont="1" applyFill="1" applyBorder="1" applyAlignment="1">
      <alignment vertical="center"/>
    </xf>
    <xf numFmtId="0" fontId="8" fillId="8" borderId="16" xfId="4" applyFont="1" applyFill="1" applyBorder="1" applyAlignment="1">
      <alignment horizontal="center" vertical="center"/>
    </xf>
    <xf numFmtId="0" fontId="7" fillId="8" borderId="31" xfId="4" applyFont="1" applyFill="1" applyBorder="1" applyAlignment="1">
      <alignment vertical="center"/>
    </xf>
    <xf numFmtId="0" fontId="7" fillId="8" borderId="32" xfId="4" applyFont="1" applyFill="1" applyBorder="1" applyAlignment="1">
      <alignment vertical="center"/>
    </xf>
    <xf numFmtId="0" fontId="8" fillId="8" borderId="32" xfId="4" applyFont="1" applyFill="1" applyBorder="1" applyAlignment="1">
      <alignment vertical="center"/>
    </xf>
    <xf numFmtId="0" fontId="8" fillId="8" borderId="33" xfId="4" applyFont="1" applyFill="1" applyBorder="1" applyAlignment="1">
      <alignment horizontal="center" vertical="center"/>
    </xf>
    <xf numFmtId="0" fontId="7" fillId="8" borderId="14" xfId="4" quotePrefix="1" applyFont="1" applyFill="1" applyBorder="1" applyAlignment="1">
      <alignment horizontal="left" vertical="center"/>
    </xf>
    <xf numFmtId="0" fontId="8" fillId="8" borderId="15" xfId="4" applyFont="1" applyFill="1" applyBorder="1" applyAlignment="1">
      <alignment vertical="center"/>
    </xf>
    <xf numFmtId="2" fontId="8" fillId="8" borderId="16" xfId="4" applyNumberFormat="1" applyFont="1" applyFill="1" applyBorder="1" applyAlignment="1">
      <alignment horizontal="center" vertical="center"/>
    </xf>
    <xf numFmtId="0" fontId="8" fillId="8" borderId="16" xfId="4" applyFont="1" applyFill="1" applyBorder="1" applyAlignment="1">
      <alignment horizontal="center" vertical="center" wrapText="1"/>
    </xf>
    <xf numFmtId="167" fontId="18" fillId="0" borderId="21" xfId="6" applyNumberFormat="1" applyFont="1" applyBorder="1" applyAlignment="1">
      <alignment horizontal="right" vertical="center"/>
    </xf>
    <xf numFmtId="190" fontId="14" fillId="0" borderId="12" xfId="1" applyNumberFormat="1" applyFont="1" applyBorder="1" applyAlignment="1">
      <alignment horizontal="right" vertical="center" wrapText="1"/>
    </xf>
    <xf numFmtId="43" fontId="14" fillId="0" borderId="12" xfId="1" applyFont="1" applyBorder="1" applyAlignment="1">
      <alignment horizontal="right" vertical="center" wrapText="1"/>
    </xf>
    <xf numFmtId="43" fontId="14" fillId="0" borderId="12" xfId="1" applyFont="1" applyFill="1" applyBorder="1" applyAlignment="1">
      <alignment horizontal="right" vertical="center" wrapText="1"/>
    </xf>
    <xf numFmtId="3" fontId="14" fillId="0" borderId="12" xfId="3" applyNumberFormat="1" applyFont="1" applyBorder="1" applyAlignment="1">
      <alignment horizontal="right" vertical="center" wrapText="1"/>
    </xf>
    <xf numFmtId="43" fontId="11" fillId="0" borderId="0" xfId="0" applyNumberFormat="1" applyFont="1" applyAlignment="1">
      <alignment vertical="center"/>
    </xf>
    <xf numFmtId="2" fontId="11" fillId="0" borderId="0" xfId="0" applyNumberFormat="1" applyFont="1" applyAlignment="1">
      <alignment vertical="center"/>
    </xf>
    <xf numFmtId="190" fontId="13" fillId="8" borderId="21" xfId="1" applyNumberFormat="1" applyFont="1" applyFill="1" applyBorder="1" applyAlignment="1">
      <alignment horizontal="right" vertical="center" wrapText="1"/>
    </xf>
    <xf numFmtId="42" fontId="14" fillId="8" borderId="0" xfId="1" applyNumberFormat="1" applyFont="1" applyFill="1" applyBorder="1" applyAlignment="1">
      <alignment horizontal="right" vertical="center" wrapText="1"/>
    </xf>
    <xf numFmtId="42" fontId="11" fillId="0" borderId="0" xfId="2" applyNumberFormat="1" applyFont="1" applyBorder="1" applyAlignment="1">
      <alignment vertical="center"/>
    </xf>
    <xf numFmtId="42" fontId="13" fillId="8" borderId="0" xfId="3" applyFont="1" applyFill="1" applyBorder="1" applyAlignment="1">
      <alignment horizontal="left" vertical="center" wrapText="1"/>
    </xf>
    <xf numFmtId="0" fontId="10" fillId="8" borderId="47" xfId="0" applyFont="1" applyFill="1" applyBorder="1" applyAlignment="1">
      <alignment horizontal="center" vertical="center"/>
    </xf>
    <xf numFmtId="0" fontId="11" fillId="0" borderId="11" xfId="0" applyFont="1" applyBorder="1" applyAlignment="1">
      <alignment horizontal="left" vertical="center"/>
    </xf>
    <xf numFmtId="0" fontId="11" fillId="0" borderId="12" xfId="0" applyFont="1" applyBorder="1" applyAlignment="1">
      <alignment horizontal="left" vertical="center"/>
    </xf>
    <xf numFmtId="2" fontId="13" fillId="0" borderId="12" xfId="0" applyNumberFormat="1" applyFont="1" applyBorder="1" applyAlignment="1">
      <alignment horizontal="right" vertical="center"/>
    </xf>
    <xf numFmtId="0" fontId="13" fillId="0" borderId="12" xfId="0" applyFont="1" applyBorder="1" applyAlignment="1">
      <alignment horizontal="right" vertical="center"/>
    </xf>
    <xf numFmtId="4" fontId="8" fillId="0" borderId="39" xfId="4" applyNumberFormat="1" applyFont="1" applyBorder="1" applyAlignment="1">
      <alignment vertical="center"/>
    </xf>
    <xf numFmtId="0" fontId="43" fillId="0" borderId="0" xfId="0" applyFont="1" applyAlignment="1">
      <alignment horizontal="left" vertical="center" wrapText="1"/>
    </xf>
    <xf numFmtId="0" fontId="11" fillId="9" borderId="12" xfId="0" applyFont="1" applyFill="1" applyBorder="1" applyAlignment="1">
      <alignment vertical="center"/>
    </xf>
    <xf numFmtId="42" fontId="11" fillId="8" borderId="12" xfId="0" applyNumberFormat="1" applyFont="1" applyFill="1" applyBorder="1" applyAlignment="1">
      <alignment vertical="center"/>
    </xf>
    <xf numFmtId="42" fontId="14" fillId="8" borderId="21" xfId="1" applyNumberFormat="1" applyFont="1" applyFill="1" applyBorder="1" applyAlignment="1">
      <alignment horizontal="right" vertical="center" wrapText="1"/>
    </xf>
    <xf numFmtId="42" fontId="11" fillId="0" borderId="21" xfId="2" applyNumberFormat="1" applyFont="1" applyBorder="1" applyAlignment="1">
      <alignment vertical="center"/>
    </xf>
    <xf numFmtId="42" fontId="13" fillId="8" borderId="21" xfId="3" applyFont="1" applyFill="1" applyBorder="1" applyAlignment="1">
      <alignment horizontal="left" vertical="center" wrapText="1"/>
    </xf>
    <xf numFmtId="0" fontId="11" fillId="9" borderId="47" xfId="0" applyFont="1" applyFill="1" applyBorder="1" applyAlignment="1">
      <alignment vertical="center"/>
    </xf>
    <xf numFmtId="0" fontId="11" fillId="9" borderId="10" xfId="0" applyFont="1" applyFill="1" applyBorder="1" applyAlignment="1">
      <alignment vertical="center"/>
    </xf>
    <xf numFmtId="42" fontId="11" fillId="0" borderId="13" xfId="0" applyNumberFormat="1" applyFont="1" applyBorder="1" applyAlignment="1">
      <alignment vertical="center"/>
    </xf>
    <xf numFmtId="0" fontId="11" fillId="0" borderId="11" xfId="0" applyFont="1" applyBorder="1" applyAlignment="1">
      <alignment vertical="center"/>
    </xf>
    <xf numFmtId="0" fontId="11" fillId="0" borderId="13" xfId="0" applyFont="1" applyBorder="1" applyAlignment="1">
      <alignment vertical="center"/>
    </xf>
    <xf numFmtId="0" fontId="11" fillId="9" borderId="13" xfId="0" applyFont="1" applyFill="1" applyBorder="1" applyAlignment="1">
      <alignment vertical="center"/>
    </xf>
    <xf numFmtId="42" fontId="11" fillId="8" borderId="11" xfId="0" applyNumberFormat="1" applyFont="1" applyFill="1" applyBorder="1" applyAlignment="1">
      <alignment vertical="center"/>
    </xf>
    <xf numFmtId="42" fontId="11" fillId="8" borderId="13" xfId="0" applyNumberFormat="1" applyFont="1" applyFill="1" applyBorder="1" applyAlignment="1">
      <alignment vertical="center"/>
    </xf>
    <xf numFmtId="190" fontId="13" fillId="8" borderId="59" xfId="1" applyNumberFormat="1" applyFont="1" applyFill="1" applyBorder="1" applyAlignment="1">
      <alignment horizontal="right" vertical="center" wrapText="1"/>
    </xf>
    <xf numFmtId="0" fontId="32" fillId="0" borderId="0" xfId="20" applyFont="1"/>
    <xf numFmtId="0" fontId="6" fillId="5" borderId="0" xfId="21" applyFont="1" applyFill="1" applyAlignment="1">
      <alignment vertical="center"/>
    </xf>
    <xf numFmtId="0" fontId="32" fillId="5" borderId="0" xfId="20" applyFont="1" applyFill="1"/>
    <xf numFmtId="0" fontId="6" fillId="0" borderId="0" xfId="21" applyFont="1" applyAlignment="1">
      <alignment vertical="center"/>
    </xf>
    <xf numFmtId="0" fontId="23" fillId="5" borderId="11" xfId="21" applyFont="1" applyFill="1" applyBorder="1" applyAlignment="1">
      <alignment horizontal="justify" vertical="center" wrapText="1"/>
    </xf>
    <xf numFmtId="0" fontId="8" fillId="0" borderId="0" xfId="21" applyFont="1" applyAlignment="1">
      <alignment horizontal="center" vertical="center" wrapText="1"/>
    </xf>
    <xf numFmtId="0" fontId="6" fillId="5" borderId="12" xfId="21" applyFont="1" applyFill="1" applyBorder="1" applyAlignment="1">
      <alignment vertical="center"/>
    </xf>
    <xf numFmtId="2" fontId="6" fillId="5" borderId="12" xfId="21" applyNumberFormat="1" applyFont="1" applyFill="1" applyBorder="1" applyAlignment="1">
      <alignment horizontal="center" vertical="center"/>
    </xf>
    <xf numFmtId="0" fontId="6" fillId="5" borderId="11" xfId="21" applyFont="1" applyFill="1" applyBorder="1" applyAlignment="1">
      <alignment vertical="center" wrapText="1"/>
    </xf>
    <xf numFmtId="191" fontId="6" fillId="5" borderId="12" xfId="21" applyNumberFormat="1" applyFont="1" applyFill="1" applyBorder="1" applyAlignment="1">
      <alignment horizontal="center" vertical="center" wrapText="1"/>
    </xf>
    <xf numFmtId="192" fontId="6" fillId="5" borderId="12" xfId="21" applyNumberFormat="1" applyFont="1" applyFill="1" applyBorder="1" applyAlignment="1">
      <alignment horizontal="center" vertical="center"/>
    </xf>
    <xf numFmtId="191" fontId="6" fillId="5" borderId="12" xfId="21" applyNumberFormat="1" applyFont="1" applyFill="1" applyBorder="1" applyAlignment="1">
      <alignment horizontal="center" vertical="center"/>
    </xf>
    <xf numFmtId="192" fontId="6" fillId="0" borderId="0" xfId="21" applyNumberFormat="1" applyFont="1" applyAlignment="1">
      <alignment vertical="center"/>
    </xf>
    <xf numFmtId="4" fontId="23" fillId="5" borderId="12" xfId="21" applyNumberFormat="1" applyFont="1" applyFill="1" applyBorder="1" applyAlignment="1">
      <alignment horizontal="center" vertical="center"/>
    </xf>
    <xf numFmtId="0" fontId="6" fillId="0" borderId="0" xfId="21" applyFont="1" applyAlignment="1">
      <alignment horizontal="center" vertical="center" wrapText="1"/>
    </xf>
    <xf numFmtId="0" fontId="6" fillId="5" borderId="11" xfId="21" applyFont="1" applyFill="1" applyBorder="1" applyAlignment="1">
      <alignment horizontal="justify" vertical="center" wrapText="1"/>
    </xf>
    <xf numFmtId="193" fontId="32" fillId="0" borderId="0" xfId="20" applyNumberFormat="1" applyFont="1"/>
    <xf numFmtId="0" fontId="35" fillId="0" borderId="0" xfId="25" applyFont="1"/>
    <xf numFmtId="0" fontId="6" fillId="0" borderId="0" xfId="15"/>
    <xf numFmtId="0" fontId="6" fillId="5" borderId="0" xfId="21" applyFont="1" applyFill="1" applyAlignment="1">
      <alignment vertical="center" wrapText="1"/>
    </xf>
    <xf numFmtId="0" fontId="6" fillId="5" borderId="0" xfId="21" applyFont="1" applyFill="1" applyAlignment="1">
      <alignment horizontal="center" vertical="center"/>
    </xf>
    <xf numFmtId="0" fontId="0" fillId="5" borderId="0" xfId="21" applyFont="1" applyFill="1" applyAlignment="1">
      <alignment vertical="center" wrapText="1"/>
    </xf>
    <xf numFmtId="194" fontId="32" fillId="0" borderId="0" xfId="20" applyNumberFormat="1" applyFont="1"/>
    <xf numFmtId="175" fontId="32" fillId="0" borderId="0" xfId="28" applyNumberFormat="1" applyFont="1" applyFill="1"/>
    <xf numFmtId="0" fontId="6" fillId="0" borderId="0" xfId="21" applyFont="1" applyAlignment="1">
      <alignment horizontal="center" vertical="center"/>
    </xf>
    <xf numFmtId="173" fontId="35" fillId="0" borderId="0" xfId="29" applyFont="1"/>
    <xf numFmtId="0" fontId="35" fillId="0" borderId="0" xfId="15" applyFont="1"/>
    <xf numFmtId="0" fontId="44" fillId="0" borderId="0" xfId="30"/>
    <xf numFmtId="0" fontId="0" fillId="0" borderId="0" xfId="30" applyFont="1"/>
    <xf numFmtId="171" fontId="6" fillId="0" borderId="0" xfId="32"/>
    <xf numFmtId="10" fontId="7" fillId="10" borderId="0" xfId="15" applyNumberFormat="1" applyFont="1" applyFill="1" applyAlignment="1">
      <alignment horizontal="center" vertical="center"/>
    </xf>
    <xf numFmtId="173" fontId="6" fillId="0" borderId="0" xfId="29" applyFont="1" applyBorder="1"/>
    <xf numFmtId="0" fontId="8" fillId="5" borderId="11" xfId="15" applyFont="1" applyFill="1" applyBorder="1" applyAlignment="1">
      <alignment horizontal="center"/>
    </xf>
    <xf numFmtId="0" fontId="8" fillId="5" borderId="57" xfId="15" applyFont="1" applyFill="1" applyBorder="1" applyAlignment="1">
      <alignment horizontal="left" vertical="center"/>
    </xf>
    <xf numFmtId="173" fontId="8" fillId="5" borderId="4" xfId="29" applyFont="1" applyFill="1" applyBorder="1" applyAlignment="1" applyProtection="1">
      <alignment horizontal="center" vertical="center"/>
    </xf>
    <xf numFmtId="2" fontId="8" fillId="5" borderId="4" xfId="13" applyNumberFormat="1" applyFont="1" applyFill="1" applyBorder="1" applyAlignment="1" applyProtection="1">
      <alignment horizontal="center" vertical="center"/>
    </xf>
    <xf numFmtId="173" fontId="8" fillId="5" borderId="12" xfId="29" applyFont="1" applyFill="1" applyBorder="1" applyAlignment="1">
      <alignment horizontal="center" vertical="center"/>
    </xf>
    <xf numFmtId="10" fontId="8" fillId="5" borderId="71" xfId="13" applyNumberFormat="1" applyFont="1" applyFill="1" applyBorder="1"/>
    <xf numFmtId="173" fontId="8" fillId="0" borderId="0" xfId="29" applyFont="1" applyFill="1" applyBorder="1" applyAlignment="1">
      <alignment horizontal="center" vertical="center"/>
    </xf>
    <xf numFmtId="173" fontId="6" fillId="0" borderId="0" xfId="34" applyFont="1"/>
    <xf numFmtId="173" fontId="8" fillId="5" borderId="12" xfId="29" applyFont="1" applyFill="1" applyBorder="1" applyAlignment="1" applyProtection="1">
      <alignment horizontal="center" vertical="center"/>
    </xf>
    <xf numFmtId="0" fontId="8" fillId="5" borderId="20" xfId="15" applyFont="1" applyFill="1" applyBorder="1" applyAlignment="1">
      <alignment horizontal="left" vertical="center"/>
    </xf>
    <xf numFmtId="2" fontId="8" fillId="5" borderId="12" xfId="13" applyNumberFormat="1" applyFont="1" applyFill="1" applyBorder="1" applyAlignment="1">
      <alignment horizontal="center" vertical="center"/>
    </xf>
    <xf numFmtId="0" fontId="8" fillId="5" borderId="20" xfId="15" applyFont="1" applyFill="1" applyBorder="1" applyAlignment="1">
      <alignment vertical="center"/>
    </xf>
    <xf numFmtId="171" fontId="6" fillId="0" borderId="0" xfId="15" applyNumberFormat="1"/>
    <xf numFmtId="173" fontId="8" fillId="5" borderId="4" xfId="29" applyFont="1" applyFill="1" applyBorder="1" applyAlignment="1">
      <alignment horizontal="center" vertical="center"/>
    </xf>
    <xf numFmtId="175" fontId="8" fillId="5" borderId="12" xfId="8" applyNumberFormat="1" applyFont="1" applyFill="1" applyBorder="1" applyAlignment="1">
      <alignment horizontal="center" vertical="center"/>
    </xf>
    <xf numFmtId="196" fontId="6" fillId="0" borderId="0" xfId="35" applyFont="1"/>
    <xf numFmtId="3" fontId="8" fillId="0" borderId="0" xfId="13" applyNumberFormat="1" applyFont="1" applyFill="1" applyBorder="1" applyAlignment="1">
      <alignment horizontal="center" vertical="center"/>
    </xf>
    <xf numFmtId="175" fontId="8" fillId="5" borderId="57" xfId="8" applyNumberFormat="1" applyFont="1" applyFill="1" applyBorder="1" applyAlignment="1">
      <alignment horizontal="center" vertical="center"/>
    </xf>
    <xf numFmtId="10" fontId="8" fillId="5" borderId="57" xfId="8" applyNumberFormat="1" applyFont="1" applyFill="1" applyBorder="1" applyAlignment="1">
      <alignment horizontal="center" vertical="center"/>
    </xf>
    <xf numFmtId="10" fontId="8" fillId="5" borderId="59" xfId="8" applyNumberFormat="1" applyFont="1" applyFill="1" applyBorder="1" applyAlignment="1">
      <alignment horizontal="center" vertical="center"/>
    </xf>
    <xf numFmtId="10" fontId="8" fillId="5" borderId="12" xfId="8" applyNumberFormat="1" applyFont="1" applyFill="1" applyBorder="1" applyAlignment="1">
      <alignment horizontal="center" vertical="center"/>
    </xf>
    <xf numFmtId="10" fontId="8" fillId="5" borderId="12" xfId="33" applyNumberFormat="1" applyFont="1" applyFill="1" applyBorder="1" applyAlignment="1">
      <alignment horizontal="center" vertical="center"/>
    </xf>
    <xf numFmtId="10" fontId="8" fillId="5" borderId="57" xfId="33" applyNumberFormat="1" applyFont="1" applyFill="1" applyBorder="1" applyAlignment="1">
      <alignment horizontal="center" vertical="center"/>
    </xf>
    <xf numFmtId="10" fontId="6" fillId="0" borderId="0" xfId="15" applyNumberFormat="1"/>
    <xf numFmtId="173" fontId="6" fillId="0" borderId="0" xfId="15" applyNumberFormat="1"/>
    <xf numFmtId="175" fontId="7" fillId="5" borderId="13" xfId="33" applyNumberFormat="1" applyFont="1" applyFill="1" applyBorder="1" applyAlignment="1" applyProtection="1">
      <alignment horizontal="center" vertical="center"/>
    </xf>
    <xf numFmtId="0" fontId="8" fillId="5" borderId="61" xfId="15" applyFont="1" applyFill="1" applyBorder="1" applyAlignment="1">
      <alignment horizontal="left" vertical="center"/>
    </xf>
    <xf numFmtId="0" fontId="8" fillId="5" borderId="55" xfId="15" applyFont="1" applyFill="1" applyBorder="1"/>
    <xf numFmtId="0" fontId="7" fillId="8" borderId="22" xfId="15" applyFont="1" applyFill="1" applyBorder="1" applyAlignment="1">
      <alignment horizontal="left" vertical="center"/>
    </xf>
    <xf numFmtId="0" fontId="7" fillId="8" borderId="0" xfId="15" applyFont="1" applyFill="1"/>
    <xf numFmtId="10" fontId="31" fillId="8" borderId="69" xfId="13" applyNumberFormat="1" applyFont="1" applyFill="1" applyBorder="1" applyAlignment="1">
      <alignment horizontal="center" vertical="center"/>
    </xf>
    <xf numFmtId="10" fontId="7" fillId="8" borderId="43" xfId="33" applyNumberFormat="1" applyFont="1" applyFill="1" applyBorder="1" applyAlignment="1">
      <alignment horizontal="center" vertical="center"/>
    </xf>
    <xf numFmtId="176" fontId="7" fillId="8" borderId="8" xfId="15" applyNumberFormat="1" applyFont="1" applyFill="1" applyBorder="1" applyAlignment="1">
      <alignment vertical="center"/>
    </xf>
    <xf numFmtId="0" fontId="0" fillId="0" borderId="0" xfId="0" applyAlignment="1">
      <alignment horizontal="center" vertical="center"/>
    </xf>
    <xf numFmtId="165" fontId="0" fillId="0" borderId="0" xfId="0" applyNumberFormat="1" applyAlignment="1">
      <alignment horizontal="right" vertical="center"/>
    </xf>
    <xf numFmtId="4" fontId="28" fillId="0" borderId="0" xfId="13" applyNumberFormat="1" applyFont="1" applyBorder="1" applyAlignment="1">
      <alignment horizontal="right" vertical="center"/>
    </xf>
    <xf numFmtId="4" fontId="0" fillId="0" borderId="23" xfId="0" applyNumberFormat="1" applyBorder="1" applyAlignment="1">
      <alignment horizontal="right" vertical="center"/>
    </xf>
    <xf numFmtId="0" fontId="23" fillId="0" borderId="0" xfId="0" applyFont="1" applyAlignment="1">
      <alignment vertical="center"/>
    </xf>
    <xf numFmtId="4" fontId="0" fillId="0" borderId="0" xfId="0" applyNumberFormat="1" applyAlignment="1">
      <alignment horizontal="right" vertical="center"/>
    </xf>
    <xf numFmtId="4" fontId="29" fillId="0" borderId="23" xfId="0" applyNumberFormat="1" applyFont="1" applyBorder="1" applyAlignment="1">
      <alignment horizontal="right" vertical="center"/>
    </xf>
    <xf numFmtId="0" fontId="0" fillId="0" borderId="0" xfId="0" applyAlignment="1">
      <alignment vertical="center" wrapText="1"/>
    </xf>
    <xf numFmtId="4" fontId="28" fillId="0" borderId="0" xfId="0" applyNumberFormat="1" applyFont="1" applyAlignment="1">
      <alignment horizontal="right" vertical="center"/>
    </xf>
    <xf numFmtId="0" fontId="27" fillId="0" borderId="44" xfId="0" applyFont="1" applyBorder="1" applyAlignment="1">
      <alignment vertical="center"/>
    </xf>
    <xf numFmtId="4" fontId="27" fillId="0" borderId="54" xfId="0" applyNumberFormat="1" applyFont="1" applyBorder="1" applyAlignment="1">
      <alignment horizontal="right" vertical="center"/>
    </xf>
    <xf numFmtId="0" fontId="27" fillId="0" borderId="31" xfId="0" applyFont="1" applyBorder="1" applyAlignment="1">
      <alignment vertical="center"/>
    </xf>
    <xf numFmtId="0" fontId="27" fillId="0" borderId="32" xfId="0" applyFont="1" applyBorder="1" applyAlignment="1">
      <alignment vertical="center"/>
    </xf>
    <xf numFmtId="0" fontId="27" fillId="0" borderId="32" xfId="0" applyFont="1" applyBorder="1" applyAlignment="1">
      <alignment horizontal="center" vertical="center"/>
    </xf>
    <xf numFmtId="4" fontId="27" fillId="0" borderId="32" xfId="0" applyNumberFormat="1" applyFont="1" applyBorder="1" applyAlignment="1">
      <alignment horizontal="right" vertical="center"/>
    </xf>
    <xf numFmtId="4" fontId="27" fillId="0" borderId="33" xfId="0" applyNumberFormat="1" applyFont="1" applyBorder="1" applyAlignment="1">
      <alignment horizontal="right" vertical="center"/>
    </xf>
    <xf numFmtId="0" fontId="48" fillId="8" borderId="31" xfId="0" applyFont="1" applyFill="1" applyBorder="1" applyAlignment="1">
      <alignment horizontal="center" vertical="center"/>
    </xf>
    <xf numFmtId="0" fontId="48" fillId="8" borderId="32" xfId="0" applyFont="1" applyFill="1" applyBorder="1" applyAlignment="1">
      <alignment horizontal="center" vertical="center"/>
    </xf>
    <xf numFmtId="0" fontId="48" fillId="8" borderId="32" xfId="0" applyFont="1" applyFill="1" applyBorder="1" applyAlignment="1">
      <alignment horizontal="center" vertical="center" wrapText="1"/>
    </xf>
    <xf numFmtId="0" fontId="48" fillId="8" borderId="33" xfId="0" applyFont="1" applyFill="1" applyBorder="1" applyAlignment="1">
      <alignment horizontal="center" vertical="center"/>
    </xf>
    <xf numFmtId="0" fontId="6" fillId="0" borderId="23" xfId="14" applyBorder="1"/>
    <xf numFmtId="0" fontId="6" fillId="0" borderId="22" xfId="14" applyBorder="1"/>
    <xf numFmtId="0" fontId="30" fillId="0" borderId="22" xfId="14" applyFont="1" applyBorder="1"/>
    <xf numFmtId="4" fontId="31" fillId="0" borderId="23" xfId="14" applyNumberFormat="1" applyFont="1" applyBorder="1"/>
    <xf numFmtId="0" fontId="32" fillId="0" borderId="22" xfId="14" applyFont="1" applyBorder="1"/>
    <xf numFmtId="4" fontId="6" fillId="0" borderId="23" xfId="14" applyNumberFormat="1" applyBorder="1"/>
    <xf numFmtId="0" fontId="6" fillId="0" borderId="0" xfId="14" applyAlignment="1">
      <alignment horizontal="right" vertical="center" wrapText="1"/>
    </xf>
    <xf numFmtId="0" fontId="6" fillId="0" borderId="0" xfId="15" applyAlignment="1">
      <alignment vertical="center" wrapText="1"/>
    </xf>
    <xf numFmtId="0" fontId="30" fillId="0" borderId="0" xfId="14" applyFont="1"/>
    <xf numFmtId="4" fontId="30" fillId="0" borderId="23" xfId="14" applyNumberFormat="1" applyFont="1" applyBorder="1"/>
    <xf numFmtId="3" fontId="30" fillId="8" borderId="43" xfId="14" applyNumberFormat="1" applyFont="1" applyFill="1" applyBorder="1" applyAlignment="1">
      <alignment horizontal="center"/>
    </xf>
    <xf numFmtId="0" fontId="32" fillId="8" borderId="7" xfId="14" applyFont="1" applyFill="1" applyBorder="1"/>
    <xf numFmtId="0" fontId="27" fillId="8" borderId="6" xfId="0" applyFont="1" applyFill="1" applyBorder="1" applyAlignment="1">
      <alignment vertical="center"/>
    </xf>
    <xf numFmtId="0" fontId="27" fillId="8" borderId="7" xfId="0" applyFont="1" applyFill="1" applyBorder="1" applyAlignment="1">
      <alignment vertical="center"/>
    </xf>
    <xf numFmtId="0" fontId="27" fillId="8" borderId="7" xfId="0" applyFont="1" applyFill="1" applyBorder="1" applyAlignment="1">
      <alignment horizontal="center" vertical="center"/>
    </xf>
    <xf numFmtId="0" fontId="27" fillId="8" borderId="7" xfId="0" applyFont="1" applyFill="1" applyBorder="1" applyAlignment="1">
      <alignment horizontal="right" vertical="center"/>
    </xf>
    <xf numFmtId="0" fontId="27" fillId="8" borderId="8" xfId="0" applyFont="1" applyFill="1" applyBorder="1" applyAlignment="1">
      <alignment horizontal="right" vertical="center"/>
    </xf>
    <xf numFmtId="4" fontId="27" fillId="8" borderId="7" xfId="0" applyNumberFormat="1" applyFont="1" applyFill="1" applyBorder="1" applyAlignment="1">
      <alignment horizontal="right" vertical="center"/>
    </xf>
    <xf numFmtId="4" fontId="27" fillId="8" borderId="8" xfId="0" applyNumberFormat="1" applyFont="1" applyFill="1" applyBorder="1" applyAlignment="1">
      <alignment horizontal="right" vertical="center"/>
    </xf>
    <xf numFmtId="0" fontId="13" fillId="6" borderId="12" xfId="0" applyFont="1" applyFill="1" applyBorder="1" applyAlignment="1">
      <alignment horizontal="center" vertical="center" wrapText="1"/>
    </xf>
    <xf numFmtId="0" fontId="13" fillId="6" borderId="12" xfId="0" applyFont="1" applyFill="1" applyBorder="1" applyAlignment="1">
      <alignment vertical="center"/>
    </xf>
    <xf numFmtId="2" fontId="14" fillId="0" borderId="12" xfId="0" applyNumberFormat="1" applyFont="1" applyBorder="1" applyAlignment="1">
      <alignment horizontal="right" vertical="center"/>
    </xf>
    <xf numFmtId="0" fontId="13" fillId="0" borderId="13" xfId="0" applyFont="1" applyBorder="1" applyAlignment="1">
      <alignment horizontal="center" vertical="center"/>
    </xf>
    <xf numFmtId="177" fontId="13" fillId="0" borderId="13" xfId="0" applyNumberFormat="1" applyFont="1" applyBorder="1" applyAlignment="1">
      <alignment horizontal="center" vertical="center"/>
    </xf>
    <xf numFmtId="0" fontId="40" fillId="0" borderId="13" xfId="0" applyFont="1" applyBorder="1" applyAlignment="1">
      <alignment horizontal="center"/>
    </xf>
    <xf numFmtId="0" fontId="11" fillId="0" borderId="20" xfId="0" applyFont="1" applyBorder="1" applyAlignment="1">
      <alignment vertical="center"/>
    </xf>
    <xf numFmtId="42" fontId="11" fillId="8" borderId="20" xfId="0" applyNumberFormat="1" applyFont="1" applyFill="1" applyBorder="1" applyAlignment="1">
      <alignment vertical="center"/>
    </xf>
    <xf numFmtId="42" fontId="11" fillId="8" borderId="56" xfId="0" applyNumberFormat="1" applyFont="1" applyFill="1" applyBorder="1" applyAlignment="1">
      <alignment horizontal="center" vertical="center"/>
    </xf>
    <xf numFmtId="42" fontId="11" fillId="8" borderId="57" xfId="0" applyNumberFormat="1" applyFont="1" applyFill="1" applyBorder="1" applyAlignment="1">
      <alignment horizontal="center" vertical="center"/>
    </xf>
    <xf numFmtId="43" fontId="11" fillId="0" borderId="12" xfId="1" applyFont="1" applyBorder="1" applyAlignment="1">
      <alignment vertical="center"/>
    </xf>
    <xf numFmtId="43" fontId="11" fillId="0" borderId="13" xfId="1" applyFont="1" applyBorder="1" applyAlignment="1">
      <alignment vertical="center"/>
    </xf>
    <xf numFmtId="43" fontId="11" fillId="9" borderId="12" xfId="1" applyFont="1" applyFill="1" applyBorder="1" applyAlignment="1">
      <alignment vertical="center"/>
    </xf>
    <xf numFmtId="43" fontId="11" fillId="9" borderId="13" xfId="1" applyFont="1" applyFill="1" applyBorder="1" applyAlignment="1">
      <alignment vertical="center"/>
    </xf>
    <xf numFmtId="43" fontId="20" fillId="0" borderId="12" xfId="1" applyFont="1" applyBorder="1" applyAlignment="1">
      <alignment vertical="center"/>
    </xf>
    <xf numFmtId="43" fontId="20" fillId="9" borderId="12" xfId="1" applyFont="1" applyFill="1" applyBorder="1" applyAlignment="1">
      <alignment vertical="center"/>
    </xf>
    <xf numFmtId="0" fontId="13" fillId="8" borderId="17" xfId="0" applyFont="1" applyFill="1" applyBorder="1" applyAlignment="1">
      <alignment horizontal="center" vertical="center"/>
    </xf>
    <xf numFmtId="42" fontId="13" fillId="8" borderId="59" xfId="0" applyNumberFormat="1" applyFont="1" applyFill="1" applyBorder="1" applyAlignment="1">
      <alignment horizontal="center" vertical="center" wrapText="1"/>
    </xf>
    <xf numFmtId="0" fontId="11" fillId="0" borderId="4" xfId="0" applyFont="1" applyBorder="1" applyAlignment="1">
      <alignment vertical="center"/>
    </xf>
    <xf numFmtId="0" fontId="11" fillId="0" borderId="69" xfId="0" applyFont="1" applyBorder="1" applyAlignment="1">
      <alignment vertical="center"/>
    </xf>
    <xf numFmtId="0" fontId="13" fillId="8" borderId="35" xfId="0" applyFont="1" applyFill="1" applyBorder="1" applyAlignment="1">
      <alignment horizontal="center" vertical="center" wrapText="1"/>
    </xf>
    <xf numFmtId="0" fontId="10" fillId="8" borderId="35" xfId="0" applyFont="1" applyFill="1" applyBorder="1" applyAlignment="1">
      <alignment horizontal="center" vertical="center"/>
    </xf>
    <xf numFmtId="0" fontId="10" fillId="8" borderId="30" xfId="0" applyFont="1" applyFill="1" applyBorder="1" applyAlignment="1">
      <alignment horizontal="center" vertical="center"/>
    </xf>
    <xf numFmtId="0" fontId="10" fillId="8" borderId="34" xfId="0" applyFont="1" applyFill="1" applyBorder="1" applyAlignment="1">
      <alignment horizontal="center" vertical="center"/>
    </xf>
    <xf numFmtId="42" fontId="13" fillId="8" borderId="58" xfId="3" applyFont="1" applyFill="1" applyBorder="1" applyAlignment="1">
      <alignment horizontal="left" vertical="center" wrapText="1"/>
    </xf>
    <xf numFmtId="42" fontId="11" fillId="8" borderId="65" xfId="0" applyNumberFormat="1" applyFont="1" applyFill="1" applyBorder="1" applyAlignment="1">
      <alignment vertical="center"/>
    </xf>
    <xf numFmtId="42" fontId="11" fillId="8" borderId="56" xfId="0" applyNumberFormat="1" applyFont="1" applyFill="1" applyBorder="1" applyAlignment="1">
      <alignment vertical="center"/>
    </xf>
    <xf numFmtId="42" fontId="11" fillId="8" borderId="5" xfId="0" applyNumberFormat="1" applyFont="1" applyFill="1" applyBorder="1" applyAlignment="1">
      <alignment vertical="center"/>
    </xf>
    <xf numFmtId="42" fontId="11" fillId="8" borderId="64" xfId="0" applyNumberFormat="1" applyFont="1" applyFill="1" applyBorder="1" applyAlignment="1">
      <alignment vertical="center"/>
    </xf>
    <xf numFmtId="0" fontId="13" fillId="0" borderId="27" xfId="0" applyFont="1" applyBorder="1" applyAlignment="1">
      <alignment vertical="center"/>
    </xf>
    <xf numFmtId="0" fontId="13" fillId="0" borderId="28" xfId="0" applyFont="1" applyBorder="1" applyAlignment="1">
      <alignment vertical="center"/>
    </xf>
    <xf numFmtId="0" fontId="13" fillId="0" borderId="73" xfId="0" applyFont="1" applyBorder="1" applyAlignment="1">
      <alignment vertical="center"/>
    </xf>
    <xf numFmtId="0" fontId="10" fillId="8" borderId="1" xfId="0" applyFont="1" applyFill="1" applyBorder="1" applyAlignment="1">
      <alignment horizontal="center" vertical="center"/>
    </xf>
    <xf numFmtId="0" fontId="10" fillId="8" borderId="2" xfId="0" applyFont="1" applyFill="1" applyBorder="1" applyAlignment="1">
      <alignment horizontal="center" vertical="center"/>
    </xf>
    <xf numFmtId="0" fontId="10" fillId="8" borderId="3" xfId="0" applyFont="1" applyFill="1" applyBorder="1" applyAlignment="1">
      <alignment horizontal="center" vertical="center"/>
    </xf>
    <xf numFmtId="0" fontId="10" fillId="8" borderId="8" xfId="0" applyFont="1" applyFill="1" applyBorder="1" applyAlignment="1">
      <alignment horizontal="center" vertical="center"/>
    </xf>
    <xf numFmtId="42" fontId="11" fillId="0" borderId="23" xfId="0" applyNumberFormat="1" applyFont="1" applyBorder="1" applyAlignment="1">
      <alignment vertical="center"/>
    </xf>
    <xf numFmtId="173" fontId="31" fillId="8" borderId="59" xfId="29" applyFont="1" applyFill="1" applyBorder="1"/>
    <xf numFmtId="164" fontId="23" fillId="8" borderId="45" xfId="13" applyNumberFormat="1" applyFont="1" applyFill="1" applyBorder="1" applyAlignment="1" applyProtection="1">
      <alignment horizontal="center" vertical="center"/>
    </xf>
    <xf numFmtId="175" fontId="23" fillId="8" borderId="57" xfId="33" applyNumberFormat="1" applyFont="1" applyFill="1" applyBorder="1" applyAlignment="1" applyProtection="1">
      <alignment horizontal="center" vertical="center"/>
    </xf>
    <xf numFmtId="173" fontId="23" fillId="8" borderId="53" xfId="29" applyFont="1" applyFill="1" applyBorder="1" applyAlignment="1">
      <alignment horizontal="center" vertical="center"/>
    </xf>
    <xf numFmtId="0" fontId="7" fillId="8" borderId="6" xfId="15" applyFont="1" applyFill="1" applyBorder="1" applyAlignment="1">
      <alignment vertical="center" wrapText="1"/>
    </xf>
    <xf numFmtId="0" fontId="7" fillId="8" borderId="36" xfId="31" applyFont="1" applyFill="1" applyBorder="1" applyAlignment="1">
      <alignment vertical="center" wrapText="1"/>
    </xf>
    <xf numFmtId="173" fontId="7" fillId="8" borderId="7" xfId="29" applyFont="1" applyFill="1" applyBorder="1" applyAlignment="1" applyProtection="1">
      <alignment horizontal="center" vertical="center"/>
    </xf>
    <xf numFmtId="195" fontId="7" fillId="8" borderId="2" xfId="13" applyNumberFormat="1" applyFont="1" applyFill="1" applyBorder="1" applyAlignment="1" applyProtection="1">
      <alignment horizontal="center" vertical="center"/>
    </xf>
    <xf numFmtId="195" fontId="7" fillId="8" borderId="36" xfId="13" applyNumberFormat="1" applyFont="1" applyFill="1" applyBorder="1" applyAlignment="1" applyProtection="1">
      <alignment horizontal="center" vertical="center" wrapText="1"/>
    </xf>
    <xf numFmtId="164" fontId="7" fillId="8" borderId="2" xfId="13" applyNumberFormat="1" applyFont="1" applyFill="1" applyBorder="1" applyAlignment="1">
      <alignment horizontal="center" vertical="center"/>
    </xf>
    <xf numFmtId="10" fontId="7" fillId="8" borderId="3" xfId="15" applyNumberFormat="1" applyFont="1" applyFill="1" applyBorder="1" applyAlignment="1">
      <alignment horizontal="center" vertical="center"/>
    </xf>
    <xf numFmtId="10" fontId="7" fillId="5" borderId="71" xfId="8" applyNumberFormat="1" applyFont="1" applyFill="1" applyBorder="1" applyAlignment="1">
      <alignment horizontal="center" vertical="center"/>
    </xf>
    <xf numFmtId="0" fontId="6" fillId="8" borderId="74" xfId="14" applyFill="1" applyBorder="1"/>
    <xf numFmtId="0" fontId="6" fillId="8" borderId="7" xfId="14" applyFill="1" applyBorder="1"/>
    <xf numFmtId="0" fontId="6" fillId="8" borderId="8" xfId="14" applyFill="1" applyBorder="1"/>
    <xf numFmtId="167" fontId="18" fillId="0" borderId="12" xfId="6" applyNumberFormat="1" applyFont="1" applyBorder="1" applyAlignment="1">
      <alignment horizontal="right" vertical="center"/>
    </xf>
    <xf numFmtId="0" fontId="11" fillId="9" borderId="9" xfId="0" applyFont="1" applyFill="1" applyBorder="1" applyAlignment="1">
      <alignment vertical="center"/>
    </xf>
    <xf numFmtId="43" fontId="11" fillId="0" borderId="11" xfId="1" applyFont="1" applyBorder="1" applyAlignment="1">
      <alignment vertical="center"/>
    </xf>
    <xf numFmtId="0" fontId="11" fillId="0" borderId="18" xfId="0" applyFont="1" applyBorder="1" applyAlignment="1">
      <alignment vertical="center"/>
    </xf>
    <xf numFmtId="0" fontId="11" fillId="0" borderId="57" xfId="0" applyFont="1" applyBorder="1" applyAlignment="1">
      <alignment vertical="center"/>
    </xf>
    <xf numFmtId="173" fontId="8" fillId="11" borderId="56" xfId="29" applyFont="1" applyFill="1" applyBorder="1" applyAlignment="1">
      <alignment horizontal="center" vertical="center"/>
    </xf>
    <xf numFmtId="2" fontId="8" fillId="11" borderId="19" xfId="13" applyNumberFormat="1" applyFont="1" applyFill="1" applyBorder="1" applyAlignment="1" applyProtection="1">
      <alignment horizontal="center" vertical="center"/>
    </xf>
    <xf numFmtId="173" fontId="7" fillId="11" borderId="56" xfId="29" applyFont="1" applyFill="1" applyBorder="1" applyAlignment="1">
      <alignment horizontal="center" vertical="center"/>
    </xf>
    <xf numFmtId="0" fontId="7" fillId="11" borderId="11" xfId="15" applyFont="1" applyFill="1" applyBorder="1" applyAlignment="1">
      <alignment horizontal="left" vertical="center"/>
    </xf>
    <xf numFmtId="0" fontId="8" fillId="11" borderId="12" xfId="15" applyFont="1" applyFill="1" applyBorder="1"/>
    <xf numFmtId="173" fontId="35" fillId="11" borderId="59" xfId="29" applyFont="1" applyFill="1" applyBorder="1"/>
    <xf numFmtId="164" fontId="35" fillId="11" borderId="45" xfId="13" applyNumberFormat="1" applyFont="1" applyFill="1" applyBorder="1" applyAlignment="1">
      <alignment vertical="center"/>
    </xf>
    <xf numFmtId="164" fontId="35" fillId="11" borderId="57" xfId="13" applyNumberFormat="1" applyFont="1" applyFill="1" applyBorder="1" applyAlignment="1">
      <alignment horizontal="center" vertical="center"/>
    </xf>
    <xf numFmtId="173" fontId="7" fillId="11" borderId="56" xfId="29" applyFont="1" applyFill="1" applyBorder="1" applyAlignment="1">
      <alignment horizontal="center" vertical="center" wrapText="1"/>
    </xf>
    <xf numFmtId="0" fontId="23" fillId="11" borderId="11" xfId="15" applyFont="1" applyFill="1" applyBorder="1" applyAlignment="1">
      <alignment horizontal="center"/>
    </xf>
    <xf numFmtId="0" fontId="8" fillId="11" borderId="21" xfId="15" applyFont="1" applyFill="1" applyBorder="1" applyAlignment="1">
      <alignment horizontal="left" vertical="center"/>
    </xf>
    <xf numFmtId="173" fontId="8" fillId="11" borderId="12" xfId="29" applyFont="1" applyFill="1" applyBorder="1" applyAlignment="1">
      <alignment horizontal="center" vertical="center"/>
    </xf>
    <xf numFmtId="10" fontId="7" fillId="11" borderId="13" xfId="33" applyNumberFormat="1" applyFont="1" applyFill="1" applyBorder="1" applyAlignment="1">
      <alignment horizontal="center" vertical="center"/>
    </xf>
    <xf numFmtId="197" fontId="8" fillId="11" borderId="12" xfId="29" applyNumberFormat="1" applyFont="1" applyFill="1" applyBorder="1" applyAlignment="1">
      <alignment horizontal="center" vertical="center"/>
    </xf>
    <xf numFmtId="175" fontId="7" fillId="11" borderId="13" xfId="33" applyNumberFormat="1" applyFont="1" applyFill="1" applyBorder="1" applyAlignment="1" applyProtection="1">
      <alignment horizontal="center" vertical="center"/>
    </xf>
    <xf numFmtId="0" fontId="8" fillId="5" borderId="12" xfId="15" applyFont="1" applyFill="1" applyBorder="1"/>
    <xf numFmtId="42" fontId="6" fillId="0" borderId="0" xfId="36" applyNumberFormat="1" applyFont="1"/>
    <xf numFmtId="2" fontId="7" fillId="11" borderId="12" xfId="13" applyNumberFormat="1" applyFont="1" applyFill="1" applyBorder="1" applyAlignment="1" applyProtection="1">
      <alignment horizontal="center" vertical="center"/>
    </xf>
    <xf numFmtId="42" fontId="0" fillId="0" borderId="0" xfId="30" applyNumberFormat="1" applyFont="1"/>
    <xf numFmtId="0" fontId="13" fillId="0" borderId="0" xfId="0" applyFont="1" applyAlignment="1">
      <alignment horizontal="center" vertical="center" wrapText="1"/>
    </xf>
    <xf numFmtId="43" fontId="13" fillId="0" borderId="13" xfId="1" applyFont="1" applyBorder="1" applyAlignment="1">
      <alignment horizontal="right" vertical="center"/>
    </xf>
    <xf numFmtId="0" fontId="10" fillId="0" borderId="0" xfId="0" applyFont="1" applyAlignment="1">
      <alignment horizontal="center" vertical="center"/>
    </xf>
    <xf numFmtId="0" fontId="10" fillId="8" borderId="0" xfId="0" applyFont="1" applyFill="1" applyAlignment="1">
      <alignment horizontal="center" vertical="center"/>
    </xf>
    <xf numFmtId="14" fontId="10" fillId="8" borderId="0" xfId="0" applyNumberFormat="1" applyFont="1" applyFill="1" applyAlignment="1">
      <alignment vertical="center"/>
    </xf>
    <xf numFmtId="42" fontId="13" fillId="8" borderId="0" xfId="0" applyNumberFormat="1" applyFont="1" applyFill="1" applyAlignment="1">
      <alignment horizontal="center" vertical="center" wrapText="1"/>
    </xf>
    <xf numFmtId="42" fontId="14" fillId="0" borderId="0" xfId="3" applyFont="1" applyBorder="1" applyAlignment="1">
      <alignment horizontal="right" vertical="center" wrapText="1"/>
    </xf>
    <xf numFmtId="42" fontId="13" fillId="8" borderId="0" xfId="3" applyFont="1" applyFill="1" applyBorder="1" applyAlignment="1">
      <alignment horizontal="right" vertical="center" wrapText="1"/>
    </xf>
    <xf numFmtId="0" fontId="13" fillId="8" borderId="0" xfId="0" applyFont="1" applyFill="1" applyAlignment="1">
      <alignment horizontal="left" vertical="center" wrapText="1"/>
    </xf>
    <xf numFmtId="43" fontId="11" fillId="0" borderId="0" xfId="1" applyFont="1" applyBorder="1" applyAlignment="1">
      <alignment vertical="center"/>
    </xf>
    <xf numFmtId="190" fontId="13" fillId="8" borderId="0" xfId="1" applyNumberFormat="1" applyFont="1" applyFill="1" applyBorder="1" applyAlignment="1">
      <alignment horizontal="right" vertical="center" wrapText="1"/>
    </xf>
    <xf numFmtId="190" fontId="11" fillId="0" borderId="0" xfId="0" applyNumberFormat="1" applyFont="1" applyAlignment="1">
      <alignment vertical="center"/>
    </xf>
    <xf numFmtId="0" fontId="13" fillId="0" borderId="0" xfId="0" applyFont="1" applyAlignment="1">
      <alignment horizontal="left" vertical="center"/>
    </xf>
    <xf numFmtId="43" fontId="11" fillId="0" borderId="0" xfId="1" applyFont="1" applyBorder="1" applyAlignment="1">
      <alignment horizontal="center" vertical="center"/>
    </xf>
    <xf numFmtId="190" fontId="11" fillId="0" borderId="0" xfId="1" applyNumberFormat="1" applyFont="1" applyBorder="1" applyAlignment="1">
      <alignment vertical="center"/>
    </xf>
    <xf numFmtId="190" fontId="11" fillId="0" borderId="0" xfId="1" applyNumberFormat="1" applyFont="1" applyBorder="1" applyAlignment="1">
      <alignment horizontal="center" vertical="center"/>
    </xf>
    <xf numFmtId="43" fontId="20" fillId="0" borderId="0" xfId="1" applyFont="1" applyAlignment="1">
      <alignment vertical="center"/>
    </xf>
    <xf numFmtId="43" fontId="17" fillId="0" borderId="0" xfId="1" applyFont="1" applyAlignment="1">
      <alignment vertical="center"/>
    </xf>
    <xf numFmtId="190" fontId="11" fillId="7" borderId="0" xfId="0" applyNumberFormat="1" applyFont="1" applyFill="1" applyAlignment="1">
      <alignment vertical="center"/>
    </xf>
    <xf numFmtId="43" fontId="14" fillId="0" borderId="0" xfId="1" applyFont="1" applyBorder="1" applyAlignment="1">
      <alignment horizontal="right" vertical="center" wrapText="1"/>
    </xf>
    <xf numFmtId="43" fontId="13" fillId="0" borderId="0" xfId="0" applyNumberFormat="1" applyFont="1" applyAlignment="1">
      <alignment horizontal="center" vertical="center" wrapText="1"/>
    </xf>
    <xf numFmtId="43" fontId="11" fillId="0" borderId="0" xfId="0" applyNumberFormat="1" applyFont="1" applyAlignment="1">
      <alignment horizontal="center" vertical="center"/>
    </xf>
    <xf numFmtId="44" fontId="11" fillId="0" borderId="0" xfId="0" applyNumberFormat="1" applyFont="1" applyAlignment="1">
      <alignment vertical="center"/>
    </xf>
    <xf numFmtId="43" fontId="14" fillId="0" borderId="13" xfId="1" applyFont="1" applyBorder="1" applyAlignment="1">
      <alignment horizontal="right" vertical="center" wrapText="1"/>
    </xf>
    <xf numFmtId="4" fontId="52" fillId="0" borderId="0" xfId="0" applyNumberFormat="1" applyFont="1"/>
    <xf numFmtId="14" fontId="10" fillId="6" borderId="63" xfId="0" applyNumberFormat="1" applyFont="1" applyFill="1" applyBorder="1" applyAlignment="1">
      <alignment horizontal="center" vertical="center"/>
    </xf>
    <xf numFmtId="0" fontId="11" fillId="0" borderId="17" xfId="0" applyFont="1" applyBorder="1" applyAlignment="1">
      <alignment vertical="center"/>
    </xf>
    <xf numFmtId="43" fontId="20" fillId="0" borderId="21" xfId="1" applyFont="1" applyBorder="1" applyAlignment="1">
      <alignment vertical="center"/>
    </xf>
    <xf numFmtId="43" fontId="11" fillId="0" borderId="20" xfId="1" applyFont="1" applyBorder="1" applyAlignment="1">
      <alignment vertical="center"/>
    </xf>
    <xf numFmtId="43" fontId="11" fillId="9" borderId="20" xfId="1" applyFont="1" applyFill="1" applyBorder="1" applyAlignment="1">
      <alignment vertical="center"/>
    </xf>
    <xf numFmtId="0" fontId="23" fillId="5" borderId="1" xfId="21" applyFont="1" applyFill="1" applyBorder="1" applyAlignment="1">
      <alignment horizontal="justify" vertical="center" wrapText="1"/>
    </xf>
    <xf numFmtId="3" fontId="23" fillId="5" borderId="2" xfId="21" applyNumberFormat="1" applyFont="1" applyFill="1" applyBorder="1" applyAlignment="1">
      <alignment horizontal="center" vertical="center" wrapText="1"/>
    </xf>
    <xf numFmtId="0" fontId="23" fillId="5" borderId="1" xfId="21" applyFont="1" applyFill="1" applyBorder="1" applyAlignment="1">
      <alignment horizontal="center" vertical="center" wrapText="1"/>
    </xf>
    <xf numFmtId="0" fontId="23" fillId="5" borderId="43" xfId="21" applyFont="1" applyFill="1" applyBorder="1" applyAlignment="1">
      <alignment horizontal="justify" vertical="center" wrapText="1"/>
    </xf>
    <xf numFmtId="43" fontId="8" fillId="0" borderId="0" xfId="1" applyFont="1" applyAlignment="1">
      <alignment horizontal="center" vertical="center" wrapText="1"/>
    </xf>
    <xf numFmtId="43" fontId="6" fillId="5" borderId="13" xfId="37" applyFont="1" applyFill="1" applyBorder="1" applyAlignment="1">
      <alignment horizontal="center" vertical="center"/>
    </xf>
    <xf numFmtId="0" fontId="6" fillId="11" borderId="11" xfId="21" applyFont="1" applyFill="1" applyBorder="1" applyAlignment="1">
      <alignment vertical="center" wrapText="1"/>
    </xf>
    <xf numFmtId="191" fontId="6" fillId="11" borderId="12" xfId="21" applyNumberFormat="1" applyFont="1" applyFill="1" applyBorder="1" applyAlignment="1">
      <alignment horizontal="center" vertical="center" wrapText="1"/>
    </xf>
    <xf numFmtId="192" fontId="6" fillId="11" borderId="12" xfId="21" applyNumberFormat="1" applyFont="1" applyFill="1" applyBorder="1" applyAlignment="1">
      <alignment horizontal="center" vertical="center"/>
    </xf>
    <xf numFmtId="191" fontId="6" fillId="11" borderId="21" xfId="21" applyNumberFormat="1" applyFont="1" applyFill="1" applyBorder="1" applyAlignment="1">
      <alignment horizontal="center" vertical="center"/>
    </xf>
    <xf numFmtId="2" fontId="6" fillId="11" borderId="20" xfId="21" applyNumberFormat="1" applyFont="1" applyFill="1" applyBorder="1" applyAlignment="1">
      <alignment horizontal="center" vertical="center"/>
    </xf>
    <xf numFmtId="43" fontId="6" fillId="11" borderId="13" xfId="37" applyFont="1" applyFill="1" applyBorder="1" applyAlignment="1">
      <alignment horizontal="center" vertical="center"/>
    </xf>
    <xf numFmtId="9" fontId="32" fillId="0" borderId="0" xfId="38" applyFont="1"/>
    <xf numFmtId="0" fontId="6" fillId="5" borderId="17" xfId="21" applyFont="1" applyFill="1" applyBorder="1" applyAlignment="1">
      <alignment horizontal="justify" vertical="center" wrapText="1"/>
    </xf>
    <xf numFmtId="43" fontId="6" fillId="5" borderId="69" xfId="37" applyFont="1" applyFill="1" applyBorder="1" applyAlignment="1">
      <alignment horizontal="center" vertical="center"/>
    </xf>
    <xf numFmtId="43" fontId="23" fillId="5" borderId="64" xfId="37" applyFont="1" applyFill="1" applyBorder="1" applyAlignment="1">
      <alignment horizontal="center" vertical="center" wrapText="1"/>
    </xf>
    <xf numFmtId="171" fontId="32" fillId="0" borderId="0" xfId="40" applyFont="1"/>
    <xf numFmtId="43" fontId="23" fillId="12" borderId="3" xfId="37" applyFont="1" applyFill="1" applyBorder="1" applyAlignment="1">
      <alignment horizontal="center" vertical="center" wrapText="1"/>
    </xf>
    <xf numFmtId="0" fontId="23" fillId="12" borderId="11" xfId="21" applyFont="1" applyFill="1" applyBorder="1" applyAlignment="1">
      <alignment horizontal="justify" vertical="center" wrapText="1"/>
    </xf>
    <xf numFmtId="43" fontId="23" fillId="12" borderId="13" xfId="37" applyFont="1" applyFill="1" applyBorder="1" applyAlignment="1">
      <alignment horizontal="center" vertical="center" wrapText="1"/>
    </xf>
    <xf numFmtId="0" fontId="23" fillId="12" borderId="1" xfId="21" applyFont="1" applyFill="1" applyBorder="1" applyAlignment="1">
      <alignment horizontal="justify" vertical="center" wrapText="1"/>
    </xf>
    <xf numFmtId="0" fontId="23" fillId="12" borderId="43" xfId="21" applyFont="1" applyFill="1" applyBorder="1" applyAlignment="1">
      <alignment horizontal="center" vertical="center" wrapText="1"/>
    </xf>
    <xf numFmtId="2" fontId="6" fillId="12" borderId="42" xfId="21" applyNumberFormat="1" applyFont="1" applyFill="1" applyBorder="1" applyAlignment="1">
      <alignment horizontal="right" vertical="center" wrapText="1"/>
    </xf>
    <xf numFmtId="0" fontId="23" fillId="12" borderId="1" xfId="21" applyFont="1" applyFill="1" applyBorder="1" applyAlignment="1">
      <alignment horizontal="center" vertical="center" wrapText="1"/>
    </xf>
    <xf numFmtId="0" fontId="23" fillId="12" borderId="2" xfId="21" applyFont="1" applyFill="1" applyBorder="1" applyAlignment="1">
      <alignment horizontal="center" vertical="center" wrapText="1"/>
    </xf>
    <xf numFmtId="0" fontId="23" fillId="12" borderId="2" xfId="21" applyFont="1" applyFill="1" applyBorder="1" applyAlignment="1">
      <alignment vertical="center" wrapText="1"/>
    </xf>
    <xf numFmtId="0" fontId="23" fillId="12" borderId="2" xfId="22" applyFont="1" applyFill="1" applyBorder="1" applyAlignment="1">
      <alignment horizontal="center" vertical="center" wrapText="1"/>
    </xf>
    <xf numFmtId="2" fontId="6" fillId="12" borderId="2" xfId="21" applyNumberFormat="1" applyFont="1" applyFill="1" applyBorder="1" applyAlignment="1">
      <alignment horizontal="center" vertical="center" wrapText="1"/>
    </xf>
    <xf numFmtId="15" fontId="23" fillId="12" borderId="3" xfId="20" applyNumberFormat="1" applyFont="1" applyFill="1" applyBorder="1" applyAlignment="1">
      <alignment horizontal="center" vertical="center"/>
    </xf>
    <xf numFmtId="0" fontId="13" fillId="8" borderId="9" xfId="0" applyFont="1" applyFill="1" applyBorder="1" applyAlignment="1">
      <alignment horizontal="center" vertical="center"/>
    </xf>
    <xf numFmtId="9" fontId="11" fillId="0" borderId="20" xfId="0" applyNumberFormat="1" applyFont="1" applyBorder="1" applyAlignment="1">
      <alignment horizontal="center" vertical="center"/>
    </xf>
    <xf numFmtId="42" fontId="14" fillId="8" borderId="10" xfId="1" applyNumberFormat="1" applyFont="1" applyFill="1" applyBorder="1" applyAlignment="1">
      <alignment horizontal="right" vertical="center" wrapText="1"/>
    </xf>
    <xf numFmtId="190" fontId="13" fillId="8" borderId="30" xfId="1" applyNumberFormat="1" applyFont="1" applyFill="1" applyBorder="1" applyAlignment="1">
      <alignment horizontal="right" vertical="center" wrapText="1"/>
    </xf>
    <xf numFmtId="42" fontId="13" fillId="8" borderId="10" xfId="0" applyNumberFormat="1" applyFont="1" applyFill="1" applyBorder="1" applyAlignment="1">
      <alignment horizontal="center" vertical="center" wrapText="1"/>
    </xf>
    <xf numFmtId="42" fontId="13" fillId="8" borderId="30" xfId="3" applyFont="1" applyFill="1" applyBorder="1" applyAlignment="1">
      <alignment horizontal="right" vertical="center" wrapText="1"/>
    </xf>
    <xf numFmtId="0" fontId="13" fillId="0" borderId="34" xfId="0" applyFont="1" applyBorder="1" applyAlignment="1">
      <alignment horizontal="center" vertical="center"/>
    </xf>
    <xf numFmtId="0" fontId="13" fillId="0" borderId="35" xfId="0" applyFont="1" applyBorder="1" applyAlignment="1">
      <alignment horizontal="center" vertical="center" wrapText="1"/>
    </xf>
    <xf numFmtId="0" fontId="13" fillId="0" borderId="30" xfId="0" applyFont="1" applyBorder="1" applyAlignment="1">
      <alignment horizontal="center" vertical="center" wrapText="1"/>
    </xf>
    <xf numFmtId="9" fontId="13" fillId="8" borderId="26" xfId="0" applyNumberFormat="1" applyFont="1" applyFill="1" applyBorder="1" applyAlignment="1">
      <alignment horizontal="center" vertical="center" wrapText="1"/>
    </xf>
    <xf numFmtId="0" fontId="13" fillId="8" borderId="29" xfId="0" applyFont="1" applyFill="1" applyBorder="1" applyAlignment="1">
      <alignment vertical="center" wrapText="1"/>
    </xf>
    <xf numFmtId="0" fontId="13" fillId="8" borderId="19" xfId="0" applyFont="1" applyFill="1" applyBorder="1" applyAlignment="1">
      <alignment horizontal="center" vertical="center" wrapText="1"/>
    </xf>
    <xf numFmtId="175" fontId="14" fillId="8" borderId="19" xfId="0" applyNumberFormat="1" applyFont="1" applyFill="1" applyBorder="1" applyAlignment="1">
      <alignment horizontal="center" vertical="center" wrapText="1"/>
    </xf>
    <xf numFmtId="14" fontId="42" fillId="8" borderId="13" xfId="0" applyNumberFormat="1" applyFont="1" applyFill="1" applyBorder="1" applyAlignment="1">
      <alignment vertical="center"/>
    </xf>
    <xf numFmtId="43" fontId="11" fillId="0" borderId="34" xfId="1" applyFont="1" applyBorder="1" applyAlignment="1">
      <alignment vertical="center"/>
    </xf>
    <xf numFmtId="14" fontId="42" fillId="8" borderId="10" xfId="0" applyNumberFormat="1" applyFont="1" applyFill="1" applyBorder="1" applyAlignment="1">
      <alignment horizontal="center" vertical="center"/>
    </xf>
    <xf numFmtId="190" fontId="14" fillId="0" borderId="13" xfId="1" applyNumberFormat="1" applyFont="1" applyBorder="1" applyAlignment="1">
      <alignment horizontal="right" vertical="center" wrapText="1"/>
    </xf>
    <xf numFmtId="0" fontId="8" fillId="0" borderId="61" xfId="4" applyFont="1" applyBorder="1" applyAlignment="1">
      <alignment vertical="center"/>
    </xf>
    <xf numFmtId="0" fontId="8" fillId="0" borderId="55" xfId="4" applyFont="1" applyBorder="1" applyAlignment="1">
      <alignment vertical="center"/>
    </xf>
    <xf numFmtId="0" fontId="8" fillId="0" borderId="5" xfId="4" applyFont="1" applyBorder="1" applyAlignment="1">
      <alignment vertical="center"/>
    </xf>
    <xf numFmtId="166" fontId="8" fillId="0" borderId="5" xfId="4" applyNumberFormat="1" applyFont="1" applyBorder="1" applyAlignment="1">
      <alignment vertical="center"/>
    </xf>
    <xf numFmtId="3" fontId="8" fillId="0" borderId="2" xfId="4" applyNumberFormat="1" applyFont="1" applyBorder="1" applyAlignment="1">
      <alignment horizontal="center" vertical="center"/>
    </xf>
    <xf numFmtId="3" fontId="8" fillId="0" borderId="2" xfId="4" applyNumberFormat="1" applyFont="1" applyBorder="1" applyAlignment="1">
      <alignment vertical="center"/>
    </xf>
    <xf numFmtId="4" fontId="8" fillId="0" borderId="2" xfId="4" applyNumberFormat="1" applyFont="1" applyBorder="1" applyAlignment="1">
      <alignment vertical="center"/>
    </xf>
    <xf numFmtId="4" fontId="8" fillId="0" borderId="37" xfId="4" applyNumberFormat="1" applyFont="1" applyBorder="1" applyAlignment="1">
      <alignment vertical="center"/>
    </xf>
    <xf numFmtId="0" fontId="8" fillId="0" borderId="43" xfId="4" applyFont="1" applyBorder="1" applyAlignment="1">
      <alignment vertical="center"/>
    </xf>
    <xf numFmtId="3" fontId="8" fillId="0" borderId="70" xfId="4" applyNumberFormat="1" applyFont="1" applyBorder="1" applyAlignment="1">
      <alignment horizontal="center" vertical="center"/>
    </xf>
    <xf numFmtId="3" fontId="8" fillId="0" borderId="70" xfId="4" applyNumberFormat="1" applyFont="1" applyBorder="1" applyAlignment="1">
      <alignment vertical="center"/>
    </xf>
    <xf numFmtId="4" fontId="8" fillId="0" borderId="4" xfId="4" applyNumberFormat="1" applyFont="1" applyBorder="1" applyAlignment="1">
      <alignment vertical="center"/>
    </xf>
    <xf numFmtId="4" fontId="8" fillId="0" borderId="59" xfId="4" applyNumberFormat="1" applyFont="1" applyBorder="1" applyAlignment="1">
      <alignment vertical="center"/>
    </xf>
    <xf numFmtId="167" fontId="18" fillId="0" borderId="23" xfId="6" applyNumberFormat="1" applyFont="1" applyBorder="1" applyAlignment="1">
      <alignment horizontal="right" vertical="center"/>
    </xf>
    <xf numFmtId="166" fontId="8" fillId="0" borderId="35" xfId="4" applyNumberFormat="1" applyFont="1" applyBorder="1" applyAlignment="1">
      <alignment vertical="center"/>
    </xf>
    <xf numFmtId="167" fontId="18" fillId="0" borderId="33" xfId="6" applyNumberFormat="1" applyFont="1" applyBorder="1" applyAlignment="1">
      <alignment horizontal="right" vertical="center"/>
    </xf>
    <xf numFmtId="3" fontId="8" fillId="0" borderId="4" xfId="4" applyNumberFormat="1" applyFont="1" applyBorder="1" applyAlignment="1">
      <alignment horizontal="center" vertical="center"/>
    </xf>
    <xf numFmtId="165" fontId="8" fillId="0" borderId="4" xfId="4" applyNumberFormat="1" applyFont="1" applyBorder="1" applyAlignment="1">
      <alignment vertical="center"/>
    </xf>
    <xf numFmtId="2" fontId="8" fillId="0" borderId="49" xfId="5" applyNumberFormat="1" applyFont="1" applyBorder="1" applyAlignment="1">
      <alignment horizontal="center" vertical="center"/>
    </xf>
    <xf numFmtId="4" fontId="8" fillId="0" borderId="49" xfId="4" applyNumberFormat="1" applyFont="1" applyBorder="1" applyAlignment="1">
      <alignment vertical="center"/>
    </xf>
    <xf numFmtId="168" fontId="8" fillId="0" borderId="49" xfId="4" applyNumberFormat="1" applyFont="1" applyBorder="1" applyAlignment="1">
      <alignment vertical="center"/>
    </xf>
    <xf numFmtId="4" fontId="8" fillId="0" borderId="50" xfId="4" applyNumberFormat="1" applyFont="1" applyBorder="1" applyAlignment="1">
      <alignment vertical="center"/>
    </xf>
    <xf numFmtId="167" fontId="18" fillId="0" borderId="32" xfId="6" applyNumberFormat="1" applyFont="1" applyBorder="1" applyAlignment="1">
      <alignment horizontal="right" vertical="center"/>
    </xf>
    <xf numFmtId="165" fontId="8" fillId="0" borderId="35" xfId="4" applyNumberFormat="1" applyFont="1" applyBorder="1" applyAlignment="1">
      <alignment vertical="center"/>
    </xf>
    <xf numFmtId="0" fontId="11" fillId="0" borderId="63" xfId="0" applyFont="1" applyBorder="1" applyAlignment="1">
      <alignment vertical="center"/>
    </xf>
    <xf numFmtId="0" fontId="11" fillId="0" borderId="80" xfId="0" applyFont="1" applyBorder="1" applyAlignment="1">
      <alignment vertical="center"/>
    </xf>
    <xf numFmtId="190" fontId="13" fillId="8" borderId="69" xfId="1" applyNumberFormat="1" applyFont="1" applyFill="1" applyBorder="1" applyAlignment="1">
      <alignment horizontal="right" vertical="center" wrapText="1"/>
    </xf>
    <xf numFmtId="43" fontId="20" fillId="0" borderId="20" xfId="1" applyFont="1" applyBorder="1" applyAlignment="1">
      <alignment vertical="center"/>
    </xf>
    <xf numFmtId="0" fontId="11" fillId="0" borderId="62" xfId="0" applyFont="1" applyBorder="1" applyAlignment="1">
      <alignment vertical="center"/>
    </xf>
    <xf numFmtId="42" fontId="13" fillId="8" borderId="10" xfId="3" applyFont="1" applyFill="1" applyBorder="1" applyAlignment="1">
      <alignment horizontal="left" vertical="center" wrapText="1"/>
    </xf>
    <xf numFmtId="43" fontId="20" fillId="0" borderId="56" xfId="1" applyFont="1" applyBorder="1" applyAlignment="1">
      <alignment vertical="center"/>
    </xf>
    <xf numFmtId="43" fontId="20" fillId="0" borderId="5" xfId="1" applyFont="1" applyBorder="1" applyAlignment="1">
      <alignment vertical="center"/>
    </xf>
    <xf numFmtId="43" fontId="20" fillId="0" borderId="58" xfId="1" applyFont="1" applyBorder="1" applyAlignment="1">
      <alignment vertical="center"/>
    </xf>
    <xf numFmtId="43" fontId="20" fillId="0" borderId="57" xfId="1" applyFont="1" applyBorder="1" applyAlignment="1">
      <alignment vertical="center"/>
    </xf>
    <xf numFmtId="43" fontId="20" fillId="0" borderId="4" xfId="1" applyFont="1" applyBorder="1" applyAlignment="1">
      <alignment vertical="center"/>
    </xf>
    <xf numFmtId="43" fontId="20" fillId="0" borderId="59" xfId="1" applyFont="1" applyBorder="1" applyAlignment="1">
      <alignment vertical="center"/>
    </xf>
    <xf numFmtId="43" fontId="20" fillId="9" borderId="9" xfId="1" applyFont="1" applyFill="1" applyBorder="1" applyAlignment="1">
      <alignment vertical="center"/>
    </xf>
    <xf numFmtId="43" fontId="20" fillId="9" borderId="47" xfId="1" applyFont="1" applyFill="1" applyBorder="1" applyAlignment="1">
      <alignment vertical="center"/>
    </xf>
    <xf numFmtId="43" fontId="20" fillId="9" borderId="10" xfId="1" applyFont="1" applyFill="1" applyBorder="1" applyAlignment="1">
      <alignment vertical="center"/>
    </xf>
    <xf numFmtId="43" fontId="20" fillId="0" borderId="34" xfId="1" applyFont="1" applyBorder="1" applyAlignment="1">
      <alignment vertical="center"/>
    </xf>
    <xf numFmtId="43" fontId="20" fillId="0" borderId="35" xfId="1" applyFont="1" applyBorder="1" applyAlignment="1">
      <alignment vertical="center"/>
    </xf>
    <xf numFmtId="43" fontId="20" fillId="0" borderId="30" xfId="1" applyFont="1" applyBorder="1" applyAlignment="1">
      <alignment vertical="center"/>
    </xf>
    <xf numFmtId="42" fontId="13" fillId="8" borderId="37" xfId="3" applyFont="1" applyFill="1" applyBorder="1" applyAlignment="1">
      <alignment horizontal="left" vertical="center" wrapText="1"/>
    </xf>
    <xf numFmtId="42" fontId="11" fillId="8" borderId="43" xfId="0" applyNumberFormat="1" applyFont="1" applyFill="1" applyBorder="1" applyAlignment="1">
      <alignment vertical="center"/>
    </xf>
    <xf numFmtId="43" fontId="20" fillId="0" borderId="53" xfId="1" applyFont="1" applyBorder="1" applyAlignment="1">
      <alignment vertical="center"/>
    </xf>
    <xf numFmtId="43" fontId="20" fillId="0" borderId="70" xfId="1" applyFont="1" applyBorder="1" applyAlignment="1">
      <alignment vertical="center"/>
    </xf>
    <xf numFmtId="43" fontId="20" fillId="0" borderId="83" xfId="1" applyFont="1" applyBorder="1" applyAlignment="1">
      <alignment vertical="center"/>
    </xf>
    <xf numFmtId="43" fontId="20" fillId="8" borderId="1" xfId="1" applyFont="1" applyFill="1" applyBorder="1" applyAlignment="1">
      <alignment vertical="center"/>
    </xf>
    <xf numFmtId="43" fontId="20" fillId="8" borderId="2" xfId="1" applyFont="1" applyFill="1" applyBorder="1" applyAlignment="1">
      <alignment vertical="center"/>
    </xf>
    <xf numFmtId="43" fontId="20" fillId="8" borderId="3" xfId="1" applyFont="1" applyFill="1" applyBorder="1" applyAlignment="1">
      <alignment vertical="center"/>
    </xf>
    <xf numFmtId="42" fontId="13" fillId="8" borderId="3" xfId="3" applyFont="1" applyFill="1" applyBorder="1" applyAlignment="1">
      <alignment horizontal="left" vertical="center" wrapText="1"/>
    </xf>
    <xf numFmtId="0" fontId="11" fillId="0" borderId="54" xfId="0" applyFont="1" applyBorder="1" applyAlignment="1">
      <alignment vertical="center"/>
    </xf>
    <xf numFmtId="43" fontId="20" fillId="0" borderId="11" xfId="1" applyFont="1" applyBorder="1" applyAlignment="1">
      <alignment vertical="center"/>
    </xf>
    <xf numFmtId="43" fontId="20" fillId="0" borderId="13" xfId="1" applyFont="1" applyBorder="1" applyAlignment="1">
      <alignment vertical="center"/>
    </xf>
    <xf numFmtId="43" fontId="20" fillId="9" borderId="11" xfId="1" applyFont="1" applyFill="1" applyBorder="1" applyAlignment="1">
      <alignment vertical="center"/>
    </xf>
    <xf numFmtId="43" fontId="20" fillId="9" borderId="13" xfId="1" applyFont="1" applyFill="1" applyBorder="1" applyAlignment="1">
      <alignment vertical="center"/>
    </xf>
    <xf numFmtId="0" fontId="13" fillId="0" borderId="0" xfId="0" applyFont="1" applyAlignment="1">
      <alignment vertical="center"/>
    </xf>
    <xf numFmtId="43" fontId="11" fillId="0" borderId="29" xfId="1" applyFont="1" applyBorder="1" applyAlignment="1">
      <alignment vertical="center"/>
    </xf>
    <xf numFmtId="0" fontId="11" fillId="9" borderId="57" xfId="0" applyFont="1" applyFill="1" applyBorder="1" applyAlignment="1">
      <alignment vertical="center"/>
    </xf>
    <xf numFmtId="0" fontId="11" fillId="9" borderId="4" xfId="0" applyFont="1" applyFill="1" applyBorder="1" applyAlignment="1">
      <alignment vertical="center"/>
    </xf>
    <xf numFmtId="0" fontId="11" fillId="9" borderId="69" xfId="0" applyFont="1" applyFill="1" applyBorder="1" applyAlignment="1">
      <alignment vertical="center"/>
    </xf>
    <xf numFmtId="43" fontId="11" fillId="0" borderId="80" xfId="1" applyFont="1" applyBorder="1" applyAlignment="1">
      <alignment vertical="center"/>
    </xf>
    <xf numFmtId="0" fontId="11" fillId="0" borderId="26" xfId="0" applyFont="1" applyBorder="1" applyAlignment="1">
      <alignment vertical="center"/>
    </xf>
    <xf numFmtId="0" fontId="11" fillId="0" borderId="47" xfId="0" applyFont="1" applyBorder="1" applyAlignment="1">
      <alignment vertical="center"/>
    </xf>
    <xf numFmtId="0" fontId="11" fillId="0" borderId="10" xfId="0" applyFont="1" applyBorder="1" applyAlignment="1">
      <alignment vertical="center"/>
    </xf>
    <xf numFmtId="0" fontId="13" fillId="6" borderId="20" xfId="0" applyFont="1" applyFill="1" applyBorder="1" applyAlignment="1">
      <alignment horizontal="center" vertical="center"/>
    </xf>
    <xf numFmtId="190" fontId="10" fillId="0" borderId="0" xfId="1" applyNumberFormat="1" applyFont="1" applyBorder="1" applyAlignment="1">
      <alignment horizontal="center" vertical="center"/>
    </xf>
    <xf numFmtId="43" fontId="10" fillId="0" borderId="0" xfId="0" applyNumberFormat="1" applyFont="1" applyAlignment="1">
      <alignment horizontal="center" vertical="center"/>
    </xf>
    <xf numFmtId="43" fontId="10" fillId="0" borderId="0" xfId="1" applyFont="1" applyBorder="1" applyAlignment="1">
      <alignment horizontal="center" vertical="center"/>
    </xf>
    <xf numFmtId="0" fontId="0" fillId="0" borderId="0" xfId="0" applyAlignment="1">
      <alignment horizontal="center" vertical="center"/>
    </xf>
    <xf numFmtId="0" fontId="13" fillId="8" borderId="27" xfId="0" applyFont="1" applyFill="1" applyBorder="1" applyAlignment="1">
      <alignment horizontal="left" vertical="center" wrapText="1"/>
    </xf>
    <xf numFmtId="0" fontId="13" fillId="8" borderId="28" xfId="0" applyFont="1" applyFill="1" applyBorder="1" applyAlignment="1">
      <alignment horizontal="left" vertical="center" wrapText="1"/>
    </xf>
    <xf numFmtId="0" fontId="13" fillId="8" borderId="29" xfId="0" applyFont="1" applyFill="1" applyBorder="1" applyAlignment="1">
      <alignment horizontal="left" vertical="center" wrapText="1"/>
    </xf>
    <xf numFmtId="0" fontId="13" fillId="8" borderId="18" xfId="0" applyFont="1" applyFill="1" applyBorder="1" applyAlignment="1">
      <alignment horizontal="left" vertical="center" wrapText="1"/>
    </xf>
    <xf numFmtId="0" fontId="13" fillId="8" borderId="19" xfId="0" applyFont="1" applyFill="1" applyBorder="1" applyAlignment="1">
      <alignment horizontal="left" vertical="center" wrapText="1"/>
    </xf>
    <xf numFmtId="0" fontId="13" fillId="8" borderId="20" xfId="0" applyFont="1" applyFill="1" applyBorder="1" applyAlignment="1">
      <alignment horizontal="left" vertical="center" wrapText="1"/>
    </xf>
    <xf numFmtId="0" fontId="13" fillId="8" borderId="34" xfId="0" applyFont="1" applyFill="1" applyBorder="1" applyAlignment="1">
      <alignment horizontal="right" vertical="center"/>
    </xf>
    <xf numFmtId="0" fontId="13" fillId="8" borderId="35" xfId="0" applyFont="1" applyFill="1" applyBorder="1" applyAlignment="1">
      <alignment horizontal="right" vertical="center"/>
    </xf>
    <xf numFmtId="0" fontId="10" fillId="0" borderId="6" xfId="0" applyFont="1" applyBorder="1" applyAlignment="1">
      <alignment horizontal="center" wrapText="1"/>
    </xf>
    <xf numFmtId="0" fontId="10" fillId="0" borderId="7" xfId="0" applyFont="1" applyBorder="1" applyAlignment="1">
      <alignment horizontal="center"/>
    </xf>
    <xf numFmtId="0" fontId="10" fillId="0" borderId="8" xfId="0" applyFont="1" applyBorder="1" applyAlignment="1">
      <alignment horizontal="center"/>
    </xf>
    <xf numFmtId="0" fontId="11" fillId="0" borderId="11" xfId="0" applyFont="1" applyBorder="1" applyAlignment="1">
      <alignment horizontal="left" vertical="center"/>
    </xf>
    <xf numFmtId="0" fontId="11" fillId="0" borderId="12" xfId="0" applyFont="1" applyBorder="1" applyAlignment="1">
      <alignment horizontal="left" vertical="center"/>
    </xf>
    <xf numFmtId="0" fontId="13" fillId="8" borderId="11" xfId="0" applyFont="1" applyFill="1" applyBorder="1" applyAlignment="1">
      <alignment horizontal="left" vertical="center"/>
    </xf>
    <xf numFmtId="0" fontId="13" fillId="8" borderId="12" xfId="0" applyFont="1" applyFill="1" applyBorder="1" applyAlignment="1">
      <alignment horizontal="left" vertical="center"/>
    </xf>
    <xf numFmtId="0" fontId="13" fillId="8" borderId="34" xfId="0" applyFont="1" applyFill="1" applyBorder="1" applyAlignment="1">
      <alignment horizontal="left" vertical="center"/>
    </xf>
    <xf numFmtId="0" fontId="13" fillId="8" borderId="35" xfId="0" applyFont="1" applyFill="1" applyBorder="1" applyAlignment="1">
      <alignment horizontal="left" vertical="center"/>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3" fillId="0" borderId="63" xfId="0" applyFont="1" applyBorder="1" applyAlignment="1">
      <alignment horizontal="center" vertical="center" wrapText="1"/>
    </xf>
    <xf numFmtId="0" fontId="13" fillId="0" borderId="11" xfId="0" applyFont="1" applyBorder="1" applyAlignment="1">
      <alignment horizontal="left" vertical="center"/>
    </xf>
    <xf numFmtId="0" fontId="13" fillId="0" borderId="12" xfId="0" applyFont="1" applyBorder="1" applyAlignment="1">
      <alignment horizontal="left" vertical="center"/>
    </xf>
    <xf numFmtId="0" fontId="13" fillId="0" borderId="13" xfId="0" applyFont="1" applyBorder="1" applyAlignment="1">
      <alignment horizontal="left" vertical="center"/>
    </xf>
    <xf numFmtId="0" fontId="13" fillId="8" borderId="9" xfId="0" applyFont="1" applyFill="1" applyBorder="1" applyAlignment="1">
      <alignment horizontal="left" vertical="center" wrapText="1"/>
    </xf>
    <xf numFmtId="0" fontId="13" fillId="8" borderId="47" xfId="0" applyFont="1" applyFill="1" applyBorder="1" applyAlignment="1">
      <alignment horizontal="left"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3" fillId="0" borderId="22" xfId="0" applyFont="1" applyBorder="1" applyAlignment="1">
      <alignment horizontal="center" vertical="center"/>
    </xf>
    <xf numFmtId="0" fontId="13" fillId="0" borderId="0" xfId="0" applyFont="1" applyAlignment="1">
      <alignment horizontal="center" vertical="center"/>
    </xf>
    <xf numFmtId="0" fontId="13" fillId="0" borderId="23" xfId="0" applyFont="1" applyBorder="1" applyAlignment="1">
      <alignment horizontal="center" vertical="center"/>
    </xf>
    <xf numFmtId="0" fontId="13" fillId="8" borderId="24" xfId="0" applyFont="1" applyFill="1" applyBorder="1" applyAlignment="1">
      <alignment horizontal="left" vertical="center" wrapText="1"/>
    </xf>
    <xf numFmtId="0" fontId="13" fillId="8" borderId="25" xfId="0" applyFont="1" applyFill="1" applyBorder="1" applyAlignment="1">
      <alignment horizontal="left" vertical="center" wrapText="1"/>
    </xf>
    <xf numFmtId="0" fontId="13" fillId="8" borderId="46" xfId="0" applyFont="1" applyFill="1" applyBorder="1" applyAlignment="1">
      <alignment horizontal="left" vertical="center" wrapText="1"/>
    </xf>
    <xf numFmtId="0" fontId="13" fillId="0" borderId="44" xfId="0" applyFont="1" applyBorder="1" applyAlignment="1">
      <alignment horizontal="center" vertical="center" wrapText="1"/>
    </xf>
    <xf numFmtId="0" fontId="13" fillId="0" borderId="45" xfId="0" applyFont="1" applyBorder="1" applyAlignment="1">
      <alignment horizontal="center" vertical="center" wrapText="1"/>
    </xf>
    <xf numFmtId="0" fontId="13" fillId="0" borderId="54" xfId="0" applyFont="1" applyBorder="1" applyAlignment="1">
      <alignment horizontal="center" vertical="center" wrapText="1"/>
    </xf>
    <xf numFmtId="0" fontId="10" fillId="8" borderId="66" xfId="0" applyFont="1" applyFill="1" applyBorder="1" applyAlignment="1">
      <alignment horizontal="center" vertical="center" wrapText="1"/>
    </xf>
    <xf numFmtId="0" fontId="10" fillId="8" borderId="67" xfId="0" applyFont="1" applyFill="1" applyBorder="1" applyAlignment="1">
      <alignment horizontal="center" vertical="center"/>
    </xf>
    <xf numFmtId="0" fontId="10" fillId="8" borderId="68" xfId="0" applyFont="1" applyFill="1" applyBorder="1" applyAlignment="1">
      <alignment horizontal="center" vertical="center"/>
    </xf>
    <xf numFmtId="0" fontId="10" fillId="8" borderId="38" xfId="0" applyFont="1" applyFill="1" applyBorder="1" applyAlignment="1">
      <alignment horizontal="center" vertical="center"/>
    </xf>
    <xf numFmtId="0" fontId="10" fillId="8" borderId="25" xfId="0" applyFont="1" applyFill="1" applyBorder="1" applyAlignment="1">
      <alignment horizontal="center" vertical="center"/>
    </xf>
    <xf numFmtId="0" fontId="10" fillId="8" borderId="26" xfId="0" applyFont="1" applyFill="1" applyBorder="1" applyAlignment="1">
      <alignment horizontal="center" vertical="center"/>
    </xf>
    <xf numFmtId="0" fontId="13" fillId="8" borderId="11" xfId="0" applyFont="1" applyFill="1" applyBorder="1" applyAlignment="1">
      <alignment horizontal="left" vertical="center" wrapText="1"/>
    </xf>
    <xf numFmtId="0" fontId="13" fillId="8" borderId="12" xfId="0" applyFont="1" applyFill="1" applyBorder="1" applyAlignment="1">
      <alignment horizontal="left" vertical="center" wrapText="1"/>
    </xf>
    <xf numFmtId="0" fontId="13" fillId="8" borderId="34" xfId="0" applyFont="1" applyFill="1" applyBorder="1" applyAlignment="1">
      <alignment horizontal="left" vertical="center" wrapText="1"/>
    </xf>
    <xf numFmtId="0" fontId="13" fillId="8" borderId="35" xfId="0" applyFont="1" applyFill="1" applyBorder="1" applyAlignment="1">
      <alignment horizontal="left" vertical="center" wrapText="1"/>
    </xf>
    <xf numFmtId="0" fontId="10" fillId="0" borderId="7" xfId="0" applyFont="1" applyBorder="1" applyAlignment="1">
      <alignment horizontal="center" wrapText="1"/>
    </xf>
    <xf numFmtId="0" fontId="10" fillId="0" borderId="8" xfId="0" applyFont="1" applyBorder="1" applyAlignment="1">
      <alignment horizontal="center" wrapText="1"/>
    </xf>
    <xf numFmtId="0" fontId="10" fillId="8" borderId="9" xfId="0" applyFont="1" applyFill="1" applyBorder="1" applyAlignment="1">
      <alignment horizontal="center" vertical="center" wrapText="1"/>
    </xf>
    <xf numFmtId="0" fontId="10" fillId="8" borderId="47" xfId="0" applyFont="1" applyFill="1" applyBorder="1" applyAlignment="1">
      <alignment horizontal="center" vertical="center"/>
    </xf>
    <xf numFmtId="0" fontId="10" fillId="8" borderId="10" xfId="0" applyFont="1" applyFill="1" applyBorder="1" applyAlignment="1">
      <alignment horizontal="center" vertical="center"/>
    </xf>
    <xf numFmtId="0" fontId="13" fillId="8" borderId="11" xfId="0" applyFont="1" applyFill="1" applyBorder="1" applyAlignment="1">
      <alignment horizontal="right" vertical="center"/>
    </xf>
    <xf numFmtId="0" fontId="13" fillId="8" borderId="12" xfId="0" applyFont="1" applyFill="1" applyBorder="1" applyAlignment="1">
      <alignment horizontal="right"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63" xfId="0" applyFont="1" applyBorder="1" applyAlignment="1">
      <alignment horizontal="center" vertical="center"/>
    </xf>
    <xf numFmtId="0" fontId="13" fillId="8" borderId="21" xfId="0" applyFont="1" applyFill="1" applyBorder="1" applyAlignment="1">
      <alignment horizontal="left" vertical="center" wrapText="1"/>
    </xf>
    <xf numFmtId="0" fontId="13" fillId="8" borderId="63" xfId="0" applyFont="1" applyFill="1" applyBorder="1" applyAlignment="1">
      <alignment horizontal="left" vertical="center" wrapText="1"/>
    </xf>
    <xf numFmtId="0" fontId="10" fillId="8" borderId="18" xfId="0" applyFont="1" applyFill="1" applyBorder="1" applyAlignment="1">
      <alignment horizontal="center" vertical="center"/>
    </xf>
    <xf numFmtId="0" fontId="10" fillId="8" borderId="19" xfId="0" applyFont="1" applyFill="1" applyBorder="1" applyAlignment="1">
      <alignment horizontal="center" vertical="center"/>
    </xf>
    <xf numFmtId="0" fontId="10" fillId="8" borderId="20" xfId="0" applyFont="1" applyFill="1" applyBorder="1" applyAlignment="1">
      <alignment horizontal="center" vertical="center"/>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27" xfId="0" applyFont="1" applyBorder="1" applyAlignment="1">
      <alignment horizontal="center" wrapText="1"/>
    </xf>
    <xf numFmtId="0" fontId="10" fillId="0" borderId="28" xfId="0" applyFont="1" applyBorder="1" applyAlignment="1">
      <alignment horizontal="center" wrapText="1"/>
    </xf>
    <xf numFmtId="0" fontId="10" fillId="0" borderId="73" xfId="0" applyFont="1" applyBorder="1" applyAlignment="1">
      <alignment horizontal="center" wrapText="1"/>
    </xf>
    <xf numFmtId="0" fontId="13" fillId="6" borderId="12" xfId="0" applyFont="1" applyFill="1" applyBorder="1" applyAlignment="1">
      <alignment horizontal="justify" vertical="center" wrapText="1"/>
    </xf>
    <xf numFmtId="0" fontId="13" fillId="0" borderId="11" xfId="0" applyFont="1" applyBorder="1" applyAlignment="1">
      <alignment horizontal="center" vertical="center"/>
    </xf>
    <xf numFmtId="0" fontId="13" fillId="0" borderId="12" xfId="0" applyFont="1" applyBorder="1" applyAlignment="1">
      <alignment horizontal="center" vertical="center"/>
    </xf>
    <xf numFmtId="2" fontId="13" fillId="0" borderId="12" xfId="0" applyNumberFormat="1" applyFont="1" applyBorder="1" applyAlignment="1">
      <alignment horizontal="right" vertical="center"/>
    </xf>
    <xf numFmtId="0" fontId="13" fillId="0" borderId="12" xfId="0" applyFont="1" applyBorder="1" applyAlignment="1">
      <alignment horizontal="right" vertical="center"/>
    </xf>
    <xf numFmtId="0" fontId="13" fillId="6" borderId="12" xfId="0" applyFont="1" applyFill="1" applyBorder="1" applyAlignment="1">
      <alignment horizontal="center" vertical="center"/>
    </xf>
    <xf numFmtId="2" fontId="14" fillId="0" borderId="12" xfId="0" applyNumberFormat="1" applyFont="1" applyBorder="1" applyAlignment="1">
      <alignment horizontal="right" vertical="center"/>
    </xf>
    <xf numFmtId="0" fontId="14" fillId="0" borderId="12" xfId="0" applyFont="1" applyBorder="1" applyAlignment="1">
      <alignment horizontal="right" vertical="center"/>
    </xf>
    <xf numFmtId="2" fontId="13" fillId="6" borderId="21" xfId="0" applyNumberFormat="1" applyFont="1" applyFill="1" applyBorder="1" applyAlignment="1">
      <alignment horizontal="center" vertical="center"/>
    </xf>
    <xf numFmtId="2" fontId="13" fillId="6" borderId="20" xfId="0" applyNumberFormat="1" applyFont="1" applyFill="1" applyBorder="1" applyAlignment="1">
      <alignment horizontal="center" vertical="center"/>
    </xf>
    <xf numFmtId="177" fontId="13" fillId="0" borderId="11" xfId="0" applyNumberFormat="1" applyFont="1" applyBorder="1" applyAlignment="1">
      <alignment horizontal="center" vertical="center"/>
    </xf>
    <xf numFmtId="177" fontId="13" fillId="0" borderId="12" xfId="0" applyNumberFormat="1" applyFont="1" applyBorder="1" applyAlignment="1">
      <alignment horizontal="center" vertical="center"/>
    </xf>
    <xf numFmtId="0" fontId="40" fillId="0" borderId="11" xfId="0" applyFont="1" applyBorder="1" applyAlignment="1">
      <alignment horizontal="center"/>
    </xf>
    <xf numFmtId="0" fontId="40" fillId="0" borderId="12" xfId="0" applyFont="1" applyBorder="1" applyAlignment="1">
      <alignment horizontal="center"/>
    </xf>
    <xf numFmtId="0" fontId="10" fillId="6" borderId="18" xfId="0" applyFont="1" applyFill="1" applyBorder="1" applyAlignment="1">
      <alignment horizontal="center" vertical="center"/>
    </xf>
    <xf numFmtId="0" fontId="10" fillId="6" borderId="19" xfId="0" applyFont="1" applyFill="1" applyBorder="1" applyAlignment="1">
      <alignment horizontal="center" vertical="center"/>
    </xf>
    <xf numFmtId="0" fontId="10" fillId="6" borderId="44" xfId="0" applyFont="1" applyFill="1" applyBorder="1" applyAlignment="1">
      <alignment horizontal="center" vertical="center" wrapText="1"/>
    </xf>
    <xf numFmtId="0" fontId="10" fillId="6" borderId="45" xfId="0" applyFont="1" applyFill="1" applyBorder="1" applyAlignment="1">
      <alignment horizontal="center" vertical="center" wrapText="1"/>
    </xf>
    <xf numFmtId="0" fontId="10" fillId="6" borderId="54" xfId="0" applyFont="1" applyFill="1" applyBorder="1" applyAlignment="1">
      <alignment horizontal="center" vertical="center" wrapText="1"/>
    </xf>
    <xf numFmtId="0" fontId="13" fillId="0" borderId="12" xfId="0" applyFont="1" applyBorder="1" applyAlignment="1">
      <alignment horizontal="center" vertical="center" wrapText="1"/>
    </xf>
    <xf numFmtId="0" fontId="14" fillId="0" borderId="12" xfId="0" applyFont="1" applyBorder="1" applyAlignment="1">
      <alignment horizontal="center" vertical="center"/>
    </xf>
    <xf numFmtId="0" fontId="13" fillId="6" borderId="12" xfId="0" applyFont="1" applyFill="1" applyBorder="1" applyAlignment="1">
      <alignment horizontal="left" vertical="center" wrapText="1"/>
    </xf>
    <xf numFmtId="0" fontId="13" fillId="6" borderId="21" xfId="0" applyFont="1" applyFill="1" applyBorder="1" applyAlignment="1">
      <alignment horizontal="left" vertical="center"/>
    </xf>
    <xf numFmtId="0" fontId="13" fillId="6" borderId="19" xfId="0" applyFont="1" applyFill="1" applyBorder="1" applyAlignment="1">
      <alignment horizontal="left" vertical="center"/>
    </xf>
    <xf numFmtId="0" fontId="13" fillId="6" borderId="20" xfId="0" applyFont="1" applyFill="1" applyBorder="1" applyAlignment="1">
      <alignment horizontal="left" vertical="center"/>
    </xf>
    <xf numFmtId="0" fontId="8" fillId="0" borderId="18" xfId="4" applyFont="1" applyBorder="1" applyAlignment="1">
      <alignment horizontal="left" vertical="center"/>
    </xf>
    <xf numFmtId="0" fontId="8" fillId="0" borderId="19" xfId="4" applyFont="1" applyBorder="1" applyAlignment="1">
      <alignment horizontal="left" vertical="center"/>
    </xf>
    <xf numFmtId="0" fontId="8" fillId="0" borderId="20" xfId="4" applyFont="1" applyBorder="1" applyAlignment="1">
      <alignment horizontal="left" vertical="center"/>
    </xf>
    <xf numFmtId="0" fontId="8" fillId="0" borderId="27" xfId="4" applyFont="1" applyBorder="1" applyAlignment="1">
      <alignment horizontal="center" vertical="center"/>
    </xf>
    <xf numFmtId="0" fontId="8" fillId="0" borderId="28" xfId="4" applyFont="1" applyBorder="1" applyAlignment="1">
      <alignment horizontal="center" vertical="center"/>
    </xf>
    <xf numFmtId="0" fontId="8" fillId="0" borderId="29" xfId="4" applyFont="1" applyBorder="1" applyAlignment="1">
      <alignment horizontal="center" vertical="center"/>
    </xf>
    <xf numFmtId="0" fontId="8" fillId="0" borderId="38" xfId="4" applyFont="1" applyBorder="1" applyAlignment="1">
      <alignment horizontal="center" vertical="center"/>
    </xf>
    <xf numFmtId="0" fontId="8" fillId="0" borderId="25" xfId="4" applyFont="1" applyBorder="1" applyAlignment="1">
      <alignment horizontal="center" vertical="center"/>
    </xf>
    <xf numFmtId="0" fontId="8" fillId="0" borderId="26" xfId="4" applyFont="1" applyBorder="1" applyAlignment="1">
      <alignment horizontal="center" vertical="center"/>
    </xf>
    <xf numFmtId="0" fontId="8" fillId="0" borderId="27" xfId="4" applyFont="1" applyBorder="1" applyAlignment="1">
      <alignment horizontal="left" vertical="center"/>
    </xf>
    <xf numFmtId="0" fontId="8" fillId="0" borderId="28" xfId="4" applyFont="1" applyBorder="1" applyAlignment="1">
      <alignment horizontal="left" vertical="center"/>
    </xf>
    <xf numFmtId="0" fontId="8" fillId="0" borderId="29" xfId="4" applyFont="1" applyBorder="1" applyAlignment="1">
      <alignment horizontal="left" vertical="center"/>
    </xf>
    <xf numFmtId="0" fontId="8" fillId="0" borderId="31" xfId="4" applyFont="1" applyBorder="1" applyAlignment="1">
      <alignment horizontal="left" vertical="center"/>
    </xf>
    <xf numFmtId="0" fontId="8" fillId="0" borderId="32" xfId="4" applyFont="1" applyBorder="1" applyAlignment="1">
      <alignment horizontal="left" vertical="center"/>
    </xf>
    <xf numFmtId="0" fontId="8" fillId="0" borderId="78" xfId="4" applyFont="1" applyBorder="1" applyAlignment="1">
      <alignment horizontal="left" vertical="center"/>
    </xf>
    <xf numFmtId="0" fontId="8" fillId="0" borderId="6" xfId="4" applyFont="1" applyBorder="1" applyAlignment="1">
      <alignment horizontal="center" vertical="center"/>
    </xf>
    <xf numFmtId="0" fontId="8" fillId="0" borderId="36" xfId="4" applyFont="1" applyBorder="1" applyAlignment="1">
      <alignment horizontal="center" vertical="center"/>
    </xf>
    <xf numFmtId="2" fontId="42" fillId="0" borderId="6" xfId="0" applyNumberFormat="1" applyFont="1" applyBorder="1" applyAlignment="1">
      <alignment horizontal="center" vertical="center" wrapText="1"/>
    </xf>
    <xf numFmtId="0" fontId="42" fillId="0" borderId="7" xfId="0" applyFont="1" applyBorder="1" applyAlignment="1">
      <alignment horizontal="center" vertical="center" wrapText="1"/>
    </xf>
    <xf numFmtId="0" fontId="42" fillId="0" borderId="8" xfId="0" applyFont="1" applyBorder="1" applyAlignment="1">
      <alignment horizontal="center" vertical="center" wrapText="1"/>
    </xf>
    <xf numFmtId="0" fontId="23" fillId="8" borderId="6" xfId="4" applyFont="1" applyFill="1" applyBorder="1" applyAlignment="1">
      <alignment horizontal="center" vertical="center" wrapText="1"/>
    </xf>
    <xf numFmtId="0" fontId="23" fillId="8" borderId="7" xfId="4" applyFont="1" applyFill="1" applyBorder="1" applyAlignment="1">
      <alignment horizontal="center" vertical="center" wrapText="1"/>
    </xf>
    <xf numFmtId="14" fontId="23" fillId="8" borderId="7" xfId="4" applyNumberFormat="1" applyFont="1" applyFill="1" applyBorder="1" applyAlignment="1">
      <alignment horizontal="right" vertical="center" wrapText="1"/>
    </xf>
    <xf numFmtId="0" fontId="23" fillId="8" borderId="8" xfId="4" applyFont="1" applyFill="1" applyBorder="1" applyAlignment="1">
      <alignment horizontal="right" vertical="center" wrapText="1"/>
    </xf>
    <xf numFmtId="0" fontId="7" fillId="0" borderId="14" xfId="4" quotePrefix="1" applyFont="1" applyBorder="1" applyAlignment="1">
      <alignment horizontal="center" vertical="center"/>
    </xf>
    <xf numFmtId="0" fontId="7" fillId="0" borderId="15" xfId="4" quotePrefix="1" applyFont="1" applyBorder="1" applyAlignment="1">
      <alignment horizontal="center" vertical="center"/>
    </xf>
    <xf numFmtId="0" fontId="7" fillId="0" borderId="16" xfId="4" quotePrefix="1" applyFont="1" applyBorder="1" applyAlignment="1">
      <alignment horizontal="center" vertical="center"/>
    </xf>
    <xf numFmtId="0" fontId="7" fillId="8" borderId="14" xfId="4" applyFont="1" applyFill="1" applyBorder="1" applyAlignment="1">
      <alignment horizontal="center" vertical="center" wrapText="1"/>
    </xf>
    <xf numFmtId="0" fontId="7" fillId="8" borderId="15" xfId="4" applyFont="1" applyFill="1" applyBorder="1" applyAlignment="1">
      <alignment horizontal="center" vertical="center" wrapText="1"/>
    </xf>
    <xf numFmtId="0" fontId="7" fillId="8" borderId="16" xfId="4" applyFont="1" applyFill="1" applyBorder="1" applyAlignment="1">
      <alignment horizontal="center" vertical="center" wrapText="1"/>
    </xf>
    <xf numFmtId="0" fontId="7" fillId="0" borderId="6" xfId="4" applyFont="1" applyBorder="1" applyAlignment="1">
      <alignment horizontal="center" vertical="center"/>
    </xf>
    <xf numFmtId="0" fontId="7" fillId="0" borderId="7" xfId="4" applyFont="1" applyBorder="1" applyAlignment="1">
      <alignment horizontal="center" vertical="center"/>
    </xf>
    <xf numFmtId="0" fontId="7" fillId="0" borderId="8" xfId="4" applyFont="1" applyBorder="1" applyAlignment="1">
      <alignment horizontal="center" vertical="center"/>
    </xf>
    <xf numFmtId="0" fontId="42" fillId="0" borderId="6" xfId="0" applyFont="1" applyBorder="1" applyAlignment="1">
      <alignment horizontal="center" wrapText="1"/>
    </xf>
    <xf numFmtId="0" fontId="42" fillId="0" borderId="7" xfId="0" applyFont="1" applyBorder="1" applyAlignment="1">
      <alignment horizontal="center" wrapText="1"/>
    </xf>
    <xf numFmtId="0" fontId="42" fillId="0" borderId="8" xfId="0" applyFont="1" applyBorder="1" applyAlignment="1">
      <alignment horizontal="center" wrapText="1"/>
    </xf>
    <xf numFmtId="0" fontId="8" fillId="8" borderId="15" xfId="4" applyFont="1" applyFill="1" applyBorder="1" applyAlignment="1">
      <alignment horizontal="left" vertical="center" wrapText="1"/>
    </xf>
    <xf numFmtId="0" fontId="8" fillId="0" borderId="44" xfId="4" applyFont="1" applyBorder="1" applyAlignment="1">
      <alignment horizontal="left" vertical="center"/>
    </xf>
    <xf numFmtId="0" fontId="8" fillId="0" borderId="45" xfId="4" applyFont="1" applyBorder="1" applyAlignment="1">
      <alignment horizontal="left" vertical="center"/>
    </xf>
    <xf numFmtId="0" fontId="8" fillId="0" borderId="57" xfId="4" applyFont="1" applyBorder="1" applyAlignment="1">
      <alignment horizontal="left" vertical="center"/>
    </xf>
    <xf numFmtId="0" fontId="51" fillId="0" borderId="18" xfId="4" applyFont="1" applyBorder="1" applyAlignment="1">
      <alignment horizontal="left" vertical="center" wrapText="1"/>
    </xf>
    <xf numFmtId="0" fontId="51" fillId="0" borderId="19" xfId="4" applyFont="1" applyBorder="1" applyAlignment="1">
      <alignment horizontal="left" vertical="center" wrapText="1"/>
    </xf>
    <xf numFmtId="0" fontId="51" fillId="0" borderId="20" xfId="4" applyFont="1" applyBorder="1" applyAlignment="1">
      <alignment horizontal="left" vertical="center" wrapText="1"/>
    </xf>
    <xf numFmtId="0" fontId="51" fillId="0" borderId="18" xfId="4" applyFont="1" applyBorder="1" applyAlignment="1">
      <alignment horizontal="left" vertical="center"/>
    </xf>
    <xf numFmtId="0" fontId="51" fillId="0" borderId="19" xfId="4" applyFont="1" applyBorder="1" applyAlignment="1">
      <alignment horizontal="left" vertical="center"/>
    </xf>
    <xf numFmtId="0" fontId="51" fillId="0" borderId="20" xfId="4" applyFont="1" applyBorder="1" applyAlignment="1">
      <alignment horizontal="left" vertical="center"/>
    </xf>
    <xf numFmtId="0" fontId="51" fillId="0" borderId="27" xfId="4" applyFont="1" applyBorder="1" applyAlignment="1">
      <alignment horizontal="left" vertical="center"/>
    </xf>
    <xf numFmtId="0" fontId="51" fillId="0" borderId="28" xfId="4" applyFont="1" applyBorder="1" applyAlignment="1">
      <alignment horizontal="left" vertical="center"/>
    </xf>
    <xf numFmtId="0" fontId="51" fillId="0" borderId="29" xfId="4" applyFont="1" applyBorder="1" applyAlignment="1">
      <alignment horizontal="left" vertical="center"/>
    </xf>
    <xf numFmtId="0" fontId="8" fillId="0" borderId="18" xfId="4" applyFont="1" applyBorder="1" applyAlignment="1">
      <alignment horizontal="center" vertical="center"/>
    </xf>
    <xf numFmtId="0" fontId="8" fillId="0" borderId="20" xfId="4" applyFont="1" applyBorder="1" applyAlignment="1">
      <alignment horizontal="center" vertical="center"/>
    </xf>
    <xf numFmtId="0" fontId="8" fillId="8" borderId="15" xfId="4" applyFont="1" applyFill="1" applyBorder="1" applyAlignment="1">
      <alignment horizontal="left" vertical="center"/>
    </xf>
    <xf numFmtId="0" fontId="23" fillId="0" borderId="15" xfId="9" applyFont="1" applyBorder="1" applyAlignment="1">
      <alignment horizontal="center" wrapText="1"/>
    </xf>
    <xf numFmtId="0" fontId="23" fillId="0" borderId="22" xfId="9" applyFont="1" applyBorder="1" applyAlignment="1">
      <alignment horizontal="center"/>
    </xf>
    <xf numFmtId="0" fontId="23" fillId="0" borderId="0" xfId="9" applyFont="1" applyAlignment="1">
      <alignment horizontal="center"/>
    </xf>
    <xf numFmtId="0" fontId="23" fillId="0" borderId="23" xfId="9" applyFont="1" applyBorder="1" applyAlignment="1">
      <alignment horizontal="center"/>
    </xf>
    <xf numFmtId="0" fontId="24" fillId="0" borderId="18" xfId="6" applyFont="1" applyBorder="1" applyAlignment="1">
      <alignment horizontal="left" vertical="center"/>
    </xf>
    <xf numFmtId="0" fontId="24" fillId="0" borderId="20" xfId="6" applyFont="1" applyBorder="1" applyAlignment="1">
      <alignment horizontal="left" vertical="center"/>
    </xf>
    <xf numFmtId="0" fontId="28" fillId="0" borderId="44" xfId="6" applyFont="1" applyBorder="1" applyAlignment="1">
      <alignment horizontal="center"/>
    </xf>
    <xf numFmtId="0" fontId="28" fillId="0" borderId="45" xfId="6" applyFont="1" applyBorder="1" applyAlignment="1">
      <alignment horizontal="center"/>
    </xf>
    <xf numFmtId="0" fontId="28" fillId="0" borderId="54" xfId="6" applyFont="1" applyBorder="1" applyAlignment="1">
      <alignment horizontal="center"/>
    </xf>
    <xf numFmtId="0" fontId="24" fillId="0" borderId="18" xfId="6" applyFont="1" applyBorder="1" applyAlignment="1">
      <alignment horizontal="center" vertical="center"/>
    </xf>
    <xf numFmtId="0" fontId="24" fillId="0" borderId="19" xfId="6" applyFont="1" applyBorder="1" applyAlignment="1">
      <alignment horizontal="center" vertical="center"/>
    </xf>
    <xf numFmtId="0" fontId="6" fillId="0" borderId="44" xfId="9" applyBorder="1" applyAlignment="1">
      <alignment horizontal="center"/>
    </xf>
    <xf numFmtId="0" fontId="6" fillId="0" borderId="45" xfId="9" applyBorder="1" applyAlignment="1">
      <alignment horizontal="center"/>
    </xf>
    <xf numFmtId="0" fontId="6" fillId="0" borderId="54" xfId="9" applyBorder="1" applyAlignment="1">
      <alignment horizontal="center"/>
    </xf>
    <xf numFmtId="0" fontId="8" fillId="5" borderId="15" xfId="4" applyFont="1" applyFill="1" applyBorder="1" applyAlignment="1">
      <alignment horizontal="center" vertical="center"/>
    </xf>
    <xf numFmtId="0" fontId="8" fillId="5" borderId="32" xfId="4" applyFont="1" applyFill="1" applyBorder="1" applyAlignment="1">
      <alignment horizontal="center" vertical="center"/>
    </xf>
    <xf numFmtId="167" fontId="29" fillId="3" borderId="37" xfId="6" applyNumberFormat="1" applyFont="1" applyFill="1" applyBorder="1" applyAlignment="1">
      <alignment horizontal="center" vertical="center"/>
    </xf>
    <xf numFmtId="167" fontId="29" fillId="3" borderId="8" xfId="6" applyNumberFormat="1" applyFont="1" applyFill="1" applyBorder="1" applyAlignment="1">
      <alignment horizontal="center" vertical="center"/>
    </xf>
    <xf numFmtId="0" fontId="29" fillId="3" borderId="6" xfId="6" applyFont="1" applyFill="1" applyBorder="1" applyAlignment="1">
      <alignment horizontal="left" vertical="center"/>
    </xf>
    <xf numFmtId="0" fontId="29" fillId="3" borderId="7" xfId="6" applyFont="1" applyFill="1" applyBorder="1" applyAlignment="1">
      <alignment horizontal="left" vertical="center"/>
    </xf>
    <xf numFmtId="0" fontId="29" fillId="3" borderId="36" xfId="6" applyFont="1" applyFill="1" applyBorder="1" applyAlignment="1">
      <alignment horizontal="left" vertical="center"/>
    </xf>
    <xf numFmtId="49" fontId="23" fillId="3" borderId="7" xfId="4" applyNumberFormat="1" applyFont="1" applyFill="1" applyBorder="1" applyAlignment="1">
      <alignment horizontal="center" vertical="center" wrapText="1"/>
    </xf>
    <xf numFmtId="49" fontId="23" fillId="3" borderId="8" xfId="4" applyNumberFormat="1" applyFont="1" applyFill="1" applyBorder="1" applyAlignment="1">
      <alignment horizontal="center" vertical="center" wrapText="1"/>
    </xf>
    <xf numFmtId="0" fontId="23" fillId="0" borderId="22" xfId="4" applyFont="1" applyBorder="1" applyAlignment="1">
      <alignment horizontal="center" vertical="center" wrapText="1"/>
    </xf>
    <xf numFmtId="0" fontId="23" fillId="0" borderId="0" xfId="4" applyFont="1" applyAlignment="1">
      <alignment horizontal="center" vertical="center" wrapText="1"/>
    </xf>
    <xf numFmtId="0" fontId="23" fillId="0" borderId="23" xfId="4" applyFont="1" applyBorder="1" applyAlignment="1">
      <alignment horizontal="center" vertical="center" wrapText="1"/>
    </xf>
    <xf numFmtId="0" fontId="7" fillId="8" borderId="6" xfId="4" applyFont="1" applyFill="1" applyBorder="1" applyAlignment="1">
      <alignment horizontal="center" vertical="center" wrapText="1"/>
    </xf>
    <xf numFmtId="0" fontId="7" fillId="8" borderId="7" xfId="4" applyFont="1" applyFill="1" applyBorder="1" applyAlignment="1">
      <alignment horizontal="center" vertical="center" wrapText="1"/>
    </xf>
    <xf numFmtId="0" fontId="7" fillId="8" borderId="8" xfId="4" applyFont="1" applyFill="1" applyBorder="1" applyAlignment="1">
      <alignment horizontal="center" vertical="center" wrapText="1"/>
    </xf>
    <xf numFmtId="2" fontId="23" fillId="0" borderId="6" xfId="4" applyNumberFormat="1" applyFont="1" applyBorder="1" applyAlignment="1">
      <alignment horizontal="center" vertical="center" wrapText="1"/>
    </xf>
    <xf numFmtId="0" fontId="23" fillId="0" borderId="7" xfId="4" applyFont="1" applyBorder="1" applyAlignment="1">
      <alignment horizontal="center" vertical="center" wrapText="1"/>
    </xf>
    <xf numFmtId="0" fontId="23" fillId="0" borderId="8" xfId="4" applyFont="1" applyBorder="1" applyAlignment="1">
      <alignment horizontal="center" vertical="center" wrapText="1"/>
    </xf>
    <xf numFmtId="3" fontId="24" fillId="0" borderId="61" xfId="6" applyNumberFormat="1" applyFont="1" applyBorder="1" applyAlignment="1">
      <alignment horizontal="center" vertical="center"/>
    </xf>
    <xf numFmtId="3" fontId="24" fillId="0" borderId="55" xfId="6" applyNumberFormat="1" applyFont="1" applyBorder="1" applyAlignment="1">
      <alignment horizontal="center" vertical="center"/>
    </xf>
    <xf numFmtId="3" fontId="24" fillId="0" borderId="62" xfId="6" applyNumberFormat="1" applyFont="1" applyBorder="1" applyAlignment="1">
      <alignment horizontal="center" vertical="center"/>
    </xf>
    <xf numFmtId="0" fontId="8" fillId="5" borderId="22" xfId="4" applyFont="1" applyFill="1" applyBorder="1" applyAlignment="1">
      <alignment horizontal="left" vertical="center" wrapText="1"/>
    </xf>
    <xf numFmtId="0" fontId="3" fillId="0" borderId="0" xfId="0" applyFont="1" applyAlignment="1">
      <alignment horizontal="left" vertical="center" wrapText="1"/>
    </xf>
    <xf numFmtId="0" fontId="6" fillId="0" borderId="18" xfId="9" applyBorder="1" applyAlignment="1">
      <alignment horizontal="center"/>
    </xf>
    <xf numFmtId="0" fontId="6" fillId="0" borderId="19" xfId="9" applyBorder="1" applyAlignment="1">
      <alignment horizontal="center"/>
    </xf>
    <xf numFmtId="0" fontId="6" fillId="0" borderId="63" xfId="9" applyBorder="1" applyAlignment="1">
      <alignment horizontal="center"/>
    </xf>
    <xf numFmtId="0" fontId="6" fillId="0" borderId="61" xfId="9" applyBorder="1" applyAlignment="1">
      <alignment horizontal="center"/>
    </xf>
    <xf numFmtId="0" fontId="6" fillId="0" borderId="55" xfId="9" applyBorder="1" applyAlignment="1">
      <alignment horizontal="center"/>
    </xf>
    <xf numFmtId="0" fontId="6" fillId="0" borderId="62" xfId="9" applyBorder="1" applyAlignment="1">
      <alignment horizontal="center"/>
    </xf>
    <xf numFmtId="42" fontId="7" fillId="5" borderId="7" xfId="3" applyFont="1" applyFill="1" applyBorder="1" applyAlignment="1">
      <alignment horizontal="center" vertical="center" wrapText="1"/>
    </xf>
    <xf numFmtId="42" fontId="8" fillId="5" borderId="7" xfId="3" applyFont="1" applyFill="1" applyBorder="1" applyAlignment="1">
      <alignment horizontal="center" vertical="center" wrapText="1"/>
    </xf>
    <xf numFmtId="0" fontId="8" fillId="5" borderId="18" xfId="4" applyFont="1" applyFill="1" applyBorder="1" applyAlignment="1">
      <alignment horizontal="left" vertical="center" wrapText="1"/>
    </xf>
    <xf numFmtId="0" fontId="8" fillId="5" borderId="19" xfId="4" applyFont="1" applyFill="1" applyBorder="1" applyAlignment="1">
      <alignment horizontal="left" vertical="center" wrapText="1"/>
    </xf>
    <xf numFmtId="0" fontId="8" fillId="5" borderId="38" xfId="4" applyFont="1" applyFill="1" applyBorder="1" applyAlignment="1">
      <alignment horizontal="left" vertical="center"/>
    </xf>
    <xf numFmtId="0" fontId="8" fillId="5" borderId="25" xfId="4" applyFont="1" applyFill="1" applyBorder="1" applyAlignment="1">
      <alignment horizontal="left" vertical="center"/>
    </xf>
    <xf numFmtId="0" fontId="23" fillId="3" borderId="6" xfId="4" applyFont="1" applyFill="1" applyBorder="1" applyAlignment="1">
      <alignment horizontal="left" vertical="center" wrapText="1"/>
    </xf>
    <xf numFmtId="0" fontId="23" fillId="3" borderId="7" xfId="4" applyFont="1" applyFill="1" applyBorder="1" applyAlignment="1">
      <alignment horizontal="left" vertical="center" wrapText="1"/>
    </xf>
    <xf numFmtId="0" fontId="13" fillId="8" borderId="13" xfId="0" applyFont="1" applyFill="1" applyBorder="1" applyAlignment="1">
      <alignment horizontal="left" vertical="center" wrapText="1"/>
    </xf>
    <xf numFmtId="42" fontId="14" fillId="0" borderId="13" xfId="1" applyNumberFormat="1" applyFont="1" applyFill="1" applyBorder="1" applyAlignment="1">
      <alignment horizontal="center" vertical="center" wrapText="1"/>
    </xf>
    <xf numFmtId="42" fontId="11" fillId="0" borderId="81" xfId="0" applyNumberFormat="1" applyFont="1" applyBorder="1" applyAlignment="1">
      <alignment horizontal="center" vertical="center"/>
    </xf>
    <xf numFmtId="42" fontId="11" fillId="0" borderId="42" xfId="0" applyNumberFormat="1" applyFont="1" applyBorder="1" applyAlignment="1">
      <alignment horizontal="center" vertical="center"/>
    </xf>
    <xf numFmtId="0" fontId="14" fillId="0" borderId="12" xfId="0" applyFont="1" applyBorder="1" applyAlignment="1">
      <alignment horizontal="left" vertical="center"/>
    </xf>
    <xf numFmtId="0" fontId="14" fillId="0" borderId="11" xfId="0" applyFont="1" applyBorder="1" applyAlignment="1">
      <alignment horizontal="center" vertical="center"/>
    </xf>
    <xf numFmtId="0" fontId="14" fillId="0" borderId="12" xfId="0" applyFont="1" applyBorder="1" applyAlignment="1">
      <alignment horizontal="center" vertical="center" wrapText="1"/>
    </xf>
    <xf numFmtId="2" fontId="14" fillId="0" borderId="12" xfId="0" applyNumberFormat="1" applyFont="1" applyBorder="1" applyAlignment="1">
      <alignment horizontal="right" vertical="center" wrapText="1"/>
    </xf>
    <xf numFmtId="42" fontId="14" fillId="0" borderId="12" xfId="3" applyFont="1" applyBorder="1" applyAlignment="1">
      <alignment horizontal="center" vertical="center" wrapText="1"/>
    </xf>
    <xf numFmtId="42" fontId="14" fillId="0" borderId="13" xfId="3" applyFont="1" applyBorder="1" applyAlignment="1">
      <alignment horizontal="center" vertical="center" wrapText="1"/>
    </xf>
    <xf numFmtId="42" fontId="11" fillId="0" borderId="40" xfId="0" applyNumberFormat="1" applyFont="1" applyBorder="1" applyAlignment="1">
      <alignment horizontal="center" vertical="center"/>
    </xf>
    <xf numFmtId="42" fontId="11" fillId="0" borderId="82" xfId="0" applyNumberFormat="1" applyFont="1" applyBorder="1" applyAlignment="1">
      <alignment horizontal="center" vertical="center"/>
    </xf>
    <xf numFmtId="0" fontId="14" fillId="0" borderId="35" xfId="0" applyFont="1" applyBorder="1" applyAlignment="1">
      <alignment horizontal="center" vertical="center" wrapText="1"/>
    </xf>
    <xf numFmtId="3" fontId="14" fillId="0" borderId="12" xfId="3" applyNumberFormat="1" applyFont="1" applyBorder="1" applyAlignment="1">
      <alignment horizontal="right" vertical="center" wrapText="1"/>
    </xf>
    <xf numFmtId="3" fontId="14" fillId="0" borderId="35" xfId="3" applyNumberFormat="1" applyFont="1" applyBorder="1" applyAlignment="1">
      <alignment horizontal="right" vertical="center" wrapText="1"/>
    </xf>
    <xf numFmtId="0" fontId="13" fillId="8" borderId="9" xfId="0" applyFont="1" applyFill="1" applyBorder="1" applyAlignment="1">
      <alignment horizontal="center" vertical="center"/>
    </xf>
    <xf numFmtId="0" fontId="13" fillId="8" borderId="34" xfId="0" applyFont="1" applyFill="1" applyBorder="1" applyAlignment="1">
      <alignment horizontal="center" vertical="center"/>
    </xf>
    <xf numFmtId="0" fontId="13" fillId="8" borderId="47" xfId="0" applyFont="1" applyFill="1" applyBorder="1" applyAlignment="1">
      <alignment horizontal="center" vertical="center" wrapText="1"/>
    </xf>
    <xf numFmtId="0" fontId="13" fillId="8" borderId="35" xfId="0" applyFont="1" applyFill="1" applyBorder="1" applyAlignment="1">
      <alignment horizontal="center" vertical="center" wrapText="1"/>
    </xf>
    <xf numFmtId="42" fontId="14" fillId="0" borderId="10" xfId="3" applyFont="1" applyBorder="1" applyAlignment="1">
      <alignment horizontal="center" vertical="center" wrapText="1"/>
    </xf>
    <xf numFmtId="0" fontId="14" fillId="0" borderId="9" xfId="0" applyFont="1" applyBorder="1" applyAlignment="1">
      <alignment horizontal="center" vertical="center"/>
    </xf>
    <xf numFmtId="0" fontId="14" fillId="0" borderId="47" xfId="0" applyFont="1" applyBorder="1" applyAlignment="1">
      <alignment horizontal="left" vertical="center" wrapText="1"/>
    </xf>
    <xf numFmtId="0" fontId="14" fillId="0" borderId="12" xfId="0" applyFont="1" applyBorder="1" applyAlignment="1">
      <alignment horizontal="left" vertical="center" wrapText="1"/>
    </xf>
    <xf numFmtId="0" fontId="14" fillId="0" borderId="47" xfId="0" applyFont="1" applyBorder="1" applyAlignment="1">
      <alignment horizontal="center" vertical="center" wrapText="1"/>
    </xf>
    <xf numFmtId="2" fontId="14" fillId="0" borderId="47" xfId="0" applyNumberFormat="1" applyFont="1" applyBorder="1" applyAlignment="1">
      <alignment horizontal="right" vertical="center" wrapText="1"/>
    </xf>
    <xf numFmtId="42" fontId="14" fillId="0" borderId="47" xfId="3" applyFont="1" applyBorder="1" applyAlignment="1">
      <alignment horizontal="center" vertical="center" wrapText="1"/>
    </xf>
    <xf numFmtId="0" fontId="10" fillId="8" borderId="14" xfId="0" applyFont="1" applyFill="1" applyBorder="1" applyAlignment="1">
      <alignment horizontal="center" vertical="center" wrapText="1"/>
    </xf>
    <xf numFmtId="0" fontId="10" fillId="8" borderId="15" xfId="0" applyFont="1" applyFill="1" applyBorder="1" applyAlignment="1">
      <alignment horizontal="center" vertical="center" wrapText="1"/>
    </xf>
    <xf numFmtId="0" fontId="10" fillId="8" borderId="16" xfId="0" applyFont="1" applyFill="1" applyBorder="1" applyAlignment="1">
      <alignment horizontal="center" vertical="center" wrapText="1"/>
    </xf>
    <xf numFmtId="0" fontId="14" fillId="0" borderId="34" xfId="0" applyFont="1" applyBorder="1" applyAlignment="1">
      <alignment horizontal="center" vertical="center"/>
    </xf>
    <xf numFmtId="0" fontId="14" fillId="0" borderId="35" xfId="0" applyFont="1" applyBorder="1" applyAlignment="1">
      <alignment horizontal="left" vertical="center" wrapText="1"/>
    </xf>
    <xf numFmtId="190" fontId="14" fillId="0" borderId="12" xfId="1" applyNumberFormat="1" applyFont="1" applyBorder="1" applyAlignment="1">
      <alignment horizontal="center" vertical="center" wrapText="1"/>
    </xf>
    <xf numFmtId="190" fontId="14" fillId="0" borderId="35" xfId="1" applyNumberFormat="1" applyFont="1" applyBorder="1" applyAlignment="1">
      <alignment horizontal="center" vertical="center" wrapText="1"/>
    </xf>
    <xf numFmtId="43" fontId="14" fillId="0" borderId="12" xfId="1" applyFont="1" applyBorder="1" applyAlignment="1">
      <alignment horizontal="center" vertical="center" wrapText="1"/>
    </xf>
    <xf numFmtId="0" fontId="13" fillId="8" borderId="4" xfId="0" applyFont="1" applyFill="1" applyBorder="1" applyAlignment="1">
      <alignment horizontal="left" vertical="center" wrapText="1"/>
    </xf>
    <xf numFmtId="0" fontId="13" fillId="0" borderId="13" xfId="0" applyFont="1" applyBorder="1" applyAlignment="1">
      <alignment horizontal="center" vertical="center"/>
    </xf>
    <xf numFmtId="0" fontId="13" fillId="0" borderId="61" xfId="0" applyFont="1" applyBorder="1" applyAlignment="1">
      <alignment horizontal="center" vertical="center"/>
    </xf>
    <xf numFmtId="0" fontId="13" fillId="0" borderId="55" xfId="0" applyFont="1" applyBorder="1" applyAlignment="1">
      <alignment horizontal="center" vertical="center"/>
    </xf>
    <xf numFmtId="0" fontId="13" fillId="0" borderId="62" xfId="0" applyFont="1" applyBorder="1" applyAlignment="1">
      <alignment horizontal="center" vertical="center"/>
    </xf>
    <xf numFmtId="0" fontId="10" fillId="8" borderId="24" xfId="0" applyFont="1" applyFill="1" applyBorder="1" applyAlignment="1">
      <alignment horizontal="center" vertical="center"/>
    </xf>
    <xf numFmtId="0" fontId="10" fillId="8" borderId="41" xfId="0" applyFont="1" applyFill="1" applyBorder="1" applyAlignment="1">
      <alignment horizontal="center" vertical="center"/>
    </xf>
    <xf numFmtId="42" fontId="11" fillId="0" borderId="39" xfId="0" applyNumberFormat="1" applyFont="1" applyBorder="1" applyAlignment="1">
      <alignment horizontal="center" vertical="center"/>
    </xf>
    <xf numFmtId="0" fontId="42" fillId="0" borderId="39" xfId="0" applyFont="1" applyBorder="1" applyAlignment="1">
      <alignment horizontal="center" vertical="center" textRotation="255"/>
    </xf>
    <xf numFmtId="0" fontId="42" fillId="0" borderId="40" xfId="0" applyFont="1" applyBorder="1" applyAlignment="1">
      <alignment horizontal="center" vertical="center" textRotation="255"/>
    </xf>
    <xf numFmtId="0" fontId="42" fillId="0" borderId="42" xfId="0" applyFont="1" applyBorder="1" applyAlignment="1">
      <alignment horizontal="center" vertical="center" textRotation="255"/>
    </xf>
    <xf numFmtId="0" fontId="13" fillId="8" borderId="14" xfId="0" applyFont="1" applyFill="1" applyBorder="1" applyAlignment="1">
      <alignment horizontal="left" vertical="center" wrapText="1"/>
    </xf>
    <xf numFmtId="0" fontId="13" fillId="8" borderId="15" xfId="0" applyFont="1" applyFill="1" applyBorder="1" applyAlignment="1">
      <alignment horizontal="left" vertical="center" wrapText="1"/>
    </xf>
    <xf numFmtId="0" fontId="13" fillId="8" borderId="79" xfId="0" applyFont="1" applyFill="1" applyBorder="1" applyAlignment="1">
      <alignment horizontal="left" vertical="center" wrapText="1"/>
    </xf>
    <xf numFmtId="0" fontId="13" fillId="8" borderId="31" xfId="0" applyFont="1" applyFill="1" applyBorder="1" applyAlignment="1">
      <alignment horizontal="left" vertical="center" wrapText="1"/>
    </xf>
    <xf numFmtId="0" fontId="13" fillId="8" borderId="32" xfId="0" applyFont="1" applyFill="1" applyBorder="1" applyAlignment="1">
      <alignment horizontal="left" vertical="center" wrapText="1"/>
    </xf>
    <xf numFmtId="0" fontId="13" fillId="8" borderId="78" xfId="0" applyFont="1" applyFill="1" applyBorder="1" applyAlignment="1">
      <alignment horizontal="left" vertical="center" wrapText="1"/>
    </xf>
    <xf numFmtId="42" fontId="11" fillId="8" borderId="39" xfId="0" applyNumberFormat="1" applyFont="1" applyFill="1" applyBorder="1" applyAlignment="1">
      <alignment horizontal="center" vertical="center"/>
    </xf>
    <xf numFmtId="42" fontId="11" fillId="8" borderId="42" xfId="0" applyNumberFormat="1" applyFont="1" applyFill="1" applyBorder="1" applyAlignment="1">
      <alignment horizontal="center" vertical="center"/>
    </xf>
    <xf numFmtId="43" fontId="14" fillId="0" borderId="12" xfId="1" applyFont="1" applyFill="1" applyBorder="1" applyAlignment="1">
      <alignment horizontal="center" vertical="center" wrapText="1"/>
    </xf>
    <xf numFmtId="3" fontId="14" fillId="0" borderId="12" xfId="0" applyNumberFormat="1" applyFont="1" applyBorder="1" applyAlignment="1">
      <alignment horizontal="right" vertical="center" wrapText="1"/>
    </xf>
    <xf numFmtId="0" fontId="13" fillId="5" borderId="22" xfId="0" applyFont="1" applyFill="1" applyBorder="1" applyAlignment="1">
      <alignment horizontal="center" vertical="center" wrapText="1"/>
    </xf>
    <xf numFmtId="0" fontId="13" fillId="5" borderId="0" xfId="0" applyFont="1" applyFill="1" applyAlignment="1">
      <alignment horizontal="center" vertical="center" wrapText="1"/>
    </xf>
    <xf numFmtId="0" fontId="13" fillId="5" borderId="23" xfId="0" applyFont="1" applyFill="1" applyBorder="1" applyAlignment="1">
      <alignment horizontal="center" vertical="center" wrapText="1"/>
    </xf>
    <xf numFmtId="0" fontId="10" fillId="8" borderId="6" xfId="0" applyFont="1" applyFill="1" applyBorder="1" applyAlignment="1">
      <alignment horizontal="center" vertical="center"/>
    </xf>
    <xf numFmtId="0" fontId="10" fillId="8" borderId="7" xfId="0" applyFont="1" applyFill="1" applyBorder="1" applyAlignment="1">
      <alignment horizontal="center" vertical="center"/>
    </xf>
    <xf numFmtId="14" fontId="10" fillId="8" borderId="6" xfId="0" applyNumberFormat="1" applyFont="1" applyFill="1" applyBorder="1" applyAlignment="1">
      <alignment horizontal="center" vertical="center"/>
    </xf>
    <xf numFmtId="0" fontId="10" fillId="8" borderId="8" xfId="0" applyFont="1" applyFill="1" applyBorder="1" applyAlignment="1">
      <alignment horizontal="center" vertical="center"/>
    </xf>
    <xf numFmtId="0" fontId="13" fillId="8" borderId="17" xfId="0" applyFont="1" applyFill="1" applyBorder="1" applyAlignment="1">
      <alignment horizontal="left" vertical="center"/>
    </xf>
    <xf numFmtId="0" fontId="13" fillId="8" borderId="4" xfId="0" applyFont="1" applyFill="1" applyBorder="1" applyAlignment="1">
      <alignment horizontal="left" vertical="center"/>
    </xf>
    <xf numFmtId="0" fontId="10" fillId="8" borderId="9" xfId="0" applyFont="1" applyFill="1" applyBorder="1" applyAlignment="1">
      <alignment horizontal="center" vertical="center"/>
    </xf>
    <xf numFmtId="0" fontId="13" fillId="8" borderId="1" xfId="0" applyFont="1" applyFill="1" applyBorder="1" applyAlignment="1">
      <alignment horizontal="left" vertical="center" wrapText="1"/>
    </xf>
    <xf numFmtId="0" fontId="13" fillId="8" borderId="2" xfId="0" applyFont="1" applyFill="1" applyBorder="1" applyAlignment="1">
      <alignment horizontal="left" vertical="center" wrapText="1"/>
    </xf>
    <xf numFmtId="0" fontId="13" fillId="0" borderId="61"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62"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0" xfId="0" applyFont="1" applyAlignment="1">
      <alignment horizontal="center" vertical="center" wrapText="1"/>
    </xf>
    <xf numFmtId="0" fontId="13" fillId="0" borderId="23" xfId="0" applyFont="1" applyBorder="1" applyAlignment="1">
      <alignment horizontal="center" vertical="center" wrapText="1"/>
    </xf>
    <xf numFmtId="42" fontId="14" fillId="0" borderId="30" xfId="3" applyFont="1" applyBorder="1" applyAlignment="1">
      <alignment horizontal="center" vertical="center" wrapText="1"/>
    </xf>
    <xf numFmtId="0" fontId="14" fillId="0" borderId="66" xfId="0" applyFont="1" applyBorder="1" applyAlignment="1">
      <alignment horizontal="center" vertical="center"/>
    </xf>
    <xf numFmtId="0" fontId="14" fillId="0" borderId="17" xfId="0" applyFont="1" applyBorder="1" applyAlignment="1">
      <alignment horizontal="center" vertical="center"/>
    </xf>
    <xf numFmtId="0" fontId="14" fillId="0" borderId="67" xfId="0" applyFont="1" applyBorder="1" applyAlignment="1">
      <alignment horizontal="left" vertical="center" wrapText="1"/>
    </xf>
    <xf numFmtId="0" fontId="14" fillId="0" borderId="4" xfId="0" applyFont="1" applyBorder="1" applyAlignment="1">
      <alignment horizontal="left" vertical="center" wrapText="1"/>
    </xf>
    <xf numFmtId="2" fontId="14" fillId="0" borderId="67" xfId="0" applyNumberFormat="1" applyFont="1" applyBorder="1" applyAlignment="1">
      <alignment horizontal="center" vertical="center" wrapText="1"/>
    </xf>
    <xf numFmtId="0" fontId="14" fillId="0" borderId="4" xfId="0" applyFont="1" applyBorder="1" applyAlignment="1">
      <alignment horizontal="center" vertical="center" wrapText="1"/>
    </xf>
    <xf numFmtId="2" fontId="14" fillId="0" borderId="68" xfId="0" applyNumberFormat="1" applyFont="1" applyBorder="1" applyAlignment="1">
      <alignment horizontal="right" vertical="center" wrapText="1"/>
    </xf>
    <xf numFmtId="2" fontId="14" fillId="0" borderId="69" xfId="0" applyNumberFormat="1" applyFont="1" applyBorder="1" applyAlignment="1">
      <alignment horizontal="right" vertical="center" wrapText="1"/>
    </xf>
    <xf numFmtId="42" fontId="42" fillId="0" borderId="39" xfId="0" applyNumberFormat="1" applyFont="1" applyBorder="1" applyAlignment="1">
      <alignment horizontal="center" vertical="center" textRotation="255"/>
    </xf>
    <xf numFmtId="42" fontId="42" fillId="0" borderId="40" xfId="0" applyNumberFormat="1" applyFont="1" applyBorder="1" applyAlignment="1">
      <alignment horizontal="center" vertical="center" textRotation="255"/>
    </xf>
    <xf numFmtId="42" fontId="42" fillId="0" borderId="42" xfId="0" applyNumberFormat="1" applyFont="1" applyBorder="1" applyAlignment="1">
      <alignment horizontal="center" vertical="center" textRotation="255"/>
    </xf>
    <xf numFmtId="42" fontId="11" fillId="0" borderId="61" xfId="0" applyNumberFormat="1" applyFont="1" applyBorder="1" applyAlignment="1">
      <alignment horizontal="center" vertical="center"/>
    </xf>
    <xf numFmtId="42" fontId="11" fillId="0" borderId="31" xfId="0" applyNumberFormat="1" applyFont="1" applyBorder="1" applyAlignment="1">
      <alignment horizontal="center" vertical="center"/>
    </xf>
    <xf numFmtId="0" fontId="14" fillId="0" borderId="65" xfId="0" applyFont="1" applyBorder="1" applyAlignment="1">
      <alignment horizontal="center" vertical="center"/>
    </xf>
    <xf numFmtId="0" fontId="14" fillId="0" borderId="5" xfId="0" applyFont="1" applyBorder="1" applyAlignment="1">
      <alignment horizontal="left" vertical="center" wrapText="1"/>
    </xf>
    <xf numFmtId="0" fontId="14" fillId="0" borderId="5" xfId="0" applyFont="1" applyBorder="1" applyAlignment="1">
      <alignment horizontal="center" vertical="center" wrapText="1"/>
    </xf>
    <xf numFmtId="190" fontId="14" fillId="0" borderId="5" xfId="1" applyNumberFormat="1" applyFont="1" applyBorder="1" applyAlignment="1">
      <alignment horizontal="center" vertical="center" wrapText="1"/>
    </xf>
    <xf numFmtId="190" fontId="14" fillId="0" borderId="4" xfId="1" applyNumberFormat="1" applyFont="1" applyBorder="1" applyAlignment="1">
      <alignment horizontal="center" vertical="center" wrapText="1"/>
    </xf>
    <xf numFmtId="3" fontId="14" fillId="0" borderId="5" xfId="3" applyNumberFormat="1" applyFont="1" applyBorder="1" applyAlignment="1">
      <alignment horizontal="right" vertical="center" wrapText="1"/>
    </xf>
    <xf numFmtId="3" fontId="14" fillId="0" borderId="4" xfId="3" applyNumberFormat="1" applyFont="1" applyBorder="1" applyAlignment="1">
      <alignment horizontal="right" vertical="center" wrapText="1"/>
    </xf>
    <xf numFmtId="42" fontId="14" fillId="0" borderId="64" xfId="3" applyFont="1" applyBorder="1" applyAlignment="1">
      <alignment horizontal="center" vertical="center" wrapText="1"/>
    </xf>
    <xf numFmtId="42" fontId="14" fillId="0" borderId="69" xfId="3" applyFont="1" applyBorder="1" applyAlignment="1">
      <alignment horizontal="center" vertical="center" wrapText="1"/>
    </xf>
    <xf numFmtId="0" fontId="14" fillId="0" borderId="49" xfId="0" applyFont="1" applyBorder="1" applyAlignment="1">
      <alignment horizontal="left" vertical="center" wrapText="1"/>
    </xf>
    <xf numFmtId="0" fontId="14" fillId="0" borderId="49" xfId="0" applyFont="1" applyBorder="1" applyAlignment="1">
      <alignment horizontal="center" vertical="center" wrapText="1"/>
    </xf>
    <xf numFmtId="190" fontId="14" fillId="0" borderId="49" xfId="1" applyNumberFormat="1" applyFont="1" applyBorder="1" applyAlignment="1">
      <alignment horizontal="center" vertical="center" wrapText="1"/>
    </xf>
    <xf numFmtId="0" fontId="13" fillId="0" borderId="21" xfId="0" applyFont="1" applyBorder="1" applyAlignment="1">
      <alignment horizontal="left" vertical="center"/>
    </xf>
    <xf numFmtId="0" fontId="13" fillId="8" borderId="65" xfId="0" applyFont="1" applyFill="1" applyBorder="1" applyAlignment="1">
      <alignment horizontal="left" vertical="center" wrapText="1"/>
    </xf>
    <xf numFmtId="0" fontId="13" fillId="8" borderId="5" xfId="0" applyFont="1" applyFill="1" applyBorder="1" applyAlignment="1">
      <alignment horizontal="left" vertical="center" wrapText="1"/>
    </xf>
    <xf numFmtId="0" fontId="13" fillId="8" borderId="61" xfId="0" applyFont="1" applyFill="1" applyBorder="1" applyAlignment="1">
      <alignment horizontal="left" vertical="center" wrapText="1"/>
    </xf>
    <xf numFmtId="0" fontId="13" fillId="8" borderId="55" xfId="0" applyFont="1" applyFill="1" applyBorder="1" applyAlignment="1">
      <alignment horizontal="left" vertical="center" wrapText="1"/>
    </xf>
    <xf numFmtId="0" fontId="13" fillId="8" borderId="56" xfId="0" applyFont="1" applyFill="1" applyBorder="1" applyAlignment="1">
      <alignment horizontal="left" vertical="center" wrapText="1"/>
    </xf>
    <xf numFmtId="0" fontId="13" fillId="8" borderId="44" xfId="0" applyFont="1" applyFill="1" applyBorder="1" applyAlignment="1">
      <alignment horizontal="left" vertical="center" wrapText="1"/>
    </xf>
    <xf numFmtId="0" fontId="13" fillId="8" borderId="45" xfId="0" applyFont="1" applyFill="1" applyBorder="1" applyAlignment="1">
      <alignment horizontal="left" vertical="center" wrapText="1"/>
    </xf>
    <xf numFmtId="0" fontId="13" fillId="8" borderId="57" xfId="0" applyFont="1" applyFill="1" applyBorder="1" applyAlignment="1">
      <alignment horizontal="left" vertical="center" wrapText="1"/>
    </xf>
    <xf numFmtId="42" fontId="11" fillId="8" borderId="65" xfId="0" applyNumberFormat="1" applyFont="1" applyFill="1" applyBorder="1" applyAlignment="1">
      <alignment horizontal="center" vertical="center"/>
    </xf>
    <xf numFmtId="42" fontId="11" fillId="8" borderId="17" xfId="0" applyNumberFormat="1" applyFont="1" applyFill="1" applyBorder="1" applyAlignment="1">
      <alignment horizontal="center" vertical="center"/>
    </xf>
    <xf numFmtId="3" fontId="14" fillId="0" borderId="49" xfId="3" applyNumberFormat="1" applyFont="1" applyBorder="1" applyAlignment="1">
      <alignment horizontal="right" vertical="center" wrapText="1"/>
    </xf>
    <xf numFmtId="42" fontId="14" fillId="0" borderId="50" xfId="3" applyFont="1" applyBorder="1" applyAlignment="1">
      <alignment horizontal="center" vertical="center" wrapText="1"/>
    </xf>
    <xf numFmtId="42" fontId="11" fillId="0" borderId="44" xfId="0" applyNumberFormat="1" applyFont="1" applyBorder="1" applyAlignment="1">
      <alignment horizontal="center" vertical="center"/>
    </xf>
    <xf numFmtId="0" fontId="14" fillId="0" borderId="48" xfId="0" applyFont="1" applyBorder="1" applyAlignment="1">
      <alignment horizontal="center" vertical="center"/>
    </xf>
    <xf numFmtId="43" fontId="14" fillId="0" borderId="5" xfId="1" applyFont="1" applyBorder="1" applyAlignment="1">
      <alignment horizontal="center" vertical="center" wrapText="1"/>
    </xf>
    <xf numFmtId="43" fontId="14" fillId="0" borderId="4" xfId="1" applyFont="1" applyBorder="1" applyAlignment="1">
      <alignment horizontal="center" vertical="center" wrapText="1"/>
    </xf>
    <xf numFmtId="42" fontId="14" fillId="0" borderId="68" xfId="3" applyFont="1" applyBorder="1" applyAlignment="1">
      <alignment horizontal="center" vertical="center" wrapText="1"/>
    </xf>
    <xf numFmtId="42" fontId="11" fillId="0" borderId="14" xfId="0" applyNumberFormat="1" applyFont="1" applyBorder="1" applyAlignment="1">
      <alignment horizontal="center" vertical="center"/>
    </xf>
    <xf numFmtId="42" fontId="14" fillId="0" borderId="64" xfId="1" applyNumberFormat="1" applyFont="1" applyFill="1" applyBorder="1" applyAlignment="1">
      <alignment horizontal="center" vertical="center" wrapText="1"/>
    </xf>
    <xf numFmtId="42" fontId="14" fillId="0" borderId="69" xfId="1" applyNumberFormat="1" applyFont="1" applyFill="1" applyBorder="1" applyAlignment="1">
      <alignment horizontal="center" vertical="center" wrapText="1"/>
    </xf>
    <xf numFmtId="43" fontId="14" fillId="0" borderId="5" xfId="1" applyFont="1" applyFill="1" applyBorder="1" applyAlignment="1">
      <alignment horizontal="center" vertical="center" wrapText="1"/>
    </xf>
    <xf numFmtId="43" fontId="14" fillId="0" borderId="4" xfId="1" applyFont="1" applyFill="1" applyBorder="1" applyAlignment="1">
      <alignment horizontal="center" vertical="center" wrapText="1"/>
    </xf>
    <xf numFmtId="3" fontId="14" fillId="0" borderId="5" xfId="0" applyNumberFormat="1" applyFont="1" applyBorder="1" applyAlignment="1">
      <alignment horizontal="right" vertical="center" wrapText="1"/>
    </xf>
    <xf numFmtId="3" fontId="14" fillId="0" borderId="4" xfId="0" applyNumberFormat="1" applyFont="1" applyBorder="1" applyAlignment="1">
      <alignment horizontal="right"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8" borderId="6"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8" xfId="0" applyFont="1" applyFill="1" applyBorder="1" applyAlignment="1">
      <alignment horizontal="center" vertical="center" wrapText="1"/>
    </xf>
    <xf numFmtId="14" fontId="42" fillId="8" borderId="7" xfId="0" applyNumberFormat="1" applyFont="1" applyFill="1" applyBorder="1" applyAlignment="1">
      <alignment horizontal="right" vertical="center"/>
    </xf>
    <xf numFmtId="0" fontId="42" fillId="8" borderId="8" xfId="0" applyFont="1" applyFill="1" applyBorder="1" applyAlignment="1">
      <alignment horizontal="right" vertical="center"/>
    </xf>
    <xf numFmtId="0" fontId="14" fillId="0" borderId="72" xfId="0" applyFont="1" applyBorder="1" applyAlignment="1">
      <alignment horizontal="center" vertical="center"/>
    </xf>
    <xf numFmtId="0" fontId="14" fillId="0" borderId="70" xfId="0" applyFont="1" applyBorder="1" applyAlignment="1">
      <alignment horizontal="left" vertical="center" wrapText="1"/>
    </xf>
    <xf numFmtId="0" fontId="14" fillId="0" borderId="70" xfId="0" applyFont="1" applyBorder="1" applyAlignment="1">
      <alignment horizontal="center" vertical="center" wrapText="1"/>
    </xf>
    <xf numFmtId="2" fontId="14" fillId="0" borderId="70" xfId="0" applyNumberFormat="1" applyFont="1" applyBorder="1" applyAlignment="1">
      <alignment horizontal="right" vertical="center" wrapText="1"/>
    </xf>
    <xf numFmtId="2" fontId="14" fillId="0" borderId="4" xfId="0" applyNumberFormat="1" applyFont="1" applyBorder="1" applyAlignment="1">
      <alignment horizontal="right" vertical="center" wrapText="1"/>
    </xf>
    <xf numFmtId="42" fontId="14" fillId="0" borderId="67" xfId="3" applyFont="1" applyBorder="1" applyAlignment="1">
      <alignment horizontal="center" vertical="center" wrapText="1"/>
    </xf>
    <xf numFmtId="42" fontId="14" fillId="0" borderId="4" xfId="3" applyFont="1" applyBorder="1" applyAlignment="1">
      <alignment horizontal="center" vertical="center" wrapText="1"/>
    </xf>
    <xf numFmtId="0" fontId="45" fillId="5" borderId="14" xfId="30" applyFont="1" applyFill="1" applyBorder="1" applyAlignment="1">
      <alignment horizontal="center" vertical="center" wrapText="1"/>
    </xf>
    <xf numFmtId="0" fontId="45" fillId="5" borderId="15" xfId="30" applyFont="1" applyFill="1" applyBorder="1" applyAlignment="1">
      <alignment horizontal="center" vertical="center" wrapText="1"/>
    </xf>
    <xf numFmtId="0" fontId="45" fillId="5" borderId="16" xfId="30" applyFont="1" applyFill="1" applyBorder="1" applyAlignment="1">
      <alignment horizontal="center" vertical="center" wrapText="1"/>
    </xf>
    <xf numFmtId="2" fontId="23" fillId="8" borderId="6" xfId="30" applyNumberFormat="1" applyFont="1" applyFill="1" applyBorder="1" applyAlignment="1">
      <alignment horizontal="center" vertical="center" wrapText="1"/>
    </xf>
    <xf numFmtId="2" fontId="23" fillId="8" borderId="7" xfId="30" applyNumberFormat="1" applyFont="1" applyFill="1" applyBorder="1" applyAlignment="1">
      <alignment horizontal="center" vertical="center" wrapText="1"/>
    </xf>
    <xf numFmtId="2" fontId="23" fillId="8" borderId="8" xfId="30" applyNumberFormat="1" applyFont="1" applyFill="1" applyBorder="1" applyAlignment="1">
      <alignment horizontal="center" vertical="center" wrapText="1"/>
    </xf>
    <xf numFmtId="0" fontId="8" fillId="5" borderId="65" xfId="15" applyFont="1" applyFill="1" applyBorder="1" applyAlignment="1">
      <alignment horizontal="center"/>
    </xf>
    <xf numFmtId="0" fontId="8" fillId="5" borderId="72" xfId="15" applyFont="1" applyFill="1" applyBorder="1" applyAlignment="1">
      <alignment horizontal="center"/>
    </xf>
    <xf numFmtId="0" fontId="8" fillId="5" borderId="17" xfId="15" applyFont="1" applyFill="1" applyBorder="1" applyAlignment="1">
      <alignment horizontal="center"/>
    </xf>
    <xf numFmtId="173" fontId="8" fillId="5" borderId="21" xfId="29" applyFont="1" applyFill="1" applyBorder="1" applyAlignment="1">
      <alignment horizontal="center" vertical="center"/>
    </xf>
    <xf numFmtId="173" fontId="8" fillId="5" borderId="19" xfId="29" applyFont="1" applyFill="1" applyBorder="1" applyAlignment="1">
      <alignment horizontal="center" vertical="center"/>
    </xf>
    <xf numFmtId="173" fontId="8" fillId="5" borderId="20" xfId="29" applyFont="1" applyFill="1" applyBorder="1" applyAlignment="1">
      <alignment horizontal="center" vertical="center"/>
    </xf>
    <xf numFmtId="10" fontId="7" fillId="5" borderId="64" xfId="8" applyNumberFormat="1" applyFont="1" applyFill="1" applyBorder="1" applyAlignment="1">
      <alignment horizontal="center" vertical="center"/>
    </xf>
    <xf numFmtId="10" fontId="7" fillId="5" borderId="71" xfId="8" applyNumberFormat="1" applyFont="1" applyFill="1" applyBorder="1" applyAlignment="1">
      <alignment horizontal="center" vertical="center"/>
    </xf>
    <xf numFmtId="10" fontId="7" fillId="5" borderId="69" xfId="8" applyNumberFormat="1" applyFont="1" applyFill="1" applyBorder="1" applyAlignment="1">
      <alignment horizontal="center" vertical="center"/>
    </xf>
    <xf numFmtId="14" fontId="23" fillId="8" borderId="6" xfId="1" applyNumberFormat="1" applyFont="1" applyFill="1" applyBorder="1" applyAlignment="1">
      <alignment horizontal="right" vertical="center" wrapText="1"/>
    </xf>
    <xf numFmtId="43" fontId="23" fillId="8" borderId="8" xfId="1" applyFont="1" applyFill="1" applyBorder="1" applyAlignment="1">
      <alignment horizontal="right" vertical="center" wrapText="1"/>
    </xf>
    <xf numFmtId="0" fontId="8" fillId="5" borderId="18" xfId="15" applyFont="1" applyFill="1" applyBorder="1" applyAlignment="1">
      <alignment horizontal="center"/>
    </xf>
    <xf numFmtId="0" fontId="8" fillId="5" borderId="19" xfId="15" applyFont="1" applyFill="1" applyBorder="1" applyAlignment="1">
      <alignment horizontal="center"/>
    </xf>
    <xf numFmtId="0" fontId="8" fillId="5" borderId="20" xfId="15" applyFont="1" applyFill="1" applyBorder="1" applyAlignment="1">
      <alignment horizontal="center"/>
    </xf>
    <xf numFmtId="0" fontId="8" fillId="11" borderId="18" xfId="15" applyFont="1" applyFill="1" applyBorder="1" applyAlignment="1">
      <alignment horizontal="left" vertical="center" wrapText="1"/>
    </xf>
    <xf numFmtId="0" fontId="8" fillId="11" borderId="19" xfId="15" applyFont="1" applyFill="1" applyBorder="1" applyAlignment="1">
      <alignment horizontal="left" vertical="center" wrapText="1"/>
    </xf>
    <xf numFmtId="0" fontId="7" fillId="11" borderId="18" xfId="15" applyFont="1" applyFill="1" applyBorder="1" applyAlignment="1">
      <alignment horizontal="left" vertical="center" wrapText="1"/>
    </xf>
    <xf numFmtId="0" fontId="7" fillId="11" borderId="19" xfId="15" applyFont="1" applyFill="1" applyBorder="1" applyAlignment="1">
      <alignment horizontal="left" vertical="center" wrapText="1"/>
    </xf>
    <xf numFmtId="0" fontId="8" fillId="5" borderId="18" xfId="15" applyFont="1" applyFill="1" applyBorder="1" applyAlignment="1">
      <alignment horizontal="center" vertical="center" wrapText="1"/>
    </xf>
    <xf numFmtId="0" fontId="8" fillId="5" borderId="19" xfId="15" applyFont="1" applyFill="1" applyBorder="1" applyAlignment="1">
      <alignment horizontal="center" vertical="center" wrapText="1"/>
    </xf>
    <xf numFmtId="0" fontId="8" fillId="5" borderId="20" xfId="15" applyFont="1" applyFill="1" applyBorder="1" applyAlignment="1">
      <alignment horizontal="center" vertical="center" wrapText="1"/>
    </xf>
    <xf numFmtId="0" fontId="7" fillId="11" borderId="22" xfId="15" applyFont="1" applyFill="1" applyBorder="1" applyAlignment="1">
      <alignment horizontal="left" vertical="center"/>
    </xf>
    <xf numFmtId="0" fontId="7" fillId="11" borderId="0" xfId="15" applyFont="1" applyFill="1" applyAlignment="1">
      <alignment horizontal="left" vertical="center"/>
    </xf>
    <xf numFmtId="0" fontId="7" fillId="11" borderId="53" xfId="15" applyFont="1" applyFill="1" applyBorder="1" applyAlignment="1">
      <alignment horizontal="left" vertical="center"/>
    </xf>
    <xf numFmtId="14" fontId="23" fillId="0" borderId="6" xfId="25" applyNumberFormat="1" applyFont="1" applyBorder="1" applyAlignment="1">
      <alignment horizontal="center" wrapText="1"/>
    </xf>
    <xf numFmtId="14" fontId="23" fillId="0" borderId="7" xfId="25" applyNumberFormat="1" applyFont="1" applyBorder="1" applyAlignment="1">
      <alignment horizontal="center" wrapText="1"/>
    </xf>
    <xf numFmtId="14" fontId="23" fillId="0" borderId="8" xfId="25" applyNumberFormat="1" applyFont="1" applyBorder="1" applyAlignment="1">
      <alignment horizontal="center" wrapText="1"/>
    </xf>
    <xf numFmtId="0" fontId="7" fillId="8" borderId="6" xfId="15" applyFont="1" applyFill="1" applyBorder="1" applyAlignment="1">
      <alignment horizontal="center" vertical="center"/>
    </xf>
    <xf numFmtId="0" fontId="7" fillId="8" borderId="7" xfId="15" applyFont="1" applyFill="1" applyBorder="1" applyAlignment="1">
      <alignment horizontal="center" vertical="center"/>
    </xf>
    <xf numFmtId="10" fontId="7" fillId="5" borderId="64" xfId="15" applyNumberFormat="1" applyFont="1" applyFill="1" applyBorder="1" applyAlignment="1">
      <alignment horizontal="center" vertical="center"/>
    </xf>
    <xf numFmtId="10" fontId="7" fillId="5" borderId="71" xfId="15" applyNumberFormat="1" applyFont="1" applyFill="1" applyBorder="1" applyAlignment="1">
      <alignment horizontal="center" vertical="center"/>
    </xf>
    <xf numFmtId="10" fontId="7" fillId="5" borderId="69" xfId="15" applyNumberFormat="1" applyFont="1" applyFill="1" applyBorder="1" applyAlignment="1">
      <alignment horizontal="center" vertical="center"/>
    </xf>
    <xf numFmtId="42" fontId="8" fillId="11" borderId="12" xfId="15" applyNumberFormat="1" applyFont="1" applyFill="1" applyBorder="1" applyAlignment="1">
      <alignment horizontal="center"/>
    </xf>
    <xf numFmtId="0" fontId="8" fillId="11" borderId="12" xfId="15" applyFont="1" applyFill="1" applyBorder="1" applyAlignment="1">
      <alignment horizontal="center"/>
    </xf>
    <xf numFmtId="0" fontId="7" fillId="5" borderId="18" xfId="15" applyFont="1" applyFill="1" applyBorder="1" applyAlignment="1">
      <alignment horizontal="center" vertical="center"/>
    </xf>
    <xf numFmtId="0" fontId="7" fillId="5" borderId="19" xfId="15" applyFont="1" applyFill="1" applyBorder="1" applyAlignment="1">
      <alignment horizontal="center" vertical="center"/>
    </xf>
    <xf numFmtId="0" fontId="7" fillId="5" borderId="63" xfId="15" applyFont="1" applyFill="1" applyBorder="1" applyAlignment="1">
      <alignment horizontal="center" vertical="center"/>
    </xf>
    <xf numFmtId="4" fontId="23" fillId="5" borderId="21" xfId="21" applyNumberFormat="1" applyFont="1" applyFill="1" applyBorder="1" applyAlignment="1">
      <alignment horizontal="center" vertical="center"/>
    </xf>
    <xf numFmtId="4" fontId="23" fillId="5" borderId="20" xfId="21" applyNumberFormat="1" applyFont="1" applyFill="1" applyBorder="1" applyAlignment="1">
      <alignment horizontal="center" vertical="center"/>
    </xf>
    <xf numFmtId="0" fontId="31" fillId="11" borderId="14" xfId="20" applyFont="1" applyFill="1" applyBorder="1" applyAlignment="1">
      <alignment horizontal="center" vertical="center" wrapText="1"/>
    </xf>
    <xf numFmtId="0" fontId="31" fillId="11" borderId="15" xfId="20" applyFont="1" applyFill="1" applyBorder="1" applyAlignment="1">
      <alignment horizontal="center" vertical="center" wrapText="1"/>
    </xf>
    <xf numFmtId="0" fontId="31" fillId="11" borderId="16" xfId="20" applyFont="1" applyFill="1" applyBorder="1" applyAlignment="1">
      <alignment horizontal="center" vertical="center" wrapText="1"/>
    </xf>
    <xf numFmtId="0" fontId="31" fillId="12" borderId="75" xfId="20" applyFont="1" applyFill="1" applyBorder="1" applyAlignment="1">
      <alignment horizontal="center" vertical="center"/>
    </xf>
    <xf numFmtId="0" fontId="31" fillId="12" borderId="76" xfId="20" applyFont="1" applyFill="1" applyBorder="1" applyAlignment="1">
      <alignment horizontal="center" vertical="center"/>
    </xf>
    <xf numFmtId="0" fontId="31" fillId="12" borderId="77" xfId="20" applyFont="1" applyFill="1" applyBorder="1" applyAlignment="1">
      <alignment horizontal="center" vertical="center"/>
    </xf>
    <xf numFmtId="2" fontId="31" fillId="12" borderId="31" xfId="21" applyNumberFormat="1" applyFont="1" applyFill="1" applyBorder="1" applyAlignment="1">
      <alignment horizontal="justify" vertical="center" wrapText="1"/>
    </xf>
    <xf numFmtId="2" fontId="31" fillId="12" borderId="32" xfId="21" applyNumberFormat="1" applyFont="1" applyFill="1" applyBorder="1" applyAlignment="1">
      <alignment horizontal="justify" vertical="center" wrapText="1"/>
    </xf>
    <xf numFmtId="0" fontId="23" fillId="5" borderId="44" xfId="21" applyFont="1" applyFill="1" applyBorder="1" applyAlignment="1">
      <alignment horizontal="center" vertical="center" wrapText="1"/>
    </xf>
    <xf numFmtId="0" fontId="23" fillId="5" borderId="45" xfId="21" applyFont="1" applyFill="1" applyBorder="1" applyAlignment="1">
      <alignment horizontal="center" vertical="center" wrapText="1"/>
    </xf>
    <xf numFmtId="0" fontId="23" fillId="5" borderId="54" xfId="21" applyFont="1" applyFill="1" applyBorder="1" applyAlignment="1">
      <alignment horizontal="center" vertical="center" wrapText="1"/>
    </xf>
    <xf numFmtId="0" fontId="6" fillId="5" borderId="18" xfId="21" applyFont="1" applyFill="1" applyBorder="1" applyAlignment="1">
      <alignment horizontal="center" vertical="center" wrapText="1"/>
    </xf>
    <xf numFmtId="0" fontId="6" fillId="5" borderId="19" xfId="21" applyFont="1" applyFill="1" applyBorder="1" applyAlignment="1">
      <alignment horizontal="center" vertical="center" wrapText="1"/>
    </xf>
    <xf numFmtId="0" fontId="6" fillId="5" borderId="63" xfId="21" applyFont="1" applyFill="1" applyBorder="1" applyAlignment="1">
      <alignment horizontal="center" vertical="center" wrapText="1"/>
    </xf>
    <xf numFmtId="0" fontId="23" fillId="12" borderId="61" xfId="21" applyFont="1" applyFill="1" applyBorder="1" applyAlignment="1">
      <alignment horizontal="center" vertical="center" wrapText="1"/>
    </xf>
    <xf numFmtId="0" fontId="23" fillId="12" borderId="55" xfId="21" applyFont="1" applyFill="1" applyBorder="1" applyAlignment="1">
      <alignment horizontal="center" vertical="center" wrapText="1"/>
    </xf>
    <xf numFmtId="0" fontId="23" fillId="12" borderId="62" xfId="21" applyFont="1" applyFill="1" applyBorder="1" applyAlignment="1">
      <alignment horizontal="center" vertical="center" wrapText="1"/>
    </xf>
    <xf numFmtId="0" fontId="23" fillId="12" borderId="37" xfId="21" applyFont="1" applyFill="1" applyBorder="1" applyAlignment="1">
      <alignment horizontal="center" vertical="center" wrapText="1"/>
    </xf>
    <xf numFmtId="0" fontId="23" fillId="12" borderId="36" xfId="21" applyFont="1" applyFill="1" applyBorder="1" applyAlignment="1">
      <alignment horizontal="center" vertical="center" wrapText="1"/>
    </xf>
    <xf numFmtId="3" fontId="23" fillId="12" borderId="37" xfId="21" applyNumberFormat="1" applyFont="1" applyFill="1" applyBorder="1" applyAlignment="1">
      <alignment horizontal="center" vertical="center" wrapText="1"/>
    </xf>
    <xf numFmtId="3" fontId="23" fillId="12" borderId="8" xfId="21" applyNumberFormat="1" applyFont="1" applyFill="1" applyBorder="1" applyAlignment="1">
      <alignment horizontal="center" vertical="center" wrapText="1"/>
    </xf>
    <xf numFmtId="43" fontId="6" fillId="5" borderId="24" xfId="37" applyFont="1" applyFill="1" applyBorder="1" applyAlignment="1">
      <alignment horizontal="center" vertical="center"/>
    </xf>
    <xf numFmtId="43" fontId="6" fillId="5" borderId="26" xfId="37" applyFont="1" applyFill="1" applyBorder="1" applyAlignment="1">
      <alignment horizontal="center" vertical="center"/>
    </xf>
    <xf numFmtId="9" fontId="6" fillId="5" borderId="24" xfId="8" applyFont="1" applyFill="1" applyBorder="1" applyAlignment="1">
      <alignment horizontal="center" vertical="center"/>
    </xf>
    <xf numFmtId="9" fontId="6" fillId="5" borderId="26" xfId="8" applyFont="1" applyFill="1" applyBorder="1" applyAlignment="1">
      <alignment horizontal="center" vertical="center"/>
    </xf>
    <xf numFmtId="43" fontId="6" fillId="5" borderId="21" xfId="37" applyFont="1" applyFill="1" applyBorder="1" applyAlignment="1">
      <alignment horizontal="center" vertical="center"/>
    </xf>
    <xf numFmtId="43" fontId="6" fillId="5" borderId="20" xfId="37" applyFont="1" applyFill="1" applyBorder="1" applyAlignment="1">
      <alignment horizontal="center" vertical="center"/>
    </xf>
    <xf numFmtId="9" fontId="6" fillId="5" borderId="21" xfId="8" applyFont="1" applyFill="1" applyBorder="1" applyAlignment="1">
      <alignment horizontal="center" vertical="center"/>
    </xf>
    <xf numFmtId="9" fontId="6" fillId="5" borderId="20" xfId="8" applyFont="1" applyFill="1" applyBorder="1" applyAlignment="1">
      <alignment horizontal="center" vertical="center"/>
    </xf>
    <xf numFmtId="175" fontId="6" fillId="5" borderId="21" xfId="8" applyNumberFormat="1" applyFont="1" applyFill="1" applyBorder="1" applyAlignment="1">
      <alignment horizontal="center" vertical="center"/>
    </xf>
    <xf numFmtId="175" fontId="6" fillId="5" borderId="20" xfId="8" applyNumberFormat="1" applyFont="1" applyFill="1" applyBorder="1" applyAlignment="1">
      <alignment horizontal="center" vertical="center"/>
    </xf>
    <xf numFmtId="0" fontId="23" fillId="12" borderId="21" xfId="21" applyFont="1" applyFill="1" applyBorder="1" applyAlignment="1">
      <alignment horizontal="center" vertical="center"/>
    </xf>
    <xf numFmtId="0" fontId="23" fillId="12" borderId="19" xfId="21" applyFont="1" applyFill="1" applyBorder="1" applyAlignment="1">
      <alignment horizontal="center" vertical="center"/>
    </xf>
    <xf numFmtId="0" fontId="23" fillId="12" borderId="20" xfId="21" applyFont="1" applyFill="1" applyBorder="1" applyAlignment="1">
      <alignment horizontal="center" vertical="center"/>
    </xf>
    <xf numFmtId="14" fontId="30" fillId="5" borderId="6" xfId="24" applyNumberFormat="1" applyFont="1" applyFill="1" applyBorder="1" applyAlignment="1">
      <alignment horizontal="center" wrapText="1"/>
    </xf>
    <xf numFmtId="0" fontId="30" fillId="5" borderId="7" xfId="24" applyFont="1" applyFill="1" applyBorder="1" applyAlignment="1">
      <alignment horizontal="center" wrapText="1"/>
    </xf>
    <xf numFmtId="0" fontId="30" fillId="5" borderId="8" xfId="24" applyFont="1" applyFill="1" applyBorder="1" applyAlignment="1">
      <alignment horizontal="center" wrapText="1"/>
    </xf>
    <xf numFmtId="191" fontId="6" fillId="5" borderId="24" xfId="21" applyNumberFormat="1" applyFont="1" applyFill="1" applyBorder="1" applyAlignment="1">
      <alignment horizontal="center" vertical="center"/>
    </xf>
    <xf numFmtId="191" fontId="6" fillId="5" borderId="26" xfId="21" applyNumberFormat="1" applyFont="1" applyFill="1" applyBorder="1" applyAlignment="1">
      <alignment horizontal="center" vertical="center"/>
    </xf>
    <xf numFmtId="191" fontId="6" fillId="5" borderId="21" xfId="21" applyNumberFormat="1" applyFont="1" applyFill="1" applyBorder="1" applyAlignment="1">
      <alignment horizontal="center" vertical="center"/>
    </xf>
    <xf numFmtId="191" fontId="6" fillId="5" borderId="20" xfId="21" applyNumberFormat="1" applyFont="1" applyFill="1" applyBorder="1" applyAlignment="1">
      <alignment horizontal="center" vertical="center"/>
    </xf>
    <xf numFmtId="0" fontId="23" fillId="5" borderId="18" xfId="21" applyFont="1" applyFill="1" applyBorder="1" applyAlignment="1">
      <alignment horizontal="center" vertical="center" wrapText="1"/>
    </xf>
    <xf numFmtId="0" fontId="23" fillId="5" borderId="19" xfId="21" applyFont="1" applyFill="1" applyBorder="1" applyAlignment="1">
      <alignment horizontal="center" vertical="center" wrapText="1"/>
    </xf>
    <xf numFmtId="0" fontId="23" fillId="5" borderId="63" xfId="21" applyFont="1" applyFill="1" applyBorder="1" applyAlignment="1">
      <alignment horizontal="center" vertical="center" wrapText="1"/>
    </xf>
    <xf numFmtId="0" fontId="23" fillId="12" borderId="18" xfId="24" applyFont="1" applyFill="1" applyBorder="1" applyAlignment="1">
      <alignment horizontal="left" vertical="center" wrapText="1"/>
    </xf>
    <xf numFmtId="0" fontId="23" fillId="12" borderId="19" xfId="24" applyFont="1" applyFill="1" applyBorder="1" applyAlignment="1">
      <alignment horizontal="left" vertical="center" wrapText="1"/>
    </xf>
    <xf numFmtId="0" fontId="23" fillId="12" borderId="20" xfId="24" applyFont="1" applyFill="1" applyBorder="1" applyAlignment="1">
      <alignment horizontal="left" vertical="center" wrapText="1"/>
    </xf>
    <xf numFmtId="0" fontId="23" fillId="5" borderId="61" xfId="24" applyFont="1" applyFill="1" applyBorder="1" applyAlignment="1">
      <alignment horizontal="left" vertical="center" wrapText="1"/>
    </xf>
    <xf numFmtId="0" fontId="23" fillId="5" borderId="55" xfId="24" applyFont="1" applyFill="1" applyBorder="1" applyAlignment="1">
      <alignment horizontal="left" vertical="center" wrapText="1"/>
    </xf>
    <xf numFmtId="0" fontId="23" fillId="5" borderId="56" xfId="24" applyFont="1" applyFill="1" applyBorder="1" applyAlignment="1">
      <alignment horizontal="left" vertical="center" wrapText="1"/>
    </xf>
    <xf numFmtId="0" fontId="23" fillId="12" borderId="6" xfId="24" applyFont="1" applyFill="1" applyBorder="1" applyAlignment="1">
      <alignment horizontal="left" vertical="center" wrapText="1"/>
    </xf>
    <xf numFmtId="0" fontId="23" fillId="12" borderId="7" xfId="24" applyFont="1" applyFill="1" applyBorder="1" applyAlignment="1">
      <alignment horizontal="left" vertical="center" wrapText="1"/>
    </xf>
    <xf numFmtId="0" fontId="23" fillId="12" borderId="36" xfId="24" applyFont="1" applyFill="1" applyBorder="1" applyAlignment="1">
      <alignment horizontal="left" vertical="center" wrapText="1"/>
    </xf>
    <xf numFmtId="0" fontId="23" fillId="0" borderId="6" xfId="14" applyFont="1" applyBorder="1" applyAlignment="1">
      <alignment horizontal="center" wrapText="1"/>
    </xf>
    <xf numFmtId="0" fontId="23" fillId="0" borderId="7" xfId="14" applyFont="1" applyBorder="1" applyAlignment="1">
      <alignment horizontal="center" wrapText="1"/>
    </xf>
    <xf numFmtId="0" fontId="23" fillId="0" borderId="8" xfId="14" applyFont="1" applyBorder="1" applyAlignment="1">
      <alignment horizontal="center" wrapText="1"/>
    </xf>
    <xf numFmtId="2" fontId="23" fillId="0" borderId="6" xfId="14" applyNumberFormat="1" applyFont="1" applyBorder="1" applyAlignment="1">
      <alignment horizontal="center" vertical="center" wrapText="1"/>
    </xf>
    <xf numFmtId="0" fontId="23" fillId="0" borderId="7" xfId="14" applyFont="1" applyBorder="1" applyAlignment="1">
      <alignment horizontal="center" vertical="center" wrapText="1"/>
    </xf>
    <xf numFmtId="0" fontId="23" fillId="0" borderId="8" xfId="14" applyFont="1" applyBorder="1" applyAlignment="1">
      <alignment horizontal="center" vertical="center" wrapText="1"/>
    </xf>
    <xf numFmtId="0" fontId="30" fillId="8" borderId="6" xfId="14" applyFont="1" applyFill="1" applyBorder="1" applyAlignment="1">
      <alignment horizontal="center" vertical="center"/>
    </xf>
    <xf numFmtId="0" fontId="30" fillId="8" borderId="7" xfId="14" applyFont="1" applyFill="1" applyBorder="1" applyAlignment="1">
      <alignment horizontal="center" vertical="center"/>
    </xf>
    <xf numFmtId="14" fontId="7" fillId="8" borderId="6" xfId="14" applyNumberFormat="1" applyFont="1" applyFill="1" applyBorder="1" applyAlignment="1">
      <alignment horizontal="center" vertical="center"/>
    </xf>
    <xf numFmtId="0" fontId="7" fillId="8" borderId="8" xfId="14" applyFont="1" applyFill="1" applyBorder="1" applyAlignment="1">
      <alignment horizontal="center" vertical="center"/>
    </xf>
    <xf numFmtId="0" fontId="30" fillId="8" borderId="6" xfId="14" applyFont="1" applyFill="1" applyBorder="1" applyAlignment="1">
      <alignment horizontal="right"/>
    </xf>
    <xf numFmtId="0" fontId="30" fillId="8" borderId="7" xfId="14" applyFont="1" applyFill="1" applyBorder="1" applyAlignment="1">
      <alignment horizontal="right"/>
    </xf>
    <xf numFmtId="0" fontId="30" fillId="8" borderId="8" xfId="14" applyFont="1" applyFill="1" applyBorder="1" applyAlignment="1">
      <alignment horizontal="right"/>
    </xf>
    <xf numFmtId="0" fontId="6" fillId="0" borderId="0" xfId="15" applyAlignment="1">
      <alignment horizontal="left" vertical="center" wrapText="1"/>
    </xf>
    <xf numFmtId="0" fontId="23" fillId="8" borderId="6" xfId="14" applyFont="1" applyFill="1" applyBorder="1" applyAlignment="1">
      <alignment horizontal="center" vertical="center" wrapText="1"/>
    </xf>
    <xf numFmtId="0" fontId="23" fillId="8" borderId="7" xfId="14" applyFont="1" applyFill="1" applyBorder="1" applyAlignment="1">
      <alignment horizontal="center" vertical="center" wrapText="1"/>
    </xf>
    <xf numFmtId="0" fontId="23" fillId="8" borderId="8" xfId="14" applyFont="1" applyFill="1" applyBorder="1" applyAlignment="1">
      <alignment horizontal="center" vertical="center" wrapText="1"/>
    </xf>
    <xf numFmtId="0" fontId="30" fillId="8" borderId="6" xfId="14" applyFont="1" applyFill="1" applyBorder="1" applyAlignment="1">
      <alignment horizontal="center"/>
    </xf>
    <xf numFmtId="0" fontId="30" fillId="8" borderId="7" xfId="14" applyFont="1" applyFill="1" applyBorder="1" applyAlignment="1">
      <alignment horizontal="center"/>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8" xfId="0" applyFont="1" applyBorder="1" applyAlignment="1">
      <alignment horizontal="center" wrapText="1"/>
    </xf>
    <xf numFmtId="0" fontId="0" fillId="0" borderId="23"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14" fontId="0" fillId="0" borderId="15" xfId="0" applyNumberFormat="1" applyBorder="1" applyAlignment="1">
      <alignment horizontal="right" vertical="center"/>
    </xf>
    <xf numFmtId="0" fontId="0" fillId="0" borderId="15" xfId="0" applyBorder="1" applyAlignment="1">
      <alignment horizontal="right" vertical="center"/>
    </xf>
    <xf numFmtId="0" fontId="0" fillId="0" borderId="16" xfId="0" applyBorder="1" applyAlignment="1">
      <alignment horizontal="right" vertical="center"/>
    </xf>
    <xf numFmtId="2" fontId="2" fillId="0" borderId="6" xfId="0" applyNumberFormat="1"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6" fillId="8" borderId="6" xfId="0" applyFont="1" applyFill="1" applyBorder="1" applyAlignment="1">
      <alignment horizontal="center" vertical="center"/>
    </xf>
    <xf numFmtId="0" fontId="26" fillId="8" borderId="7" xfId="0" applyFont="1" applyFill="1" applyBorder="1" applyAlignment="1">
      <alignment horizontal="center" vertical="center"/>
    </xf>
    <xf numFmtId="0" fontId="26" fillId="8" borderId="8" xfId="0" applyFont="1" applyFill="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50" fillId="0" borderId="6" xfId="0" applyFont="1" applyBorder="1" applyAlignment="1">
      <alignment horizontal="center" wrapText="1"/>
    </xf>
    <xf numFmtId="0" fontId="50" fillId="0" borderId="7" xfId="0" applyFont="1" applyBorder="1" applyAlignment="1">
      <alignment horizontal="center" wrapText="1"/>
    </xf>
    <xf numFmtId="0" fontId="50" fillId="0" borderId="8" xfId="0" applyFont="1" applyBorder="1" applyAlignment="1">
      <alignment horizontal="center" wrapText="1"/>
    </xf>
    <xf numFmtId="0" fontId="36" fillId="0" borderId="14" xfId="0" applyFont="1" applyBorder="1" applyAlignment="1">
      <alignment horizontal="justify" wrapText="1"/>
    </xf>
    <xf numFmtId="0" fontId="36" fillId="0" borderId="15" xfId="0" applyFont="1" applyBorder="1" applyAlignment="1">
      <alignment horizontal="justify" wrapText="1"/>
    </xf>
    <xf numFmtId="0" fontId="36" fillId="0" borderId="16" xfId="0" applyFont="1" applyBorder="1" applyAlignment="1">
      <alignment horizontal="justify" wrapText="1"/>
    </xf>
    <xf numFmtId="0" fontId="36" fillId="0" borderId="22" xfId="0" applyFont="1" applyBorder="1" applyAlignment="1">
      <alignment horizontal="justify" wrapText="1"/>
    </xf>
    <xf numFmtId="0" fontId="36" fillId="0" borderId="0" xfId="0" applyFont="1" applyAlignment="1">
      <alignment horizontal="justify" wrapText="1"/>
    </xf>
    <xf numFmtId="0" fontId="36" fillId="0" borderId="23" xfId="0" applyFont="1" applyBorder="1" applyAlignment="1">
      <alignment horizontal="justify" wrapText="1"/>
    </xf>
    <xf numFmtId="0" fontId="36" fillId="0" borderId="31" xfId="0" applyFont="1" applyBorder="1" applyAlignment="1">
      <alignment horizontal="justify" wrapText="1"/>
    </xf>
    <xf numFmtId="0" fontId="36" fillId="0" borderId="32" xfId="0" applyFont="1" applyBorder="1" applyAlignment="1">
      <alignment horizontal="justify" wrapText="1"/>
    </xf>
    <xf numFmtId="0" fontId="36" fillId="0" borderId="33" xfId="0" applyFont="1" applyBorder="1" applyAlignment="1">
      <alignment horizontal="justify" wrapText="1"/>
    </xf>
    <xf numFmtId="0" fontId="2" fillId="8" borderId="6" xfId="0" applyFont="1" applyFill="1" applyBorder="1" applyAlignment="1">
      <alignment horizontal="center" vertical="center" wrapText="1"/>
    </xf>
    <xf numFmtId="0" fontId="2" fillId="8" borderId="7" xfId="0" applyFont="1" applyFill="1" applyBorder="1" applyAlignment="1">
      <alignment horizontal="center" vertical="center" wrapText="1"/>
    </xf>
    <xf numFmtId="0" fontId="2" fillId="8" borderId="8" xfId="0" applyFont="1" applyFill="1" applyBorder="1" applyAlignment="1">
      <alignment horizontal="center" vertical="center" wrapText="1"/>
    </xf>
    <xf numFmtId="0" fontId="36" fillId="0" borderId="14" xfId="0" applyFont="1" applyBorder="1" applyAlignment="1">
      <alignment horizontal="justify" vertical="top" wrapText="1"/>
    </xf>
    <xf numFmtId="0" fontId="36" fillId="0" borderId="15" xfId="0" applyFont="1" applyBorder="1" applyAlignment="1">
      <alignment horizontal="justify" vertical="top" wrapText="1"/>
    </xf>
    <xf numFmtId="0" fontId="36" fillId="0" borderId="16" xfId="0" applyFont="1" applyBorder="1" applyAlignment="1">
      <alignment horizontal="justify" vertical="top" wrapText="1"/>
    </xf>
    <xf numFmtId="0" fontId="36" fillId="0" borderId="22" xfId="0" applyFont="1" applyBorder="1" applyAlignment="1">
      <alignment horizontal="justify" vertical="top" wrapText="1"/>
    </xf>
    <xf numFmtId="0" fontId="36" fillId="0" borderId="0" xfId="0" applyFont="1" applyAlignment="1">
      <alignment horizontal="justify" vertical="top" wrapText="1"/>
    </xf>
    <xf numFmtId="0" fontId="36" fillId="0" borderId="23" xfId="0" applyFont="1" applyBorder="1" applyAlignment="1">
      <alignment horizontal="justify" vertical="top" wrapText="1"/>
    </xf>
    <xf numFmtId="0" fontId="36" fillId="0" borderId="31" xfId="0" applyFont="1" applyBorder="1" applyAlignment="1">
      <alignment horizontal="justify" vertical="top" wrapText="1"/>
    </xf>
    <xf numFmtId="0" fontId="36" fillId="0" borderId="32" xfId="0" applyFont="1" applyBorder="1" applyAlignment="1">
      <alignment horizontal="justify" vertical="top" wrapText="1"/>
    </xf>
    <xf numFmtId="0" fontId="36" fillId="0" borderId="33" xfId="0" applyFont="1" applyBorder="1" applyAlignment="1">
      <alignment horizontal="justify" vertical="top" wrapText="1"/>
    </xf>
    <xf numFmtId="0" fontId="10" fillId="3" borderId="1" xfId="0" applyFont="1" applyFill="1" applyBorder="1" applyAlignment="1">
      <alignment horizontal="center" vertical="center" wrapText="1"/>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xf>
    <xf numFmtId="0" fontId="16" fillId="3" borderId="4" xfId="0" applyFont="1" applyFill="1" applyBorder="1" applyAlignment="1">
      <alignment horizontal="center" vertical="center" wrapText="1"/>
    </xf>
    <xf numFmtId="0" fontId="10" fillId="0" borderId="6" xfId="0" applyFont="1" applyBorder="1" applyAlignment="1">
      <alignment horizontal="center" vertical="center"/>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13" fillId="3" borderId="24" xfId="0" applyFont="1" applyFill="1" applyBorder="1" applyAlignment="1">
      <alignment horizontal="left" vertical="center" wrapText="1"/>
    </xf>
    <xf numFmtId="0" fontId="13" fillId="3" borderId="25" xfId="0" applyFont="1" applyFill="1" applyBorder="1" applyAlignment="1">
      <alignment horizontal="left" vertical="center" wrapText="1"/>
    </xf>
    <xf numFmtId="0" fontId="13" fillId="3" borderId="26" xfId="0" applyFont="1" applyFill="1" applyBorder="1" applyAlignment="1">
      <alignment horizontal="left" vertical="center" wrapText="1"/>
    </xf>
    <xf numFmtId="0" fontId="13" fillId="3" borderId="18" xfId="0" applyFont="1" applyFill="1" applyBorder="1" applyAlignment="1">
      <alignment horizontal="right" vertical="center"/>
    </xf>
    <xf numFmtId="0" fontId="13" fillId="3" borderId="19" xfId="0" applyFont="1" applyFill="1" applyBorder="1" applyAlignment="1">
      <alignment horizontal="right" vertical="center"/>
    </xf>
    <xf numFmtId="0" fontId="13" fillId="3" borderId="20" xfId="0" applyFont="1" applyFill="1" applyBorder="1" applyAlignment="1">
      <alignment horizontal="right" vertical="center"/>
    </xf>
    <xf numFmtId="0" fontId="13" fillId="3" borderId="21" xfId="0" applyFont="1" applyFill="1" applyBorder="1" applyAlignment="1">
      <alignment horizontal="left" vertical="center" wrapText="1"/>
    </xf>
    <xf numFmtId="0" fontId="13" fillId="3" borderId="19" xfId="0" applyFont="1" applyFill="1" applyBorder="1" applyAlignment="1">
      <alignment horizontal="left" vertical="center" wrapText="1"/>
    </xf>
    <xf numFmtId="0" fontId="13" fillId="3" borderId="20" xfId="0" applyFont="1" applyFill="1" applyBorder="1" applyAlignment="1">
      <alignment horizontal="left" vertical="center" wrapText="1"/>
    </xf>
    <xf numFmtId="0" fontId="13" fillId="3" borderId="37" xfId="0" applyFont="1" applyFill="1" applyBorder="1" applyAlignment="1">
      <alignment horizontal="left" vertical="center" wrapText="1"/>
    </xf>
    <xf numFmtId="0" fontId="13" fillId="3" borderId="7" xfId="0" applyFont="1" applyFill="1" applyBorder="1" applyAlignment="1">
      <alignment horizontal="left" vertical="center" wrapText="1"/>
    </xf>
    <xf numFmtId="0" fontId="13" fillId="3" borderId="36" xfId="0" applyFont="1" applyFill="1" applyBorder="1" applyAlignment="1">
      <alignment horizontal="left" vertical="center" wrapText="1"/>
    </xf>
    <xf numFmtId="0" fontId="13" fillId="3" borderId="27" xfId="0" applyFont="1" applyFill="1" applyBorder="1" applyAlignment="1">
      <alignment horizontal="right" vertical="center"/>
    </xf>
    <xf numFmtId="0" fontId="13" fillId="3" borderId="28" xfId="0" applyFont="1" applyFill="1" applyBorder="1" applyAlignment="1">
      <alignment horizontal="right" vertical="center"/>
    </xf>
    <xf numFmtId="0" fontId="13" fillId="3" borderId="29" xfId="0" applyFont="1" applyFill="1" applyBorder="1" applyAlignment="1">
      <alignment horizontal="right" vertical="center"/>
    </xf>
    <xf numFmtId="0" fontId="13" fillId="3" borderId="9" xfId="0" applyFont="1" applyFill="1" applyBorder="1" applyAlignment="1">
      <alignment horizontal="center" vertical="center" wrapText="1"/>
    </xf>
    <xf numFmtId="0" fontId="13" fillId="3" borderId="47" xfId="0" applyFont="1" applyFill="1" applyBorder="1" applyAlignment="1">
      <alignment horizontal="center" vertical="center" wrapText="1"/>
    </xf>
    <xf numFmtId="0" fontId="15" fillId="0" borderId="6" xfId="0" applyFont="1" applyBorder="1" applyAlignment="1">
      <alignment horizontal="justify" vertical="center" wrapText="1"/>
    </xf>
    <xf numFmtId="0" fontId="15" fillId="0" borderId="7" xfId="0" applyFont="1" applyBorder="1" applyAlignment="1">
      <alignment horizontal="justify" vertical="center" wrapText="1"/>
    </xf>
    <xf numFmtId="0" fontId="15" fillId="0" borderId="8" xfId="0" applyFont="1" applyBorder="1" applyAlignment="1">
      <alignment horizontal="justify" vertical="center" wrapText="1"/>
    </xf>
    <xf numFmtId="0" fontId="15" fillId="0" borderId="14" xfId="0" applyFont="1" applyBorder="1" applyAlignment="1">
      <alignment horizontal="justify" vertical="center" wrapText="1"/>
    </xf>
    <xf numFmtId="0" fontId="15" fillId="0" borderId="15" xfId="0" applyFont="1" applyBorder="1" applyAlignment="1">
      <alignment horizontal="justify" vertical="center" wrapText="1"/>
    </xf>
    <xf numFmtId="0" fontId="15" fillId="0" borderId="16" xfId="0" applyFont="1" applyBorder="1" applyAlignment="1">
      <alignment horizontal="justify" vertical="center" wrapText="1"/>
    </xf>
    <xf numFmtId="0" fontId="15" fillId="0" borderId="22" xfId="0" applyFont="1" applyBorder="1" applyAlignment="1">
      <alignment horizontal="justify" vertical="center" wrapText="1"/>
    </xf>
    <xf numFmtId="0" fontId="15" fillId="0" borderId="0" xfId="0" applyFont="1" applyAlignment="1">
      <alignment horizontal="justify" vertical="center" wrapText="1"/>
    </xf>
    <xf numFmtId="0" fontId="15" fillId="0" borderId="23" xfId="0" applyFont="1" applyBorder="1" applyAlignment="1">
      <alignment horizontal="justify" vertical="center" wrapText="1"/>
    </xf>
    <xf numFmtId="0" fontId="15" fillId="0" borderId="31" xfId="0" applyFont="1" applyBorder="1" applyAlignment="1">
      <alignment horizontal="justify" vertical="center" wrapText="1"/>
    </xf>
    <xf numFmtId="0" fontId="15" fillId="0" borderId="32" xfId="0" applyFont="1" applyBorder="1" applyAlignment="1">
      <alignment horizontal="justify" vertical="center" wrapText="1"/>
    </xf>
    <xf numFmtId="0" fontId="15" fillId="0" borderId="33" xfId="0" applyFont="1" applyBorder="1" applyAlignment="1">
      <alignment horizontal="justify" vertical="center" wrapText="1"/>
    </xf>
    <xf numFmtId="0" fontId="13" fillId="3" borderId="37" xfId="0" applyFont="1" applyFill="1" applyBorder="1" applyAlignment="1">
      <alignment horizontal="justify" vertical="center" wrapText="1"/>
    </xf>
    <xf numFmtId="0" fontId="13" fillId="3" borderId="7" xfId="0" applyFont="1" applyFill="1" applyBorder="1" applyAlignment="1">
      <alignment horizontal="justify" vertical="center" wrapText="1"/>
    </xf>
    <xf numFmtId="0" fontId="13" fillId="3" borderId="8" xfId="0" applyFont="1" applyFill="1" applyBorder="1" applyAlignment="1">
      <alignment horizontal="justify" vertical="center" wrapText="1"/>
    </xf>
    <xf numFmtId="0" fontId="13" fillId="3" borderId="34" xfId="0" applyFont="1" applyFill="1" applyBorder="1" applyAlignment="1">
      <alignment vertical="center" wrapText="1"/>
    </xf>
    <xf numFmtId="0" fontId="13" fillId="3" borderId="35" xfId="0" applyFont="1" applyFill="1" applyBorder="1" applyAlignment="1">
      <alignment vertical="center" wrapText="1"/>
    </xf>
    <xf numFmtId="0" fontId="13" fillId="3" borderId="1" xfId="0" applyFont="1" applyFill="1" applyBorder="1" applyAlignment="1">
      <alignment vertical="center" wrapText="1"/>
    </xf>
    <xf numFmtId="0" fontId="13" fillId="3" borderId="2" xfId="0" applyFont="1" applyFill="1" applyBorder="1" applyAlignment="1">
      <alignment vertical="center" wrapText="1"/>
    </xf>
    <xf numFmtId="0" fontId="7" fillId="0" borderId="14" xfId="4" applyFont="1" applyBorder="1" applyAlignment="1">
      <alignment horizontal="center" vertical="center" wrapText="1"/>
    </xf>
    <xf numFmtId="0" fontId="7" fillId="0" borderId="15" xfId="4" applyFont="1" applyBorder="1" applyAlignment="1">
      <alignment horizontal="center" vertical="center" wrapText="1"/>
    </xf>
    <xf numFmtId="0" fontId="7" fillId="0" borderId="16" xfId="4" applyFont="1" applyBorder="1" applyAlignment="1">
      <alignment horizontal="center" vertical="center" wrapText="1"/>
    </xf>
    <xf numFmtId="0" fontId="7" fillId="0" borderId="22" xfId="4" applyFont="1" applyBorder="1" applyAlignment="1">
      <alignment horizontal="center" vertical="center" wrapText="1"/>
    </xf>
    <xf numFmtId="0" fontId="7" fillId="0" borderId="0" xfId="4" applyFont="1" applyAlignment="1">
      <alignment horizontal="center" vertical="center" wrapText="1"/>
    </xf>
    <xf numFmtId="0" fontId="7" fillId="0" borderId="23" xfId="4" applyFont="1" applyBorder="1" applyAlignment="1">
      <alignment horizontal="center" vertical="center" wrapText="1"/>
    </xf>
    <xf numFmtId="0" fontId="7" fillId="0" borderId="31" xfId="4" applyFont="1" applyBorder="1" applyAlignment="1">
      <alignment horizontal="center" vertical="center" wrapText="1"/>
    </xf>
    <xf numFmtId="0" fontId="7" fillId="0" borderId="32" xfId="4" applyFont="1" applyBorder="1" applyAlignment="1">
      <alignment horizontal="center" vertical="center" wrapText="1"/>
    </xf>
    <xf numFmtId="0" fontId="7" fillId="0" borderId="33" xfId="4" applyFont="1" applyBorder="1" applyAlignment="1">
      <alignment horizontal="center" vertical="center" wrapText="1"/>
    </xf>
    <xf numFmtId="0" fontId="7" fillId="0" borderId="14" xfId="4" applyFont="1" applyBorder="1" applyAlignment="1">
      <alignment horizontal="center" vertical="center"/>
    </xf>
    <xf numFmtId="0" fontId="7" fillId="0" borderId="15" xfId="4" applyFont="1" applyBorder="1" applyAlignment="1">
      <alignment horizontal="center" vertical="center"/>
    </xf>
    <xf numFmtId="0" fontId="7" fillId="0" borderId="16" xfId="4" applyFont="1" applyBorder="1" applyAlignment="1">
      <alignment horizontal="center" vertical="center"/>
    </xf>
    <xf numFmtId="0" fontId="7" fillId="0" borderId="22" xfId="4" applyFont="1" applyBorder="1" applyAlignment="1">
      <alignment horizontal="center" vertical="center"/>
    </xf>
    <xf numFmtId="0" fontId="7" fillId="0" borderId="0" xfId="4" applyFont="1" applyAlignment="1">
      <alignment horizontal="center" vertical="center"/>
    </xf>
    <xf numFmtId="0" fontId="7" fillId="0" borderId="23" xfId="4" applyFont="1" applyBorder="1" applyAlignment="1">
      <alignment horizontal="center" vertical="center"/>
    </xf>
    <xf numFmtId="0" fontId="7" fillId="3" borderId="31" xfId="4" applyFont="1" applyFill="1" applyBorder="1" applyAlignment="1">
      <alignment horizontal="center" vertical="center"/>
    </xf>
    <xf numFmtId="0" fontId="7" fillId="3" borderId="32" xfId="4" applyFont="1" applyFill="1" applyBorder="1" applyAlignment="1">
      <alignment horizontal="center" vertical="center"/>
    </xf>
    <xf numFmtId="0" fontId="7" fillId="3" borderId="33" xfId="4" applyFont="1" applyFill="1" applyBorder="1" applyAlignment="1">
      <alignment horizontal="center" vertical="center"/>
    </xf>
    <xf numFmtId="0" fontId="8" fillId="2" borderId="0" xfId="4" applyFont="1" applyFill="1" applyAlignment="1">
      <alignment horizontal="left" vertical="center" wrapText="1"/>
    </xf>
    <xf numFmtId="0" fontId="8" fillId="2" borderId="0" xfId="4" applyFont="1" applyFill="1" applyAlignment="1">
      <alignment horizontal="center" vertical="center" wrapText="1"/>
    </xf>
    <xf numFmtId="0" fontId="8" fillId="0" borderId="51" xfId="0" applyFont="1" applyBorder="1" applyAlignment="1">
      <alignment horizontal="left" vertical="center" wrapText="1"/>
    </xf>
    <xf numFmtId="0" fontId="8" fillId="0" borderId="52" xfId="0" applyFont="1" applyBorder="1" applyAlignment="1">
      <alignment horizontal="left" vertical="center" wrapText="1"/>
    </xf>
    <xf numFmtId="0" fontId="0" fillId="0" borderId="14" xfId="0" applyBorder="1" applyAlignment="1">
      <alignment horizontal="justify" vertical="center" wrapText="1"/>
    </xf>
    <xf numFmtId="0" fontId="0" fillId="0" borderId="15" xfId="0" applyBorder="1" applyAlignment="1">
      <alignment horizontal="justify" vertical="center" wrapText="1"/>
    </xf>
    <xf numFmtId="0" fontId="0" fillId="0" borderId="16" xfId="0" applyBorder="1" applyAlignment="1">
      <alignment horizontal="justify" vertical="center" wrapText="1"/>
    </xf>
    <xf numFmtId="0" fontId="0" fillId="0" borderId="22" xfId="0" applyBorder="1" applyAlignment="1">
      <alignment horizontal="justify" wrapText="1"/>
    </xf>
    <xf numFmtId="0" fontId="0" fillId="0" borderId="0" xfId="0" applyAlignment="1">
      <alignment horizontal="justify" wrapText="1"/>
    </xf>
    <xf numFmtId="0" fontId="0" fillId="0" borderId="23" xfId="0" applyBorder="1" applyAlignment="1">
      <alignment horizontal="justify" wrapText="1"/>
    </xf>
    <xf numFmtId="0" fontId="0" fillId="0" borderId="31" xfId="0" applyBorder="1" applyAlignment="1">
      <alignment horizontal="justify" wrapText="1"/>
    </xf>
    <xf numFmtId="0" fontId="0" fillId="0" borderId="32" xfId="0" applyBorder="1" applyAlignment="1">
      <alignment horizontal="justify" wrapText="1"/>
    </xf>
    <xf numFmtId="0" fontId="0" fillId="0" borderId="33" xfId="0" applyBorder="1" applyAlignment="1">
      <alignment horizontal="justify" wrapText="1"/>
    </xf>
    <xf numFmtId="0" fontId="2" fillId="6" borderId="14" xfId="0" applyFont="1" applyFill="1" applyBorder="1" applyAlignment="1">
      <alignment horizontal="center" vertical="center" wrapText="1"/>
    </xf>
    <xf numFmtId="0" fontId="2" fillId="6" borderId="15" xfId="0" applyFont="1" applyFill="1" applyBorder="1" applyAlignment="1">
      <alignment horizontal="center" vertical="center" wrapText="1"/>
    </xf>
    <xf numFmtId="0" fontId="2" fillId="6" borderId="16" xfId="0" applyFont="1" applyFill="1" applyBorder="1" applyAlignment="1">
      <alignment horizontal="center" vertical="center" wrapText="1"/>
    </xf>
    <xf numFmtId="173" fontId="53" fillId="0" borderId="0" xfId="12" applyFont="1" applyFill="1" applyBorder="1" applyAlignment="1">
      <alignment vertical="center"/>
    </xf>
    <xf numFmtId="44" fontId="32" fillId="0" borderId="0" xfId="39" applyFont="1" applyAlignment="1">
      <alignment vertical="center"/>
    </xf>
  </cellXfs>
  <cellStyles count="41">
    <cellStyle name="Millares" xfId="1" builtinId="3"/>
    <cellStyle name="Millares 10" xfId="27" xr:uid="{3C31C27F-C96A-41B9-A074-5CE940554071}"/>
    <cellStyle name="Millares 2" xfId="10" xr:uid="{6F4572BD-E494-4751-8186-F716E0CDD8F1}"/>
    <cellStyle name="Millares 2 5 3" xfId="13" xr:uid="{7CB38813-A15C-490C-9A7C-46642F3C1B0F}"/>
    <cellStyle name="Millares 20" xfId="37" xr:uid="{2759F901-E574-44C9-AC7C-621652670518}"/>
    <cellStyle name="Millares 3" xfId="40" xr:uid="{CFDA5409-78B4-4F87-9825-A2BF84F06F38}"/>
    <cellStyle name="Millares 3 2 2" xfId="32" xr:uid="{D6DB9AC8-0DF8-4EA0-BA33-B25AEBC1D4D1}"/>
    <cellStyle name="Moneda" xfId="2" builtinId="4"/>
    <cellStyle name="Moneda [0]" xfId="3" builtinId="7"/>
    <cellStyle name="Moneda [0] 2" xfId="7" xr:uid="{1BDA9048-BF6F-4EDF-93E3-CB874563ED9E}"/>
    <cellStyle name="Moneda 10" xfId="12" xr:uid="{8B58C492-537D-4DA4-87FF-F390FEFDD4CD}"/>
    <cellStyle name="Moneda 13" xfId="39" xr:uid="{DE3E84B6-92F3-4432-94BE-62EC1D13AEBE}"/>
    <cellStyle name="Moneda 2" xfId="11" xr:uid="{A9B203C4-B48A-42B0-B31F-4EECAB5B5D0B}"/>
    <cellStyle name="Moneda 2 3" xfId="35" xr:uid="{13889F4F-642E-4FE4-A658-45D11908C1BB}"/>
    <cellStyle name="Moneda 3 3" xfId="34" xr:uid="{0D44B108-406A-405D-8622-0A94F91BCFDE}"/>
    <cellStyle name="Moneda 6" xfId="29" xr:uid="{EA22BA78-415E-4D67-8A0D-3DEE3BD80781}"/>
    <cellStyle name="Normal" xfId="0" builtinId="0"/>
    <cellStyle name="Normal 10 3" xfId="9" xr:uid="{1D72A4BB-E793-4BFA-A5A3-A38E1B350DCA}"/>
    <cellStyle name="Normal 10 3 2" xfId="21" xr:uid="{A2CA763B-40AF-45BF-887B-4F1DE83D48D7}"/>
    <cellStyle name="Normal 12" xfId="26" xr:uid="{6B1C2F3B-E22D-4B4A-AB54-5996DE894F4B}"/>
    <cellStyle name="Normal 2" xfId="4" xr:uid="{906CA1B2-65E1-46A2-91D9-E1D39CA634D6}"/>
    <cellStyle name="Normal 2 2" xfId="25" xr:uid="{65B054B8-2C78-4EC4-8E76-BA7BA1567F83}"/>
    <cellStyle name="Normal 2 2 2" xfId="30" xr:uid="{599E8C82-9501-444F-AF94-1D89B7BD858A}"/>
    <cellStyle name="Normal 2 2 2 2" xfId="15" xr:uid="{8F3FBC95-D9EB-4082-9D43-D9CA078AF96A}"/>
    <cellStyle name="Normal 2 3 2" xfId="16" xr:uid="{6F80F7D8-231E-46A5-96CE-AF5F41F0AE2D}"/>
    <cellStyle name="Normal 3 2" xfId="19" xr:uid="{30B3DFE9-8F21-4730-AC3C-5EB67450A775}"/>
    <cellStyle name="Normal 3 5" xfId="17" xr:uid="{DBADEA95-AF9F-4C44-A022-D25ABC6A739B}"/>
    <cellStyle name="Normal 4" xfId="18" xr:uid="{C60B8983-78C1-44EF-ACEF-5E26E7A340EC}"/>
    <cellStyle name="Normal 4 2 2" xfId="14" xr:uid="{9A1F5E39-CE39-4899-9AE2-7AB99686A429}"/>
    <cellStyle name="Normal 5 4" xfId="6" xr:uid="{B9F54F79-87EF-4074-9F67-98D37776ECEA}"/>
    <cellStyle name="Normal 6 2" xfId="31" xr:uid="{1DB645C5-D87B-45D8-B4C1-10604CC34516}"/>
    <cellStyle name="Normal 7" xfId="20" xr:uid="{B9B30504-7E69-424B-8115-0D021CDC515D}"/>
    <cellStyle name="Normal_Presup AIU FdC PMT Amb Obra Redes" xfId="22" xr:uid="{A05F7FF5-0385-4E03-87CC-C719C0C9D213}"/>
    <cellStyle name="Normal_PRESUPUESTO TRONCAL LIVIANA CARRERA 7 DICIEMBRE 2009" xfId="24" xr:uid="{FA41D346-0F2B-4BE6-9B84-C40263C50161}"/>
    <cellStyle name="Porcentaje" xfId="8" builtinId="5"/>
    <cellStyle name="Porcentaje 2 3" xfId="23" xr:uid="{0CC004A9-9DB1-4E1D-8C61-720DF78257B6}"/>
    <cellStyle name="Porcentaje 2 3 2" xfId="38" xr:uid="{3FAC8DED-6382-4DA6-A513-CDC12D5A8AB9}"/>
    <cellStyle name="Porcentaje 4" xfId="36" xr:uid="{142689C2-3705-4DCC-9029-A434544BF4FA}"/>
    <cellStyle name="Porcentaje 5 2" xfId="28" xr:uid="{94DDEBE1-6C83-45BA-B282-FCFAB4777951}"/>
    <cellStyle name="Porcentual 2" xfId="33" xr:uid="{624828B8-2935-47BA-919B-37022D4C0F6A}"/>
    <cellStyle name="Porcentual 4 15" xfId="5" xr:uid="{9F76E4B8-2545-46EF-A5E3-23B6EE245480}"/>
  </cellStyles>
  <dxfs count="0"/>
  <tableStyles count="0" defaultTableStyle="TableStyleMedium2" defaultPivotStyle="PivotStyleLight16"/>
  <colors>
    <mruColors>
      <color rgb="FFF8FAE6"/>
      <color rgb="FFF4FAE6"/>
      <color rgb="FFE9F4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1.xml"/><Relationship Id="rId299" Type="http://schemas.openxmlformats.org/officeDocument/2006/relationships/externalLink" Target="externalLinks/externalLink283.xml"/><Relationship Id="rId21" Type="http://schemas.openxmlformats.org/officeDocument/2006/relationships/externalLink" Target="externalLinks/externalLink5.xml"/><Relationship Id="rId63" Type="http://schemas.openxmlformats.org/officeDocument/2006/relationships/externalLink" Target="externalLinks/externalLink47.xml"/><Relationship Id="rId159" Type="http://schemas.openxmlformats.org/officeDocument/2006/relationships/externalLink" Target="externalLinks/externalLink143.xml"/><Relationship Id="rId324" Type="http://schemas.openxmlformats.org/officeDocument/2006/relationships/externalLink" Target="externalLinks/externalLink308.xml"/><Relationship Id="rId170" Type="http://schemas.openxmlformats.org/officeDocument/2006/relationships/externalLink" Target="externalLinks/externalLink154.xml"/><Relationship Id="rId226" Type="http://schemas.openxmlformats.org/officeDocument/2006/relationships/externalLink" Target="externalLinks/externalLink210.xml"/><Relationship Id="rId268" Type="http://schemas.openxmlformats.org/officeDocument/2006/relationships/externalLink" Target="externalLinks/externalLink252.xml"/><Relationship Id="rId32" Type="http://schemas.openxmlformats.org/officeDocument/2006/relationships/externalLink" Target="externalLinks/externalLink16.xml"/><Relationship Id="rId74" Type="http://schemas.openxmlformats.org/officeDocument/2006/relationships/externalLink" Target="externalLinks/externalLink58.xml"/><Relationship Id="rId128" Type="http://schemas.openxmlformats.org/officeDocument/2006/relationships/externalLink" Target="externalLinks/externalLink112.xml"/><Relationship Id="rId5" Type="http://schemas.openxmlformats.org/officeDocument/2006/relationships/worksheet" Target="worksheets/sheet5.xml"/><Relationship Id="rId181" Type="http://schemas.openxmlformats.org/officeDocument/2006/relationships/externalLink" Target="externalLinks/externalLink165.xml"/><Relationship Id="rId237" Type="http://schemas.openxmlformats.org/officeDocument/2006/relationships/externalLink" Target="externalLinks/externalLink221.xml"/><Relationship Id="rId279" Type="http://schemas.openxmlformats.org/officeDocument/2006/relationships/externalLink" Target="externalLinks/externalLink263.xml"/><Relationship Id="rId43" Type="http://schemas.openxmlformats.org/officeDocument/2006/relationships/externalLink" Target="externalLinks/externalLink27.xml"/><Relationship Id="rId139" Type="http://schemas.openxmlformats.org/officeDocument/2006/relationships/externalLink" Target="externalLinks/externalLink123.xml"/><Relationship Id="rId290" Type="http://schemas.openxmlformats.org/officeDocument/2006/relationships/externalLink" Target="externalLinks/externalLink274.xml"/><Relationship Id="rId304" Type="http://schemas.openxmlformats.org/officeDocument/2006/relationships/externalLink" Target="externalLinks/externalLink288.xml"/><Relationship Id="rId85" Type="http://schemas.openxmlformats.org/officeDocument/2006/relationships/externalLink" Target="externalLinks/externalLink69.xml"/><Relationship Id="rId150" Type="http://schemas.openxmlformats.org/officeDocument/2006/relationships/externalLink" Target="externalLinks/externalLink134.xml"/><Relationship Id="rId192" Type="http://schemas.openxmlformats.org/officeDocument/2006/relationships/externalLink" Target="externalLinks/externalLink176.xml"/><Relationship Id="rId206" Type="http://schemas.openxmlformats.org/officeDocument/2006/relationships/externalLink" Target="externalLinks/externalLink190.xml"/><Relationship Id="rId248" Type="http://schemas.openxmlformats.org/officeDocument/2006/relationships/externalLink" Target="externalLinks/externalLink232.xml"/><Relationship Id="rId12" Type="http://schemas.openxmlformats.org/officeDocument/2006/relationships/worksheet" Target="worksheets/sheet12.xml"/><Relationship Id="rId108" Type="http://schemas.openxmlformats.org/officeDocument/2006/relationships/externalLink" Target="externalLinks/externalLink92.xml"/><Relationship Id="rId315" Type="http://schemas.openxmlformats.org/officeDocument/2006/relationships/externalLink" Target="externalLinks/externalLink299.xml"/><Relationship Id="rId54" Type="http://schemas.openxmlformats.org/officeDocument/2006/relationships/externalLink" Target="externalLinks/externalLink38.xml"/><Relationship Id="rId96" Type="http://schemas.openxmlformats.org/officeDocument/2006/relationships/externalLink" Target="externalLinks/externalLink80.xml"/><Relationship Id="rId161" Type="http://schemas.openxmlformats.org/officeDocument/2006/relationships/externalLink" Target="externalLinks/externalLink145.xml"/><Relationship Id="rId217" Type="http://schemas.openxmlformats.org/officeDocument/2006/relationships/externalLink" Target="externalLinks/externalLink201.xml"/><Relationship Id="rId259" Type="http://schemas.openxmlformats.org/officeDocument/2006/relationships/externalLink" Target="externalLinks/externalLink243.xml"/><Relationship Id="rId23" Type="http://schemas.openxmlformats.org/officeDocument/2006/relationships/externalLink" Target="externalLinks/externalLink7.xml"/><Relationship Id="rId119" Type="http://schemas.openxmlformats.org/officeDocument/2006/relationships/externalLink" Target="externalLinks/externalLink103.xml"/><Relationship Id="rId270" Type="http://schemas.openxmlformats.org/officeDocument/2006/relationships/externalLink" Target="externalLinks/externalLink254.xml"/><Relationship Id="rId326" Type="http://schemas.openxmlformats.org/officeDocument/2006/relationships/externalLink" Target="externalLinks/externalLink310.xml"/><Relationship Id="rId65" Type="http://schemas.openxmlformats.org/officeDocument/2006/relationships/externalLink" Target="externalLinks/externalLink49.xml"/><Relationship Id="rId130" Type="http://schemas.openxmlformats.org/officeDocument/2006/relationships/externalLink" Target="externalLinks/externalLink114.xml"/><Relationship Id="rId172" Type="http://schemas.openxmlformats.org/officeDocument/2006/relationships/externalLink" Target="externalLinks/externalLink156.xml"/><Relationship Id="rId228" Type="http://schemas.openxmlformats.org/officeDocument/2006/relationships/externalLink" Target="externalLinks/externalLink212.xml"/><Relationship Id="rId281" Type="http://schemas.openxmlformats.org/officeDocument/2006/relationships/externalLink" Target="externalLinks/externalLink265.xml"/><Relationship Id="rId34" Type="http://schemas.openxmlformats.org/officeDocument/2006/relationships/externalLink" Target="externalLinks/externalLink18.xml"/><Relationship Id="rId76" Type="http://schemas.openxmlformats.org/officeDocument/2006/relationships/externalLink" Target="externalLinks/externalLink60.xml"/><Relationship Id="rId141" Type="http://schemas.openxmlformats.org/officeDocument/2006/relationships/externalLink" Target="externalLinks/externalLink125.xml"/><Relationship Id="rId7" Type="http://schemas.openxmlformats.org/officeDocument/2006/relationships/worksheet" Target="worksheets/sheet7.xml"/><Relationship Id="rId183" Type="http://schemas.openxmlformats.org/officeDocument/2006/relationships/externalLink" Target="externalLinks/externalLink167.xml"/><Relationship Id="rId239" Type="http://schemas.openxmlformats.org/officeDocument/2006/relationships/externalLink" Target="externalLinks/externalLink223.xml"/><Relationship Id="rId250" Type="http://schemas.openxmlformats.org/officeDocument/2006/relationships/externalLink" Target="externalLinks/externalLink234.xml"/><Relationship Id="rId271" Type="http://schemas.openxmlformats.org/officeDocument/2006/relationships/externalLink" Target="externalLinks/externalLink255.xml"/><Relationship Id="rId292" Type="http://schemas.openxmlformats.org/officeDocument/2006/relationships/externalLink" Target="externalLinks/externalLink276.xml"/><Relationship Id="rId306" Type="http://schemas.openxmlformats.org/officeDocument/2006/relationships/externalLink" Target="externalLinks/externalLink290.xml"/><Relationship Id="rId24" Type="http://schemas.openxmlformats.org/officeDocument/2006/relationships/externalLink" Target="externalLinks/externalLink8.xml"/><Relationship Id="rId45" Type="http://schemas.openxmlformats.org/officeDocument/2006/relationships/externalLink" Target="externalLinks/externalLink29.xml"/><Relationship Id="rId66" Type="http://schemas.openxmlformats.org/officeDocument/2006/relationships/externalLink" Target="externalLinks/externalLink50.xml"/><Relationship Id="rId87" Type="http://schemas.openxmlformats.org/officeDocument/2006/relationships/externalLink" Target="externalLinks/externalLink71.xml"/><Relationship Id="rId110" Type="http://schemas.openxmlformats.org/officeDocument/2006/relationships/externalLink" Target="externalLinks/externalLink94.xml"/><Relationship Id="rId131" Type="http://schemas.openxmlformats.org/officeDocument/2006/relationships/externalLink" Target="externalLinks/externalLink115.xml"/><Relationship Id="rId327" Type="http://schemas.openxmlformats.org/officeDocument/2006/relationships/theme" Target="theme/theme1.xml"/><Relationship Id="rId152" Type="http://schemas.openxmlformats.org/officeDocument/2006/relationships/externalLink" Target="externalLinks/externalLink136.xml"/><Relationship Id="rId173" Type="http://schemas.openxmlformats.org/officeDocument/2006/relationships/externalLink" Target="externalLinks/externalLink157.xml"/><Relationship Id="rId194" Type="http://schemas.openxmlformats.org/officeDocument/2006/relationships/externalLink" Target="externalLinks/externalLink178.xml"/><Relationship Id="rId208" Type="http://schemas.openxmlformats.org/officeDocument/2006/relationships/externalLink" Target="externalLinks/externalLink192.xml"/><Relationship Id="rId229" Type="http://schemas.openxmlformats.org/officeDocument/2006/relationships/externalLink" Target="externalLinks/externalLink213.xml"/><Relationship Id="rId240" Type="http://schemas.openxmlformats.org/officeDocument/2006/relationships/externalLink" Target="externalLinks/externalLink224.xml"/><Relationship Id="rId261" Type="http://schemas.openxmlformats.org/officeDocument/2006/relationships/externalLink" Target="externalLinks/externalLink245.xml"/><Relationship Id="rId14" Type="http://schemas.openxmlformats.org/officeDocument/2006/relationships/worksheet" Target="worksheets/sheet14.xml"/><Relationship Id="rId35" Type="http://schemas.openxmlformats.org/officeDocument/2006/relationships/externalLink" Target="externalLinks/externalLink19.xml"/><Relationship Id="rId56" Type="http://schemas.openxmlformats.org/officeDocument/2006/relationships/externalLink" Target="externalLinks/externalLink40.xml"/><Relationship Id="rId77" Type="http://schemas.openxmlformats.org/officeDocument/2006/relationships/externalLink" Target="externalLinks/externalLink61.xml"/><Relationship Id="rId100" Type="http://schemas.openxmlformats.org/officeDocument/2006/relationships/externalLink" Target="externalLinks/externalLink84.xml"/><Relationship Id="rId282" Type="http://schemas.openxmlformats.org/officeDocument/2006/relationships/externalLink" Target="externalLinks/externalLink266.xml"/><Relationship Id="rId317" Type="http://schemas.openxmlformats.org/officeDocument/2006/relationships/externalLink" Target="externalLinks/externalLink301.xml"/><Relationship Id="rId8" Type="http://schemas.openxmlformats.org/officeDocument/2006/relationships/worksheet" Target="worksheets/sheet8.xml"/><Relationship Id="rId98" Type="http://schemas.openxmlformats.org/officeDocument/2006/relationships/externalLink" Target="externalLinks/externalLink82.xml"/><Relationship Id="rId121" Type="http://schemas.openxmlformats.org/officeDocument/2006/relationships/externalLink" Target="externalLinks/externalLink105.xml"/><Relationship Id="rId142" Type="http://schemas.openxmlformats.org/officeDocument/2006/relationships/externalLink" Target="externalLinks/externalLink126.xml"/><Relationship Id="rId163" Type="http://schemas.openxmlformats.org/officeDocument/2006/relationships/externalLink" Target="externalLinks/externalLink147.xml"/><Relationship Id="rId184" Type="http://schemas.openxmlformats.org/officeDocument/2006/relationships/externalLink" Target="externalLinks/externalLink168.xml"/><Relationship Id="rId219" Type="http://schemas.openxmlformats.org/officeDocument/2006/relationships/externalLink" Target="externalLinks/externalLink203.xml"/><Relationship Id="rId230" Type="http://schemas.openxmlformats.org/officeDocument/2006/relationships/externalLink" Target="externalLinks/externalLink214.xml"/><Relationship Id="rId251" Type="http://schemas.openxmlformats.org/officeDocument/2006/relationships/externalLink" Target="externalLinks/externalLink235.xml"/><Relationship Id="rId25" Type="http://schemas.openxmlformats.org/officeDocument/2006/relationships/externalLink" Target="externalLinks/externalLink9.xml"/><Relationship Id="rId46" Type="http://schemas.openxmlformats.org/officeDocument/2006/relationships/externalLink" Target="externalLinks/externalLink30.xml"/><Relationship Id="rId67" Type="http://schemas.openxmlformats.org/officeDocument/2006/relationships/externalLink" Target="externalLinks/externalLink51.xml"/><Relationship Id="rId272" Type="http://schemas.openxmlformats.org/officeDocument/2006/relationships/externalLink" Target="externalLinks/externalLink256.xml"/><Relationship Id="rId293" Type="http://schemas.openxmlformats.org/officeDocument/2006/relationships/externalLink" Target="externalLinks/externalLink277.xml"/><Relationship Id="rId307" Type="http://schemas.openxmlformats.org/officeDocument/2006/relationships/externalLink" Target="externalLinks/externalLink291.xml"/><Relationship Id="rId328" Type="http://schemas.openxmlformats.org/officeDocument/2006/relationships/connections" Target="connections.xml"/><Relationship Id="rId88" Type="http://schemas.openxmlformats.org/officeDocument/2006/relationships/externalLink" Target="externalLinks/externalLink72.xml"/><Relationship Id="rId111" Type="http://schemas.openxmlformats.org/officeDocument/2006/relationships/externalLink" Target="externalLinks/externalLink95.xml"/><Relationship Id="rId132" Type="http://schemas.openxmlformats.org/officeDocument/2006/relationships/externalLink" Target="externalLinks/externalLink116.xml"/><Relationship Id="rId153" Type="http://schemas.openxmlformats.org/officeDocument/2006/relationships/externalLink" Target="externalLinks/externalLink137.xml"/><Relationship Id="rId174" Type="http://schemas.openxmlformats.org/officeDocument/2006/relationships/externalLink" Target="externalLinks/externalLink158.xml"/><Relationship Id="rId195" Type="http://schemas.openxmlformats.org/officeDocument/2006/relationships/externalLink" Target="externalLinks/externalLink179.xml"/><Relationship Id="rId209" Type="http://schemas.openxmlformats.org/officeDocument/2006/relationships/externalLink" Target="externalLinks/externalLink193.xml"/><Relationship Id="rId220" Type="http://schemas.openxmlformats.org/officeDocument/2006/relationships/externalLink" Target="externalLinks/externalLink204.xml"/><Relationship Id="rId241" Type="http://schemas.openxmlformats.org/officeDocument/2006/relationships/externalLink" Target="externalLinks/externalLink225.xml"/><Relationship Id="rId15" Type="http://schemas.openxmlformats.org/officeDocument/2006/relationships/worksheet" Target="worksheets/sheet15.xml"/><Relationship Id="rId36" Type="http://schemas.openxmlformats.org/officeDocument/2006/relationships/externalLink" Target="externalLinks/externalLink20.xml"/><Relationship Id="rId57" Type="http://schemas.openxmlformats.org/officeDocument/2006/relationships/externalLink" Target="externalLinks/externalLink41.xml"/><Relationship Id="rId262" Type="http://schemas.openxmlformats.org/officeDocument/2006/relationships/externalLink" Target="externalLinks/externalLink246.xml"/><Relationship Id="rId283" Type="http://schemas.openxmlformats.org/officeDocument/2006/relationships/externalLink" Target="externalLinks/externalLink267.xml"/><Relationship Id="rId318" Type="http://schemas.openxmlformats.org/officeDocument/2006/relationships/externalLink" Target="externalLinks/externalLink302.xml"/><Relationship Id="rId78" Type="http://schemas.openxmlformats.org/officeDocument/2006/relationships/externalLink" Target="externalLinks/externalLink62.xml"/><Relationship Id="rId99" Type="http://schemas.openxmlformats.org/officeDocument/2006/relationships/externalLink" Target="externalLinks/externalLink83.xml"/><Relationship Id="rId101" Type="http://schemas.openxmlformats.org/officeDocument/2006/relationships/externalLink" Target="externalLinks/externalLink85.xml"/><Relationship Id="rId122" Type="http://schemas.openxmlformats.org/officeDocument/2006/relationships/externalLink" Target="externalLinks/externalLink106.xml"/><Relationship Id="rId143" Type="http://schemas.openxmlformats.org/officeDocument/2006/relationships/externalLink" Target="externalLinks/externalLink127.xml"/><Relationship Id="rId164" Type="http://schemas.openxmlformats.org/officeDocument/2006/relationships/externalLink" Target="externalLinks/externalLink148.xml"/><Relationship Id="rId185" Type="http://schemas.openxmlformats.org/officeDocument/2006/relationships/externalLink" Target="externalLinks/externalLink169.xml"/><Relationship Id="rId9" Type="http://schemas.openxmlformats.org/officeDocument/2006/relationships/worksheet" Target="worksheets/sheet9.xml"/><Relationship Id="rId210" Type="http://schemas.openxmlformats.org/officeDocument/2006/relationships/externalLink" Target="externalLinks/externalLink194.xml"/><Relationship Id="rId26" Type="http://schemas.openxmlformats.org/officeDocument/2006/relationships/externalLink" Target="externalLinks/externalLink10.xml"/><Relationship Id="rId231" Type="http://schemas.openxmlformats.org/officeDocument/2006/relationships/externalLink" Target="externalLinks/externalLink215.xml"/><Relationship Id="rId252" Type="http://schemas.openxmlformats.org/officeDocument/2006/relationships/externalLink" Target="externalLinks/externalLink236.xml"/><Relationship Id="rId273" Type="http://schemas.openxmlformats.org/officeDocument/2006/relationships/externalLink" Target="externalLinks/externalLink257.xml"/><Relationship Id="rId294" Type="http://schemas.openxmlformats.org/officeDocument/2006/relationships/externalLink" Target="externalLinks/externalLink278.xml"/><Relationship Id="rId308" Type="http://schemas.openxmlformats.org/officeDocument/2006/relationships/externalLink" Target="externalLinks/externalLink292.xml"/><Relationship Id="rId329" Type="http://schemas.openxmlformats.org/officeDocument/2006/relationships/styles" Target="styles.xml"/><Relationship Id="rId47" Type="http://schemas.openxmlformats.org/officeDocument/2006/relationships/externalLink" Target="externalLinks/externalLink31.xml"/><Relationship Id="rId68" Type="http://schemas.openxmlformats.org/officeDocument/2006/relationships/externalLink" Target="externalLinks/externalLink52.xml"/><Relationship Id="rId89" Type="http://schemas.openxmlformats.org/officeDocument/2006/relationships/externalLink" Target="externalLinks/externalLink73.xml"/><Relationship Id="rId112" Type="http://schemas.openxmlformats.org/officeDocument/2006/relationships/externalLink" Target="externalLinks/externalLink96.xml"/><Relationship Id="rId133" Type="http://schemas.openxmlformats.org/officeDocument/2006/relationships/externalLink" Target="externalLinks/externalLink117.xml"/><Relationship Id="rId154" Type="http://schemas.openxmlformats.org/officeDocument/2006/relationships/externalLink" Target="externalLinks/externalLink138.xml"/><Relationship Id="rId175" Type="http://schemas.openxmlformats.org/officeDocument/2006/relationships/externalLink" Target="externalLinks/externalLink159.xml"/><Relationship Id="rId196" Type="http://schemas.openxmlformats.org/officeDocument/2006/relationships/externalLink" Target="externalLinks/externalLink180.xml"/><Relationship Id="rId200" Type="http://schemas.openxmlformats.org/officeDocument/2006/relationships/externalLink" Target="externalLinks/externalLink184.xml"/><Relationship Id="rId16" Type="http://schemas.openxmlformats.org/officeDocument/2006/relationships/worksheet" Target="worksheets/sheet16.xml"/><Relationship Id="rId221" Type="http://schemas.openxmlformats.org/officeDocument/2006/relationships/externalLink" Target="externalLinks/externalLink205.xml"/><Relationship Id="rId242" Type="http://schemas.openxmlformats.org/officeDocument/2006/relationships/externalLink" Target="externalLinks/externalLink226.xml"/><Relationship Id="rId263" Type="http://schemas.openxmlformats.org/officeDocument/2006/relationships/externalLink" Target="externalLinks/externalLink247.xml"/><Relationship Id="rId284" Type="http://schemas.openxmlformats.org/officeDocument/2006/relationships/externalLink" Target="externalLinks/externalLink268.xml"/><Relationship Id="rId319" Type="http://schemas.openxmlformats.org/officeDocument/2006/relationships/externalLink" Target="externalLinks/externalLink303.xml"/><Relationship Id="rId37" Type="http://schemas.openxmlformats.org/officeDocument/2006/relationships/externalLink" Target="externalLinks/externalLink21.xml"/><Relationship Id="rId58" Type="http://schemas.openxmlformats.org/officeDocument/2006/relationships/externalLink" Target="externalLinks/externalLink42.xml"/><Relationship Id="rId79" Type="http://schemas.openxmlformats.org/officeDocument/2006/relationships/externalLink" Target="externalLinks/externalLink63.xml"/><Relationship Id="rId102" Type="http://schemas.openxmlformats.org/officeDocument/2006/relationships/externalLink" Target="externalLinks/externalLink86.xml"/><Relationship Id="rId123" Type="http://schemas.openxmlformats.org/officeDocument/2006/relationships/externalLink" Target="externalLinks/externalLink107.xml"/><Relationship Id="rId144" Type="http://schemas.openxmlformats.org/officeDocument/2006/relationships/externalLink" Target="externalLinks/externalLink128.xml"/><Relationship Id="rId330" Type="http://schemas.openxmlformats.org/officeDocument/2006/relationships/sharedStrings" Target="sharedStrings.xml"/><Relationship Id="rId90" Type="http://schemas.openxmlformats.org/officeDocument/2006/relationships/externalLink" Target="externalLinks/externalLink74.xml"/><Relationship Id="rId165" Type="http://schemas.openxmlformats.org/officeDocument/2006/relationships/externalLink" Target="externalLinks/externalLink149.xml"/><Relationship Id="rId186" Type="http://schemas.openxmlformats.org/officeDocument/2006/relationships/externalLink" Target="externalLinks/externalLink170.xml"/><Relationship Id="rId211" Type="http://schemas.openxmlformats.org/officeDocument/2006/relationships/externalLink" Target="externalLinks/externalLink195.xml"/><Relationship Id="rId232" Type="http://schemas.openxmlformats.org/officeDocument/2006/relationships/externalLink" Target="externalLinks/externalLink216.xml"/><Relationship Id="rId253" Type="http://schemas.openxmlformats.org/officeDocument/2006/relationships/externalLink" Target="externalLinks/externalLink237.xml"/><Relationship Id="rId274" Type="http://schemas.openxmlformats.org/officeDocument/2006/relationships/externalLink" Target="externalLinks/externalLink258.xml"/><Relationship Id="rId295" Type="http://schemas.openxmlformats.org/officeDocument/2006/relationships/externalLink" Target="externalLinks/externalLink279.xml"/><Relationship Id="rId309" Type="http://schemas.openxmlformats.org/officeDocument/2006/relationships/externalLink" Target="externalLinks/externalLink293.xml"/><Relationship Id="rId27" Type="http://schemas.openxmlformats.org/officeDocument/2006/relationships/externalLink" Target="externalLinks/externalLink11.xml"/><Relationship Id="rId48" Type="http://schemas.openxmlformats.org/officeDocument/2006/relationships/externalLink" Target="externalLinks/externalLink32.xml"/><Relationship Id="rId69" Type="http://schemas.openxmlformats.org/officeDocument/2006/relationships/externalLink" Target="externalLinks/externalLink53.xml"/><Relationship Id="rId113" Type="http://schemas.openxmlformats.org/officeDocument/2006/relationships/externalLink" Target="externalLinks/externalLink97.xml"/><Relationship Id="rId134" Type="http://schemas.openxmlformats.org/officeDocument/2006/relationships/externalLink" Target="externalLinks/externalLink118.xml"/><Relationship Id="rId320" Type="http://schemas.openxmlformats.org/officeDocument/2006/relationships/externalLink" Target="externalLinks/externalLink304.xml"/><Relationship Id="rId80" Type="http://schemas.openxmlformats.org/officeDocument/2006/relationships/externalLink" Target="externalLinks/externalLink64.xml"/><Relationship Id="rId155" Type="http://schemas.openxmlformats.org/officeDocument/2006/relationships/externalLink" Target="externalLinks/externalLink139.xml"/><Relationship Id="rId176" Type="http://schemas.openxmlformats.org/officeDocument/2006/relationships/externalLink" Target="externalLinks/externalLink160.xml"/><Relationship Id="rId197" Type="http://schemas.openxmlformats.org/officeDocument/2006/relationships/externalLink" Target="externalLinks/externalLink181.xml"/><Relationship Id="rId201" Type="http://schemas.openxmlformats.org/officeDocument/2006/relationships/externalLink" Target="externalLinks/externalLink185.xml"/><Relationship Id="rId222" Type="http://schemas.openxmlformats.org/officeDocument/2006/relationships/externalLink" Target="externalLinks/externalLink206.xml"/><Relationship Id="rId243" Type="http://schemas.openxmlformats.org/officeDocument/2006/relationships/externalLink" Target="externalLinks/externalLink227.xml"/><Relationship Id="rId264" Type="http://schemas.openxmlformats.org/officeDocument/2006/relationships/externalLink" Target="externalLinks/externalLink248.xml"/><Relationship Id="rId285" Type="http://schemas.openxmlformats.org/officeDocument/2006/relationships/externalLink" Target="externalLinks/externalLink269.xml"/><Relationship Id="rId17" Type="http://schemas.openxmlformats.org/officeDocument/2006/relationships/externalLink" Target="externalLinks/externalLink1.xml"/><Relationship Id="rId38" Type="http://schemas.openxmlformats.org/officeDocument/2006/relationships/externalLink" Target="externalLinks/externalLink22.xml"/><Relationship Id="rId59" Type="http://schemas.openxmlformats.org/officeDocument/2006/relationships/externalLink" Target="externalLinks/externalLink43.xml"/><Relationship Id="rId103" Type="http://schemas.openxmlformats.org/officeDocument/2006/relationships/externalLink" Target="externalLinks/externalLink87.xml"/><Relationship Id="rId124" Type="http://schemas.openxmlformats.org/officeDocument/2006/relationships/externalLink" Target="externalLinks/externalLink108.xml"/><Relationship Id="rId310" Type="http://schemas.openxmlformats.org/officeDocument/2006/relationships/externalLink" Target="externalLinks/externalLink294.xml"/><Relationship Id="rId70" Type="http://schemas.openxmlformats.org/officeDocument/2006/relationships/externalLink" Target="externalLinks/externalLink54.xml"/><Relationship Id="rId91" Type="http://schemas.openxmlformats.org/officeDocument/2006/relationships/externalLink" Target="externalLinks/externalLink75.xml"/><Relationship Id="rId145" Type="http://schemas.openxmlformats.org/officeDocument/2006/relationships/externalLink" Target="externalLinks/externalLink129.xml"/><Relationship Id="rId166" Type="http://schemas.openxmlformats.org/officeDocument/2006/relationships/externalLink" Target="externalLinks/externalLink150.xml"/><Relationship Id="rId187" Type="http://schemas.openxmlformats.org/officeDocument/2006/relationships/externalLink" Target="externalLinks/externalLink171.xml"/><Relationship Id="rId331" Type="http://schemas.openxmlformats.org/officeDocument/2006/relationships/calcChain" Target="calcChain.xml"/><Relationship Id="rId1" Type="http://schemas.openxmlformats.org/officeDocument/2006/relationships/worksheet" Target="worksheets/sheet1.xml"/><Relationship Id="rId212" Type="http://schemas.openxmlformats.org/officeDocument/2006/relationships/externalLink" Target="externalLinks/externalLink196.xml"/><Relationship Id="rId233" Type="http://schemas.openxmlformats.org/officeDocument/2006/relationships/externalLink" Target="externalLinks/externalLink217.xml"/><Relationship Id="rId254" Type="http://schemas.openxmlformats.org/officeDocument/2006/relationships/externalLink" Target="externalLinks/externalLink238.xml"/><Relationship Id="rId28" Type="http://schemas.openxmlformats.org/officeDocument/2006/relationships/externalLink" Target="externalLinks/externalLink12.xml"/><Relationship Id="rId49" Type="http://schemas.openxmlformats.org/officeDocument/2006/relationships/externalLink" Target="externalLinks/externalLink33.xml"/><Relationship Id="rId114" Type="http://schemas.openxmlformats.org/officeDocument/2006/relationships/externalLink" Target="externalLinks/externalLink98.xml"/><Relationship Id="rId275" Type="http://schemas.openxmlformats.org/officeDocument/2006/relationships/externalLink" Target="externalLinks/externalLink259.xml"/><Relationship Id="rId296" Type="http://schemas.openxmlformats.org/officeDocument/2006/relationships/externalLink" Target="externalLinks/externalLink280.xml"/><Relationship Id="rId300" Type="http://schemas.openxmlformats.org/officeDocument/2006/relationships/externalLink" Target="externalLinks/externalLink284.xml"/><Relationship Id="rId60" Type="http://schemas.openxmlformats.org/officeDocument/2006/relationships/externalLink" Target="externalLinks/externalLink44.xml"/><Relationship Id="rId81" Type="http://schemas.openxmlformats.org/officeDocument/2006/relationships/externalLink" Target="externalLinks/externalLink65.xml"/><Relationship Id="rId135" Type="http://schemas.openxmlformats.org/officeDocument/2006/relationships/externalLink" Target="externalLinks/externalLink119.xml"/><Relationship Id="rId156" Type="http://schemas.openxmlformats.org/officeDocument/2006/relationships/externalLink" Target="externalLinks/externalLink140.xml"/><Relationship Id="rId177" Type="http://schemas.openxmlformats.org/officeDocument/2006/relationships/externalLink" Target="externalLinks/externalLink161.xml"/><Relationship Id="rId198" Type="http://schemas.openxmlformats.org/officeDocument/2006/relationships/externalLink" Target="externalLinks/externalLink182.xml"/><Relationship Id="rId321" Type="http://schemas.openxmlformats.org/officeDocument/2006/relationships/externalLink" Target="externalLinks/externalLink305.xml"/><Relationship Id="rId202" Type="http://schemas.openxmlformats.org/officeDocument/2006/relationships/externalLink" Target="externalLinks/externalLink186.xml"/><Relationship Id="rId223" Type="http://schemas.openxmlformats.org/officeDocument/2006/relationships/externalLink" Target="externalLinks/externalLink207.xml"/><Relationship Id="rId244" Type="http://schemas.openxmlformats.org/officeDocument/2006/relationships/externalLink" Target="externalLinks/externalLink228.xml"/><Relationship Id="rId18" Type="http://schemas.openxmlformats.org/officeDocument/2006/relationships/externalLink" Target="externalLinks/externalLink2.xml"/><Relationship Id="rId39" Type="http://schemas.openxmlformats.org/officeDocument/2006/relationships/externalLink" Target="externalLinks/externalLink23.xml"/><Relationship Id="rId265" Type="http://schemas.openxmlformats.org/officeDocument/2006/relationships/externalLink" Target="externalLinks/externalLink249.xml"/><Relationship Id="rId286" Type="http://schemas.openxmlformats.org/officeDocument/2006/relationships/externalLink" Target="externalLinks/externalLink270.xml"/><Relationship Id="rId50" Type="http://schemas.openxmlformats.org/officeDocument/2006/relationships/externalLink" Target="externalLinks/externalLink34.xml"/><Relationship Id="rId104" Type="http://schemas.openxmlformats.org/officeDocument/2006/relationships/externalLink" Target="externalLinks/externalLink88.xml"/><Relationship Id="rId125" Type="http://schemas.openxmlformats.org/officeDocument/2006/relationships/externalLink" Target="externalLinks/externalLink109.xml"/><Relationship Id="rId146" Type="http://schemas.openxmlformats.org/officeDocument/2006/relationships/externalLink" Target="externalLinks/externalLink130.xml"/><Relationship Id="rId167" Type="http://schemas.openxmlformats.org/officeDocument/2006/relationships/externalLink" Target="externalLinks/externalLink151.xml"/><Relationship Id="rId188" Type="http://schemas.openxmlformats.org/officeDocument/2006/relationships/externalLink" Target="externalLinks/externalLink172.xml"/><Relationship Id="rId311" Type="http://schemas.openxmlformats.org/officeDocument/2006/relationships/externalLink" Target="externalLinks/externalLink295.xml"/><Relationship Id="rId71" Type="http://schemas.openxmlformats.org/officeDocument/2006/relationships/externalLink" Target="externalLinks/externalLink55.xml"/><Relationship Id="rId92" Type="http://schemas.openxmlformats.org/officeDocument/2006/relationships/externalLink" Target="externalLinks/externalLink76.xml"/><Relationship Id="rId213" Type="http://schemas.openxmlformats.org/officeDocument/2006/relationships/externalLink" Target="externalLinks/externalLink197.xml"/><Relationship Id="rId234" Type="http://schemas.openxmlformats.org/officeDocument/2006/relationships/externalLink" Target="externalLinks/externalLink218.xml"/><Relationship Id="rId2" Type="http://schemas.openxmlformats.org/officeDocument/2006/relationships/worksheet" Target="worksheets/sheet2.xml"/><Relationship Id="rId29" Type="http://schemas.openxmlformats.org/officeDocument/2006/relationships/externalLink" Target="externalLinks/externalLink13.xml"/><Relationship Id="rId255" Type="http://schemas.openxmlformats.org/officeDocument/2006/relationships/externalLink" Target="externalLinks/externalLink239.xml"/><Relationship Id="rId276" Type="http://schemas.openxmlformats.org/officeDocument/2006/relationships/externalLink" Target="externalLinks/externalLink260.xml"/><Relationship Id="rId297" Type="http://schemas.openxmlformats.org/officeDocument/2006/relationships/externalLink" Target="externalLinks/externalLink281.xml"/><Relationship Id="rId40" Type="http://schemas.openxmlformats.org/officeDocument/2006/relationships/externalLink" Target="externalLinks/externalLink24.xml"/><Relationship Id="rId115" Type="http://schemas.openxmlformats.org/officeDocument/2006/relationships/externalLink" Target="externalLinks/externalLink99.xml"/><Relationship Id="rId136" Type="http://schemas.openxmlformats.org/officeDocument/2006/relationships/externalLink" Target="externalLinks/externalLink120.xml"/><Relationship Id="rId157" Type="http://schemas.openxmlformats.org/officeDocument/2006/relationships/externalLink" Target="externalLinks/externalLink141.xml"/><Relationship Id="rId178" Type="http://schemas.openxmlformats.org/officeDocument/2006/relationships/externalLink" Target="externalLinks/externalLink162.xml"/><Relationship Id="rId301" Type="http://schemas.openxmlformats.org/officeDocument/2006/relationships/externalLink" Target="externalLinks/externalLink285.xml"/><Relationship Id="rId322" Type="http://schemas.openxmlformats.org/officeDocument/2006/relationships/externalLink" Target="externalLinks/externalLink306.xml"/><Relationship Id="rId61" Type="http://schemas.openxmlformats.org/officeDocument/2006/relationships/externalLink" Target="externalLinks/externalLink45.xml"/><Relationship Id="rId82" Type="http://schemas.openxmlformats.org/officeDocument/2006/relationships/externalLink" Target="externalLinks/externalLink66.xml"/><Relationship Id="rId199" Type="http://schemas.openxmlformats.org/officeDocument/2006/relationships/externalLink" Target="externalLinks/externalLink183.xml"/><Relationship Id="rId203" Type="http://schemas.openxmlformats.org/officeDocument/2006/relationships/externalLink" Target="externalLinks/externalLink187.xml"/><Relationship Id="rId19" Type="http://schemas.openxmlformats.org/officeDocument/2006/relationships/externalLink" Target="externalLinks/externalLink3.xml"/><Relationship Id="rId224" Type="http://schemas.openxmlformats.org/officeDocument/2006/relationships/externalLink" Target="externalLinks/externalLink208.xml"/><Relationship Id="rId245" Type="http://schemas.openxmlformats.org/officeDocument/2006/relationships/externalLink" Target="externalLinks/externalLink229.xml"/><Relationship Id="rId266" Type="http://schemas.openxmlformats.org/officeDocument/2006/relationships/externalLink" Target="externalLinks/externalLink250.xml"/><Relationship Id="rId287" Type="http://schemas.openxmlformats.org/officeDocument/2006/relationships/externalLink" Target="externalLinks/externalLink271.xml"/><Relationship Id="rId30" Type="http://schemas.openxmlformats.org/officeDocument/2006/relationships/externalLink" Target="externalLinks/externalLink14.xml"/><Relationship Id="rId105" Type="http://schemas.openxmlformats.org/officeDocument/2006/relationships/externalLink" Target="externalLinks/externalLink89.xml"/><Relationship Id="rId126" Type="http://schemas.openxmlformats.org/officeDocument/2006/relationships/externalLink" Target="externalLinks/externalLink110.xml"/><Relationship Id="rId147" Type="http://schemas.openxmlformats.org/officeDocument/2006/relationships/externalLink" Target="externalLinks/externalLink131.xml"/><Relationship Id="rId168" Type="http://schemas.openxmlformats.org/officeDocument/2006/relationships/externalLink" Target="externalLinks/externalLink152.xml"/><Relationship Id="rId312" Type="http://schemas.openxmlformats.org/officeDocument/2006/relationships/externalLink" Target="externalLinks/externalLink296.xml"/><Relationship Id="rId51" Type="http://schemas.openxmlformats.org/officeDocument/2006/relationships/externalLink" Target="externalLinks/externalLink35.xml"/><Relationship Id="rId72" Type="http://schemas.openxmlformats.org/officeDocument/2006/relationships/externalLink" Target="externalLinks/externalLink56.xml"/><Relationship Id="rId93" Type="http://schemas.openxmlformats.org/officeDocument/2006/relationships/externalLink" Target="externalLinks/externalLink77.xml"/><Relationship Id="rId189" Type="http://schemas.openxmlformats.org/officeDocument/2006/relationships/externalLink" Target="externalLinks/externalLink173.xml"/><Relationship Id="rId3" Type="http://schemas.openxmlformats.org/officeDocument/2006/relationships/worksheet" Target="worksheets/sheet3.xml"/><Relationship Id="rId214" Type="http://schemas.openxmlformats.org/officeDocument/2006/relationships/externalLink" Target="externalLinks/externalLink198.xml"/><Relationship Id="rId235" Type="http://schemas.openxmlformats.org/officeDocument/2006/relationships/externalLink" Target="externalLinks/externalLink219.xml"/><Relationship Id="rId256" Type="http://schemas.openxmlformats.org/officeDocument/2006/relationships/externalLink" Target="externalLinks/externalLink240.xml"/><Relationship Id="rId277" Type="http://schemas.openxmlformats.org/officeDocument/2006/relationships/externalLink" Target="externalLinks/externalLink261.xml"/><Relationship Id="rId298" Type="http://schemas.openxmlformats.org/officeDocument/2006/relationships/externalLink" Target="externalLinks/externalLink282.xml"/><Relationship Id="rId116" Type="http://schemas.openxmlformats.org/officeDocument/2006/relationships/externalLink" Target="externalLinks/externalLink100.xml"/><Relationship Id="rId137" Type="http://schemas.openxmlformats.org/officeDocument/2006/relationships/externalLink" Target="externalLinks/externalLink121.xml"/><Relationship Id="rId158" Type="http://schemas.openxmlformats.org/officeDocument/2006/relationships/externalLink" Target="externalLinks/externalLink142.xml"/><Relationship Id="rId302" Type="http://schemas.openxmlformats.org/officeDocument/2006/relationships/externalLink" Target="externalLinks/externalLink286.xml"/><Relationship Id="rId323" Type="http://schemas.openxmlformats.org/officeDocument/2006/relationships/externalLink" Target="externalLinks/externalLink307.xml"/><Relationship Id="rId20" Type="http://schemas.openxmlformats.org/officeDocument/2006/relationships/externalLink" Target="externalLinks/externalLink4.xml"/><Relationship Id="rId41" Type="http://schemas.openxmlformats.org/officeDocument/2006/relationships/externalLink" Target="externalLinks/externalLink25.xml"/><Relationship Id="rId62" Type="http://schemas.openxmlformats.org/officeDocument/2006/relationships/externalLink" Target="externalLinks/externalLink46.xml"/><Relationship Id="rId83" Type="http://schemas.openxmlformats.org/officeDocument/2006/relationships/externalLink" Target="externalLinks/externalLink67.xml"/><Relationship Id="rId179" Type="http://schemas.openxmlformats.org/officeDocument/2006/relationships/externalLink" Target="externalLinks/externalLink163.xml"/><Relationship Id="rId190" Type="http://schemas.openxmlformats.org/officeDocument/2006/relationships/externalLink" Target="externalLinks/externalLink174.xml"/><Relationship Id="rId204" Type="http://schemas.openxmlformats.org/officeDocument/2006/relationships/externalLink" Target="externalLinks/externalLink188.xml"/><Relationship Id="rId225" Type="http://schemas.openxmlformats.org/officeDocument/2006/relationships/externalLink" Target="externalLinks/externalLink209.xml"/><Relationship Id="rId246" Type="http://schemas.openxmlformats.org/officeDocument/2006/relationships/externalLink" Target="externalLinks/externalLink230.xml"/><Relationship Id="rId267" Type="http://schemas.openxmlformats.org/officeDocument/2006/relationships/externalLink" Target="externalLinks/externalLink251.xml"/><Relationship Id="rId288" Type="http://schemas.openxmlformats.org/officeDocument/2006/relationships/externalLink" Target="externalLinks/externalLink272.xml"/><Relationship Id="rId106" Type="http://schemas.openxmlformats.org/officeDocument/2006/relationships/externalLink" Target="externalLinks/externalLink90.xml"/><Relationship Id="rId127" Type="http://schemas.openxmlformats.org/officeDocument/2006/relationships/externalLink" Target="externalLinks/externalLink111.xml"/><Relationship Id="rId313" Type="http://schemas.openxmlformats.org/officeDocument/2006/relationships/externalLink" Target="externalLinks/externalLink297.xml"/><Relationship Id="rId10" Type="http://schemas.openxmlformats.org/officeDocument/2006/relationships/worksheet" Target="worksheets/sheet10.xml"/><Relationship Id="rId31" Type="http://schemas.openxmlformats.org/officeDocument/2006/relationships/externalLink" Target="externalLinks/externalLink15.xml"/><Relationship Id="rId52" Type="http://schemas.openxmlformats.org/officeDocument/2006/relationships/externalLink" Target="externalLinks/externalLink36.xml"/><Relationship Id="rId73" Type="http://schemas.openxmlformats.org/officeDocument/2006/relationships/externalLink" Target="externalLinks/externalLink57.xml"/><Relationship Id="rId94" Type="http://schemas.openxmlformats.org/officeDocument/2006/relationships/externalLink" Target="externalLinks/externalLink78.xml"/><Relationship Id="rId148" Type="http://schemas.openxmlformats.org/officeDocument/2006/relationships/externalLink" Target="externalLinks/externalLink132.xml"/><Relationship Id="rId169" Type="http://schemas.openxmlformats.org/officeDocument/2006/relationships/externalLink" Target="externalLinks/externalLink153.xml"/><Relationship Id="rId4" Type="http://schemas.openxmlformats.org/officeDocument/2006/relationships/worksheet" Target="worksheets/sheet4.xml"/><Relationship Id="rId180" Type="http://schemas.openxmlformats.org/officeDocument/2006/relationships/externalLink" Target="externalLinks/externalLink164.xml"/><Relationship Id="rId215" Type="http://schemas.openxmlformats.org/officeDocument/2006/relationships/externalLink" Target="externalLinks/externalLink199.xml"/><Relationship Id="rId236" Type="http://schemas.openxmlformats.org/officeDocument/2006/relationships/externalLink" Target="externalLinks/externalLink220.xml"/><Relationship Id="rId257" Type="http://schemas.openxmlformats.org/officeDocument/2006/relationships/externalLink" Target="externalLinks/externalLink241.xml"/><Relationship Id="rId278" Type="http://schemas.openxmlformats.org/officeDocument/2006/relationships/externalLink" Target="externalLinks/externalLink262.xml"/><Relationship Id="rId303" Type="http://schemas.openxmlformats.org/officeDocument/2006/relationships/externalLink" Target="externalLinks/externalLink287.xml"/><Relationship Id="rId42" Type="http://schemas.openxmlformats.org/officeDocument/2006/relationships/externalLink" Target="externalLinks/externalLink26.xml"/><Relationship Id="rId84" Type="http://schemas.openxmlformats.org/officeDocument/2006/relationships/externalLink" Target="externalLinks/externalLink68.xml"/><Relationship Id="rId138" Type="http://schemas.openxmlformats.org/officeDocument/2006/relationships/externalLink" Target="externalLinks/externalLink122.xml"/><Relationship Id="rId191" Type="http://schemas.openxmlformats.org/officeDocument/2006/relationships/externalLink" Target="externalLinks/externalLink175.xml"/><Relationship Id="rId205" Type="http://schemas.openxmlformats.org/officeDocument/2006/relationships/externalLink" Target="externalLinks/externalLink189.xml"/><Relationship Id="rId247" Type="http://schemas.openxmlformats.org/officeDocument/2006/relationships/externalLink" Target="externalLinks/externalLink231.xml"/><Relationship Id="rId107" Type="http://schemas.openxmlformats.org/officeDocument/2006/relationships/externalLink" Target="externalLinks/externalLink91.xml"/><Relationship Id="rId289" Type="http://schemas.openxmlformats.org/officeDocument/2006/relationships/externalLink" Target="externalLinks/externalLink273.xml"/><Relationship Id="rId11" Type="http://schemas.openxmlformats.org/officeDocument/2006/relationships/worksheet" Target="worksheets/sheet11.xml"/><Relationship Id="rId53" Type="http://schemas.openxmlformats.org/officeDocument/2006/relationships/externalLink" Target="externalLinks/externalLink37.xml"/><Relationship Id="rId149" Type="http://schemas.openxmlformats.org/officeDocument/2006/relationships/externalLink" Target="externalLinks/externalLink133.xml"/><Relationship Id="rId314" Type="http://schemas.openxmlformats.org/officeDocument/2006/relationships/externalLink" Target="externalLinks/externalLink298.xml"/><Relationship Id="rId95" Type="http://schemas.openxmlformats.org/officeDocument/2006/relationships/externalLink" Target="externalLinks/externalLink79.xml"/><Relationship Id="rId160" Type="http://schemas.openxmlformats.org/officeDocument/2006/relationships/externalLink" Target="externalLinks/externalLink144.xml"/><Relationship Id="rId216" Type="http://schemas.openxmlformats.org/officeDocument/2006/relationships/externalLink" Target="externalLinks/externalLink200.xml"/><Relationship Id="rId258" Type="http://schemas.openxmlformats.org/officeDocument/2006/relationships/externalLink" Target="externalLinks/externalLink242.xml"/><Relationship Id="rId22" Type="http://schemas.openxmlformats.org/officeDocument/2006/relationships/externalLink" Target="externalLinks/externalLink6.xml"/><Relationship Id="rId64" Type="http://schemas.openxmlformats.org/officeDocument/2006/relationships/externalLink" Target="externalLinks/externalLink48.xml"/><Relationship Id="rId118" Type="http://schemas.openxmlformats.org/officeDocument/2006/relationships/externalLink" Target="externalLinks/externalLink102.xml"/><Relationship Id="rId325" Type="http://schemas.openxmlformats.org/officeDocument/2006/relationships/externalLink" Target="externalLinks/externalLink309.xml"/><Relationship Id="rId171" Type="http://schemas.openxmlformats.org/officeDocument/2006/relationships/externalLink" Target="externalLinks/externalLink155.xml"/><Relationship Id="rId227" Type="http://schemas.openxmlformats.org/officeDocument/2006/relationships/externalLink" Target="externalLinks/externalLink211.xml"/><Relationship Id="rId269" Type="http://schemas.openxmlformats.org/officeDocument/2006/relationships/externalLink" Target="externalLinks/externalLink253.xml"/><Relationship Id="rId33" Type="http://schemas.openxmlformats.org/officeDocument/2006/relationships/externalLink" Target="externalLinks/externalLink17.xml"/><Relationship Id="rId129" Type="http://schemas.openxmlformats.org/officeDocument/2006/relationships/externalLink" Target="externalLinks/externalLink113.xml"/><Relationship Id="rId280" Type="http://schemas.openxmlformats.org/officeDocument/2006/relationships/externalLink" Target="externalLinks/externalLink264.xml"/><Relationship Id="rId75" Type="http://schemas.openxmlformats.org/officeDocument/2006/relationships/externalLink" Target="externalLinks/externalLink59.xml"/><Relationship Id="rId140" Type="http://schemas.openxmlformats.org/officeDocument/2006/relationships/externalLink" Target="externalLinks/externalLink124.xml"/><Relationship Id="rId182" Type="http://schemas.openxmlformats.org/officeDocument/2006/relationships/externalLink" Target="externalLinks/externalLink166.xml"/><Relationship Id="rId6" Type="http://schemas.openxmlformats.org/officeDocument/2006/relationships/worksheet" Target="worksheets/sheet6.xml"/><Relationship Id="rId238" Type="http://schemas.openxmlformats.org/officeDocument/2006/relationships/externalLink" Target="externalLinks/externalLink222.xml"/><Relationship Id="rId291" Type="http://schemas.openxmlformats.org/officeDocument/2006/relationships/externalLink" Target="externalLinks/externalLink275.xml"/><Relationship Id="rId305" Type="http://schemas.openxmlformats.org/officeDocument/2006/relationships/externalLink" Target="externalLinks/externalLink289.xml"/><Relationship Id="rId44" Type="http://schemas.openxmlformats.org/officeDocument/2006/relationships/externalLink" Target="externalLinks/externalLink28.xml"/><Relationship Id="rId86" Type="http://schemas.openxmlformats.org/officeDocument/2006/relationships/externalLink" Target="externalLinks/externalLink70.xml"/><Relationship Id="rId151" Type="http://schemas.openxmlformats.org/officeDocument/2006/relationships/externalLink" Target="externalLinks/externalLink135.xml"/><Relationship Id="rId193" Type="http://schemas.openxmlformats.org/officeDocument/2006/relationships/externalLink" Target="externalLinks/externalLink177.xml"/><Relationship Id="rId207" Type="http://schemas.openxmlformats.org/officeDocument/2006/relationships/externalLink" Target="externalLinks/externalLink191.xml"/><Relationship Id="rId249" Type="http://schemas.openxmlformats.org/officeDocument/2006/relationships/externalLink" Target="externalLinks/externalLink233.xml"/><Relationship Id="rId13" Type="http://schemas.openxmlformats.org/officeDocument/2006/relationships/worksheet" Target="worksheets/sheet13.xml"/><Relationship Id="rId109" Type="http://schemas.openxmlformats.org/officeDocument/2006/relationships/externalLink" Target="externalLinks/externalLink93.xml"/><Relationship Id="rId260" Type="http://schemas.openxmlformats.org/officeDocument/2006/relationships/externalLink" Target="externalLinks/externalLink244.xml"/><Relationship Id="rId316" Type="http://schemas.openxmlformats.org/officeDocument/2006/relationships/externalLink" Target="externalLinks/externalLink300.xml"/><Relationship Id="rId55" Type="http://schemas.openxmlformats.org/officeDocument/2006/relationships/externalLink" Target="externalLinks/externalLink39.xml"/><Relationship Id="rId97" Type="http://schemas.openxmlformats.org/officeDocument/2006/relationships/externalLink" Target="externalLinks/externalLink81.xml"/><Relationship Id="rId120" Type="http://schemas.openxmlformats.org/officeDocument/2006/relationships/externalLink" Target="externalLinks/externalLink104.xml"/><Relationship Id="rId162" Type="http://schemas.openxmlformats.org/officeDocument/2006/relationships/externalLink" Target="externalLinks/externalLink146.xml"/><Relationship Id="rId218" Type="http://schemas.openxmlformats.org/officeDocument/2006/relationships/externalLink" Target="externalLinks/externalLink20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5.png"/><Relationship Id="rId7" Type="http://schemas.openxmlformats.org/officeDocument/2006/relationships/image" Target="../media/image9.png"/><Relationship Id="rId12" Type="http://schemas.openxmlformats.org/officeDocument/2006/relationships/image" Target="../media/image2.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11" Type="http://schemas.openxmlformats.org/officeDocument/2006/relationships/image" Target="../media/image1.png"/><Relationship Id="rId5" Type="http://schemas.openxmlformats.org/officeDocument/2006/relationships/image" Target="../media/image7.png"/><Relationship Id="rId10" Type="http://schemas.openxmlformats.org/officeDocument/2006/relationships/image" Target="../media/image12.png"/><Relationship Id="rId4" Type="http://schemas.openxmlformats.org/officeDocument/2006/relationships/image" Target="../media/image6.png"/><Relationship Id="rId9" Type="http://schemas.openxmlformats.org/officeDocument/2006/relationships/image" Target="../media/image1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0</xdr:col>
      <xdr:colOff>33130</xdr:colOff>
      <xdr:row>0</xdr:row>
      <xdr:rowOff>24848</xdr:rowOff>
    </xdr:from>
    <xdr:to>
      <xdr:col>5</xdr:col>
      <xdr:colOff>1142999</xdr:colOff>
      <xdr:row>0</xdr:row>
      <xdr:rowOff>861391</xdr:rowOff>
    </xdr:to>
    <xdr:pic>
      <xdr:nvPicPr>
        <xdr:cNvPr id="2" name="Imagen 1">
          <a:extLst>
            <a:ext uri="{FF2B5EF4-FFF2-40B4-BE49-F238E27FC236}">
              <a16:creationId xmlns:a16="http://schemas.microsoft.com/office/drawing/2014/main" id="{32C6A51E-0612-9E59-4E99-89A3A9B6EB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130" y="24848"/>
          <a:ext cx="7189304" cy="836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1428750</xdr:colOff>
      <xdr:row>31</xdr:row>
      <xdr:rowOff>285749</xdr:rowOff>
    </xdr:from>
    <xdr:to>
      <xdr:col>4</xdr:col>
      <xdr:colOff>233795</xdr:colOff>
      <xdr:row>31</xdr:row>
      <xdr:rowOff>1961283</xdr:rowOff>
    </xdr:to>
    <xdr:pic>
      <xdr:nvPicPr>
        <xdr:cNvPr id="6" name="Imagen 5">
          <a:extLst>
            <a:ext uri="{FF2B5EF4-FFF2-40B4-BE49-F238E27FC236}">
              <a16:creationId xmlns:a16="http://schemas.microsoft.com/office/drawing/2014/main" id="{83539589-F8A0-E3C7-0049-047465087C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18409" y="7039840"/>
          <a:ext cx="3532909" cy="16755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1102829</xdr:colOff>
      <xdr:row>0</xdr:row>
      <xdr:rowOff>836543</xdr:rowOff>
    </xdr:to>
    <xdr:pic>
      <xdr:nvPicPr>
        <xdr:cNvPr id="3" name="Imagen 2">
          <a:extLst>
            <a:ext uri="{FF2B5EF4-FFF2-40B4-BE49-F238E27FC236}">
              <a16:creationId xmlns:a16="http://schemas.microsoft.com/office/drawing/2014/main" id="{A90A6000-B34F-4D4C-8C43-011635C9FC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7189304" cy="836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1304925</xdr:colOff>
      <xdr:row>31</xdr:row>
      <xdr:rowOff>314325</xdr:rowOff>
    </xdr:from>
    <xdr:to>
      <xdr:col>4</xdr:col>
      <xdr:colOff>113434</xdr:colOff>
      <xdr:row>31</xdr:row>
      <xdr:rowOff>1989859</xdr:rowOff>
    </xdr:to>
    <xdr:pic>
      <xdr:nvPicPr>
        <xdr:cNvPr id="2" name="Imagen 1">
          <a:extLst>
            <a:ext uri="{FF2B5EF4-FFF2-40B4-BE49-F238E27FC236}">
              <a16:creationId xmlns:a16="http://schemas.microsoft.com/office/drawing/2014/main" id="{9E4BFFC2-3646-4661-A757-91F615EE215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95450" y="8181975"/>
          <a:ext cx="3532909" cy="16755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31750</xdr:colOff>
      <xdr:row>0</xdr:row>
      <xdr:rowOff>31750</xdr:rowOff>
    </xdr:from>
    <xdr:to>
      <xdr:col>5</xdr:col>
      <xdr:colOff>1259417</xdr:colOff>
      <xdr:row>0</xdr:row>
      <xdr:rowOff>931333</xdr:rowOff>
    </xdr:to>
    <xdr:pic>
      <xdr:nvPicPr>
        <xdr:cNvPr id="3" name="Imagen 2">
          <a:extLst>
            <a:ext uri="{FF2B5EF4-FFF2-40B4-BE49-F238E27FC236}">
              <a16:creationId xmlns:a16="http://schemas.microsoft.com/office/drawing/2014/main" id="{0AD4BBAF-9AF8-4394-8F92-A8608392F7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50" y="31750"/>
          <a:ext cx="6974417" cy="899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635001</xdr:colOff>
      <xdr:row>43</xdr:row>
      <xdr:rowOff>42334</xdr:rowOff>
    </xdr:from>
    <xdr:to>
      <xdr:col>4</xdr:col>
      <xdr:colOff>645583</xdr:colOff>
      <xdr:row>43</xdr:row>
      <xdr:rowOff>1663568</xdr:rowOff>
    </xdr:to>
    <xdr:pic>
      <xdr:nvPicPr>
        <xdr:cNvPr id="2" name="Imagen 1">
          <a:extLst>
            <a:ext uri="{FF2B5EF4-FFF2-40B4-BE49-F238E27FC236}">
              <a16:creationId xmlns:a16="http://schemas.microsoft.com/office/drawing/2014/main" id="{5B629049-2E18-445B-A23E-7FE4911CF0A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746251" y="9450917"/>
          <a:ext cx="3418415" cy="16212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28575</xdr:colOff>
      <xdr:row>29</xdr:row>
      <xdr:rowOff>0</xdr:rowOff>
    </xdr:from>
    <xdr:to>
      <xdr:col>7</xdr:col>
      <xdr:colOff>714375</xdr:colOff>
      <xdr:row>29</xdr:row>
      <xdr:rowOff>838200</xdr:rowOff>
    </xdr:to>
    <xdr:pic>
      <xdr:nvPicPr>
        <xdr:cNvPr id="2" name="Imagen 1">
          <a:extLst>
            <a:ext uri="{FF2B5EF4-FFF2-40B4-BE49-F238E27FC236}">
              <a16:creationId xmlns:a16="http://schemas.microsoft.com/office/drawing/2014/main" id="{E0BF4D63-1D9F-4FC5-AF3D-DA01A1B599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0"/>
          <a:ext cx="5962650" cy="838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38100</xdr:colOff>
      <xdr:row>58</xdr:row>
      <xdr:rowOff>57150</xdr:rowOff>
    </xdr:from>
    <xdr:to>
      <xdr:col>7</xdr:col>
      <xdr:colOff>723900</xdr:colOff>
      <xdr:row>59</xdr:row>
      <xdr:rowOff>19050</xdr:rowOff>
    </xdr:to>
    <xdr:pic>
      <xdr:nvPicPr>
        <xdr:cNvPr id="10" name="Imagen 9">
          <a:extLst>
            <a:ext uri="{FF2B5EF4-FFF2-40B4-BE49-F238E27FC236}">
              <a16:creationId xmlns:a16="http://schemas.microsoft.com/office/drawing/2014/main" id="{9C274EDA-D3C8-4E5E-A774-975C15AD8F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8496300"/>
          <a:ext cx="5962650"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28575</xdr:colOff>
      <xdr:row>93</xdr:row>
      <xdr:rowOff>19050</xdr:rowOff>
    </xdr:from>
    <xdr:to>
      <xdr:col>7</xdr:col>
      <xdr:colOff>714375</xdr:colOff>
      <xdr:row>93</xdr:row>
      <xdr:rowOff>828675</xdr:rowOff>
    </xdr:to>
    <xdr:pic>
      <xdr:nvPicPr>
        <xdr:cNvPr id="11" name="Imagen 10">
          <a:extLst>
            <a:ext uri="{FF2B5EF4-FFF2-40B4-BE49-F238E27FC236}">
              <a16:creationId xmlns:a16="http://schemas.microsoft.com/office/drawing/2014/main" id="{0F10BE28-1A58-450C-90FB-E8718FDA44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0287000"/>
          <a:ext cx="5962650"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28575</xdr:colOff>
      <xdr:row>127</xdr:row>
      <xdr:rowOff>19050</xdr:rowOff>
    </xdr:from>
    <xdr:to>
      <xdr:col>7</xdr:col>
      <xdr:colOff>714375</xdr:colOff>
      <xdr:row>127</xdr:row>
      <xdr:rowOff>828675</xdr:rowOff>
    </xdr:to>
    <xdr:pic>
      <xdr:nvPicPr>
        <xdr:cNvPr id="12" name="Imagen 11">
          <a:extLst>
            <a:ext uri="{FF2B5EF4-FFF2-40B4-BE49-F238E27FC236}">
              <a16:creationId xmlns:a16="http://schemas.microsoft.com/office/drawing/2014/main" id="{356FDC9D-E4F1-4CFE-99C8-302CB4F28B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20259675"/>
          <a:ext cx="5962650"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28575</xdr:colOff>
      <xdr:row>164</xdr:row>
      <xdr:rowOff>28575</xdr:rowOff>
    </xdr:from>
    <xdr:to>
      <xdr:col>7</xdr:col>
      <xdr:colOff>714375</xdr:colOff>
      <xdr:row>164</xdr:row>
      <xdr:rowOff>838200</xdr:rowOff>
    </xdr:to>
    <xdr:pic>
      <xdr:nvPicPr>
        <xdr:cNvPr id="14" name="Imagen 13">
          <a:extLst>
            <a:ext uri="{FF2B5EF4-FFF2-40B4-BE49-F238E27FC236}">
              <a16:creationId xmlns:a16="http://schemas.microsoft.com/office/drawing/2014/main" id="{7C5AC04F-00CB-4EC9-9F3D-021756FFC0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24974550"/>
          <a:ext cx="5962650"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28575</xdr:colOff>
      <xdr:row>201</xdr:row>
      <xdr:rowOff>28575</xdr:rowOff>
    </xdr:from>
    <xdr:to>
      <xdr:col>7</xdr:col>
      <xdr:colOff>714375</xdr:colOff>
      <xdr:row>201</xdr:row>
      <xdr:rowOff>838200</xdr:rowOff>
    </xdr:to>
    <xdr:pic>
      <xdr:nvPicPr>
        <xdr:cNvPr id="15" name="Imagen 14">
          <a:extLst>
            <a:ext uri="{FF2B5EF4-FFF2-40B4-BE49-F238E27FC236}">
              <a16:creationId xmlns:a16="http://schemas.microsoft.com/office/drawing/2014/main" id="{CCB3FDA0-BB65-4616-8A39-EB40FC46D7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25422225"/>
          <a:ext cx="5962650"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38100</xdr:colOff>
      <xdr:row>246</xdr:row>
      <xdr:rowOff>19050</xdr:rowOff>
    </xdr:from>
    <xdr:to>
      <xdr:col>7</xdr:col>
      <xdr:colOff>723900</xdr:colOff>
      <xdr:row>246</xdr:row>
      <xdr:rowOff>828675</xdr:rowOff>
    </xdr:to>
    <xdr:pic>
      <xdr:nvPicPr>
        <xdr:cNvPr id="16" name="Imagen 15">
          <a:extLst>
            <a:ext uri="{FF2B5EF4-FFF2-40B4-BE49-F238E27FC236}">
              <a16:creationId xmlns:a16="http://schemas.microsoft.com/office/drawing/2014/main" id="{EC360788-17AE-4895-A635-722AA6AF60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6585525"/>
          <a:ext cx="5962650" cy="809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28575</xdr:colOff>
      <xdr:row>0</xdr:row>
      <xdr:rowOff>38100</xdr:rowOff>
    </xdr:from>
    <xdr:ext cx="5962650" cy="800099"/>
    <xdr:pic>
      <xdr:nvPicPr>
        <xdr:cNvPr id="3" name="Imagen 2">
          <a:extLst>
            <a:ext uri="{FF2B5EF4-FFF2-40B4-BE49-F238E27FC236}">
              <a16:creationId xmlns:a16="http://schemas.microsoft.com/office/drawing/2014/main" id="{097B5B38-4818-42F2-9E2B-EA27C91F90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38100"/>
          <a:ext cx="5962650" cy="80009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285750</xdr:colOff>
      <xdr:row>281</xdr:row>
      <xdr:rowOff>66675</xdr:rowOff>
    </xdr:from>
    <xdr:to>
      <xdr:col>6</xdr:col>
      <xdr:colOff>218209</xdr:colOff>
      <xdr:row>281</xdr:row>
      <xdr:rowOff>1742209</xdr:rowOff>
    </xdr:to>
    <xdr:pic>
      <xdr:nvPicPr>
        <xdr:cNvPr id="4" name="Imagen 3">
          <a:extLst>
            <a:ext uri="{FF2B5EF4-FFF2-40B4-BE49-F238E27FC236}">
              <a16:creationId xmlns:a16="http://schemas.microsoft.com/office/drawing/2014/main" id="{26F43C25-BAB7-4EEA-A384-CB01287F74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5850" y="45243750"/>
          <a:ext cx="3532909" cy="16755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38099</xdr:colOff>
      <xdr:row>0</xdr:row>
      <xdr:rowOff>38100</xdr:rowOff>
    </xdr:from>
    <xdr:to>
      <xdr:col>7</xdr:col>
      <xdr:colOff>752474</xdr:colOff>
      <xdr:row>0</xdr:row>
      <xdr:rowOff>876300</xdr:rowOff>
    </xdr:to>
    <xdr:pic>
      <xdr:nvPicPr>
        <xdr:cNvPr id="2" name="Imagen 1">
          <a:extLst>
            <a:ext uri="{FF2B5EF4-FFF2-40B4-BE49-F238E27FC236}">
              <a16:creationId xmlns:a16="http://schemas.microsoft.com/office/drawing/2014/main" id="{9245091D-AAFC-4A2F-947D-D77CD11B17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099" y="38100"/>
          <a:ext cx="6753225" cy="838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1457325</xdr:colOff>
      <xdr:row>43</xdr:row>
      <xdr:rowOff>85725</xdr:rowOff>
    </xdr:from>
    <xdr:to>
      <xdr:col>5</xdr:col>
      <xdr:colOff>713509</xdr:colOff>
      <xdr:row>43</xdr:row>
      <xdr:rowOff>1761259</xdr:rowOff>
    </xdr:to>
    <xdr:pic>
      <xdr:nvPicPr>
        <xdr:cNvPr id="3" name="Imagen 2">
          <a:extLst>
            <a:ext uri="{FF2B5EF4-FFF2-40B4-BE49-F238E27FC236}">
              <a16:creationId xmlns:a16="http://schemas.microsoft.com/office/drawing/2014/main" id="{CF474749-3D5F-4340-9F6C-CD46A497CEE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95450" y="8639175"/>
          <a:ext cx="3532909" cy="16755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21981</xdr:colOff>
      <xdr:row>0</xdr:row>
      <xdr:rowOff>29308</xdr:rowOff>
    </xdr:from>
    <xdr:to>
      <xdr:col>12</xdr:col>
      <xdr:colOff>402981</xdr:colOff>
      <xdr:row>0</xdr:row>
      <xdr:rowOff>865851</xdr:rowOff>
    </xdr:to>
    <xdr:pic>
      <xdr:nvPicPr>
        <xdr:cNvPr id="2" name="Imagen 1">
          <a:extLst>
            <a:ext uri="{FF2B5EF4-FFF2-40B4-BE49-F238E27FC236}">
              <a16:creationId xmlns:a16="http://schemas.microsoft.com/office/drawing/2014/main" id="{BE79B580-C98D-4876-BC34-4CCBE71305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81" y="29308"/>
          <a:ext cx="7891096" cy="836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1868366</xdr:colOff>
      <xdr:row>43</xdr:row>
      <xdr:rowOff>43960</xdr:rowOff>
    </xdr:from>
    <xdr:to>
      <xdr:col>9</xdr:col>
      <xdr:colOff>7327</xdr:colOff>
      <xdr:row>43</xdr:row>
      <xdr:rowOff>1298400</xdr:rowOff>
    </xdr:to>
    <xdr:pic>
      <xdr:nvPicPr>
        <xdr:cNvPr id="3" name="Imagen 2">
          <a:extLst>
            <a:ext uri="{FF2B5EF4-FFF2-40B4-BE49-F238E27FC236}">
              <a16:creationId xmlns:a16="http://schemas.microsoft.com/office/drawing/2014/main" id="{28FAC4D7-4A9B-4471-A416-3CE125079BA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56693" y="5524498"/>
          <a:ext cx="2645019" cy="12544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29308</xdr:colOff>
      <xdr:row>0</xdr:row>
      <xdr:rowOff>29308</xdr:rowOff>
    </xdr:from>
    <xdr:to>
      <xdr:col>12</xdr:col>
      <xdr:colOff>424962</xdr:colOff>
      <xdr:row>0</xdr:row>
      <xdr:rowOff>865851</xdr:rowOff>
    </xdr:to>
    <xdr:pic>
      <xdr:nvPicPr>
        <xdr:cNvPr id="2" name="Imagen 1">
          <a:extLst>
            <a:ext uri="{FF2B5EF4-FFF2-40B4-BE49-F238E27FC236}">
              <a16:creationId xmlns:a16="http://schemas.microsoft.com/office/drawing/2014/main" id="{3D5126C8-9318-42B0-BB2F-D3AFC4B01D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308" y="29308"/>
          <a:ext cx="7634654" cy="836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2073519</xdr:colOff>
      <xdr:row>43</xdr:row>
      <xdr:rowOff>58616</xdr:rowOff>
    </xdr:from>
    <xdr:to>
      <xdr:col>9</xdr:col>
      <xdr:colOff>119216</xdr:colOff>
      <xdr:row>43</xdr:row>
      <xdr:rowOff>1494692</xdr:rowOff>
    </xdr:to>
    <xdr:pic>
      <xdr:nvPicPr>
        <xdr:cNvPr id="4" name="Imagen 3">
          <a:extLst>
            <a:ext uri="{FF2B5EF4-FFF2-40B4-BE49-F238E27FC236}">
              <a16:creationId xmlns:a16="http://schemas.microsoft.com/office/drawing/2014/main" id="{85FBF27E-1B7E-4067-9EDB-734D94ADA0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61846" y="4242289"/>
          <a:ext cx="3028005" cy="14360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36635</xdr:colOff>
      <xdr:row>1</xdr:row>
      <xdr:rowOff>29308</xdr:rowOff>
    </xdr:from>
    <xdr:to>
      <xdr:col>7</xdr:col>
      <xdr:colOff>608133</xdr:colOff>
      <xdr:row>1</xdr:row>
      <xdr:rowOff>927902</xdr:rowOff>
    </xdr:to>
    <xdr:pic>
      <xdr:nvPicPr>
        <xdr:cNvPr id="3" name="Imagen 2">
          <a:extLst>
            <a:ext uri="{FF2B5EF4-FFF2-40B4-BE49-F238E27FC236}">
              <a16:creationId xmlns:a16="http://schemas.microsoft.com/office/drawing/2014/main" id="{45F85CCD-3860-422B-BB38-542CF6ED51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3866" y="227135"/>
          <a:ext cx="7722575" cy="898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879232</xdr:colOff>
      <xdr:row>38</xdr:row>
      <xdr:rowOff>183173</xdr:rowOff>
    </xdr:from>
    <xdr:to>
      <xdr:col>5</xdr:col>
      <xdr:colOff>177179</xdr:colOff>
      <xdr:row>38</xdr:row>
      <xdr:rowOff>1858707</xdr:rowOff>
    </xdr:to>
    <xdr:pic>
      <xdr:nvPicPr>
        <xdr:cNvPr id="2" name="Imagen 1">
          <a:extLst>
            <a:ext uri="{FF2B5EF4-FFF2-40B4-BE49-F238E27FC236}">
              <a16:creationId xmlns:a16="http://schemas.microsoft.com/office/drawing/2014/main" id="{4CED0D56-0784-4CF9-993B-0ABDF152BB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02828" y="7466135"/>
          <a:ext cx="3532909" cy="16755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28574</xdr:colOff>
      <xdr:row>0</xdr:row>
      <xdr:rowOff>28575</xdr:rowOff>
    </xdr:from>
    <xdr:to>
      <xdr:col>5</xdr:col>
      <xdr:colOff>1457324</xdr:colOff>
      <xdr:row>0</xdr:row>
      <xdr:rowOff>865118</xdr:rowOff>
    </xdr:to>
    <xdr:pic>
      <xdr:nvPicPr>
        <xdr:cNvPr id="3" name="Imagen 2">
          <a:extLst>
            <a:ext uri="{FF2B5EF4-FFF2-40B4-BE49-F238E27FC236}">
              <a16:creationId xmlns:a16="http://schemas.microsoft.com/office/drawing/2014/main" id="{9D3676BC-353F-4E6D-A649-81FDF75DDA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4" y="28575"/>
          <a:ext cx="7229475" cy="836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xdr:colOff>
      <xdr:row>31</xdr:row>
      <xdr:rowOff>142875</xdr:rowOff>
    </xdr:from>
    <xdr:to>
      <xdr:col>4</xdr:col>
      <xdr:colOff>627784</xdr:colOff>
      <xdr:row>31</xdr:row>
      <xdr:rowOff>1818409</xdr:rowOff>
    </xdr:to>
    <xdr:pic>
      <xdr:nvPicPr>
        <xdr:cNvPr id="2" name="Imagen 1">
          <a:extLst>
            <a:ext uri="{FF2B5EF4-FFF2-40B4-BE49-F238E27FC236}">
              <a16:creationId xmlns:a16="http://schemas.microsoft.com/office/drawing/2014/main" id="{A2B2AC13-7D26-4499-97D5-76B5E86640D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09750" y="8562975"/>
          <a:ext cx="3532909" cy="16755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21981</xdr:colOff>
      <xdr:row>0</xdr:row>
      <xdr:rowOff>14652</xdr:rowOff>
    </xdr:from>
    <xdr:to>
      <xdr:col>10</xdr:col>
      <xdr:colOff>652097</xdr:colOff>
      <xdr:row>0</xdr:row>
      <xdr:rowOff>871903</xdr:rowOff>
    </xdr:to>
    <xdr:pic>
      <xdr:nvPicPr>
        <xdr:cNvPr id="2" name="Imagen 1">
          <a:extLst>
            <a:ext uri="{FF2B5EF4-FFF2-40B4-BE49-F238E27FC236}">
              <a16:creationId xmlns:a16="http://schemas.microsoft.com/office/drawing/2014/main" id="{D57C6E2C-C8E4-4693-B4D7-B0C8459E63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81" y="14652"/>
          <a:ext cx="6594231" cy="8572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1099039</xdr:colOff>
      <xdr:row>32</xdr:row>
      <xdr:rowOff>190500</xdr:rowOff>
    </xdr:from>
    <xdr:to>
      <xdr:col>8</xdr:col>
      <xdr:colOff>221140</xdr:colOff>
      <xdr:row>32</xdr:row>
      <xdr:rowOff>1866034</xdr:rowOff>
    </xdr:to>
    <xdr:pic>
      <xdr:nvPicPr>
        <xdr:cNvPr id="4" name="Imagen 3">
          <a:extLst>
            <a:ext uri="{FF2B5EF4-FFF2-40B4-BE49-F238E27FC236}">
              <a16:creationId xmlns:a16="http://schemas.microsoft.com/office/drawing/2014/main" id="{486D2422-8602-41D1-BC59-2F2C8002306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72712" y="6850673"/>
          <a:ext cx="3532909" cy="16755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33131</xdr:colOff>
      <xdr:row>0</xdr:row>
      <xdr:rowOff>24849</xdr:rowOff>
    </xdr:from>
    <xdr:to>
      <xdr:col>6</xdr:col>
      <xdr:colOff>737152</xdr:colOff>
      <xdr:row>0</xdr:row>
      <xdr:rowOff>882100</xdr:rowOff>
    </xdr:to>
    <xdr:pic>
      <xdr:nvPicPr>
        <xdr:cNvPr id="3" name="Imagen 2">
          <a:extLst>
            <a:ext uri="{FF2B5EF4-FFF2-40B4-BE49-F238E27FC236}">
              <a16:creationId xmlns:a16="http://schemas.microsoft.com/office/drawing/2014/main" id="{242CDFA1-83C5-4761-BF30-68508608B3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131" y="24849"/>
          <a:ext cx="7719391" cy="8572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240196</xdr:colOff>
      <xdr:row>31</xdr:row>
      <xdr:rowOff>289891</xdr:rowOff>
    </xdr:from>
    <xdr:to>
      <xdr:col>4</xdr:col>
      <xdr:colOff>410366</xdr:colOff>
      <xdr:row>31</xdr:row>
      <xdr:rowOff>1965425</xdr:rowOff>
    </xdr:to>
    <xdr:pic>
      <xdr:nvPicPr>
        <xdr:cNvPr id="2" name="Imagen 1">
          <a:extLst>
            <a:ext uri="{FF2B5EF4-FFF2-40B4-BE49-F238E27FC236}">
              <a16:creationId xmlns:a16="http://schemas.microsoft.com/office/drawing/2014/main" id="{06DAE8BC-1DA3-46E4-98DA-08475E29DC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0" y="7793934"/>
          <a:ext cx="3532909" cy="16755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23528</xdr:colOff>
      <xdr:row>3</xdr:row>
      <xdr:rowOff>94727</xdr:rowOff>
    </xdr:from>
    <xdr:to>
      <xdr:col>3</xdr:col>
      <xdr:colOff>358882</xdr:colOff>
      <xdr:row>3</xdr:row>
      <xdr:rowOff>2979963</xdr:rowOff>
    </xdr:to>
    <xdr:pic>
      <xdr:nvPicPr>
        <xdr:cNvPr id="11" name="Imagen 10">
          <a:extLst>
            <a:ext uri="{FF2B5EF4-FFF2-40B4-BE49-F238E27FC236}">
              <a16:creationId xmlns:a16="http://schemas.microsoft.com/office/drawing/2014/main" id="{DC465772-4901-1CA8-ACDC-5D0D7F8088D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528" y="1441834"/>
          <a:ext cx="2621354" cy="28852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31465</xdr:colOff>
      <xdr:row>12</xdr:row>
      <xdr:rowOff>108857</xdr:rowOff>
    </xdr:from>
    <xdr:to>
      <xdr:col>4</xdr:col>
      <xdr:colOff>197755</xdr:colOff>
      <xdr:row>13</xdr:row>
      <xdr:rowOff>1580038</xdr:rowOff>
    </xdr:to>
    <xdr:pic>
      <xdr:nvPicPr>
        <xdr:cNvPr id="12" name="Imagen 11">
          <a:extLst>
            <a:ext uri="{FF2B5EF4-FFF2-40B4-BE49-F238E27FC236}">
              <a16:creationId xmlns:a16="http://schemas.microsoft.com/office/drawing/2014/main" id="{D3B98C9E-80C7-A954-B004-862B535560F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65" y="29622750"/>
          <a:ext cx="3214290" cy="66691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247645</xdr:colOff>
      <xdr:row>12</xdr:row>
      <xdr:rowOff>122465</xdr:rowOff>
    </xdr:from>
    <xdr:to>
      <xdr:col>7</xdr:col>
      <xdr:colOff>649739</xdr:colOff>
      <xdr:row>13</xdr:row>
      <xdr:rowOff>1579079</xdr:rowOff>
    </xdr:to>
    <xdr:pic>
      <xdr:nvPicPr>
        <xdr:cNvPr id="13" name="Imagen 12">
          <a:extLst>
            <a:ext uri="{FF2B5EF4-FFF2-40B4-BE49-F238E27FC236}">
              <a16:creationId xmlns:a16="http://schemas.microsoft.com/office/drawing/2014/main" id="{914DDABF-E1A5-A0EE-59E1-36A81D8B50C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295645" y="29636358"/>
          <a:ext cx="2688094" cy="66545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653874</xdr:colOff>
      <xdr:row>13</xdr:row>
      <xdr:rowOff>2214000</xdr:rowOff>
    </xdr:from>
    <xdr:to>
      <xdr:col>5</xdr:col>
      <xdr:colOff>653143</xdr:colOff>
      <xdr:row>14</xdr:row>
      <xdr:rowOff>493885</xdr:rowOff>
    </xdr:to>
    <xdr:pic>
      <xdr:nvPicPr>
        <xdr:cNvPr id="14" name="Imagen 13">
          <a:extLst>
            <a:ext uri="{FF2B5EF4-FFF2-40B4-BE49-F238E27FC236}">
              <a16:creationId xmlns:a16="http://schemas.microsoft.com/office/drawing/2014/main" id="{433381E5-5E6A-2303-1E05-4C7DE7D9CFF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415874" y="36925821"/>
          <a:ext cx="3047269" cy="25797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25612</xdr:colOff>
      <xdr:row>180</xdr:row>
      <xdr:rowOff>8693</xdr:rowOff>
    </xdr:from>
    <xdr:to>
      <xdr:col>7</xdr:col>
      <xdr:colOff>748617</xdr:colOff>
      <xdr:row>208</xdr:row>
      <xdr:rowOff>78440</xdr:rowOff>
    </xdr:to>
    <xdr:pic>
      <xdr:nvPicPr>
        <xdr:cNvPr id="24" name="Imagen 23">
          <a:extLst>
            <a:ext uri="{FF2B5EF4-FFF2-40B4-BE49-F238E27FC236}">
              <a16:creationId xmlns:a16="http://schemas.microsoft.com/office/drawing/2014/main" id="{B0A93613-3CE8-4F5D-8F42-D1E3EE6BBA59}"/>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5612" y="52183281"/>
          <a:ext cx="6057005" cy="54037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13653</xdr:colOff>
      <xdr:row>208</xdr:row>
      <xdr:rowOff>86631</xdr:rowOff>
    </xdr:from>
    <xdr:to>
      <xdr:col>7</xdr:col>
      <xdr:colOff>750794</xdr:colOff>
      <xdr:row>219</xdr:row>
      <xdr:rowOff>174156</xdr:rowOff>
    </xdr:to>
    <xdr:pic>
      <xdr:nvPicPr>
        <xdr:cNvPr id="28" name="Imagen 27">
          <a:extLst>
            <a:ext uri="{FF2B5EF4-FFF2-40B4-BE49-F238E27FC236}">
              <a16:creationId xmlns:a16="http://schemas.microsoft.com/office/drawing/2014/main" id="{8E2CD7A8-D7D8-4D8B-BC73-5844FC8ED3E9}"/>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3653" y="57617631"/>
          <a:ext cx="6071141" cy="22726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530210</xdr:colOff>
      <xdr:row>3</xdr:row>
      <xdr:rowOff>97103</xdr:rowOff>
    </xdr:from>
    <xdr:to>
      <xdr:col>7</xdr:col>
      <xdr:colOff>653699</xdr:colOff>
      <xdr:row>3</xdr:row>
      <xdr:rowOff>2966356</xdr:rowOff>
    </xdr:to>
    <xdr:pic>
      <xdr:nvPicPr>
        <xdr:cNvPr id="30" name="Imagen 29">
          <a:extLst>
            <a:ext uri="{FF2B5EF4-FFF2-40B4-BE49-F238E27FC236}">
              <a16:creationId xmlns:a16="http://schemas.microsoft.com/office/drawing/2014/main" id="{7966F1FC-DA5D-3D21-A664-6B62B6BF2FFA}"/>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816210" y="1444210"/>
          <a:ext cx="3171489" cy="2869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44825</xdr:colOff>
      <xdr:row>15</xdr:row>
      <xdr:rowOff>47025</xdr:rowOff>
    </xdr:from>
    <xdr:to>
      <xdr:col>7</xdr:col>
      <xdr:colOff>728952</xdr:colOff>
      <xdr:row>69</xdr:row>
      <xdr:rowOff>168088</xdr:rowOff>
    </xdr:to>
    <xdr:pic>
      <xdr:nvPicPr>
        <xdr:cNvPr id="31" name="Imagen 30">
          <a:extLst>
            <a:ext uri="{FF2B5EF4-FFF2-40B4-BE49-F238E27FC236}">
              <a16:creationId xmlns:a16="http://schemas.microsoft.com/office/drawing/2014/main" id="{565D4A14-8B03-001A-F00C-7202BF809E4E}"/>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44825" y="20777907"/>
          <a:ext cx="6018127" cy="104080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33618</xdr:colOff>
      <xdr:row>70</xdr:row>
      <xdr:rowOff>33617</xdr:rowOff>
    </xdr:from>
    <xdr:to>
      <xdr:col>7</xdr:col>
      <xdr:colOff>726954</xdr:colOff>
      <xdr:row>124</xdr:row>
      <xdr:rowOff>156883</xdr:rowOff>
    </xdr:to>
    <xdr:pic>
      <xdr:nvPicPr>
        <xdr:cNvPr id="33" name="Imagen 32">
          <a:extLst>
            <a:ext uri="{FF2B5EF4-FFF2-40B4-BE49-F238E27FC236}">
              <a16:creationId xmlns:a16="http://schemas.microsoft.com/office/drawing/2014/main" id="{947B4FBC-14B7-5160-1E19-DCD8D38B7168}"/>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33618" y="31253205"/>
          <a:ext cx="6027336" cy="104102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44825</xdr:colOff>
      <xdr:row>125</xdr:row>
      <xdr:rowOff>33616</xdr:rowOff>
    </xdr:from>
    <xdr:to>
      <xdr:col>7</xdr:col>
      <xdr:colOff>729037</xdr:colOff>
      <xdr:row>179</xdr:row>
      <xdr:rowOff>122464</xdr:rowOff>
    </xdr:to>
    <xdr:pic>
      <xdr:nvPicPr>
        <xdr:cNvPr id="34" name="Imagen 33">
          <a:extLst>
            <a:ext uri="{FF2B5EF4-FFF2-40B4-BE49-F238E27FC236}">
              <a16:creationId xmlns:a16="http://schemas.microsoft.com/office/drawing/2014/main" id="{7C436B41-336C-3F17-C786-28F0E50F95C0}"/>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44825" y="61075259"/>
          <a:ext cx="6018212" cy="103758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517072</xdr:colOff>
      <xdr:row>11</xdr:row>
      <xdr:rowOff>27214</xdr:rowOff>
    </xdr:from>
    <xdr:to>
      <xdr:col>5</xdr:col>
      <xdr:colOff>516341</xdr:colOff>
      <xdr:row>11</xdr:row>
      <xdr:rowOff>2606957</xdr:rowOff>
    </xdr:to>
    <xdr:pic>
      <xdr:nvPicPr>
        <xdr:cNvPr id="2" name="Imagen 1">
          <a:extLst>
            <a:ext uri="{FF2B5EF4-FFF2-40B4-BE49-F238E27FC236}">
              <a16:creationId xmlns:a16="http://schemas.microsoft.com/office/drawing/2014/main" id="{5E836280-9D1E-4F78-A27D-D1F24CD32D12}"/>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79072" y="26316214"/>
          <a:ext cx="3047269" cy="25797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23812</xdr:colOff>
      <xdr:row>0</xdr:row>
      <xdr:rowOff>23812</xdr:rowOff>
    </xdr:from>
    <xdr:to>
      <xdr:col>7</xdr:col>
      <xdr:colOff>744141</xdr:colOff>
      <xdr:row>0</xdr:row>
      <xdr:rowOff>857251</xdr:rowOff>
    </xdr:to>
    <xdr:pic>
      <xdr:nvPicPr>
        <xdr:cNvPr id="3" name="Imagen 2">
          <a:extLst>
            <a:ext uri="{FF2B5EF4-FFF2-40B4-BE49-F238E27FC236}">
              <a16:creationId xmlns:a16="http://schemas.microsoft.com/office/drawing/2014/main" id="{F846F1BF-4C91-4670-9D02-CA3C6A728AD2}"/>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3812" y="23812"/>
          <a:ext cx="6054329" cy="8334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282877</xdr:colOff>
      <xdr:row>220</xdr:row>
      <xdr:rowOff>74517</xdr:rowOff>
    </xdr:from>
    <xdr:to>
      <xdr:col>6</xdr:col>
      <xdr:colOff>5786</xdr:colOff>
      <xdr:row>220</xdr:row>
      <xdr:rowOff>1750051</xdr:rowOff>
    </xdr:to>
    <xdr:pic>
      <xdr:nvPicPr>
        <xdr:cNvPr id="4" name="Imagen 3">
          <a:extLst>
            <a:ext uri="{FF2B5EF4-FFF2-40B4-BE49-F238E27FC236}">
              <a16:creationId xmlns:a16="http://schemas.microsoft.com/office/drawing/2014/main" id="{05DC06F3-E706-4154-B32A-A8C46E99CDC6}"/>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044877" y="79723224"/>
          <a:ext cx="3532909" cy="16755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28574</xdr:colOff>
      <xdr:row>2</xdr:row>
      <xdr:rowOff>180974</xdr:rowOff>
    </xdr:from>
    <xdr:to>
      <xdr:col>6</xdr:col>
      <xdr:colOff>542925</xdr:colOff>
      <xdr:row>23</xdr:row>
      <xdr:rowOff>140969</xdr:rowOff>
    </xdr:to>
    <xdr:pic>
      <xdr:nvPicPr>
        <xdr:cNvPr id="3" name="Imagen 4">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0781" t="14153" r="15855" b="6125"/>
        <a:stretch>
          <a:fillRect/>
        </a:stretch>
      </xdr:blipFill>
      <xdr:spPr bwMode="auto">
        <a:xfrm>
          <a:off x="790574" y="561974"/>
          <a:ext cx="4324351" cy="39604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SOFFICE/Excel/SIACE/EXCEL/PPTO98/JAGUA/JAGUA198.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Angel%202006\PROCESOS_LIC_PAV_LOC\LICITACION_PPL_4_GRUPOS\PRESUPUESTOS_26_06_06\PRESUP_DEFINITIVOS_4G\PRESUP_PRECIOS_UNIFICADOS_OK\PRESUPUESTO%205-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Z:\Users\MaCaroCar\Documents\PERSONAL%20MACAROCAR\PPTO%20PRELIMINAR%20PPL\APU%20VOL%20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S03CIB\USERS\Gestion%20VRM\INDICADO\Gesti&#243;n98\INDICADO\DATO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FS03CIB\USERS\WINDOWS\TEMP\DATO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RVBOGDC01\Sipetrol\Finanzas\Contabilidad\2002\Reportes\Consolidado\03%20Marzo\Chil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er-proyect\COMPARTIDOS\GERENCIA\GEMP\AVEC\AVEC2000\Jupter3b.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PIMS\Ecp\Crud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planeacionnacional-my.sharepoint.com/AFE/AFEDatabase%20v5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AFE\AFEDatabase%20v5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planeacionnacional-my.sharepoint.com/Users/Gian%20Carlos/Documents/Puente%20el%20Embrujo/Documents%20and%20Settings/Gerencia%20Financiera/Mis%20documentos/Cuadros%20Sr.%20Oscar/Flujo-07-11%20(Operacion%20Calenturitas)-VALORACION.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Users\Gian%20Carlos\Documents\Puente%20el%20Embrujo\Documents%20and%20Settings\Gerencia%20Financiera\Mis%20documentos\Cuadros%20Sr.%20Oscar\Flujo-07-11%20(Operacion%20Calenturitas)-VALORACION.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RAUL%20ENDARA/My%20Documents/HLISA/LICITACI/1999/L-003-99/NEGOCIA/UNIT003.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AFE\Documents%20and%20Settings\RAUL%20ENDARA\My%20Documents\HLISA\LICITACI\1999\L-003-99\NEGOCIA\UNIT00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J:\Documents%20and%20Settings\e0339319\Configuraci&#243;n%20local\Archivos%20temporales%20de%20Internet\OLKC5\Documents%20and%20Settings\E0337417\Configuraci&#243;n%20local\Temp\pv2003\comdes99\FUENTE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BF6DFACB\Configuraci&#243;n%20"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WINDOWS\TEMP\DAT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planeacionnacional-my.sharepoint.com/AFE/AFEDatabase%20v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AFE\AFEDatabase%20v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Opinzon\c\GRCESAR\OPTIMIZA\MODELO\Enedic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windows\TEMP\SUMMARY%20ALL%20-%20GRM.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idor\publica\Documents%20and%20Settings\Ingenieria3\Escritorio\copia%20equipo%20pavilion\Mis%20documentos\MONICA\CVS\canal%20La%20granja\PROPUESTA%20ECOGESTAR%20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Users\ivancastano\Documents\J:\CTO%20641%20UT%20MAS\MODIFICACIONES\ACTA%20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Kacero/Configuraci&#243;n%20local/Archivos%20temporales%20de%20Internet/OLK61/Capex%20Cash%20Flow%20v3%2013Nov0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AFE\Documents%20and%20Settings\Kacero\Configuraci&#243;n%20local\Archivos%20temporales%20de%20Internet\OLK61\Capex%20Cash%20Flow%20v3%2013Nov0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Z:\Users\ADOLFO%20ALONSO%20BUITRA\Documents\ADOLFO\Documentos_General_2010-2011\Obras_2010\Francisco_Calderon\Federacion_Cafeteros\Presupuesto_Federacion\PRESUPUESTO%20Y%20APUS%20608-MONIQUIRAMARZO.LXS.xlsm"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Propuestas\2011\Puerto%20E\Prop-Nando-LP-13.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Mis%20documentos\Monteria\Mis%20im&#225;genes\documentos\PLANTA%20PUERT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stacion3\d\Documents%20and%20Settings\ENERCOL\Configuraci&#243;n%20local\Temp\QUARK%20UP\101-OFR\Cospique\formularios\ECOPETROL%20FORMULARIO%20DE%20OBRAS%20CIVIL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INF%20NOV-DIC_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G:\Informacion\Downloads\Users\carolina\Desktop\CONTRATOS%20ESCOOBY%202009\LICITACION\LP%20002%202009%20CONSTRUCCION%20DE%20CUATRO%20AULAS%20QUEBRADA%20DE%20YUCA\PRESUPUESTO%20AULA%20CONSTRUCCION%20DE%20CUATRO%20AULAS%20QUEBRADA%20DE%20YUCA.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www.contratos.gov.co/INFORMES%20TRIMESTRAL/INFORME%20FINAL/DIC-05-FEB-0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www.contratos.gov.co/invmeta/INFORMES/infabr98.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planeacionnacional-my.sharepoint.com/AFE/La%20Jagua%202009%20Budget.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AFE\La%20Jagua%202009%20Budget.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Z:\Documents%20and%20Settings\cmcarden1\Configuraci&#243;n%20local\Archivos%20temporales%20de%20Internet\OLK27\DOCUME~1\CWRANG~1\CONFIG~1\Temp\Presupuesto%20proceso%20de%20atenci&#243;n%20de%20emergencia%20Limas%20Definit.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Z:\presupuesto%20idu\CANTIDADES%20OBRA\comunicaciones\PTTO%20COMUNICACIONES%2014-ABR-09.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Z:\Familia%20Monsalvo%20D&#237;az\Equipo%20Anterior\Rossana\CONSULTORIA\2009\Insumos%202009.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Cunetas%20en%20el%20barrio%20la%20Granja\DNP\LETRINA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G:\Informacion\Downloads\Propuestas%201112\LP-004-2012-Barcazas\Documents%20and%20Settings\123\Mis%20documentos\MEMORIA\Memoria%201\Cerete-02\Pliegos\Mis%20documentos\Licitaciones\BOCCID.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stacion3\d\Mis%20documentos\CASA%20DE%20LA%20MUJER%20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P\Documentos\MSOFFICE\Excel\SIACE\EXCEL\PPTO98\JAGUA\JAGUA19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Users\SONY\Desktop\JULIAN\ARQ%20JUAN%20CARLOS\SAN%20ANTONIO\2\PRESUPUESTO%20VER%20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planeacionnacional-my.sharepoint.com/Users/lfuentes/AppData/Local/Temp/Rar$DI00.215/Calenturitas%202009%20budget-Meeting%2011-28-08.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Users\lfuentes\AppData\Local\Temp\Rar$DI00.215\Calenturitas%202009%20budget-Meeting%2011-28-0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planeacionnacional-my.sharepoint.com/Documents%20and%20Settings/jcampo/Local%20Settings/Temporary%20Internet%20Files/Content.Outlook/VPM0S3T2/Calenturitas/recvd/2007-10-30%20Recvd%20from%20CIP%20as%20the%20latest%20version/2153_Cal_Model%202_ecmod_11_ver21%2023-July-07.xls?F9A66DA0" TargetMode="External"/><Relationship Id="rId1" Type="http://schemas.openxmlformats.org/officeDocument/2006/relationships/externalLinkPath" Target="file:///\\F9A66DA0\2153_Cal_Model%202_ecmod_11_ver21%2023-July-07.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Documents%20and%20Settings\jcampo\Local%20Settings\Temporary%20Internet%20Files\Content.Outlook\VPM0S3T2\Calenturitas\recvd\2007-10-30%20Recvd%20from%20CIP%20as%20the%20latest%20version\2153_Cal_Model%202_ecmod_11_ver21%2023-July-07.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Users\ivancastano\Documents\J:\Z.OTROS\OBRAS\ENGATIVA\MODIFICACIONES\MODIFICACI&#224;N%204\VILLA%20SAGRARIO%20LLUVIAS%20mod.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PTilston/Local%20Settings/Temporary%20Internet%20Files/OLK335/ARC_MINE%20PLANNING/BUDGET%202006/BUDGET%20OCT02/Base%20Datos%20C_Andes%20Bug06%20OCT03%20(version%20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AFE\Documents%20and%20Settings\PTilston\Local%20Settings\Temporary%20Internet%20Files\OLK335\ARC_MINE%20PLANNING\BUDGET%202006\BUDGET%20OCT02\Base%20Datos%20C_Andes%20Bug06%20OCT03%20(version%20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N:\Users\cgonzalez\Desktop\Nueva%20carpeta\Reuter\Sedeuda\Romano\Cotizac\Cuadro%2049\CUADRO%2049.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Administrador/Configuraci&#243;n%20local/Archivos%20temporales%20de%20Internet/Content.IE5/EVZQXGNY/SISTEMA%20VIAL%20URBANO%20DEL%20RIO/ENTREGA/MEMORIAS/C&#225;lculorede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Documents%20and%20Settings\Administrador\Configuraci&#243;n%20local\Archivos%20temporales%20de%20Internet\Content.IE5\EVZQXGNY\SISTEMA%20VIAL%20URBANO%20DEL%20RIO\ENTREGA\MEMORIAS\C&#225;lculoredes.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Z:\Users\adolfo\Desktop\Canchas\17012013_Versi&#243;n_04\2111-2012_Presupuesto_750%20_Alta_Suelo%20E_V03.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Z:\BIIM\RAFAEL%20-%20PROYECTOS%20TIPO%20BIIM%20MARZO\14.0%20PRESUPUESTOS%20FINALES%20PARA%20IMPRESI&#211;N\Presupuestos%20placa%20huellas\SOACHA%20Presupuesto_750%20_Intermedia_Suelo%20CD_V04V2.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Bcastro\c\TEMP\INDICADO\DATO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Alfonso%20Lopez/Mis%20documentos/LA%20JAGUA/TEMPO/Alfonso/BUGJET_2005%20LJ%20REV%20ABRI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AFE\Documents%20and%20Settings\Alfonso%20Lopez\Mis%20documentos\LA%20JAGUA\TEMPO\Alfonso\BUGJET_2005%20LJ%20REV%20ABRI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gespitia/Configuraci&#243;n%20local/Archivos%20temporales%20de%20Internet/OLK1E/PSM%20AFE%20Cost%20Control%2007-31-06.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AFE\Documents%20and%20Settings\gespitia\Configuraci&#243;n%20local\Archivos%20temporales%20de%20Internet\OLK1E\PSM%20AFE%20Cost%20Control%2007-31-06.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Mis%20documentos/Advial-Jul-01-jul-03/formatos/FORMATOS%20UTILES/APU.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ivancastano\Documents\A:\Mis%20documentos\BALANCE\resumen%20japon%20lluvias%202.7.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Administrator/Desktop/2180_CAl%20&amp;%20CDJ%20Equipment/XL/EcMod/Option%2040_EX3600_789_LaJag/2153_Model%20100_LJ%20LOM_Ecmod_ver0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AFE\Documents%20and%20Settings\Administrator\Desktop\2180_CAl%20&amp;%20CDJ%20Equipment\XL\EcMod\Option%2040_EX3600_789_LaJag\2153_Model%20100_LJ%20LOM_Ecmod_ver06.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planeacionnacional-my.sharepoint.com/AFE/DOCUME~1/jcampo/LOCALS~1/Temp/Temporary%20Directory%201%20for%202153_Cal_Model%202_ecmod_11_ver20%2023-July-07.zip/2153_Cal_Model%202_ecmod_11_ver20%2023-July-07.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AFE\DOCUME~1\jcampo\LOCALS~1\Temp\Temporary%20Directory%201%20for%202153_Cal_Model%202_ecmod_11_ver20%2023-July-07.zip\2153_Cal_Model%202_ecmod_11_ver20%2023-July-07.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rschmidt.CDJPRO/Local%20Settings/Temporary%20Internet%20Files/OLK1B4/CDJ%20Prodeco%20rail%20access%20Feb06%20ver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AFE\Documents%20and%20Settings\rschmidt.CDJPRO\Local%20Settings\Temporary%20Internet%20Files\OLK1B4\CDJ%20Prodeco%20rail%20access%20Feb06%20ver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Z:\LANDRADE\OFICINA\Contrato%20GO2010056\informacion%202008\COSTEO%20DE%20A.I.U.%20Y%20FACTOR%20MULTIPLICADOR%20PARA%20PROYECTAR%20A&#209;O%202009.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G:\Informacion\Downloads\Documents%20and%20Settings\123\Mis%20documentos\MEMORIA\Cerete\Documents%20and%20Settings\123\Escritorio\ING.%20ELIONETH%20VARGAS\gradas%20san%20bernard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lchait/My%20Documents/LC_CDrive/columbianupdate/Pincer18062004.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AFE\Documents%20and%20Settings\lchait\My%20Documents\LC_CDrive\columbianupdate\Pincer18062004.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Users\ivancastano\Documents\J:\WINDOWS\TEMP\VILLA%20SAGRARIO%20NEGRAS%208.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Z:\Users\adolfo\Desktop\PRESUPUESTO%20INGENIE.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SRVBOGDC01\Sipetrol\Documents%20and%20Settings\cporras\Local%20Settings\Temporary%20Internet%20Files\OLK5\Finanzas\Contabilidad\2002\Reportes\Consolidado\03%20Marzo\Chile.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planeacionnacional-my.sharepoint.com/AFE/DBWKF/Budget%20and%20Finance/2008%20Budget/Models/20070930%20Prodeco%20Calenturitas%20Valuation%20Model%20v6.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AFE\DBWKF\Budget%20and%20Finance\2008%20Budget\Models\20070930%20Prodeco%20Calenturitas%20Valuation%20Model%20v6.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CPhillips/Cerrejon/Models/Financial%20Model/Draft%208/Financial%20Model%20No%205%20-%2022MTPA-%20Rev%2008.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AFE\Documents%20and%20Settings\CPhillips\Cerrejon\Models\Financial%20Model\Draft%208\Financial%20Model%20No%205%20-%2022MTPA-%20Rev%2008.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Z:\TRONCAL%2010\PRESUPUESTO\RECIBIDA\PRESUPUESTO\An&#225;lisis%20de%20precios%20unitarios\Datos%20b&#225;sico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planeacionnacional-my.sharepoint.com/robles/Etapa%208B/Presup%20Robles%208B%20(sandoval).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robles\Etapa%208B\Presup%20Robles%208B%20(sandoval).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Documents%20and%20Settings/lfuentes/Mis%20documentos/OBRAS%20CIVILES%20PRODECO%202004/mejoramiento%20y%20mantenimiento%20de%20vias/MANTENIMIENTO%20FUERZA%20TOTAL/Arreglo%20via%20LL-LJ.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G:\Informacion\Downloads\Documents%20and%20Settings\JAIRO%20MARTINEZ\MIS%20DOCUMENTOS%20JAIRO%20M\JAIRO%20MARTINEZ1\JOSO\EDIFICIO%20KALAIRA.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D:\DATOS\BASE%20DE%20DATOS%20PRESUPUEST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planeacionnacional-my.sharepoint.com/Informacion%20Comercial_Sucre/Sincelejo/Cortijo%20-%20Sincelej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Informacion%20Comercial_Sucre\Sincelejo\Cortijo%20-%20Sincelejo.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planeacionnacional-my.sharepoint.com/AFE/TEMP/BUDGET%20FORM%202002.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C:\AFE\TEMP\BUDGET%20FORM%202002.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Documents%20and%20Settings/pcastro/Mis%20documentos/PRESUPUESTO%20CAL%20A&#209;O%202006/enrique/My%20Documents/geologia/costs%20and%20controls/Exploration%20Program%20Costs%20and%20meters.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Z:\BIIM\CAROLINA%20OLARTE\Consolidacion%20Territorial\Entregables\PROYECTOS%20UACT%20-%20Finales\7.%20Nechi\3.%20Presupuesto\Presupuesto%20Nechi%20(2Feb.2015).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Paola\Mis%20documentos\Mis%20documentos\CONSULTORIA\EN%20EJECUCION\CARS\CORANTIOQUIA\PMAA%20PUEBLORRICO%202005\DISE&#209;O\Memorias\Alcantarillado\GUIA%20DISE&#209;O\ALCANTARILLADO%20LIBORINA\HOJA%20ALCANTARILLADO%20LIBORINA%20CON%20ALIVIADEROS.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A:\Mis%20documentos\Monteria\Mis%20im&#225;genes\documentos\PAVSAS.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A:\Letrina%20Unitario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Z:\Users\adolfo\Desktop\ING%20INGENIRIA%20S.A\B7A%20-Cancha%20750\3.%20Dise&#241;o%20Hidrosanitario\SABANA_PRESUPUESTO_CanchaMultiple_900_08sep2012.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planeacionnacional-my.sharepoint.com/Users/Gian%20Carlos/AppData/Local/Microsoft/Windows/Temporary%20Internet%20Files/Content.Outlook/KD237581/Estructura_APU_2011.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Users\Gian%20Carlos\AppData\Local\Microsoft\Windows\Temporary%20Internet%20Files\Content.Outlook\KD237581\Estructura_APU_201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Ger-proyect\COMPARTIDOS\DOCUME~1\CLBC\LOCALS~1\Temp\C.Lotus.Notes.Data\PRONRIO2.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campo/Configuraci&#243;n%20local/Archivos%20temporales%20de%20Internet/OLK43/Capital%20Costs%20-%20154016B%20Mine%20Study%20Option%203A%20-%20DRAFT%20REVISED%20(2).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AFE\Documents%20and%20Settings\jcampo\Configuraci&#243;n%20local\Archivos%20temporales%20de%20Internet\OLK43\Capital%20Costs%20-%20154016B%20Mine%20Study%20Option%203A%20-%20DRAFT%20REVISED%20(2).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Paola\mis%20documentos\Mis%20documentos\PM%20EB&#201;JICO\alternativas\alcantarillado\1B\combinado\alternativa%201B%20alcantarillado1.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Paola\Mis%20documentos\CLAUDIA\DISE&#209;O%20ALCANTARILLADO%20LIBORINA%202.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planeacionnacional-my.sharepoint.com/AFE/Data/Work/Excel/Coal/Anglo%20View/MS%20Base%20Case%20intercor%20122701.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C:\AFE\Data\Work\Excel\Coal\Anglo%20View\MS%20Base%20Case%20intercor%2012270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Users/orlandoarana/Desktop/OBRAS%202016/ALC%20CASABIANCA/D:/Users/orlandoarana/Desktop/OBRAS%202016/MELGAR%20GUARAPERIA/PARCIALES/PARCIAL%202/PC-6/Maicao/Proyectos%202003/Maicao/T&#233;cnico/SewCAD/Cuenca5E/Areas.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Kacero/Configuraci&#243;n%20local/Archivos%20temporales%20de%20Internet/OLK61/2008%20Capital%20Budget%20v1%208-14-07.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C:\Documents%20and%20Settings\Kacero\Configuraci&#243;n%20local\Archivos%20temporales%20de%20Internet\OLK61\2008%20Capital%20Budget%20v1%208-14-07.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Z:\Documents%20and%20Settings\MANUEL%20RICARDO%20GOMEZ\I.D.U\KM%205%20V&#237;a%20la%20Calera\PROCESO%20PRECONTRACUTUAL\presupuestos\Construcci&#243;n\EJEMPLOS\Copia%20de%20PRESUPUESTO%20PUENTE%20TRANSVERSAL%2045%20-%20V.1.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planeacionnacional-my.sharepoint.com/Informacion%20Comercial_Sucre/Sincelejo/Las%20Delicias%20-%20Sincelejo.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C:\Informacion%20Comercial_Sucre\Sincelejo\Las%20Delicias%20-%20Sincelejo.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campo/Mis%20documentos/FINANCE/Models/Glencore%20Rail/Rail%20Model%20ver11%2024Mar06.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C:\AFE\Documents%20and%20Settings\jcampo\Mis%20documentos\FINANCE\Models\Glencore%20Rail\Rail%20Model%20ver11%2024Mar06.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Documents%20and%20Settings/pcastro/Mis%20documentos/PRESUPUESTO%20CAL%20A&#209;O%202006/PRESUPUESTO%202006%20VERSION_0.xls" TargetMode="External"/></Relationships>
</file>

<file path=xl/externalLinks/_rels/externalLink158.xml.rels><?xml version="1.0" encoding="UTF-8" standalone="yes"?>
<Relationships xmlns="http://schemas.openxmlformats.org/package/2006/relationships"><Relationship Id="rId2" Type="http://schemas.microsoft.com/office/2019/04/relationships/externalLinkLongPath" Target="file:///G:\Informacion\Downloads\0%20-%20Contratos\Canales\2%20-%20Precontractual\Alkaldia\00-Drenaje%20Los%20Colores\Estudios%20y%20Dise&#241;os\CVS%20Montelibano\copia%20equipo%20pavilion\Mis%20documentos\MONICA\CVS\canal%20La%20granja\PROPUESTA%20ECOGESTAR%202.xls?697655D5" TargetMode="External"/><Relationship Id="rId1" Type="http://schemas.openxmlformats.org/officeDocument/2006/relationships/externalLinkPath" Target="file:///\\697655D5\PROPUESTA%20ECOGESTAR%20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Z:\Documents%20and%20Settings\cmcarden1\Mis%20documentos\MARIA%20CAROLINA\PRESUPUESTO\CONSTRUCCI&#211;N\CALI%20TUNA%20BAJA\1.%20PRESUPUESTO%20CALI%20TUNA%20BAJA%20FINAL.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D:\CIUDAD%20BOLIVAR\FRENTE%201CB\replanteos\MARLO\CB%205\5921.FLORIDA%20PRUEBA.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Users\ivancastano\Documents\Yamil\c%20-%20yamil\Documents%20and%20Settings\Yamil%20Sabbagh\Configuraci&#243;n%20local\Temp\Directorio%20temporal%205%20para%20sergio%20bar.zip\Mis%20documentos\ACTAS\ACTA%2015\VILLA%20SAGRARIO%20NEGRAS.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F:\VILLA%20TAKOA\Presupuesto\APUS%20VILLA%20TAKOA.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C:\Users\carherrera\Desktop\GUIAS%20METODOLOGICAS%20EN%20AJUSTE\UNIDADES%20SANITARIAS\PROYECTO%20TIPO%20UNIDADES%20SANITARIAS\20%20unidades%20sanitarias\ANEXOS\ANEXO%2003%20-%20PRESUPUESTO\VILLA%20TAKOA\Presupuesto\APUS%20VILLA%20TAKOA.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planeacionnacional-my.sharepoint.com/Users/Gian%20Carlos/Documents/Puente%20el%20Embrujo/Apus/Estructura_APU_2011.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C:\Users\Gian%20Carlos\Documents\Puente%20el%20Embrujo\Apus\Estructura_APU_2011.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2006/L-193-06%20DISE&#209;O%20Y%20FABRICACI&#211;N%20%20AMPLIACI&#211;N%20DE%20PLANTA%20-%20BUENAVENTURA%20INGS/Presupuesto/Rev0/Presupuesto%20L-193-06%20revC.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planeacionnacional-my.sharepoint.com/Users/Usuario/AppData/Local/Temp/Rar$DI05.444/APU%20-%20Inv..GRUPO%20I.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C:\Users\Usuario\AppData\Local\Temp\Rar$DI05.444\APU%20-%20Inv..GRUPO%20I.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Z:\Escritorio\PP\PP%20no%20usados\1&#186;%20de%20Mayo%20con%2049C.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Servidorsma\766\Documents%20and%20Settings\edgarg.SM&amp;A\Escritorio\SALARIOS%202008\MATRIZ%20PARA%20EL%20CALCULO%20DEL%20AIU%202008.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C:\C:\Polideportivos%20madrid\Presupuesto%20herramientas%20de%20calculo\MATRIZ%20PARA%20EL%20CALCULO%20DEL%20AIU%202009.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Z:\back%20up-diego%20m\PRESUPUESTOS%20STED\formatos\CALCULO%20DEL%20AIU%202011.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jcampo/My%20Documents/FINANCE/Models/Equipment%20Selection/Newco%20scenario%20for%20mining%20equipment%20purchases%20v7.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C:\Documents%20and%20Settings\jcampo\My%20Documents\FINANCE\Models\Equipment%20Selection\Newco%20scenario%20for%20mining%20equipment%20purchases%20v7.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planeacionnacional-my.sharepoint.com/Users/dell/AppData/Local/Temp/Rar$DIa0.128/AMVB%2009/Inf.%20Accidentalidad/ADMON/GRUPO5/PRESUP~1.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C:\Users\dell\AppData\Local\Temp\Rar$DIa0.128\AMVB%2009\Inf.%20Accidentalidad\ADMON\GRUPO5\PRESUP~1.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05%20HOJA%20CALCULO%20ESTANDARIZADO\PRESUPUESTO%20DEL%20POLIDEPORTIVO%20COMPLETO.xlsx"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enrique/My%20Documents/geologia/costs%20and%20controls/Exploration%20Program%20Costs%20and%20meters.xls" TargetMode="External"/></Relationships>
</file>

<file path=xl/externalLinks/_rels/externalLink186.xml.rels><?xml version="1.0" encoding="UTF-8" standalone="yes"?>
<Relationships xmlns="http://schemas.openxmlformats.org/package/2006/relationships"><Relationship Id="rId2" Type="http://schemas.microsoft.com/office/2019/04/relationships/externalLinkLongPath" Target="https://planeacionnacional-my.sharepoint.com/Documents%20and%20Settings/jcampo/Local%20Settings/Temporary%20Internet%20Files/OLK34/Macintosh%20HDUsers/darrenbowden/Data/Work%20OTML/2005_Budget/Model/Planning%20Model%20OTML%20Month%20CY05%20V2.xls?4DF4E1CD" TargetMode="External"/><Relationship Id="rId1" Type="http://schemas.openxmlformats.org/officeDocument/2006/relationships/externalLinkPath" Target="file:///\\4DF4E1CD\Planning%20Model%20OTML%20Month%20CY05%20V2.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C:\Documents%20and%20Settings\jcampo\Local%20Settings\Temporary%20Internet%20Files\OLK34\Macintosh%20HDUsers\darrenbowden\Data\Work%20OTML\2005_Budget\Model\Planning%20Model%20OTML%20Month%20CY05%20V2.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campo/Local%20Settings/Temporary%20Internet%20Files/OLK34/2297_Opt46_La%20Jag_MARC_Evaluation%20ver01-ADJUSTED%20SCHED.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C:\AFE\Documents%20and%20Settings\jcampo\Local%20Settings\Temporary%20Internet%20Files\OLK34\2297_Opt46_La%20Jag_MARC_Evaluation%20ver01-ADJUSTED%20SCHED.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campo/Configuraci&#243;n%20local/Archivos%20temporales%20de%20Internet/OLK43/AFE-MOER%20Register%20(27).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C:\AFE\Documents%20and%20Settings\jcampo\Configuraci&#243;n%20local\Archivos%20temporales%20de%20Internet\OLK43\AFE-MOER%20Register%20(27).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LICITACI/BASE/PRESUPUESTO-BASE-2006%20(Guatemala).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LICITACI/BASE/PRESUPUESTO-BASE-2005%20(peru).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C:\Users\ivancastano\Documents\Yamil\c%20-%20yamil\Documents%20and%20Settings\Yamil%20Sabbagh\Configuraci&#243;n%20local\Temp\Directorio%20temporal%205%20para%20sergio%20bar.zip\WINDOWS\TEMP\VILLA%20SAGRARIO%20NEGRAS%208.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s://planeacionnacional-my.sharepoint.com/AFE/Mining/Admin/Template%20Models/Blank%20270.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C:\AFE\Mining\Admin\Template%20Models\Blank%20270.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https://planeacionnacional-my.sharepoint.com/documentos%20hugo/SECRETARIA%20DE%20PLANEACION%202014/proyecto%20de%20vias%202014/9.%20PAVIMENTO%20DE%20SAN%20LUIS/PRESUPUESTO/ANALISIS%20DE%20PRECIOS%20UNITARIOS.xlsx"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Albeiro\unidad%20d\Documents%20and%20Settings\SANEAMBIENTE\GENERALES\MVMT\Dise&#241;o_ALL_AR_030328.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Kacero/Configuraci&#243;n%20local/Archivos%20temporales%20de%20Internet/OLK61/MIGUE/Flujo%20de%20Caja%20-%20Compras/FLUJO%2022222.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C:\AFE\Documents%20and%20Settings\Kacero\Configuraci&#243;n%20local\Archivos%20temporales%20de%20Internet\OLK61\MIGUE\Flujo%20de%20Caja%20-%20Compras\FLUJO%2022222.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https://planeacionnacional-my.sharepoint.com/orlando/PROPUESTA%20PUENTE%20BOLIVAR%20MURO%20EN%20CONCRETO.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C:\orlando\PROPUESTA%20PUENTE%20BOLIVAR%20MURO%20EN%20CONCRETO.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afigueroa.CYT/Configuraci&#243;n%20local/Archivos%20temporales%20de%20Internet/Content.IE5/KD8PUB8J/ModPptoOperaEquiposVerEyC.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C:\Documents%20and%20Settings\afigueroa.CYT\Configuraci&#243;n%20local\Archivos%20temporales%20de%20Internet\Content.IE5\KD8PUB8J\ModPptoOperaEquiposVerEyC.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s://planeacionnacional-my.sharepoint.com/ARCHIVO%20RED%20%20TERCIARIA%2020011/MUNICIPIO%20DE%20SAHAGUN/JOGREHDEZ/ADM%20VIAL%2003%20-%20CORDOBA/ESTADO%20DE%20RED/2103mar%20.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Z:\Users\los%20renos\AppData\Local\Temp\Temp1_TK7%20Presupuesto%20redes%20secas.zip\TK7%20Presupuesto%20redes%20secas\Secci&#243;n%207%20Tel&#233;fonos.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Mapeco\mapeco_vol1.mapeco_ltda\USUARIOS\Licita\SUBTEC\Licitaciones\INVIAS\2002\SCV%2001%20a%2060\Informaci&#243;n%20contrato\16\SCV-037-200203142002101159\SCV-037-Base-Girardot-Bogot&#225;-PR52-PR111.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C:\TRABAJO%20EN%20DESARROLLO\HOSPITAL_ANIMALES\PRESUPUESTO%20ADECUACI&#211;N%20DEL%20TERRENO-2.xlsx"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C:\Users\cgonzalez\Desktop\Nueva%20carpeta\Reuter\Sedeuda\Romano\Cotizac\Cuadro%2049\CUADRO%2049.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Z:\Users\adolfo\Downloads\1409-2012_Presupuesto_750(1)............xlsx"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G:\Informacion\Downloads\PROCESOS%20DE%20CONTRATACION%202008\ACTAS%202008\ACTA%20PARCIAL%20CRISTIAN%20LONDO&#209;O\PARCIAL_N..V.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Z:\2016\PROYECTA-BIIM\PROYECTO\PROYECTO\Proyecto%20Tipacoqu&#233;%20ALC\13.%20Presupuesto%20Y%20APU&#180;S\PRESUPUESTO%20Y%20APU&#180;s%20TIPACOQUE%20%20%2006-10-2014.xlsx"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Z:\Users\USUARIO\Desktop\ESPB\1.%20PROYECTOS\MUNICIPIOS\MACRO%20PARA%20PRESUPUESTO\APU'S%20GOBERNACION%202013%20GENERAL%20-%20CABETO.xlsm"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https://planeacionnacional-my.sharepoint.com/Users/dell/Downloads/PRESUPUESTO%20VIA%20SAN%20LUIS%20JULIO%20original.xlsx"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C:\SECRETARIA%20DE%20PLANEACION%202014\PAVIMENTOS%20DPS\PAVIMENTO%20SAN%20LUIS%20JULIO2013\PRESUPUESTO%20VIA%20SAN%20LUIS%20JULIO%20-%20modificado.xlsx"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https://planeacionnacional-my.sharepoint.com/SECRETARIA%20DE%20PLANEACION%202014/PAVIMENTOS%20DPS/PAVIMENTO%20SAN%20LUIS%20JULIO2013/PRESUPUESTO%20VIA%20SAN%20LUIS%20JULIO%20-%20modificado.xlsx"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jcampo/Local%20Settings/Temporary%20Internet%20Files/OLK34/portada%20nueva.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C:\Documents%20and%20Settings\jcampo\Local%20Settings\Temporary%20Internet%20Files\OLK34\portada%20nueva.xls" TargetMode="External"/></Relationships>
</file>

<file path=xl/externalLinks/_rels/externalLink226.xml.rels><?xml version="1.0" encoding="UTF-8" standalone="yes"?>
<Relationships xmlns="http://schemas.openxmlformats.org/package/2006/relationships"><Relationship Id="rId2" Type="http://schemas.microsoft.com/office/2019/04/relationships/externalLinkLongPath" Target="https://planeacionnacional-my.sharepoint.com/Users/Harold/Documents/DEVIMED/DEVIMED%202008/REVISION%20NUEVOS%20PRECIOS/Users/Subtecnica.PROCOPAL/Documents/MVM/DEVIMED%20S.A/San%20Vicente/HLOPEZA/GERONA/CANTIDADES%20REPOSICION/SUBCIRCUITO%207/REDES7.xls?FD3E996F" TargetMode="External"/><Relationship Id="rId1" Type="http://schemas.openxmlformats.org/officeDocument/2006/relationships/externalLinkPath" Target="file:///\\FD3E996F\REDES7.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C:\Users\Harold\Documents\DEVIMED\DEVIMED%202008\REVISION%20NUEVOS%20PRECIOS\Users\Subtecnica.PROCOPAL\Documents\MVM\DEVIMED%20S.A\San%20Vicente\HLOPEZA\GERONA\CANTIDADES%20REPOSICION\SUBCIRCUITO%207\REDES7.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A:\Mis%20documentos\Monteria\Mis%20im&#225;genes\MSOFFICE\EXCEL\DEPORTE.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PTilston/Local%20Settings/Temporary%20Internet%20Files/OLK335/ARC_MINE%20PLANNING/BUDGET%202006/BUDGET%20OCT02/Base%20Datos%20C_Andes%20Bug06%20OCT03%20(version%201).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C:\Documents%20and%20Settings\PTilston\Local%20Settings\Temporary%20Internet%20Files\OLK335\ARC_MINE%20PLANNING\BUDGET%202006\BUDGET%20OCT02\Base%20Datos%20C_Andes%20Bug06%20OCT03%20(version%201).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gerard/Local%20Settings/Temporary%20Internet%20Files/OLK139/Truck%20&amp;%20Rail%205mtpa.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C:\AFE\Documents%20and%20Settings\jgerard\Local%20Settings\Temporary%20Internet%20Files\OLK139\Truck%20&amp;%20Rail%205mtpa.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https://planeacionnacional-my.sharepoint.com/Mis%20Documentos/AMV-02-BOL/EST.V&#205;A%20CRITERIO%20TECNICO.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C:\Mis%20Documentos\AMV-02-BOL\EST.V&#205;A%20CRITERIO%20TECNICO.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https://planeacionnacional-my.sharepoint.com/Users/aescorcia/Desktop/APU/APU%202011/APU%20CON%20PARTICULARES%20OPA.xlsx"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C:\Users\aescorcia\Desktop\APU\APU%202011\APU%20CON%20PARTICULARES%20OPA.xlsx"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jmeneses/Configuraci&#243;n%20local/Archivos%20temporales%20de%20Internet/OLK27/Fuel%20Cupo%20LJP.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C:\Documents%20and%20Settings\jmeneses\Configuraci&#243;n%20local\Archivos%20temporales%20de%20Internet\OLK27\Fuel%20Cupo%20LJP.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https://planeacionnacional-my.sharepoint.com/AFE/Corporate/Finance&amp;Admin/Botica/Annual%20Accounts/June%2000/Sponsors%20TB%20(BS)%20June%202000.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C:\AFE\Corporate\Finance&amp;Admin\Botica\Annual%20Accounts\June%2000\Sponsors%20TB%20(BS)%20June%202000.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https://planeacionnacional-my.sharepoint.com/AFE/Corporate/Annual%20Reports/Annual%20Report%202000/MMH%20Consolidated%20TB.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C:\AFE\Corporate\Annual%20Reports\Annual%20Report%202000\MMH%20Consolidated%20TB.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A:\Mis%20documentos\Monteria\Mis%20im&#225;genes\EXCEL\CONTRATO\ALCASAN1.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https://planeacionnacional-my.sharepoint.com/AFE/Documents%20and%20Settings/jcampo/Configuraci&#243;n%20local/Archivos%20temporales%20de%20Internet/OLK43/Flujo%20de%20caja2%20(3).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C:\AFE\Documents%20and%20Settings\jcampo\Configuraci&#243;n%20local\Archivos%20temporales%20de%20Internet\OLK43\Flujo%20de%20caja2%20(3).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https://planeacionnacional-my.sharepoint.com/AFE/Nueva%20carpeta/LOM%20Calagua/FORECAST/Marzo03--06/Documents%20and%20Settings/Alfonso%20Lopez/Mis%20documentos/LA%20JAGUA/TEMPO/Alfonso/BUGJET_2005%20LJ%20REV%20ABRIL.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C:\AFE\Nueva%20carpeta\LOM%20Calagua\FORECAST\Marzo03--06\Documents%20and%20Settings\Alfonso%20Lopez\Mis%20documentos\LA%20JAGUA\TEMPO\Alfonso\BUGJET_2005%20LJ%20REV%20ABRIL.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Archivos%20de%20Dise&#241;o%20Acero/19-01Conexion%20corte%20excentrica%20y%20tensi&#243;n%20(I-I).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A:\Mis%20documentos\Monteria\PROP%20PARAISO%20orig.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C:\TRABAJO%20EN%20DESARROLLO\1GIMNASIO_BOXEO_UDP\PRESUPESTO%20ESCENARIO%20BOXEO.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dbowden/My%20Documents/Prodeco%20Wk%20File/Budget%20and%20Finance/2008%20Budget/Models/20070920%20Prodeco%20La%20Jagua%20Valuation%20Model%20v4.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C:\Documents%20and%20Settings\dbowden\My%20Documents\Prodeco%20Wk%20File\Budget%20and%20Finance\2008%20Budget\Models\20070920%20Prodeco%20La%20Jagua%20Valuation%20Model%20v4.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PRODECO/CF%20sep17-06.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https://planeacionnacional-my.sharepoint.com/AFE/DOCUME~1/LDIEPPA/LOCALS~1/Temp/notes5D4CD5/FOrmato%20nec%20entto%202007.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C:\AFE\DOCUME~1\LDIEPPA\LOCALS~1\Temp\notes5D4CD5\FOrmato%20nec%20entto%202007.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Kacero/Configuraci&#243;n%20local/Archivos%20temporales%20de%20Internet/OLK61/MIGUE/Flujo%20de%20Caja%20-%20Compras/FLUJO%2022222.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C:\Documents%20and%20Settings\Kacero\Configuraci&#243;n%20local\Archivos%20temporales%20de%20Internet\OLK61\MIGUE\Flujo%20de%20Caja%20-%20Compras\FLUJO%2022222.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C:\Users\MASA\Desktop\Ana%20Maria\CONTROL%20FINANCIERO%20Y%20OPERATIVO\MATRIZ%20NIVELES%20DE%20AUTORIZACION\FORMATO%20A%20MATRIZ%20%20INTENTO%20OPER.xlsm"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https://planeacionnacional-my.sharepoint.com/AFE/unzipped/ULANVA~6/ULAN%20valuation%20(3%20Nov%2000).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C:\AFE\unzipped\ULANVA~6\ULAN%20valuation%20(3%20Nov%2000).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https://planeacionnacional-my.sharepoint.com/AFE/Corporate%20Finance/Projects/MINARA/Models/2007/MM%20LOM%20v2.56%20(180907)_GIAG%20Aug07%20forecast.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C:\AFE\Corporate%20Finance\Projects\MINARA\Models\2007\MM%20LOM%20v2.56%20(180907)_GIAG%20Aug07%20forecast.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https://planeacionnacional-my.sharepoint.com/AFE/Data/capital/ARRIENDO%20PRODECO.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C:\AFE\Data\capital\ARRIENDO%20PRODECO.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https://planeacionnacional-my.sharepoint.com/AFE/Budgets/Budget%202006/Returned%20Spreadsheets/CapitalBudget6MthsToDec05.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C:\AFE\Budgets\Budget%202006\Returned%20Spreadsheets\CapitalBudget6MthsToDec05.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https://planeacionnacional-my.sharepoint.com/MONO/Documentos/Consultorias/Presupuestos%20Basicos/Presupuesto%20Amparo%20-%20Portal/Electricas/APUS%20Y%20PRESUPUESTO%20REDES%20ELECTRICAS%20AMPARO%20GALLO.xlk"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C:\MONO\Documentos\Consultorias\Presupuestos%20Basicos\Presupuesto%20Amparo%20-%20Portal\Electricas\APUS%20Y%20PRESUPUESTO%20REDES%20ELECTRICAS%20AMPARO%20GALLO.xlk"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K:\comdes99\FUENTE1.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https://planeacionnacional-my.sharepoint.com/AFE/Corporate/Finance&amp;Admin/Botica/Ex%20Robo/Steve%20Robinson/A%20backup%20disk/Management%20tools/Business%20frameworks/A%20framework%20for%20business%20analysis.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C:\AFE\Corporate\Finance&amp;Admin\Botica\Ex%20Robo\Steve%20Robinson\A%20backup%20disk\Management%20tools\Business%20frameworks\A%20framework%20for%20business%20analysis.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A:\PRES%20IGLESIA%20JAIRO.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https://planeacionnacional-my.sharepoint.com/Documents%20and%20Settings/ptilston/Local%20Settings/Temporary%20Internet%20Files/OLKE6/johnny/2297_Opt46_LaJagFleet_ver01-%20ADJUSTED%20SCHED.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C:\Documents%20and%20Settings\ptilston\Local%20Settings\Temporary%20Internet%20Files\OLKE6\johnny\2297_Opt46_LaJagFleet_ver01-%20ADJUSTED%20SCHED.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https://planeacionnacional-my.sharepoint.com/Users/Harold/Documents/DEVIMED/DEVIMED%202008/REVISION%20NUEVOS%20PRECIOS/Users/Subtecnica.PROCOPAL/Documents/MVM/DEVIMED%20S.A/PAVICOL/MSOFFICE/LICITAR/analisis%20del%20AIU/AIU.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C:\Users\Harold\Documents\DEVIMED\DEVIMED%202008\REVISION%20NUEVOS%20PRECIOS\Users\Subtecnica.PROCOPAL\Documents\MVM\DEVIMED%20S.A\PAVICOL\MSOFFICE\LICITAR\analisis%20del%20AIU\AIU.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C:\Users\ivancastano\Documents\Yamil\c%20-%20yamil\Documents%20and%20Settings\Yamil%20Sabbagh\Configuraci&#243;n%20local\Temp\Directorio%20temporal%205%20para%20sergio%20bar.zip\Mis%20documentos\ACTAS\ACTA%2013\SAN%20BASILIO%20NEGRAS.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C:\Users\ivancastano\Documents\A:\RESUMEN.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https://planeacionnacional-my.sharepoint.com/AFE/WINNT/Temporary%20Internet%20Files/OLK3/ANO%20TB-BS%20Dec%202000.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C:\AFE\WINNT\Temporary%20Internet%20Files\OLK3\ANO%20TB-BS%20Dec%202000.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Ambiental\D\ALO\Palos%20Verdes\CERRO%20MATOSO\Presupuesto\Presupuesto%20Definitivo.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HP16768160492\Jairo%20Q\CERRO%20MATOSO%20SACRIFICIO\Copia%20de%20presupuesto%20final.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C:\Users\rafael.vergara\Documents\RAFA\OFERTAS%20Y%20LICITACIONES\Clientes\E\Ecopetrol\2013\Ultimas\SCI\Econ&#243;mica%20SCI%20Abril%201.xlsx"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https://planeacionnacional-my.sharepoint.com/Users/lfuentes/Documents/OBRAS%20CIVILES%20PRODECO%202004/TREN/VIA%20MULAS%20PLJ/Version%20140109%20-%20Copy/Resumen%20costos%20acceso%20mulas%20y%20bascula%20para%20mulas%20provenientes%20de%20CDJ%20150109.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C:\Users\lfuentes\Documents\OBRAS%20CIVILES%20PRODECO%202004\TREN\VIA%20MULAS%20PLJ\Version%20140109%20-%20Copy\Resumen%20costos%20acceso%20mulas%20y%20bascula%20para%20mulas%20provenientes%20de%20CDJ%20150109.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301.xml.rels><?xml version="1.0" encoding="UTF-8" standalone="yes"?>
<Relationships xmlns="http://schemas.openxmlformats.org/package/2006/relationships"><Relationship Id="rId2" Type="http://schemas.microsoft.com/office/2019/04/relationships/externalLinkLongPath" Target="file:///C:\Users\carherrera\Desktop\GUIAS%20METODOLOGICAS%20EN%20AJUSTE\UNIDADES%20SANITARIAS\PROYECTO%20TIPO%20UNIDADES%20SANITARIAS\20%20unidades%20sanitarias\ANEXOS\ANEXO%2003%20-%20PRESUPUESTO\Users\ING~1.OSC\AppData\Local\Temp\Rar$DI01.853\Cantidades_750%20_Alta_Suelo%20AB.xlsx?5164E6FB" TargetMode="External"/><Relationship Id="rId1" Type="http://schemas.openxmlformats.org/officeDocument/2006/relationships/externalLinkPath" Target="file:///\\5164E6FB\Cantidades_750%20_Alta_Suelo%20AB.xlsx"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G:\Informacion\Downloads\0%20-%20Contratos\Canales\2%20-%20Precontractual\0-Valencia\Terminal\TERMINAL%20VALENCIA\ASPECTOS%20TECNICOS\AN.PREC.TERM.FICHAS.xls" TargetMode="External"/></Relationships>
</file>

<file path=xl/externalLinks/_rels/externalLink303.xml.rels><?xml version="1.0" encoding="UTF-8" standalone="yes"?>
<Relationships xmlns="http://schemas.openxmlformats.org/package/2006/relationships"><Relationship Id="rId2" Type="http://schemas.microsoft.com/office/2019/04/relationships/externalLinkLongPath" Target="https://planeacionnacional-my.sharepoint.com/Users/Gian%20Carlos/Documents/Puente%20el%20Embrujo/Documents%20and%20Settings/dbowden/Local%20Settings/Temporary%20Internet%20Files/OLKA0/Flujo-07-11%20(Operacion%20Calenturitas)-VALORACION(2).xls?8509D113" TargetMode="External"/><Relationship Id="rId1" Type="http://schemas.openxmlformats.org/officeDocument/2006/relationships/externalLinkPath" Target="file:///\\8509D113\Flujo-07-11%20(Operacion%20Calenturitas)-VALORACION(2).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C:\Users\Gian%20Carlos\Documents\Puente%20el%20Embrujo\Documents%20and%20Settings\dbowden\Local%20Settings\Temporary%20Internet%20Files\OLKA0\Flujo-07-11%20(Operacion%20Calenturitas)-VALORACION(2).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https://www.contratos.gov.co/Mis%20documentos/contratos-en-ejecuci&#243;n/contratos-inv&#237;as-2002/consulv&#237;as-advial/WINDOWS/TEMP/TD_0025.DIR/NOV-%20DIC-2002/oficina/accidentes%20le%20NOV-02-1.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A:\Ligia%20Esther\Aula%20Multiple%20Ayapel\ACTAS\COPIA%201\LIGIA\ALCANT.%20TUCHIN\PROP%20OSWALDO\unitarios%20.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Z:\MIJ\NL%20Costeos\Costeo%20Consultoria%20Bancol.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A:\Gestion%20VRM\INDICADO\Gesti&#243;n98\INDICADO\DATOS.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D:\USUARIO\Documentos\VIOTA\1.%20PROYECTOS%20REGAL&#205;AS\APROBACION\MEJORAMIENTO%20DE%20VIVIENDA%20URBANO%20Y%20RURAL\PROYECTO\2.%20PRESUPUESTO%20MEJORAMIENTO%20DE%20VIVIENDA.xlsx"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Mi%20unidad/11.%20OBRA%20CIVIL%20ANGGY%20NICOLS%20ACOSTA%20VELA/6.%20OBRAS%202022/ARNOLD%20MURCIA%20CHARRY_ESTUDIOS%20VIAS%20SAN%20ANTONIO/EJECUCION/PTOPavimentos_SanAntonio2022%20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 val="JAGUA198"/>
      <sheetName val="Dólar"/>
      <sheetName val="Gastos"/>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C29" t="str">
            <v>% Usuarios Oficial</v>
          </cell>
          <cell r="D29">
            <v>1</v>
          </cell>
          <cell r="E29">
            <v>1</v>
          </cell>
          <cell r="F29">
            <v>1</v>
          </cell>
          <cell r="G29">
            <v>1</v>
          </cell>
          <cell r="H29">
            <v>1</v>
          </cell>
          <cell r="I29">
            <v>1</v>
          </cell>
          <cell r="J29">
            <v>1</v>
          </cell>
          <cell r="K29">
            <v>1</v>
          </cell>
          <cell r="L29">
            <v>1</v>
          </cell>
          <cell r="M29">
            <v>1</v>
          </cell>
          <cell r="N29">
            <v>1</v>
          </cell>
        </row>
        <row r="30">
          <cell r="C30" t="str">
            <v>Aportes de Ley 60 2001</v>
          </cell>
          <cell r="D30">
            <v>64075926.073080555</v>
          </cell>
          <cell r="E30">
            <v>618565134.63223171</v>
          </cell>
          <cell r="F30">
            <v>693088426.99943268</v>
          </cell>
          <cell r="G30">
            <v>551668143.00469208</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xml:space="preserve">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xml:space="preserve">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xml:space="preserve">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xml:space="preserve">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xml:space="preserve">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t="str">
            <v xml:space="preserve">     </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xml:space="preserve">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xml:space="preserve">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xml:space="preserve">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xml:space="preserve">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xml:space="preserve">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xml:space="preserve">     </v>
          </cell>
          <cell r="C211">
            <v>0</v>
          </cell>
          <cell r="D211">
            <v>0</v>
          </cell>
          <cell r="E211">
            <v>0</v>
          </cell>
          <cell r="F211">
            <v>0</v>
          </cell>
          <cell r="H211">
            <v>0</v>
          </cell>
          <cell r="I211">
            <v>0</v>
          </cell>
          <cell r="J211">
            <v>0</v>
          </cell>
        </row>
      </sheetData>
      <sheetData sheetId="26">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xml:space="preserve">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ROY_ORIGINAL"/>
      <sheetName val="PU (2)"/>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TORTA EST"/>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BD"/>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cidentalidad"/>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ausa Posible"/>
      <sheetName val="Base de Datos"/>
      <sheetName val="Tramo 2"/>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aral. 1"/>
      <sheetName val="Paral. 2"/>
      <sheetName val="Paral. 3"/>
      <sheetName val="Paral.4"/>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efreshError="1"/>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sheetData sheetId="562">
        <row r="2">
          <cell r="A2">
            <v>0</v>
          </cell>
        </row>
      </sheetData>
      <sheetData sheetId="563">
        <row r="2">
          <cell r="A2">
            <v>0</v>
          </cell>
        </row>
      </sheetData>
      <sheetData sheetId="564"/>
      <sheetData sheetId="565"/>
      <sheetData sheetId="566"/>
      <sheetData sheetId="567"/>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sheetData sheetId="923"/>
      <sheetData sheetId="924"/>
      <sheetData sheetId="925"/>
      <sheetData sheetId="926"/>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sheetData sheetId="954"/>
      <sheetData sheetId="955"/>
      <sheetData sheetId="956"/>
      <sheetData sheetId="957"/>
      <sheetData sheetId="958"/>
      <sheetData sheetId="959"/>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sheetData sheetId="968"/>
      <sheetData sheetId="969"/>
      <sheetData sheetId="970"/>
      <sheetData sheetId="971">
        <row r="2">
          <cell r="A2">
            <v>0</v>
          </cell>
        </row>
      </sheetData>
      <sheetData sheetId="972">
        <row r="2">
          <cell r="A2">
            <v>0</v>
          </cell>
        </row>
      </sheetData>
      <sheetData sheetId="973">
        <row r="2">
          <cell r="A2">
            <v>0</v>
          </cell>
        </row>
      </sheetData>
      <sheetData sheetId="974"/>
      <sheetData sheetId="975">
        <row r="2">
          <cell r="A2">
            <v>0</v>
          </cell>
        </row>
      </sheetData>
      <sheetData sheetId="976">
        <row r="2">
          <cell r="A2">
            <v>0</v>
          </cell>
        </row>
      </sheetData>
      <sheetData sheetId="977">
        <row r="2">
          <cell r="A2">
            <v>0</v>
          </cell>
        </row>
      </sheetData>
      <sheetData sheetId="978"/>
      <sheetData sheetId="979">
        <row r="2">
          <cell r="A2">
            <v>0</v>
          </cell>
        </row>
      </sheetData>
      <sheetData sheetId="980"/>
      <sheetData sheetId="981"/>
      <sheetData sheetId="982"/>
      <sheetData sheetId="983"/>
      <sheetData sheetId="984"/>
      <sheetData sheetId="985"/>
      <sheetData sheetId="986"/>
      <sheetData sheetId="987"/>
      <sheetData sheetId="988"/>
      <sheetData sheetId="989"/>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sheetData sheetId="999"/>
      <sheetData sheetId="1000"/>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efreshError="1"/>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sheetData sheetId="1133"/>
      <sheetData sheetId="1134"/>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sheetData sheetId="1270"/>
      <sheetData sheetId="1271"/>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sheetData sheetId="1318"/>
      <sheetData sheetId="1319"/>
      <sheetData sheetId="1320"/>
      <sheetData sheetId="1321">
        <row r="2">
          <cell r="A2">
            <v>0</v>
          </cell>
        </row>
      </sheetData>
      <sheetData sheetId="1322"/>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sheetData sheetId="1455"/>
      <sheetData sheetId="1456"/>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sheetData sheetId="1503"/>
      <sheetData sheetId="1504"/>
      <sheetData sheetId="1505"/>
      <sheetData sheetId="1506">
        <row r="2">
          <cell r="A2">
            <v>0</v>
          </cell>
        </row>
      </sheetData>
      <sheetData sheetId="1507"/>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sheetData sheetId="1639"/>
      <sheetData sheetId="1640"/>
      <sheetData sheetId="1641"/>
      <sheetData sheetId="1642"/>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row r="2">
          <cell r="A2">
            <v>0</v>
          </cell>
        </row>
      </sheetData>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row r="2">
          <cell r="A2">
            <v>0</v>
          </cell>
        </row>
      </sheetData>
      <sheetData sheetId="1734"/>
      <sheetData sheetId="1735"/>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sheetData sheetId="1822"/>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row r="2">
          <cell r="A2">
            <v>0</v>
          </cell>
        </row>
      </sheetData>
      <sheetData sheetId="2621">
        <row r="2">
          <cell r="A2">
            <v>0</v>
          </cell>
        </row>
      </sheetData>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row r="2">
          <cell r="A2">
            <v>0</v>
          </cell>
        </row>
      </sheetData>
      <sheetData sheetId="2651"/>
      <sheetData sheetId="2652"/>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sheetData sheetId="2738"/>
      <sheetData sheetId="2739"/>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Estandarizacion"/>
    </sheetNames>
    <sheetDataSet>
      <sheetData sheetId="0" refreshError="1">
        <row r="21">
          <cell r="B21">
            <v>170.8</v>
          </cell>
        </row>
        <row r="35">
          <cell r="B35">
            <v>240</v>
          </cell>
        </row>
        <row r="36">
          <cell r="B36">
            <v>370</v>
          </cell>
        </row>
        <row r="37">
          <cell r="B37">
            <v>253</v>
          </cell>
        </row>
        <row r="38">
          <cell r="B38">
            <v>406</v>
          </cell>
        </row>
        <row r="39">
          <cell r="B39">
            <v>420</v>
          </cell>
        </row>
        <row r="40">
          <cell r="B40">
            <v>725</v>
          </cell>
        </row>
        <row r="42">
          <cell r="B42">
            <v>19</v>
          </cell>
        </row>
        <row r="67">
          <cell r="B67">
            <v>113.73566491619964</v>
          </cell>
        </row>
        <row r="130">
          <cell r="B130">
            <v>71.001668563587486</v>
          </cell>
        </row>
      </sheetData>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nálisis determinístico"/>
      <sheetName val="envío"/>
      <sheetName val="Modelo financiero"/>
      <sheetName val="API93"/>
      <sheetName val="TABLA5"/>
      <sheetName val="PSM Monthly"/>
      <sheetName val="1. MODELO 60KB"/>
      <sheetName val="Análisis_determinístico"/>
      <sheetName val="Modelo_financiero"/>
      <sheetName val="Análisis_determinístico1"/>
      <sheetName val="Modelo_financiero1"/>
      <sheetName val="Hoja2"/>
      <sheetName val="BHA"/>
      <sheetName val="INGENIERÍA"/>
      <sheetName val="EMPRESA"/>
      <sheetName val="Tablas"/>
      <sheetName val="Tabla"/>
      <sheetName val="Cronograma"/>
      <sheetName val="Main"/>
      <sheetName val="CorpTax"/>
      <sheetName val="Input"/>
      <sheetName val="PLAN CARGUE RIS (for nuevo)"/>
      <sheetName val="GCB2000"/>
      <sheetName val="PLANILLA"/>
      <sheetName val="TALLA"/>
      <sheetName val="Hoja3"/>
      <sheetName val="PLAN_CARGUE_RIS_(for_nuevo)"/>
      <sheetName val="PLAN_CARGUE_RIS_(for_nuevo)1"/>
      <sheetName val="Resumen"/>
      <sheetName val="Modelo Financiero Determ. "/>
      <sheetName val="Crudos"/>
      <sheetName val="TOVFEB."/>
      <sheetName val="C21_A310"/>
      <sheetName val="C21_G115"/>
      <sheetName val="C21_G220"/>
      <sheetName val="Ppto 2001"/>
      <sheetName val="CONTRATO"/>
      <sheetName val="Base Info"/>
      <sheetName val="DPC"/>
      <sheetName val="Estrategia"/>
      <sheetName val="Ppto_2001"/>
      <sheetName val="TOVFEB_"/>
      <sheetName val="Base_Info"/>
      <sheetName val="BRUTA-INY"/>
      <sheetName val="RES EQV"/>
      <sheetName val="RES GASOL"/>
      <sheetName val="RES PET"/>
      <sheetName val="RES GAS"/>
      <sheetName val="RES LPG"/>
      <sheetName val="POZOS"/>
      <sheetName val="RES_EQV"/>
      <sheetName val="RES_GASOL"/>
      <sheetName val="RES_PET"/>
      <sheetName val="RES_GAS"/>
      <sheetName val="RES_LPG"/>
      <sheetName val="Base_P10"/>
      <sheetName val="Base_P50"/>
      <sheetName val="Base_P90"/>
      <sheetName val="Prod_Inv_P10"/>
      <sheetName val="Prod_Inv_P50"/>
      <sheetName val="Prod_Inv_P90"/>
      <sheetName val="Todos"/>
      <sheetName val="Cuad 2.9 "/>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APU"/>
      <sheetName val="Parámetros Formato"/>
      <sheetName val="#¡REF"/>
      <sheetName val="LISTA VALIDACION"/>
      <sheetName val="PYF100-2"/>
      <sheetName val="CrudosA"/>
      <sheetName val="casosWTI"/>
      <sheetName val="DCurva"/>
      <sheetName val="Inf.Semanal"/>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Parametros"/>
      <sheetName val="Listas Desplegables"/>
      <sheetName val="Jun17-08"/>
      <sheetName val="MOD-DEV_XLS"/>
      <sheetName val="Hist. Avances"/>
      <sheetName val="URCDIT"/>
      <sheetName val="PERSON"/>
      <sheetName val="CODIGOS PERDIDAS"/>
      <sheetName val="Lineas del PACC"/>
      <sheetName val="COL 21169"/>
      <sheetName val="Datos_de_Entrada"/>
      <sheetName val="ListaEmpresas"/>
      <sheetName val="Lista APU"/>
      <sheetName val="DEST. MEDIOS"/>
      <sheetName val="COMBUASF"/>
      <sheetName val="BALCRUDO"/>
      <sheetName val="PRECIOS"/>
      <sheetName val="CARGASPROC."/>
      <sheetName val="G L P  FINAL"/>
      <sheetName val="Graficos"/>
      <sheetName val="nombres"/>
      <sheetName val="Puntos"/>
      <sheetName val="C.E cas"/>
      <sheetName val="INV $ cas"/>
      <sheetName val="steel"/>
      <sheetName val="ANS_DAB"/>
      <sheetName val="USED WELLS"/>
      <sheetName val="Hoja1"/>
      <sheetName val="PIA CASABE SUR ECP"/>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Parámetros_Formato"/>
      <sheetName val="C_E_cas"/>
      <sheetName val="INV_$_cas"/>
      <sheetName val="TIPO"/>
      <sheetName val="INSP TUBERIAS"/>
      <sheetName val="VAR"/>
      <sheetName val="TOTAL AREA_PORTAFOLIO ORIGINAL"/>
      <sheetName val="Admin Cost Flow"/>
      <sheetName val="PLAN_CARGUE_RIS_(for_nuevo)2"/>
      <sheetName val="Valor Oferta"/>
      <sheetName val="COMPROMISOS"/>
      <sheetName val="Cover"/>
      <sheetName val="TARIF2002"/>
      <sheetName val="LISTAS"/>
      <sheetName val="VENTAS"/>
      <sheetName val="CRUDOS MES EVALUADO"/>
      <sheetName val="COSTOS DE TRANSPORTE"/>
      <sheetName val="COMPRA MATERIA PRIMA"/>
      <sheetName val="TRANSFERENCIAS"/>
      <sheetName val="CAÑO_LIMON2"/>
      <sheetName val="DATOS BASE ABA"/>
      <sheetName val="DATABASE"/>
      <sheetName val="PARÁMETROS (2)"/>
      <sheetName val="PARÁMETROS"/>
      <sheetName val="Modelo_financiero2"/>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Análisis_determinístico2"/>
      <sheetName val="TBG_+_NO_TBG_20112"/>
      <sheetName val="Parámetros_Formato2"/>
      <sheetName val="Plan_Hitos_despues_del_pma2"/>
      <sheetName val="PROYECTOS TRÁNSITO"/>
      <sheetName val="PSM_Monthly"/>
      <sheetName val=""/>
      <sheetName val="Modelo_Financiero_Determ__"/>
      <sheetName val="Listas_Desplegables"/>
      <sheetName val="LISTA DE LAS MACROS "/>
      <sheetName val="LISTA_VALIDACION"/>
      <sheetName val="PLAN MENSUAL"/>
      <sheetName val="Modelo financiero-Alter_3"/>
      <sheetName val="Resultados"/>
      <sheetName val="Referencia Sistemas"/>
      <sheetName val="CECOS SOP"/>
      <sheetName val="SEGUIMIENTO"/>
      <sheetName val="Malas Prácticas eliminadas"/>
      <sheetName val="Plan Anual Mantto"/>
      <sheetName val="F.Caja"/>
      <sheetName val="General"/>
      <sheetName val="CONFIGURACION"/>
      <sheetName val="FORMULAS1"/>
      <sheetName val="Mano de Obra"/>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CRUDOS_MES_EVALUADO"/>
      <sheetName val="COSTOS_DE_TRANSPORTE"/>
      <sheetName val="CODIGOS_PERDIDAS"/>
      <sheetName val="DATOSINI"/>
      <sheetName val="Salario"/>
      <sheetName val="Hoja 3 - Categorías Riesgos ECP"/>
      <sheetName val="HOJA 1(REG._EV. SEM-CUAN_PLAN )"/>
      <sheetName val="HOJA 2(MATRIZ IMP-PR PROYECTOS)"/>
      <sheetName val="Hoja 4 - Resumen Seguimiento"/>
      <sheetName val="Hoja 5 - Definiciones generales"/>
      <sheetName val="LISTA OTS"/>
      <sheetName val="BENEF. DE ESPEC."/>
      <sheetName val="EQUIPOS"/>
      <sheetName val="WRut"/>
      <sheetName val="BASE CG1"/>
      <sheetName val="Menu"/>
      <sheetName val="OT"/>
      <sheetName val="PRESUPUESTO 2O16"/>
      <sheetName val="Par"/>
      <sheetName val="Siglas"/>
      <sheetName val="POZO 7959"/>
      <sheetName val="Lineas_del_PACC"/>
      <sheetName val="COL_21169"/>
      <sheetName val="Lista_APU"/>
      <sheetName val="DEST__MEDIOS"/>
      <sheetName val="CARGASPROC_"/>
      <sheetName val="G_L_P__FINAL"/>
      <sheetName val="Valor_Oferta"/>
      <sheetName val="Análisis_determinístico3"/>
      <sheetName val="Inf_Semanal"/>
      <sheetName val="INSP_TUBERIAS"/>
      <sheetName val="USED_WELLS"/>
      <sheetName val="PIA_CASABE_SUR_ECP"/>
      <sheetName val="Hist__Avances"/>
      <sheetName val="Análisis_determinístico4"/>
      <sheetName val="PLAN_CARGUE_RIS_(for_nuevo)3"/>
      <sheetName val="Modelo_Financiero_Determ__1"/>
      <sheetName val="Inf_Semanal1"/>
      <sheetName val="INSP_TUBERIAS1"/>
      <sheetName val="PSM_Monthly1"/>
      <sheetName val="1__MODELO_60KB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Listas_Desplegables1"/>
      <sheetName val="PARAMETROS_FORMATO1"/>
      <sheetName val="C_E_cas1"/>
      <sheetName val="INV_$_cas1"/>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140 kbbld Cus,BCF22"/>
      <sheetName val="TOTAL_AREA_PORTAFOLIO_ORIGINAL"/>
      <sheetName val="Referencia_Sistemas"/>
      <sheetName val="Admin_Cost_Flow"/>
      <sheetName val="COMPRA_MATERIA_PRIMA2"/>
      <sheetName val="DATOS_BASE_ABA"/>
      <sheetName val="MAMPO 1"/>
      <sheetName val="DATOSBP"/>
      <sheetName val="DATOSPB"/>
      <sheetName val="CANTIDADES TOTALES"/>
      <sheetName val="SABANA"/>
      <sheetName val="COST_CCTL"/>
      <sheetName val="CantidadesComite"/>
      <sheetName val="C_CTL"/>
      <sheetName val="TRACK"/>
      <sheetName val="HH_HM"/>
      <sheetName val="WKL"/>
      <sheetName val="Pañete Impermeabilizado"/>
      <sheetName val="AIU"/>
      <sheetName val="OBRA CIVIL RQ 06"/>
      <sheetName val="Ordenes Internas"/>
      <sheetName val="Informacion"/>
      <sheetName val="TariCiud"/>
      <sheetName val="SALARIOS (2)"/>
      <sheetName val="TASA"/>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PROYECTOS_TRÁNSITO1"/>
      <sheetName val="PARÁMETROS_(2)"/>
      <sheetName val="PLAN_MENSUAL"/>
      <sheetName val="Modelo_financiero-Alter_3"/>
      <sheetName val="Malas_Prácticas_eliminadas"/>
      <sheetName val="F_Caja"/>
      <sheetName val="LISTA_DE_LAS_MACROS_"/>
      <sheetName val="Ordenes_Internas"/>
      <sheetName val="BASE_CG1"/>
      <sheetName val="TABLAS (3)"/>
      <sheetName val="REG (2)"/>
      <sheetName val="Tablas (2)"/>
      <sheetName val="A-RECURSOS-MATERIAL"/>
      <sheetName val="Cuentas"/>
      <sheetName val="BENEF__DE_ESPEC_"/>
      <sheetName val="RESERVAS Y PRODUCCIONES"/>
      <sheetName val="C. IMPORTADAS"/>
      <sheetName val="Parámetros Formato "/>
      <sheetName val="7422CW00"/>
      <sheetName val="cantidades sf-21"/>
      <sheetName val="informe avance campo"/>
      <sheetName val="Clúster"/>
      <sheetName val="trafos acad"/>
      <sheetName val="FORMULA Marzo 07"/>
      <sheetName val="GRAFICAS GEC"/>
      <sheetName val="Matriz RAM"/>
      <sheetName val="parametros de formato"/>
      <sheetName val="Plan_Anual_Mantto"/>
      <sheetName val="LISTA"/>
      <sheetName val="1.1"/>
      <sheetName val="EQUIPO"/>
      <sheetName val="TUBERIA"/>
      <sheetName val="MATERIALES"/>
      <sheetName val="TARIFAS 2015"/>
      <sheetName val="Rec"/>
      <sheetName val="SALARIOS"/>
      <sheetName val="D. ENTRADA"/>
      <sheetName val="BASE CENIT"/>
      <sheetName val="List.Per"/>
      <sheetName val="DATOS GENERALES"/>
      <sheetName val="Items"/>
      <sheetName val="AFP"/>
      <sheetName val="EPS"/>
      <sheetName val="NOVEDAD"/>
      <sheetName val="SEXO"/>
      <sheetName val="TIPO DE DOCUMENTO"/>
      <sheetName val="TIPO DE COTIZANTE"/>
      <sheetName val="PLANTILLA PCC 2016-2018"/>
      <sheetName val="PLANTILLA PCC 2016-2018 RUBIALE"/>
      <sheetName val="td gastos"/>
      <sheetName val="td proyect"/>
      <sheetName val="ListaDesplegable"/>
      <sheetName val="Densidad -TRAFO"/>
      <sheetName val="MUESTREOS"/>
      <sheetName val="Modelo financiero Alt 1"/>
      <sheetName val="Civil"/>
      <sheetName val="resumen p4H"/>
      <sheetName val="Form5 _Pág_ 2"/>
      <sheetName val="Form5 _Pág_ 1"/>
      <sheetName val="2016"/>
      <sheetName val="RESPONSABLES"/>
      <sheetName val="326 "/>
      <sheetName val="337"/>
      <sheetName val="338"/>
      <sheetName val="vr horas"/>
      <sheetName val="Valor hora persona"/>
      <sheetName val="Nom 326"/>
      <sheetName val="Nom 337"/>
      <sheetName val="Nom 338"/>
      <sheetName val="Tarifas OCE"/>
      <sheetName val="tarifa ILI"/>
      <sheetName val="OTROS"/>
      <sheetName val="PERSONAL"/>
      <sheetName val="Variables"/>
      <sheetName val="DATOS INFORME ECP"/>
      <sheetName val="DATOS INGRESO"/>
      <sheetName val="Modelo_financiero5"/>
      <sheetName val="Parámetros_Formato3"/>
      <sheetName val="TBG_+_NO_TBG_20113"/>
      <sheetName val="Plan_Hitos_despues_del_pma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refreshError="1"/>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refreshError="1"/>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refreshError="1"/>
      <sheetData sheetId="420" refreshError="1"/>
      <sheetData sheetId="421" refreshError="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sheetData sheetId="482"/>
      <sheetData sheetId="483"/>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LAN CARGUE RIS (for nuevo)"/>
      <sheetName val="Análisis determinístico"/>
      <sheetName val="Modelo financiero"/>
      <sheetName val="PLANILLA"/>
      <sheetName val="TALLA"/>
      <sheetName val="Hoja3"/>
      <sheetName val="GCB2000"/>
      <sheetName val="Admin Cost Flow"/>
      <sheetName val="Análisis_determinístico"/>
      <sheetName val="PLAN_CARGUE_RIS_(for_nuevo)"/>
      <sheetName val="Modelo_financiero"/>
      <sheetName val="Análisis_determinístico1"/>
      <sheetName val="PLAN_CARGUE_RIS_(for_nuevo)1"/>
      <sheetName val="Modelo_financiero1"/>
      <sheetName val="Modelo Financiero Determ. "/>
      <sheetName val="Resumen"/>
      <sheetName val="DCurva"/>
      <sheetName val="Inf.Semanal"/>
      <sheetName val="Parametros"/>
      <sheetName val="TABLA5"/>
      <sheetName val="API93"/>
      <sheetName val="envío"/>
      <sheetName val="PSM Monthly"/>
      <sheetName val="1. MODELO 60KB"/>
      <sheetName val="Hoja2"/>
      <sheetName val="BHA"/>
      <sheetName val="INGENIERÍA"/>
      <sheetName val="Crudos"/>
      <sheetName val="TOVFEB."/>
      <sheetName val="C21_A310"/>
      <sheetName val="C21_G115"/>
      <sheetName val="C21_G220"/>
      <sheetName val="Base Info"/>
      <sheetName val="Ppto 2001"/>
      <sheetName val="CONTRATO"/>
      <sheetName val="Tabla"/>
      <sheetName val="DPC"/>
      <sheetName val="Estrategia"/>
      <sheetName val="CONTRATOS"/>
      <sheetName val="Ppto_2001"/>
      <sheetName val="TOVFEB_"/>
      <sheetName val="BRUTA-INY"/>
      <sheetName val="RES EQV"/>
      <sheetName val="RES GASOL"/>
      <sheetName val="RES PET"/>
      <sheetName val="RES GAS"/>
      <sheetName val="RES LPG"/>
      <sheetName val="POZOS"/>
      <sheetName val="Base_Info"/>
      <sheetName val="RES_EQV"/>
      <sheetName val="RES_GASOL"/>
      <sheetName val="RES_PET"/>
      <sheetName val="RES_GAS"/>
      <sheetName val="RES_LPG"/>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Base_P10"/>
      <sheetName val="Base_P50"/>
      <sheetName val="Base_P90"/>
      <sheetName val="Prod_Inv_P10"/>
      <sheetName val="Prod_Inv_P50"/>
      <sheetName val="Prod_Inv_P90"/>
      <sheetName val="Todos"/>
      <sheetName val="Cuad 2.9 "/>
      <sheetName val="COSTOS_DE_TRANSPORTE1"/>
      <sheetName val="OPCIONES_DE_SIMULACION1"/>
      <sheetName val="COMPRA_MATERIA_PRIMA1"/>
      <sheetName val="Parametros Inversion"/>
      <sheetName val="Maturity Matrix"/>
      <sheetName val="Calcs"/>
      <sheetName val="CrudosA"/>
      <sheetName val="casosWTI"/>
      <sheetName val="#¡REF"/>
      <sheetName val="PYF100-2"/>
      <sheetName val="APU"/>
      <sheetName val="Parámetros Formato"/>
      <sheetName val="LISTA VALIDACION"/>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CODIGOS PERDIDAS"/>
      <sheetName val="PERSON"/>
      <sheetName val="URCDIT"/>
      <sheetName val="Graficos"/>
      <sheetName val="nombres"/>
      <sheetName val="Datos_de_Entrada"/>
      <sheetName val="ListaEmpresas"/>
      <sheetName val="Lineas del PACC"/>
      <sheetName val="COL 21169"/>
      <sheetName val="DEST. MEDIOS"/>
      <sheetName val="COMBUASF"/>
      <sheetName val="BALCRUDO"/>
      <sheetName val="PRECIOS"/>
      <sheetName val="CARGASPROC."/>
      <sheetName val="G L P  FINAL"/>
      <sheetName val="Valor Oferta"/>
      <sheetName val="COMPROMISOS"/>
      <sheetName val="Listas Desplegables"/>
      <sheetName val="INSP TUBERIAS"/>
      <sheetName val="C.E cas"/>
      <sheetName val="INV $ cas"/>
      <sheetName val="ANS_DAB"/>
      <sheetName val="steel"/>
      <sheetName val="USED WELLS"/>
      <sheetName val="Hoja1"/>
      <sheetName val="PIA CASABE SUR ECP"/>
      <sheetName val="Lista APU"/>
      <sheetName val="Tablas"/>
      <sheetName val="Puntos"/>
      <sheetName val="Main"/>
      <sheetName val="CorpTax"/>
      <sheetName val="Input"/>
      <sheetName val="5094-2003"/>
      <sheetName val="Jun17-08"/>
      <sheetName val="MOD-DEV_XLS"/>
      <sheetName val="Hist. Avance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TIPO"/>
      <sheetName val="PLAN_CARGUE_RIS_(for_nuevo)2"/>
      <sheetName val="VAR"/>
      <sheetName val="TOTAL AREA_PORTAFOLIO ORIGINAL"/>
      <sheetName val="Parámetros_Formato"/>
      <sheetName val="C_E_cas"/>
      <sheetName val="INV_$_cas"/>
      <sheetName val="LISTAS"/>
      <sheetName val="VENTAS"/>
      <sheetName val="CRUDOS MES EVALUADO"/>
      <sheetName val="COSTOS DE TRANSPORTE"/>
      <sheetName val="COMPRA MATERIA PRIMA"/>
      <sheetName val="TRANSFERENCIAS"/>
      <sheetName val="CAÑO_LIMON2"/>
      <sheetName val="Cover"/>
      <sheetName val="DATOS BASE ABA"/>
      <sheetName val="TARIF2002"/>
      <sheetName val="OBRA CIVIL RQ 06"/>
      <sheetName val=""/>
      <sheetName val="CECOS SOP"/>
      <sheetName val="SEGUIMIENTO"/>
      <sheetName val="Malas Prácticas eliminadas"/>
      <sheetName val="Plan Anual Mantto"/>
      <sheetName val="Mano de Obra"/>
      <sheetName val="PROYECTOS TRÁNSITO"/>
      <sheetName val="PARÁMETROS (2)"/>
      <sheetName val="PARÁMETROS"/>
      <sheetName val="PLAN MENSUAL"/>
      <sheetName val="Modelo financiero-Alter_3"/>
      <sheetName val="F.Caja"/>
      <sheetName val="General"/>
      <sheetName val="LISTA DE LAS MACROS "/>
      <sheetName val="EMPRESA"/>
      <sheetName val="Cronograma"/>
      <sheetName val="DATABASE"/>
      <sheetName val="Modelo_financiero2"/>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Análisis_determinístico2"/>
      <sheetName val="TBG_+_NO_TBG_20112"/>
      <sheetName val="Parámetros_Formato2"/>
      <sheetName val="Plan_Hitos_despues_del_pma2"/>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LISTA_VALIDACION"/>
      <sheetName val="Modelo_Financiero_Determ__"/>
      <sheetName val="PSM_Monthly"/>
      <sheetName val="CRUDOS_MES_EVALUADO"/>
      <sheetName val="COSTOS_DE_TRANSPORTE"/>
      <sheetName val="CODIGOS_PERDIDAS"/>
      <sheetName val="Resultados"/>
      <sheetName val="Listas_Desplegables"/>
      <sheetName val="CONFIGURACION"/>
      <sheetName val="FORMULAS1"/>
      <sheetName val="DATOSINI"/>
      <sheetName val="Salario"/>
      <sheetName val="Hoja 3 - Categorías Riesgos ECP"/>
      <sheetName val="HOJA 1(REG._EV. SEM-CUAN_PLAN )"/>
      <sheetName val="HOJA 2(MATRIZ IMP-PR PROYECTOS)"/>
      <sheetName val="Hoja 4 - Resumen Seguimiento"/>
      <sheetName val="Hoja 5 - Definiciones generales"/>
      <sheetName val="Pañete Impermeabilizado"/>
      <sheetName val="BENEF. DE ESPEC."/>
      <sheetName val="SALARIOS (2)"/>
      <sheetName val="Lineas_del_PACC"/>
      <sheetName val="COL_21169"/>
      <sheetName val="Lista_APU"/>
      <sheetName val="DEST__MEDIOS"/>
      <sheetName val="CARGASPROC_"/>
      <sheetName val="G_L_P__FINAL"/>
      <sheetName val="Valor_Oferta"/>
      <sheetName val="BASE CG1"/>
      <sheetName val="Menu"/>
      <sheetName val="OT"/>
      <sheetName val="AIU"/>
      <sheetName val="Ordenes Internas"/>
      <sheetName val="Informacion"/>
      <sheetName val="TariCiud"/>
      <sheetName val="CANTIDADES TOTALES"/>
      <sheetName val="SABANA"/>
      <sheetName val="COST_CCTL"/>
      <sheetName val="CantidadesComite"/>
      <sheetName val="Análisis_determinístico4"/>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Análisis_determinístico3"/>
      <sheetName val="PLAN_CARGUE_RIS_(for_nuevo)3"/>
      <sheetName val="Modelo_Financiero_Determ__1"/>
      <sheetName val="Listas_Desplegables1"/>
      <sheetName val="Inf_Semanal"/>
      <sheetName val="PROYECTOS_TRÁNSITO1"/>
      <sheetName val="Admin_Cost_Flow"/>
      <sheetName val="DATOS_BASE_ABA"/>
      <sheetName val="PARÁMETROS_(2)"/>
      <sheetName val="C_E_cas1"/>
      <sheetName val="INV_$_cas1"/>
      <sheetName val="PLAN_MENSUAL"/>
      <sheetName val="Modelo_financiero-Alter_3"/>
      <sheetName val="Malas_Prácticas_eliminadas"/>
      <sheetName val="F_Caja"/>
      <sheetName val="LISTA_DE_LAS_MACROS_"/>
      <sheetName val="INSP_TUBERIAS"/>
      <sheetName val="Hist__Avances"/>
      <sheetName val="USED_WELLS"/>
      <sheetName val="PIA_CASABE_SUR_ECP"/>
      <sheetName val="Ordenes_Internas"/>
      <sheetName val="TOTAL_AREA_PORTAFOLIO_ORIGINAL"/>
      <sheetName val="COMPRA_MATERIA_PRIMA2"/>
      <sheetName val="BASE_CG1"/>
      <sheetName val="1__MODELO_60KB1"/>
      <sheetName val="PARAMETROS_FORMATO1"/>
      <sheetName val="Plan_Anual_Mantto"/>
      <sheetName val="EQUIPOS"/>
      <sheetName val="WRut"/>
      <sheetName val="A-RECURSOS-MATERIAL"/>
      <sheetName val="Par"/>
      <sheetName val="Siglas"/>
      <sheetName val="POZO 7959"/>
      <sheetName val="Referencia Sistemas"/>
      <sheetName val="PRESUPUESTO 2O16"/>
      <sheetName val="140 kbbld Cus,BCF22"/>
      <sheetName val="FORMULA Marzo 07"/>
      <sheetName val="TASA"/>
      <sheetName val="RESERVAS Y PRODUCCIONES"/>
      <sheetName val="Inf_Semanal1"/>
      <sheetName val="INSP_TUBERIAS1"/>
      <sheetName val="PSM_Monthly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SALARIOS"/>
      <sheetName val="C. IMPORTADAS"/>
      <sheetName val="cantidades sf-21"/>
      <sheetName val="informe avance campo"/>
      <sheetName val="Clúster"/>
      <sheetName val="trafos acad"/>
      <sheetName val="Parámetros Formato "/>
      <sheetName val="D. ENTRADA"/>
      <sheetName val="Ciudad y Departamento"/>
      <sheetName val="Tabla 1"/>
      <sheetName val="C_CTL"/>
      <sheetName val="TRACK"/>
      <sheetName val="HH_HM"/>
      <sheetName val="WKL"/>
      <sheetName val="Cuentas"/>
      <sheetName val="LISTA OTS"/>
      <sheetName val="TARIFAS 2015"/>
      <sheetName val="TABLAS (3)"/>
      <sheetName val="REG (2)"/>
      <sheetName val="Tablas (2)"/>
      <sheetName val="Rec"/>
      <sheetName val="2016"/>
      <sheetName val="LISTA"/>
      <sheetName val="Referencia_Sistemas"/>
      <sheetName val="MAMPO 1"/>
      <sheetName val="DATOSBP"/>
      <sheetName val="DATOSPB"/>
      <sheetName val="parametros de formato"/>
      <sheetName val="BENEF__DE_ESPEC_"/>
      <sheetName val="RESPONSABLES"/>
      <sheetName val="List.Per"/>
      <sheetName val="DATOS GENERALES"/>
      <sheetName val="Items"/>
      <sheetName val="AFP"/>
      <sheetName val="EPS"/>
      <sheetName val="NOVEDAD"/>
      <sheetName val="SEXO"/>
      <sheetName val="TIPO DE DOCUMENTO"/>
      <sheetName val="TIPO DE COTIZANTE"/>
      <sheetName val="BASE CENIT"/>
      <sheetName val="326 "/>
      <sheetName val="337"/>
      <sheetName val="338"/>
      <sheetName val="vr horas"/>
      <sheetName val="Valor hora persona"/>
      <sheetName val="Nom 326"/>
      <sheetName val="Nom 337"/>
      <sheetName val="Nom 338"/>
      <sheetName val="Tarifas OCE"/>
      <sheetName val="tarifa ILI"/>
      <sheetName val="MATERIALES"/>
      <sheetName val="OTROS"/>
      <sheetName val="PERSONAL"/>
      <sheetName val="Modelo financiero Alt 1"/>
      <sheetName val="Variables"/>
      <sheetName val="7422CW00"/>
      <sheetName val="GRAFICAS GEC"/>
      <sheetName val="Matriz RAM"/>
      <sheetName val="INSTRUCTIVO Para el Usuario"/>
      <sheetName val="PLANTILLA PCC 2016-2018"/>
      <sheetName val="PLANTILLA PCC 2016-2018 RUBIALE"/>
      <sheetName val="td gastos"/>
      <sheetName val="td proyect"/>
      <sheetName val="Datos no borrar"/>
      <sheetName val="1.1"/>
      <sheetName val="EQUIPO"/>
      <sheetName val="TUBERIA"/>
      <sheetName val="Civil"/>
      <sheetName val="resumen p4H"/>
      <sheetName val="Hoja4"/>
      <sheetName val="Form5 _Pág_ 2"/>
      <sheetName val="Form5 _Pág_ 1"/>
      <sheetName val="Densidad -TRAFO"/>
      <sheetName val="ListaDesplegable"/>
      <sheetName val="MUESTREOS"/>
      <sheetName val="CONSTANTES"/>
      <sheetName val="Mov. Tks-380"/>
      <sheetName val="Pilares e iniciativas"/>
      <sheetName val="Base de Datos"/>
      <sheetName val="CECOS"/>
      <sheetName val="BasedeDatos"/>
      <sheetName val="DATOS INFORME ECP"/>
      <sheetName val="DATOS INGRESO"/>
      <sheetName val="BasesdeDatos"/>
      <sheetName val="OBRA_CIVIL_RQ_06"/>
      <sheetName val="CECOS_SOP"/>
      <sheetName val="Mano_de_Obra"/>
      <sheetName val="Sistemas"/>
      <sheetName val="B51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sheetData sheetId="258"/>
      <sheetData sheetId="259"/>
      <sheetData sheetId="260"/>
      <sheetData sheetId="26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refreshError="1"/>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refreshError="1"/>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refreshError="1"/>
      <sheetData sheetId="431" refreshError="1"/>
      <sheetData sheetId="432" refreshError="1"/>
      <sheetData sheetId="433" refreshError="1"/>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refreshError="1"/>
      <sheetData sheetId="463" refreshError="1"/>
      <sheetData sheetId="464" refreshError="1"/>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sheetData sheetId="492"/>
      <sheetData sheetId="493" refreshError="1"/>
      <sheetData sheetId="49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de Cuentas"/>
      <sheetName val="CCMM Enap"/>
      <sheetName val="CCMM 1501"/>
      <sheetName val="DC 1501"/>
      <sheetName val="Chequeo"/>
      <sheetName val="Balance Chile"/>
      <sheetName val="Datos"/>
      <sheetName val="CUENTAS"/>
      <sheetName val="Plan_de_Cuentas"/>
      <sheetName val="CCMM_Enap"/>
      <sheetName val="CCMM_1501"/>
      <sheetName val="DC_1501"/>
      <sheetName val="Balance_Chile"/>
      <sheetName val="Plan_de_Cuentas2"/>
      <sheetName val="CCMM_Enap2"/>
      <sheetName val="CCMM_15012"/>
      <sheetName val="DC_15012"/>
      <sheetName val="Balance_Chile2"/>
      <sheetName val="Plan_de_Cuentas1"/>
      <sheetName val="CCMM_Enap1"/>
      <sheetName val="CCMM_15011"/>
      <sheetName val="DC_15011"/>
      <sheetName val="Balance_Chile1"/>
      <sheetName val="Plan_de_Cuentas3"/>
      <sheetName val="Administradores"/>
      <sheetName val="listados"/>
      <sheetName val="COST CONTROLLER"/>
      <sheetName val="grupos de compra"/>
      <sheetName val="proveedor"/>
      <sheetName val="Gerencias responsables"/>
      <sheetName val="Plan_de_Cuentas4"/>
      <sheetName val="CCMM_Enap3"/>
      <sheetName val="CCMM_15013"/>
      <sheetName val="DC_15013"/>
      <sheetName val="Balance_Chile3"/>
      <sheetName val="COST_CONTROLLER"/>
      <sheetName val="grupos_de_compra"/>
      <sheetName val="Gerencias_responsables"/>
      <sheetName val="OPERACIONES"/>
      <sheetName val="Plan_de_Cuentas5"/>
      <sheetName val="CCMM_Enap4"/>
      <sheetName val="CCMM_15014"/>
      <sheetName val="DC_15014"/>
      <sheetName val="Balance_Chile4"/>
      <sheetName val="COST_CONTROLLER1"/>
      <sheetName val="grupos_de_compra1"/>
      <sheetName val="Gerencias_responsables1"/>
      <sheetName val="CashOffMP16Cut-OffbySourc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refreshError="1"/>
      <sheetData sheetId="39"/>
      <sheetData sheetId="40"/>
      <sheetData sheetId="41"/>
      <sheetData sheetId="42"/>
      <sheetData sheetId="43"/>
      <sheetData sheetId="44"/>
      <sheetData sheetId="45"/>
      <sheetData sheetId="46"/>
      <sheetData sheetId="4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Input"/>
      <sheetName val="Summary"/>
      <sheetName val="LoanCalc"/>
      <sheetName val="CorpTax"/>
      <sheetName val="Export"/>
      <sheetName val="Import"/>
      <sheetName val="Yspack"/>
      <sheetName val="4-AGO-04"/>
      <sheetName val="API93"/>
      <sheetName val="CAPEX ACACIAS 90K"/>
      <sheetName val="list"/>
      <sheetName val="BASE"/>
      <sheetName val="EQUIPOS"/>
      <sheetName val="DIARIO"/>
      <sheetName val="MANO DE OBRA"/>
      <sheetName val="CAPEX CHICHIMENE 100K"/>
    </sheetNames>
    <sheetDataSet>
      <sheetData sheetId="0" refreshError="1">
        <row r="48">
          <cell r="U48">
            <v>17</v>
          </cell>
        </row>
      </sheetData>
      <sheetData sheetId="1" refreshError="1">
        <row r="3">
          <cell r="M3">
            <v>1</v>
          </cell>
        </row>
      </sheetData>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UDOS"/>
      <sheetName val="TABLA5"/>
      <sheetName val="DATOS"/>
      <sheetName val="DIARIO"/>
      <sheetName val="PSM Monthly"/>
      <sheetName val="Resultados"/>
      <sheetName val="DPC"/>
      <sheetName val="API - 21206"/>
      <sheetName val="API - 21827"/>
      <sheetName val="PSM_Monthly"/>
      <sheetName val="API_-_21206"/>
      <sheetName val="API_-_21827"/>
      <sheetName val="Input"/>
      <sheetName val="Hoja2 (2)"/>
      <sheetName val="Reajustes estim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s>
    <sheetDataSet>
      <sheetData sheetId="0"/>
      <sheetData sheetId="1"/>
      <sheetData sheetId="2"/>
      <sheetData sheetId="3"/>
      <sheetData sheetId="4"/>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 val="2008_Database Pate In"/>
      <sheetName val="2008 Databas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67">
          <cell r="E67">
            <v>220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081"/>
      <sheetName val="cliente5300"/>
      <sheetName val="cliente4300 "/>
    </sheetNames>
    <sheetDataSet>
      <sheetData sheetId="0" refreshError="1"/>
      <sheetData sheetId="1" refreshError="1"/>
      <sheetData sheetId="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081"/>
      <sheetName val="cliente5300"/>
      <sheetName val="cliente4300 "/>
    </sheetNames>
    <sheetDataSet>
      <sheetData sheetId="0" refreshError="1"/>
      <sheetData sheetId="1" refreshError="1"/>
      <sheetData sheetId="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VOLUMETR."/>
      <sheetName val="PLANEADAS"/>
      <sheetName val="REALES"/>
      <sheetName val="DATOS (2)"/>
      <sheetName val="PRECIOS REAL"/>
      <sheetName val="TRANSFER"/>
      <sheetName val="PRECIOS PROG."/>
      <sheetName val="PRECIOS VOL."/>
      <sheetName val="ACUM. EXPORT"/>
      <sheetName val="PRECIOS PLAN"/>
      <sheetName val="PREC. I.P"/>
      <sheetName val="PREC. TRANSF."/>
      <sheetName val="CARGAS"/>
      <sheetName val="DATOS MARG."/>
      <sheetName val="REAL"/>
      <sheetName val="PLAN"/>
      <sheetName val="VOLUM"/>
      <sheetName val="FUENTE1"/>
      <sheetName val="PRECIOS PLAN."/>
      <sheetName val="#¡REF"/>
      <sheetName val="CAR"/>
      <sheetName val="RESUMEN BALANZA "/>
      <sheetName val="VOLUMETR_"/>
      <sheetName val="DATOS_(2)"/>
      <sheetName val="PRECIOS_REAL"/>
      <sheetName val="PRECIOS_PROG_"/>
      <sheetName val="PRECIOS_VOL_"/>
      <sheetName val="ACUM__EXPORT"/>
      <sheetName val="PRECIOS_PLAN"/>
      <sheetName val="PREC__I_P"/>
      <sheetName val="PREC__TRANSF_"/>
      <sheetName val="DATOS_MARG_"/>
      <sheetName val="PRECIOS_PLAN_"/>
      <sheetName val="RESUMEN_BALANZA_"/>
      <sheetName val="Centros Resp. anteriores"/>
      <sheetName val="VFA"/>
      <sheetName val="VIT"/>
      <sheetName val="Homologacion a CECO (2)"/>
      <sheetName val="Centro de Costos SAP"/>
      <sheetName val="RELACION CECE- CEGO"/>
      <sheetName val="Homologacion a CECO"/>
      <sheetName val="Homologación Cent.Resp."/>
      <sheetName val="CECO - PGCP"/>
      <sheetName val="Cecos-ceges y cebes-Septiembre"/>
      <sheetName val="Cecos-ceges y cebes-Agosto"/>
      <sheetName val="Cecos SAP-PARA CARGUE"/>
      <sheetName val="Cecos SAP-VIT"/>
      <sheetName val="Cecos-SAP Sheet1-Viajero"/>
      <sheetName val="Cecos habilit. en SAP"/>
      <sheetName val="Cecos-Bloq"/>
      <sheetName val="Nuevos_Cecos"/>
      <sheetName val="Arch.CecosFabio-may-07"/>
      <sheetName val="GESTORES-GPO"/>
      <sheetName val="Nuevos_Cecos Total"/>
      <sheetName val="Centros_Resp__anteriores"/>
      <sheetName val="Homologacion_a_CECO_(2)"/>
      <sheetName val="Centro_de_Costos_SAP"/>
      <sheetName val="RELACION_CECE-_CEGO"/>
      <sheetName val="Homologacion_a_CECO"/>
      <sheetName val="Homologación_Cent_Resp_"/>
      <sheetName val="CECO_-_PGCP"/>
      <sheetName val="Cecos-ceges_y_cebes-Septiembre"/>
      <sheetName val="Cecos-ceges_y_cebes-Agosto"/>
      <sheetName val="Cecos_SAP-PARA_CARGUE"/>
      <sheetName val="Cecos_SAP-VIT"/>
      <sheetName val="Cecos-SAP_Sheet1-Viajero"/>
      <sheetName val="Cecos_habilit__en_SAP"/>
      <sheetName val="Arch_CecosFabio-may-07"/>
      <sheetName val="Nuevos_Cecos_Total"/>
      <sheetName val=""/>
      <sheetName val="VR"/>
      <sheetName val="OPCIONES DE SIMULACION"/>
      <sheetName val="COSTOS DE TRANSPORTE"/>
      <sheetName val="BOUNDS &amp; ROWS"/>
      <sheetName val="COMPRA MATERIA PRIMA"/>
      <sheetName val="Hoja2"/>
      <sheetName val="AIU"/>
      <sheetName val="CALCULO SALARIO"/>
      <sheetName val="PARAMETROS"/>
      <sheetName val="MATRIZ"/>
      <sheetName val="VOLUMETR_1"/>
      <sheetName val="DATOS_(2)1"/>
      <sheetName val="PRECIOS_REAL1"/>
      <sheetName val="PRECIOS_PROG_1"/>
      <sheetName val="PRECIOS_VOL_1"/>
      <sheetName val="ACUM__EXPORT1"/>
      <sheetName val="PRECIOS_PLAN1"/>
      <sheetName val="PREC__I_P1"/>
      <sheetName val="PREC__TRANSF_1"/>
      <sheetName val="DATOS_MARG_1"/>
      <sheetName val="OPCIONES_DE_SIMULACION"/>
      <sheetName val="COSTOS_DE_TRANSPORTE"/>
      <sheetName val="BOUNDS_&amp;_ROWS"/>
      <sheetName val="COMPRA_MATERIA_PRIMA"/>
      <sheetName val="CALCULO_SALARIO"/>
      <sheetName val="API93"/>
      <sheetName val="Prestaciones y AIU"/>
      <sheetName val="Tabla5"/>
      <sheetName val="A_A310"/>
      <sheetName val="A_G105"/>
      <sheetName val="A_G200"/>
      <sheetName val="Resultados"/>
      <sheetName val="pressure"/>
      <sheetName val="140 kbbld Cus,BCF22"/>
      <sheetName val="Estimado"/>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VOLUMETR."/>
      <sheetName val="PLANEADAS"/>
      <sheetName val="REALES"/>
      <sheetName val="DATOS (2)"/>
      <sheetName val="PRECIOS REAL"/>
      <sheetName val="TRANSFER"/>
      <sheetName val="PRECIOS PROG."/>
      <sheetName val="PRECIOS VOL."/>
      <sheetName val="ACUM. EXPORT"/>
      <sheetName val="PRECIOS PLAN"/>
      <sheetName val="PREC. I.P"/>
      <sheetName val="PREC. TRANSF."/>
      <sheetName val="CARGAS"/>
      <sheetName val="DATOS MARG."/>
      <sheetName val="REAL"/>
      <sheetName val="PLAN"/>
      <sheetName val="VOLUM"/>
      <sheetName val="FUENTE1"/>
      <sheetName val="PRECIOS PLAN."/>
      <sheetName val="#¡REF"/>
      <sheetName val="CAR"/>
      <sheetName val="RESUMEN BALANZA "/>
      <sheetName val="PRECIOS DE COMPRA VENTA"/>
      <sheetName val="VENTAS"/>
      <sheetName val="CRUDOS MES EVALUADO"/>
      <sheetName val="COMPRA MATERIA PRIMA"/>
      <sheetName val="BOUNDS &amp; ROWS"/>
      <sheetName val="OPCIONES DE SIMULACION"/>
      <sheetName val="PRECIO IP"/>
      <sheetName val="PRECIOS TRANSFER PRODUCTOS"/>
      <sheetName val="COSTOS DE TRANSPORTE"/>
      <sheetName val="CARACTERIZACION CRUDOS"/>
      <sheetName val="PRODUCCION DE CRUDOS"/>
      <sheetName val="AJUSTE CALIDAD CRUDOS"/>
      <sheetName val="PRECIOS NBC CRUDOS"/>
      <sheetName val="TRANSFERENCIAS"/>
      <sheetName val="INVENTARIOS"/>
      <sheetName val="CAPACIDADES"/>
      <sheetName val="PROJECT SYSTEM"/>
      <sheetName val="MAESTRO"/>
      <sheetName val="DESPLAZAMIENTOS"/>
      <sheetName val="CAMBIO CLAVE"/>
      <sheetName val="SALVA"/>
      <sheetName val="CAMBIA HOJA"/>
      <sheetName val="Hoja1"/>
      <sheetName val="Anterior"/>
      <sheetName val="Hoja2"/>
      <sheetName val="Prueba"/>
      <sheetName val="Hoja5"/>
      <sheetName val="VIT Diciembre"/>
      <sheetName val="VITEnero "/>
      <sheetName val="CD"/>
      <sheetName val="Distribución"/>
      <sheetName val="Estrategia y plan operativo"/>
      <sheetName val="dISTRIBUCIÓN POR GERENCIAS"/>
      <sheetName val="dISTRIBUCIÓN POR GERENCIAS (2)"/>
      <sheetName val="TBG MENSUAL"/>
      <sheetName val="CONSOLIDADO"/>
      <sheetName val="RETOS"/>
      <sheetName val="GRAFICOS"/>
      <sheetName val="1"/>
      <sheetName val="2"/>
      <sheetName val="3"/>
      <sheetName val="4"/>
      <sheetName val="5"/>
      <sheetName val="6"/>
      <sheetName val="7"/>
      <sheetName val="8"/>
      <sheetName val="A"/>
      <sheetName val="9"/>
      <sheetName val="10"/>
      <sheetName val="11"/>
      <sheetName val="12"/>
      <sheetName val="13"/>
      <sheetName val="VOLUMETR_"/>
      <sheetName val="DATOS_(2)"/>
      <sheetName val="PRECIOS_REAL"/>
      <sheetName val="PRECIOS_PROG_"/>
      <sheetName val="PRECIOS_VOL_"/>
      <sheetName val="ACUM__EXPORT"/>
      <sheetName val="PRECIOS_PLAN"/>
      <sheetName val="PREC__I_P"/>
      <sheetName val="PREC__TRANSF_"/>
      <sheetName val="DATOS_MARG_"/>
      <sheetName val="PRECIOS_PLAN_"/>
      <sheetName val="RESUMEN_BALANZA_"/>
      <sheetName val="PRECIOS_DE_COMPRA_VENTA"/>
      <sheetName val="CRUDOS_MES_EVALUADO"/>
      <sheetName val="COMPRA_MATERIA_PRIMA"/>
      <sheetName val="BOUNDS_&amp;_ROWS"/>
      <sheetName val="OPCIONES_DE_SIMULACION"/>
      <sheetName val="PRECIO_IP"/>
      <sheetName val="PRECIOS_TRANSFER_PRODUCTOS"/>
      <sheetName val="COSTOS_DE_TRANSPORTE"/>
      <sheetName val="CARACTERIZACION_CRUDOS"/>
      <sheetName val="PRODUCCION_DE_CRUDOS"/>
      <sheetName val="AJUSTE_CALIDAD_CRUDOS"/>
      <sheetName val="PRECIOS_NBC_CRUDOS"/>
      <sheetName val="PROJECT_SYSTEM"/>
      <sheetName val="CAMBIO_CLAVE"/>
      <sheetName val="CAMBIA_HOJA"/>
      <sheetName val="VIT_Diciembre"/>
      <sheetName val="VITEnero_"/>
      <sheetName val="Estrategia_y_plan_operativo"/>
      <sheetName val="dISTRIBUCIÓN_POR_GERENCIAS"/>
      <sheetName val="dISTRIBUCIÓN_POR_GERENCIAS_(2)"/>
      <sheetName val="TBG_MENSU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Jun17-08"/>
      <sheetName val="MOD-DEV_XLS"/>
      <sheetName val="Crudos"/>
      <sheetName val="Ppto 2001"/>
      <sheetName val="TOVFEB."/>
      <sheetName val="GCB2000"/>
      <sheetName val="C21_A310"/>
      <sheetName val="C21_G115"/>
      <sheetName val="C21_G220"/>
      <sheetName val="Ppto_2001"/>
      <sheetName val="TOVFEB_"/>
      <sheetName val="CONTRATO"/>
      <sheetName val="Base_P10"/>
      <sheetName val="Base_P50"/>
      <sheetName val="Base_P90"/>
      <sheetName val="Prod_Inv_P10"/>
      <sheetName val="Prod_Inv_P50"/>
      <sheetName val="Prod_Inv_P90"/>
      <sheetName val="Todos"/>
      <sheetName val="Cuad 2.9 "/>
      <sheetName val="Tabla"/>
      <sheetName val="DPC"/>
      <sheetName val="Estrategia"/>
      <sheetName val="Base Info"/>
      <sheetName val="BRUTA-INY"/>
      <sheetName val="RES EQV"/>
      <sheetName val="RES GASOL"/>
      <sheetName val="RES PET"/>
      <sheetName val="RES GAS"/>
      <sheetName val="RES LPG"/>
      <sheetName val="POZOS"/>
      <sheetName val="Parametros Inversion"/>
      <sheetName val="CONTRATOS"/>
      <sheetName val="Base_Info"/>
      <sheetName val="RES_EQV"/>
      <sheetName val="RES_GASOL"/>
      <sheetName val="RES_PET"/>
      <sheetName val="RES_GAS"/>
      <sheetName val="RES_LPG"/>
      <sheetName val="TOVFEB_1"/>
      <sheetName val="Ppto_20011"/>
      <sheetName val="COSTOS_DE_TRANSPORTE1"/>
      <sheetName val="OPCIONES_DE_SIMULACION1"/>
      <sheetName val="COMPRA_MATERIA_PRIMA1"/>
      <sheetName val="Base_Info1"/>
      <sheetName val="RES_EQV1"/>
      <sheetName val="RES_GASOL1"/>
      <sheetName val="RES_PET1"/>
      <sheetName val="RES_GAS1"/>
      <sheetName val="RES_LPG1"/>
      <sheetName val="ASO"/>
      <sheetName val="Capital_Acum1"/>
      <sheetName val="Assume"/>
      <sheetName val="NOPAT_Acum1"/>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REF"/>
      <sheetName val="PYF100-2"/>
      <sheetName val="CrudosA"/>
      <sheetName val="casosWTI"/>
      <sheetName val="APU"/>
      <sheetName val="Parámetros Formato"/>
      <sheetName val="LISTA VALIDACION"/>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Análisis determinístico"/>
      <sheetName val="PLAN CARGUE RIS (for nuevo)"/>
      <sheetName val="Modelo financiero"/>
      <sheetName val="Análisis_determinístico"/>
      <sheetName val="PLAN_CARGUE_RIS_(for_nuevo)"/>
      <sheetName val="Modelo_financiero"/>
      <sheetName val="Resumen"/>
      <sheetName val="PLANILLA"/>
      <sheetName val="TALLA"/>
      <sheetName val="Hoja3"/>
      <sheetName val="Análisis_determinístico1"/>
      <sheetName val="PLAN_CARGUE_RIS_(for_nuevo)1"/>
      <sheetName val="Modelo_financiero1"/>
      <sheetName val="Modelo Financiero Determ. "/>
      <sheetName val="envío"/>
      <sheetName val="Hoja2"/>
      <sheetName val="PSM Monthly"/>
      <sheetName val="API93"/>
      <sheetName val="1. MODELO 60KB"/>
      <sheetName val="CAÑO_LIMON2"/>
      <sheetName val="PERSON"/>
      <sheetName val="CODIGOS PERDIDAS"/>
      <sheetName val="Graficos"/>
      <sheetName val="nombres"/>
      <sheetName val="URCDIT"/>
      <sheetName val="5094-2003"/>
      <sheetName val="BHA"/>
      <sheetName val="TABLA5"/>
      <sheetName val="LISTAS"/>
      <sheetName val="VENTAS"/>
      <sheetName val="CRUDOS MES EVALUADO"/>
      <sheetName val="COSTOS DE TRANSPORTE"/>
      <sheetName val="COMPRA MATERIA PRIMA"/>
      <sheetName val="TRANSFERENCIA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untos"/>
      <sheetName val="TBG + NO TBG 2011"/>
      <sheetName val="PARAMETROS FORMATO"/>
      <sheetName val="Plan Hitos despues del pma"/>
      <sheetName val="TABLAS"/>
      <sheetName val="Modelo_financiero2"/>
      <sheetName val="TBG_+_NO_TBG_2011"/>
      <sheetName val="Parámetros_Formato"/>
      <sheetName val="Plan_Hitos_despues_del_pma"/>
      <sheetName val="TIPO"/>
      <sheetName val="DATOS BASE ABA"/>
      <sheetName val="PARÁMETROS (2)"/>
      <sheetName val="PARÁMETROS"/>
      <sheetName val="PARAMETROS_FORMATO"/>
      <sheetName val="1__MODELO_60KB"/>
      <sheetName val="C.E cas"/>
      <sheetName val="INV $ cas"/>
      <sheetName val="ANS_DAB"/>
      <sheetName val="Datos_de_Entrada"/>
      <sheetName val="ListaEmpresas"/>
      <sheetName val="Lineas del PACC"/>
      <sheetName val="COL 21169"/>
      <sheetName val="Lista APU"/>
      <sheetName val="DEST. MEDIOS"/>
      <sheetName val="COMBUASF"/>
      <sheetName val="BALCRUDO"/>
      <sheetName val="PRECIOS"/>
      <sheetName val="CARGASPROC."/>
      <sheetName val="G L P  FINAL"/>
      <sheetName val="Valor Oferta"/>
      <sheetName val="COMPROMISOS"/>
      <sheetName val="INGENIERÍA"/>
      <sheetName val="PROYECTOS TRÁNSITO"/>
      <sheetName val="PLAN MENSUAL"/>
      <sheetName val="Modelo financiero-Alter_3"/>
      <sheetName val="Parametros"/>
      <sheetName val="Listas Desplegables"/>
      <sheetName val="PLAN_CARGUE_RIS_(for_nuevo)2"/>
      <sheetName val="DCurva"/>
      <sheetName val="Inf.Semanal"/>
      <sheetName val="Admin Cost Flow"/>
      <sheetName val="LISTA DE LAS MACROS "/>
      <sheetName val="Malas Prácticas eliminadas"/>
      <sheetName val="Plan Anual Mantto"/>
      <sheetName val="F.Caja"/>
      <sheetName val="Hist. Avance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 DE 1995 - 1996.xls"/>
      <sheetName val="aCCIDENTES%20DE%201995%20-%2019"/>
      <sheetName val="Dato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EGUIM Y REPROG MES 1 (2)"/>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Hoja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CANT OBRA"/>
      <sheetName val=" ACTA FINAL + MODIFICATORIA "/>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2"/>
      <sheetName val="_aCCIDENTES_DE_1995___1996_xl_3"/>
      <sheetName val="INDICE"/>
      <sheetName val="\Users\rosalym\Desktop\BALANCE "/>
      <sheetName val="HISTORICOS FUEL OIL EXP"/>
      <sheetName val="\Users\ANDRES FELIPE MUÑOZ\Down"/>
      <sheetName val="EQUIPOS"/>
      <sheetName val="MANO DE OBRA"/>
      <sheetName val="TRANSPORTE"/>
      <sheetName val="_aCCIDENTES_DE_1995___1996_xl_4"/>
      <sheetName val="//ccefici"/>
      <sheetName val="//d.docs.live.net/a  aaInformac"/>
      <sheetName val="_aCCIDENTES_DE_1995___1996_xl_5"/>
      <sheetName val="_aCCIDENTES_DE_1995___1996_xl_6"/>
      <sheetName val="_aCCIDENTES_DE_1995___1996_xl_7"/>
      <sheetName val="aCCIDENTES_DE_1995_-_199638"/>
      <sheetName val="aCCIDENTES_DE_1995_-_1996_xls15"/>
      <sheetName val="SUB_APU4"/>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Nuevos APU Córdoba\a  aaInform"/>
      <sheetName val="\E\Nuevos APU Córdoba\a  aaInfo"/>
      <sheetName val="\Users\JoseGabriel\Documents\Mi"/>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l_8"/>
      <sheetName val="_aCCIDENTES_DE_1995___1996_xl_9"/>
      <sheetName val="_aCCIDENTES_DE_1995___1996_x_10"/>
      <sheetName val="_aCCIDENTES_DE_1995___1996_x_16"/>
      <sheetName val="_aCCIDENTES_DE_1995___1996_x_15"/>
      <sheetName val="_aCCIDENTES_DE_1995___1996_x_13"/>
      <sheetName val="_aCCIDENTES_DE_1995___1996_x_12"/>
      <sheetName val="_aCCIDENTES_DE_1995___1996_x_11"/>
      <sheetName val="_aCCIDENTES_DE_1995___1996_x_14"/>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actividad"/>
      <sheetName val="DUB-823"/>
      <sheetName val="GPI 526"/>
      <sheetName val="SKJ452"/>
      <sheetName val="ITA878"/>
      <sheetName val="AEA-944"/>
      <sheetName val="XXJ617"/>
      <sheetName val="SNG_855"/>
      <sheetName val="VEA 374"/>
      <sheetName val="HFB024"/>
      <sheetName val="PAJ825"/>
      <sheetName val="_aCCIDENTES_DE_1995___1996_x_17"/>
      <sheetName val="_aCCIDENTES_DE_1995___1996_x_18"/>
      <sheetName val="_aCCIDENTES_DE_1995___1996_x_20"/>
      <sheetName val="_aCCIDENTES_DE_1995___1996_x_19"/>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AC2-AG96"/>
      <sheetName val="MATERIAL"/>
      <sheetName val="BASE"/>
      <sheetName val="\E\a  aaInformación GRUPO 4\A M"/>
      <sheetName val="PU (2)"/>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Tabla CONPES 3714"/>
      <sheetName val="COSTOS UNITARIOS"/>
      <sheetName val="CA-2909"/>
    </sheetNames>
    <definedNames>
      <definedName name="absc"/>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sheetData sheetId="51" refreshError="1"/>
      <sheetData sheetId="52"/>
      <sheetData sheetId="53"/>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sheetData sheetId="87"/>
      <sheetData sheetId="88" refreshError="1"/>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sheetData sheetId="135" refreshError="1"/>
      <sheetData sheetId="136"/>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refreshError="1"/>
      <sheetData sheetId="324" refreshError="1"/>
      <sheetData sheetId="325" refreshError="1"/>
      <sheetData sheetId="326"/>
      <sheetData sheetId="327"/>
      <sheetData sheetId="328" refreshError="1"/>
      <sheetData sheetId="329" refreshError="1"/>
      <sheetData sheetId="330"/>
      <sheetData sheetId="331" refreshError="1"/>
      <sheetData sheetId="332" refreshError="1"/>
      <sheetData sheetId="333"/>
      <sheetData sheetId="334"/>
      <sheetData sheetId="335"/>
      <sheetData sheetId="336"/>
      <sheetData sheetId="337"/>
      <sheetData sheetId="338"/>
      <sheetData sheetId="339"/>
      <sheetData sheetId="340" refreshError="1"/>
      <sheetData sheetId="341" refreshError="1"/>
      <sheetData sheetId="342"/>
      <sheetData sheetId="343" refreshError="1"/>
      <sheetData sheetId="344"/>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refreshError="1"/>
      <sheetData sheetId="539" refreshError="1"/>
      <sheetData sheetId="540" refreshError="1"/>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refreshError="1"/>
      <sheetData sheetId="863" refreshError="1"/>
      <sheetData sheetId="864" refreshError="1"/>
      <sheetData sheetId="865"/>
      <sheetData sheetId="866"/>
      <sheetData sheetId="867"/>
      <sheetData sheetId="868" refreshError="1"/>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sheetData sheetId="959"/>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RESUMEN FORMA"/>
      <sheetName val="T'A"/>
      <sheetName val="SABANA"/>
      <sheetName val="CRUDOS"/>
      <sheetName val="PIMS-SOLUCION 2000"/>
      <sheetName val="MEZCLAS"/>
      <sheetName val="TKS"/>
      <sheetName val="RESUMEN"/>
      <sheetName val="SABANA UCR"/>
      <sheetName val="mto.electr."/>
      <sheetName val="API93"/>
      <sheetName val="EMPRESA"/>
      <sheetName val="DATOS CONTRATO"/>
      <sheetName val="LIQ-NOM"/>
      <sheetName val="NOMINA-1"/>
      <sheetName val="DATABASE"/>
      <sheetName val="Hoja3"/>
      <sheetName val="MANO DE OBRA"/>
      <sheetName val="1.1"/>
      <sheetName val="EQUIPO"/>
      <sheetName val="TUBERIA"/>
      <sheetName val="Hoja2"/>
      <sheetName val="MATERIALES"/>
      <sheetName val="DATOS_ENTRADA"/>
      <sheetName val="RESUMEN_FORMA"/>
      <sheetName val="PIMS-SOLUCION_2000"/>
      <sheetName val="SABANA_UCR"/>
      <sheetName val="mto_electr_"/>
      <sheetName val="DATOS"/>
      <sheetName val="COSTOS UNITARIOS"/>
      <sheetName val="CA-2909"/>
      <sheetName val="DATOS_CONTRATO"/>
      <sheetName val="DATOS_ENTRADA1"/>
      <sheetName val="RESUMEN_FORMA1"/>
      <sheetName val="PIMS-SOLUCION_20001"/>
      <sheetName val="SABANA_UCR1"/>
      <sheetName val="mto_electr_1"/>
      <sheetName val="DATOS_CONTRATO1"/>
      <sheetName val="DPC"/>
      <sheetName val="Bases de Datos"/>
      <sheetName val="Instrucciones "/>
      <sheetName val="Tablas"/>
      <sheetName val="TABLA5"/>
      <sheetName val="DATOS_ENTRADA2"/>
      <sheetName val="RESUMEN_FORMA2"/>
      <sheetName val="PIMS-SOLUCION_20002"/>
      <sheetName val="SABANA_UCR2"/>
      <sheetName val="mto_electr_2"/>
      <sheetName val="DATOS_CONTRATO2"/>
      <sheetName val="MANO_DE_OBRA"/>
      <sheetName val="1_1"/>
      <sheetName val="Bases_de_Datos"/>
      <sheetName val="Instrucciones_"/>
      <sheetName val="Enedic00"/>
      <sheetName val="T30"/>
      <sheetName val="Parámetros Formato"/>
      <sheetName val="Reajustes estimados"/>
      <sheetName val="DATOS_ENTRADA3"/>
      <sheetName val="RESUMEN_FORMA3"/>
      <sheetName val="PIMS-SOLUCION_20003"/>
      <sheetName val="SABANA_UCR3"/>
      <sheetName val="mto_electr_3"/>
      <sheetName val="DATOS_CONTRATO3"/>
      <sheetName val="MANO_DE_OBRA1"/>
      <sheetName val="1_11"/>
      <sheetName val="Bases_de_Datos1"/>
      <sheetName val="Instrucciones_1"/>
      <sheetName val="COSTOS_UNITARIOS"/>
      <sheetName val="Parámetros_Formato"/>
      <sheetName val="informe avance campo"/>
      <sheetName val="Clúster"/>
      <sheetName val="7422CW00"/>
      <sheetName val="Com-MEC"/>
      <sheetName val="APU"/>
      <sheetName val="A_A310"/>
      <sheetName val="A_G105"/>
      <sheetName val="A_G200"/>
      <sheetName val="PS P-514"/>
      <sheetName val="Base"/>
      <sheetName val="VPN- ECP"/>
      <sheetName val="MAT"/>
      <sheetName val="COV"/>
      <sheetName val="=POP"/>
      <sheetName val="CW General Summary "/>
      <sheetName val="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row r="1">
          <cell r="A1" t="str">
            <v>CALCULO DE LAGUNAS DE ESTABILIZACION</v>
          </cell>
        </row>
        <row r="2">
          <cell r="A2" t="str">
            <v>ELABORADO POR EL INGENIERO LUIS SANCHEZ S. ASESOR OPS/OMS</v>
          </cell>
        </row>
        <row r="4">
          <cell r="A4" t="str">
            <v>CALCULOS REALIZADOS PARA EL SISTEMA DE TRATAMIENTO DEL MATADERO DE VALENCIA</v>
          </cell>
        </row>
        <row r="6">
          <cell r="A6" t="str">
            <v xml:space="preserve">                                  D A T O S</v>
          </cell>
        </row>
        <row r="7">
          <cell r="A7" t="str">
            <v>=</v>
          </cell>
          <cell r="B7" t="str">
            <v>=</v>
          </cell>
          <cell r="C7" t="str">
            <v>=</v>
          </cell>
          <cell r="D7" t="str">
            <v>=</v>
          </cell>
          <cell r="E7" t="str">
            <v>=</v>
          </cell>
          <cell r="I7" t="str">
            <v>/pprPAG1~agpq~</v>
          </cell>
        </row>
        <row r="8">
          <cell r="A8" t="str">
            <v>VARIABLES</v>
          </cell>
          <cell r="B8" t="str">
            <v>SIMBOLO</v>
          </cell>
          <cell r="C8" t="str">
            <v>VALOR</v>
          </cell>
          <cell r="D8" t="str">
            <v>UNIDAD</v>
          </cell>
          <cell r="E8" t="str">
            <v>FORMULA</v>
          </cell>
        </row>
        <row r="9">
          <cell r="A9" t="str">
            <v>=</v>
          </cell>
          <cell r="B9" t="str">
            <v>=</v>
          </cell>
          <cell r="C9" t="str">
            <v>=</v>
          </cell>
          <cell r="D9" t="str">
            <v>=</v>
          </cell>
          <cell r="E9" t="str">
            <v>=</v>
          </cell>
        </row>
        <row r="11">
          <cell r="A11" t="str">
            <v>POBLACION DE DISEÑO</v>
          </cell>
          <cell r="B11" t="str">
            <v>P</v>
          </cell>
          <cell r="C11">
            <v>30.76923076923077</v>
          </cell>
          <cell r="D11" t="str">
            <v>hab</v>
          </cell>
          <cell r="E11" t="str">
            <v>Variable</v>
          </cell>
        </row>
        <row r="13">
          <cell r="A13" t="str">
            <v>APORTE NETO DE AGUA RESIDUAL</v>
          </cell>
          <cell r="B13" t="str">
            <v>q</v>
          </cell>
          <cell r="C13">
            <v>1400</v>
          </cell>
          <cell r="D13" t="str">
            <v>lt/hab/día</v>
          </cell>
          <cell r="E13" t="str">
            <v>Variable</v>
          </cell>
        </row>
        <row r="14">
          <cell r="I14" t="str">
            <v>/WGPE~</v>
          </cell>
        </row>
        <row r="15">
          <cell r="A15" t="str">
            <v>CARGA ORGANICA POR HABITANTE</v>
          </cell>
          <cell r="B15" t="str">
            <v>Co</v>
          </cell>
          <cell r="C15">
            <v>2925</v>
          </cell>
          <cell r="D15" t="str">
            <v>gr/hab/día</v>
          </cell>
          <cell r="E15" t="str">
            <v>Variable</v>
          </cell>
        </row>
        <row r="17">
          <cell r="A17" t="str">
            <v>CARGA ORGANICA TOTAL</v>
          </cell>
          <cell r="B17" t="str">
            <v>Ct</v>
          </cell>
          <cell r="C17">
            <v>90</v>
          </cell>
          <cell r="D17" t="str">
            <v>kg/día</v>
          </cell>
          <cell r="E17" t="str">
            <v>P x Co/1000</v>
          </cell>
        </row>
        <row r="19">
          <cell r="A19" t="str">
            <v>TEMP AMBIENTE PROMEDIO DEL MES MAS FRIO</v>
          </cell>
          <cell r="B19" t="str">
            <v>T</v>
          </cell>
          <cell r="C19">
            <v>18</v>
          </cell>
          <cell r="D19" t="str">
            <v>C</v>
          </cell>
          <cell r="E19" t="str">
            <v>Variable</v>
          </cell>
        </row>
        <row r="21">
          <cell r="A21" t="str">
            <v>DBO AL INGRESO</v>
          </cell>
          <cell r="B21" t="str">
            <v>Lo</v>
          </cell>
          <cell r="C21">
            <v>2089.2857142857142</v>
          </cell>
          <cell r="D21" t="str">
            <v>mg/lt</v>
          </cell>
          <cell r="E21" t="str">
            <v>Ct x 10^3/Q</v>
          </cell>
        </row>
        <row r="23">
          <cell r="A23" t="str">
            <v>CARGA BACTERIAL</v>
          </cell>
          <cell r="B23" t="str">
            <v>N1</v>
          </cell>
          <cell r="C23">
            <v>50000000</v>
          </cell>
          <cell r="D23" t="str">
            <v>CF/100 ml</v>
          </cell>
          <cell r="E23" t="str">
            <v>Variable</v>
          </cell>
        </row>
        <row r="25">
          <cell r="A25" t="str">
            <v>VOLUMEN DE AGUA RESIDUAL</v>
          </cell>
          <cell r="B25" t="str">
            <v>Q</v>
          </cell>
          <cell r="C25">
            <v>43.07692307692308</v>
          </cell>
          <cell r="D25" t="str">
            <v>m^3/dia</v>
          </cell>
          <cell r="E25" t="str">
            <v>P x q/1000</v>
          </cell>
        </row>
        <row r="26">
          <cell r="A26" t="str">
            <v>=</v>
          </cell>
          <cell r="B26" t="str">
            <v>=</v>
          </cell>
          <cell r="C26" t="str">
            <v>=</v>
          </cell>
          <cell r="D26" t="str">
            <v>=</v>
          </cell>
          <cell r="E26" t="str">
            <v>=</v>
          </cell>
        </row>
        <row r="48">
          <cell r="D48" t="str">
            <v>=</v>
          </cell>
          <cell r="E48" t="str">
            <v>=</v>
          </cell>
        </row>
        <row r="49">
          <cell r="D49" t="str">
            <v>REMOCION DE DBO EN %</v>
          </cell>
        </row>
        <row r="50">
          <cell r="D50" t="str">
            <v>%Ra</v>
          </cell>
        </row>
        <row r="51">
          <cell r="D51" t="str">
            <v>=</v>
          </cell>
          <cell r="E51" t="str">
            <v>=</v>
          </cell>
        </row>
        <row r="53">
          <cell r="D53" t="str">
            <v>40</v>
          </cell>
        </row>
        <row r="55">
          <cell r="D55" t="str">
            <v>2*T + 20</v>
          </cell>
        </row>
        <row r="57">
          <cell r="D57" t="str">
            <v>60</v>
          </cell>
        </row>
        <row r="59">
          <cell r="D59" t="str">
            <v>=</v>
          </cell>
        </row>
        <row r="63">
          <cell r="D63" t="str">
            <v>gr/m3/día</v>
          </cell>
        </row>
        <row r="67">
          <cell r="D67" t="str">
            <v>%</v>
          </cell>
        </row>
        <row r="71">
          <cell r="A71" t="str">
            <v xml:space="preserve">                   CALCULO DE LA LAGUNA ANAEROBICA</v>
          </cell>
        </row>
        <row r="74">
          <cell r="A74" t="str">
            <v>=</v>
          </cell>
          <cell r="B74" t="str">
            <v>=</v>
          </cell>
          <cell r="C74" t="str">
            <v>=</v>
          </cell>
          <cell r="D74" t="str">
            <v>=</v>
          </cell>
        </row>
        <row r="75">
          <cell r="A75" t="str">
            <v>PARAMETRO</v>
          </cell>
          <cell r="C75" t="str">
            <v>VALOR</v>
          </cell>
          <cell r="D75" t="str">
            <v>UNIDAD</v>
          </cell>
        </row>
        <row r="76">
          <cell r="A76" t="str">
            <v>=</v>
          </cell>
          <cell r="B76" t="str">
            <v>=</v>
          </cell>
          <cell r="C76" t="str">
            <v>=</v>
          </cell>
          <cell r="D76" t="str">
            <v>=</v>
          </cell>
        </row>
        <row r="78">
          <cell r="A78" t="str">
            <v>Carga total admisible</v>
          </cell>
          <cell r="B78" t="str">
            <v>CA</v>
          </cell>
          <cell r="C78">
            <v>260</v>
          </cell>
          <cell r="D78" t="str">
            <v>gr/m3/día</v>
          </cell>
        </row>
        <row r="80">
          <cell r="A80" t="str">
            <v>% de Remoción de DBO</v>
          </cell>
          <cell r="B80" t="str">
            <v>%Ra</v>
          </cell>
          <cell r="C80">
            <v>56</v>
          </cell>
          <cell r="D80" t="str">
            <v>%</v>
          </cell>
        </row>
        <row r="82">
          <cell r="A82" t="str">
            <v>Volumen de la laguna</v>
          </cell>
          <cell r="B82" t="str">
            <v>V</v>
          </cell>
          <cell r="C82">
            <v>346.15384615384613</v>
          </cell>
          <cell r="D82" t="str">
            <v>m3</v>
          </cell>
        </row>
        <row r="84">
          <cell r="A84" t="str">
            <v>Tiempo de retención</v>
          </cell>
          <cell r="B84" t="str">
            <v>t1</v>
          </cell>
          <cell r="C84">
            <v>8.0357142857142847</v>
          </cell>
          <cell r="D84" t="str">
            <v>días</v>
          </cell>
        </row>
        <row r="86">
          <cell r="A86" t="str">
            <v>Profundidad de laguna</v>
          </cell>
          <cell r="B86" t="str">
            <v>h</v>
          </cell>
          <cell r="C86">
            <v>3.5</v>
          </cell>
          <cell r="D86" t="str">
            <v>metros</v>
          </cell>
        </row>
        <row r="88">
          <cell r="A88" t="str">
            <v>Area de laguna</v>
          </cell>
          <cell r="B88" t="str">
            <v>A</v>
          </cell>
          <cell r="C88">
            <v>98.901098901098891</v>
          </cell>
          <cell r="D88" t="str">
            <v>m2</v>
          </cell>
        </row>
        <row r="90">
          <cell r="A90" t="str">
            <v>DBO a la salida</v>
          </cell>
          <cell r="B90" t="str">
            <v>L1</v>
          </cell>
          <cell r="C90">
            <v>919.28571428571422</v>
          </cell>
          <cell r="D90" t="str">
            <v>mg/lt</v>
          </cell>
        </row>
        <row r="92">
          <cell r="A92" t="str">
            <v>Número de lagunas</v>
          </cell>
          <cell r="B92" t="str">
            <v>u</v>
          </cell>
          <cell r="C92">
            <v>1</v>
          </cell>
          <cell r="D92" t="str">
            <v>unidades</v>
          </cell>
        </row>
        <row r="94">
          <cell r="A94" t="str">
            <v>Relación Largo/Ancho</v>
          </cell>
          <cell r="B94" t="str">
            <v>r</v>
          </cell>
          <cell r="C94">
            <v>1</v>
          </cell>
        </row>
        <row r="96">
          <cell r="A96" t="str">
            <v>Ancho medio</v>
          </cell>
          <cell r="B96" t="str">
            <v>w</v>
          </cell>
          <cell r="C96">
            <v>9.9449031619769368</v>
          </cell>
          <cell r="D96" t="str">
            <v>metros</v>
          </cell>
        </row>
        <row r="98">
          <cell r="A98" t="str">
            <v>Largo medio</v>
          </cell>
          <cell r="B98" t="str">
            <v>l</v>
          </cell>
          <cell r="C98">
            <v>9.9449031619769368</v>
          </cell>
          <cell r="D98" t="str">
            <v>metros</v>
          </cell>
        </row>
        <row r="100">
          <cell r="A100" t="str">
            <v>Ancho del Espejo de agua</v>
          </cell>
          <cell r="B100" t="str">
            <v>w1</v>
          </cell>
          <cell r="C100">
            <v>20.444903161976939</v>
          </cell>
          <cell r="D100" t="str">
            <v>metros</v>
          </cell>
        </row>
        <row r="102">
          <cell r="A102" t="str">
            <v>Largo del Espejo de agua</v>
          </cell>
          <cell r="B102" t="str">
            <v>l1</v>
          </cell>
          <cell r="C102">
            <v>20.444903161976939</v>
          </cell>
          <cell r="D102" t="str">
            <v>metros</v>
          </cell>
        </row>
        <row r="104">
          <cell r="A104" t="str">
            <v>Ancho fondo</v>
          </cell>
          <cell r="B104" t="str">
            <v>wf</v>
          </cell>
          <cell r="C104">
            <v>-0.5550968380230632</v>
          </cell>
          <cell r="D104" t="str">
            <v>metros</v>
          </cell>
        </row>
        <row r="106">
          <cell r="A106" t="str">
            <v>Largo fondo</v>
          </cell>
          <cell r="B106" t="str">
            <v>lf</v>
          </cell>
          <cell r="C106">
            <v>-0.5550968380230632</v>
          </cell>
          <cell r="D106" t="str">
            <v>metros</v>
          </cell>
        </row>
        <row r="108">
          <cell r="A108" t="str">
            <v>Ancho de Cresta</v>
          </cell>
          <cell r="B108" t="str">
            <v>wc</v>
          </cell>
          <cell r="C108">
            <v>23.444903161976939</v>
          </cell>
          <cell r="D108" t="str">
            <v>metros</v>
          </cell>
        </row>
        <row r="110">
          <cell r="A110" t="str">
            <v>Largo de Cresta</v>
          </cell>
          <cell r="B110" t="str">
            <v>lc</v>
          </cell>
          <cell r="C110">
            <v>23.444903161976939</v>
          </cell>
          <cell r="D110" t="str">
            <v>metros</v>
          </cell>
        </row>
        <row r="112">
          <cell r="A112" t="str">
            <v>Area lagunas  anerobicas</v>
          </cell>
          <cell r="B112" t="str">
            <v>an</v>
          </cell>
          <cell r="C112">
            <v>549.66348427447622</v>
          </cell>
          <cell r="D112" t="str">
            <v>m^2</v>
          </cell>
        </row>
        <row r="114">
          <cell r="A114" t="str">
            <v>=</v>
          </cell>
          <cell r="B114" t="str">
            <v>=</v>
          </cell>
          <cell r="C114" t="str">
            <v>=</v>
          </cell>
          <cell r="D114" t="str">
            <v>=</v>
          </cell>
        </row>
        <row r="118">
          <cell r="A118" t="str">
            <v>CALCULO DE LAGUNAS FACULTATIVAS</v>
          </cell>
        </row>
        <row r="119">
          <cell r="A119" t="str">
            <v>-------------------------------</v>
          </cell>
        </row>
        <row r="121">
          <cell r="A121" t="str">
            <v>La tasa de carga admisible para lagunas facultativas según Mara (1987)</v>
          </cell>
        </row>
        <row r="122">
          <cell r="A122" t="str">
            <v>es:</v>
          </cell>
        </row>
        <row r="124">
          <cell r="A124" t="str">
            <v xml:space="preserve">               CAF = 350 * (1.107 - 0.002 * T)^(T - 25)</v>
          </cell>
        </row>
        <row r="127">
          <cell r="A127" t="str">
            <v>La carga admisible de DBO para lagunas facultativas es:</v>
          </cell>
        </row>
        <row r="129">
          <cell r="C129">
            <v>216.5418029934784</v>
          </cell>
          <cell r="D129" t="str">
            <v>kg/ha/día</v>
          </cell>
        </row>
        <row r="131">
          <cell r="A131" t="str">
            <v>Porcentaje de Remoción de DBO</v>
          </cell>
        </row>
        <row r="133">
          <cell r="A133" t="str">
            <v>% Rf = ( 0.725 * CAF + 10.75) * 100/(CAF)       [Mc Garry y Pescod 1970 ]</v>
          </cell>
        </row>
        <row r="135">
          <cell r="A135" t="str">
            <v xml:space="preserve">El porcentaje de remoción es :    </v>
          </cell>
          <cell r="B135">
            <v>77.464399414520329</v>
          </cell>
        </row>
        <row r="138">
          <cell r="A138" t="str">
            <v xml:space="preserve">                   CALCULO DE LA LAGUNA FACULTATIVA</v>
          </cell>
        </row>
        <row r="141">
          <cell r="A141" t="str">
            <v>=</v>
          </cell>
          <cell r="B141" t="str">
            <v>=</v>
          </cell>
          <cell r="C141" t="str">
            <v>=</v>
          </cell>
          <cell r="D141" t="str">
            <v>=</v>
          </cell>
          <cell r="E141" t="str">
            <v>=</v>
          </cell>
        </row>
        <row r="142">
          <cell r="A142" t="str">
            <v>PARAMETRO</v>
          </cell>
          <cell r="C142" t="str">
            <v>VALOR</v>
          </cell>
          <cell r="D142" t="str">
            <v>UNIDAD</v>
          </cell>
          <cell r="E142" t="str">
            <v>Variable</v>
          </cell>
        </row>
        <row r="143">
          <cell r="A143" t="str">
            <v>=</v>
          </cell>
          <cell r="B143" t="str">
            <v>=</v>
          </cell>
          <cell r="C143" t="str">
            <v>=</v>
          </cell>
          <cell r="D143" t="str">
            <v>=</v>
          </cell>
          <cell r="E143" t="str">
            <v>=</v>
          </cell>
        </row>
        <row r="145">
          <cell r="A145" t="str">
            <v>Carga total admisible</v>
          </cell>
          <cell r="B145" t="str">
            <v>CAF</v>
          </cell>
          <cell r="C145">
            <v>216.54</v>
          </cell>
          <cell r="D145" t="str">
            <v>Kg/ha/día</v>
          </cell>
          <cell r="E145" t="str">
            <v>Variable</v>
          </cell>
        </row>
        <row r="147">
          <cell r="A147" t="str">
            <v>Carga al ingreso</v>
          </cell>
          <cell r="B147" t="str">
            <v>Ct1</v>
          </cell>
          <cell r="C147">
            <v>39.6</v>
          </cell>
          <cell r="D147" t="str">
            <v>kg/día</v>
          </cell>
          <cell r="E147" t="str">
            <v>Ct*(100-Ra)/100</v>
          </cell>
        </row>
        <row r="149">
          <cell r="A149" t="str">
            <v>Area</v>
          </cell>
          <cell r="B149" t="str">
            <v>Af</v>
          </cell>
          <cell r="C149">
            <v>1828.7614297589362</v>
          </cell>
          <cell r="D149" t="str">
            <v>m2</v>
          </cell>
          <cell r="E149" t="str">
            <v>Ct1*10^4/CAF</v>
          </cell>
        </row>
        <row r="151">
          <cell r="A151" t="str">
            <v>Profundidad de laguna</v>
          </cell>
          <cell r="B151" t="str">
            <v>hf</v>
          </cell>
          <cell r="C151">
            <v>1.6</v>
          </cell>
          <cell r="D151" t="str">
            <v>metros</v>
          </cell>
          <cell r="E151" t="str">
            <v>Variable</v>
          </cell>
        </row>
        <row r="153">
          <cell r="A153" t="str">
            <v>Volumen</v>
          </cell>
          <cell r="B153" t="str">
            <v>Vf</v>
          </cell>
          <cell r="C153">
            <v>2926.0182876142981</v>
          </cell>
          <cell r="D153" t="str">
            <v>m3</v>
          </cell>
          <cell r="E153" t="str">
            <v>Af * hf</v>
          </cell>
        </row>
        <row r="155">
          <cell r="A155" t="str">
            <v>Tiempo de retención</v>
          </cell>
          <cell r="B155" t="str">
            <v>t2</v>
          </cell>
          <cell r="C155">
            <v>67.925424533903339</v>
          </cell>
          <cell r="D155" t="str">
            <v>días</v>
          </cell>
          <cell r="E155" t="str">
            <v>Vf/Q</v>
          </cell>
        </row>
        <row r="157">
          <cell r="A157" t="str">
            <v>Carga a la salida</v>
          </cell>
          <cell r="B157" t="str">
            <v>Ct2</v>
          </cell>
          <cell r="C157">
            <v>8.9240978318499504</v>
          </cell>
          <cell r="D157" t="str">
            <v>kg/día</v>
          </cell>
          <cell r="E157" t="str">
            <v>Ct1 * (100-Rf)/100</v>
          </cell>
        </row>
        <row r="159">
          <cell r="A159" t="str">
            <v>DBO a la salida</v>
          </cell>
          <cell r="B159" t="str">
            <v>L2</v>
          </cell>
          <cell r="C159">
            <v>207.16655681080243</v>
          </cell>
          <cell r="D159" t="str">
            <v>mg/lt</v>
          </cell>
          <cell r="E159" t="str">
            <v>Ct2 x 1000000/P/q</v>
          </cell>
        </row>
        <row r="161">
          <cell r="A161" t="str">
            <v>Número de lagunas</v>
          </cell>
          <cell r="B161" t="str">
            <v>uf</v>
          </cell>
          <cell r="C161">
            <v>1</v>
          </cell>
          <cell r="D161" t="str">
            <v>unidades</v>
          </cell>
          <cell r="E161" t="str">
            <v>Variable</v>
          </cell>
        </row>
        <row r="163">
          <cell r="A163" t="str">
            <v>Relación Largo/Ancho</v>
          </cell>
          <cell r="B163" t="str">
            <v>r</v>
          </cell>
          <cell r="C163">
            <v>2</v>
          </cell>
          <cell r="E163" t="str">
            <v>Variable</v>
          </cell>
        </row>
        <row r="165">
          <cell r="A165" t="str">
            <v>Ancho medio</v>
          </cell>
          <cell r="B165" t="str">
            <v>wf</v>
          </cell>
          <cell r="C165">
            <v>30.238728724592047</v>
          </cell>
          <cell r="D165" t="str">
            <v>metros</v>
          </cell>
          <cell r="E165" t="str">
            <v xml:space="preserve">      (Af/uf/r)^1/2</v>
          </cell>
        </row>
        <row r="167">
          <cell r="A167" t="str">
            <v>Largo medio</v>
          </cell>
          <cell r="B167" t="str">
            <v>l</v>
          </cell>
          <cell r="C167">
            <v>60.477457449184094</v>
          </cell>
          <cell r="D167" t="str">
            <v>metros</v>
          </cell>
          <cell r="E167" t="str">
            <v xml:space="preserve">wf x r </v>
          </cell>
        </row>
        <row r="169">
          <cell r="A169" t="str">
            <v>Ancho del Espejo de agua</v>
          </cell>
          <cell r="B169" t="str">
            <v>w1</v>
          </cell>
          <cell r="C169">
            <v>35.038728724592048</v>
          </cell>
          <cell r="D169" t="str">
            <v>metros</v>
          </cell>
          <cell r="E169" t="str">
            <v xml:space="preserve">        3h+wf</v>
          </cell>
        </row>
        <row r="171">
          <cell r="A171" t="str">
            <v>Largo del Espejo de agua</v>
          </cell>
          <cell r="B171" t="str">
            <v>l1</v>
          </cell>
          <cell r="C171">
            <v>65.277457449184098</v>
          </cell>
          <cell r="D171" t="str">
            <v>metros</v>
          </cell>
          <cell r="E171" t="str">
            <v xml:space="preserve">        3h+lf</v>
          </cell>
        </row>
        <row r="173">
          <cell r="A173" t="str">
            <v>Ancho fondo</v>
          </cell>
          <cell r="B173" t="str">
            <v>wf</v>
          </cell>
          <cell r="C173">
            <v>25.438728724592046</v>
          </cell>
          <cell r="D173" t="str">
            <v>metros</v>
          </cell>
          <cell r="E173" t="str">
            <v xml:space="preserve">        wf-3*h</v>
          </cell>
        </row>
        <row r="175">
          <cell r="A175" t="str">
            <v>Largo fondo</v>
          </cell>
          <cell r="B175" t="str">
            <v>lf</v>
          </cell>
          <cell r="C175">
            <v>55.677457449184089</v>
          </cell>
          <cell r="D175" t="str">
            <v>metros</v>
          </cell>
          <cell r="E175" t="str">
            <v xml:space="preserve">         lf-3*h</v>
          </cell>
        </row>
        <row r="177">
          <cell r="A177" t="str">
            <v>Ancho de Cresta</v>
          </cell>
          <cell r="B177" t="str">
            <v>wc</v>
          </cell>
          <cell r="C177">
            <v>38.038728724592048</v>
          </cell>
          <cell r="D177" t="str">
            <v>metros</v>
          </cell>
          <cell r="E177" t="str">
            <v xml:space="preserve">        w1 + 3</v>
          </cell>
        </row>
        <row r="179">
          <cell r="A179" t="str">
            <v>Largo de Cresta</v>
          </cell>
          <cell r="B179" t="str">
            <v>lc</v>
          </cell>
          <cell r="C179">
            <v>68.277457449184098</v>
          </cell>
          <cell r="D179" t="str">
            <v>metros</v>
          </cell>
          <cell r="E179" t="str">
            <v xml:space="preserve">        lf + 3</v>
          </cell>
        </row>
        <row r="181">
          <cell r="A181" t="str">
            <v>Area lagunas  facultativas</v>
          </cell>
          <cell r="B181" t="str">
            <v>an</v>
          </cell>
          <cell r="C181">
            <v>2597.1876819143904</v>
          </cell>
          <cell r="D181" t="str">
            <v>m^2</v>
          </cell>
          <cell r="E181" t="str">
            <v xml:space="preserve">    wc * lc * uf</v>
          </cell>
        </row>
        <row r="183">
          <cell r="A183" t="str">
            <v>=</v>
          </cell>
          <cell r="B183" t="str">
            <v>=</v>
          </cell>
          <cell r="C183" t="str">
            <v>=</v>
          </cell>
          <cell r="D183" t="str">
            <v>=</v>
          </cell>
          <cell r="E183" t="str">
            <v>=</v>
          </cell>
        </row>
        <row r="187">
          <cell r="A187" t="str">
            <v>CALCULO DE LAGUNAS DE MADURACION</v>
          </cell>
        </row>
        <row r="188">
          <cell r="A188" t="str">
            <v>--------------------------------</v>
          </cell>
        </row>
        <row r="190">
          <cell r="A190" t="str">
            <v>La constante de remoción de CF se resume en la siguiente ecuación:</v>
          </cell>
        </row>
        <row r="192">
          <cell r="A192" t="str">
            <v xml:space="preserve">                         Kb = 2,6 * 1,19 ^(T - 20)</v>
          </cell>
        </row>
        <row r="194">
          <cell r="A194" t="str">
            <v>Para una temperatura de</v>
          </cell>
          <cell r="B194">
            <v>18</v>
          </cell>
          <cell r="C194" t="str">
            <v>C su valor será el siguiente:</v>
          </cell>
        </row>
        <row r="196">
          <cell r="C196">
            <v>1.8360285290586824</v>
          </cell>
          <cell r="D196" t="str">
            <v>dia^-1</v>
          </cell>
        </row>
        <row r="198">
          <cell r="A198" t="str">
            <v>La remoción de coliformes del conjunto se puede hallar con la siguien-</v>
          </cell>
        </row>
        <row r="199">
          <cell r="A199" t="str">
            <v>te ecuación:</v>
          </cell>
        </row>
        <row r="201">
          <cell r="A201" t="str">
            <v xml:space="preserve">  ====&gt; Ne = N1 / [(1 + Kb*t1) * (1 + Kb*t2) * (1 + Kb*t3)^n]  &lt;====</v>
          </cell>
        </row>
        <row r="203">
          <cell r="A203" t="str">
            <v>donde:</v>
          </cell>
        </row>
        <row r="205">
          <cell r="A205" t="str">
            <v xml:space="preserve">       t1 = tiempo de retención en lagunas anaeróbicas</v>
          </cell>
        </row>
        <row r="206">
          <cell r="A206" t="str">
            <v xml:space="preserve">       t2 = tiempo de retención en lagunas facultativas</v>
          </cell>
        </row>
        <row r="207">
          <cell r="A207" t="str">
            <v xml:space="preserve">       t3 = tiempo de retencion en lagunas de maduración</v>
          </cell>
        </row>
        <row r="208">
          <cell r="A208" t="str">
            <v xml:space="preserve">       n  = número de lagunas de maduración  </v>
          </cell>
        </row>
        <row r="212">
          <cell r="A212" t="str">
            <v xml:space="preserve">                   CALCULO DE LA LAGUNA DE MADURACION</v>
          </cell>
        </row>
        <row r="214">
          <cell r="D214">
            <v>99.995797881483981</v>
          </cell>
        </row>
        <row r="215">
          <cell r="A215" t="str">
            <v>=</v>
          </cell>
          <cell r="B215" t="str">
            <v>=</v>
          </cell>
          <cell r="C215" t="str">
            <v>=</v>
          </cell>
          <cell r="D215" t="str">
            <v>=</v>
          </cell>
          <cell r="E215" t="str">
            <v>=</v>
          </cell>
        </row>
        <row r="216">
          <cell r="A216" t="str">
            <v>PARAMETRO</v>
          </cell>
          <cell r="C216" t="str">
            <v>VALOR</v>
          </cell>
          <cell r="D216" t="str">
            <v>UNIDAD</v>
          </cell>
          <cell r="E216" t="str">
            <v>FORMULA</v>
          </cell>
        </row>
        <row r="217">
          <cell r="A217" t="str">
            <v>=</v>
          </cell>
          <cell r="B217" t="str">
            <v>=</v>
          </cell>
          <cell r="C217" t="str">
            <v>=</v>
          </cell>
          <cell r="D217" t="str">
            <v>=</v>
          </cell>
          <cell r="E217" t="str">
            <v>=</v>
          </cell>
        </row>
        <row r="219">
          <cell r="A219" t="str">
            <v>Número de lagunas</v>
          </cell>
          <cell r="B219" t="str">
            <v>n</v>
          </cell>
          <cell r="C219">
            <v>1</v>
          </cell>
          <cell r="D219" t="str">
            <v>un</v>
          </cell>
          <cell r="E219" t="str">
            <v>Variable</v>
          </cell>
        </row>
        <row r="221">
          <cell r="A221" t="str">
            <v>Tiempo de retención</v>
          </cell>
          <cell r="B221" t="str">
            <v>t3</v>
          </cell>
          <cell r="C221">
            <v>6</v>
          </cell>
          <cell r="D221" t="str">
            <v>días</v>
          </cell>
          <cell r="E221" t="str">
            <v>Variable</v>
          </cell>
        </row>
        <row r="223">
          <cell r="A223" t="str">
            <v>Remoción total de CF</v>
          </cell>
          <cell r="B223" t="str">
            <v>Ne</v>
          </cell>
          <cell r="C223">
            <v>2101.0592580091184</v>
          </cell>
          <cell r="D223" t="str">
            <v>CF/100 ml</v>
          </cell>
          <cell r="E223" t="str">
            <v>===&gt; Ne &lt;====</v>
          </cell>
        </row>
        <row r="225">
          <cell r="A225" t="str">
            <v xml:space="preserve">Volumen </v>
          </cell>
          <cell r="B225" t="str">
            <v>Vm</v>
          </cell>
          <cell r="C225">
            <v>258.46153846153845</v>
          </cell>
          <cell r="D225" t="str">
            <v>m3</v>
          </cell>
          <cell r="E225" t="str">
            <v>Q x t3</v>
          </cell>
        </row>
        <row r="227">
          <cell r="A227" t="str">
            <v>Profundidad</v>
          </cell>
          <cell r="B227" t="str">
            <v>hm</v>
          </cell>
          <cell r="C227">
            <v>1.5</v>
          </cell>
          <cell r="D227" t="str">
            <v>metros</v>
          </cell>
          <cell r="E227" t="str">
            <v>Variable</v>
          </cell>
        </row>
        <row r="229">
          <cell r="A229" t="str">
            <v>Area a media profundidad cada laguna</v>
          </cell>
          <cell r="B229" t="str">
            <v>Am</v>
          </cell>
          <cell r="C229">
            <v>172.30769230769229</v>
          </cell>
          <cell r="D229" t="str">
            <v>m2</v>
          </cell>
          <cell r="E229" t="str">
            <v>Vm/hm</v>
          </cell>
        </row>
        <row r="231">
          <cell r="A231" t="str">
            <v>Relación Largo/Ancho</v>
          </cell>
          <cell r="B231" t="str">
            <v>r</v>
          </cell>
          <cell r="C231">
            <v>2</v>
          </cell>
          <cell r="E231" t="str">
            <v>Variable</v>
          </cell>
        </row>
        <row r="233">
          <cell r="A233" t="str">
            <v>Ancho medio</v>
          </cell>
          <cell r="B233" t="str">
            <v>wm</v>
          </cell>
          <cell r="C233">
            <v>9.281909617845141</v>
          </cell>
          <cell r="D233" t="str">
            <v>metros</v>
          </cell>
          <cell r="E233" t="str">
            <v xml:space="preserve">      (Am/r)^1/2</v>
          </cell>
        </row>
        <row r="235">
          <cell r="A235" t="str">
            <v>Largo medio</v>
          </cell>
          <cell r="B235" t="str">
            <v>lm</v>
          </cell>
          <cell r="C235">
            <v>18.563819235690282</v>
          </cell>
          <cell r="D235" t="str">
            <v>metros</v>
          </cell>
          <cell r="E235" t="str">
            <v xml:space="preserve">wm x r </v>
          </cell>
        </row>
        <row r="237">
          <cell r="A237" t="str">
            <v>Ancho del Espejo de agua</v>
          </cell>
          <cell r="B237" t="str">
            <v>w1</v>
          </cell>
          <cell r="C237">
            <v>13.781909617845141</v>
          </cell>
          <cell r="D237" t="str">
            <v>metros</v>
          </cell>
          <cell r="E237" t="str">
            <v xml:space="preserve">        3h+wm</v>
          </cell>
        </row>
        <row r="239">
          <cell r="A239" t="str">
            <v>Largo del Espejo de agua</v>
          </cell>
          <cell r="B239" t="str">
            <v>l1</v>
          </cell>
          <cell r="C239">
            <v>23.063819235690282</v>
          </cell>
          <cell r="D239" t="str">
            <v>metros</v>
          </cell>
          <cell r="E239" t="str">
            <v xml:space="preserve">        3h+lm</v>
          </cell>
        </row>
        <row r="241">
          <cell r="A241" t="str">
            <v>Ancho fondo</v>
          </cell>
          <cell r="B241" t="str">
            <v>wf</v>
          </cell>
          <cell r="C241">
            <v>4.781909617845141</v>
          </cell>
          <cell r="D241" t="str">
            <v>metros</v>
          </cell>
          <cell r="E241" t="str">
            <v xml:space="preserve">        wm-3*h</v>
          </cell>
        </row>
        <row r="243">
          <cell r="A243" t="str">
            <v>Largo fondo</v>
          </cell>
          <cell r="B243" t="str">
            <v>lf</v>
          </cell>
          <cell r="C243">
            <v>14.063819235690282</v>
          </cell>
          <cell r="D243" t="str">
            <v>metros</v>
          </cell>
          <cell r="E243" t="str">
            <v xml:space="preserve">         lm-3*h</v>
          </cell>
        </row>
        <row r="245">
          <cell r="A245" t="str">
            <v>Ancho de Cresta</v>
          </cell>
          <cell r="B245" t="str">
            <v>wc</v>
          </cell>
          <cell r="C245">
            <v>16.781909617845141</v>
          </cell>
          <cell r="D245" t="str">
            <v>metros</v>
          </cell>
          <cell r="E245" t="str">
            <v xml:space="preserve">        w1 + 3</v>
          </cell>
        </row>
        <row r="247">
          <cell r="A247" t="str">
            <v>Largo de Cresta</v>
          </cell>
          <cell r="B247" t="str">
            <v>lc</v>
          </cell>
          <cell r="C247">
            <v>26.063819235690282</v>
          </cell>
          <cell r="D247" t="str">
            <v>metros</v>
          </cell>
          <cell r="E247" t="str">
            <v xml:space="preserve">        lf + 3</v>
          </cell>
        </row>
        <row r="249">
          <cell r="A249" t="str">
            <v>Area lagunas maduración</v>
          </cell>
          <cell r="B249" t="str">
            <v>an</v>
          </cell>
          <cell r="C249">
            <v>437.40065870920796</v>
          </cell>
          <cell r="D249" t="str">
            <v>m^2</v>
          </cell>
          <cell r="E249" t="str">
            <v xml:space="preserve">    wc * lc * n</v>
          </cell>
        </row>
        <row r="251">
          <cell r="A251" t="str">
            <v>=</v>
          </cell>
          <cell r="B251" t="str">
            <v>=</v>
          </cell>
          <cell r="C251" t="str">
            <v>=</v>
          </cell>
          <cell r="D251" t="str">
            <v>=</v>
          </cell>
          <cell r="E251" t="str">
            <v>=</v>
          </cell>
        </row>
        <row r="253">
          <cell r="A253" t="str">
            <v>Area total espejo de agua</v>
          </cell>
          <cell r="B253" t="str">
            <v>aea</v>
          </cell>
          <cell r="C253">
            <v>3023.0966608442786</v>
          </cell>
          <cell r="D253" t="str">
            <v>m^2</v>
          </cell>
        </row>
        <row r="255">
          <cell r="A255" t="str">
            <v>Area total del sistema</v>
          </cell>
          <cell r="B255" t="str">
            <v>At</v>
          </cell>
          <cell r="C255">
            <v>3584.2518248980746</v>
          </cell>
          <cell r="D255" t="str">
            <v>m^2</v>
          </cell>
          <cell r="E255" t="str">
            <v xml:space="preserve">     an+af+am</v>
          </cell>
        </row>
        <row r="257">
          <cell r="A257" t="str">
            <v>Area por habitante</v>
          </cell>
          <cell r="B257" t="str">
            <v>a/h</v>
          </cell>
          <cell r="C257">
            <v>116.48818430918742</v>
          </cell>
          <cell r="D257" t="str">
            <v>m^2/hab</v>
          </cell>
          <cell r="E257" t="str">
            <v xml:space="preserve">        At/P</v>
          </cell>
        </row>
        <row r="259">
          <cell r="A259" t="str">
            <v xml:space="preserve">Area total del sistema </v>
          </cell>
          <cell r="C259">
            <v>0.35842518248980748</v>
          </cell>
          <cell r="D259" t="str">
            <v>Ha</v>
          </cell>
        </row>
        <row r="261">
          <cell r="A261" t="str">
            <v>BALANCE HIDRICO</v>
          </cell>
        </row>
        <row r="263">
          <cell r="A263" t="str">
            <v>Precipitacion</v>
          </cell>
          <cell r="B263" t="str">
            <v>p</v>
          </cell>
          <cell r="C263">
            <v>5</v>
          </cell>
          <cell r="D263" t="str">
            <v xml:space="preserve"> mm por dia</v>
          </cell>
          <cell r="E263" t="str">
            <v>Variable</v>
          </cell>
        </row>
        <row r="265">
          <cell r="A265" t="str">
            <v>Infiltracion hacia la Laguna</v>
          </cell>
          <cell r="B265" t="str">
            <v>i</v>
          </cell>
          <cell r="C265">
            <v>0</v>
          </cell>
          <cell r="D265" t="str">
            <v xml:space="preserve"> mm por dia</v>
          </cell>
          <cell r="E265" t="str">
            <v>Variable</v>
          </cell>
        </row>
        <row r="266">
          <cell r="C266" t="str">
            <v xml:space="preserve"> </v>
          </cell>
          <cell r="D266" t="str">
            <v xml:space="preserve"> </v>
          </cell>
          <cell r="E266" t="str">
            <v xml:space="preserve"> </v>
          </cell>
        </row>
        <row r="267">
          <cell r="A267" t="str">
            <v>Evaporacion</v>
          </cell>
          <cell r="B267" t="str">
            <v>e</v>
          </cell>
          <cell r="C267">
            <v>4.5</v>
          </cell>
          <cell r="D267" t="str">
            <v xml:space="preserve"> mm por dia</v>
          </cell>
          <cell r="E267" t="str">
            <v>Variable</v>
          </cell>
        </row>
        <row r="268">
          <cell r="C268" t="str">
            <v xml:space="preserve"> </v>
          </cell>
          <cell r="D268" t="str">
            <v xml:space="preserve"> </v>
          </cell>
          <cell r="E268" t="str">
            <v xml:space="preserve"> </v>
          </cell>
        </row>
        <row r="269">
          <cell r="A269" t="str">
            <v>Percolacion</v>
          </cell>
          <cell r="B269" t="str">
            <v>pr</v>
          </cell>
          <cell r="C269">
            <v>2</v>
          </cell>
          <cell r="D269" t="str">
            <v xml:space="preserve"> mm por dia</v>
          </cell>
          <cell r="E269" t="str">
            <v>Variable</v>
          </cell>
        </row>
        <row r="270">
          <cell r="C270" t="str">
            <v xml:space="preserve"> </v>
          </cell>
        </row>
        <row r="271">
          <cell r="A271" t="str">
            <v>flujo de ingreso</v>
          </cell>
          <cell r="B271" t="str">
            <v>Q</v>
          </cell>
          <cell r="C271">
            <v>43.07692307692308</v>
          </cell>
          <cell r="D271" t="str">
            <v xml:space="preserve"> m3 por dia</v>
          </cell>
          <cell r="E271" t="str">
            <v>P x q/1000</v>
          </cell>
        </row>
        <row r="273">
          <cell r="A273" t="str">
            <v>Variacion de nivel</v>
          </cell>
          <cell r="B273" t="str">
            <v>Vn</v>
          </cell>
          <cell r="C273">
            <v>-1.5</v>
          </cell>
          <cell r="D273" t="str">
            <v xml:space="preserve"> mm por dia</v>
          </cell>
          <cell r="E273" t="str">
            <v>p+i-(e+pr)</v>
          </cell>
        </row>
        <row r="275">
          <cell r="A275" t="str">
            <v>Flujo de salida</v>
          </cell>
          <cell r="B275" t="str">
            <v>Q1</v>
          </cell>
          <cell r="C275">
            <v>38.542278085656662</v>
          </cell>
          <cell r="D275" t="str">
            <v xml:space="preserve"> m3 por dia</v>
          </cell>
          <cell r="E275" t="str">
            <v xml:space="preserve">  Q1=Q-Aea*(p+i)-(e-pr)/1000</v>
          </cell>
        </row>
        <row r="276">
          <cell r="E276" t="str">
            <v>Si Q1 &gt; 0 ===&gt; o.k</v>
          </cell>
        </row>
        <row r="279">
          <cell r="C279" t="str">
            <v xml:space="preserve"> </v>
          </cell>
        </row>
      </sheetData>
      <sheetData sheetId="5" refreshError="1"/>
      <sheetData sheetId="6" refreshError="1"/>
      <sheetData sheetId="7" refreshError="1"/>
      <sheetData sheetId="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ostos"/>
    </sheetNames>
    <sheetDataSet>
      <sheetData sheetId="0"/>
      <sheetData sheetId="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 Intake GRM Leona, Mesa"/>
      <sheetName val="140 kbbld Leona, Mesa"/>
      <sheetName val="BASE CASE "/>
      <sheetName val="140 kbbld Cus,BCF22"/>
      <sheetName val="140 GRM Cus,BCF"/>
      <sheetName val="Crude selection"/>
      <sheetName val="140 GRM Leona, Mesa"/>
      <sheetName val="Var Intake  Leona, Mesa"/>
      <sheetName val="GRAPHS"/>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OPCIONES DE SIMULACION"/>
      <sheetName val="COSTOS DE TRANSPORTE"/>
      <sheetName val="BOUNDS &amp; ROWS"/>
      <sheetName val="COMPRA MATERIA PRIMA"/>
      <sheetName val="Var_Intake_GRM_Leona,_Mesa"/>
      <sheetName val="140_kbbld_Leona,_Mesa"/>
      <sheetName val="BASE_CASE_"/>
      <sheetName val="140_kbbld_Cus,BCF22"/>
      <sheetName val="140_GRM_Cus,BCF"/>
      <sheetName val="Crude_selection"/>
      <sheetName val="140_GRM_Leona,_Mesa"/>
      <sheetName val="Var_Intake__Leona,_Mesa"/>
      <sheetName val="OPCIONES_DE_SIMULACION"/>
      <sheetName val="COSTOS_DE_TRANSPORTE"/>
      <sheetName val="BOUNDS_&amp;_ROWS"/>
      <sheetName val="COMPRA_MATERIA_PRIMA"/>
      <sheetName val="API93"/>
      <sheetName val="Var_Intake_GRM_Leona,_Mesa1"/>
      <sheetName val="140_kbbld_Leona,_Mesa1"/>
      <sheetName val="BASE_CASE_1"/>
      <sheetName val="140_kbbld_Cus,BCF221"/>
      <sheetName val="140_GRM_Cus,BCF1"/>
      <sheetName val="Crude_selection1"/>
      <sheetName val="140_GRM_Leona,_Mesa1"/>
      <sheetName val="Var_Intake__Leona,_Mesa1"/>
      <sheetName val="OPCIONES_DE_SIMULACION1"/>
      <sheetName val="COSTOS_DE_TRANSPORTE1"/>
      <sheetName val="BOUNDS_&amp;_ROWS1"/>
      <sheetName val="COMPRA_MATERIA_PRIMA1"/>
      <sheetName val="A_A310"/>
      <sheetName val="A_G105"/>
      <sheetName val="A_G200"/>
      <sheetName val=""/>
      <sheetName val="Var_Intake_GRM_Leona,_Mesa2"/>
      <sheetName val="140_kbbld_Leona,_Mesa2"/>
      <sheetName val="BASE_CASE_2"/>
      <sheetName val="140_kbbld_Cus,BCF222"/>
      <sheetName val="140_GRM_Cus,BCF2"/>
      <sheetName val="Crude_selection2"/>
      <sheetName val="140_GRM_Leona,_Mesa2"/>
      <sheetName val="Var_Intake__Leona,_Mesa2"/>
      <sheetName val="OPCIONES_DE_SIMULACION2"/>
      <sheetName val="COSTOS_DE_TRANSPORTE2"/>
      <sheetName val="BOUNDS_&amp;_ROWS2"/>
      <sheetName val="COMPRA_MATERIA_PRIMA2"/>
      <sheetName val="Constantes Generales"/>
      <sheetName val="Prestaciones Sociales"/>
      <sheetName val="PARAMETROS"/>
      <sheetName val="SABANA"/>
      <sheetName val="RESUMEN"/>
      <sheetName val="7422CW00"/>
      <sheetName val="Proforma Guia"/>
      <sheetName val="Cuentas"/>
      <sheetName val="mto.electr."/>
      <sheetName val="Base"/>
      <sheetName val="VPN- ECP"/>
    </sheetNames>
    <sheetDataSet>
      <sheetData sheetId="0" refreshError="1"/>
      <sheetData sheetId="1" refreshError="1"/>
      <sheetData sheetId="2" refreshError="1"/>
      <sheetData sheetId="3" refreshError="1">
        <row r="39">
          <cell r="C39" t="str">
            <v>RFG</v>
          </cell>
          <cell r="D39">
            <v>13281.477636640788</v>
          </cell>
          <cell r="E39">
            <v>12689.647867982125</v>
          </cell>
          <cell r="F39">
            <v>12097.818099323464</v>
          </cell>
        </row>
        <row r="40">
          <cell r="C40" t="str">
            <v>LS 2</v>
          </cell>
          <cell r="D40">
            <v>0</v>
          </cell>
          <cell r="E40">
            <v>0</v>
          </cell>
          <cell r="F40">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ORGANIGRAMA"/>
      <sheetName val="FLUJO DE FONDOS"/>
      <sheetName val="CRONOGRAMA"/>
      <sheetName val="INSUMOS"/>
      <sheetName val="A.E.B"/>
      <sheetName val="PRESUPUESTO"/>
      <sheetName val="A.P.U (3)"/>
      <sheetName val="A.P.U (2)"/>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cell r="B11" t="str">
            <v>Kg.</v>
          </cell>
          <cell r="D11">
            <v>520</v>
          </cell>
          <cell r="E11">
            <v>0.01</v>
          </cell>
          <cell r="F11">
            <v>525</v>
          </cell>
        </row>
        <row r="12">
          <cell r="A12" t="str">
            <v>Hierro 60.000</v>
          </cell>
          <cell r="B12" t="str">
            <v>Kg.</v>
          </cell>
          <cell r="D12">
            <v>1400</v>
          </cell>
          <cell r="E12">
            <v>0.01</v>
          </cell>
          <cell r="F12">
            <v>1414</v>
          </cell>
        </row>
        <row r="13">
          <cell r="A13" t="str">
            <v>Arena p/ Mortero</v>
          </cell>
          <cell r="B13" t="str">
            <v>m3.</v>
          </cell>
          <cell r="D13">
            <v>28000</v>
          </cell>
          <cell r="E13">
            <v>0.01</v>
          </cell>
          <cell r="F13">
            <v>28280</v>
          </cell>
        </row>
        <row r="14">
          <cell r="A14" t="str">
            <v>Arena p/ Concreto</v>
          </cell>
          <cell r="B14" t="str">
            <v>m3.</v>
          </cell>
          <cell r="D14">
            <v>40000</v>
          </cell>
          <cell r="E14">
            <v>0.01</v>
          </cell>
          <cell r="F14">
            <v>40400</v>
          </cell>
        </row>
        <row r="15">
          <cell r="A15" t="str">
            <v>Gravilla</v>
          </cell>
          <cell r="B15" t="str">
            <v>m3.</v>
          </cell>
          <cell r="D15">
            <v>65000</v>
          </cell>
          <cell r="E15">
            <v>0.01</v>
          </cell>
          <cell r="F15">
            <v>65650</v>
          </cell>
        </row>
        <row r="16">
          <cell r="A16" t="str">
            <v xml:space="preserve">Caja de Inspeccion 60 x 60 u </v>
          </cell>
          <cell r="B16" t="str">
            <v>Und.</v>
          </cell>
          <cell r="D16">
            <v>172326</v>
          </cell>
          <cell r="E16">
            <v>0.01</v>
          </cell>
          <cell r="F16">
            <v>174049</v>
          </cell>
        </row>
        <row r="17">
          <cell r="A17" t="str">
            <v>Viga de Cimentacion - APU.</v>
          </cell>
          <cell r="B17" t="str">
            <v>m3.</v>
          </cell>
          <cell r="D17">
            <v>453422</v>
          </cell>
          <cell r="E17">
            <v>0.01</v>
          </cell>
          <cell r="F17">
            <v>457956</v>
          </cell>
        </row>
        <row r="18">
          <cell r="A18" t="str">
            <v>Viga Aerea - APU.</v>
          </cell>
          <cell r="B18" t="str">
            <v>m3.</v>
          </cell>
          <cell r="D18">
            <v>468855</v>
          </cell>
          <cell r="E18">
            <v>0.01</v>
          </cell>
          <cell r="F18">
            <v>473544</v>
          </cell>
        </row>
        <row r="19">
          <cell r="A19" t="str">
            <v>Piso (enchape aulas-) APU.</v>
          </cell>
          <cell r="B19" t="str">
            <v>m2.</v>
          </cell>
          <cell r="D19">
            <v>66932</v>
          </cell>
          <cell r="E19">
            <v>0.01</v>
          </cell>
          <cell r="F19">
            <v>67601</v>
          </cell>
        </row>
        <row r="20">
          <cell r="A20" t="str">
            <v>Enchape Pared Baños - APU.</v>
          </cell>
          <cell r="B20" t="str">
            <v>m2.</v>
          </cell>
          <cell r="D20">
            <v>35084</v>
          </cell>
          <cell r="E20">
            <v>0.01</v>
          </cell>
          <cell r="F20">
            <v>35435</v>
          </cell>
        </row>
        <row r="21">
          <cell r="A21" t="str">
            <v>Aparato Sanitario - APU.</v>
          </cell>
          <cell r="B21" t="str">
            <v>Und.</v>
          </cell>
          <cell r="D21">
            <v>176974</v>
          </cell>
          <cell r="E21">
            <v>0.01</v>
          </cell>
          <cell r="F21">
            <v>178744</v>
          </cell>
        </row>
        <row r="22">
          <cell r="A22" t="str">
            <v>Lampara Fluorecente - APU.</v>
          </cell>
          <cell r="B22" t="str">
            <v>Und.</v>
          </cell>
          <cell r="D22">
            <v>61264</v>
          </cell>
          <cell r="E22">
            <v>0.01</v>
          </cell>
          <cell r="F22">
            <v>61877</v>
          </cell>
        </row>
        <row r="23">
          <cell r="A23" t="str">
            <v>Mano de Obra Oficial.</v>
          </cell>
          <cell r="B23" t="str">
            <v>dia</v>
          </cell>
          <cell r="D23">
            <v>66781.5435</v>
          </cell>
          <cell r="E23">
            <v>0.01</v>
          </cell>
          <cell r="F23">
            <v>67449</v>
          </cell>
        </row>
        <row r="24">
          <cell r="A24" t="str">
            <v>Mano de Obra Ayudante.</v>
          </cell>
          <cell r="B24" t="str">
            <v>dia</v>
          </cell>
          <cell r="D24">
            <v>48530.767500000002</v>
          </cell>
          <cell r="E24">
            <v>0.01</v>
          </cell>
          <cell r="F24">
            <v>49016</v>
          </cell>
        </row>
        <row r="25">
          <cell r="A25" t="str">
            <v>Agua</v>
          </cell>
          <cell r="B25" t="str">
            <v>LT</v>
          </cell>
          <cell r="C25">
            <v>1</v>
          </cell>
          <cell r="D25">
            <v>20</v>
          </cell>
          <cell r="E25">
            <v>0.01</v>
          </cell>
          <cell r="F25">
            <v>20</v>
          </cell>
        </row>
        <row r="26">
          <cell r="A26" t="str">
            <v>Abrazadera metálica</v>
          </cell>
          <cell r="B26" t="str">
            <v>UN</v>
          </cell>
          <cell r="C26">
            <v>1</v>
          </cell>
          <cell r="D26">
            <v>3500</v>
          </cell>
          <cell r="E26">
            <v>0.01</v>
          </cell>
          <cell r="F26">
            <v>3535</v>
          </cell>
        </row>
        <row r="27">
          <cell r="A27" t="str">
            <v>Abrazadera metálica 1"</v>
          </cell>
          <cell r="B27" t="str">
            <v>UN</v>
          </cell>
          <cell r="C27">
            <v>1</v>
          </cell>
          <cell r="D27">
            <v>3500</v>
          </cell>
          <cell r="E27">
            <v>0.01</v>
          </cell>
          <cell r="F27">
            <v>3535</v>
          </cell>
        </row>
        <row r="28">
          <cell r="A28" t="str">
            <v>Abrazadera metálica 1 1/4"</v>
          </cell>
          <cell r="B28" t="str">
            <v>UN</v>
          </cell>
          <cell r="C28">
            <v>1</v>
          </cell>
          <cell r="D28">
            <v>3500</v>
          </cell>
          <cell r="E28">
            <v>0.01</v>
          </cell>
          <cell r="F28">
            <v>3535</v>
          </cell>
        </row>
        <row r="29">
          <cell r="A29" t="str">
            <v>Abrazadera metálica 1 1/2"</v>
          </cell>
          <cell r="B29" t="str">
            <v>UN</v>
          </cell>
          <cell r="C29">
            <v>1</v>
          </cell>
          <cell r="D29">
            <v>3500</v>
          </cell>
          <cell r="E29">
            <v>0.01</v>
          </cell>
          <cell r="F29">
            <v>3535</v>
          </cell>
        </row>
        <row r="30">
          <cell r="A30" t="str">
            <v>Abrazadera metálica 2"</v>
          </cell>
          <cell r="B30" t="str">
            <v>UN</v>
          </cell>
          <cell r="C30">
            <v>1</v>
          </cell>
          <cell r="D30">
            <v>3500</v>
          </cell>
          <cell r="E30">
            <v>0.01</v>
          </cell>
          <cell r="F30">
            <v>3535</v>
          </cell>
        </row>
        <row r="31">
          <cell r="A31" t="str">
            <v>Ad.Terminal cond.1"</v>
          </cell>
          <cell r="B31" t="str">
            <v>UN</v>
          </cell>
          <cell r="C31">
            <v>1</v>
          </cell>
          <cell r="D31">
            <v>500</v>
          </cell>
          <cell r="E31">
            <v>0.01</v>
          </cell>
          <cell r="F31">
            <v>505</v>
          </cell>
        </row>
        <row r="32">
          <cell r="A32" t="str">
            <v>Ad.Terminal cond.3/4"</v>
          </cell>
          <cell r="B32" t="str">
            <v>UN</v>
          </cell>
          <cell r="C32">
            <v>1</v>
          </cell>
          <cell r="D32">
            <v>400</v>
          </cell>
          <cell r="E32">
            <v>0.01</v>
          </cell>
          <cell r="F32">
            <v>404</v>
          </cell>
        </row>
        <row r="33">
          <cell r="A33" t="str">
            <v>Ad.Terminal cond.1/2"</v>
          </cell>
          <cell r="B33" t="str">
            <v>UN</v>
          </cell>
          <cell r="C33">
            <v>1</v>
          </cell>
          <cell r="D33">
            <v>300</v>
          </cell>
          <cell r="E33">
            <v>0.01</v>
          </cell>
          <cell r="F33">
            <v>303</v>
          </cell>
        </row>
        <row r="34">
          <cell r="A34" t="str">
            <v>Adoquín peatonal Santa Fe</v>
          </cell>
          <cell r="B34" t="str">
            <v>UN</v>
          </cell>
          <cell r="C34">
            <v>1</v>
          </cell>
          <cell r="D34">
            <v>900</v>
          </cell>
          <cell r="E34">
            <v>0.01</v>
          </cell>
          <cell r="F34">
            <v>909</v>
          </cell>
        </row>
        <row r="35">
          <cell r="A35" t="str">
            <v>Adoquin gress</v>
          </cell>
          <cell r="B35" t="str">
            <v>M2</v>
          </cell>
          <cell r="C35">
            <v>1</v>
          </cell>
          <cell r="D35">
            <v>15950.000000000002</v>
          </cell>
          <cell r="E35">
            <v>0.01</v>
          </cell>
          <cell r="F35">
            <v>16110</v>
          </cell>
        </row>
        <row r="36">
          <cell r="A36" t="str">
            <v>Accesorios PVC-P 2"</v>
          </cell>
          <cell r="B36" t="str">
            <v>UN</v>
          </cell>
          <cell r="C36">
            <v>1</v>
          </cell>
          <cell r="D36">
            <v>5835</v>
          </cell>
          <cell r="E36">
            <v>0.01</v>
          </cell>
          <cell r="F36">
            <v>5893</v>
          </cell>
        </row>
        <row r="37">
          <cell r="A37" t="str">
            <v>Accesorios PVC-P 1 1/2"</v>
          </cell>
          <cell r="B37" t="str">
            <v>UN</v>
          </cell>
          <cell r="C37">
            <v>1</v>
          </cell>
          <cell r="D37">
            <v>3559</v>
          </cell>
          <cell r="E37">
            <v>0.01</v>
          </cell>
          <cell r="F37">
            <v>3595</v>
          </cell>
        </row>
        <row r="38">
          <cell r="A38" t="str">
            <v>Accesorios PVC-P 1 1/4"</v>
          </cell>
          <cell r="B38" t="str">
            <v>UN</v>
          </cell>
          <cell r="C38">
            <v>1</v>
          </cell>
          <cell r="D38">
            <v>2300</v>
          </cell>
          <cell r="E38">
            <v>0.01</v>
          </cell>
          <cell r="F38">
            <v>2323</v>
          </cell>
        </row>
        <row r="39">
          <cell r="A39" t="str">
            <v>Accesorios PVC-P 1"</v>
          </cell>
          <cell r="B39" t="str">
            <v>UN</v>
          </cell>
          <cell r="C39">
            <v>1</v>
          </cell>
          <cell r="D39">
            <v>991</v>
          </cell>
          <cell r="E39">
            <v>0.01</v>
          </cell>
          <cell r="F39">
            <v>1001</v>
          </cell>
        </row>
        <row r="40">
          <cell r="A40" t="str">
            <v>Accesorios PVC-P 3/4"</v>
          </cell>
          <cell r="B40" t="str">
            <v>UN</v>
          </cell>
          <cell r="C40">
            <v>1</v>
          </cell>
          <cell r="D40">
            <v>505</v>
          </cell>
          <cell r="E40">
            <v>0.01</v>
          </cell>
          <cell r="F40">
            <v>510</v>
          </cell>
        </row>
        <row r="41">
          <cell r="A41" t="str">
            <v>Accesorios PVC-P 1/2"</v>
          </cell>
          <cell r="B41" t="str">
            <v>UN</v>
          </cell>
          <cell r="C41">
            <v>1</v>
          </cell>
          <cell r="D41">
            <v>315</v>
          </cell>
          <cell r="E41">
            <v>0.01</v>
          </cell>
          <cell r="F41">
            <v>318</v>
          </cell>
        </row>
        <row r="42">
          <cell r="A42" t="str">
            <v>Accesorios - Codo de 90° 4"</v>
          </cell>
          <cell r="B42" t="str">
            <v>UN</v>
          </cell>
          <cell r="C42">
            <v>1</v>
          </cell>
          <cell r="D42">
            <v>33000</v>
          </cell>
          <cell r="E42">
            <v>0.01</v>
          </cell>
          <cell r="F42">
            <v>33330</v>
          </cell>
        </row>
        <row r="43">
          <cell r="A43" t="str">
            <v>Accesorios - Codo de 90° 3"</v>
          </cell>
          <cell r="B43" t="str">
            <v>UN</v>
          </cell>
          <cell r="C43">
            <v>1</v>
          </cell>
          <cell r="D43">
            <v>15000</v>
          </cell>
          <cell r="E43">
            <v>0.01</v>
          </cell>
          <cell r="F43">
            <v>15150</v>
          </cell>
        </row>
        <row r="44">
          <cell r="A44" t="str">
            <v>Accesorios - Codo de 90° 2"</v>
          </cell>
          <cell r="B44" t="str">
            <v>UN</v>
          </cell>
          <cell r="C44">
            <v>1</v>
          </cell>
          <cell r="D44">
            <v>4500</v>
          </cell>
          <cell r="E44">
            <v>0.01</v>
          </cell>
          <cell r="F44">
            <v>4545</v>
          </cell>
        </row>
        <row r="45">
          <cell r="A45" t="str">
            <v>Accesorios - Y de 4"</v>
          </cell>
          <cell r="B45" t="str">
            <v>UN</v>
          </cell>
          <cell r="C45">
            <v>1</v>
          </cell>
          <cell r="D45">
            <v>9300</v>
          </cell>
          <cell r="E45">
            <v>0.01</v>
          </cell>
          <cell r="F45">
            <v>9393</v>
          </cell>
        </row>
        <row r="46">
          <cell r="A46" t="str">
            <v>Accesorios - Y de 3"</v>
          </cell>
          <cell r="B46" t="str">
            <v>UN</v>
          </cell>
          <cell r="C46">
            <v>1</v>
          </cell>
          <cell r="D46">
            <v>5400</v>
          </cell>
          <cell r="E46">
            <v>0.01</v>
          </cell>
          <cell r="F46">
            <v>5454</v>
          </cell>
        </row>
        <row r="47">
          <cell r="A47" t="str">
            <v xml:space="preserve">Acero 60,000 p.s.i. </v>
          </cell>
          <cell r="B47" t="str">
            <v>KG</v>
          </cell>
          <cell r="C47">
            <v>1</v>
          </cell>
          <cell r="D47">
            <v>2200</v>
          </cell>
          <cell r="E47">
            <v>0.01</v>
          </cell>
          <cell r="F47">
            <v>2222</v>
          </cell>
        </row>
        <row r="48">
          <cell r="A48" t="str">
            <v>Acero 37,000 p.s.i.</v>
          </cell>
          <cell r="B48" t="str">
            <v>KG</v>
          </cell>
          <cell r="C48">
            <v>1</v>
          </cell>
          <cell r="D48">
            <v>2200</v>
          </cell>
          <cell r="E48">
            <v>0.01</v>
          </cell>
          <cell r="F48">
            <v>2222</v>
          </cell>
        </row>
        <row r="49">
          <cell r="A49" t="str">
            <v>Acero de refuerzo 60000 PSI</v>
          </cell>
          <cell r="B49" t="str">
            <v>KG</v>
          </cell>
          <cell r="C49">
            <v>1</v>
          </cell>
          <cell r="D49">
            <v>3000</v>
          </cell>
          <cell r="E49">
            <v>0.01</v>
          </cell>
          <cell r="F49">
            <v>3030</v>
          </cell>
        </row>
        <row r="50">
          <cell r="A50" t="str">
            <v>Acero figurado 60,000 p.s.i. 1/2"</v>
          </cell>
          <cell r="B50" t="str">
            <v>KG</v>
          </cell>
          <cell r="C50">
            <v>1</v>
          </cell>
          <cell r="D50">
            <v>3000</v>
          </cell>
          <cell r="E50">
            <v>0.01</v>
          </cell>
          <cell r="F50">
            <v>3030</v>
          </cell>
        </row>
        <row r="51">
          <cell r="A51" t="str">
            <v xml:space="preserve">Acero figurado 34,000 p.s.i. </v>
          </cell>
          <cell r="B51" t="str">
            <v>KG</v>
          </cell>
          <cell r="C51">
            <v>1</v>
          </cell>
          <cell r="D51">
            <v>3000</v>
          </cell>
          <cell r="E51">
            <v>0.01</v>
          </cell>
          <cell r="F51">
            <v>3030</v>
          </cell>
        </row>
        <row r="52">
          <cell r="A52" t="str">
            <v>A.C.P.M.</v>
          </cell>
          <cell r="B52" t="str">
            <v>GL</v>
          </cell>
          <cell r="C52">
            <v>1</v>
          </cell>
          <cell r="D52">
            <v>6700</v>
          </cell>
          <cell r="E52">
            <v>0.01</v>
          </cell>
          <cell r="F52">
            <v>6767</v>
          </cell>
        </row>
        <row r="53">
          <cell r="A53" t="str">
            <v>Adaptador conduit de 1/2"</v>
          </cell>
          <cell r="B53" t="str">
            <v>UN</v>
          </cell>
          <cell r="C53">
            <v>1</v>
          </cell>
          <cell r="D53">
            <v>226</v>
          </cell>
          <cell r="E53">
            <v>0.01</v>
          </cell>
          <cell r="F53">
            <v>228</v>
          </cell>
        </row>
        <row r="54">
          <cell r="A54" t="str">
            <v>Adaptador macho PVC de 1/2"</v>
          </cell>
          <cell r="B54" t="str">
            <v>UN</v>
          </cell>
          <cell r="C54">
            <v>1</v>
          </cell>
          <cell r="D54">
            <v>230</v>
          </cell>
          <cell r="E54">
            <v>0.01</v>
          </cell>
          <cell r="F54">
            <v>232</v>
          </cell>
        </row>
        <row r="55">
          <cell r="A55" t="str">
            <v>Adaptador macho PVC de 1"</v>
          </cell>
          <cell r="B55" t="str">
            <v>UN</v>
          </cell>
          <cell r="C55">
            <v>1</v>
          </cell>
          <cell r="D55">
            <v>548</v>
          </cell>
          <cell r="E55">
            <v>0.01</v>
          </cell>
          <cell r="F55">
            <v>553</v>
          </cell>
        </row>
        <row r="56">
          <cell r="A56" t="str">
            <v>Adaptador macho PVC de 2 plg</v>
          </cell>
          <cell r="B56" t="str">
            <v>UN</v>
          </cell>
          <cell r="C56">
            <v>1</v>
          </cell>
          <cell r="D56">
            <v>2900</v>
          </cell>
          <cell r="E56">
            <v>0.01</v>
          </cell>
          <cell r="F56">
            <v>2929</v>
          </cell>
        </row>
        <row r="57">
          <cell r="A57" t="str">
            <v>Agarraderas metálicas l=0.10</v>
          </cell>
          <cell r="B57" t="str">
            <v>UN</v>
          </cell>
          <cell r="C57">
            <v>1</v>
          </cell>
          <cell r="D57">
            <v>7500</v>
          </cell>
          <cell r="E57">
            <v>0.01</v>
          </cell>
          <cell r="F57">
            <v>7575</v>
          </cell>
        </row>
        <row r="58">
          <cell r="A58" t="str">
            <v>Aislador de carrete en porcelana</v>
          </cell>
          <cell r="B58" t="str">
            <v>UN</v>
          </cell>
          <cell r="C58">
            <v>1</v>
          </cell>
          <cell r="D58">
            <v>3500</v>
          </cell>
          <cell r="E58">
            <v>0.01</v>
          </cell>
          <cell r="F58">
            <v>3535</v>
          </cell>
        </row>
        <row r="59">
          <cell r="A59" t="str">
            <v>Alambre cobre THHN ·6 AWG</v>
          </cell>
          <cell r="B59" t="str">
            <v>ML</v>
          </cell>
          <cell r="C59">
            <v>1</v>
          </cell>
          <cell r="D59">
            <v>3800</v>
          </cell>
          <cell r="E59">
            <v>0.01</v>
          </cell>
          <cell r="F59">
            <v>3838</v>
          </cell>
        </row>
        <row r="60">
          <cell r="A60" t="str">
            <v>Alambre cobre THHN ·8 AWG</v>
          </cell>
          <cell r="B60" t="str">
            <v>ML</v>
          </cell>
          <cell r="C60">
            <v>1</v>
          </cell>
          <cell r="D60">
            <v>2400</v>
          </cell>
          <cell r="E60">
            <v>0.01</v>
          </cell>
          <cell r="F60">
            <v>2424</v>
          </cell>
        </row>
        <row r="61">
          <cell r="A61" t="str">
            <v>Alambre cobre THW 10 AWG</v>
          </cell>
          <cell r="B61" t="str">
            <v>ML</v>
          </cell>
          <cell r="C61">
            <v>1</v>
          </cell>
          <cell r="D61">
            <v>1723</v>
          </cell>
          <cell r="E61">
            <v>0.01</v>
          </cell>
          <cell r="F61">
            <v>1740</v>
          </cell>
        </row>
        <row r="62">
          <cell r="A62" t="str">
            <v>Alambre cobre THW 12 AWG</v>
          </cell>
          <cell r="B62" t="str">
            <v>ML</v>
          </cell>
          <cell r="C62">
            <v>1</v>
          </cell>
          <cell r="D62">
            <v>1057</v>
          </cell>
          <cell r="E62">
            <v>0.01</v>
          </cell>
          <cell r="F62">
            <v>1068</v>
          </cell>
        </row>
        <row r="63">
          <cell r="A63" t="str">
            <v>Alambre cobre THW 14 AWG</v>
          </cell>
          <cell r="B63" t="str">
            <v>ML</v>
          </cell>
          <cell r="C63">
            <v>1</v>
          </cell>
          <cell r="D63">
            <v>741</v>
          </cell>
          <cell r="E63">
            <v>0.01</v>
          </cell>
          <cell r="F63">
            <v>748</v>
          </cell>
        </row>
        <row r="64">
          <cell r="A64" t="str">
            <v>Alambre de cobre 12 THHN</v>
          </cell>
          <cell r="B64" t="str">
            <v>ML</v>
          </cell>
          <cell r="C64">
            <v>1</v>
          </cell>
          <cell r="D64">
            <v>800</v>
          </cell>
          <cell r="E64">
            <v>0.01</v>
          </cell>
          <cell r="F64">
            <v>808</v>
          </cell>
        </row>
        <row r="65">
          <cell r="A65" t="str">
            <v>Alambre Cu desnudo AWG 10</v>
          </cell>
          <cell r="B65" t="str">
            <v>KG</v>
          </cell>
          <cell r="C65">
            <v>1</v>
          </cell>
          <cell r="D65">
            <v>17342.5</v>
          </cell>
          <cell r="E65">
            <v>0.01</v>
          </cell>
          <cell r="F65">
            <v>17516</v>
          </cell>
        </row>
        <row r="66">
          <cell r="A66" t="str">
            <v>Alambre de cobre 12 AWG desnudo</v>
          </cell>
          <cell r="B66" t="str">
            <v>ML</v>
          </cell>
          <cell r="C66">
            <v>1</v>
          </cell>
          <cell r="D66">
            <v>750</v>
          </cell>
          <cell r="E66">
            <v>0.01</v>
          </cell>
          <cell r="F66">
            <v>758</v>
          </cell>
        </row>
        <row r="67">
          <cell r="A67" t="str">
            <v>Alambre Cu desnudo AWG 14 x kg</v>
          </cell>
          <cell r="B67" t="str">
            <v>KG</v>
          </cell>
          <cell r="C67">
            <v>1</v>
          </cell>
          <cell r="D67">
            <v>18937</v>
          </cell>
          <cell r="E67">
            <v>0.01</v>
          </cell>
          <cell r="F67">
            <v>19126</v>
          </cell>
        </row>
        <row r="68">
          <cell r="A68" t="str">
            <v>Alambre Cu desnudo AWG 14 x ML</v>
          </cell>
          <cell r="B68" t="str">
            <v>ML</v>
          </cell>
          <cell r="C68">
            <v>1</v>
          </cell>
          <cell r="D68">
            <v>300</v>
          </cell>
          <cell r="E68">
            <v>0.01</v>
          </cell>
          <cell r="F68">
            <v>303</v>
          </cell>
        </row>
        <row r="69">
          <cell r="A69" t="str">
            <v>Alambre negro Cal. 18</v>
          </cell>
          <cell r="B69" t="str">
            <v>KG</v>
          </cell>
          <cell r="C69">
            <v>1</v>
          </cell>
          <cell r="D69">
            <v>2644.7999999999997</v>
          </cell>
          <cell r="E69">
            <v>0.01</v>
          </cell>
          <cell r="F69">
            <v>2671</v>
          </cell>
        </row>
        <row r="70">
          <cell r="A70" t="str">
            <v>Alambre Teléfono 2x22 estañado</v>
          </cell>
          <cell r="B70" t="str">
            <v>ML</v>
          </cell>
          <cell r="C70">
            <v>1</v>
          </cell>
          <cell r="D70">
            <v>875</v>
          </cell>
          <cell r="E70">
            <v>0.01</v>
          </cell>
          <cell r="F70">
            <v>884</v>
          </cell>
        </row>
        <row r="71">
          <cell r="A71" t="str">
            <v>Alambre Teléfono 2x22 trenzado</v>
          </cell>
          <cell r="B71" t="str">
            <v>ML</v>
          </cell>
          <cell r="C71">
            <v>1</v>
          </cell>
          <cell r="D71">
            <v>875</v>
          </cell>
          <cell r="E71">
            <v>0.01</v>
          </cell>
          <cell r="F71">
            <v>884</v>
          </cell>
        </row>
        <row r="72">
          <cell r="A72" t="str">
            <v>Alquiler Campamento 20 a 60 M2</v>
          </cell>
          <cell r="B72" t="str">
            <v>MES</v>
          </cell>
          <cell r="C72">
            <v>1</v>
          </cell>
          <cell r="D72">
            <v>220000</v>
          </cell>
          <cell r="E72">
            <v>0.01</v>
          </cell>
          <cell r="F72">
            <v>222200</v>
          </cell>
        </row>
        <row r="73">
          <cell r="A73" t="str">
            <v>Alumol Sika</v>
          </cell>
          <cell r="B73" t="str">
            <v>GL</v>
          </cell>
          <cell r="C73">
            <v>1</v>
          </cell>
          <cell r="D73">
            <v>63000</v>
          </cell>
          <cell r="E73">
            <v>0.01</v>
          </cell>
          <cell r="F73">
            <v>63630</v>
          </cell>
        </row>
        <row r="74">
          <cell r="A74" t="str">
            <v>Anclajes con resina epoxica</v>
          </cell>
          <cell r="B74" t="str">
            <v>un</v>
          </cell>
          <cell r="C74">
            <v>1</v>
          </cell>
          <cell r="D74">
            <v>6000</v>
          </cell>
          <cell r="E74">
            <v>0.01</v>
          </cell>
          <cell r="F74">
            <v>6060</v>
          </cell>
        </row>
        <row r="75">
          <cell r="A75" t="str">
            <v>Angulo 3/4 x 1/8</v>
          </cell>
          <cell r="B75" t="str">
            <v>ML</v>
          </cell>
          <cell r="C75">
            <v>1</v>
          </cell>
          <cell r="D75">
            <v>2134</v>
          </cell>
          <cell r="E75">
            <v>0.01</v>
          </cell>
          <cell r="F75">
            <v>2155</v>
          </cell>
        </row>
        <row r="76">
          <cell r="A76" t="str">
            <v>Angulo 1" x 1" x 3/16"</v>
          </cell>
          <cell r="B76" t="str">
            <v>ML</v>
          </cell>
          <cell r="C76">
            <v>1</v>
          </cell>
          <cell r="D76">
            <v>3886</v>
          </cell>
          <cell r="E76">
            <v>0.01</v>
          </cell>
          <cell r="F76">
            <v>3925</v>
          </cell>
        </row>
        <row r="77">
          <cell r="A77" t="str">
            <v>Anticorrosivo rojo claro PHLC</v>
          </cell>
          <cell r="B77" t="str">
            <v>GL</v>
          </cell>
          <cell r="C77">
            <v>1</v>
          </cell>
          <cell r="D77">
            <v>32450</v>
          </cell>
          <cell r="E77">
            <v>0.01</v>
          </cell>
          <cell r="F77">
            <v>32775</v>
          </cell>
        </row>
        <row r="78">
          <cell r="A78" t="str">
            <v>Arbol especie local de 1,80 a 2,00 mts</v>
          </cell>
          <cell r="B78" t="str">
            <v>UN</v>
          </cell>
          <cell r="C78">
            <v>1</v>
          </cell>
          <cell r="D78">
            <v>22000</v>
          </cell>
          <cell r="E78">
            <v>0.01</v>
          </cell>
          <cell r="F78">
            <v>22220</v>
          </cell>
        </row>
        <row r="79">
          <cell r="A79" t="str">
            <v>Arena de río</v>
          </cell>
          <cell r="B79" t="str">
            <v>M3</v>
          </cell>
          <cell r="C79">
            <v>1</v>
          </cell>
          <cell r="D79">
            <v>60000</v>
          </cell>
          <cell r="E79">
            <v>0.01</v>
          </cell>
          <cell r="F79">
            <v>60600</v>
          </cell>
        </row>
        <row r="80">
          <cell r="A80" t="str">
            <v>Arena Blanca</v>
          </cell>
          <cell r="B80" t="str">
            <v>M3</v>
          </cell>
          <cell r="C80">
            <v>1</v>
          </cell>
          <cell r="D80">
            <v>16000</v>
          </cell>
          <cell r="E80">
            <v>0.01</v>
          </cell>
          <cell r="F80">
            <v>16160</v>
          </cell>
        </row>
        <row r="81">
          <cell r="A81" t="str">
            <v>Arena de peña</v>
          </cell>
          <cell r="B81" t="str">
            <v>M3</v>
          </cell>
          <cell r="C81">
            <v>1</v>
          </cell>
          <cell r="D81">
            <v>22000</v>
          </cell>
          <cell r="E81">
            <v>0.01</v>
          </cell>
          <cell r="F81">
            <v>22220</v>
          </cell>
        </row>
        <row r="82">
          <cell r="A82" t="str">
            <v xml:space="preserve">Arena fina </v>
          </cell>
          <cell r="B82" t="str">
            <v>M3</v>
          </cell>
          <cell r="C82">
            <v>1</v>
          </cell>
          <cell r="D82">
            <v>28000</v>
          </cell>
          <cell r="E82">
            <v>0.01</v>
          </cell>
          <cell r="F82">
            <v>28280</v>
          </cell>
        </row>
        <row r="83">
          <cell r="A83" t="str">
            <v>Arena lavada de pozo</v>
          </cell>
          <cell r="B83" t="str">
            <v>M3</v>
          </cell>
          <cell r="C83">
            <v>1</v>
          </cell>
          <cell r="D83">
            <v>35000</v>
          </cell>
          <cell r="E83">
            <v>0.01</v>
          </cell>
          <cell r="F83">
            <v>35350</v>
          </cell>
        </row>
        <row r="84">
          <cell r="A84" t="str">
            <v xml:space="preserve">Arena lavada blanca </v>
          </cell>
          <cell r="B84" t="str">
            <v>M3</v>
          </cell>
          <cell r="C84">
            <v>1</v>
          </cell>
          <cell r="D84">
            <v>22000</v>
          </cell>
          <cell r="E84">
            <v>0.01</v>
          </cell>
          <cell r="F84">
            <v>22220</v>
          </cell>
        </row>
        <row r="85">
          <cell r="A85" t="str">
            <v>Arena de río (viaje 5 m3)</v>
          </cell>
          <cell r="B85" t="str">
            <v>M3</v>
          </cell>
          <cell r="C85">
            <v>1</v>
          </cell>
          <cell r="D85">
            <v>22000</v>
          </cell>
          <cell r="E85">
            <v>0.01</v>
          </cell>
          <cell r="F85">
            <v>22220</v>
          </cell>
        </row>
        <row r="86">
          <cell r="A86" t="str">
            <v>Automatico Industrial 3*40 A</v>
          </cell>
          <cell r="B86" t="str">
            <v>UN</v>
          </cell>
          <cell r="C86">
            <v>1</v>
          </cell>
          <cell r="D86">
            <v>135000</v>
          </cell>
          <cell r="E86">
            <v>0.01</v>
          </cell>
          <cell r="F86">
            <v>136350</v>
          </cell>
        </row>
        <row r="87">
          <cell r="A87" t="str">
            <v>Automatico Enchufable 1*20 A</v>
          </cell>
          <cell r="B87" t="str">
            <v>UN</v>
          </cell>
          <cell r="C87">
            <v>1</v>
          </cell>
          <cell r="D87">
            <v>12000</v>
          </cell>
          <cell r="E87">
            <v>0.01</v>
          </cell>
          <cell r="F87">
            <v>12120</v>
          </cell>
        </row>
        <row r="88">
          <cell r="A88" t="str">
            <v>Baldosin cerámico blanco 30 x 30</v>
          </cell>
          <cell r="B88" t="str">
            <v>m2</v>
          </cell>
          <cell r="C88">
            <v>1</v>
          </cell>
          <cell r="D88">
            <v>45000</v>
          </cell>
          <cell r="E88">
            <v>0.01</v>
          </cell>
          <cell r="F88">
            <v>45450</v>
          </cell>
        </row>
        <row r="89">
          <cell r="A89" t="str">
            <v>Baldosin cerámico cristanac corona 32,4 x 32,4</v>
          </cell>
          <cell r="B89" t="str">
            <v>M2</v>
          </cell>
          <cell r="C89">
            <v>1</v>
          </cell>
          <cell r="D89">
            <v>27000</v>
          </cell>
          <cell r="E89">
            <v>0.01</v>
          </cell>
          <cell r="F89">
            <v>27270</v>
          </cell>
        </row>
        <row r="90">
          <cell r="A90" t="str">
            <v>Baldosa cerámica pared de 20 x 20 blanca</v>
          </cell>
          <cell r="B90" t="str">
            <v>M2</v>
          </cell>
          <cell r="C90">
            <v>1</v>
          </cell>
          <cell r="D90">
            <v>23000</v>
          </cell>
          <cell r="E90">
            <v>0.01</v>
          </cell>
          <cell r="F90">
            <v>23230</v>
          </cell>
        </row>
        <row r="91">
          <cell r="A91" t="str">
            <v>Baldosin cerámico pared Valencia 20,5 x 30,5</v>
          </cell>
          <cell r="B91" t="str">
            <v>M2</v>
          </cell>
          <cell r="C91">
            <v>1</v>
          </cell>
          <cell r="D91">
            <v>23000</v>
          </cell>
          <cell r="E91">
            <v>0.01</v>
          </cell>
          <cell r="F91">
            <v>23230</v>
          </cell>
        </row>
        <row r="92">
          <cell r="A92" t="str">
            <v>Baldosin cerámico Italia (30,5 x 30,5)</v>
          </cell>
          <cell r="B92" t="str">
            <v>M3</v>
          </cell>
          <cell r="C92">
            <v>1</v>
          </cell>
          <cell r="D92">
            <v>26000</v>
          </cell>
          <cell r="E92">
            <v>0.01</v>
          </cell>
          <cell r="F92">
            <v>26260</v>
          </cell>
        </row>
        <row r="93">
          <cell r="A93" t="str">
            <v>Baldosa  (30 x 30) payande blanco</v>
          </cell>
          <cell r="B93" t="str">
            <v>M2</v>
          </cell>
          <cell r="C93">
            <v>1</v>
          </cell>
          <cell r="D93">
            <v>45000</v>
          </cell>
          <cell r="E93">
            <v>0.01</v>
          </cell>
          <cell r="F93">
            <v>45450</v>
          </cell>
        </row>
        <row r="94">
          <cell r="A94" t="str">
            <v>Balinera de acero 1/2"</v>
          </cell>
          <cell r="B94" t="str">
            <v>UN</v>
          </cell>
          <cell r="C94">
            <v>1</v>
          </cell>
          <cell r="D94">
            <v>16000</v>
          </cell>
          <cell r="E94">
            <v>0.01</v>
          </cell>
          <cell r="F94">
            <v>16160</v>
          </cell>
        </row>
        <row r="95">
          <cell r="A95" t="str">
            <v>Bajante PVC Trapezoidal tipo Amazonas</v>
          </cell>
          <cell r="B95" t="str">
            <v>Ml</v>
          </cell>
          <cell r="C95">
            <v>1</v>
          </cell>
          <cell r="D95">
            <v>19000</v>
          </cell>
          <cell r="E95">
            <v>0.01</v>
          </cell>
          <cell r="F95">
            <v>19190</v>
          </cell>
        </row>
        <row r="96">
          <cell r="A96" t="str">
            <v>Barniz vitriflex</v>
          </cell>
          <cell r="B96" t="str">
            <v>GL</v>
          </cell>
          <cell r="C96">
            <v>1</v>
          </cell>
          <cell r="D96">
            <v>96200</v>
          </cell>
          <cell r="E96">
            <v>0.01</v>
          </cell>
          <cell r="F96">
            <v>97162</v>
          </cell>
        </row>
        <row r="97">
          <cell r="A97" t="str">
            <v>Barra  discapacitados Inox (juego)</v>
          </cell>
          <cell r="B97" t="str">
            <v>UN</v>
          </cell>
          <cell r="C97">
            <v>1</v>
          </cell>
          <cell r="D97">
            <v>380000</v>
          </cell>
          <cell r="E97">
            <v>0.01</v>
          </cell>
          <cell r="F97">
            <v>383800</v>
          </cell>
        </row>
        <row r="98">
          <cell r="A98" t="str">
            <v>Barra discapacitados 18" (46 cm) cromo grival</v>
          </cell>
          <cell r="B98" t="str">
            <v>UN</v>
          </cell>
          <cell r="C98">
            <v>1</v>
          </cell>
          <cell r="D98">
            <v>104284</v>
          </cell>
          <cell r="E98">
            <v>0.01</v>
          </cell>
          <cell r="F98">
            <v>105327</v>
          </cell>
        </row>
        <row r="99">
          <cell r="A99" t="str">
            <v>Barra discapacitados 30" (76 cm) cromo grival</v>
          </cell>
          <cell r="B99" t="str">
            <v>UN</v>
          </cell>
          <cell r="C99">
            <v>1</v>
          </cell>
          <cell r="D99">
            <v>129455.99999999999</v>
          </cell>
          <cell r="E99">
            <v>0.01</v>
          </cell>
          <cell r="F99">
            <v>130751</v>
          </cell>
        </row>
        <row r="100">
          <cell r="A100" t="str">
            <v>Bisagra alum.Ext 2"</v>
          </cell>
          <cell r="B100" t="str">
            <v>UN</v>
          </cell>
          <cell r="C100">
            <v>1</v>
          </cell>
          <cell r="D100">
            <v>1000</v>
          </cell>
          <cell r="E100">
            <v>0.01</v>
          </cell>
          <cell r="F100">
            <v>1010</v>
          </cell>
        </row>
        <row r="101">
          <cell r="A101" t="str">
            <v>Bisagra alum.Ext 3"</v>
          </cell>
          <cell r="B101" t="str">
            <v>UN</v>
          </cell>
          <cell r="C101">
            <v>1</v>
          </cell>
          <cell r="D101">
            <v>1900</v>
          </cell>
          <cell r="E101">
            <v>0.01</v>
          </cell>
          <cell r="F101">
            <v>1919</v>
          </cell>
        </row>
        <row r="102">
          <cell r="A102" t="str">
            <v>Bisagra Metalisteria triple</v>
          </cell>
          <cell r="B102" t="str">
            <v>UN</v>
          </cell>
          <cell r="C102">
            <v>1</v>
          </cell>
          <cell r="D102">
            <v>5400</v>
          </cell>
          <cell r="E102">
            <v>0.01</v>
          </cell>
          <cell r="F102">
            <v>5454</v>
          </cell>
        </row>
        <row r="103">
          <cell r="A103" t="str">
            <v>Bloque muro LN-14N</v>
          </cell>
          <cell r="B103" t="str">
            <v>UN</v>
          </cell>
          <cell r="C103">
            <v>1</v>
          </cell>
          <cell r="D103">
            <v>1022</v>
          </cell>
          <cell r="E103">
            <v>0.01</v>
          </cell>
          <cell r="F103">
            <v>1032</v>
          </cell>
        </row>
        <row r="104">
          <cell r="A104" t="str">
            <v>Bloque en concreto para muros estructurales de 14x19x39</v>
          </cell>
          <cell r="B104" t="str">
            <v>UN</v>
          </cell>
          <cell r="C104">
            <v>1</v>
          </cell>
          <cell r="D104">
            <v>2000</v>
          </cell>
          <cell r="E104">
            <v>0.01</v>
          </cell>
          <cell r="F104">
            <v>2020</v>
          </cell>
        </row>
        <row r="105">
          <cell r="A105" t="str">
            <v>Bloque en concreto para muros estructurales de  19x19x39</v>
          </cell>
          <cell r="B105" t="str">
            <v>UN</v>
          </cell>
          <cell r="C105">
            <v>1</v>
          </cell>
          <cell r="D105">
            <v>2200</v>
          </cell>
          <cell r="E105">
            <v>0.01</v>
          </cell>
          <cell r="F105">
            <v>2222</v>
          </cell>
        </row>
        <row r="106">
          <cell r="A106" t="str">
            <v>Bloque en concreto para muros estructurales tipo piedra de e = 0,16 m</v>
          </cell>
          <cell r="B106" t="str">
            <v>UN</v>
          </cell>
          <cell r="C106">
            <v>1</v>
          </cell>
          <cell r="E106">
            <v>0.01</v>
          </cell>
          <cell r="F106">
            <v>0</v>
          </cell>
        </row>
        <row r="107">
          <cell r="A107" t="str">
            <v>Bloque en concreto para muros estructurales de 12 x 19 x 39</v>
          </cell>
          <cell r="B107" t="str">
            <v>UN</v>
          </cell>
          <cell r="C107">
            <v>1</v>
          </cell>
          <cell r="D107">
            <v>1000</v>
          </cell>
          <cell r="E107">
            <v>0.01</v>
          </cell>
          <cell r="F107">
            <v>1010</v>
          </cell>
        </row>
        <row r="108">
          <cell r="A108" t="str">
            <v>Bloque No.4</v>
          </cell>
          <cell r="B108" t="str">
            <v>UN</v>
          </cell>
          <cell r="C108">
            <v>1</v>
          </cell>
          <cell r="D108">
            <v>500</v>
          </cell>
          <cell r="E108">
            <v>0.01</v>
          </cell>
          <cell r="F108">
            <v>505</v>
          </cell>
        </row>
        <row r="109">
          <cell r="A109" t="str">
            <v>Bloque No.5</v>
          </cell>
          <cell r="B109" t="str">
            <v>UN</v>
          </cell>
          <cell r="C109">
            <v>1</v>
          </cell>
          <cell r="D109">
            <v>520</v>
          </cell>
          <cell r="E109">
            <v>0.01</v>
          </cell>
          <cell r="F109">
            <v>525</v>
          </cell>
        </row>
        <row r="110">
          <cell r="A110" t="str">
            <v>Bloque calado sencillo 20 x 20</v>
          </cell>
          <cell r="B110" t="str">
            <v>UN</v>
          </cell>
          <cell r="C110">
            <v>1</v>
          </cell>
          <cell r="D110">
            <v>1200</v>
          </cell>
          <cell r="E110">
            <v>0.01</v>
          </cell>
          <cell r="F110">
            <v>1212</v>
          </cell>
        </row>
        <row r="111">
          <cell r="A111" t="str">
            <v>Bloque piedra 0.39x0.19x0.14 m</v>
          </cell>
          <cell r="B111" t="str">
            <v>UN</v>
          </cell>
          <cell r="C111">
            <v>1</v>
          </cell>
          <cell r="D111">
            <v>2322</v>
          </cell>
          <cell r="E111">
            <v>0.01</v>
          </cell>
          <cell r="F111">
            <v>2345</v>
          </cell>
        </row>
        <row r="112">
          <cell r="A112" t="str">
            <v>Bomba de 1/2 HP, 2" de salida, H=4.50</v>
          </cell>
          <cell r="B112" t="str">
            <v>UN</v>
          </cell>
          <cell r="C112">
            <v>1</v>
          </cell>
          <cell r="D112">
            <v>1677000</v>
          </cell>
          <cell r="E112">
            <v>0.01</v>
          </cell>
          <cell r="F112">
            <v>1693770</v>
          </cell>
        </row>
        <row r="113">
          <cell r="A113" t="str">
            <v>Botón timbre</v>
          </cell>
          <cell r="B113" t="str">
            <v>UN</v>
          </cell>
          <cell r="C113">
            <v>1</v>
          </cell>
          <cell r="D113">
            <v>4000</v>
          </cell>
          <cell r="E113">
            <v>0.01</v>
          </cell>
          <cell r="F113">
            <v>4040</v>
          </cell>
        </row>
        <row r="114">
          <cell r="A114" t="str">
            <v>Breaker enchufable unip.1 x 20 A</v>
          </cell>
          <cell r="B114" t="str">
            <v>UN</v>
          </cell>
          <cell r="C114">
            <v>1</v>
          </cell>
          <cell r="D114">
            <v>6000</v>
          </cell>
          <cell r="E114">
            <v>0.01</v>
          </cell>
          <cell r="F114">
            <v>6060</v>
          </cell>
        </row>
        <row r="115">
          <cell r="A115" t="str">
            <v>Breaker enchufable unip.2 x 20 A</v>
          </cell>
          <cell r="B115" t="str">
            <v>UN</v>
          </cell>
          <cell r="C115">
            <v>1</v>
          </cell>
          <cell r="D115">
            <v>15000</v>
          </cell>
          <cell r="E115">
            <v>0.01</v>
          </cell>
          <cell r="F115">
            <v>15150</v>
          </cell>
        </row>
        <row r="116">
          <cell r="A116" t="str">
            <v>Breaker enchufable unip.3 x 50 A</v>
          </cell>
          <cell r="B116" t="str">
            <v>UN</v>
          </cell>
          <cell r="C116">
            <v>1</v>
          </cell>
          <cell r="D116">
            <v>118000</v>
          </cell>
          <cell r="E116">
            <v>0.01</v>
          </cell>
          <cell r="F116">
            <v>119180</v>
          </cell>
        </row>
        <row r="117">
          <cell r="A117" t="str">
            <v>Breaker tipo individual de 3 x 50 A</v>
          </cell>
          <cell r="B117" t="str">
            <v>UN</v>
          </cell>
          <cell r="C117">
            <v>1</v>
          </cell>
          <cell r="D117">
            <v>60000</v>
          </cell>
          <cell r="E117">
            <v>0.01</v>
          </cell>
          <cell r="F117">
            <v>60600</v>
          </cell>
        </row>
        <row r="118">
          <cell r="A118" t="str">
            <v>Breaker industrial 3 x 100</v>
          </cell>
          <cell r="B118" t="str">
            <v>UN</v>
          </cell>
          <cell r="C118">
            <v>1</v>
          </cell>
          <cell r="D118">
            <v>178000</v>
          </cell>
          <cell r="E118">
            <v>0.01</v>
          </cell>
          <cell r="F118">
            <v>179780</v>
          </cell>
        </row>
        <row r="119">
          <cell r="A119" t="str">
            <v>Breaker de riel bipolar  2 x 100A</v>
          </cell>
          <cell r="B119" t="str">
            <v>UN</v>
          </cell>
          <cell r="C119">
            <v>1</v>
          </cell>
          <cell r="D119">
            <v>35000</v>
          </cell>
          <cell r="E119">
            <v>0.01</v>
          </cell>
          <cell r="F119">
            <v>35350</v>
          </cell>
        </row>
        <row r="120">
          <cell r="A120" t="str">
            <v>Buje roscado  3/4" x 1/2" PVC - Presión</v>
          </cell>
          <cell r="B120" t="str">
            <v>UN</v>
          </cell>
          <cell r="C120">
            <v>1</v>
          </cell>
          <cell r="D120">
            <v>1000</v>
          </cell>
          <cell r="E120">
            <v>0.01</v>
          </cell>
          <cell r="F120">
            <v>1010</v>
          </cell>
        </row>
        <row r="121">
          <cell r="A121" t="str">
            <v>Buje roscado  1" x 3/4"  PVC - Presión</v>
          </cell>
          <cell r="B121" t="str">
            <v>UN</v>
          </cell>
          <cell r="C121">
            <v>1</v>
          </cell>
          <cell r="D121">
            <v>1450</v>
          </cell>
          <cell r="E121">
            <v>0.01</v>
          </cell>
          <cell r="F121">
            <v>1465</v>
          </cell>
        </row>
        <row r="122">
          <cell r="A122" t="str">
            <v>Buje roscado  1" x 1 1/4"  PVC - Presión</v>
          </cell>
          <cell r="B122" t="str">
            <v>UN</v>
          </cell>
          <cell r="C122">
            <v>1</v>
          </cell>
          <cell r="D122">
            <v>1450</v>
          </cell>
          <cell r="E122">
            <v>0.01</v>
          </cell>
          <cell r="F122">
            <v>1465</v>
          </cell>
        </row>
        <row r="123">
          <cell r="A123" t="str">
            <v>Caballete Metálico</v>
          </cell>
          <cell r="B123" t="str">
            <v>Ml</v>
          </cell>
          <cell r="C123">
            <v>1</v>
          </cell>
          <cell r="D123">
            <v>13500</v>
          </cell>
          <cell r="E123">
            <v>0.01</v>
          </cell>
          <cell r="F123">
            <v>13635</v>
          </cell>
        </row>
        <row r="124">
          <cell r="A124" t="str">
            <v>Cable Coaxial Para TV RG 59</v>
          </cell>
          <cell r="B124" t="str">
            <v>ML</v>
          </cell>
          <cell r="C124">
            <v>1</v>
          </cell>
          <cell r="D124">
            <v>1000</v>
          </cell>
          <cell r="E124">
            <v>0.01</v>
          </cell>
          <cell r="F124">
            <v>1010</v>
          </cell>
        </row>
        <row r="125">
          <cell r="A125" t="str">
            <v>Cable de cobre desnudo Nº 6 AWG</v>
          </cell>
          <cell r="B125" t="str">
            <v>ML</v>
          </cell>
          <cell r="C125">
            <v>1</v>
          </cell>
          <cell r="D125">
            <v>4905</v>
          </cell>
          <cell r="E125">
            <v>0.01</v>
          </cell>
          <cell r="F125">
            <v>4954</v>
          </cell>
        </row>
        <row r="126">
          <cell r="A126" t="str">
            <v>Cable cobre desn.AWG No.8</v>
          </cell>
          <cell r="B126" t="str">
            <v>ML</v>
          </cell>
          <cell r="C126">
            <v>1</v>
          </cell>
          <cell r="D126">
            <v>650</v>
          </cell>
          <cell r="E126">
            <v>0.01</v>
          </cell>
          <cell r="F126">
            <v>657</v>
          </cell>
        </row>
        <row r="127">
          <cell r="A127" t="str">
            <v>Cable de cobre THHN Nº 2</v>
          </cell>
          <cell r="B127" t="str">
            <v>ML</v>
          </cell>
          <cell r="C127">
            <v>1</v>
          </cell>
          <cell r="D127">
            <v>12600</v>
          </cell>
          <cell r="E127">
            <v>0.01</v>
          </cell>
          <cell r="F127">
            <v>12726</v>
          </cell>
        </row>
        <row r="128">
          <cell r="A128" t="str">
            <v>Cable de cobre THHN Nº 4</v>
          </cell>
          <cell r="B128" t="str">
            <v>ML</v>
          </cell>
          <cell r="C128">
            <v>1</v>
          </cell>
          <cell r="D128">
            <v>8000</v>
          </cell>
          <cell r="E128">
            <v>0.01</v>
          </cell>
          <cell r="F128">
            <v>8080</v>
          </cell>
        </row>
        <row r="129">
          <cell r="A129" t="str">
            <v>Cable de cobre THHN Nº 6</v>
          </cell>
          <cell r="B129" t="str">
            <v>ML</v>
          </cell>
          <cell r="C129">
            <v>1</v>
          </cell>
          <cell r="D129">
            <v>5200</v>
          </cell>
          <cell r="E129">
            <v>0.01</v>
          </cell>
          <cell r="F129">
            <v>5252</v>
          </cell>
        </row>
        <row r="130">
          <cell r="A130" t="str">
            <v>Cable de cobre THHN Nº 8</v>
          </cell>
          <cell r="B130" t="str">
            <v>ML</v>
          </cell>
          <cell r="C130">
            <v>1</v>
          </cell>
          <cell r="D130">
            <v>3500</v>
          </cell>
          <cell r="E130">
            <v>0.01</v>
          </cell>
          <cell r="F130">
            <v>3535</v>
          </cell>
        </row>
        <row r="131">
          <cell r="A131" t="str">
            <v>Cable de cobre THHN Nº 10</v>
          </cell>
          <cell r="B131" t="str">
            <v>ML</v>
          </cell>
          <cell r="C131">
            <v>1</v>
          </cell>
          <cell r="D131">
            <v>2200</v>
          </cell>
          <cell r="E131">
            <v>0.01</v>
          </cell>
          <cell r="F131">
            <v>2222</v>
          </cell>
        </row>
        <row r="132">
          <cell r="A132" t="str">
            <v>Cable de cobre THW  2 x 8 + 1 x 8 Antifraude</v>
          </cell>
          <cell r="B132" t="str">
            <v>ML</v>
          </cell>
          <cell r="C132">
            <v>1</v>
          </cell>
          <cell r="D132">
            <v>13000</v>
          </cell>
          <cell r="E132">
            <v>0.01</v>
          </cell>
          <cell r="F132">
            <v>13130</v>
          </cell>
        </row>
        <row r="133">
          <cell r="A133" t="str">
            <v>Cable de cobre THW 8 AWG</v>
          </cell>
          <cell r="B133" t="str">
            <v>ML</v>
          </cell>
          <cell r="C133">
            <v>1</v>
          </cell>
          <cell r="D133">
            <v>3500</v>
          </cell>
          <cell r="E133">
            <v>0.01</v>
          </cell>
          <cell r="F133">
            <v>3535</v>
          </cell>
        </row>
        <row r="134">
          <cell r="A134" t="str">
            <v>Cable de cobre THW Nº 4AWG</v>
          </cell>
          <cell r="B134" t="str">
            <v>ML</v>
          </cell>
          <cell r="C134">
            <v>1</v>
          </cell>
          <cell r="D134">
            <v>8000</v>
          </cell>
          <cell r="E134">
            <v>0.01</v>
          </cell>
          <cell r="F134">
            <v>8080</v>
          </cell>
        </row>
        <row r="135">
          <cell r="A135" t="str">
            <v>Cable de cobre THW Nº 6 AWG</v>
          </cell>
          <cell r="B135" t="str">
            <v>ML</v>
          </cell>
          <cell r="C135">
            <v>1</v>
          </cell>
          <cell r="D135">
            <v>5000</v>
          </cell>
          <cell r="E135">
            <v>0.01</v>
          </cell>
          <cell r="F135">
            <v>5050</v>
          </cell>
        </row>
        <row r="136">
          <cell r="A136" t="str">
            <v>Cable de cobre THW 10 AWG</v>
          </cell>
          <cell r="B136" t="str">
            <v>ML</v>
          </cell>
          <cell r="C136">
            <v>1</v>
          </cell>
          <cell r="D136">
            <v>2200</v>
          </cell>
          <cell r="E136">
            <v>0.01</v>
          </cell>
          <cell r="F136">
            <v>2222</v>
          </cell>
        </row>
        <row r="137">
          <cell r="A137" t="str">
            <v>Cable de cobre THW 12 AWG</v>
          </cell>
          <cell r="B137" t="str">
            <v>ML</v>
          </cell>
          <cell r="C137">
            <v>1</v>
          </cell>
          <cell r="D137">
            <v>1500</v>
          </cell>
          <cell r="E137">
            <v>0.01</v>
          </cell>
          <cell r="F137">
            <v>1515</v>
          </cell>
        </row>
        <row r="138">
          <cell r="A138" t="str">
            <v xml:space="preserve">Cable de cobre THHN 14 </v>
          </cell>
          <cell r="B138" t="str">
            <v>ML</v>
          </cell>
          <cell r="C138">
            <v>1</v>
          </cell>
          <cell r="D138">
            <v>1100</v>
          </cell>
          <cell r="E138">
            <v>0.01</v>
          </cell>
          <cell r="F138">
            <v>1111</v>
          </cell>
        </row>
        <row r="139">
          <cell r="A139" t="str">
            <v>Cable de cobre desnudo Nº 4 AWG</v>
          </cell>
          <cell r="B139" t="str">
            <v>ML</v>
          </cell>
          <cell r="C139">
            <v>1</v>
          </cell>
          <cell r="D139">
            <v>4700</v>
          </cell>
          <cell r="E139">
            <v>0.01</v>
          </cell>
          <cell r="F139">
            <v>4747</v>
          </cell>
        </row>
        <row r="140">
          <cell r="A140" t="str">
            <v>Cable de cobre encauchetado 3 x 10</v>
          </cell>
          <cell r="B140" t="str">
            <v>ML</v>
          </cell>
          <cell r="C140">
            <v>1</v>
          </cell>
          <cell r="D140">
            <v>7800</v>
          </cell>
          <cell r="E140">
            <v>0.01</v>
          </cell>
          <cell r="F140">
            <v>7878</v>
          </cell>
        </row>
        <row r="141">
          <cell r="A141" t="str">
            <v>Cable de cobre encauchetado 3 x 12</v>
          </cell>
          <cell r="B141" t="str">
            <v>ML</v>
          </cell>
          <cell r="C141">
            <v>1</v>
          </cell>
          <cell r="D141">
            <v>5800</v>
          </cell>
          <cell r="E141">
            <v>0.01</v>
          </cell>
          <cell r="F141">
            <v>5858</v>
          </cell>
        </row>
        <row r="142">
          <cell r="A142" t="str">
            <v>Cable teléfonos 50 pares</v>
          </cell>
          <cell r="B142" t="str">
            <v>ML</v>
          </cell>
          <cell r="C142">
            <v>1</v>
          </cell>
          <cell r="D142">
            <v>5626</v>
          </cell>
          <cell r="E142">
            <v>0.01</v>
          </cell>
          <cell r="F142">
            <v>5682</v>
          </cell>
        </row>
        <row r="143">
          <cell r="A143" t="str">
            <v>Cable teléfonos 40 pares</v>
          </cell>
          <cell r="B143" t="str">
            <v>ML</v>
          </cell>
          <cell r="C143">
            <v>1</v>
          </cell>
          <cell r="D143">
            <v>4555</v>
          </cell>
          <cell r="E143">
            <v>0.01</v>
          </cell>
          <cell r="F143">
            <v>4601</v>
          </cell>
        </row>
        <row r="144">
          <cell r="A144" t="str">
            <v>Cable teléfonos 20 pares</v>
          </cell>
          <cell r="B144" t="str">
            <v>ML</v>
          </cell>
          <cell r="C144">
            <v>1</v>
          </cell>
          <cell r="D144">
            <v>2536</v>
          </cell>
          <cell r="E144">
            <v>0.01</v>
          </cell>
          <cell r="F144">
            <v>2561</v>
          </cell>
        </row>
        <row r="145">
          <cell r="A145" t="str">
            <v>Cable teléfonos 10 pares</v>
          </cell>
          <cell r="B145" t="str">
            <v>ML</v>
          </cell>
          <cell r="C145">
            <v>1</v>
          </cell>
          <cell r="D145">
            <v>1461</v>
          </cell>
          <cell r="E145">
            <v>0.01</v>
          </cell>
          <cell r="F145">
            <v>1476</v>
          </cell>
        </row>
        <row r="146">
          <cell r="A146" t="str">
            <v>Cable teléfonos 4 pares</v>
          </cell>
          <cell r="B146" t="str">
            <v>ML</v>
          </cell>
          <cell r="C146">
            <v>1</v>
          </cell>
          <cell r="D146">
            <v>1200</v>
          </cell>
          <cell r="E146">
            <v>0.01</v>
          </cell>
          <cell r="F146">
            <v>1212</v>
          </cell>
        </row>
        <row r="147">
          <cell r="A147" t="str">
            <v>Cable teléfonos 2 pares</v>
          </cell>
          <cell r="B147" t="str">
            <v>ML</v>
          </cell>
          <cell r="C147">
            <v>1</v>
          </cell>
          <cell r="D147">
            <v>411</v>
          </cell>
          <cell r="E147">
            <v>0.01</v>
          </cell>
          <cell r="F147">
            <v>415</v>
          </cell>
        </row>
        <row r="148">
          <cell r="A148" t="str">
            <v>Cadena Galvanizada 3/8"</v>
          </cell>
          <cell r="B148" t="str">
            <v>ML</v>
          </cell>
          <cell r="C148">
            <v>1</v>
          </cell>
          <cell r="D148">
            <v>10450</v>
          </cell>
          <cell r="E148">
            <v>0.01</v>
          </cell>
          <cell r="F148">
            <v>10555</v>
          </cell>
        </row>
        <row r="149">
          <cell r="A149" t="str">
            <v>Caja tapa registro europa de 15 x 15 blanca</v>
          </cell>
          <cell r="B149" t="str">
            <v>UN</v>
          </cell>
          <cell r="C149">
            <v>1</v>
          </cell>
          <cell r="D149">
            <v>5500</v>
          </cell>
          <cell r="E149">
            <v>0.01</v>
          </cell>
          <cell r="F149">
            <v>5555</v>
          </cell>
        </row>
        <row r="150">
          <cell r="A150" t="str">
            <v>Caja 4 x 4 met.Deko AK 2V</v>
          </cell>
          <cell r="B150" t="str">
            <v>UN</v>
          </cell>
          <cell r="C150">
            <v>1</v>
          </cell>
          <cell r="D150">
            <v>1867</v>
          </cell>
          <cell r="E150">
            <v>0.01</v>
          </cell>
          <cell r="F150">
            <v>1886</v>
          </cell>
        </row>
        <row r="151">
          <cell r="A151" t="str">
            <v>Caja de 40 x 40 mamposteria</v>
          </cell>
          <cell r="B151" t="str">
            <v>UN</v>
          </cell>
          <cell r="C151">
            <v>1</v>
          </cell>
          <cell r="D151">
            <v>74250</v>
          </cell>
          <cell r="E151">
            <v>0.01</v>
          </cell>
          <cell r="F151">
            <v>74993</v>
          </cell>
        </row>
        <row r="152">
          <cell r="A152" t="str">
            <v>Caja de 60 x 60 mamposteria</v>
          </cell>
          <cell r="B152" t="str">
            <v>UN</v>
          </cell>
          <cell r="C152">
            <v>1</v>
          </cell>
          <cell r="D152">
            <v>102618</v>
          </cell>
          <cell r="E152">
            <v>0.01</v>
          </cell>
          <cell r="F152">
            <v>103644</v>
          </cell>
        </row>
        <row r="153">
          <cell r="A153" t="str">
            <v>Caja de 60 x 60 x 12 cm</v>
          </cell>
          <cell r="B153" t="str">
            <v>UN</v>
          </cell>
          <cell r="C153">
            <v>1</v>
          </cell>
          <cell r="D153">
            <v>63800</v>
          </cell>
          <cell r="E153">
            <v>0.01</v>
          </cell>
          <cell r="F153">
            <v>64438</v>
          </cell>
        </row>
        <row r="154">
          <cell r="A154" t="str">
            <v>Caja metálica de 15 x 15</v>
          </cell>
          <cell r="B154" t="str">
            <v>UN</v>
          </cell>
          <cell r="C154">
            <v>1</v>
          </cell>
          <cell r="D154">
            <v>22830</v>
          </cell>
          <cell r="E154">
            <v>0.01</v>
          </cell>
          <cell r="F154">
            <v>23058</v>
          </cell>
        </row>
        <row r="155">
          <cell r="A155" t="str">
            <v>Caja monofás.3 circ.con barraje adic.para tierra</v>
          </cell>
          <cell r="B155" t="str">
            <v>UN</v>
          </cell>
          <cell r="C155">
            <v>1</v>
          </cell>
          <cell r="D155">
            <v>37500</v>
          </cell>
          <cell r="E155">
            <v>0.01</v>
          </cell>
          <cell r="F155">
            <v>37875</v>
          </cell>
        </row>
        <row r="156">
          <cell r="A156" t="str">
            <v>Caja monofásica 4 circuitos</v>
          </cell>
          <cell r="B156" t="str">
            <v>UN</v>
          </cell>
          <cell r="C156">
            <v>1</v>
          </cell>
          <cell r="D156">
            <v>12180</v>
          </cell>
          <cell r="E156">
            <v>0.01</v>
          </cell>
          <cell r="F156">
            <v>12302</v>
          </cell>
        </row>
        <row r="157">
          <cell r="A157" t="str">
            <v>Caja monofásica 2 circuitos</v>
          </cell>
          <cell r="B157" t="str">
            <v>UN</v>
          </cell>
          <cell r="C157">
            <v>1</v>
          </cell>
          <cell r="D157">
            <v>11000</v>
          </cell>
          <cell r="E157">
            <v>0.01</v>
          </cell>
          <cell r="F157">
            <v>11110</v>
          </cell>
        </row>
        <row r="158">
          <cell r="A158" t="str">
            <v>Caja doble Conduit</v>
          </cell>
          <cell r="B158" t="str">
            <v>UN</v>
          </cell>
          <cell r="C158">
            <v>1</v>
          </cell>
          <cell r="D158">
            <v>1400</v>
          </cell>
          <cell r="E158">
            <v>0.01</v>
          </cell>
          <cell r="F158">
            <v>1414</v>
          </cell>
        </row>
        <row r="159">
          <cell r="A159" t="str">
            <v>Caja Octogonal</v>
          </cell>
          <cell r="B159" t="str">
            <v>UN</v>
          </cell>
          <cell r="C159">
            <v>1</v>
          </cell>
          <cell r="D159">
            <v>800</v>
          </cell>
          <cell r="E159">
            <v>0.01</v>
          </cell>
          <cell r="F159">
            <v>808</v>
          </cell>
        </row>
        <row r="160">
          <cell r="A160" t="str">
            <v>Caja 5800</v>
          </cell>
          <cell r="B160" t="str">
            <v>UN</v>
          </cell>
          <cell r="C160">
            <v>1</v>
          </cell>
          <cell r="D160">
            <v>600</v>
          </cell>
          <cell r="E160">
            <v>0.01</v>
          </cell>
          <cell r="F160">
            <v>606</v>
          </cell>
        </row>
        <row r="161">
          <cell r="A161" t="str">
            <v>Caja cuadrada 2400</v>
          </cell>
          <cell r="B161" t="str">
            <v>UN</v>
          </cell>
          <cell r="C161">
            <v>1</v>
          </cell>
          <cell r="D161">
            <v>3900</v>
          </cell>
          <cell r="E161">
            <v>0.01</v>
          </cell>
          <cell r="F161">
            <v>3939</v>
          </cell>
        </row>
        <row r="162">
          <cell r="A162" t="str">
            <v>Caja sencilla Conduit</v>
          </cell>
          <cell r="B162" t="str">
            <v>UN</v>
          </cell>
          <cell r="C162">
            <v>1</v>
          </cell>
          <cell r="D162">
            <v>950</v>
          </cell>
          <cell r="E162">
            <v>0.01</v>
          </cell>
          <cell r="F162">
            <v>960</v>
          </cell>
        </row>
        <row r="163">
          <cell r="A163" t="str">
            <v>Caja trifásica 6 circuitos</v>
          </cell>
          <cell r="B163" t="str">
            <v>UN</v>
          </cell>
          <cell r="C163">
            <v>1</v>
          </cell>
          <cell r="D163">
            <v>65500</v>
          </cell>
          <cell r="E163">
            <v>0.01</v>
          </cell>
          <cell r="F163">
            <v>66155</v>
          </cell>
        </row>
        <row r="164">
          <cell r="A164" t="str">
            <v>Caja trifásica 18 circuitos</v>
          </cell>
          <cell r="B164" t="str">
            <v>UN</v>
          </cell>
          <cell r="C164">
            <v>1</v>
          </cell>
          <cell r="D164">
            <v>65500</v>
          </cell>
          <cell r="E164">
            <v>0.01</v>
          </cell>
          <cell r="F164">
            <v>66155</v>
          </cell>
        </row>
        <row r="165">
          <cell r="A165" t="str">
            <v>Caja para medidor con espacio interruptor</v>
          </cell>
          <cell r="B165" t="str">
            <v>UN</v>
          </cell>
          <cell r="C165">
            <v>1</v>
          </cell>
          <cell r="D165">
            <v>165000</v>
          </cell>
          <cell r="E165">
            <v>0.01</v>
          </cell>
          <cell r="F165">
            <v>166650</v>
          </cell>
        </row>
        <row r="166">
          <cell r="A166" t="str">
            <v>Caja Monofásica 4 circuitos</v>
          </cell>
          <cell r="B166" t="str">
            <v>UN</v>
          </cell>
          <cell r="C166">
            <v>1</v>
          </cell>
          <cell r="D166">
            <v>16000</v>
          </cell>
          <cell r="E166">
            <v>0.01</v>
          </cell>
          <cell r="F166">
            <v>16160</v>
          </cell>
        </row>
        <row r="167">
          <cell r="A167" t="str">
            <v>Caja monofásica 2 circuitos</v>
          </cell>
          <cell r="B167" t="str">
            <v>UN</v>
          </cell>
          <cell r="C167">
            <v>1</v>
          </cell>
          <cell r="D167">
            <v>11000</v>
          </cell>
          <cell r="E167">
            <v>0.01</v>
          </cell>
          <cell r="F167">
            <v>11110</v>
          </cell>
        </row>
        <row r="168">
          <cell r="A168" t="str">
            <v>Canal PVC  Tipo Amazonas</v>
          </cell>
          <cell r="B168" t="str">
            <v>ML</v>
          </cell>
          <cell r="C168">
            <v>1</v>
          </cell>
          <cell r="D168">
            <v>18000</v>
          </cell>
          <cell r="E168">
            <v>0.01</v>
          </cell>
          <cell r="F168">
            <v>18180</v>
          </cell>
        </row>
        <row r="169">
          <cell r="A169" t="str">
            <v>Canaleta .8  L=2.40</v>
          </cell>
          <cell r="B169" t="str">
            <v>UN</v>
          </cell>
          <cell r="C169">
            <v>1</v>
          </cell>
          <cell r="D169">
            <v>9744.0000000000018</v>
          </cell>
          <cell r="E169">
            <v>0.01</v>
          </cell>
          <cell r="F169">
            <v>9841</v>
          </cell>
        </row>
        <row r="170">
          <cell r="A170" t="str">
            <v>Canaleta Metal C/Divis.10 x 4</v>
          </cell>
          <cell r="B170" t="str">
            <v>UN</v>
          </cell>
          <cell r="C170">
            <v>1</v>
          </cell>
          <cell r="D170">
            <v>13341</v>
          </cell>
          <cell r="E170">
            <v>0.01</v>
          </cell>
          <cell r="F170">
            <v>13474</v>
          </cell>
        </row>
        <row r="171">
          <cell r="A171" t="str">
            <v>Capacete de 1"</v>
          </cell>
          <cell r="B171" t="str">
            <v>UN</v>
          </cell>
          <cell r="C171">
            <v>1</v>
          </cell>
          <cell r="D171">
            <v>2000</v>
          </cell>
          <cell r="E171">
            <v>0.01</v>
          </cell>
          <cell r="F171">
            <v>2020</v>
          </cell>
        </row>
        <row r="172">
          <cell r="A172" t="str">
            <v xml:space="preserve">Caseton de guadua </v>
          </cell>
          <cell r="B172" t="str">
            <v>M2</v>
          </cell>
          <cell r="C172">
            <v>1</v>
          </cell>
          <cell r="D172">
            <v>15000</v>
          </cell>
          <cell r="E172">
            <v>0.01</v>
          </cell>
          <cell r="F172">
            <v>15150</v>
          </cell>
        </row>
        <row r="173">
          <cell r="A173" t="str">
            <v xml:space="preserve">Cemento gris </v>
          </cell>
          <cell r="B173" t="str">
            <v>KG</v>
          </cell>
          <cell r="C173">
            <v>1</v>
          </cell>
          <cell r="D173">
            <v>800</v>
          </cell>
          <cell r="E173">
            <v>0.01</v>
          </cell>
          <cell r="F173">
            <v>808</v>
          </cell>
        </row>
        <row r="174">
          <cell r="A174" t="str">
            <v xml:space="preserve">Cemento blanco </v>
          </cell>
          <cell r="B174" t="str">
            <v>KG</v>
          </cell>
          <cell r="C174">
            <v>1</v>
          </cell>
          <cell r="D174">
            <v>1500</v>
          </cell>
          <cell r="E174">
            <v>0.01</v>
          </cell>
          <cell r="F174">
            <v>1515</v>
          </cell>
        </row>
        <row r="175">
          <cell r="A175" t="str">
            <v>Cerco ordinari de 3 m.</v>
          </cell>
          <cell r="B175" t="str">
            <v>Ml</v>
          </cell>
          <cell r="C175">
            <v>1</v>
          </cell>
          <cell r="D175">
            <v>1900</v>
          </cell>
          <cell r="E175">
            <v>0.01</v>
          </cell>
          <cell r="F175">
            <v>1919</v>
          </cell>
        </row>
        <row r="176">
          <cell r="A176" t="str">
            <v>Cerradura Inafer C-998 Madera</v>
          </cell>
          <cell r="B176" t="str">
            <v>UN</v>
          </cell>
          <cell r="C176">
            <v>1</v>
          </cell>
          <cell r="D176">
            <v>30900</v>
          </cell>
          <cell r="E176">
            <v>0.01</v>
          </cell>
          <cell r="F176">
            <v>31209</v>
          </cell>
        </row>
        <row r="177">
          <cell r="A177" t="str">
            <v>Cerradura Shalage Ref A30D - terraza, Georgia</v>
          </cell>
          <cell r="B177" t="str">
            <v>UN</v>
          </cell>
          <cell r="C177">
            <v>1</v>
          </cell>
          <cell r="D177">
            <v>35000</v>
          </cell>
          <cell r="E177">
            <v>0.01</v>
          </cell>
          <cell r="F177">
            <v>35350</v>
          </cell>
        </row>
        <row r="178">
          <cell r="A178" t="str">
            <v>Cerradura Shalage Ref B362 Doble cilindro</v>
          </cell>
          <cell r="B178" t="str">
            <v>UN</v>
          </cell>
          <cell r="C178">
            <v>1</v>
          </cell>
          <cell r="D178">
            <v>65000</v>
          </cell>
          <cell r="E178">
            <v>0.01</v>
          </cell>
          <cell r="F178">
            <v>65650</v>
          </cell>
        </row>
        <row r="179">
          <cell r="A179" t="str">
            <v>Cerradura Schlage T.A. Econ./Gold</v>
          </cell>
          <cell r="B179" t="str">
            <v>UN</v>
          </cell>
          <cell r="C179">
            <v>1</v>
          </cell>
          <cell r="D179">
            <v>14400</v>
          </cell>
          <cell r="E179">
            <v>0.01</v>
          </cell>
          <cell r="F179">
            <v>14544</v>
          </cell>
        </row>
        <row r="180">
          <cell r="A180" t="str">
            <v>Cerradura Gato doble cerrojo/210400</v>
          </cell>
          <cell r="B180" t="str">
            <v>UN</v>
          </cell>
          <cell r="C180">
            <v>1</v>
          </cell>
          <cell r="D180">
            <v>34200</v>
          </cell>
          <cell r="E180">
            <v>0.01</v>
          </cell>
          <cell r="F180">
            <v>34542</v>
          </cell>
        </row>
        <row r="181">
          <cell r="A181" t="str">
            <v>Cerradura YALE 170 1/4</v>
          </cell>
          <cell r="B181" t="str">
            <v>UN</v>
          </cell>
          <cell r="C181">
            <v>1</v>
          </cell>
          <cell r="D181">
            <v>41850</v>
          </cell>
          <cell r="E181">
            <v>0.01</v>
          </cell>
          <cell r="F181">
            <v>42269</v>
          </cell>
        </row>
        <row r="182">
          <cell r="A182" t="str">
            <v>Cerradura de amnija accent schlage</v>
          </cell>
          <cell r="B182" t="str">
            <v>UN</v>
          </cell>
          <cell r="C182">
            <v>1</v>
          </cell>
          <cell r="D182">
            <v>58900</v>
          </cell>
          <cell r="E182">
            <v>0.01</v>
          </cell>
          <cell r="F182">
            <v>59489</v>
          </cell>
        </row>
        <row r="183">
          <cell r="A183" t="str">
            <v>Cerradura de alcoba en poma metálica</v>
          </cell>
          <cell r="B183" t="str">
            <v>UN</v>
          </cell>
          <cell r="C183">
            <v>1</v>
          </cell>
          <cell r="D183">
            <v>40550</v>
          </cell>
          <cell r="E183">
            <v>0.01</v>
          </cell>
          <cell r="F183">
            <v>40956</v>
          </cell>
        </row>
        <row r="184">
          <cell r="A184" t="str">
            <v>Cerradura puerta discapacitados 63 AA - F30 B A &amp; A</v>
          </cell>
          <cell r="B184" t="str">
            <v>UN</v>
          </cell>
          <cell r="C184">
            <v>1</v>
          </cell>
          <cell r="D184">
            <v>100000</v>
          </cell>
          <cell r="E184">
            <v>0.01</v>
          </cell>
          <cell r="F184">
            <v>101000</v>
          </cell>
        </row>
        <row r="185">
          <cell r="A185" t="str">
            <v>Chazo p/tornillo 1/8" x 1 1/4</v>
          </cell>
          <cell r="B185" t="str">
            <v>UN</v>
          </cell>
          <cell r="C185">
            <v>1</v>
          </cell>
          <cell r="D185">
            <v>634</v>
          </cell>
          <cell r="E185">
            <v>0.01</v>
          </cell>
          <cell r="F185">
            <v>640</v>
          </cell>
        </row>
        <row r="186">
          <cell r="A186" t="str">
            <v>Cheque red white roscado de   1/2"; incluye accesorios</v>
          </cell>
          <cell r="B186" t="str">
            <v>UN</v>
          </cell>
          <cell r="C186">
            <v>1</v>
          </cell>
          <cell r="D186">
            <v>28000</v>
          </cell>
          <cell r="E186">
            <v>0.01</v>
          </cell>
          <cell r="F186">
            <v>28280</v>
          </cell>
        </row>
        <row r="187">
          <cell r="A187" t="str">
            <v>Cheque red white roscado  3/4"; incluye accesorios</v>
          </cell>
          <cell r="B187" t="str">
            <v>UN</v>
          </cell>
          <cell r="C187">
            <v>1</v>
          </cell>
          <cell r="D187">
            <v>38000</v>
          </cell>
          <cell r="E187">
            <v>0.01</v>
          </cell>
          <cell r="F187">
            <v>38380</v>
          </cell>
        </row>
        <row r="188">
          <cell r="A188" t="str">
            <v>Cheque red white roscado de 1"; incluye accesorios</v>
          </cell>
          <cell r="B188" t="str">
            <v>UN</v>
          </cell>
          <cell r="C188">
            <v>1</v>
          </cell>
          <cell r="D188">
            <v>52000</v>
          </cell>
          <cell r="E188">
            <v>0.01</v>
          </cell>
          <cell r="F188">
            <v>52520</v>
          </cell>
        </row>
        <row r="189">
          <cell r="A189" t="str">
            <v>Valvula - Cheque Hidro 1/2"</v>
          </cell>
          <cell r="B189" t="str">
            <v>UN</v>
          </cell>
          <cell r="C189">
            <v>1</v>
          </cell>
          <cell r="D189">
            <v>24000</v>
          </cell>
          <cell r="E189">
            <v>0.01</v>
          </cell>
          <cell r="F189">
            <v>24240</v>
          </cell>
        </row>
        <row r="190">
          <cell r="A190" t="str">
            <v>Valvula - Cheque Hidro 3/4"</v>
          </cell>
          <cell r="B190" t="str">
            <v>UN</v>
          </cell>
          <cell r="C190">
            <v>1</v>
          </cell>
          <cell r="D190">
            <v>27300</v>
          </cell>
          <cell r="E190">
            <v>0.01</v>
          </cell>
          <cell r="F190">
            <v>27573</v>
          </cell>
        </row>
        <row r="191">
          <cell r="A191" t="str">
            <v>Valvula - Cheque Hidro 1"</v>
          </cell>
          <cell r="B191" t="str">
            <v>UN</v>
          </cell>
          <cell r="C191">
            <v>1</v>
          </cell>
          <cell r="D191">
            <v>76500</v>
          </cell>
          <cell r="E191">
            <v>0.01</v>
          </cell>
          <cell r="F191">
            <v>77265</v>
          </cell>
        </row>
        <row r="192">
          <cell r="A192" t="str">
            <v>Valvula - Cheque cortina HICC Helbert  1/2"</v>
          </cell>
          <cell r="B192" t="str">
            <v>UN</v>
          </cell>
          <cell r="C192">
            <v>1</v>
          </cell>
          <cell r="D192">
            <v>31500</v>
          </cell>
          <cell r="E192">
            <v>0.01</v>
          </cell>
          <cell r="F192">
            <v>31815</v>
          </cell>
        </row>
        <row r="193">
          <cell r="A193" t="str">
            <v>Valvula - Cheque cortina HICC Helbert  1 1/4" ; incluye accesorios</v>
          </cell>
          <cell r="B193" t="str">
            <v>UN</v>
          </cell>
          <cell r="C193">
            <v>1</v>
          </cell>
          <cell r="D193">
            <v>105000</v>
          </cell>
          <cell r="E193">
            <v>0.01</v>
          </cell>
          <cell r="F193">
            <v>106050</v>
          </cell>
        </row>
        <row r="194">
          <cell r="A194" t="str">
            <v>Valvula - Cheque cortina HICC Helbert  1 1/2" ; incluye accesorios</v>
          </cell>
          <cell r="B194" t="str">
            <v>UN</v>
          </cell>
          <cell r="C194">
            <v>1</v>
          </cell>
          <cell r="D194">
            <v>160000</v>
          </cell>
          <cell r="E194">
            <v>0.01</v>
          </cell>
          <cell r="F194">
            <v>161600</v>
          </cell>
        </row>
        <row r="195">
          <cell r="A195" t="str">
            <v>Valvula - Cheque cortina HICC Helbert  2"</v>
          </cell>
          <cell r="B195" t="str">
            <v>UN</v>
          </cell>
          <cell r="C195">
            <v>1</v>
          </cell>
          <cell r="D195">
            <v>247200</v>
          </cell>
          <cell r="E195">
            <v>0.01</v>
          </cell>
          <cell r="F195">
            <v>249672</v>
          </cell>
        </row>
        <row r="196">
          <cell r="A196" t="str">
            <v>Valvula - Cheque cortina HICC Helbert   3" ; incluye accesorios</v>
          </cell>
          <cell r="B196" t="str">
            <v>UN</v>
          </cell>
          <cell r="C196">
            <v>1</v>
          </cell>
          <cell r="D196">
            <v>586900</v>
          </cell>
          <cell r="E196">
            <v>0.01</v>
          </cell>
          <cell r="F196">
            <v>592769</v>
          </cell>
        </row>
        <row r="197">
          <cell r="A197" t="str">
            <v>Cinta Aislante</v>
          </cell>
          <cell r="B197" t="str">
            <v>UN</v>
          </cell>
          <cell r="C197">
            <v>1</v>
          </cell>
          <cell r="D197">
            <v>3000</v>
          </cell>
          <cell r="E197">
            <v>0.01</v>
          </cell>
          <cell r="F197">
            <v>3030</v>
          </cell>
        </row>
        <row r="198">
          <cell r="A198" t="str">
            <v>Codo de Bajante 45º Amazonas</v>
          </cell>
          <cell r="B198" t="str">
            <v>UN</v>
          </cell>
          <cell r="C198">
            <v>1</v>
          </cell>
          <cell r="D198">
            <v>6000</v>
          </cell>
          <cell r="E198">
            <v>0.01</v>
          </cell>
          <cell r="F198">
            <v>6060</v>
          </cell>
        </row>
        <row r="199">
          <cell r="A199" t="str">
            <v>Codo 90º 1/4 CxC 3"</v>
          </cell>
          <cell r="B199" t="str">
            <v>UN</v>
          </cell>
          <cell r="C199">
            <v>1</v>
          </cell>
          <cell r="D199">
            <v>5835</v>
          </cell>
          <cell r="E199">
            <v>0.01</v>
          </cell>
          <cell r="F199">
            <v>5893</v>
          </cell>
        </row>
        <row r="200">
          <cell r="A200" t="str">
            <v>Codo 90º 1/4 CxC 4"</v>
          </cell>
          <cell r="B200" t="str">
            <v>UN</v>
          </cell>
          <cell r="C200">
            <v>1</v>
          </cell>
          <cell r="D200">
            <v>6430</v>
          </cell>
          <cell r="E200">
            <v>0.01</v>
          </cell>
          <cell r="F200">
            <v>6494</v>
          </cell>
        </row>
        <row r="201">
          <cell r="A201" t="str">
            <v>Codo 90º Pres.PVC 2"</v>
          </cell>
          <cell r="B201" t="str">
            <v>UN</v>
          </cell>
          <cell r="C201">
            <v>1</v>
          </cell>
          <cell r="D201">
            <v>6930</v>
          </cell>
          <cell r="E201">
            <v>0.01</v>
          </cell>
          <cell r="F201">
            <v>6999</v>
          </cell>
        </row>
        <row r="202">
          <cell r="A202" t="str">
            <v>Codo 90º Pres.PVC 1"</v>
          </cell>
          <cell r="B202" t="str">
            <v>UN</v>
          </cell>
          <cell r="C202">
            <v>1</v>
          </cell>
          <cell r="D202">
            <v>1177</v>
          </cell>
          <cell r="E202">
            <v>0.01</v>
          </cell>
          <cell r="F202">
            <v>1189</v>
          </cell>
        </row>
        <row r="203">
          <cell r="A203" t="str">
            <v>Codo 90º Pres.PVC 1/2"</v>
          </cell>
          <cell r="B203" t="str">
            <v>UN</v>
          </cell>
          <cell r="C203">
            <v>1</v>
          </cell>
          <cell r="D203">
            <v>376</v>
          </cell>
          <cell r="E203">
            <v>0.01</v>
          </cell>
          <cell r="F203">
            <v>380</v>
          </cell>
        </row>
        <row r="204">
          <cell r="A204" t="str">
            <v>Codo 90º Pres.PVC 3/4"</v>
          </cell>
          <cell r="B204" t="str">
            <v>UN</v>
          </cell>
          <cell r="C204">
            <v>1</v>
          </cell>
          <cell r="D204">
            <v>400</v>
          </cell>
          <cell r="E204">
            <v>0.01</v>
          </cell>
          <cell r="F204">
            <v>404</v>
          </cell>
        </row>
        <row r="205">
          <cell r="A205" t="str">
            <v>Codo 90º Pres.PVC 1 1/2"</v>
          </cell>
          <cell r="B205" t="str">
            <v>UN</v>
          </cell>
          <cell r="C205">
            <v>1</v>
          </cell>
          <cell r="D205">
            <v>4225</v>
          </cell>
          <cell r="E205">
            <v>0.01</v>
          </cell>
          <cell r="F205">
            <v>4267</v>
          </cell>
        </row>
        <row r="206">
          <cell r="A206" t="str">
            <v>Codo H.G: 1/2"</v>
          </cell>
          <cell r="B206" t="str">
            <v>UN</v>
          </cell>
          <cell r="C206">
            <v>1</v>
          </cell>
          <cell r="D206">
            <v>1100</v>
          </cell>
          <cell r="E206">
            <v>0.01</v>
          </cell>
          <cell r="F206">
            <v>1111</v>
          </cell>
        </row>
        <row r="207">
          <cell r="A207" t="str">
            <v>Codo PVC-P 3/4"</v>
          </cell>
          <cell r="B207" t="str">
            <v>UN</v>
          </cell>
          <cell r="C207">
            <v>1</v>
          </cell>
          <cell r="D207">
            <v>586</v>
          </cell>
          <cell r="E207">
            <v>0.01</v>
          </cell>
          <cell r="F207">
            <v>592</v>
          </cell>
        </row>
        <row r="208">
          <cell r="A208" t="str">
            <v>Codo PVC-P 1/2"</v>
          </cell>
          <cell r="B208" t="str">
            <v>UN</v>
          </cell>
          <cell r="C208">
            <v>1</v>
          </cell>
          <cell r="D208">
            <v>367</v>
          </cell>
          <cell r="E208">
            <v>0.01</v>
          </cell>
          <cell r="F208">
            <v>371</v>
          </cell>
        </row>
        <row r="209">
          <cell r="A209" t="str">
            <v>Codo PVC-S  22,5º</v>
          </cell>
          <cell r="B209" t="str">
            <v>UN</v>
          </cell>
          <cell r="C209">
            <v>1</v>
          </cell>
          <cell r="D209">
            <v>2500</v>
          </cell>
          <cell r="E209">
            <v>0.01</v>
          </cell>
          <cell r="F209">
            <v>2525</v>
          </cell>
        </row>
        <row r="210">
          <cell r="A210" t="str">
            <v>Codo 90º  CxC Sanitario 2"</v>
          </cell>
          <cell r="B210" t="str">
            <v>UN</v>
          </cell>
          <cell r="C210">
            <v>1</v>
          </cell>
          <cell r="D210">
            <v>1534</v>
          </cell>
          <cell r="E210">
            <v>0.01</v>
          </cell>
          <cell r="F210">
            <v>1549</v>
          </cell>
        </row>
        <row r="211">
          <cell r="A211" t="str">
            <v>Codo 90º  CxC Sanitario 3"</v>
          </cell>
          <cell r="B211" t="str">
            <v>UN</v>
          </cell>
          <cell r="C211">
            <v>1</v>
          </cell>
          <cell r="D211">
            <v>3554</v>
          </cell>
          <cell r="E211">
            <v>0.01</v>
          </cell>
          <cell r="F211">
            <v>3590</v>
          </cell>
        </row>
        <row r="212">
          <cell r="A212" t="str">
            <v>Codo 90º  CxC Sanitario 4"</v>
          </cell>
          <cell r="B212" t="str">
            <v>UN</v>
          </cell>
          <cell r="C212">
            <v>1</v>
          </cell>
          <cell r="D212">
            <v>7122</v>
          </cell>
          <cell r="E212">
            <v>0.01</v>
          </cell>
          <cell r="F212">
            <v>7193</v>
          </cell>
        </row>
        <row r="213">
          <cell r="A213" t="str">
            <v>Concreto de 2,000 p.s.i.</v>
          </cell>
          <cell r="B213" t="str">
            <v>M3</v>
          </cell>
          <cell r="C213">
            <v>1</v>
          </cell>
          <cell r="D213">
            <v>276775</v>
          </cell>
          <cell r="E213">
            <v>0.01</v>
          </cell>
          <cell r="F213">
            <v>279543</v>
          </cell>
        </row>
        <row r="214">
          <cell r="A214" t="str">
            <v>Concreto de 2,500 p.s.i.</v>
          </cell>
          <cell r="B214" t="str">
            <v>M3</v>
          </cell>
          <cell r="C214">
            <v>1</v>
          </cell>
          <cell r="D214">
            <v>291786</v>
          </cell>
          <cell r="E214">
            <v>0.01</v>
          </cell>
          <cell r="F214">
            <v>294704</v>
          </cell>
        </row>
        <row r="215">
          <cell r="A215" t="str">
            <v>Concreto de 3,000 p.s.i.</v>
          </cell>
          <cell r="B215" t="str">
            <v>M3</v>
          </cell>
          <cell r="C215">
            <v>1</v>
          </cell>
          <cell r="D215">
            <v>301178</v>
          </cell>
          <cell r="E215">
            <v>0.01</v>
          </cell>
          <cell r="F215">
            <v>304190</v>
          </cell>
        </row>
        <row r="216">
          <cell r="A216" t="str">
            <v>Conector resorte rojo</v>
          </cell>
          <cell r="B216" t="str">
            <v>UN</v>
          </cell>
          <cell r="C216">
            <v>1</v>
          </cell>
          <cell r="D216">
            <v>680</v>
          </cell>
          <cell r="E216">
            <v>0.01</v>
          </cell>
          <cell r="F216">
            <v>687</v>
          </cell>
        </row>
        <row r="217">
          <cell r="A217" t="str">
            <v>Conector para varilla cooper weld</v>
          </cell>
          <cell r="B217" t="str">
            <v>UN</v>
          </cell>
          <cell r="C217">
            <v>1</v>
          </cell>
          <cell r="D217">
            <v>4500</v>
          </cell>
          <cell r="E217">
            <v>0.01</v>
          </cell>
          <cell r="F217">
            <v>4545</v>
          </cell>
        </row>
        <row r="218">
          <cell r="A218" t="str">
            <v>Correa Z HR 305 x 80 Cal. 14 Long.6 m.</v>
          </cell>
          <cell r="B218" t="str">
            <v>ML</v>
          </cell>
          <cell r="C218">
            <v>1</v>
          </cell>
          <cell r="D218">
            <v>58085</v>
          </cell>
          <cell r="E218">
            <v>0.01</v>
          </cell>
          <cell r="F218">
            <v>58666</v>
          </cell>
        </row>
        <row r="219">
          <cell r="A219" t="str">
            <v>Cortina enrrollableBlackout</v>
          </cell>
          <cell r="B219" t="str">
            <v>M2</v>
          </cell>
          <cell r="C219">
            <v>1</v>
          </cell>
          <cell r="D219">
            <v>30000</v>
          </cell>
          <cell r="E219">
            <v>0.01</v>
          </cell>
          <cell r="F219">
            <v>30300</v>
          </cell>
        </row>
        <row r="220">
          <cell r="A220" t="str">
            <v>Cerco ordinario 3M</v>
          </cell>
          <cell r="B220" t="str">
            <v>ML</v>
          </cell>
          <cell r="C220">
            <v>1</v>
          </cell>
          <cell r="D220">
            <v>1550</v>
          </cell>
          <cell r="E220">
            <v>0.01</v>
          </cell>
          <cell r="F220">
            <v>1566</v>
          </cell>
        </row>
        <row r="221">
          <cell r="A221" t="str">
            <v>Curva galvanizada de 1"</v>
          </cell>
          <cell r="B221" t="str">
            <v>UN</v>
          </cell>
          <cell r="C221">
            <v>1</v>
          </cell>
          <cell r="D221">
            <v>6600</v>
          </cell>
          <cell r="E221">
            <v>0.01</v>
          </cell>
          <cell r="F221">
            <v>6666</v>
          </cell>
        </row>
        <row r="222">
          <cell r="A222" t="str">
            <v>Desperdicio acero 3%</v>
          </cell>
          <cell r="B222" t="str">
            <v>%</v>
          </cell>
          <cell r="C222">
            <v>1</v>
          </cell>
          <cell r="D222">
            <v>84</v>
          </cell>
          <cell r="E222">
            <v>0.01</v>
          </cell>
          <cell r="F222">
            <v>85</v>
          </cell>
        </row>
        <row r="223">
          <cell r="A223" t="str">
            <v>Detergentes, ácidos</v>
          </cell>
          <cell r="B223" t="str">
            <v>GL</v>
          </cell>
          <cell r="C223">
            <v>1</v>
          </cell>
          <cell r="D223">
            <v>750</v>
          </cell>
          <cell r="E223">
            <v>0.01</v>
          </cell>
          <cell r="F223">
            <v>758</v>
          </cell>
        </row>
        <row r="224">
          <cell r="A224" t="str">
            <v>Enchape de mesón en madera Cedro</v>
          </cell>
          <cell r="B224" t="str">
            <v>M2</v>
          </cell>
          <cell r="C224">
            <v>1</v>
          </cell>
          <cell r="D224">
            <v>110000</v>
          </cell>
          <cell r="E224">
            <v>0.01</v>
          </cell>
          <cell r="F224">
            <v>111100</v>
          </cell>
        </row>
        <row r="225">
          <cell r="A225" t="str">
            <v>Escuadra metálica para anclaje</v>
          </cell>
          <cell r="B225" t="str">
            <v>UN</v>
          </cell>
          <cell r="C225">
            <v>1</v>
          </cell>
          <cell r="D225">
            <v>3000</v>
          </cell>
          <cell r="E225">
            <v>0.01</v>
          </cell>
          <cell r="F225">
            <v>3030</v>
          </cell>
        </row>
        <row r="226">
          <cell r="A226" t="str">
            <v>Esfumado 20,5 x 20,5</v>
          </cell>
          <cell r="B226" t="str">
            <v>M2</v>
          </cell>
          <cell r="C226">
            <v>1</v>
          </cell>
          <cell r="D226">
            <v>12400</v>
          </cell>
          <cell r="E226">
            <v>0.01</v>
          </cell>
          <cell r="F226">
            <v>12524</v>
          </cell>
        </row>
        <row r="227">
          <cell r="A227" t="str">
            <v>Esmalte sobre reja</v>
          </cell>
          <cell r="B227" t="str">
            <v>M2</v>
          </cell>
          <cell r="C227">
            <v>1</v>
          </cell>
          <cell r="D227">
            <v>2500</v>
          </cell>
          <cell r="E227">
            <v>0.01</v>
          </cell>
          <cell r="F227">
            <v>2525</v>
          </cell>
        </row>
        <row r="228">
          <cell r="A228" t="str">
            <v>Esmalte mate supersintético</v>
          </cell>
          <cell r="B228" t="str">
            <v>GL</v>
          </cell>
          <cell r="C228">
            <v>1</v>
          </cell>
          <cell r="D228">
            <v>53444</v>
          </cell>
          <cell r="E228">
            <v>0.01</v>
          </cell>
          <cell r="F228">
            <v>53978</v>
          </cell>
        </row>
        <row r="229">
          <cell r="A229" t="str">
            <v>Esmalte sintético para señalización</v>
          </cell>
          <cell r="B229" t="str">
            <v>GL</v>
          </cell>
          <cell r="C229">
            <v>1</v>
          </cell>
          <cell r="D229">
            <v>58000</v>
          </cell>
          <cell r="E229">
            <v>0.01</v>
          </cell>
          <cell r="F229">
            <v>58580</v>
          </cell>
        </row>
        <row r="230">
          <cell r="A230" t="str">
            <v>Esmalte sintético Pintulux</v>
          </cell>
          <cell r="B230" t="str">
            <v>GL</v>
          </cell>
          <cell r="C230">
            <v>1</v>
          </cell>
          <cell r="D230">
            <v>45000</v>
          </cell>
          <cell r="E230">
            <v>0.01</v>
          </cell>
          <cell r="F230">
            <v>45450</v>
          </cell>
        </row>
        <row r="231">
          <cell r="A231" t="str">
            <v>Esmalte epoxico Epoxibler 2 componentes</v>
          </cell>
          <cell r="B231" t="str">
            <v>GL</v>
          </cell>
          <cell r="C231">
            <v>1</v>
          </cell>
          <cell r="D231">
            <v>108000</v>
          </cell>
          <cell r="E231">
            <v>0.01</v>
          </cell>
          <cell r="F231">
            <v>109080</v>
          </cell>
        </row>
        <row r="232">
          <cell r="A232" t="str">
            <v xml:space="preserve">Estuco </v>
          </cell>
          <cell r="B232" t="str">
            <v>KG</v>
          </cell>
          <cell r="C232">
            <v>1</v>
          </cell>
          <cell r="D232">
            <v>5000</v>
          </cell>
          <cell r="E232">
            <v>0.01</v>
          </cell>
          <cell r="F232">
            <v>5050</v>
          </cell>
        </row>
        <row r="233">
          <cell r="A233" t="str">
            <v>Espejo biselado de 4 mm</v>
          </cell>
          <cell r="B233" t="str">
            <v>M2</v>
          </cell>
          <cell r="C233">
            <v>1</v>
          </cell>
          <cell r="D233">
            <v>56870.012208628454</v>
          </cell>
          <cell r="E233">
            <v>0.01</v>
          </cell>
          <cell r="F233">
            <v>57439</v>
          </cell>
        </row>
        <row r="234">
          <cell r="A234" t="str">
            <v>Disolvente Thinner</v>
          </cell>
          <cell r="B234" t="str">
            <v>GL</v>
          </cell>
          <cell r="C234">
            <v>1</v>
          </cell>
          <cell r="D234">
            <v>15000</v>
          </cell>
          <cell r="E234">
            <v>0.01</v>
          </cell>
          <cell r="F234">
            <v>15150</v>
          </cell>
        </row>
        <row r="235">
          <cell r="A235" t="str">
            <v>Dispensador para Jabón liquido Acero Inox</v>
          </cell>
          <cell r="B235" t="str">
            <v>UN</v>
          </cell>
          <cell r="C235">
            <v>1</v>
          </cell>
          <cell r="D235">
            <v>93960</v>
          </cell>
          <cell r="E235">
            <v>0.01</v>
          </cell>
          <cell r="F235">
            <v>94900</v>
          </cell>
        </row>
        <row r="236">
          <cell r="A236" t="str">
            <v>Dispensador para papel higienico Jumbo linea clasica blanco</v>
          </cell>
          <cell r="C236">
            <v>1</v>
          </cell>
          <cell r="D236">
            <v>75000</v>
          </cell>
          <cell r="E236">
            <v>0.01</v>
          </cell>
          <cell r="F236">
            <v>75750</v>
          </cell>
        </row>
        <row r="237">
          <cell r="A237" t="str">
            <v>Ducha Galaxia sencilla</v>
          </cell>
          <cell r="B237" t="str">
            <v>UN</v>
          </cell>
          <cell r="C237">
            <v>1</v>
          </cell>
          <cell r="D237">
            <v>28148</v>
          </cell>
          <cell r="E237">
            <v>0.01</v>
          </cell>
          <cell r="F237">
            <v>28429</v>
          </cell>
        </row>
        <row r="238">
          <cell r="A238" t="str">
            <v>Durmiente abarco 4M</v>
          </cell>
          <cell r="B238" t="str">
            <v>ML</v>
          </cell>
          <cell r="C238">
            <v>1</v>
          </cell>
          <cell r="D238">
            <v>1200</v>
          </cell>
          <cell r="E238">
            <v>0.01</v>
          </cell>
          <cell r="F238">
            <v>1212</v>
          </cell>
        </row>
        <row r="239">
          <cell r="A239" t="str">
            <v>Durmiente ordinario 3 m</v>
          </cell>
          <cell r="B239" t="str">
            <v>ML</v>
          </cell>
          <cell r="C239">
            <v>1</v>
          </cell>
          <cell r="D239">
            <v>783</v>
          </cell>
          <cell r="E239">
            <v>0.01</v>
          </cell>
          <cell r="F239">
            <v>791</v>
          </cell>
        </row>
        <row r="240">
          <cell r="A240" t="str">
            <v>Duropiso</v>
          </cell>
          <cell r="B240" t="str">
            <v>M2</v>
          </cell>
          <cell r="C240">
            <v>1</v>
          </cell>
          <cell r="D240">
            <v>24000</v>
          </cell>
          <cell r="E240">
            <v>0.01</v>
          </cell>
          <cell r="F240">
            <v>24240</v>
          </cell>
        </row>
        <row r="241">
          <cell r="A241" t="str">
            <v>Gancho teja eternit</v>
          </cell>
          <cell r="B241" t="str">
            <v>UN</v>
          </cell>
          <cell r="C241">
            <v>1</v>
          </cell>
          <cell r="D241">
            <v>4000</v>
          </cell>
          <cell r="E241">
            <v>0.01</v>
          </cell>
          <cell r="F241">
            <v>4040</v>
          </cell>
        </row>
        <row r="242">
          <cell r="A242" t="str">
            <v>Gancho Tensor GalvanizadoTipo comercial 5/16 x 5"</v>
          </cell>
          <cell r="B242" t="str">
            <v>UN</v>
          </cell>
          <cell r="C242">
            <v>1</v>
          </cell>
          <cell r="D242">
            <v>1200</v>
          </cell>
          <cell r="E242">
            <v>0.01</v>
          </cell>
          <cell r="F242">
            <v>1212</v>
          </cell>
        </row>
        <row r="243">
          <cell r="A243" t="str">
            <v xml:space="preserve">Gancho galvanizado con platina </v>
          </cell>
          <cell r="B243" t="str">
            <v>UN</v>
          </cell>
          <cell r="C243">
            <v>1</v>
          </cell>
          <cell r="D243">
            <v>11500</v>
          </cell>
          <cell r="E243">
            <v>0.01</v>
          </cell>
          <cell r="F243">
            <v>11615</v>
          </cell>
        </row>
        <row r="244">
          <cell r="A244" t="str">
            <v>Gravilla de rio (viaje 5 m3)</v>
          </cell>
          <cell r="B244" t="str">
            <v>M3</v>
          </cell>
          <cell r="C244">
            <v>1</v>
          </cell>
          <cell r="D244">
            <v>70000</v>
          </cell>
          <cell r="E244">
            <v>0.01</v>
          </cell>
          <cell r="F244">
            <v>70700</v>
          </cell>
        </row>
        <row r="245">
          <cell r="A245" t="str">
            <v>Granito Pulido para mesones</v>
          </cell>
          <cell r="B245" t="str">
            <v>M2</v>
          </cell>
          <cell r="C245">
            <v>1</v>
          </cell>
          <cell r="D245">
            <v>24530</v>
          </cell>
          <cell r="E245">
            <v>0.01</v>
          </cell>
          <cell r="F245">
            <v>24775</v>
          </cell>
        </row>
        <row r="246">
          <cell r="A246" t="str">
            <v>Granito No.3</v>
          </cell>
          <cell r="B246" t="str">
            <v>Bulto</v>
          </cell>
          <cell r="C246">
            <v>1</v>
          </cell>
          <cell r="D246">
            <v>14000</v>
          </cell>
          <cell r="E246">
            <v>0.01</v>
          </cell>
          <cell r="F246">
            <v>14140</v>
          </cell>
        </row>
        <row r="247">
          <cell r="A247" t="str">
            <v>Gravilla mona Nº 2</v>
          </cell>
          <cell r="B247" t="str">
            <v>Bulto</v>
          </cell>
          <cell r="C247">
            <v>1</v>
          </cell>
          <cell r="D247">
            <v>5000</v>
          </cell>
          <cell r="E247">
            <v>0.01</v>
          </cell>
          <cell r="F247">
            <v>5050</v>
          </cell>
        </row>
        <row r="248">
          <cell r="A248" t="str">
            <v>Guaya 1/8"</v>
          </cell>
          <cell r="B248" t="str">
            <v>ML</v>
          </cell>
          <cell r="C248">
            <v>1</v>
          </cell>
          <cell r="D248">
            <v>700</v>
          </cell>
          <cell r="E248">
            <v>0.01</v>
          </cell>
          <cell r="F248">
            <v>707</v>
          </cell>
        </row>
        <row r="249">
          <cell r="A249" t="str">
            <v>Formaleta cedro macho</v>
          </cell>
          <cell r="B249" t="str">
            <v>m2</v>
          </cell>
          <cell r="C249">
            <v>1</v>
          </cell>
          <cell r="D249">
            <v>25000</v>
          </cell>
          <cell r="E249">
            <v>0.01</v>
          </cell>
          <cell r="F249">
            <v>25250</v>
          </cell>
        </row>
        <row r="250">
          <cell r="A250" t="str">
            <v>Flotador 3/4 plg - bronce</v>
          </cell>
          <cell r="B250" t="str">
            <v>UN</v>
          </cell>
          <cell r="C250">
            <v>1</v>
          </cell>
          <cell r="D250">
            <v>53000</v>
          </cell>
          <cell r="E250">
            <v>0.01</v>
          </cell>
          <cell r="F250">
            <v>53530</v>
          </cell>
        </row>
        <row r="251">
          <cell r="A251" t="str">
            <v>Flotador mecánico 1" Incluye accesorios</v>
          </cell>
          <cell r="B251" t="str">
            <v>UN</v>
          </cell>
          <cell r="C251">
            <v>1</v>
          </cell>
          <cell r="D251">
            <v>85000</v>
          </cell>
          <cell r="E251">
            <v>0.01</v>
          </cell>
          <cell r="F251">
            <v>85850</v>
          </cell>
        </row>
        <row r="252">
          <cell r="A252" t="str">
            <v>Falleva con portacandado</v>
          </cell>
          <cell r="B252" t="str">
            <v>UN</v>
          </cell>
          <cell r="C252">
            <v>1</v>
          </cell>
          <cell r="D252">
            <v>15000</v>
          </cell>
          <cell r="E252">
            <v>0.01</v>
          </cell>
          <cell r="F252">
            <v>15150</v>
          </cell>
        </row>
        <row r="253">
          <cell r="A253" t="str">
            <v xml:space="preserve">Falleva  </v>
          </cell>
          <cell r="B253" t="str">
            <v>UN</v>
          </cell>
          <cell r="C253">
            <v>1</v>
          </cell>
          <cell r="D253">
            <v>7800</v>
          </cell>
          <cell r="E253">
            <v>0.01</v>
          </cell>
          <cell r="F253">
            <v>7878</v>
          </cell>
        </row>
        <row r="254">
          <cell r="A254" t="str">
            <v>Formica</v>
          </cell>
          <cell r="B254" t="str">
            <v>M2</v>
          </cell>
          <cell r="C254">
            <v>1</v>
          </cell>
          <cell r="D254">
            <v>19500</v>
          </cell>
          <cell r="E254">
            <v>0.01</v>
          </cell>
          <cell r="F254">
            <v>19695</v>
          </cell>
        </row>
        <row r="255">
          <cell r="A255" t="str">
            <v>Guardaescoba granito  7 X 33</v>
          </cell>
          <cell r="B255" t="str">
            <v>Ml</v>
          </cell>
          <cell r="C255">
            <v>1</v>
          </cell>
          <cell r="D255">
            <v>8550</v>
          </cell>
          <cell r="E255">
            <v>0.01</v>
          </cell>
          <cell r="F255">
            <v>8636</v>
          </cell>
        </row>
        <row r="256">
          <cell r="A256" t="str">
            <v>Guardaescoba granito pulido media caña; tipo alfa</v>
          </cell>
          <cell r="B256" t="str">
            <v>Ml</v>
          </cell>
          <cell r="C256">
            <v>1</v>
          </cell>
          <cell r="D256">
            <v>29000</v>
          </cell>
          <cell r="E256">
            <v>0.01</v>
          </cell>
          <cell r="F256">
            <v>29290</v>
          </cell>
        </row>
        <row r="257">
          <cell r="A257" t="str">
            <v>Hidrosello Canal Amazonas</v>
          </cell>
          <cell r="B257" t="str">
            <v>UN</v>
          </cell>
          <cell r="C257">
            <v>1</v>
          </cell>
          <cell r="D257">
            <v>2000</v>
          </cell>
          <cell r="E257">
            <v>0.01</v>
          </cell>
          <cell r="F257">
            <v>2020</v>
          </cell>
        </row>
        <row r="258">
          <cell r="A258" t="str">
            <v>Interruptor doble</v>
          </cell>
          <cell r="B258" t="str">
            <v>UN</v>
          </cell>
          <cell r="C258">
            <v>1</v>
          </cell>
          <cell r="D258">
            <v>8000</v>
          </cell>
          <cell r="E258">
            <v>0.01</v>
          </cell>
          <cell r="F258">
            <v>8080</v>
          </cell>
        </row>
        <row r="259">
          <cell r="A259" t="str">
            <v xml:space="preserve">Interruptor sencillo </v>
          </cell>
          <cell r="B259" t="str">
            <v>UN</v>
          </cell>
          <cell r="C259">
            <v>1</v>
          </cell>
          <cell r="D259">
            <v>7000</v>
          </cell>
          <cell r="E259">
            <v>0.01</v>
          </cell>
          <cell r="F259">
            <v>7070</v>
          </cell>
        </row>
        <row r="260">
          <cell r="A260" t="str">
            <v>Interruptor Tipo industrial de 3 x 16/63 amp</v>
          </cell>
          <cell r="B260" t="str">
            <v>UN</v>
          </cell>
          <cell r="C260">
            <v>1</v>
          </cell>
          <cell r="D260">
            <v>250000</v>
          </cell>
          <cell r="E260">
            <v>0.01</v>
          </cell>
          <cell r="F260">
            <v>252500</v>
          </cell>
        </row>
        <row r="261">
          <cell r="A261" t="str">
            <v>Interruptor Tipo industrial de 3 x 75 amp ABB</v>
          </cell>
          <cell r="B261" t="str">
            <v>UN</v>
          </cell>
          <cell r="C261">
            <v>1</v>
          </cell>
          <cell r="D261">
            <v>275000</v>
          </cell>
          <cell r="E261">
            <v>0.01</v>
          </cell>
          <cell r="F261">
            <v>277750</v>
          </cell>
        </row>
        <row r="262">
          <cell r="E262">
            <v>0.01</v>
          </cell>
          <cell r="F262">
            <v>0</v>
          </cell>
        </row>
        <row r="263">
          <cell r="A263" t="str">
            <v>Interruptor enchufable de 3 x 15 amp</v>
          </cell>
          <cell r="B263" t="str">
            <v>UN</v>
          </cell>
          <cell r="C263">
            <v>1</v>
          </cell>
          <cell r="D263">
            <v>71900</v>
          </cell>
          <cell r="E263">
            <v>0.01</v>
          </cell>
          <cell r="F263">
            <v>72619</v>
          </cell>
        </row>
        <row r="264">
          <cell r="A264" t="str">
            <v>Interruptor enchufable de 1 x 15 / 60 amp</v>
          </cell>
          <cell r="B264" t="str">
            <v>UN</v>
          </cell>
          <cell r="C264">
            <v>1</v>
          </cell>
          <cell r="D264">
            <v>10750</v>
          </cell>
          <cell r="E264">
            <v>0.01</v>
          </cell>
          <cell r="F264">
            <v>10858</v>
          </cell>
        </row>
        <row r="265">
          <cell r="A265" t="str">
            <v>Interruptor enchufable de 2 x 15 / 30 amp</v>
          </cell>
          <cell r="B265" t="str">
            <v>UN</v>
          </cell>
          <cell r="C265">
            <v>1</v>
          </cell>
          <cell r="D265">
            <v>21500</v>
          </cell>
          <cell r="E265">
            <v>0.01</v>
          </cell>
          <cell r="F265">
            <v>21715</v>
          </cell>
        </row>
        <row r="266">
          <cell r="A266" t="str">
            <v>Interruptor enchufable de 2 x 40 / 60 amp</v>
          </cell>
          <cell r="B266" t="str">
            <v>UN</v>
          </cell>
          <cell r="C266">
            <v>1</v>
          </cell>
          <cell r="D266">
            <v>26000</v>
          </cell>
          <cell r="E266">
            <v>0.01</v>
          </cell>
          <cell r="F266">
            <v>26260</v>
          </cell>
        </row>
        <row r="267">
          <cell r="A267" t="str">
            <v>Interruptor enchufable de 2 x 70 amp</v>
          </cell>
          <cell r="B267" t="str">
            <v>UN</v>
          </cell>
          <cell r="C267">
            <v>1</v>
          </cell>
          <cell r="D267">
            <v>43000</v>
          </cell>
          <cell r="E267">
            <v>0.01</v>
          </cell>
          <cell r="F267">
            <v>43430</v>
          </cell>
        </row>
        <row r="268">
          <cell r="A268" t="str">
            <v>Hebilla  Band it de 1/2"</v>
          </cell>
          <cell r="B268" t="str">
            <v>UN</v>
          </cell>
          <cell r="C268">
            <v>1</v>
          </cell>
          <cell r="D268">
            <v>400</v>
          </cell>
          <cell r="E268">
            <v>0.01</v>
          </cell>
          <cell r="F268">
            <v>404</v>
          </cell>
        </row>
        <row r="269">
          <cell r="A269" t="str">
            <v>Hierro cuadrado 9 mm</v>
          </cell>
          <cell r="B269" t="str">
            <v>ML</v>
          </cell>
          <cell r="C269">
            <v>1</v>
          </cell>
          <cell r="D269">
            <v>1250</v>
          </cell>
          <cell r="E269">
            <v>0.01</v>
          </cell>
          <cell r="F269">
            <v>1263</v>
          </cell>
        </row>
        <row r="270">
          <cell r="A270" t="str">
            <v>Hierro cuadrado 10,5 mm</v>
          </cell>
          <cell r="B270" t="str">
            <v>ML</v>
          </cell>
          <cell r="C270">
            <v>1</v>
          </cell>
          <cell r="D270">
            <v>1888.2479999999998</v>
          </cell>
          <cell r="E270">
            <v>0.01</v>
          </cell>
          <cell r="F270">
            <v>1907</v>
          </cell>
        </row>
        <row r="271">
          <cell r="A271" t="str">
            <v>Hierro cuadrado 12 mm</v>
          </cell>
          <cell r="B271" t="str">
            <v>ML</v>
          </cell>
          <cell r="C271">
            <v>1</v>
          </cell>
          <cell r="D271">
            <v>2719.9679999999994</v>
          </cell>
          <cell r="E271">
            <v>0.01</v>
          </cell>
          <cell r="F271">
            <v>2747</v>
          </cell>
        </row>
        <row r="272">
          <cell r="A272" t="str">
            <v>Hoja puerta triplex 0,81</v>
          </cell>
          <cell r="B272" t="str">
            <v>UN</v>
          </cell>
          <cell r="C272">
            <v>1</v>
          </cell>
          <cell r="D272">
            <v>49200</v>
          </cell>
          <cell r="E272">
            <v>0.01</v>
          </cell>
          <cell r="F272">
            <v>49692</v>
          </cell>
        </row>
        <row r="273">
          <cell r="A273" t="str">
            <v>Hoja puerta triplex 4mm.(2x1). Entamborada. Estructura ancho=0.10 m., espesor 4cm.</v>
          </cell>
          <cell r="B273" t="str">
            <v>UN</v>
          </cell>
          <cell r="C273">
            <v>1</v>
          </cell>
          <cell r="D273">
            <v>88000</v>
          </cell>
          <cell r="E273">
            <v>0.01</v>
          </cell>
          <cell r="F273">
            <v>88880</v>
          </cell>
        </row>
        <row r="274">
          <cell r="A274" t="str">
            <v>Interruptor Doble Lum.101C</v>
          </cell>
          <cell r="B274" t="str">
            <v>UN</v>
          </cell>
          <cell r="C274">
            <v>1</v>
          </cell>
          <cell r="D274">
            <v>13700</v>
          </cell>
          <cell r="E274">
            <v>0.01</v>
          </cell>
          <cell r="F274">
            <v>13837</v>
          </cell>
        </row>
        <row r="275">
          <cell r="A275" t="str">
            <v>Instalación Acometidad Sanitaria - Baños inc Mat.</v>
          </cell>
          <cell r="B275" t="str">
            <v>UN</v>
          </cell>
          <cell r="C275">
            <v>1</v>
          </cell>
          <cell r="D275">
            <v>150000</v>
          </cell>
          <cell r="E275">
            <v>0.01</v>
          </cell>
          <cell r="F275">
            <v>151500</v>
          </cell>
        </row>
        <row r="276">
          <cell r="A276" t="str">
            <v>Juego conx. Tanque</v>
          </cell>
          <cell r="B276" t="str">
            <v>UN</v>
          </cell>
          <cell r="C276">
            <v>1</v>
          </cell>
          <cell r="D276">
            <v>9643</v>
          </cell>
          <cell r="E276">
            <v>0.01</v>
          </cell>
          <cell r="F276">
            <v>9739</v>
          </cell>
        </row>
        <row r="277">
          <cell r="A277" t="str">
            <v>Ladrillo prensado Santa Fe</v>
          </cell>
          <cell r="B277" t="str">
            <v>UN</v>
          </cell>
          <cell r="C277">
            <v>1</v>
          </cell>
          <cell r="D277">
            <v>480</v>
          </cell>
          <cell r="E277">
            <v>0.01</v>
          </cell>
          <cell r="F277">
            <v>485</v>
          </cell>
        </row>
        <row r="278">
          <cell r="A278" t="str">
            <v>Ladrillo tolete recocido</v>
          </cell>
          <cell r="B278" t="str">
            <v>UN</v>
          </cell>
          <cell r="C278">
            <v>1</v>
          </cell>
          <cell r="D278">
            <v>250</v>
          </cell>
          <cell r="E278">
            <v>0.01</v>
          </cell>
          <cell r="F278">
            <v>253</v>
          </cell>
        </row>
        <row r="279">
          <cell r="A279" t="str">
            <v>Ladrillo tolete común</v>
          </cell>
          <cell r="B279" t="str">
            <v>UN</v>
          </cell>
          <cell r="C279">
            <v>1</v>
          </cell>
          <cell r="D279">
            <v>250</v>
          </cell>
          <cell r="E279">
            <v>0.01</v>
          </cell>
          <cell r="F279">
            <v>253</v>
          </cell>
        </row>
        <row r="280">
          <cell r="A280" t="str">
            <v>Ladrillo estructural</v>
          </cell>
          <cell r="B280" t="str">
            <v>UN</v>
          </cell>
          <cell r="C280">
            <v>1</v>
          </cell>
          <cell r="D280">
            <v>380</v>
          </cell>
          <cell r="E280">
            <v>0.01</v>
          </cell>
          <cell r="F280">
            <v>384</v>
          </cell>
        </row>
        <row r="281">
          <cell r="A281" t="str">
            <v>Ladrillo Tolete Fino</v>
          </cell>
          <cell r="B281" t="str">
            <v>UN</v>
          </cell>
          <cell r="C281">
            <v>1</v>
          </cell>
          <cell r="D281">
            <v>550</v>
          </cell>
          <cell r="E281">
            <v>0.01</v>
          </cell>
          <cell r="F281">
            <v>556</v>
          </cell>
        </row>
        <row r="282">
          <cell r="A282" t="str">
            <v>Ladrillo rejilla</v>
          </cell>
          <cell r="B282" t="str">
            <v>UN</v>
          </cell>
          <cell r="C282">
            <v>1</v>
          </cell>
          <cell r="D282">
            <v>380000</v>
          </cell>
          <cell r="E282">
            <v>0.01</v>
          </cell>
          <cell r="F282">
            <v>383800</v>
          </cell>
        </row>
        <row r="283">
          <cell r="A283" t="str">
            <v>Lamina Cold-Rolled Cal.16</v>
          </cell>
          <cell r="B283" t="str">
            <v>UN</v>
          </cell>
          <cell r="C283">
            <v>1</v>
          </cell>
          <cell r="D283">
            <v>51227</v>
          </cell>
          <cell r="E283">
            <v>0.01</v>
          </cell>
          <cell r="F283">
            <v>51739</v>
          </cell>
        </row>
        <row r="284">
          <cell r="A284" t="str">
            <v>Lamina Cold-Rolled Cal.18  1,22x2,44 m</v>
          </cell>
          <cell r="B284" t="str">
            <v>UN</v>
          </cell>
          <cell r="C284">
            <v>1</v>
          </cell>
          <cell r="D284">
            <v>87363</v>
          </cell>
          <cell r="E284">
            <v>0.01</v>
          </cell>
          <cell r="F284">
            <v>88237</v>
          </cell>
        </row>
        <row r="285">
          <cell r="A285" t="str">
            <v>Lamina Cold-Rolled Cal. 18 -M2</v>
          </cell>
          <cell r="B285" t="str">
            <v>M2</v>
          </cell>
          <cell r="C285">
            <v>1</v>
          </cell>
          <cell r="D285">
            <v>28200</v>
          </cell>
          <cell r="E285">
            <v>0.01</v>
          </cell>
          <cell r="F285">
            <v>28482</v>
          </cell>
        </row>
        <row r="286">
          <cell r="A286" t="str">
            <v>Lamina galvanizada cal.22</v>
          </cell>
          <cell r="B286" t="str">
            <v>UN</v>
          </cell>
          <cell r="C286">
            <v>1</v>
          </cell>
          <cell r="D286">
            <v>31340</v>
          </cell>
          <cell r="E286">
            <v>0.01</v>
          </cell>
          <cell r="F286">
            <v>31653</v>
          </cell>
        </row>
        <row r="287">
          <cell r="A287" t="str">
            <v>Lamina galvanizada cal. 18 1,22*2,44m</v>
          </cell>
          <cell r="B287" t="str">
            <v>UN</v>
          </cell>
          <cell r="C287">
            <v>1</v>
          </cell>
          <cell r="D287">
            <v>119118</v>
          </cell>
          <cell r="E287">
            <v>0.01</v>
          </cell>
          <cell r="F287">
            <v>120309</v>
          </cell>
        </row>
        <row r="288">
          <cell r="A288" t="str">
            <v xml:space="preserve">Lamina Metaldeck Cal 22 </v>
          </cell>
          <cell r="B288" t="str">
            <v>M2</v>
          </cell>
          <cell r="C288">
            <v>1</v>
          </cell>
          <cell r="D288">
            <v>29000</v>
          </cell>
          <cell r="E288">
            <v>0.01</v>
          </cell>
          <cell r="F288">
            <v>29290</v>
          </cell>
        </row>
        <row r="289">
          <cell r="A289" t="str">
            <v xml:space="preserve">Lamina Metaldeck Cal 18 </v>
          </cell>
          <cell r="B289" t="str">
            <v>M2</v>
          </cell>
          <cell r="C289">
            <v>1</v>
          </cell>
          <cell r="D289">
            <v>41052</v>
          </cell>
          <cell r="E289">
            <v>0.01</v>
          </cell>
          <cell r="F289">
            <v>41463</v>
          </cell>
        </row>
        <row r="290">
          <cell r="A290" t="str">
            <v>Lámpara fluorescente 2 x 32 - T 8</v>
          </cell>
          <cell r="B290" t="str">
            <v>UN</v>
          </cell>
          <cell r="C290">
            <v>1</v>
          </cell>
          <cell r="D290">
            <v>80500</v>
          </cell>
          <cell r="E290">
            <v>0.01</v>
          </cell>
          <cell r="F290">
            <v>81305</v>
          </cell>
        </row>
        <row r="291">
          <cell r="A291" t="str">
            <v>Lámpara fluorescente 2 x 32 tipo comercial</v>
          </cell>
          <cell r="B291" t="str">
            <v>UN</v>
          </cell>
          <cell r="C291">
            <v>1</v>
          </cell>
          <cell r="D291">
            <v>65000</v>
          </cell>
          <cell r="E291">
            <v>0.01</v>
          </cell>
          <cell r="F291">
            <v>65650</v>
          </cell>
        </row>
        <row r="292">
          <cell r="A292" t="str">
            <v xml:space="preserve">Lámpara Fluorescente 2 x 48" </v>
          </cell>
          <cell r="B292" t="str">
            <v>UN</v>
          </cell>
          <cell r="C292">
            <v>1</v>
          </cell>
          <cell r="D292">
            <v>88000</v>
          </cell>
          <cell r="E292">
            <v>0.01</v>
          </cell>
          <cell r="F292">
            <v>88880</v>
          </cell>
        </row>
        <row r="293">
          <cell r="A293" t="str">
            <v xml:space="preserve">Lámpara tipo tortuga </v>
          </cell>
          <cell r="B293" t="str">
            <v>UN</v>
          </cell>
          <cell r="C293">
            <v>1</v>
          </cell>
          <cell r="D293">
            <v>25000</v>
          </cell>
          <cell r="E293">
            <v>0.01</v>
          </cell>
          <cell r="F293">
            <v>25250</v>
          </cell>
        </row>
        <row r="294">
          <cell r="A294" t="str">
            <v>Lavadero de cemento 60 x 80</v>
          </cell>
          <cell r="B294" t="str">
            <v>UN</v>
          </cell>
          <cell r="C294">
            <v>1</v>
          </cell>
          <cell r="D294">
            <v>45000</v>
          </cell>
          <cell r="E294">
            <v>0.01</v>
          </cell>
          <cell r="F294">
            <v>45450</v>
          </cell>
        </row>
        <row r="295">
          <cell r="A295" t="str">
            <v>Lavamanos Acuacer</v>
          </cell>
          <cell r="B295" t="str">
            <v>UN</v>
          </cell>
          <cell r="C295">
            <v>1</v>
          </cell>
          <cell r="D295">
            <v>42108</v>
          </cell>
          <cell r="E295">
            <v>0.01</v>
          </cell>
          <cell r="F295">
            <v>42529</v>
          </cell>
        </row>
        <row r="296">
          <cell r="A296" t="str">
            <v>Lavamanos Acuacer, suministro e instalación</v>
          </cell>
          <cell r="B296" t="str">
            <v>UN</v>
          </cell>
          <cell r="C296">
            <v>1</v>
          </cell>
          <cell r="D296">
            <v>210000</v>
          </cell>
          <cell r="E296">
            <v>0.01</v>
          </cell>
          <cell r="F296">
            <v>212100</v>
          </cell>
        </row>
        <row r="297">
          <cell r="A297" t="str">
            <v>Lavaplatos galaxia</v>
          </cell>
          <cell r="B297" t="str">
            <v>UN</v>
          </cell>
          <cell r="C297">
            <v>1</v>
          </cell>
          <cell r="D297">
            <v>84912</v>
          </cell>
          <cell r="E297">
            <v>0.01</v>
          </cell>
          <cell r="F297">
            <v>85761</v>
          </cell>
        </row>
        <row r="298">
          <cell r="A298" t="str">
            <v>Llave terminal 1/2" - cromada , incluye adaptadores</v>
          </cell>
          <cell r="B298" t="str">
            <v>UN</v>
          </cell>
          <cell r="C298">
            <v>1</v>
          </cell>
          <cell r="D298">
            <v>20184</v>
          </cell>
          <cell r="E298">
            <v>0.01</v>
          </cell>
          <cell r="F298">
            <v>20386</v>
          </cell>
        </row>
        <row r="299">
          <cell r="A299" t="str">
            <v>Limpiador rem.PVC 760 gr</v>
          </cell>
          <cell r="B299" t="str">
            <v>UN</v>
          </cell>
          <cell r="C299">
            <v>1</v>
          </cell>
          <cell r="D299">
            <v>28672.000000000004</v>
          </cell>
          <cell r="E299">
            <v>0.01</v>
          </cell>
          <cell r="F299">
            <v>28959</v>
          </cell>
        </row>
        <row r="300">
          <cell r="A300" t="str">
            <v>Lona Verde</v>
          </cell>
          <cell r="B300" t="str">
            <v>ML</v>
          </cell>
          <cell r="C300">
            <v>1</v>
          </cell>
          <cell r="D300">
            <v>2600</v>
          </cell>
          <cell r="E300">
            <v>0.01</v>
          </cell>
          <cell r="F300">
            <v>2626</v>
          </cell>
        </row>
        <row r="301">
          <cell r="A301" t="str">
            <v>Lubricante de silicona Canal y Bajante Amazonas</v>
          </cell>
          <cell r="B301" t="str">
            <v>UN</v>
          </cell>
          <cell r="C301">
            <v>1</v>
          </cell>
          <cell r="D301">
            <v>2000</v>
          </cell>
          <cell r="E301">
            <v>0.01</v>
          </cell>
          <cell r="F301">
            <v>2020</v>
          </cell>
        </row>
        <row r="302">
          <cell r="A302" t="str">
            <v>Mallas electrosoldadas M - 131</v>
          </cell>
          <cell r="B302" t="str">
            <v>KG</v>
          </cell>
          <cell r="C302">
            <v>1</v>
          </cell>
          <cell r="D302">
            <v>2432.67</v>
          </cell>
          <cell r="E302">
            <v>0.01</v>
          </cell>
          <cell r="F302">
            <v>2457</v>
          </cell>
        </row>
        <row r="303">
          <cell r="A303" t="str">
            <v>Meson Negro san Gil pulido</v>
          </cell>
          <cell r="B303" t="str">
            <v>M2</v>
          </cell>
          <cell r="C303">
            <v>1</v>
          </cell>
          <cell r="D303">
            <v>207442</v>
          </cell>
          <cell r="E303">
            <v>0.01</v>
          </cell>
          <cell r="F303">
            <v>209516</v>
          </cell>
        </row>
        <row r="304">
          <cell r="A304" t="str">
            <v>Malla Eslabonada galvanizada Cal 12 huecos de 2 x  2 plg</v>
          </cell>
          <cell r="B304" t="str">
            <v>M2</v>
          </cell>
          <cell r="C304">
            <v>1</v>
          </cell>
          <cell r="D304">
            <v>14400.239999999998</v>
          </cell>
          <cell r="E304">
            <v>0.01</v>
          </cell>
          <cell r="F304">
            <v>14544</v>
          </cell>
        </row>
        <row r="305">
          <cell r="A305" t="str">
            <v>Malla electrosoldada D 5 x 5 mm y Separación 15 x 15 cm</v>
          </cell>
          <cell r="B305" t="str">
            <v>KG</v>
          </cell>
          <cell r="C305">
            <v>1</v>
          </cell>
          <cell r="D305">
            <v>2900</v>
          </cell>
          <cell r="E305">
            <v>0.01</v>
          </cell>
          <cell r="F305">
            <v>2929</v>
          </cell>
        </row>
        <row r="306">
          <cell r="A306" t="str">
            <v>Malla con vena de 2*50</v>
          </cell>
          <cell r="B306" t="str">
            <v>M2</v>
          </cell>
          <cell r="C306">
            <v>1</v>
          </cell>
          <cell r="D306">
            <v>5000</v>
          </cell>
          <cell r="E306">
            <v>0.01</v>
          </cell>
          <cell r="F306">
            <v>5050</v>
          </cell>
        </row>
        <row r="307">
          <cell r="A307" t="str">
            <v>Manija para ventana</v>
          </cell>
          <cell r="B307" t="str">
            <v>UN</v>
          </cell>
          <cell r="C307">
            <v>1</v>
          </cell>
          <cell r="D307">
            <v>4000</v>
          </cell>
          <cell r="E307">
            <v>0.01</v>
          </cell>
          <cell r="F307">
            <v>4040</v>
          </cell>
        </row>
        <row r="308">
          <cell r="A308" t="str">
            <v>Manto Asfaltico con foil de aluminio</v>
          </cell>
          <cell r="B308" t="str">
            <v>M2</v>
          </cell>
          <cell r="C308">
            <v>1</v>
          </cell>
          <cell r="D308">
            <v>16700</v>
          </cell>
          <cell r="E308">
            <v>0.01</v>
          </cell>
          <cell r="F308">
            <v>16867</v>
          </cell>
        </row>
        <row r="309">
          <cell r="A309" t="str">
            <v>Manto Sika felt</v>
          </cell>
          <cell r="B309" t="str">
            <v>M2</v>
          </cell>
          <cell r="C309">
            <v>1</v>
          </cell>
          <cell r="D309">
            <v>3000</v>
          </cell>
          <cell r="E309">
            <v>0.01</v>
          </cell>
          <cell r="F309">
            <v>3030</v>
          </cell>
        </row>
        <row r="310">
          <cell r="A310" t="str">
            <v>Emulsion asfaltica</v>
          </cell>
          <cell r="B310" t="str">
            <v>Gl</v>
          </cell>
          <cell r="C310">
            <v>1</v>
          </cell>
          <cell r="D310">
            <v>14000</v>
          </cell>
          <cell r="E310">
            <v>0.01</v>
          </cell>
          <cell r="F310">
            <v>14140</v>
          </cell>
        </row>
        <row r="311">
          <cell r="A311" t="str">
            <v>Alumol</v>
          </cell>
          <cell r="B311" t="str">
            <v>Gl</v>
          </cell>
          <cell r="C311">
            <v>1</v>
          </cell>
          <cell r="D311">
            <v>64000</v>
          </cell>
          <cell r="E311">
            <v>0.01</v>
          </cell>
          <cell r="F311">
            <v>64640</v>
          </cell>
        </row>
        <row r="312">
          <cell r="A312" t="str">
            <v>Marco puerta de seguridad Cal.18</v>
          </cell>
          <cell r="B312" t="str">
            <v>ML</v>
          </cell>
          <cell r="C312">
            <v>1</v>
          </cell>
          <cell r="D312">
            <v>12000</v>
          </cell>
          <cell r="E312">
            <v>0.01</v>
          </cell>
          <cell r="F312">
            <v>12120</v>
          </cell>
        </row>
        <row r="313">
          <cell r="A313" t="str">
            <v>Marco puerta lámina Cold rolled Cal 18</v>
          </cell>
          <cell r="B313" t="str">
            <v>ML</v>
          </cell>
          <cell r="C313">
            <v>1</v>
          </cell>
          <cell r="D313">
            <v>14200</v>
          </cell>
          <cell r="E313">
            <v>0.01</v>
          </cell>
          <cell r="F313">
            <v>14342</v>
          </cell>
        </row>
        <row r="314">
          <cell r="A314" t="str">
            <v>Marco ventana lámina Cold rolled Cal 18</v>
          </cell>
          <cell r="B314" t="str">
            <v>ML</v>
          </cell>
          <cell r="C314">
            <v>1</v>
          </cell>
          <cell r="D314">
            <v>13400</v>
          </cell>
          <cell r="E314">
            <v>0.01</v>
          </cell>
          <cell r="F314">
            <v>13534</v>
          </cell>
        </row>
        <row r="315">
          <cell r="A315" t="str">
            <v>Marco puerta lámina 1.00. Lám.Cal.18</v>
          </cell>
          <cell r="B315" t="str">
            <v>UN</v>
          </cell>
          <cell r="C315">
            <v>1</v>
          </cell>
          <cell r="D315">
            <v>58000</v>
          </cell>
          <cell r="E315">
            <v>0.01</v>
          </cell>
          <cell r="F315">
            <v>58580</v>
          </cell>
        </row>
        <row r="316">
          <cell r="A316" t="str">
            <v>Marco y tapa para caja de inspección de  0,30 x 0,30 mts</v>
          </cell>
          <cell r="B316" t="str">
            <v>UN</v>
          </cell>
          <cell r="C316">
            <v>1</v>
          </cell>
          <cell r="D316">
            <v>38000</v>
          </cell>
          <cell r="E316">
            <v>0.01</v>
          </cell>
          <cell r="F316">
            <v>38380</v>
          </cell>
        </row>
        <row r="317">
          <cell r="A317" t="str">
            <v>Marco y tapa para cámara de inspección CS275</v>
          </cell>
          <cell r="B317" t="str">
            <v>UN</v>
          </cell>
          <cell r="C317">
            <v>1</v>
          </cell>
          <cell r="D317">
            <v>145000</v>
          </cell>
          <cell r="E317">
            <v>0.01</v>
          </cell>
          <cell r="F317">
            <v>146450</v>
          </cell>
        </row>
        <row r="318">
          <cell r="A318" t="str">
            <v>Marco y tapa para cámara de inspección CS274</v>
          </cell>
          <cell r="B318" t="str">
            <v>UN</v>
          </cell>
          <cell r="C318">
            <v>1</v>
          </cell>
          <cell r="D318">
            <v>130000</v>
          </cell>
          <cell r="E318">
            <v>0.01</v>
          </cell>
          <cell r="F318">
            <v>131300</v>
          </cell>
        </row>
        <row r="319">
          <cell r="A319" t="str">
            <v>Marmolina</v>
          </cell>
          <cell r="B319" t="str">
            <v>Bulto</v>
          </cell>
          <cell r="C319">
            <v>1</v>
          </cell>
          <cell r="D319">
            <v>14000</v>
          </cell>
          <cell r="E319">
            <v>0.01</v>
          </cell>
          <cell r="F319">
            <v>14140</v>
          </cell>
        </row>
        <row r="320">
          <cell r="A320" t="str">
            <v>Medidor monofásico 20 - 100 amp, 120/240 v</v>
          </cell>
          <cell r="B320" t="str">
            <v>UN</v>
          </cell>
          <cell r="C320">
            <v>1</v>
          </cell>
          <cell r="D320">
            <v>210000</v>
          </cell>
          <cell r="E320">
            <v>0.01</v>
          </cell>
          <cell r="F320">
            <v>212100</v>
          </cell>
        </row>
        <row r="321">
          <cell r="A321" t="str">
            <v>Micropersianas Flexalum (a=1.74 x h=1.68)</v>
          </cell>
          <cell r="E321">
            <v>0.01</v>
          </cell>
          <cell r="F321">
            <v>0</v>
          </cell>
        </row>
        <row r="322">
          <cell r="A322" t="str">
            <v>Minirack de pared 37 x 52 x 51 cerrado, switch 8 puertos 10/100.</v>
          </cell>
          <cell r="B322" t="str">
            <v>UN</v>
          </cell>
          <cell r="C322">
            <v>1</v>
          </cell>
          <cell r="D322">
            <v>550000</v>
          </cell>
          <cell r="E322">
            <v>0.01</v>
          </cell>
          <cell r="F322">
            <v>555500</v>
          </cell>
        </row>
        <row r="323">
          <cell r="A323" t="str">
            <v>Mortero 1:3</v>
          </cell>
          <cell r="B323" t="str">
            <v>M3</v>
          </cell>
          <cell r="C323">
            <v>1</v>
          </cell>
          <cell r="D323">
            <v>358298</v>
          </cell>
          <cell r="E323">
            <v>0.01</v>
          </cell>
          <cell r="F323">
            <v>361881</v>
          </cell>
        </row>
        <row r="324">
          <cell r="A324" t="str">
            <v>Mortero 1:3 impermeabilizado</v>
          </cell>
          <cell r="B324" t="str">
            <v>M3</v>
          </cell>
          <cell r="C324">
            <v>1</v>
          </cell>
          <cell r="D324">
            <v>372435</v>
          </cell>
          <cell r="E324">
            <v>0.01</v>
          </cell>
          <cell r="F324">
            <v>376159</v>
          </cell>
        </row>
        <row r="325">
          <cell r="A325" t="str">
            <v>Mortero 1:4</v>
          </cell>
          <cell r="B325" t="str">
            <v>M3</v>
          </cell>
          <cell r="C325">
            <v>1</v>
          </cell>
          <cell r="D325">
            <v>244100</v>
          </cell>
          <cell r="E325">
            <v>0.01</v>
          </cell>
          <cell r="F325">
            <v>246541</v>
          </cell>
        </row>
        <row r="326">
          <cell r="A326" t="str">
            <v>Mortero 1:4 impermeabilizado</v>
          </cell>
          <cell r="B326" t="str">
            <v>M3</v>
          </cell>
          <cell r="C326">
            <v>1</v>
          </cell>
          <cell r="D326">
            <v>314396</v>
          </cell>
          <cell r="E326">
            <v>0.01</v>
          </cell>
          <cell r="F326">
            <v>317540</v>
          </cell>
        </row>
        <row r="327">
          <cell r="A327" t="str">
            <v>Mortero de pega 1:4 e=1,5 cm</v>
          </cell>
          <cell r="B327" t="str">
            <v>M3</v>
          </cell>
          <cell r="C327">
            <v>1</v>
          </cell>
          <cell r="D327">
            <v>244100</v>
          </cell>
          <cell r="E327">
            <v>0.01</v>
          </cell>
          <cell r="F327">
            <v>246541</v>
          </cell>
        </row>
        <row r="328">
          <cell r="A328" t="str">
            <v xml:space="preserve">Mortero de relleno 1:4 </v>
          </cell>
          <cell r="B328" t="str">
            <v>M3</v>
          </cell>
          <cell r="C328">
            <v>1</v>
          </cell>
          <cell r="D328">
            <v>244100</v>
          </cell>
          <cell r="E328">
            <v>0.01</v>
          </cell>
          <cell r="F328">
            <v>246541</v>
          </cell>
        </row>
        <row r="329">
          <cell r="A329" t="str">
            <v>Mortero 1:5</v>
          </cell>
          <cell r="B329" t="str">
            <v>M3</v>
          </cell>
          <cell r="C329">
            <v>1</v>
          </cell>
          <cell r="D329">
            <v>160931</v>
          </cell>
          <cell r="E329">
            <v>0.01</v>
          </cell>
          <cell r="F329">
            <v>162540</v>
          </cell>
        </row>
        <row r="330">
          <cell r="A330" t="str">
            <v>Mortero 1:7</v>
          </cell>
          <cell r="B330" t="str">
            <v>M3</v>
          </cell>
          <cell r="C330">
            <v>1</v>
          </cell>
          <cell r="D330">
            <v>132713</v>
          </cell>
          <cell r="E330">
            <v>0.01</v>
          </cell>
          <cell r="F330">
            <v>134040</v>
          </cell>
        </row>
        <row r="331">
          <cell r="A331" t="str">
            <v>MUEBLES ESPECIALES EN MADERA</v>
          </cell>
          <cell r="E331">
            <v>0.01</v>
          </cell>
          <cell r="F331">
            <v>0</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cell r="B332" t="str">
            <v>UN</v>
          </cell>
          <cell r="C332">
            <v>1</v>
          </cell>
          <cell r="D332">
            <v>300000</v>
          </cell>
          <cell r="E332">
            <v>0.01</v>
          </cell>
          <cell r="F332">
            <v>303000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cell r="B333" t="str">
            <v>UN</v>
          </cell>
          <cell r="C333">
            <v>1</v>
          </cell>
          <cell r="D333">
            <v>350000</v>
          </cell>
          <cell r="E333">
            <v>0.01</v>
          </cell>
          <cell r="F333">
            <v>353500</v>
          </cell>
        </row>
        <row r="334">
          <cell r="A334" t="str">
            <v>Niple H.G. 1/2 " x 0,10 m</v>
          </cell>
          <cell r="B334" t="str">
            <v>UN</v>
          </cell>
          <cell r="C334">
            <v>1</v>
          </cell>
          <cell r="D334">
            <v>2100</v>
          </cell>
          <cell r="E334">
            <v>0.01</v>
          </cell>
          <cell r="F334">
            <v>2121</v>
          </cell>
        </row>
        <row r="335">
          <cell r="E335">
            <v>0.01</v>
          </cell>
          <cell r="F335">
            <v>0</v>
          </cell>
        </row>
        <row r="336">
          <cell r="A336" t="str">
            <v>Niple H.G. 1/2 " x 0,20 m</v>
          </cell>
          <cell r="B336" t="str">
            <v>UN</v>
          </cell>
          <cell r="C336">
            <v>1</v>
          </cell>
          <cell r="D336">
            <v>2500</v>
          </cell>
          <cell r="E336">
            <v>0.01</v>
          </cell>
          <cell r="F336">
            <v>2525</v>
          </cell>
        </row>
        <row r="337">
          <cell r="A337" t="str">
            <v>DOTACIÓN MUEBLES AULAS</v>
          </cell>
          <cell r="E337">
            <v>0.01</v>
          </cell>
          <cell r="F337">
            <v>0</v>
          </cell>
        </row>
        <row r="338">
          <cell r="A338" t="str">
            <v>Una (1) mesa trapezoidal, con tres sillas según norma NTC 4731, clasifición clase 1.</v>
          </cell>
          <cell r="B338" t="str">
            <v>UN</v>
          </cell>
          <cell r="C338">
            <v>1</v>
          </cell>
          <cell r="D338">
            <v>212400</v>
          </cell>
          <cell r="E338">
            <v>0.01</v>
          </cell>
          <cell r="F338">
            <v>214524</v>
          </cell>
        </row>
        <row r="339">
          <cell r="A339" t="str">
            <v>Un (1) pupìtre con una (1)  silla, según norma NTC 4641, clasificación clase 3</v>
          </cell>
          <cell r="B339" t="str">
            <v>UN</v>
          </cell>
          <cell r="C339">
            <v>1</v>
          </cell>
          <cell r="D339">
            <v>223500</v>
          </cell>
          <cell r="E339">
            <v>0.01</v>
          </cell>
          <cell r="F339">
            <v>225735</v>
          </cell>
        </row>
        <row r="340">
          <cell r="A340" t="str">
            <v>Silla Universitaria Norma NTC 4734</v>
          </cell>
          <cell r="B340" t="str">
            <v>UN</v>
          </cell>
          <cell r="C340">
            <v>1</v>
          </cell>
          <cell r="D340">
            <v>85000</v>
          </cell>
          <cell r="E340">
            <v>0.01</v>
          </cell>
          <cell r="F340">
            <v>85850</v>
          </cell>
        </row>
        <row r="341">
          <cell r="A341" t="str">
            <v>Tablero blanco para escribir, con marcador de tinta seca borrable, de 2,40 x 1,20 m, Norma NTC 4726</v>
          </cell>
          <cell r="B341" t="str">
            <v>UN</v>
          </cell>
          <cell r="C341">
            <v>1</v>
          </cell>
          <cell r="D341">
            <v>460000</v>
          </cell>
          <cell r="E341">
            <v>0.01</v>
          </cell>
          <cell r="F341">
            <v>464600</v>
          </cell>
        </row>
        <row r="342">
          <cell r="A342" t="str">
            <v>Un (1) pupìtre con una (1)  silla, para instructores según norma NTC 4640</v>
          </cell>
          <cell r="B342" t="str">
            <v>UN</v>
          </cell>
          <cell r="C342">
            <v>1</v>
          </cell>
          <cell r="D342">
            <v>122300</v>
          </cell>
          <cell r="E342">
            <v>0.01</v>
          </cell>
          <cell r="F342">
            <v>123523</v>
          </cell>
        </row>
        <row r="343">
          <cell r="A343" t="str">
            <v>Un (1) pupìtre para instructores, según norma 4640</v>
          </cell>
          <cell r="B343" t="str">
            <v>UN</v>
          </cell>
          <cell r="C343">
            <v>1</v>
          </cell>
          <cell r="D343">
            <v>167200</v>
          </cell>
          <cell r="E343">
            <v>0.01</v>
          </cell>
          <cell r="F343">
            <v>168872</v>
          </cell>
        </row>
        <row r="344">
          <cell r="A344" t="str">
            <v>Una (1)  silla para instructores, según norma 4640</v>
          </cell>
          <cell r="B344" t="str">
            <v>UN</v>
          </cell>
          <cell r="C344">
            <v>1</v>
          </cell>
          <cell r="D344">
            <v>96100</v>
          </cell>
          <cell r="E344">
            <v>0.01</v>
          </cell>
          <cell r="F344">
            <v>97061</v>
          </cell>
        </row>
        <row r="345">
          <cell r="A345" t="str">
            <v>MUEBLES ESPECIALES METALICOS</v>
          </cell>
          <cell r="E345">
            <v>0.01</v>
          </cell>
          <cell r="F345">
            <v>0</v>
          </cell>
        </row>
        <row r="346">
          <cell r="A346" t="str">
            <v>Mesón acero inoxidable Cal.16. Dim.(0.60 x 0.85).</v>
          </cell>
          <cell r="B346" t="str">
            <v>UN</v>
          </cell>
          <cell r="C346">
            <v>1</v>
          </cell>
          <cell r="D346">
            <v>144000</v>
          </cell>
          <cell r="E346">
            <v>0.01</v>
          </cell>
          <cell r="F346">
            <v>145440</v>
          </cell>
        </row>
        <row r="347">
          <cell r="A347" t="str">
            <v>Mesón acero inoxidable Cal.16. Dim.(0.76 x 1.02).</v>
          </cell>
          <cell r="B347" t="str">
            <v>UN</v>
          </cell>
          <cell r="C347">
            <v>1</v>
          </cell>
          <cell r="D347">
            <v>168000</v>
          </cell>
          <cell r="E347">
            <v>0.01</v>
          </cell>
          <cell r="F347">
            <v>169680</v>
          </cell>
        </row>
        <row r="348">
          <cell r="A348" t="str">
            <v>Mesón acero inoxidable Cal.16. Dim.(1.30 x 4.15).</v>
          </cell>
          <cell r="B348" t="str">
            <v>UN</v>
          </cell>
          <cell r="C348">
            <v>1</v>
          </cell>
          <cell r="D348">
            <v>1500000</v>
          </cell>
          <cell r="E348">
            <v>0.01</v>
          </cell>
          <cell r="F348">
            <v>1515000</v>
          </cell>
        </row>
        <row r="349">
          <cell r="A349" t="str">
            <v>Mesón acero inoxidable Cal.16. Dim.(0.90 x 2.95).</v>
          </cell>
          <cell r="B349" t="str">
            <v>UN</v>
          </cell>
          <cell r="C349">
            <v>1</v>
          </cell>
          <cell r="D349">
            <v>800000</v>
          </cell>
          <cell r="E349">
            <v>0.01</v>
          </cell>
          <cell r="F349">
            <v>808000</v>
          </cell>
        </row>
        <row r="350">
          <cell r="A350" t="str">
            <v>Orinal Mediano institucional blanco  incluye griferia tradicional cromo Ref: 70320 o similar y accesorios</v>
          </cell>
          <cell r="B350" t="str">
            <v>UN</v>
          </cell>
          <cell r="C350">
            <v>1</v>
          </cell>
          <cell r="D350">
            <v>210000</v>
          </cell>
          <cell r="E350">
            <v>0.01</v>
          </cell>
          <cell r="F350">
            <v>212100</v>
          </cell>
        </row>
        <row r="351">
          <cell r="A351" t="str">
            <v>Paral de Madera 3m</v>
          </cell>
          <cell r="B351" t="str">
            <v>ML</v>
          </cell>
          <cell r="C351">
            <v>1</v>
          </cell>
          <cell r="D351">
            <v>4500</v>
          </cell>
          <cell r="E351">
            <v>0.01</v>
          </cell>
          <cell r="F351">
            <v>4545</v>
          </cell>
        </row>
        <row r="352">
          <cell r="A352" t="str">
            <v>Poceta Acero inoxidable Dim.(1.20 x 1.20)</v>
          </cell>
          <cell r="B352" t="str">
            <v>UN</v>
          </cell>
          <cell r="C352">
            <v>1</v>
          </cell>
          <cell r="D352">
            <v>895752.00000000012</v>
          </cell>
          <cell r="E352">
            <v>0.01</v>
          </cell>
          <cell r="F352">
            <v>904710</v>
          </cell>
        </row>
        <row r="353">
          <cell r="A353" t="str">
            <v>Poceta Acero inoxidable Dim.(0.60 x 0.90)</v>
          </cell>
          <cell r="B353" t="str">
            <v>UN</v>
          </cell>
          <cell r="C353">
            <v>1</v>
          </cell>
          <cell r="D353">
            <v>457446.00000000006</v>
          </cell>
          <cell r="E353">
            <v>0.01</v>
          </cell>
          <cell r="F353">
            <v>462020</v>
          </cell>
        </row>
        <row r="354">
          <cell r="A354" t="str">
            <v>Pabmeril pliego</v>
          </cell>
          <cell r="B354" t="str">
            <v>UN</v>
          </cell>
          <cell r="C354">
            <v>1</v>
          </cell>
          <cell r="D354">
            <v>1564.8000000000002</v>
          </cell>
          <cell r="E354">
            <v>0.01</v>
          </cell>
          <cell r="F354">
            <v>1580</v>
          </cell>
        </row>
        <row r="355">
          <cell r="A355" t="str">
            <v>Pegacor blanco</v>
          </cell>
          <cell r="B355" t="str">
            <v>KG</v>
          </cell>
          <cell r="C355">
            <v>1</v>
          </cell>
          <cell r="D355">
            <v>880</v>
          </cell>
          <cell r="E355">
            <v>0.01</v>
          </cell>
          <cell r="F355">
            <v>889</v>
          </cell>
        </row>
        <row r="356">
          <cell r="A356" t="str">
            <v>Percha galvanizada de 3 puestos</v>
          </cell>
          <cell r="B356" t="str">
            <v>UN</v>
          </cell>
          <cell r="C356">
            <v>1</v>
          </cell>
          <cell r="D356">
            <v>18000</v>
          </cell>
          <cell r="E356">
            <v>0.01</v>
          </cell>
          <cell r="F356">
            <v>18180</v>
          </cell>
        </row>
        <row r="357">
          <cell r="A357" t="str">
            <v>Percha galvanizada de 1 puesto</v>
          </cell>
          <cell r="B357" t="str">
            <v>UN</v>
          </cell>
          <cell r="C357">
            <v>1</v>
          </cell>
          <cell r="D357">
            <v>6500</v>
          </cell>
          <cell r="E357">
            <v>0.01</v>
          </cell>
          <cell r="F357">
            <v>6565</v>
          </cell>
        </row>
        <row r="358">
          <cell r="A358" t="str">
            <v>Perfil PAG C - 220 x 80 x 2,0 mm</v>
          </cell>
          <cell r="B358" t="str">
            <v>Kg</v>
          </cell>
          <cell r="C358">
            <v>1</v>
          </cell>
          <cell r="D358">
            <v>3155</v>
          </cell>
          <cell r="E358">
            <v>0.01</v>
          </cell>
          <cell r="F358">
            <v>3187</v>
          </cell>
        </row>
        <row r="359">
          <cell r="A359" t="str">
            <v>Perfil PHR C - 220 x 80  2,5 mm</v>
          </cell>
          <cell r="B359" t="str">
            <v>Kg</v>
          </cell>
          <cell r="C359">
            <v>1</v>
          </cell>
          <cell r="D359">
            <v>4080</v>
          </cell>
          <cell r="E359">
            <v>0.01</v>
          </cell>
          <cell r="F359">
            <v>4121</v>
          </cell>
        </row>
        <row r="360">
          <cell r="A360" t="str">
            <v>Perfil PHR C - 355 X 110 X 3mm</v>
          </cell>
          <cell r="B360" t="str">
            <v>Kg</v>
          </cell>
          <cell r="C360">
            <v>1</v>
          </cell>
          <cell r="D360">
            <v>2995</v>
          </cell>
          <cell r="E360">
            <v>0.01</v>
          </cell>
          <cell r="F360">
            <v>3025</v>
          </cell>
        </row>
        <row r="361">
          <cell r="A361" t="str">
            <v>Perfil en aluminio 1/2" x 1/2"</v>
          </cell>
          <cell r="B361" t="str">
            <v>ML</v>
          </cell>
          <cell r="C361">
            <v>1</v>
          </cell>
          <cell r="D361">
            <v>1500</v>
          </cell>
          <cell r="E361">
            <v>0.01</v>
          </cell>
          <cell r="F361">
            <v>1515</v>
          </cell>
        </row>
        <row r="362">
          <cell r="A362" t="str">
            <v>Perfil para cubierta PHR C</v>
          </cell>
          <cell r="B362" t="str">
            <v>KG</v>
          </cell>
          <cell r="C362">
            <v>1</v>
          </cell>
          <cell r="D362">
            <v>4500</v>
          </cell>
          <cell r="E362">
            <v>0.01</v>
          </cell>
          <cell r="F362">
            <v>4545</v>
          </cell>
        </row>
        <row r="363">
          <cell r="A363" t="str">
            <v>Perfil PHR - PAG 160 X 60 - 1,5 MM</v>
          </cell>
          <cell r="B363" t="str">
            <v>KG</v>
          </cell>
          <cell r="C363">
            <v>1</v>
          </cell>
          <cell r="D363">
            <v>4650</v>
          </cell>
          <cell r="E363">
            <v>0.01</v>
          </cell>
          <cell r="F363">
            <v>4697</v>
          </cell>
        </row>
        <row r="364">
          <cell r="A364" t="str">
            <v>Perfil PHR 220x80 cal 14 2mmx6m</v>
          </cell>
          <cell r="B364" t="str">
            <v>Ml</v>
          </cell>
          <cell r="C364">
            <v>1</v>
          </cell>
          <cell r="D364">
            <v>16300</v>
          </cell>
          <cell r="E364">
            <v>0.01</v>
          </cell>
          <cell r="F364">
            <v>16463</v>
          </cell>
        </row>
        <row r="365">
          <cell r="A365" t="str">
            <v>Perfil PHR 220x60x20 3mm</v>
          </cell>
          <cell r="B365" t="str">
            <v>Kg</v>
          </cell>
          <cell r="C365">
            <v>1</v>
          </cell>
          <cell r="D365">
            <v>3093</v>
          </cell>
          <cell r="E365">
            <v>0.01</v>
          </cell>
          <cell r="F365">
            <v>3124</v>
          </cell>
        </row>
        <row r="366">
          <cell r="A366" t="str">
            <v>Perno 1/2" Alt.Vel..1 3/4"</v>
          </cell>
          <cell r="B366" t="str">
            <v>UN</v>
          </cell>
          <cell r="C366">
            <v>1</v>
          </cell>
          <cell r="D366">
            <v>516.04000000000008</v>
          </cell>
          <cell r="E366">
            <v>0.01</v>
          </cell>
          <cell r="F366">
            <v>521</v>
          </cell>
        </row>
        <row r="367">
          <cell r="A367" t="str">
            <v>Perno de expansión 3" x 3/8"</v>
          </cell>
          <cell r="B367" t="str">
            <v>UN</v>
          </cell>
          <cell r="C367">
            <v>1</v>
          </cell>
          <cell r="D367">
            <v>1600</v>
          </cell>
          <cell r="E367">
            <v>0.01</v>
          </cell>
          <cell r="F367">
            <v>1616</v>
          </cell>
        </row>
        <row r="368">
          <cell r="A368" t="str">
            <v>Perros de 1/8"</v>
          </cell>
          <cell r="B368" t="str">
            <v>UN</v>
          </cell>
          <cell r="C368">
            <v>1</v>
          </cell>
          <cell r="D368">
            <v>350</v>
          </cell>
          <cell r="E368">
            <v>0.01</v>
          </cell>
          <cell r="F368">
            <v>354</v>
          </cell>
        </row>
        <row r="369">
          <cell r="A369" t="str">
            <v>Piedra media zonga</v>
          </cell>
          <cell r="B369" t="str">
            <v>M3</v>
          </cell>
          <cell r="C369">
            <v>1</v>
          </cell>
          <cell r="D369">
            <v>65000</v>
          </cell>
          <cell r="E369">
            <v>0.01</v>
          </cell>
          <cell r="F369">
            <v>65650</v>
          </cell>
        </row>
        <row r="370">
          <cell r="A370" t="str">
            <v>Piedra Ciclopea, 4" a 15"</v>
          </cell>
          <cell r="B370" t="str">
            <v>M3</v>
          </cell>
          <cell r="C370">
            <v>1</v>
          </cell>
          <cell r="D370">
            <v>65000</v>
          </cell>
          <cell r="E370">
            <v>0.01</v>
          </cell>
          <cell r="F370">
            <v>65650</v>
          </cell>
        </row>
        <row r="371">
          <cell r="A371" t="str">
            <v>Pintura Koraza plastica</v>
          </cell>
          <cell r="B371" t="str">
            <v>GL</v>
          </cell>
          <cell r="C371">
            <v>1</v>
          </cell>
          <cell r="D371">
            <v>48700</v>
          </cell>
          <cell r="E371">
            <v>0.01</v>
          </cell>
          <cell r="F371">
            <v>49187</v>
          </cell>
        </row>
        <row r="372">
          <cell r="A372" t="str">
            <v xml:space="preserve">Pintura Wash Primer </v>
          </cell>
          <cell r="B372" t="str">
            <v>GL</v>
          </cell>
          <cell r="C372">
            <v>1</v>
          </cell>
          <cell r="D372">
            <v>58000</v>
          </cell>
          <cell r="E372">
            <v>0.01</v>
          </cell>
          <cell r="F372">
            <v>58580</v>
          </cell>
        </row>
        <row r="373">
          <cell r="A373" t="str">
            <v>Pirlan en bronce</v>
          </cell>
          <cell r="B373" t="str">
            <v>Ml</v>
          </cell>
          <cell r="C373">
            <v>1</v>
          </cell>
          <cell r="D373">
            <v>1850</v>
          </cell>
          <cell r="E373">
            <v>0.01</v>
          </cell>
          <cell r="F373">
            <v>1869</v>
          </cell>
        </row>
        <row r="374">
          <cell r="A374" t="str">
            <v>Placa de identificación 2 x 1 cm</v>
          </cell>
          <cell r="B374" t="str">
            <v>UN</v>
          </cell>
          <cell r="C374">
            <v>1</v>
          </cell>
          <cell r="D374">
            <v>1232.0000000000002</v>
          </cell>
          <cell r="E374">
            <v>0.01</v>
          </cell>
          <cell r="F374">
            <v>1244</v>
          </cell>
        </row>
        <row r="375">
          <cell r="A375" t="str">
            <v>Planchón - cedro macho (.15 x .04 x 3)</v>
          </cell>
          <cell r="B375" t="str">
            <v>ML</v>
          </cell>
          <cell r="C375">
            <v>1</v>
          </cell>
          <cell r="D375">
            <v>20944.000000000004</v>
          </cell>
          <cell r="E375">
            <v>0.01</v>
          </cell>
          <cell r="F375">
            <v>21153</v>
          </cell>
        </row>
        <row r="376">
          <cell r="A376" t="str">
            <v>Planchón ordinario 4 metros</v>
          </cell>
          <cell r="B376" t="str">
            <v>ML</v>
          </cell>
          <cell r="C376">
            <v>1</v>
          </cell>
          <cell r="D376">
            <v>3000</v>
          </cell>
          <cell r="E376">
            <v>0.01</v>
          </cell>
          <cell r="F376">
            <v>3030</v>
          </cell>
        </row>
        <row r="377">
          <cell r="A377" t="str">
            <v>Platina 3 x 3 x 1/4</v>
          </cell>
          <cell r="B377" t="str">
            <v>ML</v>
          </cell>
          <cell r="C377">
            <v>1</v>
          </cell>
          <cell r="D377">
            <v>11000</v>
          </cell>
          <cell r="E377">
            <v>0.01</v>
          </cell>
          <cell r="F377">
            <v>11110</v>
          </cell>
        </row>
        <row r="378">
          <cell r="A378" t="str">
            <v xml:space="preserve">Platina 1 x 1 x 1/4 </v>
          </cell>
          <cell r="B378" t="str">
            <v>ML</v>
          </cell>
          <cell r="C378">
            <v>1</v>
          </cell>
          <cell r="D378">
            <v>3950</v>
          </cell>
          <cell r="E378">
            <v>0.01</v>
          </cell>
          <cell r="F378">
            <v>3990</v>
          </cell>
        </row>
        <row r="379">
          <cell r="A379" t="str">
            <v>Platina 1/8 x 1"</v>
          </cell>
          <cell r="B379" t="str">
            <v>ML</v>
          </cell>
          <cell r="C379">
            <v>1</v>
          </cell>
          <cell r="D379">
            <v>1280</v>
          </cell>
          <cell r="E379">
            <v>0.01</v>
          </cell>
          <cell r="F379">
            <v>1293</v>
          </cell>
        </row>
        <row r="380">
          <cell r="A380" t="str">
            <v>Platina  1/2" X 3/16"</v>
          </cell>
          <cell r="B380" t="str">
            <v>ML</v>
          </cell>
          <cell r="C380">
            <v>1</v>
          </cell>
          <cell r="D380">
            <v>1100</v>
          </cell>
          <cell r="E380">
            <v>0.01</v>
          </cell>
          <cell r="F380">
            <v>1111</v>
          </cell>
        </row>
        <row r="381">
          <cell r="A381" t="str">
            <v>Platina 3/16" de 0,20 mts x 0,20 mts</v>
          </cell>
          <cell r="B381" t="str">
            <v>UN</v>
          </cell>
          <cell r="C381">
            <v>1</v>
          </cell>
          <cell r="D381">
            <v>25000</v>
          </cell>
          <cell r="E381">
            <v>0.01</v>
          </cell>
          <cell r="F381">
            <v>25250</v>
          </cell>
        </row>
        <row r="382">
          <cell r="A382" t="str">
            <v>Platina 3/16" de 0,06 x 0,13 mts</v>
          </cell>
          <cell r="B382" t="str">
            <v>UN</v>
          </cell>
          <cell r="C382">
            <v>1</v>
          </cell>
          <cell r="D382">
            <v>7500</v>
          </cell>
          <cell r="E382">
            <v>0.01</v>
          </cell>
          <cell r="F382">
            <v>7575</v>
          </cell>
        </row>
        <row r="383">
          <cell r="A383" t="str">
            <v>Platina 1 1/2 x 1/8</v>
          </cell>
          <cell r="B383" t="str">
            <v>ML</v>
          </cell>
          <cell r="C383">
            <v>1</v>
          </cell>
          <cell r="D383">
            <v>6800</v>
          </cell>
          <cell r="E383">
            <v>0.01</v>
          </cell>
          <cell r="F383">
            <v>6868</v>
          </cell>
        </row>
        <row r="384">
          <cell r="A384" t="str">
            <v>Plastocrete DM-IMP INTG</v>
          </cell>
          <cell r="B384" t="str">
            <v>Kg</v>
          </cell>
          <cell r="C384">
            <v>1</v>
          </cell>
          <cell r="D384">
            <v>2770</v>
          </cell>
          <cell r="E384">
            <v>0.01</v>
          </cell>
          <cell r="F384">
            <v>2798</v>
          </cell>
        </row>
        <row r="385">
          <cell r="A385" t="str">
            <v>Polietileno Cal 6</v>
          </cell>
          <cell r="B385" t="str">
            <v>M2</v>
          </cell>
          <cell r="C385">
            <v>1</v>
          </cell>
          <cell r="D385">
            <v>1200</v>
          </cell>
          <cell r="E385">
            <v>0.01</v>
          </cell>
          <cell r="F385">
            <v>1212</v>
          </cell>
        </row>
        <row r="386">
          <cell r="A386" t="str">
            <v>Portacandado y Candado Negro Nº 4</v>
          </cell>
          <cell r="B386" t="str">
            <v>Un</v>
          </cell>
          <cell r="C386">
            <v>1</v>
          </cell>
          <cell r="D386">
            <v>25000</v>
          </cell>
          <cell r="E386">
            <v>0.01</v>
          </cell>
          <cell r="F386">
            <v>25250</v>
          </cell>
        </row>
        <row r="387">
          <cell r="A387" t="str">
            <v>Puerta Baño Minusvalidos</v>
          </cell>
          <cell r="B387" t="str">
            <v>UN</v>
          </cell>
          <cell r="C387">
            <v>1</v>
          </cell>
          <cell r="D387">
            <v>95000</v>
          </cell>
          <cell r="E387">
            <v>0.01</v>
          </cell>
          <cell r="F387">
            <v>95950</v>
          </cell>
        </row>
        <row r="388">
          <cell r="A388" t="str">
            <v>Puerta Baños</v>
          </cell>
          <cell r="B388" t="str">
            <v>UN</v>
          </cell>
          <cell r="C388">
            <v>1</v>
          </cell>
          <cell r="D388">
            <v>70000</v>
          </cell>
          <cell r="E388">
            <v>0.01</v>
          </cell>
          <cell r="F388">
            <v>70700</v>
          </cell>
        </row>
        <row r="389">
          <cell r="A389" t="str">
            <v>Puerta económica Pizano 1.00. Triplex e=4mm.</v>
          </cell>
          <cell r="B389" t="str">
            <v>UN</v>
          </cell>
          <cell r="C389">
            <v>1</v>
          </cell>
          <cell r="D389">
            <v>66411.25</v>
          </cell>
          <cell r="E389">
            <v>0.01</v>
          </cell>
          <cell r="F389">
            <v>67075</v>
          </cell>
        </row>
        <row r="390">
          <cell r="A390" t="str">
            <v>Puerta especial esclusa para Lab.Fotográfico como trampa de luz (2.00 x 1.00)</v>
          </cell>
          <cell r="E390">
            <v>0.01</v>
          </cell>
          <cell r="F390">
            <v>0</v>
          </cell>
        </row>
        <row r="391">
          <cell r="A391" t="str">
            <v xml:space="preserve">Puerta sistema constructivo PVC de 0,95 x 2,05 m  </v>
          </cell>
          <cell r="B391" t="str">
            <v>UN</v>
          </cell>
          <cell r="C391">
            <v>1</v>
          </cell>
          <cell r="D391">
            <v>535000</v>
          </cell>
          <cell r="E391">
            <v>0.01</v>
          </cell>
          <cell r="F391">
            <v>540350</v>
          </cell>
        </row>
        <row r="392">
          <cell r="A392" t="str">
            <v>Puerta sistema constructivo PVC de 0,62 x 1,60 m</v>
          </cell>
          <cell r="B392" t="str">
            <v>UN</v>
          </cell>
          <cell r="C392">
            <v>1</v>
          </cell>
          <cell r="D392">
            <v>535000</v>
          </cell>
          <cell r="E392">
            <v>0.01</v>
          </cell>
          <cell r="F392">
            <v>540350</v>
          </cell>
        </row>
        <row r="393">
          <cell r="A393" t="str">
            <v>Puerta Lámina cal 18 lisa pintura electrostatica, manija de palanca y vidrio incoloro de 4 mm</v>
          </cell>
          <cell r="B393" t="str">
            <v>M2</v>
          </cell>
          <cell r="C393">
            <v>1</v>
          </cell>
          <cell r="D393">
            <v>289800</v>
          </cell>
          <cell r="E393">
            <v>0.01</v>
          </cell>
          <cell r="F393">
            <v>292698</v>
          </cell>
        </row>
        <row r="394">
          <cell r="A394" t="str">
            <v xml:space="preserve">Puerta Lámina cal 18 lisa pintura electrostatica, manija de palanca </v>
          </cell>
          <cell r="B394" t="str">
            <v>M2</v>
          </cell>
          <cell r="C394">
            <v>1</v>
          </cell>
          <cell r="D394">
            <v>255000</v>
          </cell>
          <cell r="E394">
            <v>0.01</v>
          </cell>
          <cell r="F394">
            <v>257550</v>
          </cell>
        </row>
        <row r="395">
          <cell r="A395" t="str">
            <v>Puerta Lamina cold R cal 18 con marco, y pintura electrostatica</v>
          </cell>
          <cell r="B395" t="str">
            <v>M2</v>
          </cell>
          <cell r="C395">
            <v>1</v>
          </cell>
          <cell r="D395">
            <v>238000</v>
          </cell>
          <cell r="E395">
            <v>0.01</v>
          </cell>
          <cell r="F395">
            <v>240380</v>
          </cell>
        </row>
        <row r="396">
          <cell r="A396" t="str">
            <v>Puntilla con cabeza 2"</v>
          </cell>
          <cell r="B396" t="str">
            <v>LB</v>
          </cell>
          <cell r="C396">
            <v>1</v>
          </cell>
          <cell r="D396">
            <v>3000</v>
          </cell>
          <cell r="E396">
            <v>0.01</v>
          </cell>
          <cell r="F396">
            <v>3030</v>
          </cell>
        </row>
        <row r="397">
          <cell r="A397" t="str">
            <v>Punto Agua fría PVC</v>
          </cell>
          <cell r="B397" t="str">
            <v>UN</v>
          </cell>
          <cell r="C397">
            <v>1</v>
          </cell>
          <cell r="D397">
            <v>50684</v>
          </cell>
          <cell r="E397">
            <v>0.01</v>
          </cell>
          <cell r="F397">
            <v>51191</v>
          </cell>
        </row>
        <row r="398">
          <cell r="A398" t="str">
            <v>Punto desagüe PVC 3" y  4"</v>
          </cell>
          <cell r="B398" t="str">
            <v>UN</v>
          </cell>
          <cell r="C398">
            <v>1</v>
          </cell>
          <cell r="D398">
            <v>76500</v>
          </cell>
          <cell r="E398">
            <v>0.01</v>
          </cell>
          <cell r="F398">
            <v>77265</v>
          </cell>
        </row>
        <row r="399">
          <cell r="A399" t="str">
            <v>Punto Eléctrico</v>
          </cell>
          <cell r="B399" t="str">
            <v>UN</v>
          </cell>
          <cell r="C399">
            <v>1</v>
          </cell>
          <cell r="D399">
            <v>62242</v>
          </cell>
          <cell r="E399">
            <v>0.01</v>
          </cell>
          <cell r="F399">
            <v>62864</v>
          </cell>
        </row>
        <row r="400">
          <cell r="A400" t="str">
            <v>Recebo  B-200</v>
          </cell>
          <cell r="B400" t="str">
            <v>M3</v>
          </cell>
          <cell r="C400">
            <v>1</v>
          </cell>
          <cell r="D400">
            <v>12000</v>
          </cell>
          <cell r="E400">
            <v>0.01</v>
          </cell>
          <cell r="F400">
            <v>12120</v>
          </cell>
        </row>
        <row r="401">
          <cell r="A401" t="str">
            <v>Recebo comun</v>
          </cell>
          <cell r="B401" t="str">
            <v>M3</v>
          </cell>
          <cell r="C401">
            <v>1</v>
          </cell>
          <cell r="D401">
            <v>20000</v>
          </cell>
          <cell r="E401">
            <v>0.01</v>
          </cell>
          <cell r="F401">
            <v>20200</v>
          </cell>
        </row>
        <row r="402">
          <cell r="A402" t="str">
            <v>Rejilla plastica con sosco 3*2"</v>
          </cell>
          <cell r="B402" t="str">
            <v>UN</v>
          </cell>
          <cell r="C402">
            <v>1</v>
          </cell>
          <cell r="D402">
            <v>2900</v>
          </cell>
          <cell r="E402">
            <v>0.01</v>
          </cell>
          <cell r="F402">
            <v>2929</v>
          </cell>
        </row>
        <row r="403">
          <cell r="A403" t="str">
            <v>Remate Contramuro Lateral Superior para cubierta Cindu</v>
          </cell>
          <cell r="B403" t="str">
            <v>UN</v>
          </cell>
          <cell r="C403">
            <v>1</v>
          </cell>
          <cell r="D403">
            <v>8500</v>
          </cell>
          <cell r="E403">
            <v>0.01</v>
          </cell>
          <cell r="F403">
            <v>8585</v>
          </cell>
        </row>
        <row r="404">
          <cell r="A404" t="str">
            <v>Regadera corriente</v>
          </cell>
          <cell r="B404" t="str">
            <v>UN</v>
          </cell>
          <cell r="C404">
            <v>1</v>
          </cell>
          <cell r="D404">
            <v>9800</v>
          </cell>
          <cell r="E404">
            <v>0.01</v>
          </cell>
          <cell r="F404">
            <v>9898</v>
          </cell>
        </row>
        <row r="405">
          <cell r="A405" t="str">
            <v xml:space="preserve">Registro de cortina 1/2 R &amp; W </v>
          </cell>
          <cell r="B405" t="str">
            <v>UN</v>
          </cell>
          <cell r="C405">
            <v>1</v>
          </cell>
          <cell r="D405">
            <v>35000</v>
          </cell>
          <cell r="E405">
            <v>0.01</v>
          </cell>
          <cell r="F405">
            <v>35350</v>
          </cell>
        </row>
        <row r="406">
          <cell r="A406" t="str">
            <v xml:space="preserve">Registro de cortina 3/4 R &amp; W </v>
          </cell>
          <cell r="B406" t="str">
            <v>UN</v>
          </cell>
          <cell r="C406">
            <v>1</v>
          </cell>
          <cell r="D406">
            <v>48000</v>
          </cell>
          <cell r="E406">
            <v>0.01</v>
          </cell>
          <cell r="F406">
            <v>48480</v>
          </cell>
        </row>
        <row r="407">
          <cell r="A407" t="str">
            <v xml:space="preserve">Registro de cortina 1 R &amp; W </v>
          </cell>
          <cell r="B407" t="str">
            <v>UN</v>
          </cell>
          <cell r="C407">
            <v>1</v>
          </cell>
          <cell r="D407">
            <v>67000</v>
          </cell>
          <cell r="E407">
            <v>0.01</v>
          </cell>
          <cell r="F407">
            <v>67670</v>
          </cell>
        </row>
        <row r="408">
          <cell r="A408" t="str">
            <v xml:space="preserve">Registro de cortina 1 1/2 R &amp; W </v>
          </cell>
          <cell r="B408" t="str">
            <v>UN</v>
          </cell>
          <cell r="C408">
            <v>1</v>
          </cell>
          <cell r="D408">
            <v>72000</v>
          </cell>
          <cell r="E408">
            <v>0.01</v>
          </cell>
          <cell r="F408">
            <v>72720</v>
          </cell>
        </row>
        <row r="409">
          <cell r="A409" t="str">
            <v xml:space="preserve">Registro de cortina 1 1/4 R &amp; W </v>
          </cell>
          <cell r="B409" t="str">
            <v>UN</v>
          </cell>
          <cell r="C409">
            <v>1</v>
          </cell>
          <cell r="D409">
            <v>75000</v>
          </cell>
          <cell r="E409">
            <v>0.01</v>
          </cell>
          <cell r="F409">
            <v>75750</v>
          </cell>
        </row>
        <row r="410">
          <cell r="A410" t="str">
            <v xml:space="preserve">Registro de cortina 2 R &amp; W </v>
          </cell>
          <cell r="B410" t="str">
            <v>UN</v>
          </cell>
          <cell r="C410">
            <v>1</v>
          </cell>
          <cell r="D410">
            <v>83000</v>
          </cell>
          <cell r="E410">
            <v>0.01</v>
          </cell>
          <cell r="F410">
            <v>83830</v>
          </cell>
        </row>
        <row r="411">
          <cell r="A411" t="str">
            <v>Registro de cortina Roscado liviano  Ref. 272 A Red &amp; White 2"; incluye accesorios</v>
          </cell>
          <cell r="B411" t="str">
            <v>UN</v>
          </cell>
          <cell r="C411">
            <v>1</v>
          </cell>
          <cell r="D411">
            <v>70600</v>
          </cell>
          <cell r="E411">
            <v>0.01</v>
          </cell>
          <cell r="F411">
            <v>71306</v>
          </cell>
        </row>
        <row r="412">
          <cell r="A412" t="str">
            <v>Registro de cortina Roscado liviano  Ref. 272 A Red &amp; White 2"; incluye accesorios</v>
          </cell>
          <cell r="B412" t="str">
            <v>UN</v>
          </cell>
          <cell r="C412">
            <v>1</v>
          </cell>
          <cell r="D412">
            <v>182300</v>
          </cell>
          <cell r="E412">
            <v>0.01</v>
          </cell>
          <cell r="F412">
            <v>184123</v>
          </cell>
        </row>
        <row r="413">
          <cell r="A413" t="str">
            <v>Remate contra culata A.C.</v>
          </cell>
          <cell r="B413" t="str">
            <v>UN</v>
          </cell>
          <cell r="C413">
            <v>1</v>
          </cell>
          <cell r="E413">
            <v>0.01</v>
          </cell>
          <cell r="F413">
            <v>0</v>
          </cell>
        </row>
        <row r="414">
          <cell r="A414" t="str">
            <v>Repisa ordinaria 3 metros</v>
          </cell>
          <cell r="B414" t="str">
            <v>UN</v>
          </cell>
          <cell r="C414">
            <v>1</v>
          </cell>
          <cell r="D414">
            <v>6900</v>
          </cell>
          <cell r="E414">
            <v>0.01</v>
          </cell>
          <cell r="F414">
            <v>6969</v>
          </cell>
        </row>
        <row r="415">
          <cell r="A415" t="str">
            <v>Riel metálico. Lam.Cal.14. Ancho:0.10</v>
          </cell>
          <cell r="B415" t="str">
            <v>ML</v>
          </cell>
          <cell r="C415">
            <v>1</v>
          </cell>
          <cell r="D415">
            <v>18500</v>
          </cell>
          <cell r="E415">
            <v>0.01</v>
          </cell>
          <cell r="F415">
            <v>18685</v>
          </cell>
        </row>
        <row r="416">
          <cell r="A416" t="str">
            <v>Roseta (Plafon)</v>
          </cell>
          <cell r="B416" t="str">
            <v>UN</v>
          </cell>
          <cell r="C416">
            <v>1</v>
          </cell>
          <cell r="D416">
            <v>1264</v>
          </cell>
          <cell r="E416">
            <v>0.01</v>
          </cell>
          <cell r="F416">
            <v>1277</v>
          </cell>
        </row>
        <row r="417">
          <cell r="A417" t="str">
            <v>Sanitario institucional  Infantil</v>
          </cell>
          <cell r="B417" t="str">
            <v>UN</v>
          </cell>
          <cell r="C417">
            <v>1</v>
          </cell>
          <cell r="D417">
            <v>210000</v>
          </cell>
          <cell r="E417">
            <v>0.01</v>
          </cell>
          <cell r="F417">
            <v>212100</v>
          </cell>
        </row>
        <row r="418">
          <cell r="A418" t="str">
            <v>Sanitario Acuacer blanco; incluye griferia grival atlantis refn 80620 y  accesorios</v>
          </cell>
          <cell r="B418" t="str">
            <v>UN</v>
          </cell>
          <cell r="C418">
            <v>1</v>
          </cell>
          <cell r="D418">
            <v>150104</v>
          </cell>
          <cell r="E418">
            <v>0.01</v>
          </cell>
          <cell r="F418">
            <v>151605</v>
          </cell>
        </row>
        <row r="419">
          <cell r="A419" t="str">
            <v>Sanitario Acuacer, suministro e instalación</v>
          </cell>
          <cell r="B419" t="str">
            <v>UN</v>
          </cell>
          <cell r="C419">
            <v>1</v>
          </cell>
          <cell r="D419">
            <v>210000</v>
          </cell>
          <cell r="E419">
            <v>0.01</v>
          </cell>
          <cell r="F419">
            <v>212100</v>
          </cell>
        </row>
        <row r="420">
          <cell r="A420" t="str">
            <v>Sellador altos solidos/7238</v>
          </cell>
          <cell r="B420" t="str">
            <v>GL</v>
          </cell>
          <cell r="C420">
            <v>1</v>
          </cell>
          <cell r="D420">
            <v>32782.400000000001</v>
          </cell>
          <cell r="E420">
            <v>0.01</v>
          </cell>
          <cell r="F420">
            <v>33110</v>
          </cell>
        </row>
        <row r="421">
          <cell r="A421" t="str">
            <v>Sika-1 Imp.Integral</v>
          </cell>
          <cell r="B421" t="str">
            <v>KG</v>
          </cell>
          <cell r="C421">
            <v>1</v>
          </cell>
          <cell r="D421">
            <v>5800</v>
          </cell>
          <cell r="E421">
            <v>0.01</v>
          </cell>
          <cell r="F421">
            <v>5858</v>
          </cell>
        </row>
        <row r="422">
          <cell r="A422" t="str">
            <v>Silicona liquida 300 ML</v>
          </cell>
          <cell r="B422" t="str">
            <v>UN</v>
          </cell>
          <cell r="C422">
            <v>1</v>
          </cell>
          <cell r="D422">
            <v>5500</v>
          </cell>
          <cell r="E422">
            <v>0.01</v>
          </cell>
          <cell r="F422">
            <v>5555</v>
          </cell>
        </row>
        <row r="423">
          <cell r="A423" t="str">
            <v>Silla madera tipo cajero (h=0.7 D=0.3)</v>
          </cell>
          <cell r="E423">
            <v>0.01</v>
          </cell>
          <cell r="F423">
            <v>0</v>
          </cell>
        </row>
        <row r="424">
          <cell r="A424" t="str">
            <v xml:space="preserve">Silla estudiantil individual con brazo </v>
          </cell>
          <cell r="E424">
            <v>0.01</v>
          </cell>
          <cell r="F424">
            <v>0</v>
          </cell>
        </row>
        <row r="425">
          <cell r="A425" t="str">
            <v>Sistema corredizo metálico</v>
          </cell>
          <cell r="B425" t="str">
            <v>ML</v>
          </cell>
          <cell r="C425">
            <v>1</v>
          </cell>
          <cell r="D425">
            <v>8500</v>
          </cell>
          <cell r="E425">
            <v>0.01</v>
          </cell>
          <cell r="F425">
            <v>8585</v>
          </cell>
        </row>
        <row r="426">
          <cell r="A426" t="str">
            <v>Soldadura elect.004-3/23"</v>
          </cell>
          <cell r="B426" t="str">
            <v>KG</v>
          </cell>
          <cell r="C426">
            <v>1</v>
          </cell>
          <cell r="D426">
            <v>6400</v>
          </cell>
          <cell r="E426">
            <v>0.01</v>
          </cell>
          <cell r="F426">
            <v>6464</v>
          </cell>
        </row>
        <row r="427">
          <cell r="A427" t="str">
            <v>Soldadura de estaño P/Cobre</v>
          </cell>
          <cell r="B427" t="str">
            <v>LB</v>
          </cell>
          <cell r="C427">
            <v>1</v>
          </cell>
          <cell r="D427">
            <v>45000</v>
          </cell>
          <cell r="E427">
            <v>0.01</v>
          </cell>
          <cell r="F427">
            <v>45450</v>
          </cell>
        </row>
        <row r="428">
          <cell r="A428" t="str">
            <v>Soldadura PVC liquida 1/4</v>
          </cell>
          <cell r="B428" t="str">
            <v>UN</v>
          </cell>
          <cell r="C428">
            <v>1</v>
          </cell>
          <cell r="D428">
            <v>45000</v>
          </cell>
          <cell r="E428">
            <v>0.01</v>
          </cell>
          <cell r="F428">
            <v>45450</v>
          </cell>
        </row>
        <row r="429">
          <cell r="A429" t="str">
            <v>Soporte Canal Amazonas</v>
          </cell>
          <cell r="B429" t="str">
            <v>UN</v>
          </cell>
          <cell r="C429">
            <v>1</v>
          </cell>
          <cell r="D429">
            <v>3000</v>
          </cell>
          <cell r="E429">
            <v>0.01</v>
          </cell>
          <cell r="F429">
            <v>3030</v>
          </cell>
        </row>
        <row r="430">
          <cell r="A430" t="str">
            <v>Soporte de bajante Amazonas</v>
          </cell>
          <cell r="B430" t="str">
            <v>UN</v>
          </cell>
          <cell r="C430">
            <v>1</v>
          </cell>
          <cell r="D430">
            <v>2500</v>
          </cell>
          <cell r="E430">
            <v>0.01</v>
          </cell>
          <cell r="F430">
            <v>2525</v>
          </cell>
        </row>
        <row r="431">
          <cell r="A431" t="str">
            <v>Subcontrato eléctrico</v>
          </cell>
          <cell r="B431" t="str">
            <v>%</v>
          </cell>
          <cell r="C431">
            <v>1</v>
          </cell>
          <cell r="D431">
            <v>26962.526315789473</v>
          </cell>
          <cell r="E431">
            <v>0.01</v>
          </cell>
          <cell r="F431">
            <v>27232</v>
          </cell>
        </row>
        <row r="432">
          <cell r="A432" t="str">
            <v>Tabla burra ordinario 0,30 - 3 mts</v>
          </cell>
          <cell r="B432" t="str">
            <v>UN</v>
          </cell>
          <cell r="C432">
            <v>1</v>
          </cell>
          <cell r="D432">
            <v>9000</v>
          </cell>
          <cell r="E432">
            <v>0.01</v>
          </cell>
          <cell r="F432">
            <v>9090</v>
          </cell>
        </row>
        <row r="433">
          <cell r="A433" t="str">
            <v>Tabla burra C Macho 0,28 - 3 mts</v>
          </cell>
          <cell r="B433" t="str">
            <v>UN</v>
          </cell>
          <cell r="C433">
            <v>1</v>
          </cell>
          <cell r="D433">
            <v>12342.400000000001</v>
          </cell>
          <cell r="E433">
            <v>0.01</v>
          </cell>
          <cell r="F433">
            <v>12466</v>
          </cell>
        </row>
        <row r="434">
          <cell r="A434" t="str">
            <v>Tabla chapa-ordinario 0,10 - 3 mts</v>
          </cell>
          <cell r="B434" t="str">
            <v>UN</v>
          </cell>
          <cell r="C434">
            <v>1</v>
          </cell>
          <cell r="D434">
            <v>6600</v>
          </cell>
          <cell r="E434">
            <v>0.01</v>
          </cell>
          <cell r="F434">
            <v>6666</v>
          </cell>
        </row>
        <row r="435">
          <cell r="A435" t="str">
            <v>Tabla chapa-ordinario 0,30 - 3 mts</v>
          </cell>
          <cell r="B435" t="str">
            <v>UN</v>
          </cell>
          <cell r="C435">
            <v>1</v>
          </cell>
          <cell r="D435">
            <v>6600</v>
          </cell>
          <cell r="E435">
            <v>0.01</v>
          </cell>
          <cell r="F435">
            <v>6666</v>
          </cell>
        </row>
        <row r="436">
          <cell r="A436" t="str">
            <v>Tablero acrílico (a=3.00 x h=1.20)</v>
          </cell>
          <cell r="E436">
            <v>0.01</v>
          </cell>
          <cell r="F436">
            <v>0</v>
          </cell>
        </row>
        <row r="437">
          <cell r="A437" t="str">
            <v>Tablero TBP - 8B con puerta y chapa plástica; para 8 cirucitos</v>
          </cell>
          <cell r="B437" t="str">
            <v>UN</v>
          </cell>
          <cell r="C437">
            <v>1</v>
          </cell>
          <cell r="D437">
            <v>115000</v>
          </cell>
          <cell r="E437">
            <v>0.01</v>
          </cell>
          <cell r="F437">
            <v>116150</v>
          </cell>
        </row>
        <row r="438">
          <cell r="A438" t="str">
            <v>Tablero TBP 12B  con puerta y chapas plastica de 12 Circuitos</v>
          </cell>
          <cell r="B438" t="str">
            <v>UN</v>
          </cell>
          <cell r="C438">
            <v>1</v>
          </cell>
          <cell r="D438">
            <v>129500</v>
          </cell>
          <cell r="E438">
            <v>0.01</v>
          </cell>
          <cell r="F438">
            <v>130795</v>
          </cell>
        </row>
        <row r="439">
          <cell r="A439" t="str">
            <v>Tablero TBP 16B con puerta y chapas plástico de 16 circuitos</v>
          </cell>
          <cell r="B439" t="str">
            <v>UN</v>
          </cell>
          <cell r="C439">
            <v>1</v>
          </cell>
          <cell r="D439">
            <v>152500</v>
          </cell>
          <cell r="E439">
            <v>0.01</v>
          </cell>
          <cell r="F439">
            <v>154025</v>
          </cell>
        </row>
        <row r="440">
          <cell r="A440" t="str">
            <v>Tablero 18 Circuitos con espacio para totalizador</v>
          </cell>
          <cell r="B440" t="str">
            <v>UN</v>
          </cell>
          <cell r="C440">
            <v>1</v>
          </cell>
          <cell r="D440">
            <v>276100</v>
          </cell>
          <cell r="E440">
            <v>0.01</v>
          </cell>
          <cell r="F440">
            <v>278861</v>
          </cell>
        </row>
        <row r="441">
          <cell r="A441" t="str">
            <v>Tablero 30 Circuitos con espacio para totalizador de 3x100A.</v>
          </cell>
          <cell r="B441" t="str">
            <v>UN</v>
          </cell>
          <cell r="C441">
            <v>1</v>
          </cell>
          <cell r="D441">
            <v>360200</v>
          </cell>
          <cell r="E441">
            <v>0.01</v>
          </cell>
          <cell r="F441">
            <v>363802</v>
          </cell>
        </row>
        <row r="442">
          <cell r="A442" t="str">
            <v xml:space="preserve">Tablero bifasico TBC 24 circuitos </v>
          </cell>
          <cell r="B442" t="str">
            <v>UN</v>
          </cell>
          <cell r="C442">
            <v>1</v>
          </cell>
          <cell r="D442">
            <v>300000</v>
          </cell>
          <cell r="E442">
            <v>0.01</v>
          </cell>
          <cell r="F442">
            <v>303000</v>
          </cell>
        </row>
        <row r="443">
          <cell r="A443" t="str">
            <v>Tablero en madera entamborada</v>
          </cell>
          <cell r="B443" t="str">
            <v>M2</v>
          </cell>
          <cell r="C443">
            <v>1</v>
          </cell>
          <cell r="D443">
            <v>65000</v>
          </cell>
          <cell r="E443">
            <v>0.01</v>
          </cell>
          <cell r="F443">
            <v>65650</v>
          </cell>
        </row>
        <row r="444">
          <cell r="A444" t="str">
            <v>Tablex 25mm</v>
          </cell>
          <cell r="B444" t="str">
            <v>M2</v>
          </cell>
          <cell r="C444">
            <v>1</v>
          </cell>
          <cell r="D444">
            <v>25000</v>
          </cell>
          <cell r="E444">
            <v>0.01</v>
          </cell>
          <cell r="F444">
            <v>25250</v>
          </cell>
        </row>
        <row r="445">
          <cell r="A445" t="str">
            <v>Tableta Alfa 30x30 granito blanco huila</v>
          </cell>
          <cell r="B445" t="str">
            <v>M2</v>
          </cell>
          <cell r="C445">
            <v>1</v>
          </cell>
          <cell r="D445">
            <v>42700</v>
          </cell>
          <cell r="E445">
            <v>0.01</v>
          </cell>
          <cell r="F445">
            <v>43127</v>
          </cell>
        </row>
        <row r="446">
          <cell r="A446" t="str">
            <v>Tableta Alfa lisa 25x7</v>
          </cell>
          <cell r="B446" t="str">
            <v>M2</v>
          </cell>
          <cell r="C446">
            <v>1</v>
          </cell>
          <cell r="D446">
            <v>13500</v>
          </cell>
          <cell r="E446">
            <v>0.01</v>
          </cell>
          <cell r="F446">
            <v>13635</v>
          </cell>
        </row>
        <row r="447">
          <cell r="A447" t="str">
            <v>Tableta etrusca</v>
          </cell>
          <cell r="B447" t="str">
            <v>M2</v>
          </cell>
          <cell r="C447">
            <v>1</v>
          </cell>
          <cell r="D447">
            <v>14000</v>
          </cell>
          <cell r="E447">
            <v>0.01</v>
          </cell>
          <cell r="F447">
            <v>14140</v>
          </cell>
        </row>
        <row r="448">
          <cell r="A448" t="str">
            <v>Tableta 1/4 26 gres con naris gradas</v>
          </cell>
          <cell r="B448" t="str">
            <v>M2</v>
          </cell>
          <cell r="C448">
            <v>1</v>
          </cell>
          <cell r="D448">
            <v>13000</v>
          </cell>
          <cell r="E448">
            <v>0.01</v>
          </cell>
          <cell r="F448">
            <v>13130</v>
          </cell>
        </row>
        <row r="449">
          <cell r="A449" t="str">
            <v>Tableta gres cuarto 26</v>
          </cell>
          <cell r="B449" t="str">
            <v>M2</v>
          </cell>
          <cell r="C449">
            <v>1</v>
          </cell>
          <cell r="D449">
            <v>13000</v>
          </cell>
          <cell r="E449">
            <v>0.01</v>
          </cell>
          <cell r="F449">
            <v>13130</v>
          </cell>
        </row>
        <row r="450">
          <cell r="A450" t="str">
            <v>Tablon 30x30 Rustico</v>
          </cell>
          <cell r="B450" t="str">
            <v>M2</v>
          </cell>
          <cell r="C450">
            <v>1</v>
          </cell>
          <cell r="D450">
            <v>25000</v>
          </cell>
          <cell r="E450">
            <v>0.01</v>
          </cell>
          <cell r="F450">
            <v>25250</v>
          </cell>
        </row>
        <row r="451">
          <cell r="A451" t="str">
            <v>Taco terminal UNIP,HQP 30A</v>
          </cell>
          <cell r="B451" t="str">
            <v>UN</v>
          </cell>
          <cell r="C451">
            <v>1</v>
          </cell>
          <cell r="D451">
            <v>4800</v>
          </cell>
          <cell r="E451">
            <v>0.01</v>
          </cell>
          <cell r="F451">
            <v>4848</v>
          </cell>
        </row>
        <row r="452">
          <cell r="A452" t="str">
            <v>Tanque plástico 500 lts</v>
          </cell>
          <cell r="B452" t="str">
            <v>UN</v>
          </cell>
          <cell r="C452">
            <v>1</v>
          </cell>
          <cell r="D452">
            <v>140000</v>
          </cell>
          <cell r="E452">
            <v>0.01</v>
          </cell>
          <cell r="F452">
            <v>141400</v>
          </cell>
        </row>
        <row r="453">
          <cell r="A453" t="str">
            <v>Tanque plástico 1000 lts</v>
          </cell>
          <cell r="B453" t="str">
            <v>UN</v>
          </cell>
          <cell r="C453">
            <v>1</v>
          </cell>
          <cell r="D453">
            <v>220000</v>
          </cell>
          <cell r="E453">
            <v>0.01</v>
          </cell>
          <cell r="F453">
            <v>222200</v>
          </cell>
        </row>
        <row r="454">
          <cell r="A454" t="str">
            <v>Tapon PVC-P 1/2"</v>
          </cell>
          <cell r="B454" t="str">
            <v>UN</v>
          </cell>
          <cell r="C454">
            <v>1</v>
          </cell>
          <cell r="D454">
            <v>250</v>
          </cell>
          <cell r="E454">
            <v>0.01</v>
          </cell>
          <cell r="F454">
            <v>253</v>
          </cell>
        </row>
        <row r="455">
          <cell r="A455" t="str">
            <v>Tapon PVC 4" - Prueba</v>
          </cell>
          <cell r="B455" t="str">
            <v>UN</v>
          </cell>
          <cell r="C455">
            <v>1</v>
          </cell>
          <cell r="D455">
            <v>2000</v>
          </cell>
          <cell r="E455">
            <v>0.01</v>
          </cell>
          <cell r="F455">
            <v>2020</v>
          </cell>
        </row>
        <row r="456">
          <cell r="A456" t="str">
            <v>Tapon PVC 4" roscado</v>
          </cell>
          <cell r="B456" t="str">
            <v>UN</v>
          </cell>
          <cell r="C456">
            <v>1</v>
          </cell>
          <cell r="D456">
            <v>22000</v>
          </cell>
          <cell r="E456">
            <v>0.01</v>
          </cell>
          <cell r="F456">
            <v>22220</v>
          </cell>
        </row>
        <row r="457">
          <cell r="A457" t="str">
            <v>Tapon PVC 2" - Prueba</v>
          </cell>
          <cell r="B457" t="str">
            <v>UN</v>
          </cell>
          <cell r="C457">
            <v>1</v>
          </cell>
          <cell r="D457">
            <v>1000</v>
          </cell>
          <cell r="E457">
            <v>0.01</v>
          </cell>
          <cell r="F457">
            <v>1010</v>
          </cell>
        </row>
        <row r="458">
          <cell r="A458" t="str">
            <v>Tapa Int Izquierda Canal Amazonas</v>
          </cell>
          <cell r="B458" t="str">
            <v>UN</v>
          </cell>
          <cell r="C458">
            <v>1</v>
          </cell>
          <cell r="D458">
            <v>6000</v>
          </cell>
          <cell r="E458">
            <v>0.01</v>
          </cell>
          <cell r="F458">
            <v>6060</v>
          </cell>
        </row>
        <row r="459">
          <cell r="A459" t="str">
            <v>Tapa Int Derecha Canal Amazonas</v>
          </cell>
          <cell r="B459" t="str">
            <v>UN</v>
          </cell>
          <cell r="C459">
            <v>1</v>
          </cell>
          <cell r="D459">
            <v>4000</v>
          </cell>
          <cell r="E459">
            <v>0.01</v>
          </cell>
          <cell r="F459">
            <v>4040</v>
          </cell>
        </row>
        <row r="460">
          <cell r="A460" t="str">
            <v>Tapa troquel.Metal.2 Orif.</v>
          </cell>
          <cell r="B460" t="str">
            <v>UN</v>
          </cell>
          <cell r="C460">
            <v>1</v>
          </cell>
          <cell r="D460">
            <v>4000</v>
          </cell>
          <cell r="E460">
            <v>0.01</v>
          </cell>
          <cell r="F460">
            <v>4040</v>
          </cell>
        </row>
        <row r="461">
          <cell r="A461" t="str">
            <v>Tapaporos Nogal</v>
          </cell>
          <cell r="B461" t="str">
            <v>GL</v>
          </cell>
          <cell r="C461">
            <v>1</v>
          </cell>
          <cell r="D461">
            <v>4000</v>
          </cell>
          <cell r="E461">
            <v>0.01</v>
          </cell>
          <cell r="F461">
            <v>4040</v>
          </cell>
        </row>
        <row r="462">
          <cell r="A462" t="str">
            <v xml:space="preserve">Tensor para cable antifraude </v>
          </cell>
          <cell r="B462" t="str">
            <v>UN</v>
          </cell>
          <cell r="C462">
            <v>1</v>
          </cell>
          <cell r="D462">
            <v>4200</v>
          </cell>
          <cell r="E462">
            <v>0.01</v>
          </cell>
          <cell r="F462">
            <v>4242</v>
          </cell>
        </row>
        <row r="463">
          <cell r="A463" t="str">
            <v xml:space="preserve">Teflon </v>
          </cell>
          <cell r="B463" t="str">
            <v>UN</v>
          </cell>
          <cell r="C463">
            <v>1</v>
          </cell>
          <cell r="D463">
            <v>2500</v>
          </cell>
          <cell r="E463">
            <v>0.01</v>
          </cell>
          <cell r="F463">
            <v>2525</v>
          </cell>
        </row>
        <row r="464">
          <cell r="A464" t="str">
            <v>Tee 1/2" PVC - Presión</v>
          </cell>
          <cell r="B464" t="str">
            <v>UN</v>
          </cell>
          <cell r="C464">
            <v>1</v>
          </cell>
          <cell r="D464">
            <v>400</v>
          </cell>
          <cell r="E464">
            <v>0.01</v>
          </cell>
          <cell r="F464">
            <v>404</v>
          </cell>
        </row>
        <row r="465">
          <cell r="A465" t="str">
            <v>Tee 3/4"    PVC - Presión</v>
          </cell>
          <cell r="B465" t="str">
            <v>UN</v>
          </cell>
          <cell r="C465">
            <v>1</v>
          </cell>
          <cell r="D465">
            <v>600</v>
          </cell>
          <cell r="E465">
            <v>0.01</v>
          </cell>
          <cell r="F465">
            <v>606</v>
          </cell>
        </row>
        <row r="466">
          <cell r="A466" t="str">
            <v>Tee PVC-P 3/4" x 1/2"</v>
          </cell>
          <cell r="B466" t="str">
            <v>UN</v>
          </cell>
          <cell r="C466">
            <v>1</v>
          </cell>
          <cell r="D466">
            <v>1000</v>
          </cell>
          <cell r="E466">
            <v>0.01</v>
          </cell>
          <cell r="F466">
            <v>1010</v>
          </cell>
        </row>
        <row r="467">
          <cell r="A467" t="str">
            <v>Tee 1" PVC - Presión</v>
          </cell>
          <cell r="B467" t="str">
            <v>UN</v>
          </cell>
          <cell r="C467">
            <v>1</v>
          </cell>
          <cell r="D467">
            <v>1000</v>
          </cell>
          <cell r="E467">
            <v>0.01</v>
          </cell>
          <cell r="F467">
            <v>1010</v>
          </cell>
        </row>
        <row r="468">
          <cell r="A468" t="str">
            <v>Tee 1 1/4 PVC - Presión</v>
          </cell>
          <cell r="B468" t="str">
            <v>UN</v>
          </cell>
          <cell r="C468">
            <v>1</v>
          </cell>
          <cell r="D468">
            <v>3000</v>
          </cell>
          <cell r="E468">
            <v>0.01</v>
          </cell>
          <cell r="F468">
            <v>3030</v>
          </cell>
        </row>
        <row r="469">
          <cell r="A469" t="str">
            <v>Tee Sencilla 2" Sanitaria</v>
          </cell>
          <cell r="B469" t="str">
            <v>UN</v>
          </cell>
          <cell r="C469">
            <v>1</v>
          </cell>
          <cell r="D469">
            <v>3000</v>
          </cell>
          <cell r="E469">
            <v>0.01</v>
          </cell>
          <cell r="F469">
            <v>3030</v>
          </cell>
        </row>
        <row r="470">
          <cell r="A470" t="str">
            <v>Tee Sencilla 4" Sanitaria</v>
          </cell>
          <cell r="B470" t="str">
            <v>UN</v>
          </cell>
          <cell r="C470">
            <v>1</v>
          </cell>
          <cell r="D470">
            <v>7000</v>
          </cell>
          <cell r="E470">
            <v>0.01</v>
          </cell>
          <cell r="F470">
            <v>7070</v>
          </cell>
        </row>
        <row r="471">
          <cell r="A471" t="str">
            <v>Teja de asbesto cemento No.4</v>
          </cell>
          <cell r="B471" t="str">
            <v>UN</v>
          </cell>
          <cell r="C471">
            <v>1</v>
          </cell>
          <cell r="D471">
            <v>16000</v>
          </cell>
          <cell r="E471">
            <v>0.01</v>
          </cell>
          <cell r="F471">
            <v>16160</v>
          </cell>
        </row>
        <row r="472">
          <cell r="A472" t="str">
            <v>Teja de asbesto cemento No.6</v>
          </cell>
          <cell r="B472" t="str">
            <v>UN</v>
          </cell>
          <cell r="C472">
            <v>1</v>
          </cell>
          <cell r="D472">
            <v>23500</v>
          </cell>
          <cell r="E472">
            <v>0.01</v>
          </cell>
          <cell r="F472">
            <v>23735</v>
          </cell>
        </row>
        <row r="473">
          <cell r="A473" t="str">
            <v>Teja de asbesto cemento No.8</v>
          </cell>
          <cell r="B473" t="str">
            <v>UN</v>
          </cell>
          <cell r="C473">
            <v>1</v>
          </cell>
          <cell r="D473">
            <v>29500</v>
          </cell>
          <cell r="E473">
            <v>0.01</v>
          </cell>
          <cell r="F473">
            <v>29795</v>
          </cell>
        </row>
        <row r="474">
          <cell r="A474" t="str">
            <v>Teja sandwich de corpacero o similar</v>
          </cell>
          <cell r="B474" t="str">
            <v>M2</v>
          </cell>
          <cell r="C474">
            <v>1</v>
          </cell>
          <cell r="D474">
            <v>99760</v>
          </cell>
          <cell r="E474">
            <v>0.01</v>
          </cell>
          <cell r="F474">
            <v>100758</v>
          </cell>
        </row>
        <row r="475">
          <cell r="A475" t="str">
            <v>Teja  Cindu incl. Ganchos de fijación</v>
          </cell>
          <cell r="B475" t="str">
            <v>M2</v>
          </cell>
          <cell r="C475">
            <v>1</v>
          </cell>
          <cell r="D475">
            <v>35215</v>
          </cell>
          <cell r="E475">
            <v>0.01</v>
          </cell>
          <cell r="F475">
            <v>35567</v>
          </cell>
        </row>
        <row r="476">
          <cell r="A476" t="str">
            <v>Terminal PVC 1/2</v>
          </cell>
          <cell r="B476" t="str">
            <v>UN</v>
          </cell>
          <cell r="C476">
            <v>1</v>
          </cell>
          <cell r="D476">
            <v>160</v>
          </cell>
          <cell r="E476">
            <v>0.01</v>
          </cell>
          <cell r="F476">
            <v>162</v>
          </cell>
        </row>
        <row r="477">
          <cell r="A477" t="str">
            <v>Terminal PVC 3/4</v>
          </cell>
          <cell r="B477" t="str">
            <v>UN</v>
          </cell>
          <cell r="C477">
            <v>1</v>
          </cell>
          <cell r="D477">
            <v>200</v>
          </cell>
          <cell r="E477">
            <v>0.01</v>
          </cell>
          <cell r="F477">
            <v>202</v>
          </cell>
        </row>
        <row r="478">
          <cell r="A478" t="str">
            <v>Tierra negra fertilizada</v>
          </cell>
          <cell r="B478" t="str">
            <v>M3</v>
          </cell>
          <cell r="C478">
            <v>1</v>
          </cell>
          <cell r="D478">
            <v>50000</v>
          </cell>
          <cell r="E478">
            <v>0.01</v>
          </cell>
          <cell r="F478">
            <v>50500</v>
          </cell>
        </row>
        <row r="479">
          <cell r="A479" t="str">
            <v>Tintilla</v>
          </cell>
          <cell r="B479" t="str">
            <v>GL</v>
          </cell>
          <cell r="C479">
            <v>1</v>
          </cell>
          <cell r="D479">
            <v>18620</v>
          </cell>
          <cell r="E479">
            <v>0.01</v>
          </cell>
          <cell r="F479">
            <v>18806</v>
          </cell>
        </row>
        <row r="480">
          <cell r="A480" t="str">
            <v>Toma de T.V. para cable coaxial</v>
          </cell>
          <cell r="B480" t="str">
            <v>UN</v>
          </cell>
          <cell r="C480">
            <v>1</v>
          </cell>
          <cell r="D480">
            <v>3000</v>
          </cell>
          <cell r="E480">
            <v>0.01</v>
          </cell>
          <cell r="F480">
            <v>3030</v>
          </cell>
        </row>
        <row r="481">
          <cell r="A481" t="str">
            <v>Toma doble tipo hospitalaria P.T.</v>
          </cell>
          <cell r="B481" t="str">
            <v>UN</v>
          </cell>
          <cell r="C481">
            <v>1</v>
          </cell>
          <cell r="D481">
            <v>14500</v>
          </cell>
          <cell r="E481">
            <v>0.01</v>
          </cell>
          <cell r="F481">
            <v>14645</v>
          </cell>
        </row>
        <row r="482">
          <cell r="A482" t="str">
            <v xml:space="preserve">Toma eléctrica Regulada doble P.T. </v>
          </cell>
          <cell r="B482" t="str">
            <v>UN</v>
          </cell>
          <cell r="C482">
            <v>1</v>
          </cell>
          <cell r="D482">
            <v>9800</v>
          </cell>
          <cell r="E482">
            <v>0.01</v>
          </cell>
          <cell r="F482">
            <v>9898</v>
          </cell>
        </row>
        <row r="483">
          <cell r="A483" t="str">
            <v xml:space="preserve">Toma eléctrica doble P.T. </v>
          </cell>
          <cell r="B483" t="str">
            <v>UN</v>
          </cell>
          <cell r="C483">
            <v>1</v>
          </cell>
          <cell r="D483">
            <v>3500</v>
          </cell>
          <cell r="E483">
            <v>0.01</v>
          </cell>
          <cell r="F483">
            <v>3535</v>
          </cell>
        </row>
        <row r="484">
          <cell r="A484" t="str">
            <v>Toma Doble GFCI</v>
          </cell>
          <cell r="B484" t="str">
            <v>UN</v>
          </cell>
          <cell r="C484">
            <v>1</v>
          </cell>
          <cell r="D484">
            <v>28000</v>
          </cell>
          <cell r="E484">
            <v>0.01</v>
          </cell>
          <cell r="F484">
            <v>28280</v>
          </cell>
        </row>
        <row r="485">
          <cell r="A485" t="str">
            <v>Toma eléctrica doble 20A pata trabada</v>
          </cell>
          <cell r="B485" t="str">
            <v>UN</v>
          </cell>
          <cell r="C485">
            <v>1</v>
          </cell>
          <cell r="D485">
            <v>14500</v>
          </cell>
          <cell r="E485">
            <v>0.01</v>
          </cell>
          <cell r="F485">
            <v>14645</v>
          </cell>
        </row>
        <row r="486">
          <cell r="A486" t="str">
            <v>Toma telefónica</v>
          </cell>
          <cell r="B486" t="str">
            <v>UN</v>
          </cell>
          <cell r="C486">
            <v>1</v>
          </cell>
          <cell r="D486">
            <v>6902</v>
          </cell>
          <cell r="E486">
            <v>0.01</v>
          </cell>
          <cell r="F486">
            <v>6971</v>
          </cell>
        </row>
        <row r="487">
          <cell r="A487" t="str">
            <v>Tornillo autoperforante fijador de correa</v>
          </cell>
          <cell r="B487" t="str">
            <v>UN</v>
          </cell>
          <cell r="C487">
            <v>1</v>
          </cell>
          <cell r="D487">
            <v>450</v>
          </cell>
          <cell r="E487">
            <v>0.01</v>
          </cell>
          <cell r="F487">
            <v>455</v>
          </cell>
        </row>
        <row r="488">
          <cell r="A488" t="str">
            <v>Tornillo goloso 1/8 x 1 1/4</v>
          </cell>
          <cell r="B488" t="str">
            <v>UN</v>
          </cell>
          <cell r="C488">
            <v>1</v>
          </cell>
          <cell r="D488">
            <v>70</v>
          </cell>
          <cell r="E488">
            <v>0.01</v>
          </cell>
          <cell r="F488">
            <v>71</v>
          </cell>
        </row>
        <row r="489">
          <cell r="A489" t="str">
            <v>Tornillo lámina D=3/8"</v>
          </cell>
          <cell r="B489" t="str">
            <v>UN</v>
          </cell>
          <cell r="C489">
            <v>1</v>
          </cell>
          <cell r="D489">
            <v>10</v>
          </cell>
          <cell r="E489">
            <v>0.01</v>
          </cell>
          <cell r="F489">
            <v>10</v>
          </cell>
        </row>
        <row r="490">
          <cell r="A490" t="str">
            <v>Remates accesorios y fijaciones</v>
          </cell>
          <cell r="B490" t="str">
            <v>UN</v>
          </cell>
          <cell r="C490">
            <v>1</v>
          </cell>
          <cell r="D490">
            <v>10320</v>
          </cell>
          <cell r="E490">
            <v>0.01</v>
          </cell>
          <cell r="F490">
            <v>10423</v>
          </cell>
        </row>
        <row r="491">
          <cell r="A491" t="str">
            <v>Tornillo Inoxidable Canal y Bajante Amazonas</v>
          </cell>
          <cell r="B491" t="str">
            <v>UN</v>
          </cell>
          <cell r="C491">
            <v>1</v>
          </cell>
          <cell r="D491">
            <v>250</v>
          </cell>
          <cell r="E491">
            <v>0.01</v>
          </cell>
          <cell r="F491">
            <v>253</v>
          </cell>
        </row>
        <row r="492">
          <cell r="A492" t="str">
            <v>Tornillo expansivo AH - 1614 5/16 x 3 "</v>
          </cell>
          <cell r="B492" t="str">
            <v>UN</v>
          </cell>
          <cell r="C492">
            <v>1</v>
          </cell>
          <cell r="D492">
            <v>1000</v>
          </cell>
          <cell r="E492">
            <v>0.01</v>
          </cell>
          <cell r="F492">
            <v>1010</v>
          </cell>
        </row>
        <row r="493">
          <cell r="A493" t="str">
            <v>Tornillo expansivo HLC 10x80/48</v>
          </cell>
          <cell r="B493" t="str">
            <v>UN</v>
          </cell>
          <cell r="C493">
            <v>1</v>
          </cell>
          <cell r="D493">
            <v>4500</v>
          </cell>
          <cell r="E493">
            <v>0.01</v>
          </cell>
          <cell r="F493">
            <v>4545</v>
          </cell>
        </row>
        <row r="494">
          <cell r="A494" t="str">
            <v>Totalizador 3 x 100 A</v>
          </cell>
          <cell r="B494" t="str">
            <v>UN</v>
          </cell>
          <cell r="C494">
            <v>1</v>
          </cell>
          <cell r="D494">
            <v>124000</v>
          </cell>
          <cell r="E494">
            <v>0.01</v>
          </cell>
          <cell r="F494">
            <v>125240</v>
          </cell>
        </row>
        <row r="495">
          <cell r="A495" t="str">
            <v>Triturado de máquina</v>
          </cell>
          <cell r="B495" t="str">
            <v>M3</v>
          </cell>
          <cell r="C495">
            <v>1</v>
          </cell>
          <cell r="D495">
            <v>42000</v>
          </cell>
          <cell r="E495">
            <v>0.01</v>
          </cell>
          <cell r="F495">
            <v>42420</v>
          </cell>
        </row>
        <row r="496">
          <cell r="A496" t="str">
            <v>Tubo Galvanizado de 1/2 SCH 40</v>
          </cell>
          <cell r="B496" t="str">
            <v>ML</v>
          </cell>
          <cell r="C496">
            <v>1</v>
          </cell>
          <cell r="D496">
            <v>8580</v>
          </cell>
          <cell r="E496">
            <v>0.01</v>
          </cell>
          <cell r="F496">
            <v>8666</v>
          </cell>
        </row>
        <row r="497">
          <cell r="A497" t="str">
            <v>Tubo Galvanizado de 3/8 SCH 40</v>
          </cell>
          <cell r="B497" t="str">
            <v>ML</v>
          </cell>
          <cell r="C497">
            <v>1</v>
          </cell>
          <cell r="D497">
            <v>14000</v>
          </cell>
          <cell r="E497">
            <v>0.01</v>
          </cell>
          <cell r="F497">
            <v>14140</v>
          </cell>
        </row>
        <row r="498">
          <cell r="A498" t="str">
            <v>Tubo Galvanizado de 1"</v>
          </cell>
          <cell r="B498" t="str">
            <v>ML</v>
          </cell>
          <cell r="C498">
            <v>1</v>
          </cell>
          <cell r="D498">
            <v>23333.333333333332</v>
          </cell>
          <cell r="E498">
            <v>0.01</v>
          </cell>
          <cell r="F498">
            <v>23567</v>
          </cell>
        </row>
        <row r="499">
          <cell r="A499" t="str">
            <v>Tubo Galvanizado de 1 1/4"</v>
          </cell>
          <cell r="B499" t="str">
            <v>ML</v>
          </cell>
          <cell r="C499">
            <v>1</v>
          </cell>
          <cell r="D499">
            <v>36666.666666666664</v>
          </cell>
          <cell r="E499">
            <v>0.01</v>
          </cell>
          <cell r="F499">
            <v>37033</v>
          </cell>
        </row>
        <row r="500">
          <cell r="A500" t="str">
            <v>Tubo Galvanizado de 1 1/2"</v>
          </cell>
          <cell r="B500" t="str">
            <v>ML</v>
          </cell>
          <cell r="C500">
            <v>1</v>
          </cell>
          <cell r="D500">
            <v>36000</v>
          </cell>
          <cell r="E500">
            <v>0.01</v>
          </cell>
          <cell r="F500">
            <v>36360</v>
          </cell>
        </row>
        <row r="501">
          <cell r="A501" t="str">
            <v>Tubo acero rectangular 38x78mm</v>
          </cell>
          <cell r="B501" t="str">
            <v>ML</v>
          </cell>
          <cell r="C501">
            <v>1</v>
          </cell>
          <cell r="D501">
            <v>13000</v>
          </cell>
          <cell r="E501">
            <v>0.01</v>
          </cell>
          <cell r="F501">
            <v>13130</v>
          </cell>
        </row>
        <row r="502">
          <cell r="A502" t="str">
            <v>Tubo acero rectangular 30x44mm</v>
          </cell>
          <cell r="B502" t="str">
            <v>ML</v>
          </cell>
          <cell r="C502">
            <v>1</v>
          </cell>
          <cell r="D502">
            <v>11000</v>
          </cell>
          <cell r="E502">
            <v>0.01</v>
          </cell>
          <cell r="F502">
            <v>11110</v>
          </cell>
        </row>
        <row r="503">
          <cell r="A503" t="str">
            <v>Tubo acero rectangular 4" x 2"</v>
          </cell>
          <cell r="B503" t="str">
            <v>ML</v>
          </cell>
          <cell r="C503">
            <v>1</v>
          </cell>
          <cell r="D503">
            <v>15200</v>
          </cell>
          <cell r="E503">
            <v>0.01</v>
          </cell>
          <cell r="F503">
            <v>15352</v>
          </cell>
        </row>
        <row r="504">
          <cell r="A504" t="str">
            <v>Tubo metalico cuadrado 2"</v>
          </cell>
          <cell r="B504" t="str">
            <v>ML</v>
          </cell>
          <cell r="C504">
            <v>1</v>
          </cell>
          <cell r="D504">
            <v>12100</v>
          </cell>
          <cell r="E504">
            <v>0.01</v>
          </cell>
          <cell r="F504">
            <v>12221</v>
          </cell>
        </row>
        <row r="505">
          <cell r="A505" t="str">
            <v>Tubo metalico de 1/2"</v>
          </cell>
          <cell r="B505" t="str">
            <v>ML</v>
          </cell>
          <cell r="C505">
            <v>1</v>
          </cell>
          <cell r="D505">
            <v>4200</v>
          </cell>
          <cell r="E505">
            <v>0.01</v>
          </cell>
          <cell r="F505">
            <v>4242</v>
          </cell>
        </row>
        <row r="506">
          <cell r="A506" t="str">
            <v>Tubo Acero redondo 1"</v>
          </cell>
          <cell r="B506" t="str">
            <v>ML</v>
          </cell>
          <cell r="C506">
            <v>1</v>
          </cell>
          <cell r="D506">
            <v>4600</v>
          </cell>
          <cell r="E506">
            <v>0.01</v>
          </cell>
          <cell r="F506">
            <v>4646</v>
          </cell>
        </row>
        <row r="507">
          <cell r="A507" t="str">
            <v>Curva galvanizada de 1 1/4"</v>
          </cell>
          <cell r="B507" t="str">
            <v>UN</v>
          </cell>
          <cell r="C507">
            <v>1</v>
          </cell>
          <cell r="D507">
            <v>10100</v>
          </cell>
          <cell r="E507">
            <v>0.01</v>
          </cell>
          <cell r="F507">
            <v>10201</v>
          </cell>
        </row>
        <row r="508">
          <cell r="A508" t="str">
            <v>Curva galvanizada de 1 1/2"</v>
          </cell>
          <cell r="B508" t="str">
            <v>UN</v>
          </cell>
          <cell r="D508">
            <v>13200</v>
          </cell>
          <cell r="E508">
            <v>0.01</v>
          </cell>
          <cell r="F508">
            <v>13332</v>
          </cell>
        </row>
        <row r="509">
          <cell r="A509" t="str">
            <v>Capacete de 1 1/4"</v>
          </cell>
          <cell r="B509" t="str">
            <v>UN</v>
          </cell>
          <cell r="C509">
            <v>1</v>
          </cell>
          <cell r="D509">
            <v>3100</v>
          </cell>
          <cell r="E509">
            <v>0.01</v>
          </cell>
          <cell r="F509">
            <v>3131</v>
          </cell>
        </row>
        <row r="510">
          <cell r="A510" t="str">
            <v>Capacete de 1 1/2"</v>
          </cell>
          <cell r="B510" t="str">
            <v>UN</v>
          </cell>
          <cell r="D510">
            <v>3600</v>
          </cell>
          <cell r="E510">
            <v>0.01</v>
          </cell>
          <cell r="F510">
            <v>3636</v>
          </cell>
        </row>
        <row r="511">
          <cell r="A511" t="str">
            <v>Juego de boquilla y contratuerca de 1 1/4"</v>
          </cell>
          <cell r="B511" t="str">
            <v>UN</v>
          </cell>
          <cell r="C511">
            <v>1</v>
          </cell>
          <cell r="D511">
            <v>1100</v>
          </cell>
          <cell r="E511">
            <v>0.01</v>
          </cell>
          <cell r="F511">
            <v>1111</v>
          </cell>
        </row>
        <row r="512">
          <cell r="A512" t="str">
            <v>Tubo Conduit 3/4"</v>
          </cell>
          <cell r="B512" t="str">
            <v>ML</v>
          </cell>
          <cell r="C512">
            <v>1</v>
          </cell>
          <cell r="D512">
            <v>1333.3333333333333</v>
          </cell>
          <cell r="E512">
            <v>0.01</v>
          </cell>
          <cell r="F512">
            <v>1347</v>
          </cell>
        </row>
        <row r="513">
          <cell r="A513" t="str">
            <v>Tubo Conduit  1/2"</v>
          </cell>
          <cell r="B513" t="str">
            <v>ML</v>
          </cell>
          <cell r="C513">
            <v>1</v>
          </cell>
          <cell r="D513">
            <v>1100</v>
          </cell>
          <cell r="E513">
            <v>0.01</v>
          </cell>
          <cell r="F513">
            <v>1111</v>
          </cell>
        </row>
        <row r="514">
          <cell r="A514" t="str">
            <v>Tubo Conduit PVC de 1/2"</v>
          </cell>
          <cell r="B514" t="str">
            <v>ML</v>
          </cell>
          <cell r="C514">
            <v>1</v>
          </cell>
          <cell r="D514">
            <v>950</v>
          </cell>
          <cell r="E514">
            <v>0.01</v>
          </cell>
          <cell r="F514">
            <v>960</v>
          </cell>
        </row>
        <row r="515">
          <cell r="A515" t="str">
            <v>Tubo Conduit PVC de 1"</v>
          </cell>
          <cell r="B515" t="str">
            <v>ML</v>
          </cell>
          <cell r="C515">
            <v>1</v>
          </cell>
          <cell r="D515">
            <v>2000</v>
          </cell>
          <cell r="E515">
            <v>0.01</v>
          </cell>
          <cell r="F515">
            <v>2020</v>
          </cell>
        </row>
        <row r="516">
          <cell r="A516" t="str">
            <v>Tubo Conduit PVC de 1 1/2"</v>
          </cell>
          <cell r="B516" t="str">
            <v>ML</v>
          </cell>
          <cell r="C516">
            <v>1</v>
          </cell>
          <cell r="D516">
            <v>3566.6666666666665</v>
          </cell>
          <cell r="E516">
            <v>0.01</v>
          </cell>
          <cell r="F516">
            <v>3602</v>
          </cell>
        </row>
        <row r="517">
          <cell r="A517" t="str">
            <v>Tubo Conduit PVC de 1 1/4</v>
          </cell>
          <cell r="B517" t="str">
            <v>ML</v>
          </cell>
          <cell r="C517">
            <v>1</v>
          </cell>
          <cell r="D517">
            <v>3000</v>
          </cell>
          <cell r="E517">
            <v>0.01</v>
          </cell>
          <cell r="F517">
            <v>3030</v>
          </cell>
        </row>
        <row r="518">
          <cell r="A518" t="str">
            <v>Tubo Conduit PVC de 3/4"</v>
          </cell>
          <cell r="B518" t="str">
            <v>ML</v>
          </cell>
          <cell r="C518">
            <v>1</v>
          </cell>
          <cell r="D518">
            <v>1666.6666666666667</v>
          </cell>
          <cell r="E518">
            <v>0.01</v>
          </cell>
          <cell r="F518">
            <v>1683</v>
          </cell>
        </row>
        <row r="519">
          <cell r="A519" t="str">
            <v>Tubo Galvanizado  de 3/4"</v>
          </cell>
          <cell r="B519" t="str">
            <v>ML</v>
          </cell>
          <cell r="C519">
            <v>1</v>
          </cell>
          <cell r="D519">
            <v>14333.333333333334</v>
          </cell>
          <cell r="E519">
            <v>0.01</v>
          </cell>
          <cell r="F519">
            <v>14477</v>
          </cell>
        </row>
        <row r="520">
          <cell r="A520" t="str">
            <v>Tubo de concreto 8"</v>
          </cell>
          <cell r="B520" t="str">
            <v>ML</v>
          </cell>
          <cell r="C520">
            <v>1</v>
          </cell>
          <cell r="D520">
            <v>12000</v>
          </cell>
          <cell r="E520">
            <v>0.01</v>
          </cell>
          <cell r="F520">
            <v>12120</v>
          </cell>
        </row>
        <row r="521">
          <cell r="A521" t="str">
            <v>Tubo pres/21 PVC 2½"</v>
          </cell>
          <cell r="B521" t="str">
            <v>ML</v>
          </cell>
          <cell r="C521">
            <v>1</v>
          </cell>
          <cell r="D521">
            <v>11500</v>
          </cell>
          <cell r="E521">
            <v>0.01</v>
          </cell>
          <cell r="F521">
            <v>11615</v>
          </cell>
        </row>
        <row r="522">
          <cell r="A522" t="str">
            <v>Tubo pres/21 PVC 2"</v>
          </cell>
          <cell r="B522" t="str">
            <v>ML</v>
          </cell>
          <cell r="C522">
            <v>1</v>
          </cell>
          <cell r="D522">
            <v>10167</v>
          </cell>
          <cell r="E522">
            <v>0.01</v>
          </cell>
          <cell r="F522">
            <v>10269</v>
          </cell>
        </row>
        <row r="523">
          <cell r="A523" t="str">
            <v>Tubo pres/21 PVC 1 1/2"</v>
          </cell>
          <cell r="B523" t="str">
            <v>ML</v>
          </cell>
          <cell r="C523">
            <v>1</v>
          </cell>
          <cell r="D523">
            <v>6631</v>
          </cell>
          <cell r="E523">
            <v>0.01</v>
          </cell>
          <cell r="F523">
            <v>6697</v>
          </cell>
        </row>
        <row r="524">
          <cell r="A524" t="str">
            <v>Tubo pres/21 PVC 1 1/4</v>
          </cell>
          <cell r="B524" t="str">
            <v>ML</v>
          </cell>
          <cell r="C524">
            <v>1</v>
          </cell>
          <cell r="D524">
            <v>5078</v>
          </cell>
          <cell r="E524">
            <v>0.01</v>
          </cell>
          <cell r="F524">
            <v>5129</v>
          </cell>
        </row>
        <row r="525">
          <cell r="A525" t="str">
            <v>Tubo pres/11 PVC 3/4"</v>
          </cell>
          <cell r="B525" t="str">
            <v>ML</v>
          </cell>
          <cell r="C525">
            <v>1</v>
          </cell>
          <cell r="D525">
            <v>2999</v>
          </cell>
          <cell r="E525">
            <v>0.01</v>
          </cell>
          <cell r="F525">
            <v>3029</v>
          </cell>
        </row>
        <row r="526">
          <cell r="A526" t="str">
            <v>Tubo pres/13,5 PVC 1"</v>
          </cell>
          <cell r="B526" t="str">
            <v>ML</v>
          </cell>
          <cell r="C526">
            <v>1</v>
          </cell>
          <cell r="D526">
            <v>4046</v>
          </cell>
          <cell r="E526">
            <v>0.01</v>
          </cell>
          <cell r="F526">
            <v>4086</v>
          </cell>
        </row>
        <row r="527">
          <cell r="A527" t="str">
            <v>Tubo pres/9 PVC 1/2"</v>
          </cell>
          <cell r="B527" t="str">
            <v>ML</v>
          </cell>
          <cell r="C527">
            <v>1</v>
          </cell>
          <cell r="D527">
            <v>2148</v>
          </cell>
          <cell r="E527">
            <v>0.01</v>
          </cell>
          <cell r="F527">
            <v>2169</v>
          </cell>
        </row>
        <row r="528">
          <cell r="A528" t="str">
            <v>Tubo PVC de 2" Lluvias</v>
          </cell>
          <cell r="B528" t="str">
            <v>ML</v>
          </cell>
          <cell r="C528">
            <v>1</v>
          </cell>
          <cell r="D528">
            <v>4759</v>
          </cell>
          <cell r="E528">
            <v>0.01</v>
          </cell>
          <cell r="F528">
            <v>4807</v>
          </cell>
        </row>
        <row r="529">
          <cell r="A529" t="str">
            <v>Tubo PVC de 3" Lluvias</v>
          </cell>
          <cell r="B529" t="str">
            <v>ML</v>
          </cell>
          <cell r="C529">
            <v>1</v>
          </cell>
          <cell r="D529">
            <v>6294</v>
          </cell>
          <cell r="E529">
            <v>0.01</v>
          </cell>
          <cell r="F529">
            <v>6357</v>
          </cell>
        </row>
        <row r="530">
          <cell r="A530" t="str">
            <v>Tubo PVC de 4" lluvias</v>
          </cell>
          <cell r="B530" t="str">
            <v>ML</v>
          </cell>
          <cell r="C530">
            <v>1</v>
          </cell>
          <cell r="D530">
            <v>10855</v>
          </cell>
          <cell r="E530">
            <v>0.01</v>
          </cell>
          <cell r="F530">
            <v>10964</v>
          </cell>
        </row>
        <row r="531">
          <cell r="A531" t="str">
            <v>Tubo PVC de 4" Filtro</v>
          </cell>
          <cell r="B531" t="str">
            <v>ML</v>
          </cell>
          <cell r="C531">
            <v>1</v>
          </cell>
          <cell r="D531">
            <v>17200</v>
          </cell>
          <cell r="E531">
            <v>0.01</v>
          </cell>
          <cell r="F531">
            <v>17372</v>
          </cell>
        </row>
        <row r="532">
          <cell r="A532" t="str">
            <v>Tubo PVC de 6" Sanitaria</v>
          </cell>
          <cell r="B532" t="str">
            <v>ML</v>
          </cell>
          <cell r="C532">
            <v>1</v>
          </cell>
          <cell r="D532">
            <v>32633</v>
          </cell>
          <cell r="E532">
            <v>0.01</v>
          </cell>
          <cell r="F532">
            <v>32959</v>
          </cell>
        </row>
        <row r="533">
          <cell r="A533" t="str">
            <v>Tubo PVC de 4" Sanitaria</v>
          </cell>
          <cell r="B533" t="str">
            <v>ML</v>
          </cell>
          <cell r="C533">
            <v>1</v>
          </cell>
          <cell r="D533">
            <v>15409</v>
          </cell>
          <cell r="E533">
            <v>0.01</v>
          </cell>
          <cell r="F533">
            <v>15563</v>
          </cell>
        </row>
        <row r="534">
          <cell r="A534" t="str">
            <v>Tubo PVC de 4" Sanitaria flexible</v>
          </cell>
          <cell r="B534" t="str">
            <v>ML</v>
          </cell>
          <cell r="C534">
            <v>1</v>
          </cell>
          <cell r="D534">
            <v>19400</v>
          </cell>
          <cell r="E534">
            <v>0.01</v>
          </cell>
          <cell r="F534">
            <v>19594</v>
          </cell>
        </row>
        <row r="535">
          <cell r="A535" t="str">
            <v>Tubo PVC de 3" Sanitaria</v>
          </cell>
          <cell r="B535" t="str">
            <v>ML</v>
          </cell>
          <cell r="C535">
            <v>1</v>
          </cell>
          <cell r="D535">
            <v>11057</v>
          </cell>
          <cell r="E535">
            <v>0.01</v>
          </cell>
          <cell r="F535">
            <v>11168</v>
          </cell>
        </row>
        <row r="536">
          <cell r="A536" t="str">
            <v>Tubo PVC de 2" Sanitaria</v>
          </cell>
          <cell r="B536" t="str">
            <v>ML</v>
          </cell>
          <cell r="C536">
            <v>1</v>
          </cell>
          <cell r="D536">
            <v>7403</v>
          </cell>
          <cell r="E536">
            <v>0.01</v>
          </cell>
          <cell r="F536">
            <v>7477</v>
          </cell>
        </row>
        <row r="537">
          <cell r="A537" t="str">
            <v>Tuberia A.N. 3 plg 2,3 mm</v>
          </cell>
          <cell r="B537" t="str">
            <v>ML</v>
          </cell>
          <cell r="C537">
            <v>1</v>
          </cell>
          <cell r="D537">
            <v>32586</v>
          </cell>
          <cell r="E537">
            <v>0.01</v>
          </cell>
          <cell r="F537">
            <v>32912</v>
          </cell>
        </row>
        <row r="538">
          <cell r="A538" t="str">
            <v>Tuberia A.N. 2 plg 2mm</v>
          </cell>
          <cell r="B538" t="str">
            <v>ML</v>
          </cell>
          <cell r="C538">
            <v>1</v>
          </cell>
          <cell r="D538">
            <v>19500</v>
          </cell>
          <cell r="E538">
            <v>0.01</v>
          </cell>
          <cell r="F538">
            <v>19695</v>
          </cell>
        </row>
        <row r="539">
          <cell r="A539" t="str">
            <v>Tubo A.N. 1 1/2 plg, 2 mm</v>
          </cell>
          <cell r="B539" t="str">
            <v>ML</v>
          </cell>
          <cell r="C539">
            <v>1</v>
          </cell>
          <cell r="D539">
            <v>15500</v>
          </cell>
          <cell r="E539">
            <v>0.01</v>
          </cell>
          <cell r="F539">
            <v>15655</v>
          </cell>
        </row>
        <row r="540">
          <cell r="A540" t="str">
            <v>Tubo A.N. 1 plg, 2 mm</v>
          </cell>
          <cell r="B540" t="str">
            <v>ML</v>
          </cell>
          <cell r="C540">
            <v>1</v>
          </cell>
          <cell r="D540">
            <v>6500</v>
          </cell>
          <cell r="E540">
            <v>0.01</v>
          </cell>
          <cell r="F540">
            <v>6565</v>
          </cell>
        </row>
        <row r="541">
          <cell r="A541" t="str">
            <v>Tuberia A.N. Ø1 1/2"</v>
          </cell>
          <cell r="B541" t="str">
            <v>ML</v>
          </cell>
          <cell r="C541">
            <v>1</v>
          </cell>
          <cell r="D541">
            <v>9500</v>
          </cell>
          <cell r="E541">
            <v>0.01</v>
          </cell>
          <cell r="F541">
            <v>9595</v>
          </cell>
        </row>
        <row r="542">
          <cell r="A542" t="str">
            <v>Tubo Novafort de 4"</v>
          </cell>
          <cell r="B542" t="str">
            <v>ML</v>
          </cell>
          <cell r="C542">
            <v>1</v>
          </cell>
          <cell r="D542">
            <v>12180</v>
          </cell>
          <cell r="E542">
            <v>0.01</v>
          </cell>
          <cell r="F542">
            <v>12302</v>
          </cell>
        </row>
        <row r="543">
          <cell r="A543" t="str">
            <v>Tubo Novafort de 10"</v>
          </cell>
          <cell r="B543" t="str">
            <v>ML</v>
          </cell>
          <cell r="C543">
            <v>1</v>
          </cell>
          <cell r="D543">
            <v>50000</v>
          </cell>
          <cell r="E543">
            <v>0.01</v>
          </cell>
          <cell r="F543">
            <v>50500</v>
          </cell>
        </row>
        <row r="544">
          <cell r="A544" t="str">
            <v>Tubo Novafort de 12"</v>
          </cell>
          <cell r="B544" t="str">
            <v>ML</v>
          </cell>
          <cell r="C544">
            <v>1</v>
          </cell>
          <cell r="D544">
            <v>72333.333333333328</v>
          </cell>
          <cell r="E544">
            <v>0.01</v>
          </cell>
          <cell r="F544">
            <v>73057</v>
          </cell>
        </row>
        <row r="545">
          <cell r="A545" t="str">
            <v>Tuberia Galvanizada 1 1/2" 2,5 mm Cal 12</v>
          </cell>
          <cell r="B545" t="str">
            <v>ML</v>
          </cell>
          <cell r="C545">
            <v>1</v>
          </cell>
          <cell r="D545">
            <v>15000</v>
          </cell>
          <cell r="E545">
            <v>0.01</v>
          </cell>
          <cell r="F545">
            <v>15150</v>
          </cell>
        </row>
        <row r="546">
          <cell r="A546" t="str">
            <v>Unión PVC-S 4 plg</v>
          </cell>
          <cell r="B546" t="str">
            <v>UN</v>
          </cell>
          <cell r="C546">
            <v>1</v>
          </cell>
          <cell r="D546">
            <v>3567</v>
          </cell>
          <cell r="E546">
            <v>0.01</v>
          </cell>
          <cell r="F546">
            <v>3603</v>
          </cell>
        </row>
        <row r="547">
          <cell r="A547" t="str">
            <v>Unión PVC-S 3 plg</v>
          </cell>
          <cell r="B547" t="str">
            <v>UN</v>
          </cell>
          <cell r="C547">
            <v>1</v>
          </cell>
          <cell r="D547">
            <v>1785</v>
          </cell>
          <cell r="E547">
            <v>0.01</v>
          </cell>
          <cell r="F547">
            <v>1803</v>
          </cell>
        </row>
        <row r="548">
          <cell r="A548" t="str">
            <v>Unión PVC-S 2 plg</v>
          </cell>
          <cell r="B548" t="str">
            <v>UN</v>
          </cell>
          <cell r="C548">
            <v>1</v>
          </cell>
          <cell r="D548">
            <v>1238</v>
          </cell>
          <cell r="E548">
            <v>0.01</v>
          </cell>
          <cell r="F548">
            <v>1250</v>
          </cell>
        </row>
        <row r="549">
          <cell r="A549" t="str">
            <v>Unión PVC-P 1/2 plg</v>
          </cell>
          <cell r="B549" t="str">
            <v>ML</v>
          </cell>
          <cell r="C549">
            <v>1</v>
          </cell>
          <cell r="D549">
            <v>300</v>
          </cell>
          <cell r="E549">
            <v>0.01</v>
          </cell>
          <cell r="F549">
            <v>303</v>
          </cell>
        </row>
        <row r="550">
          <cell r="A550" t="str">
            <v>Unión PVC-P 1 plg</v>
          </cell>
          <cell r="B550" t="str">
            <v>UN</v>
          </cell>
          <cell r="C550">
            <v>1</v>
          </cell>
          <cell r="D550">
            <v>550</v>
          </cell>
          <cell r="E550">
            <v>0.01</v>
          </cell>
          <cell r="F550">
            <v>556</v>
          </cell>
        </row>
        <row r="551">
          <cell r="A551" t="str">
            <v>Unión PVC-P 1 1/4"</v>
          </cell>
          <cell r="B551" t="str">
            <v>UN</v>
          </cell>
          <cell r="C551">
            <v>1</v>
          </cell>
          <cell r="D551">
            <v>850</v>
          </cell>
          <cell r="E551">
            <v>0.01</v>
          </cell>
          <cell r="F551">
            <v>859</v>
          </cell>
        </row>
        <row r="552">
          <cell r="A552" t="str">
            <v>Unión PVC-P 1 1/2"</v>
          </cell>
          <cell r="B552" t="str">
            <v>UN</v>
          </cell>
          <cell r="C552">
            <v>1</v>
          </cell>
          <cell r="D552">
            <v>1500</v>
          </cell>
          <cell r="E552">
            <v>0.01</v>
          </cell>
          <cell r="F552">
            <v>1515</v>
          </cell>
        </row>
        <row r="553">
          <cell r="A553" t="str">
            <v>Unión PVC-P 2 plg</v>
          </cell>
          <cell r="B553" t="str">
            <v>UN</v>
          </cell>
          <cell r="C553">
            <v>1</v>
          </cell>
          <cell r="D553">
            <v>2600</v>
          </cell>
          <cell r="E553">
            <v>0.01</v>
          </cell>
          <cell r="F553">
            <v>2626</v>
          </cell>
        </row>
        <row r="554">
          <cell r="A554" t="str">
            <v>Unión Conduit PVC 1/2"</v>
          </cell>
          <cell r="B554" t="str">
            <v>UN</v>
          </cell>
          <cell r="C554">
            <v>1</v>
          </cell>
          <cell r="D554">
            <v>135</v>
          </cell>
          <cell r="E554">
            <v>0.01</v>
          </cell>
          <cell r="F554">
            <v>136</v>
          </cell>
        </row>
        <row r="555">
          <cell r="A555" t="str">
            <v>Unión Canal amazonas</v>
          </cell>
          <cell r="B555" t="str">
            <v>UN</v>
          </cell>
          <cell r="C555">
            <v>1</v>
          </cell>
          <cell r="D555">
            <v>11800</v>
          </cell>
          <cell r="E555">
            <v>0.01</v>
          </cell>
          <cell r="F555">
            <v>11918</v>
          </cell>
        </row>
        <row r="556">
          <cell r="A556" t="str">
            <v>Unión canal a bajante Amazonas</v>
          </cell>
          <cell r="B556" t="str">
            <v>UN</v>
          </cell>
          <cell r="C556">
            <v>1</v>
          </cell>
          <cell r="D556">
            <v>16000</v>
          </cell>
          <cell r="E556">
            <v>0.01</v>
          </cell>
          <cell r="F556">
            <v>16160</v>
          </cell>
        </row>
        <row r="557">
          <cell r="A557" t="str">
            <v>Unión de Bajante Amazonas</v>
          </cell>
          <cell r="B557" t="str">
            <v>UN</v>
          </cell>
          <cell r="C557">
            <v>1</v>
          </cell>
          <cell r="D557">
            <v>4000</v>
          </cell>
          <cell r="E557">
            <v>0.01</v>
          </cell>
          <cell r="F557">
            <v>4040</v>
          </cell>
        </row>
        <row r="558">
          <cell r="A558" t="str">
            <v>Union PVC 3/4</v>
          </cell>
          <cell r="B558" t="str">
            <v>UN</v>
          </cell>
          <cell r="C558">
            <v>1</v>
          </cell>
          <cell r="D558">
            <v>750</v>
          </cell>
          <cell r="E558">
            <v>0.01</v>
          </cell>
          <cell r="F558">
            <v>758</v>
          </cell>
        </row>
        <row r="559">
          <cell r="A559" t="str">
            <v>Vara de clavo</v>
          </cell>
          <cell r="B559" t="str">
            <v>ML</v>
          </cell>
          <cell r="C559">
            <v>1</v>
          </cell>
          <cell r="D559">
            <v>1670</v>
          </cell>
          <cell r="E559">
            <v>0.01</v>
          </cell>
          <cell r="F559">
            <v>1687</v>
          </cell>
        </row>
        <row r="560">
          <cell r="A560" t="str">
            <v>Varilla Coper Well 5/8" x 8'</v>
          </cell>
          <cell r="B560" t="str">
            <v>UN</v>
          </cell>
          <cell r="C560">
            <v>1</v>
          </cell>
          <cell r="D560">
            <v>95000</v>
          </cell>
          <cell r="E560">
            <v>0.01</v>
          </cell>
          <cell r="F560">
            <v>95950</v>
          </cell>
        </row>
        <row r="561">
          <cell r="A561" t="str">
            <v>Varilla de 5/8"</v>
          </cell>
          <cell r="B561" t="str">
            <v>KG</v>
          </cell>
          <cell r="C561">
            <v>1</v>
          </cell>
          <cell r="D561">
            <v>4923.19776</v>
          </cell>
          <cell r="E561">
            <v>0.01</v>
          </cell>
          <cell r="F561">
            <v>4972</v>
          </cell>
        </row>
        <row r="562">
          <cell r="A562" t="str">
            <v>Varilla de 10.5 cm.- 60.000</v>
          </cell>
          <cell r="B562" t="str">
            <v>ML</v>
          </cell>
          <cell r="C562">
            <v>1</v>
          </cell>
          <cell r="D562">
            <v>8220</v>
          </cell>
          <cell r="E562">
            <v>0.01</v>
          </cell>
          <cell r="F562">
            <v>8302</v>
          </cell>
        </row>
        <row r="563">
          <cell r="A563" t="str">
            <v>Varilla lisa de 1/2"</v>
          </cell>
          <cell r="B563" t="str">
            <v>KG</v>
          </cell>
          <cell r="C563">
            <v>1</v>
          </cell>
          <cell r="D563">
            <v>983.33333333333337</v>
          </cell>
          <cell r="E563">
            <v>0.01</v>
          </cell>
          <cell r="F563">
            <v>993</v>
          </cell>
        </row>
        <row r="564">
          <cell r="A564" t="str">
            <v>Varilla cuadrada de 1/2"</v>
          </cell>
          <cell r="B564" t="str">
            <v>KG</v>
          </cell>
          <cell r="C564">
            <v>1</v>
          </cell>
          <cell r="D564">
            <v>3200</v>
          </cell>
          <cell r="E564">
            <v>0.01</v>
          </cell>
          <cell r="F564">
            <v>3232</v>
          </cell>
        </row>
        <row r="565">
          <cell r="A565" t="str">
            <v>Ventana  fija .alum.Cal.18. Negra con vidrio templado 6mm</v>
          </cell>
          <cell r="B565" t="str">
            <v>M2</v>
          </cell>
          <cell r="C565">
            <v>1</v>
          </cell>
          <cell r="D565">
            <v>210200</v>
          </cell>
          <cell r="E565">
            <v>0.01</v>
          </cell>
          <cell r="F565">
            <v>212302</v>
          </cell>
        </row>
        <row r="566">
          <cell r="A566" t="str">
            <v>Ventana corrediza proyec.alum.Cal.18. Negra</v>
          </cell>
          <cell r="B566" t="str">
            <v>M2</v>
          </cell>
          <cell r="C566">
            <v>1</v>
          </cell>
          <cell r="D566">
            <v>90000</v>
          </cell>
          <cell r="E566">
            <v>0.01</v>
          </cell>
          <cell r="F566">
            <v>90900</v>
          </cell>
        </row>
        <row r="567">
          <cell r="A567" t="str">
            <v>Vidrio incoloro de 4mm pulido</v>
          </cell>
          <cell r="B567" t="str">
            <v>M2</v>
          </cell>
          <cell r="C567">
            <v>1</v>
          </cell>
          <cell r="D567">
            <v>20000</v>
          </cell>
          <cell r="E567">
            <v>0.01</v>
          </cell>
          <cell r="F567">
            <v>20200</v>
          </cell>
        </row>
        <row r="568">
          <cell r="A568" t="str">
            <v>Vidrio Templado de 6mm</v>
          </cell>
          <cell r="B568" t="str">
            <v>M2</v>
          </cell>
          <cell r="C568">
            <v>1</v>
          </cell>
          <cell r="D568">
            <v>115000</v>
          </cell>
          <cell r="E568">
            <v>0.01</v>
          </cell>
          <cell r="F568">
            <v>116150</v>
          </cell>
        </row>
        <row r="569">
          <cell r="A569" t="str">
            <v>Vidrio Templado de 10 mm con perfor.</v>
          </cell>
          <cell r="B569" t="str">
            <v>M2</v>
          </cell>
          <cell r="C569">
            <v>1</v>
          </cell>
          <cell r="D569">
            <v>198000</v>
          </cell>
          <cell r="E569">
            <v>0.01</v>
          </cell>
          <cell r="F569">
            <v>199980</v>
          </cell>
        </row>
        <row r="570">
          <cell r="A570" t="str">
            <v>Vinilo Color Tipo I</v>
          </cell>
          <cell r="B570" t="str">
            <v>gl</v>
          </cell>
          <cell r="C570">
            <v>1</v>
          </cell>
          <cell r="D570">
            <v>48000</v>
          </cell>
          <cell r="E570">
            <v>0.01</v>
          </cell>
          <cell r="F570">
            <v>48480</v>
          </cell>
        </row>
        <row r="571">
          <cell r="A571" t="str">
            <v>Ventana Aluminio Anodiado Satinada color natural con vidrio templado 6mm</v>
          </cell>
          <cell r="B571" t="str">
            <v>M2</v>
          </cell>
          <cell r="C571">
            <v>1</v>
          </cell>
          <cell r="D571">
            <v>234000</v>
          </cell>
          <cell r="E571">
            <v>0.01</v>
          </cell>
          <cell r="F571">
            <v>236340</v>
          </cell>
        </row>
        <row r="572">
          <cell r="A572" t="str">
            <v>Wing Aluminio</v>
          </cell>
          <cell r="B572" t="str">
            <v>Ml</v>
          </cell>
          <cell r="C572">
            <v>1</v>
          </cell>
          <cell r="D572">
            <v>2000</v>
          </cell>
          <cell r="E572">
            <v>0.01</v>
          </cell>
          <cell r="F572">
            <v>2020</v>
          </cell>
        </row>
        <row r="573">
          <cell r="A573" t="str">
            <v>Xipex concentrado -Gris</v>
          </cell>
          <cell r="B573" t="str">
            <v>Kg</v>
          </cell>
          <cell r="C573">
            <v>1</v>
          </cell>
          <cell r="D573">
            <v>10000</v>
          </cell>
          <cell r="E573">
            <v>0.01</v>
          </cell>
          <cell r="F573">
            <v>10100</v>
          </cell>
        </row>
        <row r="574">
          <cell r="A574" t="str">
            <v>Xipex Admix C-2000</v>
          </cell>
          <cell r="B574" t="str">
            <v>Kg</v>
          </cell>
          <cell r="C574">
            <v>1</v>
          </cell>
          <cell r="D574">
            <v>11200</v>
          </cell>
          <cell r="E574">
            <v>0.01</v>
          </cell>
          <cell r="F574">
            <v>11312</v>
          </cell>
        </row>
        <row r="575">
          <cell r="A575" t="str">
            <v>Yee sencilla 4"</v>
          </cell>
          <cell r="B575" t="str">
            <v>UN</v>
          </cell>
          <cell r="C575">
            <v>1</v>
          </cell>
          <cell r="D575">
            <v>14000</v>
          </cell>
          <cell r="E575">
            <v>0.01</v>
          </cell>
          <cell r="F575">
            <v>14140</v>
          </cell>
        </row>
        <row r="576">
          <cell r="A576" t="str">
            <v>Zuncho de cinta band it de 1/2"</v>
          </cell>
          <cell r="B576" t="str">
            <v>UN</v>
          </cell>
          <cell r="C576">
            <v>1</v>
          </cell>
          <cell r="D576">
            <v>3500</v>
          </cell>
          <cell r="E576">
            <v>0.01</v>
          </cell>
          <cell r="F576">
            <v>3535</v>
          </cell>
        </row>
        <row r="577">
          <cell r="A577" t="str">
            <v>REGISTRO ANTIFRAUDE DE 1/2"</v>
          </cell>
          <cell r="B577" t="str">
            <v>UN</v>
          </cell>
          <cell r="C577">
            <v>1</v>
          </cell>
          <cell r="D577">
            <v>14000</v>
          </cell>
          <cell r="E577">
            <v>0.01</v>
          </cell>
          <cell r="F577">
            <v>14140</v>
          </cell>
        </row>
        <row r="578">
          <cell r="A578" t="str">
            <v>ELECTROBOMBA DE 1/2HP BARNES - SOLA</v>
          </cell>
          <cell r="B578" t="str">
            <v>UN</v>
          </cell>
          <cell r="C578">
            <v>1</v>
          </cell>
          <cell r="D578">
            <v>280000</v>
          </cell>
          <cell r="E578">
            <v>0.01</v>
          </cell>
          <cell r="F578">
            <v>282800</v>
          </cell>
        </row>
        <row r="579">
          <cell r="A579" t="str">
            <v>CONCRETO 4000 PSI</v>
          </cell>
          <cell r="B579" t="str">
            <v>M2</v>
          </cell>
          <cell r="C579">
            <v>1</v>
          </cell>
          <cell r="D579">
            <v>334393</v>
          </cell>
          <cell r="E579">
            <v>0.01</v>
          </cell>
          <cell r="F579">
            <v>337737</v>
          </cell>
        </row>
        <row r="580">
          <cell r="A580" t="str">
            <v>GRAFIL 4 MM</v>
          </cell>
          <cell r="B580" t="str">
            <v>KG</v>
          </cell>
          <cell r="C580">
            <v>1</v>
          </cell>
          <cell r="D580">
            <v>2784</v>
          </cell>
          <cell r="E580">
            <v>0.01</v>
          </cell>
          <cell r="F580">
            <v>2812</v>
          </cell>
        </row>
        <row r="581">
          <cell r="A581" t="str">
            <v>VALLA INFORMATIVA</v>
          </cell>
          <cell r="B581" t="str">
            <v>UN</v>
          </cell>
          <cell r="C581">
            <v>1</v>
          </cell>
          <cell r="D581">
            <v>1400000</v>
          </cell>
          <cell r="E581">
            <v>0.01</v>
          </cell>
          <cell r="F581">
            <v>1414000</v>
          </cell>
        </row>
        <row r="582">
          <cell r="A582" t="str">
            <v>CONCRETO 3500 PSI</v>
          </cell>
          <cell r="B582" t="str">
            <v>M2</v>
          </cell>
          <cell r="C582">
            <v>1</v>
          </cell>
          <cell r="D582">
            <v>315514</v>
          </cell>
          <cell r="E582">
            <v>0.01</v>
          </cell>
          <cell r="F582">
            <v>318669</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RESUMEN"/>
      <sheetName val="AULAS ESCOLARES"/>
      <sheetName val="4 AULAS ESCOLARES, BAÑOS COM   "/>
      <sheetName val="APU"/>
      <sheetName val="PTO BAÑO"/>
      <sheetName val="Costos Ind. (2)"/>
    </sheetNames>
    <sheetDataSet>
      <sheetData sheetId="0">
        <row r="4">
          <cell r="F4">
            <v>75000</v>
          </cell>
          <cell r="L4">
            <v>9375</v>
          </cell>
        </row>
        <row r="5">
          <cell r="F5">
            <v>70</v>
          </cell>
          <cell r="L5">
            <v>3750</v>
          </cell>
        </row>
        <row r="6">
          <cell r="F6">
            <v>96000</v>
          </cell>
        </row>
        <row r="7">
          <cell r="F7">
            <v>3500</v>
          </cell>
          <cell r="L7">
            <v>375</v>
          </cell>
        </row>
        <row r="8">
          <cell r="F8">
            <v>480</v>
          </cell>
        </row>
        <row r="10">
          <cell r="L10">
            <v>8750</v>
          </cell>
        </row>
        <row r="11">
          <cell r="F11">
            <v>31600</v>
          </cell>
        </row>
        <row r="20">
          <cell r="F20">
            <v>1300</v>
          </cell>
        </row>
        <row r="21">
          <cell r="F21">
            <v>19700</v>
          </cell>
        </row>
        <row r="22">
          <cell r="F22">
            <v>8000</v>
          </cell>
        </row>
        <row r="23">
          <cell r="F23">
            <v>120000</v>
          </cell>
        </row>
        <row r="24">
          <cell r="F24">
            <v>3000</v>
          </cell>
        </row>
        <row r="25">
          <cell r="F25">
            <v>3300</v>
          </cell>
        </row>
        <row r="26">
          <cell r="F26">
            <v>280000</v>
          </cell>
        </row>
        <row r="27">
          <cell r="F27">
            <v>32000</v>
          </cell>
        </row>
        <row r="28">
          <cell r="F28">
            <v>11000</v>
          </cell>
        </row>
        <row r="29">
          <cell r="F29">
            <v>28641.562740230707</v>
          </cell>
        </row>
      </sheetData>
      <sheetData sheetId="1">
        <row r="40">
          <cell r="F40">
            <v>551756</v>
          </cell>
        </row>
        <row r="74">
          <cell r="F74">
            <v>419904</v>
          </cell>
        </row>
      </sheetData>
      <sheetData sheetId="2">
        <row r="10">
          <cell r="F10">
            <v>105499.83431715703</v>
          </cell>
        </row>
        <row r="16">
          <cell r="F16">
            <v>97442.650335084225</v>
          </cell>
        </row>
        <row r="17">
          <cell r="F17">
            <v>53282.230822937083</v>
          </cell>
        </row>
        <row r="18">
          <cell r="F18">
            <v>38880.399964076561</v>
          </cell>
        </row>
      </sheetData>
      <sheetData sheetId="3"/>
      <sheetData sheetId="4"/>
      <sheetData sheetId="5"/>
      <sheetData sheetId="6">
        <row r="40">
          <cell r="F40">
            <v>1701</v>
          </cell>
        </row>
      </sheetData>
      <sheetData sheetId="7"/>
      <sheetData sheetId="8"/>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row r="14">
          <cell r="B14">
            <v>7700</v>
          </cell>
        </row>
        <row r="15">
          <cell r="B15">
            <v>12000</v>
          </cell>
        </row>
        <row r="52">
          <cell r="B52">
            <v>750</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N.COSPIQUE"/>
      <sheetName val="ECOP 110 kV"/>
      <sheetName val="ECOP 13.8 kV "/>
      <sheetName val="L SUBT 110"/>
      <sheetName val="RESUMEN"/>
    </sheetNames>
    <sheetDataSet>
      <sheetData sheetId="0">
        <row r="2">
          <cell r="C2" t="str">
            <v>CANTIDADES DE OBRAS Y PRECIOS</v>
          </cell>
        </row>
      </sheetData>
      <sheetData sheetId="1" refreshError="1"/>
      <sheetData sheetId="2" refreshError="1"/>
      <sheetData sheetId="3" refreshError="1"/>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
      <sheetName val="Apu Basicos"/>
      <sheetName val="M.O."/>
      <sheetName val="Presupuesto"/>
      <sheetName val="CERRAMIENTO MORINDO"/>
      <sheetName val="APU"/>
      <sheetName val="avance de obra"/>
      <sheetName val="Costos Ind. (2)"/>
    </sheetNames>
    <sheetDataSet>
      <sheetData sheetId="0">
        <row r="9">
          <cell r="F9">
            <v>4684.079999999999</v>
          </cell>
        </row>
        <row r="10">
          <cell r="F10">
            <v>1300</v>
          </cell>
        </row>
        <row r="13">
          <cell r="F13">
            <v>15000</v>
          </cell>
        </row>
        <row r="21">
          <cell r="F21">
            <v>1916.5133333333333</v>
          </cell>
        </row>
        <row r="27">
          <cell r="F27">
            <v>895.05599999999993</v>
          </cell>
        </row>
        <row r="28">
          <cell r="F28">
            <v>18000</v>
          </cell>
        </row>
        <row r="41">
          <cell r="F41">
            <v>18000</v>
          </cell>
        </row>
        <row r="42">
          <cell r="F42">
            <v>180000</v>
          </cell>
        </row>
        <row r="47">
          <cell r="F47">
            <v>30000</v>
          </cell>
        </row>
        <row r="49">
          <cell r="F49">
            <v>12000</v>
          </cell>
        </row>
        <row r="50">
          <cell r="F50">
            <v>9800.0000000000036</v>
          </cell>
        </row>
        <row r="51">
          <cell r="F51">
            <v>2000.0000000000039</v>
          </cell>
        </row>
        <row r="54">
          <cell r="F54">
            <v>495.00000000000006</v>
          </cell>
        </row>
        <row r="56">
          <cell r="F56">
            <v>935.00000000000011</v>
          </cell>
        </row>
        <row r="57">
          <cell r="F57">
            <v>15950.000000000002</v>
          </cell>
        </row>
        <row r="59">
          <cell r="F59">
            <v>5720.0000000000009</v>
          </cell>
        </row>
        <row r="61">
          <cell r="F61">
            <v>1430.0000000000002</v>
          </cell>
        </row>
        <row r="62">
          <cell r="F62">
            <v>1210</v>
          </cell>
        </row>
        <row r="64">
          <cell r="F64">
            <v>15400.000000000002</v>
          </cell>
        </row>
        <row r="65">
          <cell r="F65">
            <v>33000</v>
          </cell>
        </row>
        <row r="67">
          <cell r="F67">
            <v>14300.000000000002</v>
          </cell>
        </row>
        <row r="76">
          <cell r="F76">
            <v>12600</v>
          </cell>
        </row>
        <row r="78">
          <cell r="F78">
            <v>1980.0000000000002</v>
          </cell>
        </row>
        <row r="79">
          <cell r="F79">
            <v>990.00000000000011</v>
          </cell>
        </row>
        <row r="80">
          <cell r="F80">
            <v>33000</v>
          </cell>
        </row>
        <row r="81">
          <cell r="F81">
            <v>8800</v>
          </cell>
        </row>
        <row r="88">
          <cell r="F88">
            <v>1080</v>
          </cell>
        </row>
        <row r="91">
          <cell r="F91">
            <v>4800</v>
          </cell>
        </row>
        <row r="94">
          <cell r="F94">
            <v>36000</v>
          </cell>
        </row>
        <row r="95">
          <cell r="F95">
            <v>121580.59199999998</v>
          </cell>
        </row>
        <row r="96">
          <cell r="F96">
            <v>14018.4</v>
          </cell>
        </row>
        <row r="102">
          <cell r="F102">
            <v>31000</v>
          </cell>
        </row>
        <row r="104">
          <cell r="F104">
            <v>27000</v>
          </cell>
        </row>
        <row r="105">
          <cell r="F105">
            <v>11000</v>
          </cell>
        </row>
        <row r="106">
          <cell r="F106">
            <v>180000</v>
          </cell>
        </row>
        <row r="107">
          <cell r="F107">
            <v>105600</v>
          </cell>
        </row>
        <row r="108">
          <cell r="F108">
            <v>42000</v>
          </cell>
        </row>
        <row r="109">
          <cell r="F109">
            <v>7440</v>
          </cell>
        </row>
        <row r="110">
          <cell r="F110">
            <v>120000</v>
          </cell>
        </row>
      </sheetData>
      <sheetData sheetId="1"/>
      <sheetData sheetId="2">
        <row r="10">
          <cell r="F10">
            <v>92995.066439979142</v>
          </cell>
        </row>
      </sheetData>
      <sheetData sheetId="3"/>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Users\avargase\AppData\Local\M"/>
      <sheetName val="\\Escritorio\amv 2011\a  aaInfo"/>
      <sheetName val="\Mini HP Enero 2015\Proyectos i"/>
      <sheetName val="\C\Users\avargase\AppData\Local"/>
      <sheetName val="\Volumes\USB PIOLIN\Escritorio\"/>
      <sheetName val="Res-Accide-10"/>
      <sheetName val="[aCCIDENTES DE 1995 - 1996.xls]"/>
      <sheetName val="Base Muestr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s>
    <sheetDataSet>
      <sheetData sheetId="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OCIALES"/>
      <sheetName val="PERSONAL"/>
      <sheetName val="lisprecios"/>
      <sheetName val="PRESU"/>
    </sheetNames>
    <sheetDataSet>
      <sheetData sheetId="0"/>
      <sheetData sheetId="1"/>
      <sheetData sheetId="2"/>
      <sheetData sheetId="3"/>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PUs"/>
      <sheetName val="INSUMOS"/>
      <sheetName val="PptoGral"/>
      <sheetName val="\I\MANTENIMIENTO RUTA 1001_MARZ"/>
      <sheetName val="\F\MANTENIMIENTO RUTA 1001_MARZ"/>
      <sheetName val="a__aaInformación"/>
      <sheetName val="a__aaInformación1"/>
      <sheetName val="a__aaInformación2"/>
      <sheetName val="ANEXO IX"/>
      <sheetName val="Formulario N° 4"/>
      <sheetName val="MATERIALES"/>
      <sheetName val="EQUIPO"/>
      <sheetName val="otros"/>
      <sheetName val="\\SERVIDOR\Public2\MANTENIMIENT"/>
      <sheetName val="CONT_ADI"/>
      <sheetName val="\Users\USUARIO\Downloads\MANTEN"/>
      <sheetName val="INDICMICROEMP"/>
      <sheetName val="INDICE"/>
      <sheetName val="Datos"/>
      <sheetName val="Cuadrilla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Concretos y morteros"/>
      <sheetName val="Datos iniciales "/>
      <sheetName val="Transporte"/>
      <sheetName val="[a  aaInformación]__cceficien_4"/>
      <sheetName val="[a  aaInformación]__cceficien_2"/>
      <sheetName val="[a  aaInformación]__cceficien_3"/>
      <sheetName val="[a  aaInformación]//cceficiente"/>
      <sheetName val="[a  aaInformación]__cceficien_5"/>
      <sheetName val="[a  aaInformación]__cceficien_6"/>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7"/>
      <sheetName val="[a  aaInformación]__cceficien_8"/>
      <sheetName val="[a  aaInformación]__cceficien_9"/>
      <sheetName val="[a  aaInformación]__cceficie_10"/>
      <sheetName val="[a  aaInformación]__cceficie_16"/>
      <sheetName val="[a  aaInformación]__cceficie_15"/>
      <sheetName val="[a  aaInformación]__cceficie_13"/>
      <sheetName val="[a  aaInformación]__cceficie_12"/>
      <sheetName val="[a  aaInformación]__cceficie_11"/>
      <sheetName val="[a  aaInformación]__cceficie_14"/>
      <sheetName val="[a  aaInformación][a  aaInforma"/>
      <sheetName val="lisprecios"/>
      <sheetName val="PERSONAL"/>
      <sheetName val="PRESTACIONES SOCIALES"/>
      <sheetName val="precios-básicos2002"/>
      <sheetName val="M.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ow r="33">
          <cell r="C33">
            <v>0.77967625899280601</v>
          </cell>
        </row>
      </sheetData>
      <sheetData sheetId="9"/>
      <sheetData sheetId="1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PROPUESTA"/>
      <sheetName val="CANT  ALTERNATIVAS"/>
      <sheetName val="CANT "/>
      <sheetName val="MATERIALES"/>
      <sheetName val="APU"/>
      <sheetName val="DETALLES (2)"/>
      <sheetName val="DETALLES"/>
      <sheetName val="FLUJO "/>
      <sheetName val="CANT. MAT. "/>
    </sheetNames>
    <sheetDataSet>
      <sheetData sheetId="0"/>
      <sheetData sheetId="1"/>
      <sheetData sheetId="2"/>
      <sheetData sheetId="3"/>
      <sheetData sheetId="4">
        <row r="44">
          <cell r="F44">
            <v>3420</v>
          </cell>
        </row>
        <row r="659">
          <cell r="F659">
            <v>17836.396499999999</v>
          </cell>
        </row>
        <row r="758">
          <cell r="F758">
            <v>19175.894749999999</v>
          </cell>
        </row>
        <row r="900">
          <cell r="F900">
            <v>12081.371885</v>
          </cell>
        </row>
        <row r="1105">
          <cell r="F1105">
            <v>30409.435000000001</v>
          </cell>
        </row>
        <row r="1145">
          <cell r="F1145">
            <v>37158.5</v>
          </cell>
        </row>
        <row r="1201">
          <cell r="F1201">
            <v>25790.949999999997</v>
          </cell>
        </row>
        <row r="1749">
          <cell r="F1749">
            <v>8233.3119999999999</v>
          </cell>
        </row>
        <row r="2292">
          <cell r="F2292">
            <v>58468.97</v>
          </cell>
        </row>
        <row r="2403">
          <cell r="F2403">
            <v>39269</v>
          </cell>
        </row>
        <row r="2416">
          <cell r="F2416">
            <v>246109.6</v>
          </cell>
        </row>
        <row r="2623">
          <cell r="F2623">
            <v>36512.5</v>
          </cell>
        </row>
        <row r="2871">
          <cell r="F2871">
            <v>5185.87</v>
          </cell>
        </row>
        <row r="2908">
          <cell r="F2908">
            <v>3355.4190000000003</v>
          </cell>
        </row>
        <row r="2946">
          <cell r="F2946">
            <v>7142.1</v>
          </cell>
        </row>
        <row r="3122">
          <cell r="F3122">
            <v>33660.2408</v>
          </cell>
        </row>
        <row r="3137">
          <cell r="F3137">
            <v>37587.2408</v>
          </cell>
        </row>
        <row r="3170">
          <cell r="F3170">
            <v>35857.230800000005</v>
          </cell>
        </row>
        <row r="3192">
          <cell r="F3192">
            <v>274905</v>
          </cell>
        </row>
        <row r="3237">
          <cell r="F3237">
            <v>62650</v>
          </cell>
        </row>
        <row r="3245">
          <cell r="F3245">
            <v>78100</v>
          </cell>
        </row>
        <row r="3253">
          <cell r="F3253">
            <v>207880</v>
          </cell>
        </row>
        <row r="3354">
          <cell r="F3354">
            <v>2050833</v>
          </cell>
        </row>
      </sheetData>
      <sheetData sheetId="5"/>
      <sheetData sheetId="6"/>
      <sheetData sheetId="7"/>
      <sheetData sheetId="8"/>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J"/>
      <sheetName val="Gráfico1"/>
      <sheetName val="MD"/>
      <sheetName val="AXD"/>
      <sheetName val="MI"/>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 val="BASICOS"/>
      <sheetName val="UNITARIOS"/>
      <sheetName val="PRESUPUESTO"/>
    </sheetNames>
    <sheetDataSet>
      <sheetData sheetId="0" refreshError="1"/>
      <sheetData sheetId="1" refreshError="1"/>
      <sheetData sheetId="2"/>
      <sheetData sheetId="3"/>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s>
    <sheetDataSet>
      <sheetData sheetId="0" refreshError="1"/>
      <sheetData sheetId="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aseDatos"/>
      <sheetName val="5.2"/>
      <sheetName val="RECURSOS"/>
      <sheetName val="BD100-45-P1"/>
      <sheetName val="BASE DATOS"/>
      <sheetName val="CUMPLIMIENTO"/>
      <sheetName val="MATERIALES"/>
      <sheetName val="PROPUESTA PRESENTADA"/>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 val="GRAFICA-SEMANAL"/>
      <sheetName val="PR-04"/>
      <sheetName val="Hoja1"/>
      <sheetName val="tipo_recurso"/>
      <sheetName val="Listado"/>
      <sheetName val="tipos_entidad"/>
    </sheetNames>
    <sheetDataSet>
      <sheetData sheetId="0"/>
      <sheetData sheetId="1"/>
      <sheetData sheetId="2" refreshError="1">
        <row r="2">
          <cell r="A2" t="str">
            <v>REGIONAL CUNDINAMARCA</v>
          </cell>
        </row>
      </sheetData>
      <sheetData sheetId="3"/>
      <sheetData sheetId="4" refreshError="1">
        <row r="9">
          <cell r="E9" t="str">
            <v>EDGAR EDUARDO HERNANDEZ Q.</v>
          </cell>
        </row>
      </sheetData>
      <sheetData sheetId="5"/>
      <sheetData sheetId="6"/>
      <sheetData sheetId="7" refreshError="1">
        <row r="8">
          <cell r="E8" t="str">
            <v>BIMESTRE: JULIO - AGOSTO DE 2001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49"/>
      <sheetName val="BLOOMBERG"/>
      <sheetName val="US TREASURY"/>
      <sheetName val="REUTERS"/>
    </sheetNames>
    <sheetDataSet>
      <sheetData sheetId="0"/>
      <sheetData sheetId="1"/>
      <sheetData sheetId="2"/>
      <sheetData sheetId="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cell r="C63">
            <v>1434.62</v>
          </cell>
          <cell r="D63">
            <v>10</v>
          </cell>
          <cell r="E63">
            <v>-0.88958000000000004</v>
          </cell>
        </row>
        <row r="64">
          <cell r="B64" t="str">
            <v>CALDAS</v>
          </cell>
          <cell r="C64">
            <v>30819.79</v>
          </cell>
          <cell r="D64">
            <v>34</v>
          </cell>
          <cell r="E64">
            <v>-1.4129100000000001</v>
          </cell>
        </row>
        <row r="65">
          <cell r="B65" t="str">
            <v>CHORRILLOS</v>
          </cell>
          <cell r="C65">
            <v>11521.81</v>
          </cell>
          <cell r="D65">
            <v>34</v>
          </cell>
          <cell r="E65">
            <v>-1.23658</v>
          </cell>
        </row>
        <row r="66">
          <cell r="B66" t="str">
            <v>EL CHUSCAL</v>
          </cell>
          <cell r="C66">
            <v>10551.6</v>
          </cell>
          <cell r="D66">
            <v>28</v>
          </cell>
          <cell r="E66">
            <v>-1.2185600000000001</v>
          </cell>
        </row>
        <row r="67">
          <cell r="B67" t="str">
            <v>FABRICATO</v>
          </cell>
          <cell r="C67">
            <v>3531.49</v>
          </cell>
          <cell r="D67">
            <v>22</v>
          </cell>
          <cell r="E67">
            <v>-0.97202999999999995</v>
          </cell>
        </row>
        <row r="68">
          <cell r="B68" t="str">
            <v>LA FE</v>
          </cell>
          <cell r="C68">
            <v>5882.27</v>
          </cell>
          <cell r="D68">
            <v>22</v>
          </cell>
          <cell r="E68">
            <v>-1.1150199999999999</v>
          </cell>
        </row>
        <row r="69">
          <cell r="B69" t="str">
            <v>LAS PALMAS</v>
          </cell>
          <cell r="C69">
            <v>16365.59</v>
          </cell>
          <cell r="D69">
            <v>34</v>
          </cell>
          <cell r="E69">
            <v>-1.27885</v>
          </cell>
        </row>
        <row r="70">
          <cell r="B70" t="str">
            <v>MAZO</v>
          </cell>
          <cell r="C70">
            <v>37374.230000000003</v>
          </cell>
          <cell r="D70">
            <v>42</v>
          </cell>
          <cell r="E70">
            <v>-1.4463900000000001</v>
          </cell>
        </row>
        <row r="71">
          <cell r="B71" t="str">
            <v>MIGUEL DE AGUINAGA</v>
          </cell>
          <cell r="C71">
            <v>110951.1</v>
          </cell>
          <cell r="D71">
            <v>60</v>
          </cell>
          <cell r="E71">
            <v>-1.6540999999999999</v>
          </cell>
        </row>
        <row r="72">
          <cell r="B72" t="str">
            <v>PLANTA DE FILTROS DE VILLA HERMOSA</v>
          </cell>
          <cell r="C72">
            <v>7283.46</v>
          </cell>
          <cell r="D72">
            <v>22</v>
          </cell>
          <cell r="E72">
            <v>-1.1675800000000001</v>
          </cell>
        </row>
        <row r="73">
          <cell r="B73" t="str">
            <v>PLANTA DE TRATAMIENTO LA AYURA</v>
          </cell>
          <cell r="C73">
            <v>7081.76</v>
          </cell>
          <cell r="D73">
            <v>18</v>
          </cell>
          <cell r="E73">
            <v>-1.1547099999999999</v>
          </cell>
        </row>
        <row r="74">
          <cell r="B74" t="str">
            <v>RIONEGRO-LA MACARENA</v>
          </cell>
          <cell r="C74">
            <v>3987.72</v>
          </cell>
          <cell r="D74">
            <v>18</v>
          </cell>
          <cell r="E74">
            <v>-1.03952</v>
          </cell>
        </row>
        <row r="75">
          <cell r="B75" t="str">
            <v>SAN ANDRES</v>
          </cell>
          <cell r="C75">
            <v>2103.46</v>
          </cell>
          <cell r="D75">
            <v>14</v>
          </cell>
          <cell r="E75">
            <v>-0.90659999999999996</v>
          </cell>
        </row>
        <row r="76">
          <cell r="B76" t="str">
            <v>SAN ANTONIO DE PRADO</v>
          </cell>
          <cell r="C76">
            <v>21973.75</v>
          </cell>
          <cell r="D76">
            <v>32</v>
          </cell>
          <cell r="E76">
            <v>-1.3447100000000001</v>
          </cell>
        </row>
        <row r="77">
          <cell r="B77" t="str">
            <v>SAN CRISTOBAL</v>
          </cell>
          <cell r="C77">
            <v>6183.28</v>
          </cell>
          <cell r="D77">
            <v>28</v>
          </cell>
          <cell r="E77">
            <v>-1.0817699999999999</v>
          </cell>
        </row>
        <row r="78">
          <cell r="B78" t="str">
            <v>VASCONIA</v>
          </cell>
          <cell r="C78">
            <v>3669.03</v>
          </cell>
          <cell r="D78">
            <v>10</v>
          </cell>
          <cell r="E78">
            <v>-0.99514000000000002</v>
          </cell>
        </row>
        <row r="252">
          <cell r="C252">
            <v>1600</v>
          </cell>
          <cell r="D252">
            <v>0.19239999999999999</v>
          </cell>
        </row>
        <row r="253">
          <cell r="C253">
            <v>1950</v>
          </cell>
          <cell r="D253">
            <v>0.16500000000000001</v>
          </cell>
        </row>
        <row r="254">
          <cell r="C254">
            <v>1800</v>
          </cell>
          <cell r="D254">
            <v>0.15</v>
          </cell>
        </row>
        <row r="255">
          <cell r="C255">
            <v>1800</v>
          </cell>
          <cell r="D255">
            <v>0.13</v>
          </cell>
        </row>
        <row r="256">
          <cell r="C256">
            <v>2100</v>
          </cell>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s>
    <sheetDataSet>
      <sheetData sheetId="0" refreshError="1"/>
      <sheetData sheetId="1" refreshError="1"/>
      <sheetData sheetId="2" refreshError="1"/>
      <sheetData sheetId="3">
        <row r="63">
          <cell r="B63" t="str">
            <v>AEROPUERTO OLAYA HERRERA</v>
          </cell>
          <cell r="C63">
            <v>1434.62</v>
          </cell>
          <cell r="D63">
            <v>10</v>
          </cell>
          <cell r="E63">
            <v>-0.88958000000000004</v>
          </cell>
        </row>
        <row r="64">
          <cell r="B64" t="str">
            <v>CALDAS</v>
          </cell>
          <cell r="C64">
            <v>30819.79</v>
          </cell>
          <cell r="D64">
            <v>34</v>
          </cell>
          <cell r="E64">
            <v>-1.4129100000000001</v>
          </cell>
        </row>
        <row r="65">
          <cell r="B65" t="str">
            <v>CHORRILLOS</v>
          </cell>
          <cell r="C65">
            <v>11521.81</v>
          </cell>
          <cell r="D65">
            <v>34</v>
          </cell>
          <cell r="E65">
            <v>-1.23658</v>
          </cell>
        </row>
        <row r="66">
          <cell r="B66" t="str">
            <v>EL CHUSCAL</v>
          </cell>
          <cell r="C66">
            <v>10551.6</v>
          </cell>
          <cell r="D66">
            <v>28</v>
          </cell>
          <cell r="E66">
            <v>-1.2185600000000001</v>
          </cell>
        </row>
        <row r="67">
          <cell r="B67" t="str">
            <v>FABRICATO</v>
          </cell>
          <cell r="C67">
            <v>3531.49</v>
          </cell>
          <cell r="D67">
            <v>22</v>
          </cell>
          <cell r="E67">
            <v>-0.97202999999999995</v>
          </cell>
        </row>
        <row r="68">
          <cell r="B68" t="str">
            <v>LA FE</v>
          </cell>
          <cell r="C68">
            <v>5882.27</v>
          </cell>
          <cell r="D68">
            <v>22</v>
          </cell>
          <cell r="E68">
            <v>-1.1150199999999999</v>
          </cell>
        </row>
        <row r="69">
          <cell r="B69" t="str">
            <v>LAS PALMAS</v>
          </cell>
          <cell r="C69">
            <v>16365.59</v>
          </cell>
          <cell r="D69">
            <v>34</v>
          </cell>
          <cell r="E69">
            <v>-1.27885</v>
          </cell>
        </row>
        <row r="70">
          <cell r="B70" t="str">
            <v>MAZO</v>
          </cell>
          <cell r="C70">
            <v>37374.230000000003</v>
          </cell>
          <cell r="D70">
            <v>42</v>
          </cell>
          <cell r="E70">
            <v>-1.4463900000000001</v>
          </cell>
        </row>
        <row r="71">
          <cell r="B71" t="str">
            <v>MIGUEL DE AGUINAGA</v>
          </cell>
          <cell r="C71">
            <v>110951.1</v>
          </cell>
          <cell r="D71">
            <v>60</v>
          </cell>
          <cell r="E71">
            <v>-1.6540999999999999</v>
          </cell>
        </row>
        <row r="72">
          <cell r="B72" t="str">
            <v>PLANTA DE FILTROS DE VILLA HERMOSA</v>
          </cell>
          <cell r="C72">
            <v>7283.46</v>
          </cell>
          <cell r="D72">
            <v>22</v>
          </cell>
          <cell r="E72">
            <v>-1.1675800000000001</v>
          </cell>
        </row>
        <row r="73">
          <cell r="B73" t="str">
            <v>PLANTA DE TRATAMIENTO LA AYURA</v>
          </cell>
          <cell r="C73">
            <v>7081.76</v>
          </cell>
          <cell r="D73">
            <v>18</v>
          </cell>
          <cell r="E73">
            <v>-1.1547099999999999</v>
          </cell>
        </row>
        <row r="74">
          <cell r="B74" t="str">
            <v>RIONEGRO-LA MACARENA</v>
          </cell>
          <cell r="C74">
            <v>3987.72</v>
          </cell>
          <cell r="D74">
            <v>18</v>
          </cell>
          <cell r="E74">
            <v>-1.03952</v>
          </cell>
        </row>
        <row r="75">
          <cell r="B75" t="str">
            <v>SAN ANDRES</v>
          </cell>
          <cell r="C75">
            <v>2103.46</v>
          </cell>
          <cell r="D75">
            <v>14</v>
          </cell>
          <cell r="E75">
            <v>-0.90659999999999996</v>
          </cell>
        </row>
        <row r="76">
          <cell r="B76" t="str">
            <v>SAN ANTONIO DE PRADO</v>
          </cell>
          <cell r="C76">
            <v>21973.75</v>
          </cell>
          <cell r="D76">
            <v>32</v>
          </cell>
          <cell r="E76">
            <v>-1.3447100000000001</v>
          </cell>
        </row>
        <row r="77">
          <cell r="B77" t="str">
            <v>SAN CRISTOBAL</v>
          </cell>
          <cell r="C77">
            <v>6183.28</v>
          </cell>
          <cell r="D77">
            <v>28</v>
          </cell>
          <cell r="E77">
            <v>-1.0817699999999999</v>
          </cell>
        </row>
        <row r="78">
          <cell r="B78" t="str">
            <v>VASCONIA</v>
          </cell>
          <cell r="C78">
            <v>3669.03</v>
          </cell>
          <cell r="D78">
            <v>10</v>
          </cell>
          <cell r="E78">
            <v>-0.99514000000000002</v>
          </cell>
        </row>
        <row r="252">
          <cell r="C252">
            <v>1600</v>
          </cell>
          <cell r="D252">
            <v>0.19239999999999999</v>
          </cell>
        </row>
        <row r="253">
          <cell r="C253">
            <v>1950</v>
          </cell>
          <cell r="D253">
            <v>0.16500000000000001</v>
          </cell>
        </row>
        <row r="254">
          <cell r="C254">
            <v>1800</v>
          </cell>
          <cell r="D254">
            <v>0.15</v>
          </cell>
        </row>
        <row r="255">
          <cell r="C255">
            <v>1800</v>
          </cell>
          <cell r="D255">
            <v>0.13</v>
          </cell>
        </row>
        <row r="256">
          <cell r="C256">
            <v>2100</v>
          </cell>
          <cell r="D256">
            <v>0.11</v>
          </cell>
        </row>
      </sheetData>
      <sheetData sheetId="4" refreshError="1"/>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ESP.GENERALES"/>
      <sheetName val="ESP. ELECTRICAS"/>
    </sheetNames>
    <sheetDataSet>
      <sheetData sheetId="0"/>
      <sheetData sheetId="1">
        <row r="11">
          <cell r="C11" t="str">
            <v>OBRAS DE CANCHAS MULTIPLEX DE 750 M²</v>
          </cell>
        </row>
        <row r="13">
          <cell r="J13" t="str">
            <v>M³</v>
          </cell>
        </row>
        <row r="14">
          <cell r="J14" t="str">
            <v>M²</v>
          </cell>
        </row>
        <row r="15">
          <cell r="J15" t="str">
            <v>M</v>
          </cell>
        </row>
        <row r="16">
          <cell r="J16" t="str">
            <v>Kg</v>
          </cell>
        </row>
        <row r="17">
          <cell r="J17" t="str">
            <v>Un</v>
          </cell>
        </row>
        <row r="18">
          <cell r="J18" t="str">
            <v>Dia</v>
          </cell>
        </row>
      </sheetData>
      <sheetData sheetId="2">
        <row r="26">
          <cell r="A26" t="str">
            <v>W09</v>
          </cell>
        </row>
      </sheetData>
      <sheetData sheetId="3"/>
      <sheetData sheetId="4"/>
      <sheetData sheetId="5"/>
      <sheetData sheetId="6"/>
      <sheetData sheetId="7"/>
      <sheetData sheetId="8">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9">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0">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 sheetId="11" refreshError="1"/>
      <sheetData sheetId="1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rudos"/>
      <sheetName val="TOVFEB."/>
      <sheetName val="GCB2000"/>
      <sheetName val="C21_A310"/>
      <sheetName val="C21_G115"/>
      <sheetName val="C21_G220"/>
      <sheetName val="CONTRATO"/>
      <sheetName val="Ppto 2001"/>
      <sheetName val="Tabla"/>
      <sheetName val="Base Info"/>
      <sheetName val="Ppto_2001"/>
      <sheetName val="TOVFEB_"/>
      <sheetName val="Base_P10"/>
      <sheetName val="Base_P50"/>
      <sheetName val="Base_P90"/>
      <sheetName val="Prod_Inv_P10"/>
      <sheetName val="Prod_Inv_P50"/>
      <sheetName val="Prod_Inv_P90"/>
      <sheetName val="Todos"/>
      <sheetName val="Cuad 2.9 "/>
      <sheetName val="DPC"/>
      <sheetName val="Estrategia"/>
      <sheetName val="BRUTA-INY"/>
      <sheetName val="RES EQV"/>
      <sheetName val="RES GASOL"/>
      <sheetName val="RES PET"/>
      <sheetName val="RES GAS"/>
      <sheetName val="RES LPG"/>
      <sheetName val="POZOS"/>
      <sheetName val="CONTRATOS"/>
      <sheetName val="Base_Info"/>
      <sheetName val="RES_EQV"/>
      <sheetName val="RES_GASOL"/>
      <sheetName val="RES_PET"/>
      <sheetName val="RES_GAS"/>
      <sheetName val="RES_LPG"/>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COSTOS_DE_TRANSPORTE1"/>
      <sheetName val="OPCIONES_DE_SIMULACION1"/>
      <sheetName val="COMPRA_MATERIA_PRIMA1"/>
      <sheetName val="Parametros Inversion"/>
      <sheetName val="Maturity Matrix"/>
      <sheetName val="Calcs"/>
      <sheetName val="CrudosA"/>
      <sheetName val="casosWTI"/>
      <sheetName val="#¡REF"/>
      <sheetName val="PYF100-2"/>
      <sheetName val="APU"/>
      <sheetName val="Parámetros Formato"/>
      <sheetName val="LISTA VALIDACION"/>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Análisis determinístico"/>
      <sheetName val="PLAN CARGUE RIS (for nuevo)"/>
      <sheetName val="Modelo financiero"/>
      <sheetName val="Análisis_determinístico"/>
      <sheetName val="PLAN_CARGUE_RIS_(for_nuevo)"/>
      <sheetName val="Modelo_financiero"/>
      <sheetName val="Resumen"/>
      <sheetName val="PLANILLA"/>
      <sheetName val="TALLA"/>
      <sheetName val="Hoja3"/>
      <sheetName val="Análisis_determinístico1"/>
      <sheetName val="PLAN_CARGUE_RIS_(for_nuevo)1"/>
      <sheetName val="Modelo_financiero1"/>
      <sheetName val="Modelo Financiero Determ. "/>
      <sheetName val="envío"/>
      <sheetName val="Hoja2"/>
      <sheetName val="PSM Monthly"/>
      <sheetName val="API93"/>
      <sheetName val="1. MODELO 60KB"/>
      <sheetName val="5094-2003"/>
      <sheetName val="Punto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TIPO"/>
      <sheetName val="C.E cas"/>
      <sheetName val="INV $ cas"/>
      <sheetName val="ANS_DAB"/>
      <sheetName val="steel"/>
      <sheetName val="USED WELLS"/>
      <sheetName val="Hoja1"/>
      <sheetName val="PIA CASABE SUR ECP"/>
      <sheetName val="BHA"/>
      <sheetName val="TABLA5"/>
      <sheetName val="DCurva"/>
      <sheetName val="Inf.Semanal"/>
      <sheetName val="URCDIT"/>
      <sheetName val="PERSON"/>
      <sheetName val="CODIGOS PERDIDAS"/>
      <sheetName val="Lineas del PACC"/>
      <sheetName val="COL 21169"/>
      <sheetName val="Datos_de_Entrada"/>
      <sheetName val="ListaEmpresas"/>
      <sheetName val="Lista APU"/>
      <sheetName val="Tablas"/>
      <sheetName val="DEST. MEDIOS"/>
      <sheetName val="COMBUASF"/>
      <sheetName val="BALCRUDO"/>
      <sheetName val="PRECIOS"/>
      <sheetName val="CARGASPROC."/>
      <sheetName val="G L P  FINAL"/>
      <sheetName val="Graficos"/>
      <sheetName val="nombres"/>
      <sheetName val="Main"/>
      <sheetName val="CorpTax"/>
      <sheetName val="Input"/>
      <sheetName val="Jun17-08"/>
      <sheetName val="MOD-DEV_XLS"/>
      <sheetName val="Hist. Avances"/>
      <sheetName val="LISTAS"/>
      <sheetName val="CAÑO_LIMON2"/>
      <sheetName val="VENTAS"/>
      <sheetName val="CRUDOS MES EVALUADO"/>
      <sheetName val="COSTOS DE TRANSPORTE"/>
      <sheetName val="COMPRA MATERIA PRIMA"/>
      <sheetName val="TRANSFERENCIAS"/>
      <sheetName val="DATOS BASE ABA"/>
      <sheetName val="Admin Cost Flow"/>
      <sheetName val="PARÁMETROS (2)"/>
      <sheetName val="PARÁMETROS"/>
      <sheetName val="Modelo_financiero2"/>
      <sheetName val="TBG_+_NO_TBG_2011"/>
      <sheetName val="Parámetros_Formato"/>
      <sheetName val="Plan_Hitos_despues_del_pma"/>
      <sheetName val="PARAMETROS_FORMATO"/>
      <sheetName val="1__MODELO_60KB"/>
      <sheetName val="C_E_cas"/>
      <sheetName val="INV_$_cas"/>
      <sheetName val="Listas Desplegables"/>
      <sheetName val="INSP TUBERIAS"/>
      <sheetName val="VAR"/>
      <sheetName val="Modelo_financiero3"/>
      <sheetName val="TBG_+_NO_TBG_20111"/>
      <sheetName val="Parámetros_Formato1"/>
      <sheetName val="Plan_Hitos_despues_del_pma1"/>
      <sheetName val="Modelo_financiero4"/>
      <sheetName val="Análisis_determinístico2"/>
      <sheetName val="TBG_+_NO_TBG_20112"/>
      <sheetName val="Parámetros_Formato2"/>
      <sheetName val="Plan_Hitos_despues_del_pma2"/>
      <sheetName val="Parametros"/>
      <sheetName val="PLAN_CARGUE_RIS_(for_nuevo)2"/>
      <sheetName val="TOTAL AREA_PORTAFOLIO ORIGINAL"/>
      <sheetName val="Valor Oferta"/>
      <sheetName val="COMPROMISOS"/>
      <sheetName val="INGENIERÍA"/>
      <sheetName val="Cover"/>
      <sheetName val="TARIF2002"/>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LISTA_VALIDACION"/>
      <sheetName val="Modelo_Financiero_Determ__"/>
      <sheetName val="PSM_Monthly"/>
      <sheetName val="CRUDOS_MES_EVALUADO"/>
      <sheetName val="COSTOS_DE_TRANSPORTE"/>
      <sheetName val="CODIGOS_PERDIDAS"/>
      <sheetName val="Resultados"/>
      <sheetName val="EMPRESA"/>
      <sheetName val="Cronograma"/>
      <sheetName val="DATABASE"/>
      <sheetName val="PROYECTOS TRÁNSITO"/>
      <sheetName val="Malas Prácticas eliminadas"/>
      <sheetName val="Plan Anual Mantto"/>
      <sheetName val="PLAN MENSUAL"/>
      <sheetName val="Modelo financiero-Alter_3"/>
      <sheetName val="F.Caja"/>
      <sheetName val="LISTA DE LAS MACROS "/>
      <sheetName val="General"/>
      <sheetName val="DATOSINI"/>
      <sheetName val="Hoja 3 - Categorías Riesgos ECP"/>
      <sheetName val="HOJA 1(REG._EV. SEM-CUAN_PLAN )"/>
      <sheetName val="HOJA 2(MATRIZ IMP-PR PROYECTOS)"/>
      <sheetName val="Hoja 4 - Resumen Seguimiento"/>
      <sheetName val="Hoja 5 - Definiciones generales"/>
      <sheetName val="EQUIPOS"/>
      <sheetName val="WRut"/>
      <sheetName val="Salario"/>
      <sheetName val="CECOS SOP"/>
      <sheetName val=""/>
      <sheetName val="SEGUIMIENTO"/>
      <sheetName val="Listas_Desplegables"/>
      <sheetName val="CONFIGURACION"/>
      <sheetName val="FORMULAS1"/>
      <sheetName val="Mano de Obra"/>
      <sheetName val="CANTIDADES TOTALES"/>
      <sheetName val="SABANA"/>
      <sheetName val="BENEF. DE ESPEC."/>
      <sheetName val="A-RECURSOS-MATERIAL"/>
      <sheetName val="Par"/>
      <sheetName val="Siglas"/>
      <sheetName val="POZO 7959"/>
      <sheetName val="Referencia Sistemas"/>
      <sheetName val="PRESUPUESTO 2O16"/>
      <sheetName val="BASE CG1"/>
      <sheetName val="Menu"/>
      <sheetName val="OT"/>
      <sheetName val="Ordenes Internas"/>
      <sheetName val="140 kbbld Cus,BCF22"/>
      <sheetName val="Lineas_del_PACC"/>
      <sheetName val="COL_21169"/>
      <sheetName val="Lista_APU"/>
      <sheetName val="DEST__MEDIOS"/>
      <sheetName val="CARGASPROC_"/>
      <sheetName val="G_L_P__FINAL"/>
      <sheetName val="Valor_Oferta"/>
      <sheetName val="FORMULA Marzo 07"/>
      <sheetName val="TASA"/>
      <sheetName val="Análisis_determinístico3"/>
      <sheetName val="Inf_Semanal"/>
      <sheetName val="INSP_TUBERIAS"/>
      <sheetName val="USED_WELLS"/>
      <sheetName val="PIA_CASABE_SUR_ECP"/>
      <sheetName val="Hist__Avances"/>
      <sheetName val="Análisis_determinístico4"/>
      <sheetName val="PLAN_CARGUE_RIS_(for_nuevo)3"/>
      <sheetName val="Modelo_Financiero_Determ__1"/>
      <sheetName val="Inf_Semanal1"/>
      <sheetName val="INSP_TUBERIAS1"/>
      <sheetName val="PSM_Monthly1"/>
      <sheetName val="1__MODELO_60KB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Listas_Desplegables1"/>
      <sheetName val="PARAMETROS_FORMATO1"/>
      <sheetName val="C_E_cas1"/>
      <sheetName val="INV_$_cas1"/>
      <sheetName val="USED_WELLS1"/>
      <sheetName val="LISTA_VALIDACION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cantidades sf-21"/>
      <sheetName val="informe avance campo"/>
      <sheetName val="Clúster"/>
      <sheetName val="trafos acad"/>
      <sheetName val="C. IMPORTADAS"/>
      <sheetName val="Parámetros Formato "/>
      <sheetName val="RESERVAS Y PRODUCCIONES"/>
      <sheetName val="parametros de formato"/>
      <sheetName val="AIU"/>
      <sheetName val="Pañete Impermeabilizado"/>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_CTL"/>
      <sheetName val="TRACK"/>
      <sheetName val="HH_HM"/>
      <sheetName val="WKL"/>
      <sheetName val="Modelo financiero Alt 1"/>
      <sheetName val="OBRA CIVIL RQ 06"/>
      <sheetName val="Informacion"/>
      <sheetName val="TariCiud"/>
      <sheetName val="COST_CCTL"/>
      <sheetName val="CantidadesComite"/>
      <sheetName val="SALARIOS (2)"/>
      <sheetName val="LISTA OTS"/>
      <sheetName val="Ciudad y Departamento"/>
      <sheetName val="Tabla 1"/>
      <sheetName val="PROYECTOS_TRÁNSITO1"/>
      <sheetName val="Admin_Cost_Flow"/>
      <sheetName val="DATOS_BASE_ABA"/>
      <sheetName val="PARÁMETROS_(2)"/>
      <sheetName val="PLAN_MENSUAL"/>
      <sheetName val="Modelo_financiero-Alter_3"/>
      <sheetName val="Malas_Prácticas_eliminadas"/>
      <sheetName val="F_Caja"/>
      <sheetName val="LISTA_DE_LAS_MACROS_"/>
      <sheetName val="Ordenes_Internas"/>
      <sheetName val="TOTAL_AREA_PORTAFOLIO_ORIGINAL"/>
      <sheetName val="COMPRA_MATERIA_PRIMA2"/>
      <sheetName val="BASE_CG1"/>
      <sheetName val="TABLAS (3)"/>
      <sheetName val="REG (2)"/>
      <sheetName val="Tablas (2)"/>
      <sheetName val="Cuentas"/>
      <sheetName val="Referencia_Sistemas"/>
      <sheetName val="BENEF__DE_ESPEC_"/>
      <sheetName val="TARIFAS 2015"/>
      <sheetName val="Rec"/>
      <sheetName val="Plan_Anual_Mantto"/>
      <sheetName val="GRAFICAS GEC"/>
      <sheetName val="Matriz RAM"/>
      <sheetName val="7422CW00"/>
      <sheetName val="Civil"/>
      <sheetName val="resumen p4H"/>
      <sheetName val="Form5 _Pág_ 2"/>
      <sheetName val="Form5 _Pág_ 1"/>
      <sheetName val="PLANTILLA PCC 2016-2018"/>
      <sheetName val="PLANTILLA PCC 2016-2018 RUBIALE"/>
      <sheetName val="td gastos"/>
      <sheetName val="td proyect"/>
      <sheetName val="MAMPO 1"/>
      <sheetName val="DATOSBP"/>
      <sheetName val="DATOSPB"/>
      <sheetName val="D. ENTRADA"/>
      <sheetName val="1.1"/>
      <sheetName val="EQUIPO"/>
      <sheetName val="TUBERIA"/>
      <sheetName val="MATERIALES"/>
      <sheetName val="Hoja4"/>
      <sheetName val="BASE CENIT"/>
      <sheetName val="CONSTANTES"/>
      <sheetName val="List.Per"/>
      <sheetName val="DATOS GENERALES"/>
      <sheetName val="Items"/>
      <sheetName val="AFP"/>
      <sheetName val="EPS"/>
      <sheetName val="NOVEDAD"/>
      <sheetName val="SEXO"/>
      <sheetName val="TIPO DE DOCUMENTO"/>
      <sheetName val="TIPO DE COTIZANTE"/>
      <sheetName val="Base de Datos"/>
      <sheetName val="SALARIOS"/>
      <sheetName val="Parámetros_Formato3"/>
      <sheetName val="Modelo_financiero5"/>
      <sheetName val="CRUDOS_MES_EVALUADO1"/>
      <sheetName val="COSTOS_DE_TRANSPORTE2"/>
      <sheetName val="TBG_+_NO_TBG_20113"/>
      <sheetName val="Plan_Hitos_despues_del_pma3"/>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refreshError="1"/>
      <sheetData sheetId="179" refreshError="1"/>
      <sheetData sheetId="180" refreshError="1"/>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refreshError="1"/>
      <sheetData sheetId="199" refreshError="1"/>
      <sheetData sheetId="200" refreshError="1"/>
      <sheetData sheetId="201" refreshError="1"/>
      <sheetData sheetId="202"/>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sheetData sheetId="426" refreshError="1"/>
      <sheetData sheetId="427" refreshError="1"/>
      <sheetData sheetId="428" refreshError="1"/>
      <sheetData sheetId="429" refreshError="1"/>
      <sheetData sheetId="430" refreshError="1"/>
      <sheetData sheetId="431"/>
      <sheetData sheetId="432" refreshError="1"/>
      <sheetData sheetId="433" refreshError="1"/>
      <sheetData sheetId="434" refreshError="1"/>
      <sheetData sheetId="435" refreshError="1"/>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sheetData sheetId="463"/>
      <sheetData sheetId="464"/>
      <sheetData sheetId="465"/>
      <sheetData sheetId="466"/>
      <sheetData sheetId="467"/>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Analisis%20de%20Precios%20Unita"/>
      <sheetName val="INDICMICROEMP"/>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NITARIO"/>
      <sheetName val="presupuesto"/>
      <sheetName val="presupuesto (2)"/>
      <sheetName val="lista de precio"/>
      <sheetName val="ANL BASICO"/>
    </sheetNames>
    <sheetDataSet>
      <sheetData sheetId="0" refreshError="1"/>
      <sheetData sheetId="1" refreshError="1"/>
      <sheetData sheetId="2" refreshError="1"/>
      <sheetData sheetId="3">
        <row r="7">
          <cell r="B7">
            <v>15</v>
          </cell>
        </row>
        <row r="11">
          <cell r="B11">
            <v>420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Versión_Final_Telecomun"/>
      <sheetName val="Versión_Final_EAAB"/>
      <sheetName val="Versión_Final_IDU"/>
      <sheetName val="Mano_de_Obra"/>
      <sheetName val="Presupuestos_Daños_IDU"/>
      <sheetName val="Versión_Final_Telecomun1"/>
      <sheetName val="Versión_Final_EAAB1"/>
      <sheetName val="Versión_Final_IDU1"/>
      <sheetName val="Mano_de_Obra1"/>
      <sheetName val="Presupuestos_Daños_IDU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5094-2003"/>
      <sheetName val="resumen"/>
      <sheetName val="AIU"/>
      <sheetName val="9.4"/>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de Cuentas"/>
      <sheetName val="CCMM Enap"/>
      <sheetName val="CCMM 1501"/>
      <sheetName val="DC 1501"/>
      <sheetName val="Chequeo"/>
      <sheetName val="Balance Chile"/>
      <sheetName val="Datos"/>
      <sheetName val="CUENTAS"/>
    </sheetNames>
    <sheetDataSet>
      <sheetData sheetId="0"/>
      <sheetData sheetId="1"/>
      <sheetData sheetId="2"/>
      <sheetData sheetId="3"/>
      <sheetData sheetId="4"/>
      <sheetData sheetId="5"/>
      <sheetData sheetId="6"/>
      <sheetData sheetId="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s>
    <sheetDataSet>
      <sheetData sheetId="0"/>
      <sheetData sheetId="1"/>
      <sheetData sheetId="2"/>
      <sheetData sheetId="3"/>
      <sheetData sheetId="4"/>
      <sheetData sheetId="5"/>
      <sheetData sheetId="6"/>
      <sheetData sheetId="7"/>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Básicos"/>
      <sheetName val="Precios"/>
      <sheetName val="PRESUPUESTO"/>
      <sheetName val="Costos Ind."/>
      <sheetName val="1.2 localiz. y rep."/>
      <sheetName val="1.1. Descapote"/>
      <sheetName val="2.1 excavacion"/>
      <sheetName val="1.4. Inst.prov.energ."/>
      <sheetName val="1.5 Inst. Prov. Agua"/>
      <sheetName val="2.2 mej suelo"/>
      <sheetName val="2.3 solado"/>
      <sheetName val="2.4 cimiento T y L"/>
      <sheetName val="2.7 Acero 60"/>
      <sheetName val="2.8 Acero 37"/>
      <sheetName val="2.5 Relleno Balasto"/>
      <sheetName val="2.6 Exc viga muros"/>
      <sheetName val="2.7 Viga cimientos muros"/>
      <sheetName val="3.1 Columnas 1 piso"/>
      <sheetName val="3.2 Viga 2 piso 0.3x0.3"/>
      <sheetName val="3.3 Viga 2 piso 0.2x0.3"/>
      <sheetName val="3.4 Viga 2 piso 0.15x0.3"/>
      <sheetName val="3.7 Acero 60"/>
      <sheetName val="3.8 Acero 37"/>
      <sheetName val="3.5 Instalación metal deck"/>
      <sheetName val="3.6 Placa 2 piso"/>
      <sheetName val="3.9 Col 2 piso"/>
      <sheetName val="3.10 Viga 3 piso 0.3x0.3"/>
      <sheetName val="3.11 Viga 3 piso 0.2x0.3"/>
      <sheetName val="3.12 Viga 3 piso 0.15x0.3"/>
      <sheetName val="3.13 Inst metal deck 3 piso "/>
      <sheetName val="3.14 Col 3 piso"/>
      <sheetName val="3.15 Viga cub 0.15x0.3"/>
      <sheetName val="3.16 Metal deck cub"/>
      <sheetName val="3.17 placa tanque"/>
      <sheetName val="3.18 Escalera"/>
      <sheetName val="3.19 Imper terraza"/>
      <sheetName val="4.1 Levante muro"/>
      <sheetName val="5.1 Cubierta canaleta 43"/>
      <sheetName val="5.2 Caballete"/>
      <sheetName val="6.1 Acometida PVC 1&quot;"/>
      <sheetName val="6.2 instalación electrobomba"/>
      <sheetName val="6.3 Tuberia 0.75 "/>
      <sheetName val="6.4 Tuberia 0.5"/>
      <sheetName val="6.5 Pto hidra 0.5"/>
      <sheetName val="6.6 Llave de paso 0.75"/>
      <sheetName val="6.7 Llave paso 0.5"/>
      <sheetName val="6.8 Contador"/>
      <sheetName val="6.9 Tanque subterraneo"/>
      <sheetName val="6.10 tanque sup"/>
      <sheetName val="7.1 Pto sanit 4&quot;"/>
      <sheetName val="7.2 Pto sanit 2&quot;"/>
      <sheetName val="7.3 Tuberia PVC 4&quot;"/>
      <sheetName val="7.4 Tuberia PVC 2&quot;"/>
      <sheetName val="7.5 Tuberia PVC 6&quot;"/>
      <sheetName val="7.6 Bajante 4&quot;"/>
      <sheetName val="7.7 Caja de registro"/>
      <sheetName val="7.8 Bajante lluvias 3&quot;"/>
      <sheetName val="7.9 Tuberia lluvia 4&quot;"/>
      <sheetName val="7.10 Caja registro lluvias"/>
      <sheetName val="8.Instalacion electrica"/>
      <sheetName val="9.2 Pañete muros 2 piso"/>
      <sheetName val="9.3 Pañete muros 3 piso"/>
      <sheetName val="9.4 Imper muros ext"/>
      <sheetName val="9.5 imper muros exte fachada"/>
      <sheetName val="9.7 Valdosin cocina"/>
      <sheetName val="9.6 Valdosin baño"/>
      <sheetName val="9.8 Moldura en yeso"/>
      <sheetName val="9.9 Cielo raso yeso"/>
      <sheetName val="10.1 Plantilla e=0.06"/>
      <sheetName val="9.10 Inst. barandas"/>
      <sheetName val="10,2 Piso en ceramica"/>
      <sheetName val="10.3 Guard escoba"/>
      <sheetName val="10,4 Piso terraza,pat,bal,ga"/>
      <sheetName val="10.5 Piso baño"/>
      <sheetName val="10,6 Adoquin parq"/>
      <sheetName val="11,1  Sanitario"/>
      <sheetName val="11,2 Lavamanos"/>
      <sheetName val="11,3 Rejilla"/>
      <sheetName val="12,1 Puertas de mad."/>
      <sheetName val="12,2 Puerta aluminio"/>
      <sheetName val="12,3 Ventanas cal 18"/>
      <sheetName val="12,4 Ventana fachada"/>
      <sheetName val="13,1 Pintur a murs inter"/>
      <sheetName val="13,2 pintura muros ext"/>
      <sheetName val="13,3 Pintura de marcosy p."/>
      <sheetName val="14.1 Aseo ob negra"/>
      <sheetName val="14,2 Aseo ob blanca"/>
      <sheetName val="14,3 Relleno tierra neg."/>
      <sheetName val="9.1 pañete muros 1 pis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CIC_TOTAL"/>
      <sheetName val="Presupuesto"/>
      <sheetName val="A.P.U"/>
      <sheetName val="Insumos"/>
      <sheetName val="Analisis Mano de Obra"/>
      <sheetName val="Analisis Herramienta Menor"/>
      <sheetName val="Analisis Factor Prestacional"/>
      <sheetName val="Analisis AIU"/>
    </sheetNames>
    <sheetDataSet>
      <sheetData sheetId="0"/>
      <sheetData sheetId="1"/>
      <sheetData sheetId="2"/>
      <sheetData sheetId="3"/>
      <sheetData sheetId="4"/>
      <sheetData sheetId="5">
        <row r="2">
          <cell r="B2" t="str">
            <v>MANIZALES</v>
          </cell>
        </row>
      </sheetData>
      <sheetData sheetId="6"/>
      <sheetData sheetId="7"/>
      <sheetData sheetId="8"/>
      <sheetData sheetId="9"/>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 val="ESTADO RED"/>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 sheetId="3"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1"/>
      <sheetName val="ESTADO RED"/>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 sheetId="3"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 val="DATOS PERF"/>
      <sheetName val="Aliv BA9"/>
      <sheetName val="Aliv BA26"/>
      <sheetName val="Aliv BA29"/>
      <sheetName val="A CAÑUELA103"/>
      <sheetName val="A CAÑUELA61"/>
      <sheetName val="A CAÑUELA73B"/>
    </sheetNames>
    <sheetDataSet>
      <sheetData sheetId="0" refreshError="1"/>
      <sheetData sheetId="1" refreshError="1">
        <row r="11">
          <cell r="A11" t="str">
            <v>TRAMO</v>
          </cell>
          <cell r="B11" t="str">
            <v>CAMARA</v>
          </cell>
          <cell r="D11" t="str">
            <v>Areas Lluvias [ha]</v>
          </cell>
          <cell r="F11" t="str">
            <v>SArea</v>
          </cell>
          <cell r="G11" t="str">
            <v>Tr</v>
          </cell>
          <cell r="H11" t="str">
            <v>LT</v>
          </cell>
          <cell r="I11" t="str">
            <v>DCotaT</v>
          </cell>
          <cell r="J11" t="str">
            <v>PT</v>
          </cell>
          <cell r="N11" t="str">
            <v>Intens</v>
          </cell>
          <cell r="O11" t="str">
            <v>Coefic</v>
          </cell>
          <cell r="P11" t="str">
            <v>Q A. LL.</v>
          </cell>
          <cell r="Q11" t="str">
            <v>Areas Residuales [ha]</v>
          </cell>
          <cell r="S11" t="str">
            <v>SArea</v>
          </cell>
          <cell r="T11" t="str">
            <v>Dens.</v>
          </cell>
          <cell r="U11" t="str">
            <v>Spoblacion</v>
          </cell>
          <cell r="V11" t="str">
            <v>Consumo</v>
          </cell>
          <cell r="W11" t="str">
            <v>Area C</v>
          </cell>
          <cell r="X11" t="str">
            <v>SArea</v>
          </cell>
          <cell r="Y11" t="str">
            <v>QC</v>
          </cell>
          <cell r="Z11" t="str">
            <v>Area IND</v>
          </cell>
          <cell r="AA11" t="str">
            <v>SArea</v>
          </cell>
          <cell r="AB11" t="str">
            <v>Q IND</v>
          </cell>
          <cell r="AC11" t="str">
            <v>Aporte</v>
          </cell>
          <cell r="AD11" t="str">
            <v>Qmedio</v>
          </cell>
          <cell r="AE11" t="str">
            <v>QMáximo</v>
          </cell>
          <cell r="AF11">
            <v>1</v>
          </cell>
          <cell r="AG11" t="str">
            <v>Q A.R.</v>
          </cell>
          <cell r="AH11" t="str">
            <v>QDiseñoT</v>
          </cell>
          <cell r="AI11" t="str">
            <v>L</v>
          </cell>
          <cell r="AJ11" t="str">
            <v>P</v>
          </cell>
          <cell r="AK11" t="str">
            <v>ØNominal</v>
          </cell>
          <cell r="AL11" t="str">
            <v xml:space="preserve"> Ø Interno</v>
          </cell>
          <cell r="AM11" t="str">
            <v>h</v>
          </cell>
          <cell r="AN11" t="str">
            <v>YNormal</v>
          </cell>
          <cell r="AO11" t="str">
            <v>Yc</v>
          </cell>
          <cell r="AP11" t="str">
            <v>YN / Ø</v>
          </cell>
          <cell r="AQ11" t="str">
            <v>Vr</v>
          </cell>
          <cell r="AR11" t="str">
            <v>Froud</v>
          </cell>
          <cell r="AS11" t="str">
            <v>FTractiva</v>
          </cell>
          <cell r="AT11" t="str">
            <v>V2/2g</v>
          </cell>
          <cell r="AU11" t="str">
            <v>Energía</v>
          </cell>
          <cell r="AV11" t="str">
            <v xml:space="preserve"> Vø</v>
          </cell>
          <cell r="AW11" t="str">
            <v xml:space="preserve"> Qø</v>
          </cell>
          <cell r="AX11" t="str">
            <v>Q/Qø</v>
          </cell>
          <cell r="AY11" t="str">
            <v>Dirección</v>
          </cell>
          <cell r="AZ11" t="str">
            <v>Deflexión</v>
          </cell>
          <cell r="BA11" t="str">
            <v>RC/ø</v>
          </cell>
          <cell r="BB11" t="str">
            <v>Pérdidas de energía</v>
          </cell>
          <cell r="BG11" t="str">
            <v>Estructura de caida</v>
          </cell>
          <cell r="BN11" t="str">
            <v>Caida</v>
          </cell>
          <cell r="BO11" t="str">
            <v>Cota Batea</v>
          </cell>
          <cell r="BQ11" t="str">
            <v>Cota Clave</v>
          </cell>
          <cell r="BS11" t="str">
            <v>Cota Rasante</v>
          </cell>
          <cell r="BU11" t="str">
            <v>Cámara</v>
          </cell>
          <cell r="BV11" t="str">
            <v>Recubrimiento</v>
          </cell>
          <cell r="BX11" t="str">
            <v>HPozo</v>
          </cell>
          <cell r="BY11" t="str">
            <v>ø Nom</v>
          </cell>
          <cell r="BZ11" t="str">
            <v>Bd</v>
          </cell>
          <cell r="CA11" t="str">
            <v>De</v>
          </cell>
          <cell r="CB11" t="str">
            <v>H Rell</v>
          </cell>
          <cell r="CC11" t="str">
            <v>MaterialRelleno</v>
          </cell>
          <cell r="CD11" t="str">
            <v>Cd</v>
          </cell>
          <cell r="CE11" t="str">
            <v>Wd 'Pd'</v>
          </cell>
          <cell r="CF11" t="str">
            <v>Cs 'Cl'</v>
          </cell>
          <cell r="CG11" t="str">
            <v>WV'PV'</v>
          </cell>
          <cell r="CH11" t="str">
            <v>Wt</v>
          </cell>
          <cell r="CI11" t="str">
            <v>MaterialTubería</v>
          </cell>
          <cell r="CJ11" t="str">
            <v>Cimentación Tubería Rígida</v>
          </cell>
          <cell r="CO11" t="str">
            <v>Cimen. Tubería Flexible</v>
          </cell>
          <cell r="CR11" t="str">
            <v>L</v>
          </cell>
          <cell r="CS11" t="str">
            <v>ø</v>
          </cell>
          <cell r="CT11" t="str">
            <v>øExterno</v>
          </cell>
          <cell r="CU11" t="str">
            <v>øInterno</v>
          </cell>
          <cell r="CV11" t="str">
            <v>øNominal</v>
          </cell>
          <cell r="CW11" t="str">
            <v>Bd</v>
          </cell>
          <cell r="CX11" t="str">
            <v>F.C</v>
          </cell>
          <cell r="CY11" t="str">
            <v>Cota Clave</v>
          </cell>
          <cell r="DA11" t="str">
            <v>Recubrimiento</v>
          </cell>
          <cell r="DC11" t="str">
            <v>H</v>
          </cell>
          <cell r="DD11" t="str">
            <v>LReal</v>
          </cell>
          <cell r="DE11" t="str">
            <v>H med</v>
          </cell>
          <cell r="DF11" t="str">
            <v>Diam Pozo</v>
          </cell>
          <cell r="DH11" t="str">
            <v>Tipo</v>
          </cell>
          <cell r="DI11" t="str">
            <v>Lreal</v>
          </cell>
          <cell r="DJ11" t="str">
            <v xml:space="preserve">Vexc </v>
          </cell>
          <cell r="DK11" t="str">
            <v xml:space="preserve">Vexc </v>
          </cell>
          <cell r="DL11" t="str">
            <v>VRell</v>
          </cell>
          <cell r="DM11" t="str">
            <v>VRell</v>
          </cell>
          <cell r="DN11" t="str">
            <v xml:space="preserve">Vexc </v>
          </cell>
          <cell r="DO11" t="str">
            <v>Vcim</v>
          </cell>
          <cell r="DP11" t="str">
            <v>Vcim</v>
          </cell>
          <cell r="DQ11" t="str">
            <v>VRell</v>
          </cell>
          <cell r="DR11" t="str">
            <v>VRell</v>
          </cell>
          <cell r="DS11" t="str">
            <v>VRell</v>
          </cell>
          <cell r="DT11" t="str">
            <v>VRell</v>
          </cell>
          <cell r="DU11" t="str">
            <v>VRotu</v>
          </cell>
          <cell r="DV11" t="str">
            <v>Ø</v>
          </cell>
          <cell r="DW11" t="str">
            <v>Longitud</v>
          </cell>
          <cell r="DX11" t="str">
            <v>Clase</v>
          </cell>
          <cell r="DY11" t="str">
            <v>Material</v>
          </cell>
          <cell r="DZ11" t="str">
            <v>Cota Batea</v>
          </cell>
        </row>
        <row r="12">
          <cell r="A12" t="str">
            <v>Nº</v>
          </cell>
          <cell r="B12" t="str">
            <v>DE</v>
          </cell>
          <cell r="C12" t="str">
            <v>A</v>
          </cell>
          <cell r="D12" t="str">
            <v>Propia</v>
          </cell>
          <cell r="E12" t="str">
            <v>Afluente</v>
          </cell>
          <cell r="F12" t="str">
            <v>[ha]</v>
          </cell>
          <cell r="G12" t="str">
            <v>[Años]</v>
          </cell>
          <cell r="H12" t="str">
            <v>[m]</v>
          </cell>
          <cell r="I12" t="str">
            <v>[m]</v>
          </cell>
          <cell r="J12" t="str">
            <v>[%]</v>
          </cell>
          <cell r="K12" t="str">
            <v>Tiempo</v>
          </cell>
          <cell r="L12" t="str">
            <v>T Entrada</v>
          </cell>
          <cell r="M12" t="str">
            <v>Tc Total</v>
          </cell>
          <cell r="N12" t="str">
            <v>[l/ha/s]</v>
          </cell>
          <cell r="P12" t="str">
            <v>[l/s]</v>
          </cell>
          <cell r="Q12" t="str">
            <v>Propia</v>
          </cell>
          <cell r="R12" t="str">
            <v>Afluente</v>
          </cell>
          <cell r="S12" t="str">
            <v>[ha]</v>
          </cell>
          <cell r="T12" t="str">
            <v>[usu/ha]</v>
          </cell>
          <cell r="U12" t="str">
            <v>[hab]</v>
          </cell>
          <cell r="V12" t="str">
            <v>[l/hab-dia]</v>
          </cell>
          <cell r="W12" t="str">
            <v>[ha]</v>
          </cell>
          <cell r="X12" t="str">
            <v>[ha]</v>
          </cell>
          <cell r="Y12" t="str">
            <v>[l/ha/s]</v>
          </cell>
          <cell r="Z12" t="str">
            <v>[ha]</v>
          </cell>
          <cell r="AA12" t="str">
            <v>[ha]</v>
          </cell>
          <cell r="AB12" t="str">
            <v>[l/ha/s]</v>
          </cell>
          <cell r="AC12" t="str">
            <v>[l/hab-dia]</v>
          </cell>
          <cell r="AD12" t="str">
            <v>[l/s]</v>
          </cell>
          <cell r="AE12" t="str">
            <v>[l/s]</v>
          </cell>
          <cell r="AF12" t="str">
            <v>[l/s]</v>
          </cell>
          <cell r="AG12" t="str">
            <v>[l/s]</v>
          </cell>
          <cell r="AH12" t="str">
            <v>[l/s]</v>
          </cell>
          <cell r="AI12" t="str">
            <v>[m]</v>
          </cell>
          <cell r="AJ12" t="str">
            <v>[%]</v>
          </cell>
          <cell r="AK12" t="str">
            <v>["; m]</v>
          </cell>
          <cell r="AL12" t="str">
            <v>[m]</v>
          </cell>
          <cell r="AN12" t="str">
            <v>[m]</v>
          </cell>
          <cell r="AO12" t="str">
            <v>[m]</v>
          </cell>
          <cell r="AQ12" t="str">
            <v>[m/s]</v>
          </cell>
          <cell r="AS12" t="str">
            <v>[kg/m²]</v>
          </cell>
          <cell r="AT12" t="str">
            <v>[m]</v>
          </cell>
          <cell r="AU12" t="str">
            <v>[m]</v>
          </cell>
          <cell r="AV12" t="str">
            <v>[m/s]</v>
          </cell>
          <cell r="AW12" t="str">
            <v>[l/s]</v>
          </cell>
          <cell r="AY12" t="str">
            <v>[°]</v>
          </cell>
          <cell r="AZ12" t="str">
            <v>[°]</v>
          </cell>
          <cell r="BB12" t="str">
            <v>DE</v>
          </cell>
          <cell r="BC12" t="str">
            <v>KK|Hv2-HV1|</v>
          </cell>
          <cell r="BD12" t="str">
            <v>DHc</v>
          </cell>
          <cell r="BE12" t="str">
            <v>DHe</v>
          </cell>
          <cell r="BF12" t="str">
            <v>DH</v>
          </cell>
          <cell r="BG12">
            <v>1</v>
          </cell>
          <cell r="BH12">
            <v>2</v>
          </cell>
          <cell r="BI12" t="str">
            <v>K</v>
          </cell>
          <cell r="BJ12" t="str">
            <v>Vc²/2g</v>
          </cell>
          <cell r="BK12" t="str">
            <v>Hc</v>
          </cell>
          <cell r="BL12" t="str">
            <v>He</v>
          </cell>
          <cell r="BM12" t="str">
            <v>Hw</v>
          </cell>
          <cell r="BN12" t="str">
            <v>[m]</v>
          </cell>
          <cell r="BO12" t="str">
            <v>Inicial</v>
          </cell>
          <cell r="BP12" t="str">
            <v>Final</v>
          </cell>
          <cell r="BQ12" t="str">
            <v>Inicial</v>
          </cell>
          <cell r="BR12" t="str">
            <v>Final</v>
          </cell>
          <cell r="BS12" t="str">
            <v>Super</v>
          </cell>
          <cell r="BT12" t="str">
            <v>Infer</v>
          </cell>
          <cell r="BU12" t="str">
            <v>Caida</v>
          </cell>
          <cell r="BV12" t="str">
            <v>Super</v>
          </cell>
          <cell r="BW12" t="str">
            <v>Infer</v>
          </cell>
          <cell r="BX12" t="str">
            <v>[m]</v>
          </cell>
          <cell r="BY12" t="str">
            <v>[mm]</v>
          </cell>
          <cell r="BZ12" t="str">
            <v>[m]</v>
          </cell>
          <cell r="CA12" t="str">
            <v>[m]</v>
          </cell>
          <cell r="CB12" t="str">
            <v>[m]</v>
          </cell>
          <cell r="CE12" t="str">
            <v>[kg/m] [kg/m²]</v>
          </cell>
          <cell r="CG12" t="str">
            <v>[kg/m] [kg/m²]</v>
          </cell>
          <cell r="CH12" t="str">
            <v>[kg/m] [kg/m²]</v>
          </cell>
          <cell r="CJ12" t="str">
            <v>Clase</v>
          </cell>
          <cell r="CK12" t="str">
            <v>FS</v>
          </cell>
          <cell r="CL12" t="str">
            <v>CR o CF</v>
          </cell>
          <cell r="CM12" t="str">
            <v>FCc</v>
          </cell>
          <cell r="CN12" t="str">
            <v>FCr</v>
          </cell>
          <cell r="CO12" t="str">
            <v>Deflexión% &lt; 7,5</v>
          </cell>
          <cell r="CP12" t="str">
            <v>MaterialEncamado</v>
          </cell>
          <cell r="CQ12" t="str">
            <v>Compac.</v>
          </cell>
          <cell r="CR12" t="str">
            <v>[m]</v>
          </cell>
          <cell r="CS12" t="str">
            <v>["]</v>
          </cell>
          <cell r="CT12" t="str">
            <v>[m]</v>
          </cell>
          <cell r="CU12" t="str">
            <v>[m]</v>
          </cell>
          <cell r="CV12" t="str">
            <v>[m]</v>
          </cell>
          <cell r="CY12" t="str">
            <v>Sup</v>
          </cell>
          <cell r="CZ12" t="str">
            <v>Inf</v>
          </cell>
          <cell r="DA12" t="str">
            <v>Sup</v>
          </cell>
          <cell r="DB12" t="str">
            <v>Inf</v>
          </cell>
          <cell r="DC12" t="str">
            <v>[m]</v>
          </cell>
          <cell r="DD12" t="str">
            <v>[m]</v>
          </cell>
          <cell r="DE12" t="str">
            <v>[m]</v>
          </cell>
          <cell r="DF12" t="str">
            <v>Sup</v>
          </cell>
          <cell r="DG12" t="str">
            <v>Inf</v>
          </cell>
          <cell r="DH12" t="str">
            <v>Rasante</v>
          </cell>
          <cell r="DI12" t="str">
            <v>[m]</v>
          </cell>
          <cell r="DJ12" t="str">
            <v>Pozo</v>
          </cell>
          <cell r="DK12" t="str">
            <v>Tub</v>
          </cell>
          <cell r="DL12" t="str">
            <v>Base</v>
          </cell>
          <cell r="DM12" t="str">
            <v>Atraq</v>
          </cell>
          <cell r="DN12" t="str">
            <v>TOTAL</v>
          </cell>
          <cell r="DO12" t="str">
            <v>T1</v>
          </cell>
          <cell r="DP12" t="str">
            <v>Concreto</v>
          </cell>
          <cell r="DQ12" t="str">
            <v>T2</v>
          </cell>
          <cell r="DR12" t="str">
            <v>T3</v>
          </cell>
          <cell r="DS12" t="str">
            <v>T4</v>
          </cell>
          <cell r="DT12" t="str">
            <v>T5</v>
          </cell>
          <cell r="DU12" t="str">
            <v>Pav</v>
          </cell>
          <cell r="DV12" t="str">
            <v>[" , m]</v>
          </cell>
          <cell r="DW12" t="str">
            <v>[m]</v>
          </cell>
          <cell r="DZ12" t="str">
            <v>Inicial</v>
          </cell>
          <cell r="EA12" t="str">
            <v>Final</v>
          </cell>
        </row>
        <row r="14">
          <cell r="A14" t="str">
            <v>Distrito 1</v>
          </cell>
        </row>
        <row r="15">
          <cell r="BU15" t="str">
            <v/>
          </cell>
        </row>
        <row r="16">
          <cell r="A16">
            <v>1</v>
          </cell>
          <cell r="B16" t="str">
            <v>C1'</v>
          </cell>
          <cell r="C16" t="str">
            <v>C2</v>
          </cell>
          <cell r="D16">
            <v>2.8610000000000003E-2</v>
          </cell>
          <cell r="F16">
            <v>2.8610000000000003E-2</v>
          </cell>
          <cell r="G16">
            <v>2.33</v>
          </cell>
          <cell r="H16">
            <v>2</v>
          </cell>
          <cell r="I16">
            <v>0.5</v>
          </cell>
          <cell r="J16">
            <v>25</v>
          </cell>
          <cell r="K16" t="str">
            <v/>
          </cell>
          <cell r="L16">
            <v>5</v>
          </cell>
          <cell r="M16">
            <v>10</v>
          </cell>
          <cell r="N16">
            <v>190.32831544687943</v>
          </cell>
          <cell r="O16">
            <v>0.6283070708119517</v>
          </cell>
          <cell r="P16">
            <v>3.4213161604743663</v>
          </cell>
          <cell r="Q16">
            <v>2.8610000000000003E-2</v>
          </cell>
          <cell r="R16">
            <v>0</v>
          </cell>
          <cell r="S16">
            <v>2.8610000000000003E-2</v>
          </cell>
          <cell r="U16">
            <v>28</v>
          </cell>
          <cell r="V16">
            <v>158.4</v>
          </cell>
          <cell r="Y16">
            <v>0</v>
          </cell>
          <cell r="AB16" t="str">
            <v/>
          </cell>
          <cell r="AC16">
            <v>126.72000000000001</v>
          </cell>
          <cell r="AD16">
            <v>4.1066666666666668E-2</v>
          </cell>
          <cell r="AE16">
            <v>0.16426666666666667</v>
          </cell>
          <cell r="AF16">
            <v>0.16426666666666667</v>
          </cell>
          <cell r="AG16">
            <v>0.17284966666666668</v>
          </cell>
          <cell r="AH16">
            <v>4.9213161604743663</v>
          </cell>
          <cell r="AI16">
            <v>15.05</v>
          </cell>
          <cell r="AJ16">
            <v>1.59</v>
          </cell>
          <cell r="AK16">
            <v>10</v>
          </cell>
          <cell r="AL16">
            <v>0.25</v>
          </cell>
          <cell r="AM16">
            <v>1.4E-2</v>
          </cell>
          <cell r="AN16">
            <v>5.0664901733398438E-2</v>
          </cell>
          <cell r="AO16">
            <v>5.46875E-2</v>
          </cell>
          <cell r="AP16">
            <v>0.20265960693359375</v>
          </cell>
          <cell r="AQ16">
            <v>0.6909719339757</v>
          </cell>
          <cell r="AR16">
            <v>1.1709241343501033</v>
          </cell>
          <cell r="AS16">
            <v>0.29949387007623535</v>
          </cell>
          <cell r="AT16">
            <v>2.433446552202442E-2</v>
          </cell>
          <cell r="AU16">
            <v>7.4999367255422861E-2</v>
          </cell>
          <cell r="AV16">
            <v>1.4208976640047153</v>
          </cell>
          <cell r="AW16">
            <v>69.748150980314236</v>
          </cell>
          <cell r="AX16">
            <v>7.0558374541905236E-2</v>
          </cell>
          <cell r="AY16">
            <v>306.69344814768397</v>
          </cell>
          <cell r="AZ16" t="e">
            <v>#REF!</v>
          </cell>
          <cell r="BA16" t="e">
            <v>#REF!</v>
          </cell>
          <cell r="BB16" t="e">
            <v>#REF!</v>
          </cell>
          <cell r="BC16" t="e">
            <v>#REF!</v>
          </cell>
          <cell r="BD16" t="e">
            <v>#REF!</v>
          </cell>
          <cell r="BE16" t="e">
            <v>#REF!</v>
          </cell>
          <cell r="BF16" t="e">
            <v>#REF!</v>
          </cell>
          <cell r="BG16" t="e">
            <v>#REF!</v>
          </cell>
          <cell r="BH16" t="e">
            <v>#REF!</v>
          </cell>
          <cell r="BI16" t="e">
            <v>#REF!</v>
          </cell>
          <cell r="BJ16" t="e">
            <v>#REF!</v>
          </cell>
          <cell r="BK16" t="e">
            <v>#REF!</v>
          </cell>
          <cell r="BL16" t="e">
            <v>#REF!</v>
          </cell>
          <cell r="BM16" t="e">
            <v>#REF!</v>
          </cell>
          <cell r="BO16">
            <v>753.55</v>
          </cell>
          <cell r="BP16">
            <v>753.31</v>
          </cell>
          <cell r="BQ16">
            <v>753.8</v>
          </cell>
          <cell r="BR16">
            <v>753.56</v>
          </cell>
          <cell r="BS16">
            <v>755</v>
          </cell>
          <cell r="BT16">
            <v>754.75707168560257</v>
          </cell>
          <cell r="BU16" t="str">
            <v/>
          </cell>
          <cell r="BV16">
            <v>1.2000000000000455</v>
          </cell>
          <cell r="BW16">
            <v>1.1970716856026229</v>
          </cell>
          <cell r="BX16">
            <v>1.4500000000000455</v>
          </cell>
          <cell r="BY16">
            <v>250</v>
          </cell>
          <cell r="BZ16">
            <v>0.71250000000000002</v>
          </cell>
          <cell r="CA16">
            <v>0.3125</v>
          </cell>
          <cell r="CB16">
            <v>1.1985358428013342</v>
          </cell>
          <cell r="CC16">
            <v>3</v>
          </cell>
          <cell r="CD16">
            <v>1.3209371688881781</v>
          </cell>
          <cell r="CE16">
            <v>1207.0476173581005</v>
          </cell>
          <cell r="CF16">
            <v>5.821766046214305E-2</v>
          </cell>
          <cell r="CG16">
            <v>1823.9595402706509</v>
          </cell>
          <cell r="CH16">
            <v>3031.0071576287514</v>
          </cell>
          <cell r="CI16">
            <v>2</v>
          </cell>
          <cell r="CJ16">
            <v>1</v>
          </cell>
          <cell r="CK16">
            <v>1.5</v>
          </cell>
          <cell r="CL16">
            <v>2345</v>
          </cell>
          <cell r="CM16">
            <v>1.9388105485898195</v>
          </cell>
          <cell r="CN16">
            <v>2.2000000000000002</v>
          </cell>
          <cell r="CO16" t="str">
            <v/>
          </cell>
          <cell r="CP16">
            <v>3</v>
          </cell>
          <cell r="CQ16">
            <v>3</v>
          </cell>
          <cell r="DV16" t="str">
            <v>250 mm</v>
          </cell>
          <cell r="DW16">
            <v>15.05</v>
          </cell>
          <cell r="DX16" t="str">
            <v>1</v>
          </cell>
          <cell r="DY16" t="str">
            <v>CS</v>
          </cell>
          <cell r="DZ16">
            <v>753.55</v>
          </cell>
          <cell r="EA16">
            <v>753.31</v>
          </cell>
        </row>
        <row r="17">
          <cell r="AD17" t="str">
            <v/>
          </cell>
          <cell r="BU17" t="str">
            <v/>
          </cell>
        </row>
        <row r="18">
          <cell r="A18">
            <v>2</v>
          </cell>
          <cell r="B18" t="str">
            <v>C3</v>
          </cell>
          <cell r="C18" t="str">
            <v>C5</v>
          </cell>
          <cell r="D18">
            <v>9.9866999999999997E-2</v>
          </cell>
          <cell r="F18">
            <v>9.9866999999999997E-2</v>
          </cell>
          <cell r="G18">
            <v>2.33</v>
          </cell>
          <cell r="H18">
            <v>30.83</v>
          </cell>
          <cell r="I18">
            <v>7.07</v>
          </cell>
          <cell r="J18">
            <v>22.932208887447295</v>
          </cell>
          <cell r="K18" t="str">
            <v/>
          </cell>
          <cell r="L18">
            <v>5</v>
          </cell>
          <cell r="M18">
            <v>10</v>
          </cell>
          <cell r="N18">
            <v>190.32831544687943</v>
          </cell>
          <cell r="O18">
            <v>0.62872172893237877</v>
          </cell>
          <cell r="P18">
            <v>11.950439503430433</v>
          </cell>
          <cell r="Q18">
            <v>9.9866999999999997E-2</v>
          </cell>
          <cell r="R18">
            <v>0</v>
          </cell>
          <cell r="S18">
            <v>9.9866999999999997E-2</v>
          </cell>
          <cell r="U18">
            <v>29</v>
          </cell>
          <cell r="V18">
            <v>158.4</v>
          </cell>
          <cell r="Y18">
            <v>0</v>
          </cell>
          <cell r="AB18" t="str">
            <v/>
          </cell>
          <cell r="AC18">
            <v>126.72000000000001</v>
          </cell>
          <cell r="AD18">
            <v>4.253333333333334E-2</v>
          </cell>
          <cell r="AE18">
            <v>0.17013333333333336</v>
          </cell>
          <cell r="AF18">
            <v>0.17013333333333336</v>
          </cell>
          <cell r="AG18">
            <v>0.20009343333333335</v>
          </cell>
          <cell r="AH18">
            <v>13.450439503430433</v>
          </cell>
          <cell r="AI18">
            <v>45.32</v>
          </cell>
          <cell r="AJ18">
            <v>2.4500000000000002</v>
          </cell>
          <cell r="AK18">
            <v>10</v>
          </cell>
          <cell r="AL18">
            <v>0.25</v>
          </cell>
          <cell r="AM18">
            <v>1.4E-2</v>
          </cell>
          <cell r="AN18">
            <v>7.5336933135986328E-2</v>
          </cell>
          <cell r="AO18">
            <v>9.1796875E-2</v>
          </cell>
          <cell r="AP18">
            <v>0.30134773254394531</v>
          </cell>
          <cell r="AQ18">
            <v>1.0792440635479059</v>
          </cell>
          <cell r="AR18">
            <v>1.4771352620530283</v>
          </cell>
          <cell r="AS18">
            <v>0.65217847173689092</v>
          </cell>
          <cell r="AT18">
            <v>5.9366348048083405E-2</v>
          </cell>
          <cell r="AU18">
            <v>0.13470328118406974</v>
          </cell>
          <cell r="AV18">
            <v>1.7637916419461279</v>
          </cell>
          <cell r="AW18">
            <v>86.57991976251617</v>
          </cell>
          <cell r="AX18">
            <v>0.15535287558967747</v>
          </cell>
          <cell r="AY18">
            <v>213.35241166931746</v>
          </cell>
          <cell r="AZ18" t="e">
            <v>#REF!</v>
          </cell>
          <cell r="BA18" t="e">
            <v>#REF!</v>
          </cell>
          <cell r="BB18" t="e">
            <v>#REF!</v>
          </cell>
          <cell r="BC18" t="e">
            <v>#REF!</v>
          </cell>
          <cell r="BD18" t="e">
            <v>#REF!</v>
          </cell>
          <cell r="BE18" t="e">
            <v>#REF!</v>
          </cell>
          <cell r="BF18" t="e">
            <v>#REF!</v>
          </cell>
          <cell r="BG18" t="e">
            <v>#REF!</v>
          </cell>
          <cell r="BH18" t="e">
            <v>#REF!</v>
          </cell>
          <cell r="BI18" t="e">
            <v>#REF!</v>
          </cell>
          <cell r="BJ18" t="e">
            <v>#REF!</v>
          </cell>
          <cell r="BK18" t="e">
            <v>#REF!</v>
          </cell>
          <cell r="BL18" t="e">
            <v>#REF!</v>
          </cell>
          <cell r="BM18" t="e">
            <v>#REF!</v>
          </cell>
          <cell r="BO18">
            <v>748.51</v>
          </cell>
          <cell r="BP18">
            <v>747.4</v>
          </cell>
          <cell r="BQ18">
            <v>748.76</v>
          </cell>
          <cell r="BR18">
            <v>747.65</v>
          </cell>
          <cell r="BS18">
            <v>749.96</v>
          </cell>
          <cell r="BT18">
            <v>748.85262489569197</v>
          </cell>
          <cell r="BU18" t="str">
            <v/>
          </cell>
          <cell r="BV18">
            <v>1.2000000000000455</v>
          </cell>
          <cell r="BW18">
            <v>1.2026248956919972</v>
          </cell>
          <cell r="BX18">
            <v>1.4500000000000455</v>
          </cell>
          <cell r="BY18">
            <v>250</v>
          </cell>
          <cell r="BZ18">
            <v>0.71250000000000002</v>
          </cell>
          <cell r="CA18">
            <v>0.3125</v>
          </cell>
          <cell r="CB18">
            <v>1.2013124478460213</v>
          </cell>
          <cell r="CC18">
            <v>3</v>
          </cell>
          <cell r="CD18">
            <v>1.323288480203809</v>
          </cell>
          <cell r="CE18">
            <v>1209.196201551237</v>
          </cell>
          <cell r="CF18">
            <v>5.7991149618991766E-2</v>
          </cell>
          <cell r="CG18">
            <v>1816.382103176278</v>
          </cell>
          <cell r="CH18">
            <v>3025.5783047275149</v>
          </cell>
          <cell r="CI18">
            <v>2</v>
          </cell>
          <cell r="CJ18">
            <v>1</v>
          </cell>
          <cell r="CK18">
            <v>1.5</v>
          </cell>
          <cell r="CL18">
            <v>2345</v>
          </cell>
          <cell r="CM18">
            <v>1.9353379347937196</v>
          </cell>
          <cell r="CN18">
            <v>2.2000000000000002</v>
          </cell>
          <cell r="CO18" t="str">
            <v/>
          </cell>
          <cell r="CP18">
            <v>3</v>
          </cell>
          <cell r="CQ18">
            <v>3</v>
          </cell>
          <cell r="DV18" t="str">
            <v>250 mm</v>
          </cell>
          <cell r="DW18">
            <v>45.32</v>
          </cell>
          <cell r="DX18" t="str">
            <v>1</v>
          </cell>
          <cell r="DY18" t="str">
            <v>CS</v>
          </cell>
          <cell r="DZ18">
            <v>748.51</v>
          </cell>
          <cell r="EA18">
            <v>747.4</v>
          </cell>
        </row>
        <row r="19">
          <cell r="AD19" t="str">
            <v/>
          </cell>
          <cell r="BU19" t="str">
            <v/>
          </cell>
        </row>
        <row r="20">
          <cell r="A20">
            <v>3</v>
          </cell>
          <cell r="B20" t="str">
            <v>C5'</v>
          </cell>
          <cell r="C20" t="str">
            <v>C5</v>
          </cell>
          <cell r="D20">
            <v>8.1799999999999998E-3</v>
          </cell>
          <cell r="F20">
            <v>8.1799999999999998E-3</v>
          </cell>
          <cell r="G20">
            <v>2.33</v>
          </cell>
          <cell r="H20">
            <v>2</v>
          </cell>
          <cell r="I20">
            <v>0.5</v>
          </cell>
          <cell r="J20">
            <v>25</v>
          </cell>
          <cell r="K20" t="str">
            <v/>
          </cell>
          <cell r="L20">
            <v>5</v>
          </cell>
          <cell r="M20">
            <v>10</v>
          </cell>
          <cell r="N20">
            <v>190.32831544687943</v>
          </cell>
          <cell r="O20">
            <v>0.62757746092921518</v>
          </cell>
          <cell r="P20">
            <v>0.97706632457989429</v>
          </cell>
          <cell r="Q20">
            <v>8.1799999999999998E-3</v>
          </cell>
          <cell r="R20">
            <v>0</v>
          </cell>
          <cell r="S20">
            <v>8.1799999999999998E-3</v>
          </cell>
          <cell r="U20">
            <v>77</v>
          </cell>
          <cell r="V20">
            <v>158.4</v>
          </cell>
          <cell r="Y20">
            <v>0</v>
          </cell>
          <cell r="AB20" t="str">
            <v/>
          </cell>
          <cell r="AC20">
            <v>126.72000000000001</v>
          </cell>
          <cell r="AD20">
            <v>0.11293333333333334</v>
          </cell>
          <cell r="AE20">
            <v>0.45173333333333338</v>
          </cell>
          <cell r="AF20">
            <v>0.45173333333333338</v>
          </cell>
          <cell r="AG20">
            <v>0.45418733333333339</v>
          </cell>
          <cell r="AH20">
            <v>2.4770663245798943</v>
          </cell>
          <cell r="AI20">
            <v>30.580000000000002</v>
          </cell>
          <cell r="AJ20">
            <v>2.39</v>
          </cell>
          <cell r="AK20">
            <v>10</v>
          </cell>
          <cell r="AL20">
            <v>0.25</v>
          </cell>
          <cell r="AM20">
            <v>1.4E-2</v>
          </cell>
          <cell r="AN20">
            <v>3.2587051391601563E-2</v>
          </cell>
          <cell r="AO20">
            <v>3.90625E-2</v>
          </cell>
          <cell r="AP20">
            <v>0.13034820556640625</v>
          </cell>
          <cell r="AQ20">
            <v>0.65799511716479209</v>
          </cell>
          <cell r="AR20">
            <v>1.4036269376479997</v>
          </cell>
          <cell r="AS20">
            <v>0.31065368356794837</v>
          </cell>
          <cell r="AT20">
            <v>2.2067154648965772E-2</v>
          </cell>
          <cell r="AU20">
            <v>5.4654206040567338E-2</v>
          </cell>
          <cell r="AV20">
            <v>1.7420603196421458</v>
          </cell>
          <cell r="AW20">
            <v>85.513185973407076</v>
          </cell>
          <cell r="AX20">
            <v>2.8967068603317075E-2</v>
          </cell>
          <cell r="AY20">
            <v>32.276321740116011</v>
          </cell>
          <cell r="AZ20" t="e">
            <v>#REF!</v>
          </cell>
          <cell r="BA20" t="e">
            <v>#REF!</v>
          </cell>
          <cell r="BB20" t="e">
            <v>#REF!</v>
          </cell>
          <cell r="BC20" t="e">
            <v>#REF!</v>
          </cell>
          <cell r="BD20" t="e">
            <v>#REF!</v>
          </cell>
          <cell r="BE20" t="e">
            <v>#REF!</v>
          </cell>
          <cell r="BF20" t="e">
            <v>#REF!</v>
          </cell>
          <cell r="BG20" t="e">
            <v>#REF!</v>
          </cell>
          <cell r="BH20" t="e">
            <v>#REF!</v>
          </cell>
          <cell r="BI20" t="e">
            <v>#REF!</v>
          </cell>
          <cell r="BJ20" t="e">
            <v>#REF!</v>
          </cell>
          <cell r="BK20" t="e">
            <v>#REF!</v>
          </cell>
          <cell r="BL20" t="e">
            <v>#REF!</v>
          </cell>
          <cell r="BM20" t="e">
            <v>#REF!</v>
          </cell>
          <cell r="BO20">
            <v>747.45</v>
          </cell>
          <cell r="BP20">
            <v>746.72</v>
          </cell>
          <cell r="BQ20">
            <v>747.69999999999993</v>
          </cell>
          <cell r="BR20">
            <v>746.97</v>
          </cell>
          <cell r="BS20">
            <v>748.9</v>
          </cell>
          <cell r="BT20">
            <v>748.85262489569197</v>
          </cell>
          <cell r="BU20" t="str">
            <v/>
          </cell>
          <cell r="BV20">
            <v>1.2000000000000455</v>
          </cell>
          <cell r="BW20">
            <v>1.8826248956919471</v>
          </cell>
          <cell r="BX20">
            <v>1.4500000000000455</v>
          </cell>
          <cell r="BY20">
            <v>250</v>
          </cell>
          <cell r="BZ20">
            <v>0.71250000000000002</v>
          </cell>
          <cell r="CA20">
            <v>0.3125</v>
          </cell>
          <cell r="CB20">
            <v>1.5413124478459963</v>
          </cell>
          <cell r="CC20">
            <v>3</v>
          </cell>
          <cell r="CD20">
            <v>1.5913938430133534</v>
          </cell>
          <cell r="CE20">
            <v>1454.1858551110458</v>
          </cell>
          <cell r="CF20">
            <v>3.7555390106644881E-2</v>
          </cell>
          <cell r="CG20">
            <v>1163.7431203483047</v>
          </cell>
          <cell r="CH20">
            <v>2617.9289754593506</v>
          </cell>
          <cell r="CI20">
            <v>2</v>
          </cell>
          <cell r="CJ20">
            <v>1</v>
          </cell>
          <cell r="CK20">
            <v>1.5</v>
          </cell>
          <cell r="CL20">
            <v>2345</v>
          </cell>
          <cell r="CM20">
            <v>1.6745814341957468</v>
          </cell>
          <cell r="CN20">
            <v>1.9</v>
          </cell>
          <cell r="CO20" t="str">
            <v/>
          </cell>
          <cell r="CP20">
            <v>3</v>
          </cell>
          <cell r="CQ20">
            <v>3</v>
          </cell>
          <cell r="DV20" t="str">
            <v>250 mm</v>
          </cell>
          <cell r="DW20">
            <v>30.580000000000002</v>
          </cell>
          <cell r="DX20" t="str">
            <v>1</v>
          </cell>
          <cell r="DY20" t="str">
            <v>CS</v>
          </cell>
          <cell r="DZ20">
            <v>747.44999999999993</v>
          </cell>
          <cell r="EA20">
            <v>746.71999999999991</v>
          </cell>
        </row>
        <row r="21">
          <cell r="AD21" t="str">
            <v/>
          </cell>
          <cell r="BU21" t="str">
            <v/>
          </cell>
        </row>
        <row r="22">
          <cell r="A22">
            <v>4</v>
          </cell>
          <cell r="B22" t="str">
            <v>C7</v>
          </cell>
          <cell r="C22" t="str">
            <v>C9</v>
          </cell>
          <cell r="D22">
            <v>9.0679999999999997E-2</v>
          </cell>
          <cell r="F22">
            <v>9.0679999999999997E-2</v>
          </cell>
          <cell r="G22">
            <v>2.33</v>
          </cell>
          <cell r="H22">
            <v>45.91</v>
          </cell>
          <cell r="I22">
            <v>8.8299999999999983</v>
          </cell>
          <cell r="J22">
            <v>19.23328250925724</v>
          </cell>
          <cell r="K22" t="str">
            <v/>
          </cell>
          <cell r="L22">
            <v>5</v>
          </cell>
          <cell r="M22">
            <v>10</v>
          </cell>
          <cell r="N22">
            <v>190.32831544687943</v>
          </cell>
          <cell r="O22">
            <v>0.62813085796503665</v>
          </cell>
          <cell r="P22">
            <v>10.840892666794113</v>
          </cell>
          <cell r="Q22">
            <v>9.0679999999999997E-2</v>
          </cell>
          <cell r="R22">
            <v>0</v>
          </cell>
          <cell r="S22">
            <v>9.0679999999999997E-2</v>
          </cell>
          <cell r="U22">
            <v>34</v>
          </cell>
          <cell r="V22">
            <v>158.4</v>
          </cell>
          <cell r="Y22">
            <v>0</v>
          </cell>
          <cell r="AB22" t="str">
            <v/>
          </cell>
          <cell r="AC22">
            <v>126.72000000000001</v>
          </cell>
          <cell r="AD22">
            <v>4.986666666666667E-2</v>
          </cell>
          <cell r="AE22">
            <v>0.19946666666666668</v>
          </cell>
          <cell r="AF22">
            <v>0.19946666666666668</v>
          </cell>
          <cell r="AG22">
            <v>0.22667066666666669</v>
          </cell>
          <cell r="AH22">
            <v>12.340892666794113</v>
          </cell>
          <cell r="AI22">
            <v>42.559999999999995</v>
          </cell>
          <cell r="AJ22">
            <v>1.29</v>
          </cell>
          <cell r="AK22">
            <v>10</v>
          </cell>
          <cell r="AL22">
            <v>0.25</v>
          </cell>
          <cell r="AM22">
            <v>1.4E-2</v>
          </cell>
          <cell r="AN22">
            <v>8.5033416748046875E-2</v>
          </cell>
          <cell r="AO22">
            <v>8.7890625E-2</v>
          </cell>
          <cell r="AP22">
            <v>0.3401336669921875</v>
          </cell>
          <cell r="AQ22">
            <v>0.83809027470375863</v>
          </cell>
          <cell r="AR22">
            <v>1.0722974613363634</v>
          </cell>
          <cell r="AS22">
            <v>0.38068254482601588</v>
          </cell>
          <cell r="AT22">
            <v>3.5799964758054102E-2</v>
          </cell>
          <cell r="AU22">
            <v>0.12083338150610098</v>
          </cell>
          <cell r="AV22">
            <v>1.2798500603341949</v>
          </cell>
          <cell r="AW22">
            <v>62.824492925661879</v>
          </cell>
          <cell r="AX22">
            <v>0.19643441740782022</v>
          </cell>
          <cell r="AY22">
            <v>208.72023727077237</v>
          </cell>
          <cell r="AZ22" t="e">
            <v>#REF!</v>
          </cell>
          <cell r="BA22" t="e">
            <v>#REF!</v>
          </cell>
          <cell r="BB22" t="e">
            <v>#REF!</v>
          </cell>
          <cell r="BC22" t="e">
            <v>#REF!</v>
          </cell>
          <cell r="BD22" t="e">
            <v>#REF!</v>
          </cell>
          <cell r="BE22" t="e">
            <v>#REF!</v>
          </cell>
          <cell r="BF22" t="e">
            <v>#REF!</v>
          </cell>
          <cell r="BG22" t="e">
            <v>#REF!</v>
          </cell>
          <cell r="BH22" t="e">
            <v>#REF!</v>
          </cell>
          <cell r="BI22" t="e">
            <v>#REF!</v>
          </cell>
          <cell r="BJ22" t="e">
            <v>#REF!</v>
          </cell>
          <cell r="BK22" t="e">
            <v>#REF!</v>
          </cell>
          <cell r="BL22" t="e">
            <v>#REF!</v>
          </cell>
          <cell r="BM22" t="e">
            <v>#REF!</v>
          </cell>
          <cell r="BO22">
            <v>739.68</v>
          </cell>
          <cell r="BP22">
            <v>739.13</v>
          </cell>
          <cell r="BQ22">
            <v>739.93</v>
          </cell>
          <cell r="BR22">
            <v>739.38</v>
          </cell>
          <cell r="BS22">
            <v>741.13388318292118</v>
          </cell>
          <cell r="BT22">
            <v>740.59689688308208</v>
          </cell>
          <cell r="BU22" t="str">
            <v/>
          </cell>
          <cell r="BV22">
            <v>1.2038831829212313</v>
          </cell>
          <cell r="BW22">
            <v>1.2168968830820859</v>
          </cell>
          <cell r="BX22">
            <v>1.4538831829212313</v>
          </cell>
          <cell r="BY22">
            <v>250</v>
          </cell>
          <cell r="BZ22">
            <v>0.71250000000000002</v>
          </cell>
          <cell r="CA22">
            <v>0.3125</v>
          </cell>
          <cell r="CB22">
            <v>1.2103900330016586</v>
          </cell>
          <cell r="CC22">
            <v>3</v>
          </cell>
          <cell r="CD22">
            <v>1.3309564918400116</v>
          </cell>
          <cell r="CE22">
            <v>1216.2030868091806</v>
          </cell>
          <cell r="CF22">
            <v>5.7259230517120452E-2</v>
          </cell>
          <cell r="CG22">
            <v>1791.9467907241835</v>
          </cell>
          <cell r="CH22">
            <v>3008.1498775333639</v>
          </cell>
          <cell r="CI22">
            <v>2</v>
          </cell>
          <cell r="CJ22">
            <v>1</v>
          </cell>
          <cell r="CK22">
            <v>1.5</v>
          </cell>
          <cell r="CL22">
            <v>2345</v>
          </cell>
          <cell r="CM22">
            <v>1.9241896871215547</v>
          </cell>
          <cell r="CN22">
            <v>2.2000000000000002</v>
          </cell>
          <cell r="CO22" t="str">
            <v/>
          </cell>
          <cell r="CP22">
            <v>3</v>
          </cell>
          <cell r="CQ22">
            <v>3</v>
          </cell>
          <cell r="DV22" t="str">
            <v>250 mm</v>
          </cell>
          <cell r="DW22">
            <v>42.559999999999995</v>
          </cell>
          <cell r="DX22" t="str">
            <v>1</v>
          </cell>
          <cell r="DY22" t="str">
            <v>CS</v>
          </cell>
          <cell r="DZ22">
            <v>739.68</v>
          </cell>
          <cell r="EA22">
            <v>739.13</v>
          </cell>
        </row>
        <row r="23">
          <cell r="AD23" t="str">
            <v/>
          </cell>
          <cell r="BU23" t="str">
            <v/>
          </cell>
        </row>
        <row r="24">
          <cell r="A24">
            <v>5</v>
          </cell>
          <cell r="B24" t="str">
            <v>C12'</v>
          </cell>
          <cell r="C24" t="str">
            <v>C2</v>
          </cell>
          <cell r="D24">
            <v>8.2199999999999995E-2</v>
          </cell>
          <cell r="F24">
            <v>8.2199999999999995E-2</v>
          </cell>
          <cell r="G24">
            <v>2.33</v>
          </cell>
          <cell r="H24">
            <v>28.3</v>
          </cell>
          <cell r="I24">
            <v>7.1700000000000017</v>
          </cell>
          <cell r="J24">
            <v>25.335689045936398</v>
          </cell>
          <cell r="K24" t="str">
            <v/>
          </cell>
          <cell r="L24">
            <v>5</v>
          </cell>
          <cell r="M24">
            <v>10</v>
          </cell>
          <cell r="N24">
            <v>190.32831544687943</v>
          </cell>
          <cell r="O24">
            <v>0.63005883882967562</v>
          </cell>
          <cell r="P24">
            <v>9.8572626764886362</v>
          </cell>
          <cell r="Q24">
            <v>8.2199999999999995E-2</v>
          </cell>
          <cell r="R24">
            <v>0</v>
          </cell>
          <cell r="S24">
            <v>8.2199999999999995E-2</v>
          </cell>
          <cell r="U24">
            <v>52</v>
          </cell>
          <cell r="V24">
            <v>158.4</v>
          </cell>
          <cell r="Y24">
            <v>0</v>
          </cell>
          <cell r="AB24" t="str">
            <v/>
          </cell>
          <cell r="AC24">
            <v>126.72000000000001</v>
          </cell>
          <cell r="AD24">
            <v>7.6266666666666677E-2</v>
          </cell>
          <cell r="AE24">
            <v>0.30506666666666671</v>
          </cell>
          <cell r="AF24">
            <v>0.30506666666666671</v>
          </cell>
          <cell r="AG24">
            <v>0.32972666666666672</v>
          </cell>
          <cell r="AH24">
            <v>11.357262676488636</v>
          </cell>
          <cell r="AI24">
            <v>44.449999999999996</v>
          </cell>
          <cell r="AJ24">
            <v>5.17</v>
          </cell>
          <cell r="AK24">
            <v>10</v>
          </cell>
          <cell r="AL24">
            <v>0.25</v>
          </cell>
          <cell r="AM24">
            <v>1.4E-2</v>
          </cell>
          <cell r="AN24">
            <v>5.7264328002929688E-2</v>
          </cell>
          <cell r="AO24">
            <v>8.3984375E-2</v>
          </cell>
          <cell r="AP24">
            <v>0.22905731201171875</v>
          </cell>
          <cell r="AQ24">
            <v>1.3393748222358011</v>
          </cell>
          <cell r="AR24">
            <v>2.1268359074298431</v>
          </cell>
          <cell r="AS24">
            <v>1.0855353463024286</v>
          </cell>
          <cell r="AT24">
            <v>9.143348187763424E-2</v>
          </cell>
          <cell r="AU24">
            <v>0.14869780988056391</v>
          </cell>
          <cell r="AV24">
            <v>2.5621792496956548</v>
          </cell>
          <cell r="AW24">
            <v>125.77067981287621</v>
          </cell>
          <cell r="AX24">
            <v>9.0301353967285281E-2</v>
          </cell>
          <cell r="AY24">
            <v>212.83905120814268</v>
          </cell>
          <cell r="AZ24" t="e">
            <v>#REF!</v>
          </cell>
          <cell r="BA24" t="e">
            <v>#REF!</v>
          </cell>
          <cell r="BB24" t="e">
            <v>#REF!</v>
          </cell>
          <cell r="BC24" t="e">
            <v>#REF!</v>
          </cell>
          <cell r="BD24" t="e">
            <v>#REF!</v>
          </cell>
          <cell r="BE24" t="e">
            <v>#REF!</v>
          </cell>
          <cell r="BF24" t="e">
            <v>#REF!</v>
          </cell>
          <cell r="BG24" t="e">
            <v>#REF!</v>
          </cell>
          <cell r="BH24" t="e">
            <v>#REF!</v>
          </cell>
          <cell r="BI24" t="e">
            <v>#REF!</v>
          </cell>
          <cell r="BJ24" t="e">
            <v>#REF!</v>
          </cell>
          <cell r="BK24" t="e">
            <v>#REF!</v>
          </cell>
          <cell r="BL24" t="e">
            <v>#REF!</v>
          </cell>
          <cell r="BM24" t="e">
            <v>#REF!</v>
          </cell>
          <cell r="BO24">
            <v>755.58</v>
          </cell>
          <cell r="BP24">
            <v>753.28</v>
          </cell>
          <cell r="BQ24">
            <v>755.82999999999993</v>
          </cell>
          <cell r="BR24">
            <v>753.53</v>
          </cell>
          <cell r="BS24">
            <v>757.0318794051841</v>
          </cell>
          <cell r="BT24">
            <v>754.75707168560257</v>
          </cell>
          <cell r="BU24" t="str">
            <v/>
          </cell>
          <cell r="BV24">
            <v>1.2018794051841724</v>
          </cell>
          <cell r="BW24">
            <v>1.2270716856025956</v>
          </cell>
          <cell r="BX24">
            <v>1.4518794051841724</v>
          </cell>
          <cell r="BY24">
            <v>250</v>
          </cell>
          <cell r="BZ24">
            <v>0.71250000000000002</v>
          </cell>
          <cell r="CA24">
            <v>0.3125</v>
          </cell>
          <cell r="CB24">
            <v>1.214475545393384</v>
          </cell>
          <cell r="CC24">
            <v>3</v>
          </cell>
          <cell r="CD24">
            <v>1.3343980510471003</v>
          </cell>
          <cell r="CE24">
            <v>1219.3479190833832</v>
          </cell>
          <cell r="CF24">
            <v>5.693406851675642E-2</v>
          </cell>
          <cell r="CG24">
            <v>1781.1154882518158</v>
          </cell>
          <cell r="CH24">
            <v>3000.463407335199</v>
          </cell>
          <cell r="CI24">
            <v>2</v>
          </cell>
          <cell r="CJ24">
            <v>1</v>
          </cell>
          <cell r="CK24">
            <v>1.5</v>
          </cell>
          <cell r="CL24">
            <v>2345</v>
          </cell>
          <cell r="CM24">
            <v>1.9192729684446901</v>
          </cell>
          <cell r="CN24">
            <v>2.2000000000000002</v>
          </cell>
          <cell r="CO24" t="str">
            <v/>
          </cell>
          <cell r="CP24">
            <v>3</v>
          </cell>
          <cell r="CQ24">
            <v>3</v>
          </cell>
          <cell r="DV24" t="str">
            <v>250 mm</v>
          </cell>
          <cell r="DW24">
            <v>44.449999999999996</v>
          </cell>
          <cell r="DX24" t="str">
            <v>1</v>
          </cell>
          <cell r="DY24" t="str">
            <v>CS</v>
          </cell>
          <cell r="DZ24">
            <v>755.57999999999993</v>
          </cell>
          <cell r="EA24">
            <v>753.28</v>
          </cell>
        </row>
        <row r="25">
          <cell r="A25">
            <v>6</v>
          </cell>
          <cell r="B25" t="str">
            <v>C2</v>
          </cell>
          <cell r="C25" t="str">
            <v>C5</v>
          </cell>
          <cell r="D25">
            <v>5.0299999999999997E-2</v>
          </cell>
          <cell r="E25">
            <v>2.8610000000000003E-2</v>
          </cell>
          <cell r="F25">
            <v>0.16111</v>
          </cell>
          <cell r="G25">
            <v>2.33</v>
          </cell>
          <cell r="K25">
            <v>0.19978762918542356</v>
          </cell>
          <cell r="L25">
            <v>10.199787629185424</v>
          </cell>
          <cell r="M25">
            <v>10.199787629185424</v>
          </cell>
          <cell r="N25">
            <v>188.22739610944029</v>
          </cell>
          <cell r="O25">
            <v>0.63731783636499939</v>
          </cell>
          <cell r="P25">
            <v>19.323359685387469</v>
          </cell>
          <cell r="Q25">
            <v>5.0299999999999997E-2</v>
          </cell>
          <cell r="R25">
            <v>2.8610000000000003E-2</v>
          </cell>
          <cell r="S25">
            <v>0.16111</v>
          </cell>
          <cell r="U25">
            <v>104</v>
          </cell>
          <cell r="V25">
            <v>158.4</v>
          </cell>
          <cell r="Y25">
            <v>0</v>
          </cell>
          <cell r="AB25" t="str">
            <v/>
          </cell>
          <cell r="AC25">
            <v>126.72000000000001</v>
          </cell>
          <cell r="AD25">
            <v>0.15253333333333335</v>
          </cell>
          <cell r="AE25">
            <v>0.61013333333333342</v>
          </cell>
          <cell r="AF25">
            <v>0.61013333333333342</v>
          </cell>
          <cell r="AG25">
            <v>0.65846633333333338</v>
          </cell>
          <cell r="AH25">
            <v>20.823359685387469</v>
          </cell>
          <cell r="AI25">
            <v>30.07</v>
          </cell>
          <cell r="AJ25">
            <v>19.45</v>
          </cell>
          <cell r="AK25">
            <v>10</v>
          </cell>
          <cell r="AL25">
            <v>0.25</v>
          </cell>
          <cell r="AM25">
            <v>1.4E-2</v>
          </cell>
          <cell r="AN25">
            <v>5.5680751800537109E-2</v>
          </cell>
          <cell r="AO25">
            <v>0.115234375</v>
          </cell>
          <cell r="AP25">
            <v>0.22272300720214844</v>
          </cell>
          <cell r="AQ25">
            <v>2.5555050703418511</v>
          </cell>
          <cell r="AR25">
            <v>4.1190880503219844</v>
          </cell>
          <cell r="AS25">
            <v>3.9842372006853539</v>
          </cell>
          <cell r="AT25">
            <v>0.33285454457405245</v>
          </cell>
          <cell r="AU25">
            <v>0.38853529637458956</v>
          </cell>
          <cell r="AV25">
            <v>4.969629830507885</v>
          </cell>
          <cell r="AW25">
            <v>243.94613385287906</v>
          </cell>
          <cell r="AX25">
            <v>8.5360482482357294E-2</v>
          </cell>
          <cell r="AY25">
            <v>299.26373811725557</v>
          </cell>
          <cell r="AZ25" t="str">
            <v>86°25'29''</v>
          </cell>
          <cell r="BA25" t="e">
            <v>#VALUE!</v>
          </cell>
          <cell r="BB25">
            <v>0.24</v>
          </cell>
          <cell r="BC25" t="e">
            <v>#VALUE!</v>
          </cell>
          <cell r="BD25" t="e">
            <v>#VALUE!</v>
          </cell>
          <cell r="BE25" t="e">
            <v>#VALUE!</v>
          </cell>
          <cell r="BF25" t="e">
            <v>#VALUE!</v>
          </cell>
          <cell r="BG25" t="e">
            <v>#VALUE!</v>
          </cell>
          <cell r="BH25" t="e">
            <v>#VALUE!</v>
          </cell>
          <cell r="BI25" t="e">
            <v>#VALUE!</v>
          </cell>
          <cell r="BJ25" t="e">
            <v>#VALUE!</v>
          </cell>
          <cell r="BK25" t="e">
            <v>#VALUE!</v>
          </cell>
          <cell r="BL25" t="e">
            <v>#VALUE!</v>
          </cell>
          <cell r="BM25" t="e">
            <v>#VALUE!</v>
          </cell>
          <cell r="BN25">
            <v>5.999999999994543E-2</v>
          </cell>
          <cell r="BO25">
            <v>753.22</v>
          </cell>
          <cell r="BP25">
            <v>747.37</v>
          </cell>
          <cell r="BQ25">
            <v>753.47</v>
          </cell>
          <cell r="BR25">
            <v>747.62</v>
          </cell>
          <cell r="BS25">
            <v>754.75707168560257</v>
          </cell>
          <cell r="BT25">
            <v>748.85262489569197</v>
          </cell>
          <cell r="BU25" t="str">
            <v/>
          </cell>
          <cell r="BV25">
            <v>1.287071685602541</v>
          </cell>
          <cell r="BW25">
            <v>1.2326248956919699</v>
          </cell>
          <cell r="BX25">
            <v>1.537071685602541</v>
          </cell>
          <cell r="BY25">
            <v>250</v>
          </cell>
          <cell r="BZ25">
            <v>0.71250000000000002</v>
          </cell>
          <cell r="CA25">
            <v>0.3125</v>
          </cell>
          <cell r="CB25">
            <v>1.2598482906472555</v>
          </cell>
          <cell r="CC25">
            <v>3</v>
          </cell>
          <cell r="CD25">
            <v>1.3722238693281905</v>
          </cell>
          <cell r="CE25">
            <v>1253.9124425945508</v>
          </cell>
          <cell r="CF25">
            <v>5.3492058170943713E-2</v>
          </cell>
          <cell r="CG25">
            <v>1667.3872400868363</v>
          </cell>
          <cell r="CH25">
            <v>2921.2996826813869</v>
          </cell>
          <cell r="CI25">
            <v>2</v>
          </cell>
          <cell r="CJ25">
            <v>1</v>
          </cell>
          <cell r="CK25">
            <v>1.5</v>
          </cell>
          <cell r="CL25">
            <v>2345</v>
          </cell>
          <cell r="CM25">
            <v>1.8686351914806314</v>
          </cell>
          <cell r="CN25">
            <v>1.9</v>
          </cell>
          <cell r="CO25" t="str">
            <v/>
          </cell>
          <cell r="CP25">
            <v>3</v>
          </cell>
          <cell r="CQ25">
            <v>3</v>
          </cell>
          <cell r="DV25" t="str">
            <v>250 mm</v>
          </cell>
          <cell r="DW25">
            <v>30.07</v>
          </cell>
          <cell r="DX25" t="str">
            <v>1</v>
          </cell>
          <cell r="DY25" t="str">
            <v>CS</v>
          </cell>
          <cell r="DZ25">
            <v>753.22</v>
          </cell>
          <cell r="EA25">
            <v>747.37</v>
          </cell>
        </row>
        <row r="26">
          <cell r="A26">
            <v>7</v>
          </cell>
          <cell r="B26" t="str">
            <v>C5</v>
          </cell>
          <cell r="C26" t="str">
            <v>C9</v>
          </cell>
          <cell r="D26">
            <v>6.2112580000000001E-2</v>
          </cell>
          <cell r="E26">
            <v>0.108047</v>
          </cell>
          <cell r="F26">
            <v>0.33126958000000001</v>
          </cell>
          <cell r="G26">
            <v>2.33</v>
          </cell>
          <cell r="K26">
            <v>0.22727958337519993</v>
          </cell>
          <cell r="L26">
            <v>10.427067212560624</v>
          </cell>
          <cell r="M26">
            <v>10.427067212560624</v>
          </cell>
          <cell r="N26">
            <v>185.9129918059767</v>
          </cell>
          <cell r="O26">
            <v>0.63759998533473206</v>
          </cell>
          <cell r="P26">
            <v>39.493756543047134</v>
          </cell>
          <cell r="Q26">
            <v>6.2112580000000001E-2</v>
          </cell>
          <cell r="R26">
            <v>0.108047</v>
          </cell>
          <cell r="S26">
            <v>0.33126958000000001</v>
          </cell>
          <cell r="U26">
            <v>261</v>
          </cell>
          <cell r="V26">
            <v>158.4</v>
          </cell>
          <cell r="Y26">
            <v>0</v>
          </cell>
          <cell r="AB26" t="str">
            <v/>
          </cell>
          <cell r="AC26">
            <v>126.72000000000001</v>
          </cell>
          <cell r="AD26">
            <v>0.38280000000000008</v>
          </cell>
          <cell r="AE26">
            <v>1.5312000000000003</v>
          </cell>
          <cell r="AF26">
            <v>1.5312000000000003</v>
          </cell>
          <cell r="AG26">
            <v>1.6305808740000003</v>
          </cell>
          <cell r="AH26">
            <v>41.124337417047137</v>
          </cell>
          <cell r="AI26">
            <v>40.869999999999997</v>
          </cell>
          <cell r="AJ26">
            <v>18.3</v>
          </cell>
          <cell r="AK26">
            <v>10</v>
          </cell>
          <cell r="AL26">
            <v>0.25</v>
          </cell>
          <cell r="AM26">
            <v>1.4E-2</v>
          </cell>
          <cell r="AN26">
            <v>7.9810619354248047E-2</v>
          </cell>
          <cell r="AO26">
            <v>0.1650390625</v>
          </cell>
          <cell r="AP26">
            <v>0.31924247741699219</v>
          </cell>
          <cell r="AQ26">
            <v>3.0468136456884856</v>
          </cell>
          <cell r="AR26">
            <v>4.0389948529112552</v>
          </cell>
          <cell r="AS26">
            <v>5.1169705389375828</v>
          </cell>
          <cell r="AT26">
            <v>0.47314339406491135</v>
          </cell>
          <cell r="AU26">
            <v>0.5529540134191594</v>
          </cell>
          <cell r="AV26">
            <v>4.8204744240410076</v>
          </cell>
          <cell r="AW26">
            <v>236.62448495913623</v>
          </cell>
          <cell r="AX26">
            <v>0.17379578205589793</v>
          </cell>
          <cell r="AY26">
            <v>298.50166702365124</v>
          </cell>
          <cell r="AZ26" t="str">
            <v>00°00'00''</v>
          </cell>
          <cell r="BA26" t="e">
            <v>#VALUE!</v>
          </cell>
          <cell r="BB26">
            <v>0.16400000000000001</v>
          </cell>
          <cell r="BC26" t="e">
            <v>#VALUE!</v>
          </cell>
          <cell r="BD26" t="e">
            <v>#VALUE!</v>
          </cell>
          <cell r="BE26" t="e">
            <v>#VALUE!</v>
          </cell>
          <cell r="BF26" t="e">
            <v>#VALUE!</v>
          </cell>
          <cell r="BG26" t="e">
            <v>#VALUE!</v>
          </cell>
          <cell r="BH26" t="e">
            <v>#VALUE!</v>
          </cell>
          <cell r="BI26" t="e">
            <v>#VALUE!</v>
          </cell>
          <cell r="BJ26" t="e">
            <v>#VALUE!</v>
          </cell>
          <cell r="BK26" t="e">
            <v>#VALUE!</v>
          </cell>
          <cell r="BL26" t="e">
            <v>#VALUE!</v>
          </cell>
          <cell r="BM26" t="e">
            <v>#VALUE!</v>
          </cell>
          <cell r="BN26">
            <v>0.74000000000000909</v>
          </cell>
          <cell r="BO26">
            <v>746.63</v>
          </cell>
          <cell r="BP26">
            <v>739.15</v>
          </cell>
          <cell r="BQ26">
            <v>746.88</v>
          </cell>
          <cell r="BR26">
            <v>739.4</v>
          </cell>
          <cell r="BS26">
            <v>748.85262489569197</v>
          </cell>
          <cell r="BT26">
            <v>740.59689688308208</v>
          </cell>
          <cell r="BU26" t="str">
            <v/>
          </cell>
          <cell r="BV26">
            <v>1.972624895691979</v>
          </cell>
          <cell r="BW26">
            <v>1.1968968830821041</v>
          </cell>
          <cell r="BX26">
            <v>2.222624895691979</v>
          </cell>
          <cell r="BY26">
            <v>250</v>
          </cell>
          <cell r="BZ26">
            <v>0.71250000000000002</v>
          </cell>
          <cell r="CA26">
            <v>0.3125</v>
          </cell>
          <cell r="CB26">
            <v>1.5847608893870415</v>
          </cell>
          <cell r="CC26">
            <v>4</v>
          </cell>
          <cell r="CD26">
            <v>1.4730426431726786</v>
          </cell>
          <cell r="CE26">
            <v>1458.2086434301038</v>
          </cell>
          <cell r="CF26">
            <v>3.5722542767375964E-2</v>
          </cell>
          <cell r="CG26">
            <v>1108.2979071626144</v>
          </cell>
          <cell r="CH26">
            <v>2566.5065505927182</v>
          </cell>
          <cell r="CI26">
            <v>2</v>
          </cell>
          <cell r="CJ26">
            <v>1</v>
          </cell>
          <cell r="CK26">
            <v>1.5</v>
          </cell>
          <cell r="CL26">
            <v>2345</v>
          </cell>
          <cell r="CM26">
            <v>1.641688625112613</v>
          </cell>
          <cell r="CN26">
            <v>1.9</v>
          </cell>
          <cell r="CO26" t="str">
            <v/>
          </cell>
          <cell r="CP26">
            <v>3</v>
          </cell>
          <cell r="CQ26">
            <v>3</v>
          </cell>
          <cell r="DV26" t="str">
            <v>250 mm</v>
          </cell>
          <cell r="DW26">
            <v>40.869999999999997</v>
          </cell>
          <cell r="DX26" t="str">
            <v>1</v>
          </cell>
          <cell r="DY26" t="str">
            <v>CS</v>
          </cell>
          <cell r="DZ26">
            <v>746.63</v>
          </cell>
          <cell r="EA26">
            <v>739.15</v>
          </cell>
        </row>
        <row r="27">
          <cell r="A27">
            <v>8</v>
          </cell>
          <cell r="B27" t="str">
            <v>C9</v>
          </cell>
          <cell r="C27" t="str">
            <v>C21</v>
          </cell>
          <cell r="D27">
            <v>9.622E-2</v>
          </cell>
          <cell r="E27">
            <v>9.0679999999999997E-2</v>
          </cell>
          <cell r="F27">
            <v>0.51816958000000002</v>
          </cell>
          <cell r="G27">
            <v>2.33</v>
          </cell>
          <cell r="K27">
            <v>0.21917445627526694</v>
          </cell>
          <cell r="L27">
            <v>10.646241668835891</v>
          </cell>
          <cell r="M27">
            <v>10.646241668835891</v>
          </cell>
          <cell r="N27">
            <v>183.75345279575666</v>
          </cell>
          <cell r="O27">
            <v>0.63724697181463419</v>
          </cell>
          <cell r="P27">
            <v>61.379060873218002</v>
          </cell>
          <cell r="Q27">
            <v>9.622E-2</v>
          </cell>
          <cell r="R27">
            <v>9.0679999999999997E-2</v>
          </cell>
          <cell r="S27">
            <v>0.51816958000000002</v>
          </cell>
          <cell r="U27">
            <v>331</v>
          </cell>
          <cell r="V27">
            <v>158.4</v>
          </cell>
          <cell r="Y27">
            <v>0</v>
          </cell>
          <cell r="AB27" t="str">
            <v/>
          </cell>
          <cell r="AC27">
            <v>126.72000000000001</v>
          </cell>
          <cell r="AD27">
            <v>0.48546666666666677</v>
          </cell>
          <cell r="AE27">
            <v>1.9418666666666671</v>
          </cell>
          <cell r="AF27">
            <v>1.9418666666666671</v>
          </cell>
          <cell r="AG27">
            <v>2.0973175406666669</v>
          </cell>
          <cell r="AH27">
            <v>63.476378413884667</v>
          </cell>
          <cell r="AI27">
            <v>45.529999999999994</v>
          </cell>
          <cell r="AJ27">
            <v>19.39</v>
          </cell>
          <cell r="AK27">
            <v>10</v>
          </cell>
          <cell r="AL27">
            <v>0.25</v>
          </cell>
          <cell r="AM27">
            <v>1.4E-2</v>
          </cell>
          <cell r="AN27">
            <v>9.8623037338256836E-2</v>
          </cell>
          <cell r="AO27">
            <v>0.2041015625</v>
          </cell>
          <cell r="AP27">
            <v>0.39449214935302734</v>
          </cell>
          <cell r="AQ27">
            <v>3.5267190176414798</v>
          </cell>
          <cell r="AR27">
            <v>4.1453886031896934</v>
          </cell>
          <cell r="AS27">
            <v>6.4895801967850115</v>
          </cell>
          <cell r="AT27">
            <v>0.63393206062151286</v>
          </cell>
          <cell r="AU27">
            <v>0.7325550979597697</v>
          </cell>
          <cell r="AV27">
            <v>4.961958671063929</v>
          </cell>
          <cell r="AW27">
            <v>243.56957669422832</v>
          </cell>
          <cell r="AX27">
            <v>0.26060881361045951</v>
          </cell>
          <cell r="AY27">
            <v>303.05594292655854</v>
          </cell>
          <cell r="AZ27" t="str">
            <v>04°33'15''</v>
          </cell>
          <cell r="BA27" t="e">
            <v>#VALUE!</v>
          </cell>
          <cell r="BB27">
            <v>0.18</v>
          </cell>
          <cell r="BC27" t="e">
            <v>#VALUE!</v>
          </cell>
          <cell r="BD27" t="e">
            <v>#VALUE!</v>
          </cell>
          <cell r="BE27" t="e">
            <v>#VALUE!</v>
          </cell>
          <cell r="BF27" t="e">
            <v>#VALUE!</v>
          </cell>
          <cell r="BG27" t="e">
            <v>#VALUE!</v>
          </cell>
          <cell r="BH27" t="e">
            <v>#VALUE!</v>
          </cell>
          <cell r="BI27" t="e">
            <v>#VALUE!</v>
          </cell>
          <cell r="BJ27" t="e">
            <v>#VALUE!</v>
          </cell>
          <cell r="BK27" t="e">
            <v>#VALUE!</v>
          </cell>
          <cell r="BL27" t="e">
            <v>#VALUE!</v>
          </cell>
          <cell r="BM27" t="e">
            <v>#VALUE!</v>
          </cell>
          <cell r="BN27">
            <v>5.999999999994543E-2</v>
          </cell>
          <cell r="BO27">
            <v>739.09</v>
          </cell>
          <cell r="BP27">
            <v>730.26</v>
          </cell>
          <cell r="BQ27">
            <v>739.34</v>
          </cell>
          <cell r="BR27">
            <v>730.51</v>
          </cell>
          <cell r="BS27">
            <v>740.59689688308208</v>
          </cell>
          <cell r="BT27">
            <v>731.7213043486762</v>
          </cell>
          <cell r="BU27" t="str">
            <v/>
          </cell>
          <cell r="BV27">
            <v>1.2568968830820495</v>
          </cell>
          <cell r="BW27">
            <v>1.2113043486762081</v>
          </cell>
          <cell r="BX27">
            <v>1.5068968830820495</v>
          </cell>
          <cell r="BY27">
            <v>250</v>
          </cell>
          <cell r="BZ27">
            <v>0.71250000000000002</v>
          </cell>
          <cell r="CA27">
            <v>0.3125</v>
          </cell>
          <cell r="CB27">
            <v>1.2341006158791288</v>
          </cell>
          <cell r="CC27">
            <v>5</v>
          </cell>
          <cell r="CD27">
            <v>1.2496014807016931</v>
          </cell>
          <cell r="CE27">
            <v>1078.4256028686973</v>
          </cell>
          <cell r="CF27">
            <v>5.5407934147189808E-2</v>
          </cell>
          <cell r="CG27">
            <v>1730.4802853235653</v>
          </cell>
          <cell r="CH27">
            <v>2808.9058881922629</v>
          </cell>
          <cell r="CI27">
            <v>2</v>
          </cell>
          <cell r="CJ27">
            <v>1</v>
          </cell>
          <cell r="CK27">
            <v>1.5</v>
          </cell>
          <cell r="CL27">
            <v>2345</v>
          </cell>
          <cell r="CM27">
            <v>1.7967415063063514</v>
          </cell>
          <cell r="CN27">
            <v>1.9</v>
          </cell>
          <cell r="CO27" t="str">
            <v/>
          </cell>
          <cell r="CP27">
            <v>3</v>
          </cell>
          <cell r="CQ27">
            <v>3</v>
          </cell>
          <cell r="DV27" t="str">
            <v>250 mm</v>
          </cell>
          <cell r="DW27">
            <v>45.529999999999994</v>
          </cell>
          <cell r="DX27" t="str">
            <v>1</v>
          </cell>
          <cell r="DY27" t="str">
            <v>CS</v>
          </cell>
          <cell r="DZ27">
            <v>739.09</v>
          </cell>
          <cell r="EA27">
            <v>730.26</v>
          </cell>
        </row>
        <row r="28">
          <cell r="AD28" t="str">
            <v/>
          </cell>
          <cell r="BU28" t="str">
            <v/>
          </cell>
        </row>
        <row r="29">
          <cell r="A29">
            <v>9</v>
          </cell>
          <cell r="B29" t="str">
            <v>C27</v>
          </cell>
          <cell r="C29" t="str">
            <v>C29</v>
          </cell>
          <cell r="D29">
            <v>0.11533</v>
          </cell>
          <cell r="F29">
            <v>0.11533</v>
          </cell>
          <cell r="G29">
            <v>2.33</v>
          </cell>
          <cell r="H29">
            <v>57.61</v>
          </cell>
          <cell r="I29">
            <v>8.52</v>
          </cell>
          <cell r="J29">
            <v>14.789099114737025</v>
          </cell>
          <cell r="K29" t="str">
            <v/>
          </cell>
          <cell r="L29">
            <v>5</v>
          </cell>
          <cell r="M29">
            <v>10</v>
          </cell>
          <cell r="N29">
            <v>190.32831544687943</v>
          </cell>
          <cell r="O29">
            <v>0.62985459704345059</v>
          </cell>
          <cell r="P29">
            <v>13.825664033914075</v>
          </cell>
          <cell r="Q29">
            <v>0.11533</v>
          </cell>
          <cell r="R29">
            <v>0</v>
          </cell>
          <cell r="S29">
            <v>0.11533</v>
          </cell>
          <cell r="U29">
            <v>45</v>
          </cell>
          <cell r="V29">
            <v>158.4</v>
          </cell>
          <cell r="Y29">
            <v>0</v>
          </cell>
          <cell r="AB29" t="str">
            <v/>
          </cell>
          <cell r="AC29">
            <v>126.72000000000001</v>
          </cell>
          <cell r="AD29">
            <v>6.6000000000000003E-2</v>
          </cell>
          <cell r="AE29">
            <v>0.26400000000000001</v>
          </cell>
          <cell r="AF29">
            <v>0.26400000000000001</v>
          </cell>
          <cell r="AG29">
            <v>0.298599</v>
          </cell>
          <cell r="AH29">
            <v>15.325664033914075</v>
          </cell>
          <cell r="AI29">
            <v>45.15</v>
          </cell>
          <cell r="AJ29">
            <v>4.8099999999999996</v>
          </cell>
          <cell r="AK29">
            <v>10</v>
          </cell>
          <cell r="AL29">
            <v>0.25</v>
          </cell>
          <cell r="AM29">
            <v>1.4E-2</v>
          </cell>
          <cell r="AN29">
            <v>6.7799568176269531E-2</v>
          </cell>
          <cell r="AO29">
            <v>9.9609375E-2</v>
          </cell>
          <cell r="AP29">
            <v>0.27119827270507813</v>
          </cell>
          <cell r="AQ29">
            <v>1.4243744516506656</v>
          </cell>
          <cell r="AR29">
            <v>2.0652611228352358</v>
          </cell>
          <cell r="AS29">
            <v>1.1697391237126151</v>
          </cell>
          <cell r="AT29">
            <v>0.10340685925153588</v>
          </cell>
          <cell r="AU29">
            <v>0.1712064274278054</v>
          </cell>
          <cell r="AV29">
            <v>2.4713643426267708</v>
          </cell>
          <cell r="AW29">
            <v>121.31281348656299</v>
          </cell>
          <cell r="AX29">
            <v>0.1263317830445965</v>
          </cell>
          <cell r="AY29">
            <v>208.51395873170904</v>
          </cell>
          <cell r="AZ29" t="e">
            <v>#REF!</v>
          </cell>
          <cell r="BA29" t="e">
            <v>#REF!</v>
          </cell>
          <cell r="BB29" t="e">
            <v>#REF!</v>
          </cell>
          <cell r="BC29" t="e">
            <v>#REF!</v>
          </cell>
          <cell r="BD29" t="e">
            <v>#REF!</v>
          </cell>
          <cell r="BE29" t="e">
            <v>#REF!</v>
          </cell>
          <cell r="BF29" t="e">
            <v>#REF!</v>
          </cell>
          <cell r="BG29" t="e">
            <v>#REF!</v>
          </cell>
          <cell r="BH29" t="e">
            <v>#REF!</v>
          </cell>
          <cell r="BI29" t="e">
            <v>#REF!</v>
          </cell>
          <cell r="BJ29" t="e">
            <v>#REF!</v>
          </cell>
          <cell r="BK29" t="e">
            <v>#REF!</v>
          </cell>
          <cell r="BL29" t="e">
            <v>#REF!</v>
          </cell>
          <cell r="BM29" t="e">
            <v>#REF!</v>
          </cell>
          <cell r="BO29">
            <v>724.54</v>
          </cell>
          <cell r="BP29">
            <v>722.37</v>
          </cell>
          <cell r="BQ29">
            <v>724.79</v>
          </cell>
          <cell r="BR29">
            <v>722.62</v>
          </cell>
          <cell r="BS29">
            <v>725.985249438246</v>
          </cell>
          <cell r="BT29">
            <v>723.85904830801019</v>
          </cell>
          <cell r="BU29" t="str">
            <v/>
          </cell>
          <cell r="BV29">
            <v>1.1952494382460372</v>
          </cell>
          <cell r="BW29">
            <v>1.2390483080101831</v>
          </cell>
          <cell r="BX29">
            <v>1.4452494382460372</v>
          </cell>
          <cell r="BY29">
            <v>250</v>
          </cell>
          <cell r="BZ29">
            <v>0.71250000000000002</v>
          </cell>
          <cell r="CA29">
            <v>0.3125</v>
          </cell>
          <cell r="CB29">
            <v>1.2171488731281102</v>
          </cell>
          <cell r="CC29">
            <v>3</v>
          </cell>
          <cell r="CD29">
            <v>1.3366468100918147</v>
          </cell>
          <cell r="CE29">
            <v>1221.4027929342112</v>
          </cell>
          <cell r="CF29">
            <v>5.6722710490753947E-2</v>
          </cell>
          <cell r="CG29">
            <v>1774.0830966919439</v>
          </cell>
          <cell r="CH29">
            <v>2995.4858896261549</v>
          </cell>
          <cell r="CI29">
            <v>2</v>
          </cell>
          <cell r="CJ29">
            <v>1</v>
          </cell>
          <cell r="CK29">
            <v>1.5</v>
          </cell>
          <cell r="CL29">
            <v>2345</v>
          </cell>
          <cell r="CM29">
            <v>1.916089055197967</v>
          </cell>
          <cell r="CN29">
            <v>2.2000000000000002</v>
          </cell>
          <cell r="CO29" t="str">
            <v/>
          </cell>
          <cell r="CP29">
            <v>3</v>
          </cell>
          <cell r="CQ29">
            <v>3</v>
          </cell>
          <cell r="DV29" t="str">
            <v>250 mm</v>
          </cell>
          <cell r="DW29">
            <v>45.15</v>
          </cell>
          <cell r="DX29" t="str">
            <v>1</v>
          </cell>
          <cell r="DY29" t="str">
            <v>CS</v>
          </cell>
          <cell r="DZ29">
            <v>724.54</v>
          </cell>
          <cell r="EA29">
            <v>722.37</v>
          </cell>
        </row>
        <row r="30">
          <cell r="AD30" t="str">
            <v/>
          </cell>
          <cell r="BU30" t="str">
            <v/>
          </cell>
        </row>
        <row r="31">
          <cell r="A31">
            <v>10</v>
          </cell>
          <cell r="B31" t="str">
            <v>C31</v>
          </cell>
          <cell r="C31" t="str">
            <v>C29</v>
          </cell>
          <cell r="D31">
            <v>6.1789999999999998E-2</v>
          </cell>
          <cell r="F31">
            <v>6.1789999999999998E-2</v>
          </cell>
          <cell r="G31">
            <v>2.33</v>
          </cell>
          <cell r="H31">
            <v>40.9</v>
          </cell>
          <cell r="I31">
            <v>6.59</v>
          </cell>
          <cell r="J31">
            <v>16.112469437652813</v>
          </cell>
          <cell r="K31" t="str">
            <v/>
          </cell>
          <cell r="L31">
            <v>5</v>
          </cell>
          <cell r="M31">
            <v>10</v>
          </cell>
          <cell r="N31">
            <v>190.32831544687943</v>
          </cell>
          <cell r="O31">
            <v>0.6282766970684408</v>
          </cell>
          <cell r="P31">
            <v>7.3887768564976852</v>
          </cell>
          <cell r="Q31">
            <v>6.1789999999999998E-2</v>
          </cell>
          <cell r="R31">
            <v>0</v>
          </cell>
          <cell r="S31">
            <v>6.1789999999999998E-2</v>
          </cell>
          <cell r="U31">
            <v>9</v>
          </cell>
          <cell r="V31">
            <v>158.4</v>
          </cell>
          <cell r="W31">
            <v>6.1789999999999998E-2</v>
          </cell>
          <cell r="X31">
            <v>6.1789999999999998E-2</v>
          </cell>
          <cell r="Y31">
            <v>3.0894999999999999E-2</v>
          </cell>
          <cell r="AB31" t="str">
            <v/>
          </cell>
          <cell r="AC31">
            <v>126.72000000000001</v>
          </cell>
          <cell r="AD31">
            <v>1.32E-2</v>
          </cell>
          <cell r="AE31">
            <v>5.28E-2</v>
          </cell>
          <cell r="AF31">
            <v>8.3694999999999992E-2</v>
          </cell>
          <cell r="AG31">
            <v>0.10223199999999999</v>
          </cell>
          <cell r="AH31">
            <v>8.8887768564976852</v>
          </cell>
          <cell r="AI31">
            <v>36.36</v>
          </cell>
          <cell r="AJ31">
            <v>1.54</v>
          </cell>
          <cell r="AK31">
            <v>10</v>
          </cell>
          <cell r="AL31">
            <v>0.25</v>
          </cell>
          <cell r="AM31">
            <v>1.4E-2</v>
          </cell>
          <cell r="AN31">
            <v>6.8655014038085938E-2</v>
          </cell>
          <cell r="AO31">
            <v>7.421875E-2</v>
          </cell>
          <cell r="AP31">
            <v>0.27462005615234375</v>
          </cell>
          <cell r="AQ31">
            <v>0.81174705583702866</v>
          </cell>
          <cell r="AR31">
            <v>1.1689887133103372</v>
          </cell>
          <cell r="AS31">
            <v>0.37857558822131865</v>
          </cell>
          <cell r="AT31">
            <v>3.3584774855254032E-2</v>
          </cell>
          <cell r="AU31">
            <v>0.10223978889333997</v>
          </cell>
          <cell r="AV31">
            <v>1.3983780506243488</v>
          </cell>
          <cell r="AW31">
            <v>68.642722043479225</v>
          </cell>
          <cell r="AX31">
            <v>0.12949336203286657</v>
          </cell>
          <cell r="AY31">
            <v>26.89365363943234</v>
          </cell>
          <cell r="AZ31" t="e">
            <v>#REF!</v>
          </cell>
          <cell r="BA31" t="e">
            <v>#REF!</v>
          </cell>
          <cell r="BB31" t="e">
            <v>#REF!</v>
          </cell>
          <cell r="BC31" t="e">
            <v>#REF!</v>
          </cell>
          <cell r="BD31" t="e">
            <v>#REF!</v>
          </cell>
          <cell r="BE31" t="e">
            <v>#REF!</v>
          </cell>
          <cell r="BF31" t="e">
            <v>#REF!</v>
          </cell>
          <cell r="BG31" t="e">
            <v>#REF!</v>
          </cell>
          <cell r="BH31" t="e">
            <v>#REF!</v>
          </cell>
          <cell r="BI31" t="e">
            <v>#REF!</v>
          </cell>
          <cell r="BJ31" t="e">
            <v>#REF!</v>
          </cell>
          <cell r="BK31" t="e">
            <v>#REF!</v>
          </cell>
          <cell r="BL31" t="e">
            <v>#REF!</v>
          </cell>
          <cell r="BM31" t="e">
            <v>#REF!</v>
          </cell>
          <cell r="BO31">
            <v>722.97</v>
          </cell>
          <cell r="BP31">
            <v>722.41</v>
          </cell>
          <cell r="BQ31">
            <v>723.21999999999991</v>
          </cell>
          <cell r="BR31">
            <v>722.66</v>
          </cell>
          <cell r="BS31">
            <v>724.42386241618033</v>
          </cell>
          <cell r="BT31">
            <v>723.85904830801019</v>
          </cell>
          <cell r="BU31" t="str">
            <v/>
          </cell>
          <cell r="BV31">
            <v>1.2038624161804137</v>
          </cell>
          <cell r="BW31">
            <v>1.1990483080102194</v>
          </cell>
          <cell r="BX31">
            <v>1.4538624161804137</v>
          </cell>
          <cell r="BY31">
            <v>250</v>
          </cell>
          <cell r="BZ31">
            <v>0.71250000000000002</v>
          </cell>
          <cell r="CA31">
            <v>0.3125</v>
          </cell>
          <cell r="CB31">
            <v>1.2014553620953166</v>
          </cell>
          <cell r="CC31">
            <v>3</v>
          </cell>
          <cell r="CD31">
            <v>1.3234094298494656</v>
          </cell>
          <cell r="CE31">
            <v>1209.3067230696322</v>
          </cell>
          <cell r="CF31">
            <v>5.7979524560611506E-2</v>
          </cell>
          <cell r="CG31">
            <v>1815.9934065832442</v>
          </cell>
          <cell r="CH31">
            <v>3025.3001296528764</v>
          </cell>
          <cell r="CI31">
            <v>2</v>
          </cell>
          <cell r="CJ31">
            <v>1</v>
          </cell>
          <cell r="CK31">
            <v>1.5</v>
          </cell>
          <cell r="CL31">
            <v>2345</v>
          </cell>
          <cell r="CM31">
            <v>1.9351599976457632</v>
          </cell>
          <cell r="CN31">
            <v>2.2000000000000002</v>
          </cell>
          <cell r="CO31" t="str">
            <v/>
          </cell>
          <cell r="CP31">
            <v>3</v>
          </cell>
          <cell r="CQ31">
            <v>3</v>
          </cell>
          <cell r="DV31" t="str">
            <v>250 mm</v>
          </cell>
          <cell r="DW31">
            <v>36.36</v>
          </cell>
          <cell r="DX31" t="str">
            <v>1</v>
          </cell>
          <cell r="DY31" t="str">
            <v>CS</v>
          </cell>
          <cell r="DZ31">
            <v>722.96999999999991</v>
          </cell>
          <cell r="EA31">
            <v>722.41</v>
          </cell>
        </row>
        <row r="32">
          <cell r="AD32" t="str">
            <v/>
          </cell>
          <cell r="BU32" t="str">
            <v/>
          </cell>
        </row>
        <row r="33">
          <cell r="A33">
            <v>11</v>
          </cell>
          <cell r="B33" t="str">
            <v>C21</v>
          </cell>
          <cell r="C33" t="str">
            <v>C23</v>
          </cell>
          <cell r="D33">
            <v>8.6629999999999999E-2</v>
          </cell>
          <cell r="F33">
            <v>8.6629999999999999E-2</v>
          </cell>
          <cell r="G33">
            <v>2.33</v>
          </cell>
          <cell r="H33">
            <v>46.73</v>
          </cell>
          <cell r="I33">
            <v>8.9699999999999989</v>
          </cell>
          <cell r="J33">
            <v>19.19537770169056</v>
          </cell>
          <cell r="K33" t="str">
            <v/>
          </cell>
          <cell r="L33">
            <v>5</v>
          </cell>
          <cell r="M33">
            <v>10</v>
          </cell>
          <cell r="N33">
            <v>190.32831544687943</v>
          </cell>
          <cell r="O33">
            <v>0.62850241960859954</v>
          </cell>
          <cell r="P33">
            <v>10.362837121212143</v>
          </cell>
          <cell r="Q33">
            <v>8.6629999999999999E-2</v>
          </cell>
          <cell r="R33">
            <v>0</v>
          </cell>
          <cell r="S33">
            <v>8.6629999999999999E-2</v>
          </cell>
          <cell r="U33">
            <v>12</v>
          </cell>
          <cell r="V33">
            <v>158.4</v>
          </cell>
          <cell r="Y33">
            <v>0</v>
          </cell>
          <cell r="AB33" t="str">
            <v/>
          </cell>
          <cell r="AC33">
            <v>126.72000000000001</v>
          </cell>
          <cell r="AD33">
            <v>1.7600000000000001E-2</v>
          </cell>
          <cell r="AE33">
            <v>7.0400000000000004E-2</v>
          </cell>
          <cell r="AF33">
            <v>7.0400000000000004E-2</v>
          </cell>
          <cell r="AG33">
            <v>9.6389000000000002E-2</v>
          </cell>
          <cell r="AH33">
            <v>11.862837121212143</v>
          </cell>
          <cell r="AI33">
            <v>35.47</v>
          </cell>
          <cell r="AJ33">
            <v>2.09</v>
          </cell>
          <cell r="AK33">
            <v>10</v>
          </cell>
          <cell r="AL33">
            <v>0.25</v>
          </cell>
          <cell r="AM33">
            <v>1.4E-2</v>
          </cell>
          <cell r="AN33">
            <v>7.3578357696533203E-2</v>
          </cell>
          <cell r="AO33">
            <v>8.59375E-2</v>
          </cell>
          <cell r="AP33">
            <v>0.29431343078613281</v>
          </cell>
          <cell r="AQ33">
            <v>0.98359531662195265</v>
          </cell>
          <cell r="AR33">
            <v>1.363834934372238</v>
          </cell>
          <cell r="AS33">
            <v>0.54522895393910609</v>
          </cell>
          <cell r="AT33">
            <v>4.9309874968432171E-2</v>
          </cell>
          <cell r="AU33">
            <v>0.12288823266496537</v>
          </cell>
          <cell r="AV33">
            <v>1.6290611291891657</v>
          </cell>
          <cell r="AW33">
            <v>79.966351182959002</v>
          </cell>
          <cell r="AX33">
            <v>0.14834786064041569</v>
          </cell>
          <cell r="AY33">
            <v>222.04686619337161</v>
          </cell>
          <cell r="AZ33" t="e">
            <v>#REF!</v>
          </cell>
          <cell r="BA33" t="e">
            <v>#REF!</v>
          </cell>
          <cell r="BB33" t="e">
            <v>#REF!</v>
          </cell>
          <cell r="BC33" t="e">
            <v>#REF!</v>
          </cell>
          <cell r="BD33" t="e">
            <v>#REF!</v>
          </cell>
          <cell r="BE33" t="e">
            <v>#REF!</v>
          </cell>
          <cell r="BF33" t="e">
            <v>#REF!</v>
          </cell>
          <cell r="BG33" t="e">
            <v>#REF!</v>
          </cell>
          <cell r="BH33" t="e">
            <v>#REF!</v>
          </cell>
          <cell r="BI33" t="e">
            <v>#REF!</v>
          </cell>
          <cell r="BJ33" t="e">
            <v>#REF!</v>
          </cell>
          <cell r="BK33" t="e">
            <v>#REF!</v>
          </cell>
          <cell r="BL33" t="e">
            <v>#REF!</v>
          </cell>
          <cell r="BM33" t="e">
            <v>#REF!</v>
          </cell>
          <cell r="BO33">
            <v>730.27</v>
          </cell>
          <cell r="BP33">
            <v>729.53</v>
          </cell>
          <cell r="BQ33">
            <v>730.52</v>
          </cell>
          <cell r="BR33">
            <v>729.78</v>
          </cell>
          <cell r="BS33">
            <v>731.7213043486762</v>
          </cell>
          <cell r="BT33">
            <v>731.01018787833573</v>
          </cell>
          <cell r="BU33" t="str">
            <v/>
          </cell>
          <cell r="BV33">
            <v>1.2013043486762172</v>
          </cell>
          <cell r="BW33">
            <v>1.2301878783357552</v>
          </cell>
          <cell r="BX33">
            <v>1.4513043486762172</v>
          </cell>
          <cell r="BY33">
            <v>250</v>
          </cell>
          <cell r="BZ33">
            <v>0.71250000000000002</v>
          </cell>
          <cell r="CA33">
            <v>0.3125</v>
          </cell>
          <cell r="CB33">
            <v>1.2157461135059862</v>
          </cell>
          <cell r="CC33">
            <v>3</v>
          </cell>
          <cell r="CD33">
            <v>1.3354671475474409</v>
          </cell>
          <cell r="CE33">
            <v>1220.3248394198351</v>
          </cell>
          <cell r="CF33">
            <v>5.6833476717246367E-2</v>
          </cell>
          <cell r="CG33">
            <v>1777.7677650047981</v>
          </cell>
          <cell r="CH33">
            <v>2998.0926044246335</v>
          </cell>
          <cell r="CI33">
            <v>2</v>
          </cell>
          <cell r="CJ33">
            <v>1</v>
          </cell>
          <cell r="CK33">
            <v>1.5</v>
          </cell>
          <cell r="CL33">
            <v>2345</v>
          </cell>
          <cell r="CM33">
            <v>1.9177564633846269</v>
          </cell>
          <cell r="CN33">
            <v>2.2000000000000002</v>
          </cell>
          <cell r="CO33" t="str">
            <v/>
          </cell>
          <cell r="CP33">
            <v>3</v>
          </cell>
          <cell r="CQ33">
            <v>3</v>
          </cell>
          <cell r="DV33" t="str">
            <v>250 mm</v>
          </cell>
          <cell r="DW33">
            <v>35.47</v>
          </cell>
          <cell r="DX33" t="str">
            <v>1</v>
          </cell>
          <cell r="DY33" t="str">
            <v>CS</v>
          </cell>
          <cell r="DZ33">
            <v>730.27</v>
          </cell>
          <cell r="EA33">
            <v>729.53</v>
          </cell>
        </row>
        <row r="34">
          <cell r="AD34" t="str">
            <v/>
          </cell>
          <cell r="BU34" t="str">
            <v/>
          </cell>
        </row>
        <row r="35">
          <cell r="A35">
            <v>12</v>
          </cell>
          <cell r="B35" t="str">
            <v>C9</v>
          </cell>
          <cell r="C35" t="str">
            <v>C11</v>
          </cell>
          <cell r="D35">
            <v>0.10502874</v>
          </cell>
          <cell r="F35">
            <v>0.10502874</v>
          </cell>
          <cell r="G35">
            <v>2.33</v>
          </cell>
          <cell r="H35">
            <v>42.07</v>
          </cell>
          <cell r="I35">
            <v>8.1600000000000037</v>
          </cell>
          <cell r="J35">
            <v>19.396244354647024</v>
          </cell>
          <cell r="K35" t="str">
            <v/>
          </cell>
          <cell r="L35">
            <v>5</v>
          </cell>
          <cell r="M35">
            <v>10</v>
          </cell>
          <cell r="N35">
            <v>190.32831544687943</v>
          </cell>
          <cell r="O35">
            <v>0.62807450383022301</v>
          </cell>
          <cell r="P35">
            <v>12.555173630371991</v>
          </cell>
          <cell r="Q35">
            <v>0.10502874</v>
          </cell>
          <cell r="R35">
            <v>0</v>
          </cell>
          <cell r="S35">
            <v>0.10502874</v>
          </cell>
          <cell r="U35">
            <v>14</v>
          </cell>
          <cell r="V35">
            <v>158.4</v>
          </cell>
          <cell r="Y35">
            <v>0</v>
          </cell>
          <cell r="AB35" t="str">
            <v/>
          </cell>
          <cell r="AC35">
            <v>126.72000000000001</v>
          </cell>
          <cell r="AD35">
            <v>2.0533333333333334E-2</v>
          </cell>
          <cell r="AE35">
            <v>8.2133333333333336E-2</v>
          </cell>
          <cell r="AF35">
            <v>8.2133333333333336E-2</v>
          </cell>
          <cell r="AG35">
            <v>0.11364195533333334</v>
          </cell>
          <cell r="AH35">
            <v>14.055173630371991</v>
          </cell>
          <cell r="AI35">
            <v>34.14</v>
          </cell>
          <cell r="AJ35">
            <v>1.2</v>
          </cell>
          <cell r="AK35">
            <v>10</v>
          </cell>
          <cell r="AL35">
            <v>0.25</v>
          </cell>
          <cell r="AM35">
            <v>1.4E-2</v>
          </cell>
          <cell r="AN35">
            <v>9.2747211456298828E-2</v>
          </cell>
          <cell r="AO35">
            <v>9.375E-2</v>
          </cell>
          <cell r="AP35">
            <v>0.37098884582519531</v>
          </cell>
          <cell r="AQ35">
            <v>0.84818650384660976</v>
          </cell>
          <cell r="AR35">
            <v>1.0329970078420463</v>
          </cell>
          <cell r="AS35">
            <v>0.38121881731275026</v>
          </cell>
          <cell r="AT35">
            <v>3.6667703634430934E-2</v>
          </cell>
          <cell r="AU35">
            <v>0.12941491509072978</v>
          </cell>
          <cell r="AV35">
            <v>1.2343970101010686</v>
          </cell>
          <cell r="AW35">
            <v>60.593321539792541</v>
          </cell>
          <cell r="AX35">
            <v>0.23195912145436273</v>
          </cell>
          <cell r="AY35">
            <v>208.69819249881988</v>
          </cell>
          <cell r="AZ35" t="e">
            <v>#REF!</v>
          </cell>
          <cell r="BA35" t="e">
            <v>#REF!</v>
          </cell>
          <cell r="BB35" t="e">
            <v>#REF!</v>
          </cell>
          <cell r="BC35" t="e">
            <v>#REF!</v>
          </cell>
          <cell r="BD35" t="e">
            <v>#REF!</v>
          </cell>
          <cell r="BE35" t="e">
            <v>#REF!</v>
          </cell>
          <cell r="BF35" t="e">
            <v>#REF!</v>
          </cell>
          <cell r="BG35" t="e">
            <v>#REF!</v>
          </cell>
          <cell r="BH35" t="e">
            <v>#REF!</v>
          </cell>
          <cell r="BI35" t="e">
            <v>#REF!</v>
          </cell>
          <cell r="BJ35" t="e">
            <v>#REF!</v>
          </cell>
          <cell r="BK35" t="e">
            <v>#REF!</v>
          </cell>
          <cell r="BL35" t="e">
            <v>#REF!</v>
          </cell>
          <cell r="BM35" t="e">
            <v>#REF!</v>
          </cell>
          <cell r="BO35">
            <v>739.15</v>
          </cell>
          <cell r="BP35">
            <v>738.74</v>
          </cell>
          <cell r="BQ35">
            <v>739.4</v>
          </cell>
          <cell r="BR35">
            <v>738.99</v>
          </cell>
          <cell r="BS35">
            <v>740.59689688308208</v>
          </cell>
          <cell r="BT35">
            <v>740.20462566780589</v>
          </cell>
          <cell r="BU35" t="str">
            <v/>
          </cell>
          <cell r="BV35">
            <v>1.1968968830821041</v>
          </cell>
          <cell r="BW35">
            <v>1.2146256678058762</v>
          </cell>
          <cell r="BX35">
            <v>1.4468968830821041</v>
          </cell>
          <cell r="BY35">
            <v>250</v>
          </cell>
          <cell r="BZ35">
            <v>0.71250000000000002</v>
          </cell>
          <cell r="CA35">
            <v>0.3125</v>
          </cell>
          <cell r="CB35">
            <v>1.2057612754439901</v>
          </cell>
          <cell r="CC35">
            <v>3</v>
          </cell>
          <cell r="CD35">
            <v>1.3270501529981509</v>
          </cell>
          <cell r="CE35">
            <v>1212.6335476193417</v>
          </cell>
          <cell r="CF35">
            <v>5.7630804921352641E-2</v>
          </cell>
          <cell r="CG35">
            <v>1804.3424431388346</v>
          </cell>
          <cell r="CH35">
            <v>3016.9759907581765</v>
          </cell>
          <cell r="CI35">
            <v>2</v>
          </cell>
          <cell r="CJ35">
            <v>1</v>
          </cell>
          <cell r="CK35">
            <v>1.5</v>
          </cell>
          <cell r="CL35">
            <v>2345</v>
          </cell>
          <cell r="CM35">
            <v>1.929835388544676</v>
          </cell>
          <cell r="CN35">
            <v>2.2000000000000002</v>
          </cell>
          <cell r="CO35" t="str">
            <v/>
          </cell>
          <cell r="CP35">
            <v>3</v>
          </cell>
          <cell r="CQ35">
            <v>3</v>
          </cell>
          <cell r="DV35" t="str">
            <v>250 mm</v>
          </cell>
          <cell r="DW35">
            <v>34.14</v>
          </cell>
          <cell r="DX35" t="str">
            <v>1</v>
          </cell>
          <cell r="DY35" t="str">
            <v>CS</v>
          </cell>
          <cell r="DZ35">
            <v>739.15</v>
          </cell>
          <cell r="EA35">
            <v>738.74</v>
          </cell>
        </row>
        <row r="36">
          <cell r="A36">
            <v>13</v>
          </cell>
          <cell r="B36" t="str">
            <v>C11</v>
          </cell>
          <cell r="C36" t="str">
            <v>C23</v>
          </cell>
          <cell r="D36">
            <v>0.10915</v>
          </cell>
          <cell r="F36">
            <v>0.21417873999999998</v>
          </cell>
          <cell r="G36">
            <v>2.33</v>
          </cell>
          <cell r="K36">
            <v>0.34714542920692387</v>
          </cell>
          <cell r="L36">
            <v>10.347145429206924</v>
          </cell>
          <cell r="M36">
            <v>10.347145429206924</v>
          </cell>
          <cell r="N36">
            <v>186.71792487044041</v>
          </cell>
          <cell r="O36">
            <v>0.63601967919706281</v>
          </cell>
          <cell r="P36">
            <v>25.517421011305288</v>
          </cell>
          <cell r="Q36">
            <v>0.10915</v>
          </cell>
          <cell r="R36">
            <v>0</v>
          </cell>
          <cell r="S36">
            <v>0.21417873999999998</v>
          </cell>
          <cell r="U36">
            <v>78</v>
          </cell>
          <cell r="V36">
            <v>158.4</v>
          </cell>
          <cell r="Y36">
            <v>0</v>
          </cell>
          <cell r="AB36" t="str">
            <v/>
          </cell>
          <cell r="AC36">
            <v>126.72000000000001</v>
          </cell>
          <cell r="AD36">
            <v>0.11440000000000002</v>
          </cell>
          <cell r="AE36">
            <v>0.45760000000000006</v>
          </cell>
          <cell r="AF36">
            <v>0.45760000000000006</v>
          </cell>
          <cell r="AG36">
            <v>0.52185362200000007</v>
          </cell>
          <cell r="AH36">
            <v>27.017421011305288</v>
          </cell>
          <cell r="AI36">
            <v>53.959999999999994</v>
          </cell>
          <cell r="AJ36">
            <v>16.989999999999998</v>
          </cell>
          <cell r="AK36">
            <v>10</v>
          </cell>
          <cell r="AL36">
            <v>0.25</v>
          </cell>
          <cell r="AM36">
            <v>1.4E-2</v>
          </cell>
          <cell r="AN36">
            <v>6.5637350082397461E-2</v>
          </cell>
          <cell r="AO36">
            <v>0.1328125</v>
          </cell>
          <cell r="AP36">
            <v>0.26254940032958984</v>
          </cell>
          <cell r="AQ36">
            <v>2.6277778600134565</v>
          </cell>
          <cell r="AR36">
            <v>3.8776900948134942</v>
          </cell>
          <cell r="AS36">
            <v>4.0178327359550989</v>
          </cell>
          <cell r="AT36">
            <v>0.35194783290402143</v>
          </cell>
          <cell r="AU36">
            <v>0.41758518298641889</v>
          </cell>
          <cell r="AV36">
            <v>4.6447348574761076</v>
          </cell>
          <cell r="AW36">
            <v>227.99788915811521</v>
          </cell>
          <cell r="AX36">
            <v>0.11849855764484234</v>
          </cell>
          <cell r="AY36">
            <v>302.03176780882933</v>
          </cell>
          <cell r="AZ36" t="str">
            <v>93°20'01''</v>
          </cell>
          <cell r="BA36" t="e">
            <v>#VALUE!</v>
          </cell>
          <cell r="BB36">
            <v>0.28799999999999998</v>
          </cell>
          <cell r="BC36" t="e">
            <v>#VALUE!</v>
          </cell>
          <cell r="BD36" t="e">
            <v>#VALUE!</v>
          </cell>
          <cell r="BE36" t="e">
            <v>#VALUE!</v>
          </cell>
          <cell r="BF36" t="e">
            <v>#VALUE!</v>
          </cell>
          <cell r="BG36" t="e">
            <v>#VALUE!</v>
          </cell>
          <cell r="BH36" t="e">
            <v>#VALUE!</v>
          </cell>
          <cell r="BI36" t="e">
            <v>#VALUE!</v>
          </cell>
          <cell r="BJ36" t="e">
            <v>#VALUE!</v>
          </cell>
          <cell r="BK36" t="e">
            <v>#VALUE!</v>
          </cell>
          <cell r="BL36" t="e">
            <v>#VALUE!</v>
          </cell>
          <cell r="BM36" t="e">
            <v>#VALUE!</v>
          </cell>
          <cell r="BN36">
            <v>2.9999999999972715E-2</v>
          </cell>
          <cell r="BO36">
            <v>738.71</v>
          </cell>
          <cell r="BP36">
            <v>729.54</v>
          </cell>
          <cell r="BQ36">
            <v>738.96</v>
          </cell>
          <cell r="BR36">
            <v>729.79</v>
          </cell>
          <cell r="BS36">
            <v>740.20462566780589</v>
          </cell>
          <cell r="BT36">
            <v>731.01018787833573</v>
          </cell>
          <cell r="BU36" t="str">
            <v/>
          </cell>
          <cell r="BV36">
            <v>1.2446256678058489</v>
          </cell>
          <cell r="BW36">
            <v>1.2201878783357643</v>
          </cell>
          <cell r="BX36">
            <v>1.4946256678058489</v>
          </cell>
          <cell r="BY36">
            <v>250</v>
          </cell>
          <cell r="BZ36">
            <v>0.71250000000000002</v>
          </cell>
          <cell r="CA36">
            <v>0.3125</v>
          </cell>
          <cell r="CB36">
            <v>1.2324067730708066</v>
          </cell>
          <cell r="CC36">
            <v>3</v>
          </cell>
          <cell r="CD36">
            <v>1.3494331647372091</v>
          </cell>
          <cell r="CE36">
            <v>1233.086724065023</v>
          </cell>
          <cell r="CF36">
            <v>5.5537359346587212E-2</v>
          </cell>
          <cell r="CG36">
            <v>1734.7615344061069</v>
          </cell>
          <cell r="CH36">
            <v>2967.8482584711301</v>
          </cell>
          <cell r="CI36">
            <v>2</v>
          </cell>
          <cell r="CJ36">
            <v>1</v>
          </cell>
          <cell r="CK36">
            <v>1.5</v>
          </cell>
          <cell r="CL36">
            <v>2345</v>
          </cell>
          <cell r="CM36">
            <v>1.8984103998749231</v>
          </cell>
          <cell r="CN36">
            <v>1.9</v>
          </cell>
          <cell r="CO36" t="str">
            <v/>
          </cell>
          <cell r="CP36">
            <v>3</v>
          </cell>
          <cell r="CQ36">
            <v>3</v>
          </cell>
          <cell r="DV36" t="str">
            <v>250 mm</v>
          </cell>
          <cell r="DW36">
            <v>53.959999999999994</v>
          </cell>
          <cell r="DX36" t="str">
            <v>1</v>
          </cell>
          <cell r="DY36" t="str">
            <v>CS</v>
          </cell>
          <cell r="DZ36">
            <v>738.71</v>
          </cell>
          <cell r="EA36">
            <v>729.54000000000008</v>
          </cell>
        </row>
        <row r="37">
          <cell r="A37">
            <v>14</v>
          </cell>
          <cell r="B37" t="str">
            <v>C23</v>
          </cell>
          <cell r="C37" t="str">
            <v>C31</v>
          </cell>
          <cell r="D37">
            <v>7.1809999999999999E-2</v>
          </cell>
          <cell r="E37">
            <v>8.6629999999999999E-2</v>
          </cell>
          <cell r="F37">
            <v>0.37261873999999995</v>
          </cell>
          <cell r="G37">
            <v>2.33</v>
          </cell>
          <cell r="K37">
            <v>0.22184895094101992</v>
          </cell>
          <cell r="L37">
            <v>10.568994380147943</v>
          </cell>
          <cell r="M37">
            <v>10.568994380147943</v>
          </cell>
          <cell r="N37">
            <v>184.50670862374747</v>
          </cell>
          <cell r="O37">
            <v>0.63579512022941487</v>
          </cell>
          <cell r="P37">
            <v>44.103774204727941</v>
          </cell>
          <cell r="Q37">
            <v>7.1809999999999999E-2</v>
          </cell>
          <cell r="R37">
            <v>8.6629999999999999E-2</v>
          </cell>
          <cell r="S37">
            <v>0.37261873999999995</v>
          </cell>
          <cell r="U37">
            <v>113</v>
          </cell>
          <cell r="V37">
            <v>158.4</v>
          </cell>
          <cell r="Y37">
            <v>0</v>
          </cell>
          <cell r="AB37" t="str">
            <v/>
          </cell>
          <cell r="AC37">
            <v>126.72000000000001</v>
          </cell>
          <cell r="AD37">
            <v>0.16573333333333334</v>
          </cell>
          <cell r="AE37">
            <v>0.66293333333333337</v>
          </cell>
          <cell r="AF37">
            <v>0.66293333333333337</v>
          </cell>
          <cell r="AG37">
            <v>0.77471895533333335</v>
          </cell>
          <cell r="AH37">
            <v>45.603774204727941</v>
          </cell>
          <cell r="AI37">
            <v>39.699999999999996</v>
          </cell>
          <cell r="AJ37">
            <v>16.45</v>
          </cell>
          <cell r="AK37">
            <v>10</v>
          </cell>
          <cell r="AL37">
            <v>0.25</v>
          </cell>
          <cell r="AM37">
            <v>1.4E-2</v>
          </cell>
          <cell r="AN37">
            <v>8.6560964584350586E-2</v>
          </cell>
          <cell r="AO37">
            <v>0.173828125</v>
          </cell>
          <cell r="AP37">
            <v>0.34624385833740234</v>
          </cell>
          <cell r="AQ37">
            <v>3.022594150649287</v>
          </cell>
          <cell r="AR37">
            <v>3.8286415192195782</v>
          </cell>
          <cell r="AS37">
            <v>4.928418935543994</v>
          </cell>
          <cell r="AT37">
            <v>0.46565114166866894</v>
          </cell>
          <cell r="AU37">
            <v>0.55221210625301953</v>
          </cell>
          <cell r="AV37">
            <v>4.5703261049850363</v>
          </cell>
          <cell r="AW37">
            <v>224.34535806141631</v>
          </cell>
          <cell r="AX37">
            <v>0.20327487316338211</v>
          </cell>
          <cell r="AY37">
            <v>302.05426209618196</v>
          </cell>
          <cell r="AZ37" t="str">
            <v>00°00'00''</v>
          </cell>
          <cell r="BA37" t="e">
            <v>#VALUE!</v>
          </cell>
          <cell r="BB37">
            <v>0.13500000000000001</v>
          </cell>
          <cell r="BC37" t="e">
            <v>#VALUE!</v>
          </cell>
          <cell r="BD37" t="e">
            <v>#VALUE!</v>
          </cell>
          <cell r="BE37" t="e">
            <v>#VALUE!</v>
          </cell>
          <cell r="BF37" t="e">
            <v>#VALUE!</v>
          </cell>
          <cell r="BG37" t="e">
            <v>#VALUE!</v>
          </cell>
          <cell r="BH37" t="e">
            <v>#VALUE!</v>
          </cell>
          <cell r="BI37" t="e">
            <v>#VALUE!</v>
          </cell>
          <cell r="BJ37" t="e">
            <v>#VALUE!</v>
          </cell>
          <cell r="BK37" t="e">
            <v>#VALUE!</v>
          </cell>
          <cell r="BL37" t="e">
            <v>#VALUE!</v>
          </cell>
          <cell r="BM37" t="e">
            <v>#VALUE!</v>
          </cell>
          <cell r="BN37">
            <v>5.999999999994543E-2</v>
          </cell>
          <cell r="BO37">
            <v>729.48</v>
          </cell>
          <cell r="BP37">
            <v>722.95</v>
          </cell>
          <cell r="BQ37">
            <v>729.73000000000013</v>
          </cell>
          <cell r="BR37">
            <v>723.2</v>
          </cell>
          <cell r="BS37">
            <v>731.01018787833573</v>
          </cell>
          <cell r="BT37">
            <v>724.42386241618033</v>
          </cell>
          <cell r="BU37" t="str">
            <v/>
          </cell>
          <cell r="BV37">
            <v>1.280187878335596</v>
          </cell>
          <cell r="BW37">
            <v>1.2238624161802818</v>
          </cell>
          <cell r="BX37">
            <v>1.530187878335596</v>
          </cell>
          <cell r="BY37">
            <v>250</v>
          </cell>
          <cell r="BZ37">
            <v>0.71250000000000002</v>
          </cell>
          <cell r="CA37">
            <v>0.3125</v>
          </cell>
          <cell r="CB37">
            <v>1.2520251472579389</v>
          </cell>
          <cell r="CC37">
            <v>4</v>
          </cell>
          <cell r="CD37">
            <v>1.2621210124596112</v>
          </cell>
          <cell r="CE37">
            <v>1249.4110594513265</v>
          </cell>
          <cell r="CF37">
            <v>5.4064118561382268E-2</v>
          </cell>
          <cell r="CG37">
            <v>1686.1706350818195</v>
          </cell>
          <cell r="CH37">
            <v>2935.5816945331462</v>
          </cell>
          <cell r="CI37">
            <v>2</v>
          </cell>
          <cell r="CJ37">
            <v>1</v>
          </cell>
          <cell r="CK37">
            <v>1.5</v>
          </cell>
          <cell r="CL37">
            <v>2345</v>
          </cell>
          <cell r="CM37">
            <v>1.8777708067376202</v>
          </cell>
          <cell r="CN37">
            <v>1.9</v>
          </cell>
          <cell r="CO37" t="str">
            <v/>
          </cell>
          <cell r="CP37">
            <v>3</v>
          </cell>
          <cell r="CQ37">
            <v>3</v>
          </cell>
          <cell r="DV37" t="str">
            <v>250 mm</v>
          </cell>
          <cell r="DW37">
            <v>39.699999999999996</v>
          </cell>
          <cell r="DX37" t="str">
            <v>1</v>
          </cell>
          <cell r="DY37" t="str">
            <v>CS</v>
          </cell>
          <cell r="DZ37">
            <v>729.48000000000013</v>
          </cell>
          <cell r="EA37">
            <v>722.95000000000016</v>
          </cell>
        </row>
        <row r="38">
          <cell r="A38">
            <v>15</v>
          </cell>
          <cell r="B38" t="str">
            <v>C31</v>
          </cell>
          <cell r="C38" t="str">
            <v>C63</v>
          </cell>
          <cell r="D38">
            <v>0.14121</v>
          </cell>
          <cell r="F38">
            <v>0.5138287399999999</v>
          </cell>
          <cell r="G38">
            <v>2.33</v>
          </cell>
          <cell r="K38">
            <v>0.28498218512361889</v>
          </cell>
          <cell r="L38">
            <v>10.853976565271562</v>
          </cell>
          <cell r="M38">
            <v>10.853976565271562</v>
          </cell>
          <cell r="N38">
            <v>181.76885347304324</v>
          </cell>
          <cell r="O38">
            <v>0.63500080151339533</v>
          </cell>
          <cell r="P38">
            <v>60.402707949956536</v>
          </cell>
          <cell r="Q38">
            <v>0.14121</v>
          </cell>
          <cell r="R38">
            <v>0</v>
          </cell>
          <cell r="S38">
            <v>0.5138287399999999</v>
          </cell>
          <cell r="U38">
            <v>128</v>
          </cell>
          <cell r="V38">
            <v>158.4</v>
          </cell>
          <cell r="W38">
            <v>0.14121</v>
          </cell>
          <cell r="X38">
            <v>0.14121</v>
          </cell>
          <cell r="Y38">
            <v>7.0605000000000001E-2</v>
          </cell>
          <cell r="AB38" t="str">
            <v/>
          </cell>
          <cell r="AC38">
            <v>126.72000000000001</v>
          </cell>
          <cell r="AD38">
            <v>0.18773333333333336</v>
          </cell>
          <cell r="AE38">
            <v>0.75093333333333345</v>
          </cell>
          <cell r="AF38">
            <v>0.82153833333333348</v>
          </cell>
          <cell r="AG38">
            <v>0.97568695533333338</v>
          </cell>
          <cell r="AH38">
            <v>61.902707949956536</v>
          </cell>
          <cell r="AI38">
            <v>55.879999999999995</v>
          </cell>
          <cell r="AJ38">
            <v>16.59</v>
          </cell>
          <cell r="AK38">
            <v>10</v>
          </cell>
          <cell r="AL38">
            <v>0.25</v>
          </cell>
          <cell r="AM38">
            <v>1.4E-2</v>
          </cell>
          <cell r="AN38">
            <v>0.10143053531646729</v>
          </cell>
          <cell r="AO38">
            <v>0.2021484375</v>
          </cell>
          <cell r="AP38">
            <v>0.40572214126586914</v>
          </cell>
          <cell r="AQ38">
            <v>3.3127081083449696</v>
          </cell>
          <cell r="AR38">
            <v>3.8304539489885912</v>
          </cell>
          <cell r="AS38">
            <v>5.6863798881557246</v>
          </cell>
          <cell r="AT38">
            <v>0.55932900158483723</v>
          </cell>
          <cell r="AU38">
            <v>0.66075953690130451</v>
          </cell>
          <cell r="AV38">
            <v>4.58973309718602</v>
          </cell>
          <cell r="AW38">
            <v>225.2979965633989</v>
          </cell>
          <cell r="AX38">
            <v>0.2747592472822416</v>
          </cell>
          <cell r="AY38">
            <v>300.62280935279313</v>
          </cell>
          <cell r="AZ38" t="str">
            <v>01°25'53''</v>
          </cell>
          <cell r="BA38" t="e">
            <v>#VALUE!</v>
          </cell>
          <cell r="BB38">
            <v>0.109</v>
          </cell>
          <cell r="BC38" t="e">
            <v>#VALUE!</v>
          </cell>
          <cell r="BD38" t="e">
            <v>#VALUE!</v>
          </cell>
          <cell r="BE38" t="e">
            <v>#VALUE!</v>
          </cell>
          <cell r="BF38" t="e">
            <v>#VALUE!</v>
          </cell>
          <cell r="BG38" t="e">
            <v>#VALUE!</v>
          </cell>
          <cell r="BH38" t="e">
            <v>#VALUE!</v>
          </cell>
          <cell r="BI38" t="e">
            <v>#VALUE!</v>
          </cell>
          <cell r="BJ38" t="e">
            <v>#VALUE!</v>
          </cell>
          <cell r="BK38" t="e">
            <v>#VALUE!</v>
          </cell>
          <cell r="BL38" t="e">
            <v>#VALUE!</v>
          </cell>
          <cell r="BM38" t="e">
            <v>#VALUE!</v>
          </cell>
          <cell r="BN38">
            <v>3.0000000000086402E-2</v>
          </cell>
          <cell r="BO38">
            <v>722.92</v>
          </cell>
          <cell r="BP38">
            <v>713.65</v>
          </cell>
          <cell r="BQ38">
            <v>723.17000000000019</v>
          </cell>
          <cell r="BR38">
            <v>713.9</v>
          </cell>
          <cell r="BS38">
            <v>724.42386241618033</v>
          </cell>
          <cell r="BT38">
            <v>716.04096664480971</v>
          </cell>
          <cell r="BU38" t="str">
            <v/>
          </cell>
          <cell r="BV38">
            <v>1.2538624161801408</v>
          </cell>
          <cell r="BW38">
            <v>2.1409666448097369</v>
          </cell>
          <cell r="BX38">
            <v>1.5038624161801408</v>
          </cell>
          <cell r="BY38">
            <v>250</v>
          </cell>
          <cell r="BZ38">
            <v>0.71250000000000002</v>
          </cell>
          <cell r="CA38">
            <v>0.3125</v>
          </cell>
          <cell r="CB38">
            <v>1.6974145304949388</v>
          </cell>
          <cell r="CC38">
            <v>5</v>
          </cell>
          <cell r="CD38">
            <v>1.5359804855645309</v>
          </cell>
          <cell r="CE38">
            <v>1325.5751587372772</v>
          </cell>
          <cell r="CF38">
            <v>3.1533469833290972E-2</v>
          </cell>
          <cell r="CG38">
            <v>983.46689528908655</v>
          </cell>
          <cell r="CH38">
            <v>2309.042054026364</v>
          </cell>
          <cell r="CI38">
            <v>2</v>
          </cell>
          <cell r="CJ38">
            <v>1</v>
          </cell>
          <cell r="CK38">
            <v>1.5</v>
          </cell>
          <cell r="CL38">
            <v>2345</v>
          </cell>
          <cell r="CM38">
            <v>1.476999181679977</v>
          </cell>
          <cell r="CN38">
            <v>1.5</v>
          </cell>
          <cell r="CO38" t="str">
            <v/>
          </cell>
          <cell r="CP38">
            <v>3</v>
          </cell>
          <cell r="CQ38">
            <v>3</v>
          </cell>
          <cell r="DV38" t="str">
            <v>250 mm</v>
          </cell>
          <cell r="DW38">
            <v>55.879999999999995</v>
          </cell>
          <cell r="DX38" t="str">
            <v>1</v>
          </cell>
          <cell r="DY38" t="str">
            <v>CS</v>
          </cell>
          <cell r="DZ38">
            <v>722.92000000000019</v>
          </cell>
          <cell r="EA38">
            <v>713.6500000000002</v>
          </cell>
        </row>
        <row r="39">
          <cell r="AD39" t="str">
            <v/>
          </cell>
          <cell r="BU39" t="str">
            <v/>
          </cell>
        </row>
        <row r="40">
          <cell r="A40">
            <v>16</v>
          </cell>
          <cell r="B40" t="str">
            <v>C31</v>
          </cell>
          <cell r="C40" t="str">
            <v>C33</v>
          </cell>
          <cell r="D40">
            <v>0.22664999999999999</v>
          </cell>
          <cell r="F40">
            <v>0.22664999999999999</v>
          </cell>
          <cell r="G40">
            <v>2.33</v>
          </cell>
          <cell r="H40">
            <v>40.9</v>
          </cell>
          <cell r="I40">
            <v>6.59</v>
          </cell>
          <cell r="J40">
            <v>16.112469437652813</v>
          </cell>
          <cell r="K40" t="str">
            <v/>
          </cell>
          <cell r="L40">
            <v>5</v>
          </cell>
          <cell r="M40">
            <v>10</v>
          </cell>
          <cell r="N40">
            <v>190.32831544687943</v>
          </cell>
          <cell r="O40">
            <v>0.62840869169272373</v>
          </cell>
          <cell r="P40">
            <v>27.108239279670432</v>
          </cell>
          <cell r="Q40">
            <v>0.22664999999999999</v>
          </cell>
          <cell r="R40">
            <v>0</v>
          </cell>
          <cell r="S40">
            <v>0.22664999999999999</v>
          </cell>
          <cell r="U40">
            <v>48</v>
          </cell>
          <cell r="V40">
            <v>158.4</v>
          </cell>
          <cell r="Y40">
            <v>0</v>
          </cell>
          <cell r="AB40" t="str">
            <v/>
          </cell>
          <cell r="AC40">
            <v>126.72000000000001</v>
          </cell>
          <cell r="AD40">
            <v>7.0400000000000004E-2</v>
          </cell>
          <cell r="AE40">
            <v>0.28160000000000002</v>
          </cell>
          <cell r="AF40">
            <v>0.28160000000000002</v>
          </cell>
          <cell r="AG40">
            <v>0.34959499999999999</v>
          </cell>
          <cell r="AH40">
            <v>28.608239279670432</v>
          </cell>
          <cell r="AI40">
            <v>70.61999999999999</v>
          </cell>
          <cell r="AJ40">
            <v>1.85</v>
          </cell>
          <cell r="AK40">
            <v>10</v>
          </cell>
          <cell r="AL40">
            <v>0.25</v>
          </cell>
          <cell r="AM40">
            <v>1.4E-2</v>
          </cell>
          <cell r="AN40">
            <v>0.12089920043945313</v>
          </cell>
          <cell r="AO40">
            <v>0.13671875</v>
          </cell>
          <cell r="AP40">
            <v>0.4835968017578125</v>
          </cell>
          <cell r="AQ40">
            <v>1.2164087137741089</v>
          </cell>
          <cell r="AR40">
            <v>1.2647854273843198</v>
          </cell>
          <cell r="AS40">
            <v>0.7360513306886135</v>
          </cell>
          <cell r="AT40">
            <v>7.5415400557878792E-2</v>
          </cell>
          <cell r="AU40">
            <v>0.19631460099733192</v>
          </cell>
          <cell r="AV40">
            <v>1.532675101554726</v>
          </cell>
          <cell r="AW40">
            <v>75.235013115379957</v>
          </cell>
          <cell r="AX40">
            <v>0.38025166867183252</v>
          </cell>
          <cell r="AY40">
            <v>207.42299821704316</v>
          </cell>
          <cell r="AZ40" t="e">
            <v>#REF!</v>
          </cell>
          <cell r="BA40" t="e">
            <v>#REF!</v>
          </cell>
          <cell r="BB40" t="e">
            <v>#REF!</v>
          </cell>
          <cell r="BC40" t="e">
            <v>#REF!</v>
          </cell>
          <cell r="BD40" t="e">
            <v>#REF!</v>
          </cell>
          <cell r="BE40" t="e">
            <v>#REF!</v>
          </cell>
          <cell r="BF40" t="e">
            <v>#REF!</v>
          </cell>
          <cell r="BG40" t="e">
            <v>#REF!</v>
          </cell>
          <cell r="BH40" t="e">
            <v>#REF!</v>
          </cell>
          <cell r="BI40" t="e">
            <v>#REF!</v>
          </cell>
          <cell r="BJ40" t="e">
            <v>#REF!</v>
          </cell>
          <cell r="BK40" t="e">
            <v>#REF!</v>
          </cell>
          <cell r="BL40" t="e">
            <v>#REF!</v>
          </cell>
          <cell r="BM40" t="e">
            <v>#REF!</v>
          </cell>
          <cell r="BO40">
            <v>722.97</v>
          </cell>
          <cell r="BP40">
            <v>721.66</v>
          </cell>
          <cell r="BQ40">
            <v>723.21999999999991</v>
          </cell>
          <cell r="BR40">
            <v>721.91</v>
          </cell>
          <cell r="BS40">
            <v>724.42386241618033</v>
          </cell>
          <cell r="BT40">
            <v>723.14042626937749</v>
          </cell>
          <cell r="BU40" t="str">
            <v/>
          </cell>
          <cell r="BV40">
            <v>1.2038624161804137</v>
          </cell>
          <cell r="BW40">
            <v>1.2304262693775172</v>
          </cell>
          <cell r="BX40">
            <v>1.4538624161804137</v>
          </cell>
          <cell r="BY40">
            <v>250</v>
          </cell>
          <cell r="BZ40">
            <v>0.71250000000000002</v>
          </cell>
          <cell r="CA40">
            <v>0.3125</v>
          </cell>
          <cell r="CB40">
            <v>1.2171443427789654</v>
          </cell>
          <cell r="CC40">
            <v>3</v>
          </cell>
          <cell r="CD40">
            <v>1.3366430013778312</v>
          </cell>
          <cell r="CE40">
            <v>1221.3993126027865</v>
          </cell>
          <cell r="CF40">
            <v>5.6723067730156784E-2</v>
          </cell>
          <cell r="CG40">
            <v>1774.0949775541274</v>
          </cell>
          <cell r="CH40">
            <v>2995.4942901569138</v>
          </cell>
          <cell r="CI40">
            <v>2</v>
          </cell>
          <cell r="CJ40">
            <v>1</v>
          </cell>
          <cell r="CK40">
            <v>1.5</v>
          </cell>
          <cell r="CL40">
            <v>2345</v>
          </cell>
          <cell r="CM40">
            <v>1.9160944286717998</v>
          </cell>
          <cell r="CN40">
            <v>2.2000000000000002</v>
          </cell>
          <cell r="CO40" t="str">
            <v/>
          </cell>
          <cell r="CP40">
            <v>3</v>
          </cell>
          <cell r="CQ40">
            <v>3</v>
          </cell>
          <cell r="DV40" t="str">
            <v>250 mm</v>
          </cell>
          <cell r="DW40">
            <v>70.61999999999999</v>
          </cell>
          <cell r="DX40" t="str">
            <v>1</v>
          </cell>
          <cell r="DY40" t="str">
            <v>CS</v>
          </cell>
          <cell r="DZ40">
            <v>722.96999999999991</v>
          </cell>
          <cell r="EA40">
            <v>721.66</v>
          </cell>
        </row>
        <row r="41">
          <cell r="AD41" t="str">
            <v/>
          </cell>
          <cell r="BU41" t="str">
            <v/>
          </cell>
        </row>
        <row r="42">
          <cell r="A42">
            <v>17</v>
          </cell>
          <cell r="B42" t="str">
            <v>C23</v>
          </cell>
          <cell r="C42" t="str">
            <v>C25</v>
          </cell>
          <cell r="D42">
            <v>0.15017</v>
          </cell>
          <cell r="F42">
            <v>0.15017</v>
          </cell>
          <cell r="G42">
            <v>2.33</v>
          </cell>
          <cell r="H42">
            <v>55.16</v>
          </cell>
          <cell r="I42">
            <v>9.1999999999999993</v>
          </cell>
          <cell r="J42">
            <v>16.678752719361857</v>
          </cell>
          <cell r="K42" t="str">
            <v/>
          </cell>
          <cell r="L42">
            <v>5</v>
          </cell>
          <cell r="M42">
            <v>10</v>
          </cell>
          <cell r="N42">
            <v>190.32831544687943</v>
          </cell>
          <cell r="O42">
            <v>0.6308165803888125</v>
          </cell>
          <cell r="P42">
            <v>18.029749148911783</v>
          </cell>
          <cell r="Q42">
            <v>0.15017</v>
          </cell>
          <cell r="R42">
            <v>0</v>
          </cell>
          <cell r="S42">
            <v>0.15017</v>
          </cell>
          <cell r="U42">
            <v>28</v>
          </cell>
          <cell r="V42">
            <v>158.4</v>
          </cell>
          <cell r="Y42">
            <v>0</v>
          </cell>
          <cell r="AB42" t="str">
            <v/>
          </cell>
          <cell r="AC42">
            <v>126.72000000000001</v>
          </cell>
          <cell r="AD42">
            <v>4.1066666666666668E-2</v>
          </cell>
          <cell r="AE42">
            <v>0.16426666666666667</v>
          </cell>
          <cell r="AF42">
            <v>0.16426666666666667</v>
          </cell>
          <cell r="AG42">
            <v>0.20931766666666668</v>
          </cell>
          <cell r="AH42">
            <v>19.529749148911783</v>
          </cell>
          <cell r="AI42">
            <v>65.8</v>
          </cell>
          <cell r="AJ42">
            <v>6.63</v>
          </cell>
          <cell r="AK42">
            <v>10</v>
          </cell>
          <cell r="AL42">
            <v>0.25</v>
          </cell>
          <cell r="AM42">
            <v>1.4E-2</v>
          </cell>
          <cell r="AN42">
            <v>7.0682525634765625E-2</v>
          </cell>
          <cell r="AO42">
            <v>0.111328125</v>
          </cell>
          <cell r="AP42">
            <v>0.2827301025390625</v>
          </cell>
          <cell r="AQ42">
            <v>1.7124343110318445</v>
          </cell>
          <cell r="AR42">
            <v>2.4272341462964113</v>
          </cell>
          <cell r="AS42">
            <v>1.671114216449495</v>
          </cell>
          <cell r="AT42">
            <v>0.14946132872574455</v>
          </cell>
          <cell r="AU42">
            <v>0.22014385436051018</v>
          </cell>
          <cell r="AV42">
            <v>2.9014894935996542</v>
          </cell>
          <cell r="AW42">
            <v>142.42653246188505</v>
          </cell>
          <cell r="AX42">
            <v>0.1371215658440478</v>
          </cell>
          <cell r="AY42">
            <v>217.28082805367993</v>
          </cell>
          <cell r="AZ42" t="e">
            <v>#REF!</v>
          </cell>
          <cell r="BA42" t="e">
            <v>#REF!</v>
          </cell>
          <cell r="BB42" t="e">
            <v>#REF!</v>
          </cell>
          <cell r="BC42" t="e">
            <v>#REF!</v>
          </cell>
          <cell r="BD42" t="e">
            <v>#REF!</v>
          </cell>
          <cell r="BE42" t="e">
            <v>#REF!</v>
          </cell>
          <cell r="BF42" t="e">
            <v>#REF!</v>
          </cell>
          <cell r="BG42" t="e">
            <v>#REF!</v>
          </cell>
          <cell r="BH42" t="e">
            <v>#REF!</v>
          </cell>
          <cell r="BI42" t="e">
            <v>#REF!</v>
          </cell>
          <cell r="BJ42" t="e">
            <v>#REF!</v>
          </cell>
          <cell r="BK42" t="e">
            <v>#REF!</v>
          </cell>
          <cell r="BL42" t="e">
            <v>#REF!</v>
          </cell>
          <cell r="BM42" t="e">
            <v>#REF!</v>
          </cell>
          <cell r="BO42">
            <v>729.56</v>
          </cell>
          <cell r="BP42">
            <v>725.2</v>
          </cell>
          <cell r="BQ42">
            <v>729.81</v>
          </cell>
          <cell r="BR42">
            <v>725.45</v>
          </cell>
          <cell r="BS42">
            <v>731.01018787833573</v>
          </cell>
          <cell r="BT42">
            <v>726.6455680866585</v>
          </cell>
          <cell r="BU42" t="str">
            <v/>
          </cell>
          <cell r="BV42">
            <v>1.2001878783357824</v>
          </cell>
          <cell r="BW42">
            <v>1.1955680866584544</v>
          </cell>
          <cell r="BX42">
            <v>1.4501878783357824</v>
          </cell>
          <cell r="BY42">
            <v>250</v>
          </cell>
          <cell r="BZ42">
            <v>0.71250000000000002</v>
          </cell>
          <cell r="CA42">
            <v>0.3125</v>
          </cell>
          <cell r="CB42">
            <v>1.1978779824971184</v>
          </cell>
          <cell r="CC42">
            <v>3</v>
          </cell>
          <cell r="CD42">
            <v>1.3203796703944757</v>
          </cell>
          <cell r="CE42">
            <v>1206.538185687652</v>
          </cell>
          <cell r="CF42">
            <v>5.8271510366329049E-2</v>
          </cell>
          <cell r="CG42">
            <v>1825.7620363359038</v>
          </cell>
          <cell r="CH42">
            <v>3032.3002220235558</v>
          </cell>
          <cell r="CI42">
            <v>2</v>
          </cell>
          <cell r="CJ42">
            <v>1</v>
          </cell>
          <cell r="CK42">
            <v>1.5</v>
          </cell>
          <cell r="CL42">
            <v>2345</v>
          </cell>
          <cell r="CM42">
            <v>1.939637668671784</v>
          </cell>
          <cell r="CN42">
            <v>2.2000000000000002</v>
          </cell>
          <cell r="CO42" t="str">
            <v/>
          </cell>
          <cell r="CP42">
            <v>3</v>
          </cell>
          <cell r="CQ42">
            <v>3</v>
          </cell>
          <cell r="DV42" t="str">
            <v>250 mm</v>
          </cell>
          <cell r="DW42">
            <v>65.8</v>
          </cell>
          <cell r="DX42" t="str">
            <v>1</v>
          </cell>
          <cell r="DY42" t="str">
            <v>CS</v>
          </cell>
          <cell r="DZ42">
            <v>729.56</v>
          </cell>
          <cell r="EA42">
            <v>725.19999999999993</v>
          </cell>
        </row>
        <row r="43">
          <cell r="A43">
            <v>18</v>
          </cell>
          <cell r="B43" t="str">
            <v>C25</v>
          </cell>
          <cell r="C43" t="str">
            <v>C33</v>
          </cell>
          <cell r="D43">
            <v>5.2370000000000007E-2</v>
          </cell>
          <cell r="F43">
            <v>0.20254</v>
          </cell>
          <cell r="G43">
            <v>2.33</v>
          </cell>
          <cell r="K43">
            <v>0.20466031998774709</v>
          </cell>
          <cell r="L43">
            <v>10.204660319987747</v>
          </cell>
          <cell r="M43">
            <v>10.204660319987747</v>
          </cell>
          <cell r="N43">
            <v>188.17694710191361</v>
          </cell>
          <cell r="O43">
            <v>0.63371479045617207</v>
          </cell>
          <cell r="P43">
            <v>24.274898598585601</v>
          </cell>
          <cell r="Q43">
            <v>5.2370000000000007E-2</v>
          </cell>
          <cell r="R43">
            <v>0</v>
          </cell>
          <cell r="S43">
            <v>0.20254</v>
          </cell>
          <cell r="U43">
            <v>38</v>
          </cell>
          <cell r="V43">
            <v>158.4</v>
          </cell>
          <cell r="Y43">
            <v>0</v>
          </cell>
          <cell r="AB43" t="str">
            <v/>
          </cell>
          <cell r="AC43">
            <v>126.72000000000001</v>
          </cell>
          <cell r="AD43">
            <v>5.5733333333333343E-2</v>
          </cell>
          <cell r="AE43">
            <v>0.22293333333333337</v>
          </cell>
          <cell r="AF43">
            <v>0.22293333333333337</v>
          </cell>
          <cell r="AG43">
            <v>0.28369533333333335</v>
          </cell>
          <cell r="AH43">
            <v>25.774898598585601</v>
          </cell>
          <cell r="AI43">
            <v>28.2</v>
          </cell>
          <cell r="AJ43">
            <v>12.34</v>
          </cell>
          <cell r="AK43">
            <v>10</v>
          </cell>
          <cell r="AL43">
            <v>0.25</v>
          </cell>
          <cell r="AM43">
            <v>1.4E-2</v>
          </cell>
          <cell r="AN43">
            <v>6.9499969482421875E-2</v>
          </cell>
          <cell r="AO43">
            <v>0.12890625</v>
          </cell>
          <cell r="AP43">
            <v>0.2779998779296875</v>
          </cell>
          <cell r="AQ43">
            <v>2.3139070461061602</v>
          </cell>
          <cell r="AR43">
            <v>3.3101075744936024</v>
          </cell>
          <cell r="AS43">
            <v>3.0655976171029766</v>
          </cell>
          <cell r="AT43">
            <v>0.27289326289601096</v>
          </cell>
          <cell r="AU43">
            <v>0.34239323237843283</v>
          </cell>
          <cell r="AV43">
            <v>3.9584195052300957</v>
          </cell>
          <cell r="AW43">
            <v>194.30846308527205</v>
          </cell>
          <cell r="AX43">
            <v>0.13264938741898399</v>
          </cell>
          <cell r="AY43">
            <v>292.53474150643109</v>
          </cell>
          <cell r="AZ43" t="str">
            <v>75°15'14''</v>
          </cell>
          <cell r="BA43" t="e">
            <v>#VALUE!</v>
          </cell>
          <cell r="BB43">
            <v>0.122</v>
          </cell>
          <cell r="BC43" t="e">
            <v>#VALUE!</v>
          </cell>
          <cell r="BD43" t="e">
            <v>#VALUE!</v>
          </cell>
          <cell r="BE43" t="e">
            <v>#VALUE!</v>
          </cell>
          <cell r="BF43" t="e">
            <v>#VALUE!</v>
          </cell>
          <cell r="BG43" t="e">
            <v>#VALUE!</v>
          </cell>
          <cell r="BH43" t="e">
            <v>#VALUE!</v>
          </cell>
          <cell r="BI43" t="e">
            <v>#VALUE!</v>
          </cell>
          <cell r="BJ43" t="e">
            <v>#VALUE!</v>
          </cell>
          <cell r="BK43" t="e">
            <v>#VALUE!</v>
          </cell>
          <cell r="BL43" t="e">
            <v>#VALUE!</v>
          </cell>
          <cell r="BM43" t="e">
            <v>#VALUE!</v>
          </cell>
          <cell r="BN43">
            <v>3.0000000000086402E-2</v>
          </cell>
          <cell r="BO43">
            <v>725.17</v>
          </cell>
          <cell r="BP43">
            <v>721.69</v>
          </cell>
          <cell r="BQ43">
            <v>725.42</v>
          </cell>
          <cell r="BR43">
            <v>721.94</v>
          </cell>
          <cell r="BS43">
            <v>726.6455680866585</v>
          </cell>
          <cell r="BT43">
            <v>723.14042626937749</v>
          </cell>
          <cell r="BU43" t="str">
            <v/>
          </cell>
          <cell r="BV43">
            <v>1.2255680866585408</v>
          </cell>
          <cell r="BW43">
            <v>1.2004262693774308</v>
          </cell>
          <cell r="BX43">
            <v>1.4755680866585408</v>
          </cell>
          <cell r="BY43">
            <v>250</v>
          </cell>
          <cell r="BZ43">
            <v>0.71250000000000002</v>
          </cell>
          <cell r="CA43">
            <v>0.3125</v>
          </cell>
          <cell r="CB43">
            <v>1.2129971780179858</v>
          </cell>
          <cell r="CC43">
            <v>3</v>
          </cell>
          <cell r="CD43">
            <v>1.3331533855111526</v>
          </cell>
          <cell r="CE43">
            <v>1218.210567054113</v>
          </cell>
          <cell r="CF43">
            <v>5.705142865545243E-2</v>
          </cell>
          <cell r="CG43">
            <v>1785.023081807261</v>
          </cell>
          <cell r="CH43">
            <v>3003.2336488613737</v>
          </cell>
          <cell r="CI43">
            <v>2</v>
          </cell>
          <cell r="CJ43">
            <v>1</v>
          </cell>
          <cell r="CK43">
            <v>1.5</v>
          </cell>
          <cell r="CL43">
            <v>2345</v>
          </cell>
          <cell r="CM43">
            <v>1.9210449779497061</v>
          </cell>
          <cell r="CN43">
            <v>2.2000000000000002</v>
          </cell>
          <cell r="CO43" t="str">
            <v/>
          </cell>
          <cell r="CP43">
            <v>3</v>
          </cell>
          <cell r="CQ43">
            <v>3</v>
          </cell>
          <cell r="DV43" t="str">
            <v>250 mm</v>
          </cell>
          <cell r="DW43">
            <v>28.2</v>
          </cell>
          <cell r="DX43" t="str">
            <v>1</v>
          </cell>
          <cell r="DY43" t="str">
            <v>CS</v>
          </cell>
          <cell r="DZ43">
            <v>725.17</v>
          </cell>
          <cell r="EA43">
            <v>721.68999999999994</v>
          </cell>
        </row>
        <row r="44">
          <cell r="A44">
            <v>19</v>
          </cell>
          <cell r="B44" t="str">
            <v>C33</v>
          </cell>
          <cell r="C44" t="str">
            <v>C67</v>
          </cell>
          <cell r="D44">
            <v>0.18040999999999999</v>
          </cell>
          <cell r="E44">
            <v>0.22664999999999999</v>
          </cell>
          <cell r="F44">
            <v>0.60959999999999992</v>
          </cell>
          <cell r="G44">
            <v>2.33</v>
          </cell>
          <cell r="K44">
            <v>0.29470667596082822</v>
          </cell>
          <cell r="L44">
            <v>10.499366995948575</v>
          </cell>
          <cell r="M44">
            <v>10.499366995948575</v>
          </cell>
          <cell r="N44">
            <v>185.1929562252941</v>
          </cell>
          <cell r="O44">
            <v>0.6351547450254017</v>
          </cell>
          <cell r="P44">
            <v>72.15581342063237</v>
          </cell>
          <cell r="Q44">
            <v>0.18040999999999999</v>
          </cell>
          <cell r="R44">
            <v>0.22664999999999999</v>
          </cell>
          <cell r="S44">
            <v>0.60959999999999992</v>
          </cell>
          <cell r="U44">
            <v>101</v>
          </cell>
          <cell r="V44">
            <v>158.4</v>
          </cell>
          <cell r="Y44">
            <v>0</v>
          </cell>
          <cell r="AB44" t="str">
            <v/>
          </cell>
          <cell r="AC44">
            <v>126.72000000000001</v>
          </cell>
          <cell r="AD44">
            <v>0.14813333333333334</v>
          </cell>
          <cell r="AE44">
            <v>0.59253333333333336</v>
          </cell>
          <cell r="AF44">
            <v>0.59253333333333336</v>
          </cell>
          <cell r="AG44">
            <v>0.77541333333333329</v>
          </cell>
          <cell r="AH44">
            <v>73.65581342063237</v>
          </cell>
          <cell r="AI44">
            <v>60.839999999999996</v>
          </cell>
          <cell r="AJ44">
            <v>16.63</v>
          </cell>
          <cell r="AK44">
            <v>10</v>
          </cell>
          <cell r="AL44">
            <v>0.25</v>
          </cell>
          <cell r="AM44">
            <v>1.4E-2</v>
          </cell>
          <cell r="AN44">
            <v>0.11126613616943359</v>
          </cell>
          <cell r="AO44">
            <v>0.21728515625</v>
          </cell>
          <cell r="AP44">
            <v>0.44506454467773438</v>
          </cell>
          <cell r="AQ44">
            <v>3.4879624160130933</v>
          </cell>
          <cell r="AR44">
            <v>3.8167720816742068</v>
          </cell>
          <cell r="AS44">
            <v>6.1662610658442087</v>
          </cell>
          <cell r="AT44">
            <v>0.62007552576554004</v>
          </cell>
          <cell r="AU44">
            <v>0.73134166193497363</v>
          </cell>
          <cell r="AV44">
            <v>4.5952628981038357</v>
          </cell>
          <cell r="AW44">
            <v>225.56944003119924</v>
          </cell>
          <cell r="AX44">
            <v>0.32653276707361067</v>
          </cell>
          <cell r="AY44">
            <v>290.86844755831993</v>
          </cell>
          <cell r="AZ44" t="str">
            <v>01°39'59''</v>
          </cell>
          <cell r="BA44" t="e">
            <v>#VALUE!</v>
          </cell>
          <cell r="BB44">
            <v>0.38900000000000001</v>
          </cell>
          <cell r="BC44" t="e">
            <v>#VALUE!</v>
          </cell>
          <cell r="BD44" t="e">
            <v>#VALUE!</v>
          </cell>
          <cell r="BE44" t="e">
            <v>#VALUE!</v>
          </cell>
          <cell r="BF44" t="e">
            <v>#VALUE!</v>
          </cell>
          <cell r="BG44" t="e">
            <v>#VALUE!</v>
          </cell>
          <cell r="BH44" t="e">
            <v>#VALUE!</v>
          </cell>
          <cell r="BI44" t="e">
            <v>#VALUE!</v>
          </cell>
          <cell r="BJ44" t="e">
            <v>#VALUE!</v>
          </cell>
          <cell r="BK44" t="e">
            <v>#VALUE!</v>
          </cell>
          <cell r="BL44" t="e">
            <v>#VALUE!</v>
          </cell>
          <cell r="BM44" t="e">
            <v>#VALUE!</v>
          </cell>
          <cell r="BN44">
            <v>9.0000000000031832E-2</v>
          </cell>
          <cell r="BO44">
            <v>721.6</v>
          </cell>
          <cell r="BP44">
            <v>711.48</v>
          </cell>
          <cell r="BQ44">
            <v>721.85</v>
          </cell>
          <cell r="BR44">
            <v>711.73</v>
          </cell>
          <cell r="BS44">
            <v>723.14042626937749</v>
          </cell>
          <cell r="BT44">
            <v>713.82613252246881</v>
          </cell>
          <cell r="BU44" t="str">
            <v/>
          </cell>
          <cell r="BV44">
            <v>1.2904262693774626</v>
          </cell>
          <cell r="BW44">
            <v>2.0961325224687926</v>
          </cell>
          <cell r="BX44">
            <v>1.5404262693774626</v>
          </cell>
          <cell r="BY44">
            <v>250</v>
          </cell>
          <cell r="BZ44">
            <v>0.71250000000000002</v>
          </cell>
          <cell r="CA44">
            <v>0.3125</v>
          </cell>
          <cell r="CB44">
            <v>1.6932793959231276</v>
          </cell>
          <cell r="CC44">
            <v>3</v>
          </cell>
          <cell r="CD44">
            <v>1.69936264337637</v>
          </cell>
          <cell r="CE44">
            <v>1552.8457204677638</v>
          </cell>
          <cell r="CF44">
            <v>3.1674311026980706E-2</v>
          </cell>
          <cell r="CG44">
            <v>987.62203178386085</v>
          </cell>
          <cell r="CH44">
            <v>2540.4677522516249</v>
          </cell>
          <cell r="CI44">
            <v>2</v>
          </cell>
          <cell r="CJ44">
            <v>1</v>
          </cell>
          <cell r="CK44">
            <v>1.5</v>
          </cell>
          <cell r="CL44">
            <v>2345</v>
          </cell>
          <cell r="CM44">
            <v>1.6250326773464552</v>
          </cell>
          <cell r="CN44">
            <v>1.9</v>
          </cell>
          <cell r="CO44" t="str">
            <v/>
          </cell>
          <cell r="CP44">
            <v>3</v>
          </cell>
          <cell r="CQ44">
            <v>3</v>
          </cell>
          <cell r="DV44" t="str">
            <v>250 mm</v>
          </cell>
          <cell r="DW44">
            <v>60.839999999999996</v>
          </cell>
          <cell r="DX44" t="str">
            <v>1</v>
          </cell>
          <cell r="DY44" t="str">
            <v>CS</v>
          </cell>
          <cell r="DZ44">
            <v>721.6</v>
          </cell>
          <cell r="EA44">
            <v>711.48</v>
          </cell>
        </row>
        <row r="45">
          <cell r="AD45" t="str">
            <v/>
          </cell>
        </row>
        <row r="46">
          <cell r="A46">
            <v>20</v>
          </cell>
          <cell r="B46" t="str">
            <v>C12</v>
          </cell>
          <cell r="C46" t="str">
            <v>C12'</v>
          </cell>
          <cell r="D46">
            <v>3.5287329999999999E-2</v>
          </cell>
          <cell r="F46">
            <v>3.5287329999999999E-2</v>
          </cell>
          <cell r="G46">
            <v>2.33</v>
          </cell>
          <cell r="H46">
            <v>2</v>
          </cell>
          <cell r="I46">
            <v>0.5</v>
          </cell>
          <cell r="J46">
            <v>25</v>
          </cell>
          <cell r="K46" t="str">
            <v/>
          </cell>
          <cell r="L46">
            <v>5</v>
          </cell>
          <cell r="M46">
            <v>10</v>
          </cell>
          <cell r="N46">
            <v>190.32831544687943</v>
          </cell>
          <cell r="O46">
            <v>0.64127954747177229</v>
          </cell>
          <cell r="P46">
            <v>4.3069476370081059</v>
          </cell>
          <cell r="Q46">
            <v>3.5287329999999999E-2</v>
          </cell>
          <cell r="R46">
            <v>0</v>
          </cell>
          <cell r="S46">
            <v>3.5287329999999999E-2</v>
          </cell>
          <cell r="U46">
            <v>37</v>
          </cell>
          <cell r="V46">
            <v>158.4</v>
          </cell>
          <cell r="Y46">
            <v>0</v>
          </cell>
          <cell r="AB46" t="str">
            <v/>
          </cell>
          <cell r="AC46">
            <v>126.72000000000001</v>
          </cell>
          <cell r="AD46">
            <v>5.4266666666666671E-2</v>
          </cell>
          <cell r="AE46">
            <v>0.21706666666666669</v>
          </cell>
          <cell r="AF46">
            <v>0.21706666666666669</v>
          </cell>
          <cell r="AG46">
            <v>0.22765286566666668</v>
          </cell>
          <cell r="AH46">
            <v>5.8069476370081059</v>
          </cell>
          <cell r="AI46">
            <v>26.01</v>
          </cell>
          <cell r="AJ46">
            <v>27.57</v>
          </cell>
          <cell r="AK46">
            <v>10</v>
          </cell>
          <cell r="AL46">
            <v>0.25</v>
          </cell>
          <cell r="AM46">
            <v>1.4E-2</v>
          </cell>
          <cell r="AN46">
            <v>2.7177333831787109E-2</v>
          </cell>
          <cell r="AO46">
            <v>5.859375E-2</v>
          </cell>
          <cell r="AP46">
            <v>0.10870933532714844</v>
          </cell>
          <cell r="AQ46">
            <v>2.0110455118769117</v>
          </cell>
          <cell r="AR46">
            <v>4.7098598368689482</v>
          </cell>
          <cell r="AS46">
            <v>3.0715747459432405</v>
          </cell>
          <cell r="AT46">
            <v>0.20613170493579358</v>
          </cell>
          <cell r="AU46">
            <v>0.23330903876758069</v>
          </cell>
          <cell r="AV46">
            <v>5.9167418489490373</v>
          </cell>
          <cell r="AW46">
            <v>290.43738634133723</v>
          </cell>
          <cell r="AX46">
            <v>1.9993802141517265E-2</v>
          </cell>
          <cell r="AY46">
            <v>300.85154633626621</v>
          </cell>
          <cell r="AZ46" t="e">
            <v>#REF!</v>
          </cell>
          <cell r="BA46" t="e">
            <v>#REF!</v>
          </cell>
          <cell r="BB46" t="e">
            <v>#REF!</v>
          </cell>
          <cell r="BC46" t="e">
            <v>#REF!</v>
          </cell>
          <cell r="BD46" t="e">
            <v>#REF!</v>
          </cell>
          <cell r="BE46" t="e">
            <v>#REF!</v>
          </cell>
          <cell r="BF46" t="e">
            <v>#REF!</v>
          </cell>
          <cell r="BG46" t="e">
            <v>#REF!</v>
          </cell>
          <cell r="BH46" t="e">
            <v>#REF!</v>
          </cell>
          <cell r="BI46" t="e">
            <v>#REF!</v>
          </cell>
          <cell r="BJ46" t="e">
            <v>#REF!</v>
          </cell>
          <cell r="BK46" t="e">
            <v>#REF!</v>
          </cell>
          <cell r="BL46" t="e">
            <v>#REF!</v>
          </cell>
          <cell r="BM46" t="e">
            <v>#REF!</v>
          </cell>
          <cell r="BO46">
            <v>762.75</v>
          </cell>
          <cell r="BP46">
            <v>755.58</v>
          </cell>
          <cell r="BQ46">
            <v>763</v>
          </cell>
          <cell r="BR46">
            <v>755.83</v>
          </cell>
          <cell r="BS46">
            <v>764.2</v>
          </cell>
          <cell r="BT46">
            <v>757.0318794051841</v>
          </cell>
          <cell r="BV46">
            <v>1.2000000000000455</v>
          </cell>
          <cell r="BW46">
            <v>1.2018794051840587</v>
          </cell>
          <cell r="BX46">
            <v>1.4500000000000455</v>
          </cell>
          <cell r="BY46">
            <v>250</v>
          </cell>
          <cell r="BZ46">
            <v>0.71250000000000002</v>
          </cell>
          <cell r="CA46">
            <v>0.3125</v>
          </cell>
          <cell r="CB46">
            <v>1.2009397025920521</v>
          </cell>
          <cell r="CC46">
            <v>3</v>
          </cell>
          <cell r="CD46">
            <v>1.3229729882135766</v>
          </cell>
          <cell r="CE46">
            <v>1208.9079108860371</v>
          </cell>
          <cell r="CF46">
            <v>5.8021485266788297E-2</v>
          </cell>
          <cell r="CG46">
            <v>1817.3964985485459</v>
          </cell>
          <cell r="CH46">
            <v>3026.3044094345832</v>
          </cell>
          <cell r="CI46">
            <v>2</v>
          </cell>
          <cell r="CJ46">
            <v>1</v>
          </cell>
          <cell r="CK46">
            <v>1.5</v>
          </cell>
          <cell r="CL46">
            <v>2345</v>
          </cell>
          <cell r="CM46">
            <v>1.9358023940946163</v>
          </cell>
          <cell r="CN46">
            <v>2.2000000000000002</v>
          </cell>
          <cell r="CO46" t="str">
            <v/>
          </cell>
          <cell r="CP46">
            <v>3</v>
          </cell>
          <cell r="CQ46">
            <v>3</v>
          </cell>
          <cell r="DV46" t="str">
            <v>250 mm</v>
          </cell>
          <cell r="DW46">
            <v>26.01</v>
          </cell>
          <cell r="DX46" t="str">
            <v>1</v>
          </cell>
          <cell r="DY46" t="str">
            <v>CS</v>
          </cell>
          <cell r="DZ46">
            <v>762.75</v>
          </cell>
          <cell r="EA46">
            <v>755.58</v>
          </cell>
        </row>
        <row r="47">
          <cell r="A47">
            <v>21</v>
          </cell>
          <cell r="B47" t="str">
            <v>C12'</v>
          </cell>
          <cell r="C47" t="str">
            <v>C3</v>
          </cell>
          <cell r="D47">
            <v>2.75E-2</v>
          </cell>
          <cell r="F47">
            <v>6.2787330000000002E-2</v>
          </cell>
          <cell r="G47">
            <v>2.33</v>
          </cell>
          <cell r="K47">
            <v>0.23388857072674005</v>
          </cell>
          <cell r="L47">
            <v>10.233888570726741</v>
          </cell>
          <cell r="M47">
            <v>10.233888570726741</v>
          </cell>
          <cell r="N47">
            <v>187.8751102612004</v>
          </cell>
          <cell r="O47">
            <v>0.63944170787771715</v>
          </cell>
          <cell r="P47">
            <v>7.6106651247693566</v>
          </cell>
          <cell r="Q47">
            <v>2.75E-2</v>
          </cell>
          <cell r="R47">
            <v>0</v>
          </cell>
          <cell r="S47">
            <v>6.2787330000000002E-2</v>
          </cell>
          <cell r="U47">
            <v>47</v>
          </cell>
          <cell r="V47">
            <v>158.4</v>
          </cell>
          <cell r="Y47">
            <v>0</v>
          </cell>
          <cell r="AB47" t="str">
            <v/>
          </cell>
          <cell r="AC47">
            <v>126.72000000000001</v>
          </cell>
          <cell r="AD47">
            <v>6.8933333333333346E-2</v>
          </cell>
          <cell r="AE47">
            <v>0.27573333333333339</v>
          </cell>
          <cell r="AF47">
            <v>0.27573333333333339</v>
          </cell>
          <cell r="AG47">
            <v>0.29456953233333338</v>
          </cell>
          <cell r="AH47">
            <v>9.1106651247693566</v>
          </cell>
          <cell r="AI47">
            <v>29.61</v>
          </cell>
          <cell r="AJ47">
            <v>23.78</v>
          </cell>
          <cell r="AK47">
            <v>10</v>
          </cell>
          <cell r="AL47">
            <v>0.25</v>
          </cell>
          <cell r="AM47">
            <v>1.4E-2</v>
          </cell>
          <cell r="AN47">
            <v>3.5136222839355469E-2</v>
          </cell>
          <cell r="AO47">
            <v>7.421875E-2</v>
          </cell>
          <cell r="AP47">
            <v>0.14054489135742188</v>
          </cell>
          <cell r="AQ47">
            <v>2.1688171851267861</v>
          </cell>
          <cell r="AR47">
            <v>4.4498565399843235</v>
          </cell>
          <cell r="AS47">
            <v>3.2971118580376624</v>
          </cell>
          <cell r="AT47">
            <v>0.23974352612136982</v>
          </cell>
          <cell r="AU47">
            <v>0.27487974896072531</v>
          </cell>
          <cell r="AV47">
            <v>5.4950312078151384</v>
          </cell>
          <cell r="AW47">
            <v>269.73671365185447</v>
          </cell>
          <cell r="AX47">
            <v>3.3776140449788265E-2</v>
          </cell>
          <cell r="AY47">
            <v>300.8198498220699</v>
          </cell>
          <cell r="AZ47" t="str">
            <v>00°00'00''</v>
          </cell>
          <cell r="BA47" t="e">
            <v>#VALUE!</v>
          </cell>
          <cell r="BB47">
            <v>4.2000000000000003E-2</v>
          </cell>
          <cell r="BC47" t="e">
            <v>#VALUE!</v>
          </cell>
          <cell r="BD47" t="e">
            <v>#VALUE!</v>
          </cell>
          <cell r="BE47" t="e">
            <v>#VALUE!</v>
          </cell>
          <cell r="BF47" t="e">
            <v>#VALUE!</v>
          </cell>
          <cell r="BG47" t="e">
            <v>#VALUE!</v>
          </cell>
          <cell r="BH47" t="e">
            <v>#VALUE!</v>
          </cell>
          <cell r="BI47" t="e">
            <v>#VALUE!</v>
          </cell>
          <cell r="BJ47" t="e">
            <v>#VALUE!</v>
          </cell>
          <cell r="BK47" t="e">
            <v>#VALUE!</v>
          </cell>
          <cell r="BL47" t="e">
            <v>#VALUE!</v>
          </cell>
          <cell r="BM47" t="e">
            <v>#VALUE!</v>
          </cell>
          <cell r="BN47">
            <v>3.0000000000086402E-2</v>
          </cell>
          <cell r="BO47">
            <v>755.55</v>
          </cell>
          <cell r="BP47">
            <v>748.51</v>
          </cell>
          <cell r="BQ47">
            <v>755.80000000000007</v>
          </cell>
          <cell r="BR47">
            <v>748.76</v>
          </cell>
          <cell r="BS47">
            <v>757.0318794051841</v>
          </cell>
          <cell r="BT47">
            <v>749.96</v>
          </cell>
          <cell r="BU47" t="str">
            <v/>
          </cell>
          <cell r="BV47">
            <v>1.2318794051840314</v>
          </cell>
          <cell r="BW47">
            <v>1.2000000000000455</v>
          </cell>
          <cell r="BX47">
            <v>1.4818794051840314</v>
          </cell>
          <cell r="BY47">
            <v>250</v>
          </cell>
          <cell r="BZ47">
            <v>0.71250000000000002</v>
          </cell>
          <cell r="CA47">
            <v>0.3125</v>
          </cell>
          <cell r="CB47">
            <v>1.2159397025920384</v>
          </cell>
          <cell r="CC47">
            <v>3</v>
          </cell>
          <cell r="CD47">
            <v>1.3356299893691448</v>
          </cell>
          <cell r="CE47">
            <v>1220.4736412232239</v>
          </cell>
          <cell r="CF47">
            <v>5.6818172166060221E-2</v>
          </cell>
          <cell r="CG47">
            <v>1777.2585512036121</v>
          </cell>
          <cell r="CH47">
            <v>2997.7321924268363</v>
          </cell>
          <cell r="CI47">
            <v>2</v>
          </cell>
          <cell r="CJ47">
            <v>1</v>
          </cell>
          <cell r="CK47">
            <v>1.5</v>
          </cell>
          <cell r="CL47">
            <v>2345</v>
          </cell>
          <cell r="CM47">
            <v>1.9175259226610892</v>
          </cell>
          <cell r="CN47">
            <v>2.2000000000000002</v>
          </cell>
          <cell r="CO47" t="str">
            <v/>
          </cell>
          <cell r="CP47">
            <v>3</v>
          </cell>
          <cell r="CQ47">
            <v>3</v>
          </cell>
          <cell r="DV47" t="str">
            <v>250 mm</v>
          </cell>
          <cell r="DW47">
            <v>29.61</v>
          </cell>
          <cell r="DX47" t="str">
            <v>1</v>
          </cell>
          <cell r="DY47" t="str">
            <v>CS</v>
          </cell>
          <cell r="DZ47">
            <v>755.55000000000007</v>
          </cell>
          <cell r="EA47">
            <v>748.5100000000001</v>
          </cell>
        </row>
        <row r="48">
          <cell r="A48">
            <v>22</v>
          </cell>
          <cell r="B48" t="str">
            <v>C3</v>
          </cell>
          <cell r="C48" t="str">
            <v>C7</v>
          </cell>
          <cell r="D48">
            <v>4.9415000000000001E-2</v>
          </cell>
          <cell r="F48">
            <v>0.11220233</v>
          </cell>
          <cell r="G48">
            <v>2.33</v>
          </cell>
          <cell r="K48">
            <v>0.32639323809582649</v>
          </cell>
          <cell r="L48">
            <v>10.560281808822568</v>
          </cell>
          <cell r="M48">
            <v>10.560281808822568</v>
          </cell>
          <cell r="N48">
            <v>184.59219855738536</v>
          </cell>
          <cell r="O48">
            <v>0.63737040574488801</v>
          </cell>
          <cell r="P48">
            <v>13.424517990734699</v>
          </cell>
          <cell r="Q48">
            <v>4.9415000000000001E-2</v>
          </cell>
          <cell r="R48">
            <v>0</v>
          </cell>
          <cell r="S48">
            <v>0.11220233</v>
          </cell>
          <cell r="U48">
            <v>59</v>
          </cell>
          <cell r="V48">
            <v>158.4</v>
          </cell>
          <cell r="Y48">
            <v>0</v>
          </cell>
          <cell r="AB48" t="str">
            <v/>
          </cell>
          <cell r="AC48">
            <v>126.72000000000001</v>
          </cell>
          <cell r="AD48">
            <v>8.6533333333333337E-2</v>
          </cell>
          <cell r="AE48">
            <v>0.34613333333333335</v>
          </cell>
          <cell r="AF48">
            <v>0.34613333333333335</v>
          </cell>
          <cell r="AG48">
            <v>0.37979403233333336</v>
          </cell>
          <cell r="AH48">
            <v>14.924517990734699</v>
          </cell>
          <cell r="AI48">
            <v>44.709999999999994</v>
          </cell>
          <cell r="AJ48">
            <v>19.68</v>
          </cell>
          <cell r="AK48">
            <v>10</v>
          </cell>
          <cell r="AL48">
            <v>0.25</v>
          </cell>
          <cell r="AM48">
            <v>1.4E-2</v>
          </cell>
          <cell r="AN48">
            <v>4.7093391418457031E-2</v>
          </cell>
          <cell r="AO48">
            <v>9.765625E-2</v>
          </cell>
          <cell r="AP48">
            <v>0.18837356567382813</v>
          </cell>
          <cell r="AQ48">
            <v>2.3268246403969663</v>
          </cell>
          <cell r="AR48">
            <v>4.097928860534088</v>
          </cell>
          <cell r="AS48">
            <v>3.4710447574515459</v>
          </cell>
          <cell r="AT48">
            <v>0.27594867008962648</v>
          </cell>
          <cell r="AU48">
            <v>0.32304206150808351</v>
          </cell>
          <cell r="AV48">
            <v>4.99892688965961</v>
          </cell>
          <cell r="AW48">
            <v>245.3842498810485</v>
          </cell>
          <cell r="AX48">
            <v>6.0821010305141629E-2</v>
          </cell>
          <cell r="AY48">
            <v>295.26330877890359</v>
          </cell>
          <cell r="AZ48" t="str">
            <v>05°33'24''</v>
          </cell>
          <cell r="BA48" t="e">
            <v>#VALUE!</v>
          </cell>
          <cell r="BB48">
            <v>4.8000000000000001E-2</v>
          </cell>
          <cell r="BC48" t="e">
            <v>#VALUE!</v>
          </cell>
          <cell r="BD48" t="e">
            <v>#VALUE!</v>
          </cell>
          <cell r="BE48" t="e">
            <v>#VALUE!</v>
          </cell>
          <cell r="BF48" t="e">
            <v>#VALUE!</v>
          </cell>
          <cell r="BG48" t="e">
            <v>#VALUE!</v>
          </cell>
          <cell r="BH48" t="e">
            <v>#VALUE!</v>
          </cell>
          <cell r="BI48" t="e">
            <v>#VALUE!</v>
          </cell>
          <cell r="BJ48" t="e">
            <v>#VALUE!</v>
          </cell>
          <cell r="BK48" t="e">
            <v>#VALUE!</v>
          </cell>
          <cell r="BL48" t="e">
            <v>#VALUE!</v>
          </cell>
          <cell r="BM48" t="e">
            <v>#VALUE!</v>
          </cell>
          <cell r="BN48">
            <v>2.9999999999972715E-2</v>
          </cell>
          <cell r="BO48">
            <v>748.48</v>
          </cell>
          <cell r="BP48">
            <v>739.68</v>
          </cell>
          <cell r="BQ48">
            <v>748.73000000000013</v>
          </cell>
          <cell r="BR48">
            <v>739.93</v>
          </cell>
          <cell r="BS48">
            <v>749.96</v>
          </cell>
          <cell r="BT48">
            <v>741.13388318292118</v>
          </cell>
          <cell r="BU48" t="str">
            <v/>
          </cell>
          <cell r="BV48">
            <v>1.2299999999999045</v>
          </cell>
          <cell r="BW48">
            <v>1.2038831829212313</v>
          </cell>
          <cell r="BX48">
            <v>1.4799999999999045</v>
          </cell>
          <cell r="BY48">
            <v>250</v>
          </cell>
          <cell r="BZ48">
            <v>0.71250000000000002</v>
          </cell>
          <cell r="CA48">
            <v>0.3125</v>
          </cell>
          <cell r="CB48">
            <v>1.2169415914605679</v>
          </cell>
          <cell r="CC48">
            <v>3</v>
          </cell>
          <cell r="CD48">
            <v>1.3364725386924601</v>
          </cell>
          <cell r="CE48">
            <v>1221.2435469970696</v>
          </cell>
          <cell r="CF48">
            <v>5.673905888214148E-2</v>
          </cell>
          <cell r="CG48">
            <v>1774.6268206514642</v>
          </cell>
          <cell r="CH48">
            <v>2995.8703676485338</v>
          </cell>
          <cell r="CI48">
            <v>2</v>
          </cell>
          <cell r="CJ48">
            <v>1</v>
          </cell>
          <cell r="CK48">
            <v>1.5</v>
          </cell>
          <cell r="CL48">
            <v>2345</v>
          </cell>
          <cell r="CM48">
            <v>1.916334989967079</v>
          </cell>
          <cell r="CN48">
            <v>2.2000000000000002</v>
          </cell>
          <cell r="CO48" t="str">
            <v/>
          </cell>
          <cell r="CP48">
            <v>3</v>
          </cell>
          <cell r="CQ48">
            <v>3</v>
          </cell>
          <cell r="DV48" t="str">
            <v>250 mm</v>
          </cell>
          <cell r="DW48">
            <v>44.709999999999994</v>
          </cell>
          <cell r="DX48" t="str">
            <v>1</v>
          </cell>
          <cell r="DY48" t="str">
            <v>CS</v>
          </cell>
          <cell r="DZ48">
            <v>748.48000000000013</v>
          </cell>
          <cell r="EA48">
            <v>739.68000000000018</v>
          </cell>
        </row>
        <row r="49">
          <cell r="A49">
            <v>23</v>
          </cell>
          <cell r="B49" t="str">
            <v>C7</v>
          </cell>
          <cell r="C49" t="str">
            <v>C13</v>
          </cell>
          <cell r="D49">
            <v>4.1735000000000001E-2</v>
          </cell>
          <cell r="F49">
            <v>0.15393733000000001</v>
          </cell>
          <cell r="G49">
            <v>2.33</v>
          </cell>
          <cell r="K49">
            <v>0.27985885078988287</v>
          </cell>
          <cell r="L49">
            <v>10.84014065961245</v>
          </cell>
          <cell r="M49">
            <v>10.84014065961245</v>
          </cell>
          <cell r="N49">
            <v>181.89921299716585</v>
          </cell>
          <cell r="O49">
            <v>0.63589456779355902</v>
          </cell>
          <cell r="P49">
            <v>18.251952079650028</v>
          </cell>
          <cell r="Q49">
            <v>4.1735000000000001E-2</v>
          </cell>
          <cell r="R49">
            <v>0</v>
          </cell>
          <cell r="S49">
            <v>0.15393733000000001</v>
          </cell>
          <cell r="U49">
            <v>70</v>
          </cell>
          <cell r="V49">
            <v>158.4</v>
          </cell>
          <cell r="Y49">
            <v>0</v>
          </cell>
          <cell r="AB49" t="str">
            <v/>
          </cell>
          <cell r="AC49">
            <v>126.72000000000001</v>
          </cell>
          <cell r="AD49">
            <v>0.10266666666666668</v>
          </cell>
          <cell r="AE49">
            <v>0.41066666666666674</v>
          </cell>
          <cell r="AF49">
            <v>0.41066666666666674</v>
          </cell>
          <cell r="AG49">
            <v>0.45684786566666674</v>
          </cell>
          <cell r="AH49">
            <v>19.751952079650028</v>
          </cell>
          <cell r="AI49">
            <v>39.479999999999997</v>
          </cell>
          <cell r="AJ49">
            <v>16.690000000000001</v>
          </cell>
          <cell r="AK49">
            <v>10</v>
          </cell>
          <cell r="AL49">
            <v>0.25</v>
          </cell>
          <cell r="AM49">
            <v>1.4E-2</v>
          </cell>
          <cell r="AN49">
            <v>5.6341648101806641E-2</v>
          </cell>
          <cell r="AO49">
            <v>0.11328125</v>
          </cell>
          <cell r="AP49">
            <v>0.22536659240722656</v>
          </cell>
          <cell r="AQ49">
            <v>2.3837071682910946</v>
          </cell>
          <cell r="AR49">
            <v>3.8181011314435862</v>
          </cell>
          <cell r="AS49">
            <v>3.4546249515651901</v>
          </cell>
          <cell r="AT49">
            <v>0.28960549766372823</v>
          </cell>
          <cell r="AU49">
            <v>0.34594714576553487</v>
          </cell>
          <cell r="AV49">
            <v>4.6035451449526361</v>
          </cell>
          <cell r="AW49">
            <v>225.97599387269003</v>
          </cell>
          <cell r="AX49">
            <v>8.7407302612762708E-2</v>
          </cell>
          <cell r="AY49">
            <v>310.67702155637988</v>
          </cell>
          <cell r="AZ49" t="str">
            <v>15°24'49''</v>
          </cell>
          <cell r="BA49" t="e">
            <v>#VALUE!</v>
          </cell>
          <cell r="BB49">
            <v>2.3E-2</v>
          </cell>
          <cell r="BC49" t="e">
            <v>#VALUE!</v>
          </cell>
          <cell r="BD49" t="e">
            <v>#VALUE!</v>
          </cell>
          <cell r="BE49" t="e">
            <v>#VALUE!</v>
          </cell>
          <cell r="BF49" t="e">
            <v>#VALUE!</v>
          </cell>
          <cell r="BG49" t="e">
            <v>#VALUE!</v>
          </cell>
          <cell r="BH49" t="e">
            <v>#VALUE!</v>
          </cell>
          <cell r="BI49" t="e">
            <v>#VALUE!</v>
          </cell>
          <cell r="BJ49" t="e">
            <v>#VALUE!</v>
          </cell>
          <cell r="BK49" t="e">
            <v>#VALUE!</v>
          </cell>
          <cell r="BL49" t="e">
            <v>#VALUE!</v>
          </cell>
          <cell r="BM49" t="e">
            <v>#VALUE!</v>
          </cell>
          <cell r="BN49">
            <v>2.9999999999972715E-2</v>
          </cell>
          <cell r="BO49">
            <v>739.65</v>
          </cell>
          <cell r="BP49">
            <v>733.06</v>
          </cell>
          <cell r="BQ49">
            <v>739.9000000000002</v>
          </cell>
          <cell r="BR49">
            <v>733.31</v>
          </cell>
          <cell r="BS49">
            <v>741.13388318292118</v>
          </cell>
          <cell r="BT49">
            <v>734.50553245312699</v>
          </cell>
          <cell r="BU49" t="str">
            <v/>
          </cell>
          <cell r="BV49">
            <v>1.2338831829209767</v>
          </cell>
          <cell r="BW49">
            <v>1.1955324531270435</v>
          </cell>
          <cell r="BX49">
            <v>1.4838831829209767</v>
          </cell>
          <cell r="BY49">
            <v>250</v>
          </cell>
          <cell r="BZ49">
            <v>0.71250000000000002</v>
          </cell>
          <cell r="CA49">
            <v>0.3125</v>
          </cell>
          <cell r="CB49">
            <v>1.2147078180240101</v>
          </cell>
          <cell r="CC49">
            <v>4</v>
          </cell>
          <cell r="CD49">
            <v>1.2359137859675828</v>
          </cell>
          <cell r="CE49">
            <v>1223.4677479198313</v>
          </cell>
          <cell r="CF49">
            <v>5.6915660554941683E-2</v>
          </cell>
          <cell r="CG49">
            <v>1780.5027587328048</v>
          </cell>
          <cell r="CH49">
            <v>3003.9705066526358</v>
          </cell>
          <cell r="CI49">
            <v>2</v>
          </cell>
          <cell r="CJ49">
            <v>1</v>
          </cell>
          <cell r="CK49">
            <v>1.5</v>
          </cell>
          <cell r="CL49">
            <v>2345</v>
          </cell>
          <cell r="CM49">
            <v>1.9215163155560568</v>
          </cell>
          <cell r="CN49">
            <v>2.2000000000000002</v>
          </cell>
          <cell r="CO49" t="str">
            <v/>
          </cell>
          <cell r="CP49">
            <v>3</v>
          </cell>
          <cell r="CQ49">
            <v>3</v>
          </cell>
          <cell r="DV49" t="str">
            <v>250 mm</v>
          </cell>
          <cell r="DW49">
            <v>39.479999999999997</v>
          </cell>
          <cell r="DX49" t="str">
            <v>1</v>
          </cell>
          <cell r="DY49" t="str">
            <v>CS</v>
          </cell>
          <cell r="DZ49">
            <v>739.6500000000002</v>
          </cell>
          <cell r="EA49">
            <v>733.06000000000017</v>
          </cell>
        </row>
        <row r="50">
          <cell r="A50">
            <v>24</v>
          </cell>
          <cell r="B50" t="str">
            <v>C13</v>
          </cell>
          <cell r="C50" t="str">
            <v>C21</v>
          </cell>
          <cell r="D50">
            <v>6.2204999999999996E-2</v>
          </cell>
          <cell r="F50">
            <v>0.21614232999999999</v>
          </cell>
          <cell r="G50">
            <v>2.33</v>
          </cell>
          <cell r="K50">
            <v>0.44690175867593745</v>
          </cell>
          <cell r="L50">
            <v>11.287042418288387</v>
          </cell>
          <cell r="M50">
            <v>11.287042418288387</v>
          </cell>
          <cell r="N50">
            <v>177.81373111169739</v>
          </cell>
          <cell r="O50">
            <v>0.63040507940781598</v>
          </cell>
          <cell r="P50">
            <v>25.224801604341405</v>
          </cell>
          <cell r="Q50">
            <v>6.2204999999999996E-2</v>
          </cell>
          <cell r="R50">
            <v>0</v>
          </cell>
          <cell r="S50">
            <v>0.21614232999999999</v>
          </cell>
          <cell r="U50">
            <v>126</v>
          </cell>
          <cell r="V50">
            <v>158.4</v>
          </cell>
          <cell r="Y50">
            <v>0</v>
          </cell>
          <cell r="AB50" t="str">
            <v/>
          </cell>
          <cell r="AC50">
            <v>126.72000000000001</v>
          </cell>
          <cell r="AD50">
            <v>0.18480000000000002</v>
          </cell>
          <cell r="AE50">
            <v>0.73920000000000008</v>
          </cell>
          <cell r="AF50">
            <v>0.73920000000000008</v>
          </cell>
          <cell r="AG50">
            <v>0.80404269900000003</v>
          </cell>
          <cell r="AH50">
            <v>26.724801604341405</v>
          </cell>
          <cell r="AI50">
            <v>47.919999999999995</v>
          </cell>
          <cell r="AJ50">
            <v>5.82</v>
          </cell>
          <cell r="AK50">
            <v>10</v>
          </cell>
          <cell r="AL50">
            <v>0.25</v>
          </cell>
          <cell r="AM50">
            <v>1.4E-2</v>
          </cell>
          <cell r="AN50">
            <v>8.5892915725708008E-2</v>
          </cell>
          <cell r="AO50">
            <v>0.1318359375</v>
          </cell>
          <cell r="AP50">
            <v>0.34357166290283203</v>
          </cell>
          <cell r="AQ50">
            <v>1.7901432372642707</v>
          </cell>
          <cell r="AR50">
            <v>2.2774644364993923</v>
          </cell>
          <cell r="AS50">
            <v>1.7322347891120302</v>
          </cell>
          <cell r="AT50">
            <v>0.16333398623460768</v>
          </cell>
          <cell r="AU50">
            <v>0.24922690196031569</v>
          </cell>
          <cell r="AV50">
            <v>2.7184774223727368</v>
          </cell>
          <cell r="AW50">
            <v>133.44294842306104</v>
          </cell>
          <cell r="AX50">
            <v>0.20027136630415562</v>
          </cell>
          <cell r="AY50">
            <v>216.68132208095028</v>
          </cell>
          <cell r="AZ50" t="str">
            <v>93°59'45''</v>
          </cell>
          <cell r="BA50" t="e">
            <v>#VALUE!</v>
          </cell>
          <cell r="BB50">
            <v>1E-3</v>
          </cell>
          <cell r="BC50" t="e">
            <v>#VALUE!</v>
          </cell>
          <cell r="BD50" t="e">
            <v>#VALUE!</v>
          </cell>
          <cell r="BE50" t="e">
            <v>#VALUE!</v>
          </cell>
          <cell r="BF50" t="e">
            <v>#VALUE!</v>
          </cell>
          <cell r="BG50" t="e">
            <v>#VALUE!</v>
          </cell>
          <cell r="BH50" t="e">
            <v>#VALUE!</v>
          </cell>
          <cell r="BI50" t="e">
            <v>#VALUE!</v>
          </cell>
          <cell r="BJ50" t="e">
            <v>#VALUE!</v>
          </cell>
          <cell r="BK50" t="e">
            <v>#VALUE!</v>
          </cell>
          <cell r="BL50" t="e">
            <v>#VALUE!</v>
          </cell>
          <cell r="BM50" t="e">
            <v>#VALUE!</v>
          </cell>
          <cell r="BN50">
            <v>2.9999999999972715E-2</v>
          </cell>
          <cell r="BO50">
            <v>733.03</v>
          </cell>
          <cell r="BP50">
            <v>730.24</v>
          </cell>
          <cell r="BQ50">
            <v>733.2800000000002</v>
          </cell>
          <cell r="BR50">
            <v>730.49</v>
          </cell>
          <cell r="BS50">
            <v>734.50553245312699</v>
          </cell>
          <cell r="BT50">
            <v>731.7213043486762</v>
          </cell>
          <cell r="BU50" t="str">
            <v/>
          </cell>
          <cell r="BV50">
            <v>1.2255324531267888</v>
          </cell>
          <cell r="BW50">
            <v>1.2313043486761899</v>
          </cell>
          <cell r="BX50">
            <v>1.4755324531267888</v>
          </cell>
          <cell r="BY50">
            <v>250</v>
          </cell>
          <cell r="BZ50">
            <v>0.71250000000000002</v>
          </cell>
          <cell r="CA50">
            <v>0.3125</v>
          </cell>
          <cell r="CB50">
            <v>1.2284184009014893</v>
          </cell>
          <cell r="CC50">
            <v>5</v>
          </cell>
          <cell r="CD50">
            <v>1.2456063212141935</v>
          </cell>
          <cell r="CE50">
            <v>1074.9777178066179</v>
          </cell>
          <cell r="CF50">
            <v>5.5843801331532439E-2</v>
          </cell>
          <cell r="CG50">
            <v>1744.9078781321589</v>
          </cell>
          <cell r="CH50">
            <v>2819.8855959387765</v>
          </cell>
          <cell r="CI50">
            <v>2</v>
          </cell>
          <cell r="CJ50">
            <v>1</v>
          </cell>
          <cell r="CK50">
            <v>1.5</v>
          </cell>
          <cell r="CL50">
            <v>2345</v>
          </cell>
          <cell r="CM50">
            <v>1.8037647735216054</v>
          </cell>
          <cell r="CN50">
            <v>1.9</v>
          </cell>
          <cell r="CO50" t="str">
            <v/>
          </cell>
          <cell r="CP50">
            <v>3</v>
          </cell>
          <cell r="CQ50">
            <v>3</v>
          </cell>
          <cell r="DV50" t="str">
            <v>250 mm</v>
          </cell>
          <cell r="DW50">
            <v>47.919999999999995</v>
          </cell>
          <cell r="DX50" t="str">
            <v>1</v>
          </cell>
          <cell r="DY50" t="str">
            <v>CS</v>
          </cell>
          <cell r="DZ50">
            <v>733.0300000000002</v>
          </cell>
          <cell r="EA50">
            <v>730.24000000000024</v>
          </cell>
        </row>
        <row r="51">
          <cell r="A51">
            <v>25</v>
          </cell>
          <cell r="B51" t="str">
            <v>C21</v>
          </cell>
          <cell r="C51" t="str">
            <v>C29</v>
          </cell>
          <cell r="D51">
            <v>0.10802</v>
          </cell>
          <cell r="E51">
            <v>0.51816958000000002</v>
          </cell>
          <cell r="F51">
            <v>0.84233190999999996</v>
          </cell>
          <cell r="G51">
            <v>2.33</v>
          </cell>
          <cell r="K51">
            <v>0.22332432585652517</v>
          </cell>
          <cell r="L51">
            <v>11.510366744144912</v>
          </cell>
          <cell r="M51">
            <v>11.510366744144912</v>
          </cell>
          <cell r="N51">
            <v>175.8642761389207</v>
          </cell>
          <cell r="O51">
            <v>0.63544809547176107</v>
          </cell>
          <cell r="P51">
            <v>95.203127368996888</v>
          </cell>
          <cell r="Q51">
            <v>0.10802</v>
          </cell>
          <cell r="R51">
            <v>0.51816958000000002</v>
          </cell>
          <cell r="S51">
            <v>0.84233190999999996</v>
          </cell>
          <cell r="U51">
            <v>486</v>
          </cell>
          <cell r="V51">
            <v>158.4</v>
          </cell>
          <cell r="W51">
            <v>0.10802</v>
          </cell>
          <cell r="X51">
            <v>0.10802</v>
          </cell>
          <cell r="Y51">
            <v>5.4010000000000002E-2</v>
          </cell>
          <cell r="AB51" t="str">
            <v/>
          </cell>
          <cell r="AC51">
            <v>126.72000000000001</v>
          </cell>
          <cell r="AD51">
            <v>0.7128000000000001</v>
          </cell>
          <cell r="AE51">
            <v>2.8373281955959038</v>
          </cell>
          <cell r="AF51">
            <v>2.8913381955959037</v>
          </cell>
          <cell r="AG51">
            <v>3.1440377685959038</v>
          </cell>
          <cell r="AH51">
            <v>98.347165137592796</v>
          </cell>
          <cell r="AI51">
            <v>49.459999999999994</v>
          </cell>
          <cell r="AJ51">
            <v>15.91</v>
          </cell>
          <cell r="AK51">
            <v>10</v>
          </cell>
          <cell r="AL51">
            <v>0.25</v>
          </cell>
          <cell r="AM51">
            <v>1.4E-2</v>
          </cell>
          <cell r="AN51">
            <v>0.13208019733428955</v>
          </cell>
          <cell r="AO51">
            <v>0.236572265625</v>
          </cell>
          <cell r="AP51">
            <v>0.5283207893371582</v>
          </cell>
          <cell r="AQ51">
            <v>3.7376189384066101</v>
          </cell>
          <cell r="AR51">
            <v>3.6721746185645014</v>
          </cell>
          <cell r="AS51">
            <v>6.8214174903960823</v>
          </cell>
          <cell r="AT51">
            <v>0.71201811053699049</v>
          </cell>
          <cell r="AU51">
            <v>0.84409830787128004</v>
          </cell>
          <cell r="AV51">
            <v>4.4946856970829208</v>
          </cell>
          <cell r="AW51">
            <v>220.63236822110659</v>
          </cell>
          <cell r="AX51">
            <v>0.44575130082016906</v>
          </cell>
          <cell r="AY51">
            <v>303.51979525014559</v>
          </cell>
          <cell r="AZ51" t="str">
            <v>86°50'19''</v>
          </cell>
          <cell r="BA51" t="e">
            <v>#VALUE!</v>
          </cell>
          <cell r="BB51">
            <v>0.59499999999999997</v>
          </cell>
          <cell r="BC51" t="e">
            <v>#VALUE!</v>
          </cell>
          <cell r="BD51" t="e">
            <v>#VALUE!</v>
          </cell>
          <cell r="BE51" t="e">
            <v>#VALUE!</v>
          </cell>
          <cell r="BF51" t="e">
            <v>#VALUE!</v>
          </cell>
          <cell r="BG51" t="e">
            <v>#VALUE!</v>
          </cell>
          <cell r="BH51" t="e">
            <v>#VALUE!</v>
          </cell>
          <cell r="BI51" t="e">
            <v>#VALUE!</v>
          </cell>
          <cell r="BJ51" t="e">
            <v>#VALUE!</v>
          </cell>
          <cell r="BK51" t="e">
            <v>#VALUE!</v>
          </cell>
          <cell r="BL51" t="e">
            <v>#VALUE!</v>
          </cell>
          <cell r="BM51" t="e">
            <v>#VALUE!</v>
          </cell>
          <cell r="BN51">
            <v>6.0000000000059117E-2</v>
          </cell>
          <cell r="BO51">
            <v>730.18</v>
          </cell>
          <cell r="BP51">
            <v>722.31</v>
          </cell>
          <cell r="BQ51">
            <v>730.43000000000029</v>
          </cell>
          <cell r="BR51">
            <v>722.56</v>
          </cell>
          <cell r="BS51">
            <v>731.7213043486762</v>
          </cell>
          <cell r="BT51">
            <v>723.85904830801019</v>
          </cell>
          <cell r="BU51" t="str">
            <v/>
          </cell>
          <cell r="BV51">
            <v>1.2913043486759079</v>
          </cell>
          <cell r="BW51">
            <v>1.2990483080102422</v>
          </cell>
          <cell r="BX51">
            <v>1.5413043486759079</v>
          </cell>
          <cell r="BY51">
            <v>250</v>
          </cell>
          <cell r="BZ51">
            <v>0.71250000000000002</v>
          </cell>
          <cell r="CA51">
            <v>0.3125</v>
          </cell>
          <cell r="CB51">
            <v>1.2951763283430751</v>
          </cell>
          <cell r="CC51">
            <v>6</v>
          </cell>
          <cell r="CD51">
            <v>1.4198853860066456</v>
          </cell>
          <cell r="CE51">
            <v>1225.3832738328915</v>
          </cell>
          <cell r="CF51">
            <v>5.1012857470690509E-2</v>
          </cell>
          <cell r="CG51">
            <v>1586.5351030940396</v>
          </cell>
          <cell r="CH51">
            <v>2811.9183769269312</v>
          </cell>
          <cell r="CI51">
            <v>2</v>
          </cell>
          <cell r="CJ51">
            <v>1</v>
          </cell>
          <cell r="CK51">
            <v>1.5</v>
          </cell>
          <cell r="CL51">
            <v>2345</v>
          </cell>
          <cell r="CM51">
            <v>1.7986684713818324</v>
          </cell>
          <cell r="CN51">
            <v>1.9</v>
          </cell>
          <cell r="CO51" t="str">
            <v/>
          </cell>
          <cell r="CP51">
            <v>3</v>
          </cell>
          <cell r="CQ51">
            <v>3</v>
          </cell>
          <cell r="DV51" t="str">
            <v>250 mm</v>
          </cell>
          <cell r="DW51">
            <v>49.459999999999994</v>
          </cell>
          <cell r="DX51" t="str">
            <v>1</v>
          </cell>
          <cell r="DY51" t="str">
            <v>CS</v>
          </cell>
          <cell r="DZ51">
            <v>730.18000000000029</v>
          </cell>
          <cell r="EA51">
            <v>722.31000000000029</v>
          </cell>
        </row>
        <row r="52">
          <cell r="A52">
            <v>26</v>
          </cell>
          <cell r="B52" t="str">
            <v>C29</v>
          </cell>
          <cell r="C52" t="str">
            <v>C61</v>
          </cell>
          <cell r="D52">
            <v>0.10807</v>
          </cell>
          <cell r="E52">
            <v>0.17712</v>
          </cell>
          <cell r="F52">
            <v>1.12752191</v>
          </cell>
          <cell r="G52">
            <v>2.33</v>
          </cell>
          <cell r="K52">
            <v>0.20696883819190759</v>
          </cell>
          <cell r="L52">
            <v>11.717335582336819</v>
          </cell>
          <cell r="M52">
            <v>11.717335582336819</v>
          </cell>
          <cell r="N52">
            <v>174.10894398747362</v>
          </cell>
          <cell r="O52">
            <v>0.63391388844568075</v>
          </cell>
          <cell r="P52">
            <v>126.6795698271963</v>
          </cell>
          <cell r="Q52">
            <v>0.10807</v>
          </cell>
          <cell r="R52">
            <v>0.17712</v>
          </cell>
          <cell r="S52">
            <v>1.12752191</v>
          </cell>
          <cell r="U52">
            <v>540</v>
          </cell>
          <cell r="V52">
            <v>158.4</v>
          </cell>
          <cell r="X52">
            <v>0.16981000000000002</v>
          </cell>
          <cell r="Y52">
            <v>8.4905000000000008E-2</v>
          </cell>
          <cell r="AB52" t="str">
            <v/>
          </cell>
          <cell r="AC52">
            <v>126.72000000000001</v>
          </cell>
          <cell r="AD52">
            <v>0.79200000000000004</v>
          </cell>
          <cell r="AE52">
            <v>3.1337863725489026</v>
          </cell>
          <cell r="AF52">
            <v>3.2186913725489026</v>
          </cell>
          <cell r="AG52">
            <v>3.5569479455489024</v>
          </cell>
          <cell r="AH52">
            <v>130.2365177727452</v>
          </cell>
          <cell r="AI52">
            <v>49.349999999999994</v>
          </cell>
          <cell r="AJ52">
            <v>15.5</v>
          </cell>
          <cell r="AK52">
            <v>10</v>
          </cell>
          <cell r="AL52">
            <v>0.25</v>
          </cell>
          <cell r="AM52">
            <v>1.4E-2</v>
          </cell>
          <cell r="AN52">
            <v>0.15670943260192871</v>
          </cell>
          <cell r="AO52">
            <v>0.245361328125</v>
          </cell>
          <cell r="AP52">
            <v>0.62683773040771484</v>
          </cell>
          <cell r="AQ52">
            <v>4.021482883209698</v>
          </cell>
          <cell r="AR52">
            <v>3.5055156644756074</v>
          </cell>
          <cell r="AS52">
            <v>7.658804370750901</v>
          </cell>
          <cell r="AT52">
            <v>0.82427750152643153</v>
          </cell>
          <cell r="AU52">
            <v>0.98098693412836024</v>
          </cell>
          <cell r="AV52">
            <v>4.4363937745529025</v>
          </cell>
          <cell r="AW52">
            <v>217.77097016510768</v>
          </cell>
          <cell r="AX52">
            <v>0.59804352101661495</v>
          </cell>
          <cell r="AY52">
            <v>304.03535973951034</v>
          </cell>
          <cell r="AZ52" t="str">
            <v>00°00'00''</v>
          </cell>
          <cell r="BA52" t="e">
            <v>#VALUE!</v>
          </cell>
          <cell r="BB52">
            <v>0.13700000000000001</v>
          </cell>
          <cell r="BC52" t="e">
            <v>#VALUE!</v>
          </cell>
          <cell r="BD52" t="e">
            <v>#VALUE!</v>
          </cell>
          <cell r="BE52" t="e">
            <v>#VALUE!</v>
          </cell>
          <cell r="BF52" t="e">
            <v>#VALUE!</v>
          </cell>
          <cell r="BG52" t="e">
            <v>#VALUE!</v>
          </cell>
          <cell r="BH52" t="e">
            <v>#VALUE!</v>
          </cell>
          <cell r="BI52" t="e">
            <v>#VALUE!</v>
          </cell>
          <cell r="BJ52" t="e">
            <v>#VALUE!</v>
          </cell>
          <cell r="BK52" t="e">
            <v>#VALUE!</v>
          </cell>
          <cell r="BL52" t="e">
            <v>#VALUE!</v>
          </cell>
          <cell r="BM52" t="e">
            <v>#VALUE!</v>
          </cell>
          <cell r="BN52">
            <v>8.9999999999918145E-2</v>
          </cell>
          <cell r="BO52">
            <v>722.22</v>
          </cell>
          <cell r="BP52">
            <v>714.57</v>
          </cell>
          <cell r="BQ52">
            <v>722.47000000000025</v>
          </cell>
          <cell r="BR52">
            <v>714.82</v>
          </cell>
          <cell r="BS52">
            <v>723.85904830801019</v>
          </cell>
          <cell r="BT52">
            <v>717.52854041212333</v>
          </cell>
          <cell r="BU52" t="str">
            <v/>
          </cell>
          <cell r="BV52">
            <v>1.389048308009933</v>
          </cell>
          <cell r="BW52">
            <v>2.7085404121232841</v>
          </cell>
          <cell r="BX52">
            <v>1.639048308009933</v>
          </cell>
          <cell r="BY52">
            <v>250</v>
          </cell>
          <cell r="BZ52">
            <v>0.71250000000000002</v>
          </cell>
          <cell r="CA52">
            <v>0.3125</v>
          </cell>
          <cell r="CB52">
            <v>2.0487943600666085</v>
          </cell>
          <cell r="CC52">
            <v>7</v>
          </cell>
          <cell r="CD52">
            <v>1.7742243577616796</v>
          </cell>
          <cell r="CE52">
            <v>1891.4617766519009</v>
          </cell>
          <cell r="CF52">
            <v>2.2247310420012711E-2</v>
          </cell>
          <cell r="CG52">
            <v>715.12608925778602</v>
          </cell>
          <cell r="CH52">
            <v>2606.587865909687</v>
          </cell>
          <cell r="CI52">
            <v>2</v>
          </cell>
          <cell r="CJ52">
            <v>1</v>
          </cell>
          <cell r="CK52">
            <v>1.5</v>
          </cell>
          <cell r="CL52">
            <v>2345</v>
          </cell>
          <cell r="CM52">
            <v>1.6673269931192027</v>
          </cell>
          <cell r="CN52">
            <v>1.9</v>
          </cell>
          <cell r="CO52" t="str">
            <v/>
          </cell>
          <cell r="CP52">
            <v>3</v>
          </cell>
          <cell r="CQ52">
            <v>3</v>
          </cell>
          <cell r="DV52" t="str">
            <v>250 mm</v>
          </cell>
          <cell r="DW52">
            <v>49.349999999999994</v>
          </cell>
          <cell r="DX52" t="str">
            <v>1</v>
          </cell>
          <cell r="DY52" t="str">
            <v>CS</v>
          </cell>
          <cell r="DZ52">
            <v>722.22000000000025</v>
          </cell>
          <cell r="EA52">
            <v>714.57000000000028</v>
          </cell>
        </row>
        <row r="53">
          <cell r="AD53" t="str">
            <v/>
          </cell>
        </row>
        <row r="54">
          <cell r="A54">
            <v>27</v>
          </cell>
          <cell r="B54" t="str">
            <v>C69</v>
          </cell>
          <cell r="C54" t="str">
            <v>C70</v>
          </cell>
          <cell r="D54">
            <v>0.10103999999999999</v>
          </cell>
          <cell r="F54">
            <v>0.10103999999999999</v>
          </cell>
          <cell r="G54">
            <v>2.33</v>
          </cell>
          <cell r="H54">
            <v>60.84</v>
          </cell>
          <cell r="I54">
            <v>9.31</v>
          </cell>
          <cell r="J54">
            <v>15.302432610124917</v>
          </cell>
          <cell r="K54" t="str">
            <v/>
          </cell>
          <cell r="L54">
            <v>5</v>
          </cell>
          <cell r="M54">
            <v>10</v>
          </cell>
          <cell r="N54">
            <v>190.32831544687943</v>
          </cell>
          <cell r="O54">
            <v>0.63455104103320614</v>
          </cell>
          <cell r="P54">
            <v>12.202907022424487</v>
          </cell>
          <cell r="Q54">
            <v>0.10103999999999999</v>
          </cell>
          <cell r="R54">
            <v>0</v>
          </cell>
          <cell r="S54">
            <v>0.10103999999999999</v>
          </cell>
          <cell r="U54">
            <v>14</v>
          </cell>
          <cell r="V54">
            <v>158.4</v>
          </cell>
          <cell r="Y54">
            <v>0</v>
          </cell>
          <cell r="AB54" t="str">
            <v/>
          </cell>
          <cell r="AC54">
            <v>126.72000000000001</v>
          </cell>
          <cell r="AD54">
            <v>2.0533333333333334E-2</v>
          </cell>
          <cell r="AE54">
            <v>8.2133333333333336E-2</v>
          </cell>
          <cell r="AF54">
            <v>8.2133333333333336E-2</v>
          </cell>
          <cell r="AG54">
            <v>0.11244533333333333</v>
          </cell>
          <cell r="AH54">
            <v>13.702907022424487</v>
          </cell>
          <cell r="AI54">
            <v>25.27</v>
          </cell>
          <cell r="AJ54">
            <v>14.13</v>
          </cell>
          <cell r="AK54">
            <v>10</v>
          </cell>
          <cell r="AL54">
            <v>0.25</v>
          </cell>
          <cell r="AM54">
            <v>1.4E-2</v>
          </cell>
          <cell r="AN54">
            <v>4.9011707305908203E-2</v>
          </cell>
          <cell r="AO54">
            <v>9.375E-2</v>
          </cell>
          <cell r="AP54">
            <v>0.19604682922363281</v>
          </cell>
          <cell r="AQ54">
            <v>2.0174723642319421</v>
          </cell>
          <cell r="AR54">
            <v>3.4792044312999191</v>
          </cell>
          <cell r="AS54">
            <v>2.5784949306461433</v>
          </cell>
          <cell r="AT54">
            <v>0.20745131194901234</v>
          </cell>
          <cell r="AU54">
            <v>0.25646301925492054</v>
          </cell>
          <cell r="AV54">
            <v>4.2357987614362109</v>
          </cell>
          <cell r="AW54">
            <v>207.92428548457414</v>
          </cell>
          <cell r="AX54">
            <v>6.5903350301237909E-2</v>
          </cell>
          <cell r="AY54">
            <v>288.52414655635073</v>
          </cell>
          <cell r="AZ54" t="b">
            <v>0</v>
          </cell>
          <cell r="BA54" t="str">
            <v/>
          </cell>
          <cell r="BB54" t="str">
            <v/>
          </cell>
          <cell r="BC54" t="str">
            <v/>
          </cell>
          <cell r="BD54" t="str">
            <v/>
          </cell>
          <cell r="BE54" t="str">
            <v/>
          </cell>
          <cell r="BF54" t="str">
            <v/>
          </cell>
          <cell r="BG54">
            <v>0.13987927488490917</v>
          </cell>
          <cell r="BH54">
            <v>4.8</v>
          </cell>
          <cell r="BI54">
            <v>1.2</v>
          </cell>
          <cell r="BJ54">
            <v>0.4369160521696478</v>
          </cell>
          <cell r="BK54">
            <v>0.5306660521696478</v>
          </cell>
          <cell r="BL54">
            <v>7.7128841390578884E-4</v>
          </cell>
          <cell r="BM54">
            <v>0.63772480870026438</v>
          </cell>
          <cell r="BO54">
            <v>712.19</v>
          </cell>
          <cell r="BP54">
            <v>708.62</v>
          </cell>
          <cell r="BQ54">
            <v>712.44</v>
          </cell>
          <cell r="BR54">
            <v>708.87</v>
          </cell>
          <cell r="BS54">
            <v>713.63697422336816</v>
          </cell>
          <cell r="BT54">
            <v>710.07337808518582</v>
          </cell>
          <cell r="BU54" t="b">
            <v>0</v>
          </cell>
          <cell r="BV54">
            <v>1.1969742233681018</v>
          </cell>
          <cell r="BW54">
            <v>1.2033780851858182</v>
          </cell>
          <cell r="BX54">
            <v>1.4469742233681018</v>
          </cell>
          <cell r="BY54">
            <v>250</v>
          </cell>
          <cell r="BZ54">
            <v>0.71250000000000002</v>
          </cell>
          <cell r="CA54">
            <v>0.3125</v>
          </cell>
          <cell r="CB54">
            <v>1.20017615427696</v>
          </cell>
          <cell r="CC54">
            <v>10</v>
          </cell>
          <cell r="CD54">
            <v>1.2554110066203883</v>
          </cell>
          <cell r="CE54">
            <v>1338.3662120422262</v>
          </cell>
          <cell r="CF54">
            <v>5.8083696092778303E-2</v>
          </cell>
          <cell r="CG54">
            <v>1819.4771752380288</v>
          </cell>
          <cell r="CH54">
            <v>3157.8433872802552</v>
          </cell>
          <cell r="CI54">
            <v>2</v>
          </cell>
          <cell r="CJ54">
            <v>1</v>
          </cell>
          <cell r="CK54">
            <v>1.5</v>
          </cell>
          <cell r="CL54">
            <v>2345</v>
          </cell>
          <cell r="CM54">
            <v>2.0199424652112503</v>
          </cell>
          <cell r="CN54">
            <v>2.2000000000000002</v>
          </cell>
          <cell r="CO54" t="str">
            <v/>
          </cell>
          <cell r="CP54">
            <v>3</v>
          </cell>
          <cell r="CQ54">
            <v>3</v>
          </cell>
          <cell r="DV54" t="str">
            <v>250 mm</v>
          </cell>
          <cell r="DW54">
            <v>25.27</v>
          </cell>
          <cell r="DX54" t="str">
            <v>1</v>
          </cell>
          <cell r="DY54" t="str">
            <v>CS</v>
          </cell>
          <cell r="DZ54">
            <v>712.19</v>
          </cell>
          <cell r="EA54">
            <v>708.62</v>
          </cell>
        </row>
        <row r="55">
          <cell r="A55">
            <v>28</v>
          </cell>
          <cell r="B55" t="str">
            <v>C70</v>
          </cell>
          <cell r="C55" t="str">
            <v>3BOX</v>
          </cell>
          <cell r="F55">
            <v>0.10103999999999999</v>
          </cell>
          <cell r="G55">
            <v>2.33</v>
          </cell>
          <cell r="K55">
            <v>1.0160862896435358E-2</v>
          </cell>
          <cell r="L55">
            <v>10.010160862896436</v>
          </cell>
          <cell r="M55">
            <v>10.010160862896436</v>
          </cell>
          <cell r="N55">
            <v>190.21991299689051</v>
          </cell>
          <cell r="O55">
            <v>0.64740896129117442</v>
          </cell>
          <cell r="P55">
            <v>12.202907022424487</v>
          </cell>
          <cell r="Q55">
            <v>0</v>
          </cell>
          <cell r="R55">
            <v>0</v>
          </cell>
          <cell r="S55">
            <v>0.10103999999999999</v>
          </cell>
          <cell r="U55">
            <v>14</v>
          </cell>
          <cell r="V55">
            <v>158.4</v>
          </cell>
          <cell r="Y55">
            <v>0</v>
          </cell>
          <cell r="AB55" t="str">
            <v/>
          </cell>
          <cell r="AC55">
            <v>126.72000000000001</v>
          </cell>
          <cell r="AD55">
            <v>2.0533333333333334E-2</v>
          </cell>
          <cell r="AE55">
            <v>8.2133333333333336E-2</v>
          </cell>
          <cell r="AF55">
            <v>8.2133333333333336E-2</v>
          </cell>
          <cell r="AG55">
            <v>0.11244533333333333</v>
          </cell>
          <cell r="AH55">
            <v>13.702907022424487</v>
          </cell>
          <cell r="AI55">
            <v>1.4400000000000002</v>
          </cell>
          <cell r="AJ55">
            <v>23.61</v>
          </cell>
          <cell r="AK55">
            <v>10</v>
          </cell>
          <cell r="AL55">
            <v>0.25</v>
          </cell>
          <cell r="AM55">
            <v>1.4E-2</v>
          </cell>
          <cell r="AN55">
            <v>4.309844970703125E-2</v>
          </cell>
          <cell r="AO55">
            <v>9.375E-2</v>
          </cell>
          <cell r="AP55">
            <v>0.172393798828125</v>
          </cell>
          <cell r="AQ55">
            <v>2.4269442427188084</v>
          </cell>
          <cell r="AR55">
            <v>4.4775895298883315</v>
          </cell>
          <cell r="AS55">
            <v>3.8783898455902714</v>
          </cell>
          <cell r="AT55">
            <v>0.30020684797482011</v>
          </cell>
          <cell r="AU55">
            <v>0.34330529768185136</v>
          </cell>
          <cell r="AV55">
            <v>5.4753543609433679</v>
          </cell>
          <cell r="AW55">
            <v>268.77082868969563</v>
          </cell>
          <cell r="AX55">
            <v>5.0983609676796153E-2</v>
          </cell>
          <cell r="AY55">
            <v>304.19771621937764</v>
          </cell>
          <cell r="AZ55" t="str">
            <v>15°40'25''</v>
          </cell>
          <cell r="BA55" t="e">
            <v>#VALUE!</v>
          </cell>
          <cell r="BB55">
            <v>8.6999999999999994E-2</v>
          </cell>
          <cell r="BC55" t="e">
            <v>#VALUE!</v>
          </cell>
          <cell r="BD55" t="e">
            <v>#VALUE!</v>
          </cell>
          <cell r="BE55" t="e">
            <v>#VALUE!</v>
          </cell>
          <cell r="BF55" t="e">
            <v>#VALUE!</v>
          </cell>
          <cell r="BG55" t="e">
            <v>#VALUE!</v>
          </cell>
          <cell r="BH55" t="e">
            <v>#VALUE!</v>
          </cell>
          <cell r="BI55" t="e">
            <v>#VALUE!</v>
          </cell>
          <cell r="BJ55" t="e">
            <v>#VALUE!</v>
          </cell>
          <cell r="BK55" t="e">
            <v>#VALUE!</v>
          </cell>
          <cell r="BL55" t="e">
            <v>#VALUE!</v>
          </cell>
          <cell r="BM55" t="e">
            <v>#VALUE!</v>
          </cell>
          <cell r="BN55">
            <v>2.9999999999972715E-2</v>
          </cell>
          <cell r="BO55">
            <v>708.59</v>
          </cell>
          <cell r="BP55">
            <v>708.25</v>
          </cell>
          <cell r="BQ55">
            <v>708.84</v>
          </cell>
          <cell r="BR55">
            <v>708.5</v>
          </cell>
          <cell r="BS55">
            <v>710.07337808518582</v>
          </cell>
          <cell r="BT55">
            <v>709.5</v>
          </cell>
          <cell r="BU55" t="str">
            <v/>
          </cell>
          <cell r="BV55">
            <v>1.233378085185791</v>
          </cell>
          <cell r="BW55">
            <v>1</v>
          </cell>
          <cell r="BX55">
            <v>1.483378085185791</v>
          </cell>
          <cell r="BY55">
            <v>250</v>
          </cell>
          <cell r="BZ55">
            <v>0.71250000000000002</v>
          </cell>
          <cell r="CA55">
            <v>0.3125</v>
          </cell>
          <cell r="CB55">
            <v>1.1166890425928955</v>
          </cell>
          <cell r="CC55">
            <v>3</v>
          </cell>
          <cell r="CD55">
            <v>1.2503775299418127</v>
          </cell>
          <cell r="CE55">
            <v>1142.5715422821422</v>
          </cell>
          <cell r="CF55">
            <v>6.5494299598437222E-2</v>
          </cell>
          <cell r="CG55">
            <v>2071.1604742970753</v>
          </cell>
          <cell r="CH55">
            <v>3213.7320165792175</v>
          </cell>
          <cell r="CI55">
            <v>2</v>
          </cell>
          <cell r="CJ55">
            <v>1</v>
          </cell>
          <cell r="CK55">
            <v>1.5</v>
          </cell>
          <cell r="CL55">
            <v>2345</v>
          </cell>
          <cell r="CM55">
            <v>2.0556921214792436</v>
          </cell>
          <cell r="CN55">
            <v>2.2000000000000002</v>
          </cell>
          <cell r="CO55" t="str">
            <v/>
          </cell>
          <cell r="CP55">
            <v>3</v>
          </cell>
          <cell r="CQ55">
            <v>3</v>
          </cell>
          <cell r="DV55" t="str">
            <v>250 mm</v>
          </cell>
          <cell r="DW55">
            <v>1.4400000000000002</v>
          </cell>
          <cell r="DX55" t="str">
            <v>1</v>
          </cell>
          <cell r="DY55" t="str">
            <v>CS</v>
          </cell>
          <cell r="DZ55">
            <v>708.59</v>
          </cell>
          <cell r="EA55">
            <v>708.25</v>
          </cell>
        </row>
        <row r="56">
          <cell r="AD56" t="str">
            <v/>
          </cell>
          <cell r="BU56" t="str">
            <v/>
          </cell>
        </row>
        <row r="57">
          <cell r="A57">
            <v>29</v>
          </cell>
          <cell r="B57" t="str">
            <v>C4</v>
          </cell>
          <cell r="C57" t="str">
            <v>C55</v>
          </cell>
          <cell r="D57">
            <v>0.12245999999999999</v>
          </cell>
          <cell r="F57">
            <v>0.12245999999999999</v>
          </cell>
          <cell r="G57">
            <v>2.33</v>
          </cell>
          <cell r="H57">
            <v>2</v>
          </cell>
          <cell r="I57">
            <v>0.5</v>
          </cell>
          <cell r="J57">
            <v>25</v>
          </cell>
          <cell r="K57" t="str">
            <v/>
          </cell>
          <cell r="L57">
            <v>5</v>
          </cell>
          <cell r="M57">
            <v>10</v>
          </cell>
          <cell r="N57">
            <v>190.32831544687943</v>
          </cell>
          <cell r="O57">
            <v>0.63231589736950611</v>
          </cell>
          <cell r="P57">
            <v>14.737769493352884</v>
          </cell>
          <cell r="Q57">
            <v>0.12245999999999999</v>
          </cell>
          <cell r="R57">
            <v>0</v>
          </cell>
          <cell r="S57">
            <v>0.12245999999999999</v>
          </cell>
          <cell r="U57">
            <v>18</v>
          </cell>
          <cell r="V57">
            <v>158.4</v>
          </cell>
          <cell r="Y57">
            <v>0</v>
          </cell>
          <cell r="AB57" t="str">
            <v/>
          </cell>
          <cell r="AC57">
            <v>126.72000000000001</v>
          </cell>
          <cell r="AD57">
            <v>2.64E-2</v>
          </cell>
          <cell r="AE57">
            <v>0.1056</v>
          </cell>
          <cell r="AF57">
            <v>0.1056</v>
          </cell>
          <cell r="AG57">
            <v>0.14233799999999999</v>
          </cell>
          <cell r="AH57">
            <v>16.237769493352886</v>
          </cell>
          <cell r="AI57">
            <v>36.479999999999997</v>
          </cell>
          <cell r="AJ57">
            <v>9.9</v>
          </cell>
          <cell r="AK57">
            <v>10</v>
          </cell>
          <cell r="AL57">
            <v>0.25</v>
          </cell>
          <cell r="AM57">
            <v>1.4E-2</v>
          </cell>
          <cell r="AN57">
            <v>5.8205604553222656E-2</v>
          </cell>
          <cell r="AO57">
            <v>0.1015625</v>
          </cell>
          <cell r="AP57">
            <v>0.23282241821289063</v>
          </cell>
          <cell r="AQ57">
            <v>1.8711642239408266</v>
          </cell>
          <cell r="AR57">
            <v>2.9455176379075874</v>
          </cell>
          <cell r="AS57">
            <v>2.1086591013100056</v>
          </cell>
          <cell r="AT57">
            <v>0.17845339209765931</v>
          </cell>
          <cell r="AU57">
            <v>0.23665899665088197</v>
          </cell>
          <cell r="AV57">
            <v>3.5455354776124119</v>
          </cell>
          <cell r="AW57">
            <v>174.04106577358019</v>
          </cell>
          <cell r="AX57">
            <v>9.3298494933819323E-2</v>
          </cell>
          <cell r="AY57">
            <v>134.56763007581799</v>
          </cell>
          <cell r="AZ57" t="e">
            <v>#REF!</v>
          </cell>
          <cell r="BA57" t="e">
            <v>#REF!</v>
          </cell>
          <cell r="BB57" t="e">
            <v>#REF!</v>
          </cell>
          <cell r="BC57" t="e">
            <v>#REF!</v>
          </cell>
          <cell r="BD57" t="e">
            <v>#REF!</v>
          </cell>
          <cell r="BE57" t="e">
            <v>#REF!</v>
          </cell>
          <cell r="BF57" t="e">
            <v>#REF!</v>
          </cell>
          <cell r="BG57" t="e">
            <v>#REF!</v>
          </cell>
          <cell r="BH57" t="e">
            <v>#REF!</v>
          </cell>
          <cell r="BI57" t="e">
            <v>#REF!</v>
          </cell>
          <cell r="BJ57" t="e">
            <v>#REF!</v>
          </cell>
          <cell r="BK57" t="e">
            <v>#REF!</v>
          </cell>
          <cell r="BL57" t="e">
            <v>#REF!</v>
          </cell>
          <cell r="BM57" t="e">
            <v>#REF!</v>
          </cell>
          <cell r="BO57">
            <v>725.25</v>
          </cell>
          <cell r="BP57">
            <v>721.64</v>
          </cell>
          <cell r="BQ57">
            <v>725.5</v>
          </cell>
          <cell r="BR57">
            <v>721.89</v>
          </cell>
          <cell r="BS57">
            <v>726.7</v>
          </cell>
          <cell r="BT57">
            <v>723.18632127920841</v>
          </cell>
          <cell r="BU57" t="b">
            <v>0</v>
          </cell>
          <cell r="BV57">
            <v>1.2000000000000455</v>
          </cell>
          <cell r="BW57">
            <v>1.2963212792084278</v>
          </cell>
          <cell r="BX57">
            <v>1.4500000000000455</v>
          </cell>
          <cell r="BY57">
            <v>250</v>
          </cell>
          <cell r="BZ57">
            <v>0.71250000000000002</v>
          </cell>
          <cell r="CA57">
            <v>0.3125</v>
          </cell>
          <cell r="CB57">
            <v>1.2481606396042366</v>
          </cell>
          <cell r="CC57">
            <v>3</v>
          </cell>
          <cell r="CD57">
            <v>1.3625492362463218</v>
          </cell>
          <cell r="CE57">
            <v>1245.0719442837094</v>
          </cell>
          <cell r="CF57">
            <v>5.4349909994806045E-2</v>
          </cell>
          <cell r="CG57">
            <v>1695.5722413263761</v>
          </cell>
          <cell r="CH57">
            <v>2940.6441856100855</v>
          </cell>
          <cell r="CI57">
            <v>2</v>
          </cell>
          <cell r="CJ57">
            <v>1</v>
          </cell>
          <cell r="CK57">
            <v>1.5</v>
          </cell>
          <cell r="CL57">
            <v>2345</v>
          </cell>
          <cell r="CM57">
            <v>1.8810090739510139</v>
          </cell>
          <cell r="CN57">
            <v>1.9</v>
          </cell>
          <cell r="CO57" t="str">
            <v/>
          </cell>
          <cell r="CP57">
            <v>3</v>
          </cell>
          <cell r="CQ57">
            <v>3</v>
          </cell>
          <cell r="DV57" t="str">
            <v>250 mm</v>
          </cell>
          <cell r="DW57">
            <v>36.479999999999997</v>
          </cell>
          <cell r="DX57" t="str">
            <v>1</v>
          </cell>
          <cell r="DY57" t="str">
            <v>CS</v>
          </cell>
          <cell r="DZ57">
            <v>725.25</v>
          </cell>
          <cell r="EA57">
            <v>721.64</v>
          </cell>
        </row>
        <row r="58">
          <cell r="AD58" t="str">
            <v/>
          </cell>
          <cell r="BU58" t="str">
            <v/>
          </cell>
        </row>
        <row r="59">
          <cell r="A59">
            <v>30</v>
          </cell>
          <cell r="B59" t="str">
            <v>C85</v>
          </cell>
          <cell r="C59" t="str">
            <v>C59</v>
          </cell>
          <cell r="D59">
            <v>0.23923000000000003</v>
          </cell>
          <cell r="F59">
            <v>0.23923000000000003</v>
          </cell>
          <cell r="G59">
            <v>2.33</v>
          </cell>
          <cell r="H59">
            <v>5.18</v>
          </cell>
          <cell r="I59">
            <v>0.14000000000000057</v>
          </cell>
          <cell r="J59">
            <v>2.7027027027027142</v>
          </cell>
          <cell r="K59" t="str">
            <v/>
          </cell>
          <cell r="L59">
            <v>5</v>
          </cell>
          <cell r="M59">
            <v>10</v>
          </cell>
          <cell r="N59">
            <v>190.32831544687943</v>
          </cell>
          <cell r="O59">
            <v>0.63183446498091855</v>
          </cell>
          <cell r="P59">
            <v>28.768840334855611</v>
          </cell>
          <cell r="Q59">
            <v>0.23923000000000003</v>
          </cell>
          <cell r="R59">
            <v>0</v>
          </cell>
          <cell r="S59">
            <v>0.23923000000000003</v>
          </cell>
          <cell r="U59">
            <v>21</v>
          </cell>
          <cell r="V59">
            <v>158.4</v>
          </cell>
          <cell r="W59">
            <v>0.23923000000000003</v>
          </cell>
          <cell r="X59">
            <v>0.23923000000000003</v>
          </cell>
          <cell r="Y59">
            <v>0.11961500000000001</v>
          </cell>
          <cell r="AB59" t="str">
            <v/>
          </cell>
          <cell r="AC59">
            <v>126.72000000000001</v>
          </cell>
          <cell r="AD59">
            <v>3.0800000000000004E-2</v>
          </cell>
          <cell r="AE59">
            <v>0.12320000000000002</v>
          </cell>
          <cell r="AF59">
            <v>0.24281500000000003</v>
          </cell>
          <cell r="AG59">
            <v>0.31458400000000003</v>
          </cell>
          <cell r="AH59">
            <v>30.268840334855611</v>
          </cell>
          <cell r="AI59">
            <v>66.759999999999991</v>
          </cell>
          <cell r="AJ59">
            <v>11.16</v>
          </cell>
          <cell r="AK59">
            <v>10</v>
          </cell>
          <cell r="AL59">
            <v>0.25</v>
          </cell>
          <cell r="AM59">
            <v>1.4E-2</v>
          </cell>
          <cell r="AN59">
            <v>7.7414274215698242E-2</v>
          </cell>
          <cell r="AO59">
            <v>0.140625</v>
          </cell>
          <cell r="AP59">
            <v>0.30965709686279297</v>
          </cell>
          <cell r="AQ59">
            <v>2.3389497418288974</v>
          </cell>
          <cell r="AR59">
            <v>3.1535216676814168</v>
          </cell>
          <cell r="AS59">
            <v>3.0405028267981913</v>
          </cell>
          <cell r="AT59">
            <v>0.27883210472994213</v>
          </cell>
          <cell r="AU59">
            <v>0.35624637894564037</v>
          </cell>
          <cell r="AV59">
            <v>3.7644049464001683</v>
          </cell>
          <cell r="AW59">
            <v>184.78479569918514</v>
          </cell>
          <cell r="AX59">
            <v>0.16380590307944415</v>
          </cell>
          <cell r="AY59">
            <v>146.25311169283839</v>
          </cell>
          <cell r="AZ59" t="e">
            <v>#REF!</v>
          </cell>
          <cell r="BA59" t="e">
            <v>#REF!</v>
          </cell>
          <cell r="BB59" t="e">
            <v>#REF!</v>
          </cell>
          <cell r="BC59" t="e">
            <v>#REF!</v>
          </cell>
          <cell r="BD59" t="e">
            <v>#REF!</v>
          </cell>
          <cell r="BE59" t="e">
            <v>#REF!</v>
          </cell>
          <cell r="BF59" t="e">
            <v>#REF!</v>
          </cell>
          <cell r="BG59" t="e">
            <v>#REF!</v>
          </cell>
          <cell r="BH59" t="e">
            <v>#REF!</v>
          </cell>
          <cell r="BI59" t="e">
            <v>#REF!</v>
          </cell>
          <cell r="BJ59" t="e">
            <v>#REF!</v>
          </cell>
          <cell r="BK59" t="e">
            <v>#REF!</v>
          </cell>
          <cell r="BL59" t="e">
            <v>#REF!</v>
          </cell>
          <cell r="BM59" t="e">
            <v>#REF!</v>
          </cell>
          <cell r="BO59">
            <v>722.26</v>
          </cell>
          <cell r="BP59">
            <v>714.81</v>
          </cell>
          <cell r="BQ59">
            <v>722.51</v>
          </cell>
          <cell r="BR59">
            <v>715.06</v>
          </cell>
          <cell r="BS59">
            <v>723.70945573876008</v>
          </cell>
          <cell r="BT59">
            <v>717.92207809623778</v>
          </cell>
          <cell r="BU59" t="b">
            <v>0</v>
          </cell>
          <cell r="BV59">
            <v>1.1994557387600935</v>
          </cell>
          <cell r="BW59">
            <v>2.8620780962378376</v>
          </cell>
          <cell r="BX59">
            <v>1.4494557387600935</v>
          </cell>
          <cell r="BY59">
            <v>250</v>
          </cell>
          <cell r="BZ59">
            <v>0.71250000000000002</v>
          </cell>
          <cell r="CA59">
            <v>0.3125</v>
          </cell>
          <cell r="CB59">
            <v>2.0307669174989655</v>
          </cell>
          <cell r="CC59">
            <v>3</v>
          </cell>
          <cell r="CD59">
            <v>1.9158074028115268</v>
          </cell>
          <cell r="CE59">
            <v>1750.6288833003707</v>
          </cell>
          <cell r="CF59">
            <v>2.261943592280391E-2</v>
          </cell>
          <cell r="CG59">
            <v>725.70261808240321</v>
          </cell>
          <cell r="CH59">
            <v>2476.3315013827741</v>
          </cell>
          <cell r="CI59">
            <v>2</v>
          </cell>
          <cell r="CJ59">
            <v>1</v>
          </cell>
          <cell r="CK59">
            <v>1.5</v>
          </cell>
          <cell r="CL59">
            <v>2345</v>
          </cell>
          <cell r="CM59">
            <v>1.5840073569612627</v>
          </cell>
          <cell r="CN59">
            <v>1.9</v>
          </cell>
          <cell r="CO59" t="str">
            <v/>
          </cell>
          <cell r="CP59">
            <v>3</v>
          </cell>
          <cell r="CQ59">
            <v>3</v>
          </cell>
          <cell r="DV59" t="str">
            <v>250 mm</v>
          </cell>
          <cell r="DW59">
            <v>66.759999999999991</v>
          </cell>
          <cell r="DX59" t="str">
            <v>1</v>
          </cell>
          <cell r="DY59" t="str">
            <v>CS</v>
          </cell>
          <cell r="DZ59">
            <v>722.26</v>
          </cell>
          <cell r="EA59">
            <v>714.81</v>
          </cell>
        </row>
        <row r="60">
          <cell r="AD60" t="str">
            <v/>
          </cell>
        </row>
        <row r="61">
          <cell r="A61" t="str">
            <v>SECTOR 3</v>
          </cell>
        </row>
        <row r="62">
          <cell r="AD62" t="str">
            <v/>
          </cell>
        </row>
        <row r="63">
          <cell r="A63">
            <v>31</v>
          </cell>
          <cell r="B63" t="str">
            <v>C73</v>
          </cell>
          <cell r="C63" t="str">
            <v>CBA16</v>
          </cell>
          <cell r="D63">
            <v>3.8610000000000005E-2</v>
          </cell>
          <cell r="F63">
            <v>3.8610000000000005E-2</v>
          </cell>
          <cell r="G63">
            <v>2.33</v>
          </cell>
          <cell r="H63">
            <v>46.62</v>
          </cell>
          <cell r="I63">
            <v>5.160000000000001</v>
          </cell>
          <cell r="J63">
            <v>11.068211068211072</v>
          </cell>
          <cell r="K63" t="str">
            <v/>
          </cell>
          <cell r="L63">
            <v>5</v>
          </cell>
          <cell r="M63">
            <v>10</v>
          </cell>
          <cell r="N63">
            <v>190.32831544687943</v>
          </cell>
          <cell r="O63">
            <v>0.63286203960825993</v>
          </cell>
          <cell r="P63">
            <v>4.6506349597432628</v>
          </cell>
          <cell r="Q63">
            <v>3.8610000000000005E-2</v>
          </cell>
          <cell r="R63">
            <v>0</v>
          </cell>
          <cell r="S63">
            <v>3.8610000000000005E-2</v>
          </cell>
          <cell r="U63">
            <v>4</v>
          </cell>
          <cell r="V63">
            <v>158.4</v>
          </cell>
          <cell r="Y63">
            <v>0</v>
          </cell>
          <cell r="AB63" t="str">
            <v/>
          </cell>
          <cell r="AC63">
            <v>126.72000000000001</v>
          </cell>
          <cell r="AD63">
            <v>5.8666666666666676E-3</v>
          </cell>
          <cell r="AE63">
            <v>2.346666666666667E-2</v>
          </cell>
          <cell r="AF63">
            <v>2.346666666666667E-2</v>
          </cell>
          <cell r="AG63">
            <v>3.5049666666666673E-2</v>
          </cell>
          <cell r="AH63">
            <v>6.1506349597432628</v>
          </cell>
          <cell r="AI63">
            <v>36.75</v>
          </cell>
          <cell r="AJ63">
            <v>9.09</v>
          </cell>
          <cell r="AK63">
            <v>10</v>
          </cell>
          <cell r="AL63">
            <v>0.25</v>
          </cell>
          <cell r="AM63">
            <v>1.4E-2</v>
          </cell>
          <cell r="AN63">
            <v>3.668975830078125E-2</v>
          </cell>
          <cell r="AO63">
            <v>6.25E-2</v>
          </cell>
          <cell r="AP63">
            <v>0.146759033203125</v>
          </cell>
          <cell r="AQ63">
            <v>1.3749956133680434</v>
          </cell>
          <cell r="AR63">
            <v>2.758601263812722</v>
          </cell>
          <cell r="AS63">
            <v>1.307655183519429</v>
          </cell>
          <cell r="AT63">
            <v>9.636151563615504E-2</v>
          </cell>
          <cell r="AU63">
            <v>0.13305127393693628</v>
          </cell>
          <cell r="AV63">
            <v>3.3973960672093293</v>
          </cell>
          <cell r="AW63">
            <v>166.76928946999504</v>
          </cell>
          <cell r="AX63">
            <v>3.6881100706793374E-2</v>
          </cell>
          <cell r="AY63">
            <v>293.66261885726135</v>
          </cell>
          <cell r="AZ63" t="e">
            <v>#REF!</v>
          </cell>
          <cell r="BA63" t="e">
            <v>#REF!</v>
          </cell>
          <cell r="BB63" t="e">
            <v>#REF!</v>
          </cell>
          <cell r="BC63" t="e">
            <v>#REF!</v>
          </cell>
          <cell r="BD63" t="e">
            <v>#REF!</v>
          </cell>
          <cell r="BE63" t="e">
            <v>#REF!</v>
          </cell>
          <cell r="BF63" t="e">
            <v>#REF!</v>
          </cell>
          <cell r="BG63" t="e">
            <v>#REF!</v>
          </cell>
          <cell r="BH63" t="e">
            <v>#REF!</v>
          </cell>
          <cell r="BI63" t="e">
            <v>#REF!</v>
          </cell>
          <cell r="BJ63" t="e">
            <v>#REF!</v>
          </cell>
          <cell r="BK63" t="e">
            <v>#REF!</v>
          </cell>
          <cell r="BL63" t="e">
            <v>#REF!</v>
          </cell>
          <cell r="BM63" t="e">
            <v>#REF!</v>
          </cell>
          <cell r="BO63">
            <v>703.19</v>
          </cell>
          <cell r="BP63">
            <v>699.85</v>
          </cell>
          <cell r="BQ63">
            <v>703.43999999999994</v>
          </cell>
          <cell r="BR63">
            <v>700.1</v>
          </cell>
          <cell r="BS63">
            <v>704.64109911207106</v>
          </cell>
          <cell r="BT63">
            <v>700.7</v>
          </cell>
          <cell r="BV63">
            <v>1.2010991120711196</v>
          </cell>
          <cell r="BW63">
            <v>0.60000000000002274</v>
          </cell>
          <cell r="BX63">
            <v>1.4510991120711196</v>
          </cell>
          <cell r="BY63">
            <v>250</v>
          </cell>
          <cell r="BZ63">
            <v>0.71250000000000002</v>
          </cell>
          <cell r="CA63">
            <v>0.3125</v>
          </cell>
          <cell r="CB63">
            <v>0.90054955603557119</v>
          </cell>
          <cell r="CC63">
            <v>3</v>
          </cell>
          <cell r="CD63">
            <v>1.0519224868971604</v>
          </cell>
          <cell r="CE63">
            <v>961.22704497999587</v>
          </cell>
          <cell r="CF63">
            <v>9.1982052339059428E-2</v>
          </cell>
          <cell r="CG63">
            <v>3027.7501226620266</v>
          </cell>
          <cell r="CH63">
            <v>3988.9771676420223</v>
          </cell>
          <cell r="CI63">
            <v>2</v>
          </cell>
          <cell r="CJ63">
            <v>1</v>
          </cell>
          <cell r="CK63">
            <v>1.5</v>
          </cell>
          <cell r="CL63">
            <v>2345</v>
          </cell>
          <cell r="CM63">
            <v>2.55158454220172</v>
          </cell>
          <cell r="CN63">
            <v>3</v>
          </cell>
          <cell r="CO63" t="str">
            <v/>
          </cell>
          <cell r="CP63">
            <v>3</v>
          </cell>
          <cell r="CQ63">
            <v>3</v>
          </cell>
          <cell r="DV63" t="str">
            <v>250 mm</v>
          </cell>
          <cell r="DW63">
            <v>36.75</v>
          </cell>
          <cell r="DX63" t="str">
            <v>1</v>
          </cell>
          <cell r="DY63" t="str">
            <v>CS</v>
          </cell>
          <cell r="DZ63">
            <v>703.18999999999994</v>
          </cell>
          <cell r="EA63">
            <v>699.84999999999991</v>
          </cell>
        </row>
        <row r="64">
          <cell r="AD64" t="str">
            <v/>
          </cell>
        </row>
        <row r="65">
          <cell r="A65" t="str">
            <v>SECTOR 4</v>
          </cell>
        </row>
        <row r="66">
          <cell r="AD66" t="str">
            <v/>
          </cell>
        </row>
        <row r="67">
          <cell r="A67">
            <v>32</v>
          </cell>
          <cell r="B67" t="str">
            <v>C95'</v>
          </cell>
          <cell r="C67" t="str">
            <v>CBB5</v>
          </cell>
          <cell r="D67">
            <v>4.7100000000000003E-2</v>
          </cell>
          <cell r="F67">
            <v>4.7100000000000003E-2</v>
          </cell>
          <cell r="G67">
            <v>2.33</v>
          </cell>
          <cell r="H67">
            <v>14.78</v>
          </cell>
          <cell r="I67">
            <v>0.25000000000000022</v>
          </cell>
          <cell r="J67">
            <v>1.6914749661705024</v>
          </cell>
          <cell r="K67" t="str">
            <v/>
          </cell>
          <cell r="L67">
            <v>5</v>
          </cell>
          <cell r="M67">
            <v>10</v>
          </cell>
          <cell r="N67">
            <v>190.32831544687943</v>
          </cell>
          <cell r="O67">
            <v>0.6296357380161367</v>
          </cell>
          <cell r="P67">
            <v>5.6443466909390851</v>
          </cell>
          <cell r="Q67">
            <v>4.7100000000000003E-2</v>
          </cell>
          <cell r="R67">
            <v>0</v>
          </cell>
          <cell r="S67">
            <v>4.7100000000000003E-2</v>
          </cell>
          <cell r="U67">
            <v>27</v>
          </cell>
          <cell r="V67">
            <v>158.4</v>
          </cell>
          <cell r="Y67">
            <v>0</v>
          </cell>
          <cell r="AB67" t="str">
            <v/>
          </cell>
          <cell r="AC67">
            <v>126.72000000000001</v>
          </cell>
          <cell r="AD67">
            <v>3.9600000000000003E-2</v>
          </cell>
          <cell r="AE67">
            <v>0.15840000000000001</v>
          </cell>
          <cell r="AF67">
            <v>0.15840000000000001</v>
          </cell>
          <cell r="AG67">
            <v>0.17253000000000002</v>
          </cell>
          <cell r="AH67">
            <v>7.1443466909390851</v>
          </cell>
          <cell r="AI67">
            <v>42.14</v>
          </cell>
          <cell r="AJ67">
            <v>2.8</v>
          </cell>
          <cell r="AK67">
            <v>10</v>
          </cell>
          <cell r="AL67">
            <v>0.25</v>
          </cell>
          <cell r="AM67">
            <v>1.4E-2</v>
          </cell>
          <cell r="AN67">
            <v>5.2966117858886719E-2</v>
          </cell>
          <cell r="AO67">
            <v>6.640625E-2</v>
          </cell>
          <cell r="AP67">
            <v>0.21186447143554688</v>
          </cell>
          <cell r="AQ67">
            <v>0.94144810954741032</v>
          </cell>
          <cell r="AR67">
            <v>1.5583098880092694</v>
          </cell>
          <cell r="AS67">
            <v>0.54872660639991422</v>
          </cell>
          <cell r="AT67">
            <v>4.5174543474535811E-2</v>
          </cell>
          <cell r="AU67">
            <v>9.814066133342253E-2</v>
          </cell>
          <cell r="AV67">
            <v>1.8855725788051052</v>
          </cell>
          <cell r="AW67">
            <v>92.55782752163249</v>
          </cell>
          <cell r="AX67">
            <v>7.7187925454163434E-2</v>
          </cell>
          <cell r="AY67">
            <v>111.73297270166353</v>
          </cell>
          <cell r="AZ67" t="e">
            <v>#REF!</v>
          </cell>
          <cell r="BA67" t="e">
            <v>#REF!</v>
          </cell>
          <cell r="BB67" t="e">
            <v>#REF!</v>
          </cell>
          <cell r="BC67" t="e">
            <v>#REF!</v>
          </cell>
          <cell r="BD67" t="e">
            <v>#REF!</v>
          </cell>
          <cell r="BE67" t="e">
            <v>#REF!</v>
          </cell>
          <cell r="BF67" t="e">
            <v>#REF!</v>
          </cell>
          <cell r="BG67" t="e">
            <v>#REF!</v>
          </cell>
          <cell r="BH67" t="e">
            <v>#REF!</v>
          </cell>
          <cell r="BI67" t="e">
            <v>#REF!</v>
          </cell>
          <cell r="BJ67" t="e">
            <v>#REF!</v>
          </cell>
          <cell r="BK67" t="e">
            <v>#REF!</v>
          </cell>
          <cell r="BL67" t="e">
            <v>#REF!</v>
          </cell>
          <cell r="BM67" t="e">
            <v>#REF!</v>
          </cell>
          <cell r="BO67">
            <v>701.05</v>
          </cell>
          <cell r="BP67">
            <v>699.87</v>
          </cell>
          <cell r="BQ67">
            <v>701.3</v>
          </cell>
          <cell r="BR67">
            <v>700.12</v>
          </cell>
          <cell r="BS67">
            <v>702.5</v>
          </cell>
          <cell r="BT67">
            <v>700.7</v>
          </cell>
          <cell r="BV67">
            <v>1.2000000000000455</v>
          </cell>
          <cell r="BW67">
            <v>0.58000000000004093</v>
          </cell>
          <cell r="BX67">
            <v>1.4500000000000455</v>
          </cell>
          <cell r="BY67">
            <v>250</v>
          </cell>
          <cell r="BZ67">
            <v>0.71250000000000002</v>
          </cell>
          <cell r="CA67">
            <v>0.3125</v>
          </cell>
          <cell r="CB67">
            <v>0.8900000000000432</v>
          </cell>
          <cell r="CC67">
            <v>3</v>
          </cell>
          <cell r="CD67">
            <v>1.0417661060305516</v>
          </cell>
          <cell r="CE67">
            <v>951.94633457623002</v>
          </cell>
          <cell r="CF67">
            <v>9.3625256581334138E-2</v>
          </cell>
          <cell r="CG67">
            <v>3089.7487139105087</v>
          </cell>
          <cell r="CH67">
            <v>4041.6950484867389</v>
          </cell>
          <cell r="CI67">
            <v>2</v>
          </cell>
          <cell r="CJ67">
            <v>1</v>
          </cell>
          <cell r="CK67">
            <v>1.5</v>
          </cell>
          <cell r="CL67">
            <v>2345</v>
          </cell>
          <cell r="CM67">
            <v>2.5853060011642253</v>
          </cell>
          <cell r="CN67">
            <v>3</v>
          </cell>
          <cell r="CO67" t="str">
            <v/>
          </cell>
          <cell r="CP67">
            <v>3</v>
          </cell>
          <cell r="CQ67">
            <v>3</v>
          </cell>
          <cell r="DV67" t="str">
            <v>250 mm</v>
          </cell>
          <cell r="DW67">
            <v>42.14</v>
          </cell>
          <cell r="DX67" t="str">
            <v>1</v>
          </cell>
          <cell r="DY67" t="str">
            <v>CS</v>
          </cell>
          <cell r="DZ67">
            <v>701.05</v>
          </cell>
          <cell r="EA67">
            <v>699.87</v>
          </cell>
        </row>
        <row r="68">
          <cell r="AD68" t="str">
            <v/>
          </cell>
        </row>
        <row r="69">
          <cell r="A69" t="str">
            <v>SECTOR 5</v>
          </cell>
        </row>
        <row r="70">
          <cell r="AD70" t="str">
            <v/>
          </cell>
        </row>
        <row r="71">
          <cell r="A71">
            <v>33</v>
          </cell>
          <cell r="B71" t="str">
            <v>C89</v>
          </cell>
          <cell r="C71" t="str">
            <v>C62</v>
          </cell>
          <cell r="D71">
            <v>0.25011</v>
          </cell>
          <cell r="F71">
            <v>0.25011</v>
          </cell>
          <cell r="G71">
            <v>2.33</v>
          </cell>
          <cell r="H71">
            <v>40.909999999999997</v>
          </cell>
          <cell r="I71">
            <v>2.9499999999999993</v>
          </cell>
          <cell r="J71">
            <v>7.2109508677584939</v>
          </cell>
          <cell r="K71" t="str">
            <v/>
          </cell>
          <cell r="L71">
            <v>5</v>
          </cell>
          <cell r="M71">
            <v>10</v>
          </cell>
          <cell r="N71">
            <v>190.32831544687943</v>
          </cell>
          <cell r="O71">
            <v>0.62939981418826019</v>
          </cell>
          <cell r="P71">
            <v>29.961328780959093</v>
          </cell>
          <cell r="Q71">
            <v>0.25011</v>
          </cell>
          <cell r="R71">
            <v>0</v>
          </cell>
          <cell r="S71">
            <v>0.25011</v>
          </cell>
          <cell r="U71">
            <v>40</v>
          </cell>
          <cell r="V71">
            <v>158.4</v>
          </cell>
          <cell r="W71">
            <v>0.25011</v>
          </cell>
          <cell r="X71">
            <v>0.25011</v>
          </cell>
          <cell r="Y71">
            <v>0.125055</v>
          </cell>
          <cell r="AB71" t="str">
            <v/>
          </cell>
          <cell r="AC71">
            <v>126.72000000000001</v>
          </cell>
          <cell r="AD71">
            <v>5.8666666666666666E-2</v>
          </cell>
          <cell r="AE71">
            <v>0.23466666666666666</v>
          </cell>
          <cell r="AF71">
            <v>0.35972166666666666</v>
          </cell>
          <cell r="AG71">
            <v>0.43475466666666668</v>
          </cell>
          <cell r="AH71">
            <v>31.461328780959093</v>
          </cell>
          <cell r="AI71">
            <v>58.83</v>
          </cell>
          <cell r="AJ71">
            <v>3.79</v>
          </cell>
          <cell r="AK71">
            <v>10</v>
          </cell>
          <cell r="AL71">
            <v>0.25</v>
          </cell>
          <cell r="AM71">
            <v>1.4E-2</v>
          </cell>
          <cell r="AN71">
            <v>0.10480809211730957</v>
          </cell>
          <cell r="AO71">
            <v>0.1435546875</v>
          </cell>
          <cell r="AP71">
            <v>0.41923236846923828</v>
          </cell>
          <cell r="AQ71">
            <v>1.611932591239071</v>
          </cell>
          <cell r="AR71">
            <v>1.8281925081694561</v>
          </cell>
          <cell r="AS71">
            <v>1.3357052763975217</v>
          </cell>
          <cell r="AT71">
            <v>0.1324325524311267</v>
          </cell>
          <cell r="AU71">
            <v>0.23724064454843627</v>
          </cell>
          <cell r="AV71">
            <v>2.1937333776561276</v>
          </cell>
          <cell r="AW71">
            <v>107.68463536217521</v>
          </cell>
          <cell r="AX71">
            <v>0.2921617246057932</v>
          </cell>
          <cell r="AY71">
            <v>119.24184582538125</v>
          </cell>
          <cell r="AZ71" t="e">
            <v>#REF!</v>
          </cell>
          <cell r="BA71" t="e">
            <v>#REF!</v>
          </cell>
          <cell r="BB71" t="e">
            <v>#REF!</v>
          </cell>
          <cell r="BC71" t="e">
            <v>#REF!</v>
          </cell>
          <cell r="BD71" t="e">
            <v>#REF!</v>
          </cell>
          <cell r="BE71" t="e">
            <v>#REF!</v>
          </cell>
          <cell r="BF71" t="e">
            <v>#REF!</v>
          </cell>
          <cell r="BG71" t="e">
            <v>#REF!</v>
          </cell>
          <cell r="BH71" t="e">
            <v>#REF!</v>
          </cell>
          <cell r="BI71" t="e">
            <v>#REF!</v>
          </cell>
          <cell r="BJ71" t="e">
            <v>#REF!</v>
          </cell>
          <cell r="BK71" t="e">
            <v>#REF!</v>
          </cell>
          <cell r="BL71" t="e">
            <v>#REF!</v>
          </cell>
          <cell r="BM71" t="e">
            <v>#REF!</v>
          </cell>
          <cell r="BO71">
            <v>716.3</v>
          </cell>
          <cell r="BP71">
            <v>714.07</v>
          </cell>
          <cell r="BQ71">
            <v>716.55</v>
          </cell>
          <cell r="BR71">
            <v>714.32</v>
          </cell>
          <cell r="BS71">
            <v>717.75432137390692</v>
          </cell>
          <cell r="BT71">
            <v>715.51900000000001</v>
          </cell>
          <cell r="BV71">
            <v>1.2043213739069643</v>
          </cell>
          <cell r="BW71">
            <v>1.1989999999999554</v>
          </cell>
          <cell r="BX71">
            <v>1.4543213739069643</v>
          </cell>
          <cell r="BY71">
            <v>250</v>
          </cell>
          <cell r="BZ71">
            <v>0.71250000000000002</v>
          </cell>
          <cell r="CA71">
            <v>0.3125</v>
          </cell>
          <cell r="CB71">
            <v>1.2016606869534598</v>
          </cell>
          <cell r="CC71">
            <v>3</v>
          </cell>
          <cell r="CD71">
            <v>1.3235831854292277</v>
          </cell>
          <cell r="CE71">
            <v>1209.4654976605016</v>
          </cell>
          <cell r="CF71">
            <v>5.7962828594546489E-2</v>
          </cell>
          <cell r="CG71">
            <v>1815.435191939323</v>
          </cell>
          <cell r="CH71">
            <v>3024.9006895998245</v>
          </cell>
          <cell r="CI71">
            <v>2</v>
          </cell>
          <cell r="CJ71">
            <v>1</v>
          </cell>
          <cell r="CK71">
            <v>1.5</v>
          </cell>
          <cell r="CL71">
            <v>2345</v>
          </cell>
          <cell r="CM71">
            <v>1.9349044922813377</v>
          </cell>
          <cell r="CN71">
            <v>2.2000000000000002</v>
          </cell>
          <cell r="CO71" t="str">
            <v/>
          </cell>
          <cell r="CP71">
            <v>3</v>
          </cell>
          <cell r="CQ71">
            <v>3</v>
          </cell>
          <cell r="DV71" t="str">
            <v>250 mm</v>
          </cell>
          <cell r="DW71">
            <v>58.83</v>
          </cell>
          <cell r="DX71" t="str">
            <v>1</v>
          </cell>
          <cell r="DY71" t="str">
            <v>CS</v>
          </cell>
          <cell r="DZ71">
            <v>716.3</v>
          </cell>
          <cell r="EA71">
            <v>714.06999999999994</v>
          </cell>
        </row>
        <row r="72">
          <cell r="A72">
            <v>34</v>
          </cell>
          <cell r="B72" t="str">
            <v>C62</v>
          </cell>
          <cell r="C72" t="str">
            <v>C63</v>
          </cell>
          <cell r="F72">
            <v>0.25011</v>
          </cell>
          <cell r="G72">
            <v>2.33</v>
          </cell>
          <cell r="K72">
            <v>0.1211545124428197</v>
          </cell>
          <cell r="L72">
            <v>10.121154512442819</v>
          </cell>
          <cell r="M72">
            <v>10.121154512442819</v>
          </cell>
          <cell r="N72">
            <v>189.04667411689451</v>
          </cell>
          <cell r="O72">
            <v>0.62422542882804455</v>
          </cell>
          <cell r="P72">
            <v>29.961328780959093</v>
          </cell>
          <cell r="Q72">
            <v>0</v>
          </cell>
          <cell r="R72">
            <v>0</v>
          </cell>
          <cell r="S72">
            <v>0.25011</v>
          </cell>
          <cell r="U72">
            <v>40</v>
          </cell>
          <cell r="V72">
            <v>158.4</v>
          </cell>
          <cell r="X72">
            <v>0.25011</v>
          </cell>
          <cell r="Y72">
            <v>0.125055</v>
          </cell>
          <cell r="AB72" t="str">
            <v/>
          </cell>
          <cell r="AC72">
            <v>126.72000000000001</v>
          </cell>
          <cell r="AD72">
            <v>5.8666666666666666E-2</v>
          </cell>
          <cell r="AE72">
            <v>0.23466666666666666</v>
          </cell>
          <cell r="AF72">
            <v>0.35972166666666666</v>
          </cell>
          <cell r="AG72">
            <v>0.43475466666666668</v>
          </cell>
          <cell r="AH72">
            <v>31.461328780959093</v>
          </cell>
          <cell r="AI72">
            <v>7.97</v>
          </cell>
          <cell r="AJ72">
            <v>0.63</v>
          </cell>
          <cell r="AK72">
            <v>10</v>
          </cell>
          <cell r="AL72">
            <v>0.22700000000000001</v>
          </cell>
          <cell r="AM72">
            <v>0.01</v>
          </cell>
          <cell r="AN72">
            <v>0.15148689270019527</v>
          </cell>
          <cell r="AO72">
            <v>0.14808203124999997</v>
          </cell>
          <cell r="AP72">
            <v>0.66734313964843728</v>
          </cell>
          <cell r="AQ72">
            <v>1.0964178445055512</v>
          </cell>
          <cell r="AR72">
            <v>0.95495069686344947</v>
          </cell>
          <cell r="AS72">
            <v>0.29730018767143679</v>
          </cell>
          <cell r="AT72">
            <v>6.1270748713058064E-2</v>
          </cell>
          <cell r="AU72">
            <v>0.21275764141325335</v>
          </cell>
          <cell r="AV72">
            <v>1.1741397221590137</v>
          </cell>
          <cell r="AW72">
            <v>47.518352688076824</v>
          </cell>
          <cell r="AX72">
            <v>0.66208795131177356</v>
          </cell>
          <cell r="AY72">
            <v>119.15647129298684</v>
          </cell>
          <cell r="AZ72" t="str">
            <v>00°00'00''</v>
          </cell>
          <cell r="BA72" t="e">
            <v>#VALUE!</v>
          </cell>
          <cell r="BB72">
            <v>1E-3</v>
          </cell>
          <cell r="BC72" t="e">
            <v>#VALUE!</v>
          </cell>
          <cell r="BD72" t="e">
            <v>#VALUE!</v>
          </cell>
          <cell r="BE72" t="e">
            <v>#VALUE!</v>
          </cell>
          <cell r="BF72" t="e">
            <v>#VALUE!</v>
          </cell>
          <cell r="BG72" t="e">
            <v>#VALUE!</v>
          </cell>
          <cell r="BH72" t="e">
            <v>#VALUE!</v>
          </cell>
          <cell r="BI72" t="e">
            <v>#VALUE!</v>
          </cell>
          <cell r="BJ72" t="e">
            <v>#VALUE!</v>
          </cell>
          <cell r="BK72" t="e">
            <v>#VALUE!</v>
          </cell>
          <cell r="BL72" t="e">
            <v>#VALUE!</v>
          </cell>
          <cell r="BM72" t="e">
            <v>#VALUE!</v>
          </cell>
          <cell r="BN72">
            <v>0.40000000000009095</v>
          </cell>
          <cell r="BO72">
            <v>713.67</v>
          </cell>
          <cell r="BP72">
            <v>713.62</v>
          </cell>
          <cell r="BQ72">
            <v>713.89699999999993</v>
          </cell>
          <cell r="BR72">
            <v>713.84699999999998</v>
          </cell>
          <cell r="BS72">
            <v>715.51900000000001</v>
          </cell>
          <cell r="BT72">
            <v>716.04096664480971</v>
          </cell>
          <cell r="BU72" t="str">
            <v/>
          </cell>
          <cell r="BV72">
            <v>1.6220000000000709</v>
          </cell>
          <cell r="BW72">
            <v>2.1939666448097341</v>
          </cell>
          <cell r="BX72">
            <v>1.849000000000071</v>
          </cell>
          <cell r="BY72">
            <v>250</v>
          </cell>
          <cell r="BZ72">
            <v>0.65</v>
          </cell>
          <cell r="CA72">
            <v>0.25</v>
          </cell>
          <cell r="CB72">
            <v>1.9079833224049025</v>
          </cell>
          <cell r="CC72">
            <v>3</v>
          </cell>
          <cell r="CD72">
            <v>1.9515635668009799</v>
          </cell>
          <cell r="CE72">
            <v>3434.3699803288246</v>
          </cell>
          <cell r="CF72">
            <v>2.0593399812147743E-2</v>
          </cell>
          <cell r="CG72">
            <v>633.91672942896321</v>
          </cell>
          <cell r="CH72">
            <v>4068.2867097577878</v>
          </cell>
          <cell r="CI72">
            <v>4</v>
          </cell>
          <cell r="CJ72">
            <v>1</v>
          </cell>
          <cell r="CK72" t="str">
            <v/>
          </cell>
          <cell r="CL72" t="str">
            <v/>
          </cell>
          <cell r="CM72" t="str">
            <v/>
          </cell>
          <cell r="CN72" t="str">
            <v/>
          </cell>
          <cell r="CO72">
            <v>0.63081481588887955</v>
          </cell>
          <cell r="CP72">
            <v>3</v>
          </cell>
          <cell r="CQ72">
            <v>3</v>
          </cell>
          <cell r="DV72" t="str">
            <v>250 mm</v>
          </cell>
          <cell r="DW72">
            <v>7.97</v>
          </cell>
          <cell r="DX72" t="str">
            <v>-</v>
          </cell>
          <cell r="DY72" t="str">
            <v>PVC</v>
          </cell>
          <cell r="DZ72">
            <v>713.67</v>
          </cell>
          <cell r="EA72">
            <v>713.62</v>
          </cell>
        </row>
        <row r="73">
          <cell r="AD73" t="str">
            <v/>
          </cell>
        </row>
        <row r="74">
          <cell r="A74" t="str">
            <v>SECTOR 6</v>
          </cell>
        </row>
        <row r="76">
          <cell r="A76">
            <v>35</v>
          </cell>
          <cell r="B76" t="str">
            <v>C13</v>
          </cell>
          <cell r="C76" t="str">
            <v>C27</v>
          </cell>
          <cell r="D76">
            <v>0.13056099999999998</v>
          </cell>
          <cell r="F76">
            <v>0.13056099999999998</v>
          </cell>
          <cell r="G76">
            <v>2.33</v>
          </cell>
          <cell r="H76">
            <v>40.68</v>
          </cell>
          <cell r="I76">
            <v>6.6200000000000045</v>
          </cell>
          <cell r="J76">
            <v>16.273352999016726</v>
          </cell>
          <cell r="K76" t="str">
            <v/>
          </cell>
          <cell r="L76">
            <v>5</v>
          </cell>
          <cell r="M76">
            <v>10</v>
          </cell>
          <cell r="N76">
            <v>190.32831544687943</v>
          </cell>
          <cell r="O76">
            <v>0.63506954780995117</v>
          </cell>
          <cell r="P76">
            <v>15.781132272780271</v>
          </cell>
          <cell r="Q76">
            <v>0.13056099999999998</v>
          </cell>
          <cell r="R76">
            <v>0</v>
          </cell>
          <cell r="S76">
            <v>0.13056099999999998</v>
          </cell>
          <cell r="U76">
            <v>9</v>
          </cell>
          <cell r="V76">
            <v>158.4</v>
          </cell>
          <cell r="Y76">
            <v>0</v>
          </cell>
          <cell r="AB76" t="str">
            <v/>
          </cell>
          <cell r="AC76">
            <v>126.72000000000001</v>
          </cell>
          <cell r="AD76">
            <v>1.32E-2</v>
          </cell>
          <cell r="AE76">
            <v>5.28E-2</v>
          </cell>
          <cell r="AF76">
            <v>5.28E-2</v>
          </cell>
          <cell r="AG76">
            <v>9.1968300000000003E-2</v>
          </cell>
          <cell r="AH76">
            <v>17.281132272780269</v>
          </cell>
          <cell r="AI76">
            <v>56.279999999999994</v>
          </cell>
          <cell r="AJ76">
            <v>15.16</v>
          </cell>
          <cell r="AK76">
            <v>10</v>
          </cell>
          <cell r="AL76">
            <v>0.25</v>
          </cell>
          <cell r="AM76">
            <v>1.4E-2</v>
          </cell>
          <cell r="AN76">
            <v>5.3994655609130859E-2</v>
          </cell>
          <cell r="AO76">
            <v>0.10546875</v>
          </cell>
          <cell r="AP76">
            <v>0.21597862243652344</v>
          </cell>
          <cell r="AQ76">
            <v>2.2156616006192431</v>
          </cell>
          <cell r="AR76">
            <v>3.6301843147368764</v>
          </cell>
          <cell r="AS76">
            <v>3.0221246271479751</v>
          </cell>
          <cell r="AT76">
            <v>0.25021184140971586</v>
          </cell>
          <cell r="AU76">
            <v>0.30420649701884672</v>
          </cell>
          <cell r="AV76">
            <v>4.3874667553122553</v>
          </cell>
          <cell r="AW76">
            <v>215.36927072435043</v>
          </cell>
          <cell r="AX76">
            <v>8.0239544920492692E-2</v>
          </cell>
          <cell r="AY76">
            <v>300.65294645163277</v>
          </cell>
          <cell r="AZ76" t="e">
            <v>#REF!</v>
          </cell>
          <cell r="BA76" t="e">
            <v>#REF!</v>
          </cell>
          <cell r="BB76" t="e">
            <v>#REF!</v>
          </cell>
          <cell r="BC76" t="e">
            <v>#REF!</v>
          </cell>
          <cell r="BD76" t="e">
            <v>#REF!</v>
          </cell>
          <cell r="BE76" t="e">
            <v>#REF!</v>
          </cell>
          <cell r="BF76" t="e">
            <v>#REF!</v>
          </cell>
          <cell r="BG76" t="e">
            <v>#REF!</v>
          </cell>
          <cell r="BH76" t="e">
            <v>#REF!</v>
          </cell>
          <cell r="BI76" t="e">
            <v>#REF!</v>
          </cell>
          <cell r="BJ76" t="e">
            <v>#REF!</v>
          </cell>
          <cell r="BK76" t="e">
            <v>#REF!</v>
          </cell>
          <cell r="BL76" t="e">
            <v>#REF!</v>
          </cell>
          <cell r="BM76" t="e">
            <v>#REF!</v>
          </cell>
          <cell r="BO76">
            <v>733.06</v>
          </cell>
          <cell r="BP76">
            <v>724.53</v>
          </cell>
          <cell r="BQ76">
            <v>733.31</v>
          </cell>
          <cell r="BR76">
            <v>724.78</v>
          </cell>
          <cell r="BS76">
            <v>734.50553245312699</v>
          </cell>
          <cell r="BT76">
            <v>725.985249438246</v>
          </cell>
          <cell r="BV76">
            <v>1.1955324531270435</v>
          </cell>
          <cell r="BW76">
            <v>1.2052494382460281</v>
          </cell>
          <cell r="BX76">
            <v>1.4455324531270435</v>
          </cell>
          <cell r="BY76">
            <v>250</v>
          </cell>
          <cell r="BZ76">
            <v>0.71250000000000002</v>
          </cell>
          <cell r="CA76">
            <v>0.3125</v>
          </cell>
          <cell r="CB76">
            <v>1.2003909456865358</v>
          </cell>
          <cell r="CC76">
            <v>3</v>
          </cell>
          <cell r="CD76">
            <v>1.322508429652772</v>
          </cell>
          <cell r="CE76">
            <v>1208.4834059836473</v>
          </cell>
          <cell r="CF76">
            <v>5.8066186253963759E-2</v>
          </cell>
          <cell r="CG76">
            <v>1818.8914935369526</v>
          </cell>
          <cell r="CH76">
            <v>3027.3748995205997</v>
          </cell>
          <cell r="CI76">
            <v>2</v>
          </cell>
          <cell r="CJ76">
            <v>1</v>
          </cell>
          <cell r="CK76">
            <v>1.5</v>
          </cell>
          <cell r="CL76">
            <v>2345</v>
          </cell>
          <cell r="CM76">
            <v>1.9364871425504899</v>
          </cell>
          <cell r="CN76">
            <v>2.2000000000000002</v>
          </cell>
          <cell r="CO76" t="str">
            <v/>
          </cell>
          <cell r="CP76">
            <v>3</v>
          </cell>
          <cell r="CQ76">
            <v>3</v>
          </cell>
          <cell r="DV76" t="str">
            <v>250 mm</v>
          </cell>
          <cell r="DW76">
            <v>56.279999999999994</v>
          </cell>
          <cell r="DX76" t="str">
            <v>1</v>
          </cell>
          <cell r="DY76" t="str">
            <v>CS</v>
          </cell>
          <cell r="DZ76">
            <v>733.06</v>
          </cell>
          <cell r="EA76">
            <v>724.53</v>
          </cell>
        </row>
        <row r="77">
          <cell r="A77">
            <v>36</v>
          </cell>
          <cell r="B77" t="str">
            <v>C27</v>
          </cell>
          <cell r="C77" t="str">
            <v>C37</v>
          </cell>
          <cell r="D77">
            <v>5.8717999999999992E-2</v>
          </cell>
          <cell r="F77">
            <v>0.18927899999999998</v>
          </cell>
          <cell r="G77">
            <v>2.33</v>
          </cell>
          <cell r="K77">
            <v>0.16499798339261612</v>
          </cell>
          <cell r="L77">
            <v>10.164997983392617</v>
          </cell>
          <cell r="M77">
            <v>10.164997983392617</v>
          </cell>
          <cell r="N77">
            <v>188.58866752679822</v>
          </cell>
          <cell r="O77">
            <v>0.6374956830140498</v>
          </cell>
          <cell r="P77">
            <v>22.840472198070245</v>
          </cell>
          <cell r="Q77">
            <v>5.8717999999999992E-2</v>
          </cell>
          <cell r="R77">
            <v>0</v>
          </cell>
          <cell r="S77">
            <v>0.18927899999999998</v>
          </cell>
          <cell r="U77">
            <v>20</v>
          </cell>
          <cell r="V77">
            <v>158.4</v>
          </cell>
          <cell r="Y77">
            <v>0</v>
          </cell>
          <cell r="AB77" t="str">
            <v/>
          </cell>
          <cell r="AC77">
            <v>126.72000000000001</v>
          </cell>
          <cell r="AD77">
            <v>2.9333333333333333E-2</v>
          </cell>
          <cell r="AE77">
            <v>0.11733333333333333</v>
          </cell>
          <cell r="AF77">
            <v>0.11733333333333333</v>
          </cell>
          <cell r="AG77">
            <v>0.17411703333333334</v>
          </cell>
          <cell r="AH77">
            <v>24.340472198070245</v>
          </cell>
          <cell r="AI77">
            <v>26.18</v>
          </cell>
          <cell r="AJ77">
            <v>19.899999999999999</v>
          </cell>
          <cell r="AK77">
            <v>10</v>
          </cell>
          <cell r="AL77">
            <v>0.25</v>
          </cell>
          <cell r="AM77">
            <v>1.4E-2</v>
          </cell>
          <cell r="AN77">
            <v>5.9851169586181641E-2</v>
          </cell>
          <cell r="AO77">
            <v>0.125</v>
          </cell>
          <cell r="AP77">
            <v>0.23940467834472656</v>
          </cell>
          <cell r="AQ77">
            <v>2.6963303478406777</v>
          </cell>
          <cell r="AR77">
            <v>4.1815948814210238</v>
          </cell>
          <cell r="AS77">
            <v>4.3433515222482848</v>
          </cell>
          <cell r="AT77">
            <v>0.37055032337852345</v>
          </cell>
          <cell r="AU77">
            <v>0.43040149296470509</v>
          </cell>
          <cell r="AV77">
            <v>5.0267903919129902</v>
          </cell>
          <cell r="AW77">
            <v>246.75199634952511</v>
          </cell>
          <cell r="AX77">
            <v>9.8643466144816422E-2</v>
          </cell>
          <cell r="AY77">
            <v>300.57427830454486</v>
          </cell>
          <cell r="AZ77" t="str">
            <v>00°00'00''</v>
          </cell>
          <cell r="BA77" t="e">
            <v>#VALUE!</v>
          </cell>
          <cell r="BB77">
            <v>0.126</v>
          </cell>
          <cell r="BC77" t="e">
            <v>#VALUE!</v>
          </cell>
          <cell r="BD77" t="e">
            <v>#VALUE!</v>
          </cell>
          <cell r="BE77" t="e">
            <v>#VALUE!</v>
          </cell>
          <cell r="BF77" t="e">
            <v>#VALUE!</v>
          </cell>
          <cell r="BG77" t="e">
            <v>#VALUE!</v>
          </cell>
          <cell r="BH77" t="e">
            <v>#VALUE!</v>
          </cell>
          <cell r="BI77" t="e">
            <v>#VALUE!</v>
          </cell>
          <cell r="BJ77" t="e">
            <v>#VALUE!</v>
          </cell>
          <cell r="BK77" t="e">
            <v>#VALUE!</v>
          </cell>
          <cell r="BL77" t="e">
            <v>#VALUE!</v>
          </cell>
          <cell r="BM77" t="e">
            <v>#VALUE!</v>
          </cell>
          <cell r="BN77">
            <v>1.999999999998181E-2</v>
          </cell>
          <cell r="BO77">
            <v>724.51</v>
          </cell>
          <cell r="BP77">
            <v>719.3</v>
          </cell>
          <cell r="BQ77">
            <v>724.76</v>
          </cell>
          <cell r="BR77">
            <v>719.55</v>
          </cell>
          <cell r="BS77">
            <v>725.985249438246</v>
          </cell>
          <cell r="BT77">
            <v>720.75150981208958</v>
          </cell>
          <cell r="BU77" t="str">
            <v/>
          </cell>
          <cell r="BV77">
            <v>1.22524943824601</v>
          </cell>
          <cell r="BW77">
            <v>1.2015098120896255</v>
          </cell>
          <cell r="BX77">
            <v>1.47524943824601</v>
          </cell>
          <cell r="BY77">
            <v>250</v>
          </cell>
          <cell r="BZ77">
            <v>0.71250000000000002</v>
          </cell>
          <cell r="CA77">
            <v>0.3125</v>
          </cell>
          <cell r="CB77">
            <v>1.2133796251678177</v>
          </cell>
          <cell r="CC77">
            <v>3</v>
          </cell>
          <cell r="CD77">
            <v>1.3334754493142476</v>
          </cell>
          <cell r="CE77">
            <v>1218.5048629186849</v>
          </cell>
          <cell r="CF77">
            <v>5.7021035374993811E-2</v>
          </cell>
          <cell r="CG77">
            <v>1784.0109273096268</v>
          </cell>
          <cell r="CH77">
            <v>3002.5157902283117</v>
          </cell>
          <cell r="CI77">
            <v>2</v>
          </cell>
          <cell r="CJ77">
            <v>1</v>
          </cell>
          <cell r="CK77">
            <v>1.5</v>
          </cell>
          <cell r="CL77">
            <v>2345</v>
          </cell>
          <cell r="CM77">
            <v>1.9205857933230139</v>
          </cell>
          <cell r="CN77">
            <v>2.2000000000000002</v>
          </cell>
          <cell r="CO77" t="str">
            <v/>
          </cell>
          <cell r="CP77">
            <v>3</v>
          </cell>
          <cell r="CQ77">
            <v>3</v>
          </cell>
          <cell r="DV77" t="str">
            <v>250 mm</v>
          </cell>
          <cell r="DW77">
            <v>26.18</v>
          </cell>
          <cell r="DX77" t="str">
            <v>1</v>
          </cell>
          <cell r="DY77" t="str">
            <v>CS</v>
          </cell>
          <cell r="DZ77">
            <v>724.51</v>
          </cell>
          <cell r="EA77">
            <v>719.3</v>
          </cell>
        </row>
        <row r="78">
          <cell r="A78">
            <v>37</v>
          </cell>
          <cell r="B78" t="str">
            <v>C37</v>
          </cell>
          <cell r="C78" t="str">
            <v>C39</v>
          </cell>
          <cell r="D78">
            <v>2.1915E-2</v>
          </cell>
          <cell r="F78">
            <v>0.21119399999999997</v>
          </cell>
          <cell r="G78">
            <v>2.33</v>
          </cell>
          <cell r="K78">
            <v>8.5393223587953079E-2</v>
          </cell>
          <cell r="L78">
            <v>10.25039120698057</v>
          </cell>
          <cell r="M78">
            <v>10.25039120698057</v>
          </cell>
          <cell r="N78">
            <v>187.70527413870511</v>
          </cell>
          <cell r="O78">
            <v>0.63014250300535823</v>
          </cell>
          <cell r="P78">
            <v>25.432601875019586</v>
          </cell>
          <cell r="Q78">
            <v>2.1915E-2</v>
          </cell>
          <cell r="R78">
            <v>0</v>
          </cell>
          <cell r="S78">
            <v>0.21119399999999997</v>
          </cell>
          <cell r="U78">
            <v>20</v>
          </cell>
          <cell r="V78">
            <v>158.4</v>
          </cell>
          <cell r="Y78">
            <v>0</v>
          </cell>
          <cell r="AB78" t="str">
            <v/>
          </cell>
          <cell r="AC78">
            <v>126.72000000000001</v>
          </cell>
          <cell r="AD78">
            <v>2.9333333333333333E-2</v>
          </cell>
          <cell r="AE78">
            <v>0.11733333333333333</v>
          </cell>
          <cell r="AF78">
            <v>0.11733333333333333</v>
          </cell>
          <cell r="AG78">
            <v>0.18069153333333332</v>
          </cell>
          <cell r="AH78">
            <v>26.932601875019586</v>
          </cell>
          <cell r="AI78">
            <v>14.270000000000001</v>
          </cell>
          <cell r="AJ78">
            <v>10.09</v>
          </cell>
          <cell r="AK78">
            <v>10</v>
          </cell>
          <cell r="AL78">
            <v>0.22700000000000001</v>
          </cell>
          <cell r="AM78">
            <v>0.01</v>
          </cell>
          <cell r="AN78">
            <v>6.5245484352111818E-2</v>
          </cell>
          <cell r="AO78">
            <v>0.13655468750000002</v>
          </cell>
          <cell r="AP78">
            <v>0.28742504119873047</v>
          </cell>
          <cell r="AQ78">
            <v>2.7992963079505802</v>
          </cell>
          <cell r="AR78">
            <v>4.126596540819766</v>
          </cell>
          <cell r="AS78">
            <v>2.3420885133347937</v>
          </cell>
          <cell r="AT78">
            <v>0.39939142811955908</v>
          </cell>
          <cell r="AU78">
            <v>0.46463691247167088</v>
          </cell>
          <cell r="AV78">
            <v>4.6988879534400789</v>
          </cell>
          <cell r="AW78">
            <v>190.16766982616562</v>
          </cell>
          <cell r="AX78">
            <v>0.14162555548815936</v>
          </cell>
          <cell r="AY78">
            <v>303.0188456878073</v>
          </cell>
          <cell r="AZ78" t="str">
            <v>02°26'40''</v>
          </cell>
          <cell r="BA78" t="e">
            <v>#VALUE!</v>
          </cell>
          <cell r="BB78">
            <v>3.4000000000000002E-2</v>
          </cell>
          <cell r="BC78" t="e">
            <v>#VALUE!</v>
          </cell>
          <cell r="BD78" t="e">
            <v>#VALUE!</v>
          </cell>
          <cell r="BE78" t="e">
            <v>#VALUE!</v>
          </cell>
          <cell r="BF78" t="e">
            <v>#VALUE!</v>
          </cell>
          <cell r="BG78" t="e">
            <v>#VALUE!</v>
          </cell>
          <cell r="BH78" t="e">
            <v>#VALUE!</v>
          </cell>
          <cell r="BI78" t="e">
            <v>#VALUE!</v>
          </cell>
          <cell r="BJ78" t="e">
            <v>#VALUE!</v>
          </cell>
          <cell r="BK78" t="e">
            <v>#VALUE!</v>
          </cell>
          <cell r="BL78" t="e">
            <v>#VALUE!</v>
          </cell>
          <cell r="BM78" t="e">
            <v>#VALUE!</v>
          </cell>
          <cell r="BN78">
            <v>2.9999999999972715E-2</v>
          </cell>
          <cell r="BO78">
            <v>719.27</v>
          </cell>
          <cell r="BP78">
            <v>717.83</v>
          </cell>
          <cell r="BQ78">
            <v>719.49699999999996</v>
          </cell>
          <cell r="BR78">
            <v>718.05700000000002</v>
          </cell>
          <cell r="BS78">
            <v>720.75150981208958</v>
          </cell>
          <cell r="BT78">
            <v>719.99733945436037</v>
          </cell>
          <cell r="BU78" t="str">
            <v/>
          </cell>
          <cell r="BV78">
            <v>1.2545098120896228</v>
          </cell>
          <cell r="BW78">
            <v>1.9403394543603554</v>
          </cell>
          <cell r="BX78">
            <v>1.4815098120896228</v>
          </cell>
          <cell r="BY78">
            <v>250</v>
          </cell>
          <cell r="BZ78">
            <v>0.65</v>
          </cell>
          <cell r="CA78">
            <v>0.25</v>
          </cell>
          <cell r="CB78">
            <v>1.5974246332249891</v>
          </cell>
          <cell r="CC78">
            <v>4</v>
          </cell>
          <cell r="CD78">
            <v>1.5645614401076875</v>
          </cell>
          <cell r="CE78">
            <v>3114.9780347887286</v>
          </cell>
          <cell r="CF78">
            <v>2.867416841609027E-2</v>
          </cell>
          <cell r="CG78">
            <v>856.55511045402238</v>
          </cell>
          <cell r="CH78">
            <v>3971.5331452427508</v>
          </cell>
          <cell r="CI78">
            <v>4</v>
          </cell>
          <cell r="CJ78">
            <v>1</v>
          </cell>
          <cell r="CK78" t="str">
            <v/>
          </cell>
          <cell r="CL78" t="str">
            <v/>
          </cell>
          <cell r="CM78" t="str">
            <v/>
          </cell>
          <cell r="CN78" t="str">
            <v/>
          </cell>
          <cell r="CO78">
            <v>0.6028530219266941</v>
          </cell>
          <cell r="CP78">
            <v>3</v>
          </cell>
          <cell r="CQ78">
            <v>3</v>
          </cell>
          <cell r="DV78" t="str">
            <v>250 mm</v>
          </cell>
          <cell r="DW78">
            <v>14.270000000000001</v>
          </cell>
          <cell r="DX78" t="str">
            <v>-</v>
          </cell>
          <cell r="DY78" t="str">
            <v>PVC</v>
          </cell>
          <cell r="DZ78">
            <v>719.27</v>
          </cell>
          <cell r="EA78">
            <v>717.82999999999993</v>
          </cell>
        </row>
        <row r="79">
          <cell r="AD79" t="str">
            <v/>
          </cell>
        </row>
        <row r="80">
          <cell r="A80" t="str">
            <v>DISTRITO 2</v>
          </cell>
        </row>
        <row r="81">
          <cell r="AD81" t="str">
            <v/>
          </cell>
          <cell r="BU81" t="str">
            <v/>
          </cell>
        </row>
        <row r="82">
          <cell r="A82">
            <v>38</v>
          </cell>
          <cell r="B82" t="str">
            <v>C77</v>
          </cell>
          <cell r="C82" t="str">
            <v>C81</v>
          </cell>
          <cell r="D82">
            <v>0.11669000000000002</v>
          </cell>
          <cell r="F82">
            <v>0.11669000000000002</v>
          </cell>
          <cell r="G82">
            <v>2.33</v>
          </cell>
          <cell r="H82">
            <v>2</v>
          </cell>
          <cell r="I82">
            <v>0.5</v>
          </cell>
          <cell r="J82">
            <v>25</v>
          </cell>
          <cell r="K82" t="str">
            <v/>
          </cell>
          <cell r="L82">
            <v>5</v>
          </cell>
          <cell r="M82">
            <v>10</v>
          </cell>
          <cell r="N82">
            <v>190.32831544687943</v>
          </cell>
          <cell r="O82">
            <v>0.63114984264322405</v>
          </cell>
          <cell r="P82">
            <v>14.017466339580299</v>
          </cell>
          <cell r="Q82">
            <v>0.11669000000000002</v>
          </cell>
          <cell r="R82">
            <v>0</v>
          </cell>
          <cell r="S82">
            <v>0.11669000000000002</v>
          </cell>
          <cell r="U82">
            <v>20</v>
          </cell>
          <cell r="V82">
            <v>158.4</v>
          </cell>
          <cell r="W82">
            <v>0.11669000000000002</v>
          </cell>
          <cell r="X82">
            <v>0.11669000000000002</v>
          </cell>
          <cell r="Y82">
            <v>5.8345000000000008E-2</v>
          </cell>
          <cell r="AB82" t="str">
            <v/>
          </cell>
          <cell r="AC82">
            <v>126.72000000000001</v>
          </cell>
          <cell r="AD82">
            <v>2.9333333333333333E-2</v>
          </cell>
          <cell r="AE82">
            <v>0.11733333333333333</v>
          </cell>
          <cell r="AF82">
            <v>0.17567833333333333</v>
          </cell>
          <cell r="AG82">
            <v>0.21068533333333334</v>
          </cell>
          <cell r="AH82">
            <v>15.517466339580299</v>
          </cell>
          <cell r="AI82">
            <v>47.37</v>
          </cell>
          <cell r="AJ82">
            <v>7.39</v>
          </cell>
          <cell r="AK82">
            <v>10</v>
          </cell>
          <cell r="AL82">
            <v>0.25</v>
          </cell>
          <cell r="AM82">
            <v>1.4E-2</v>
          </cell>
          <cell r="AN82">
            <v>6.1221122741699219E-2</v>
          </cell>
          <cell r="AO82">
            <v>9.9609375E-2</v>
          </cell>
          <cell r="AP82">
            <v>0.24488449096679688</v>
          </cell>
          <cell r="AQ82">
            <v>1.6648407365902147</v>
          </cell>
          <cell r="AR82">
            <v>2.5507484971143466</v>
          </cell>
          <cell r="AS82">
            <v>1.6451036520531588</v>
          </cell>
          <cell r="AT82">
            <v>0.14126884190674049</v>
          </cell>
          <cell r="AU82">
            <v>0.20248996464843971</v>
          </cell>
          <cell r="AV82">
            <v>3.0632783203427554</v>
          </cell>
          <cell r="AW82">
            <v>150.36832292327625</v>
          </cell>
          <cell r="AX82">
            <v>0.10319637831897555</v>
          </cell>
          <cell r="AY82">
            <v>216.83231289606789</v>
          </cell>
          <cell r="AZ82" t="e">
            <v>#REF!</v>
          </cell>
          <cell r="BA82" t="e">
            <v>#REF!</v>
          </cell>
          <cell r="BB82" t="e">
            <v>#REF!</v>
          </cell>
          <cell r="BC82" t="e">
            <v>#REF!</v>
          </cell>
          <cell r="BD82" t="e">
            <v>#REF!</v>
          </cell>
          <cell r="BE82" t="e">
            <v>#REF!</v>
          </cell>
          <cell r="BF82" t="e">
            <v>#REF!</v>
          </cell>
          <cell r="BG82" t="e">
            <v>#REF!</v>
          </cell>
          <cell r="BH82" t="e">
            <v>#REF!</v>
          </cell>
          <cell r="BI82" t="e">
            <v>#REF!</v>
          </cell>
          <cell r="BJ82" t="e">
            <v>#REF!</v>
          </cell>
          <cell r="BK82" t="e">
            <v>#REF!</v>
          </cell>
          <cell r="BL82" t="e">
            <v>#REF!</v>
          </cell>
          <cell r="BM82" t="e">
            <v>#REF!</v>
          </cell>
          <cell r="BO82">
            <v>726.08</v>
          </cell>
          <cell r="BP82">
            <v>722.58</v>
          </cell>
          <cell r="BQ82">
            <v>726.32999999999993</v>
          </cell>
          <cell r="BR82">
            <v>722.83</v>
          </cell>
          <cell r="BS82">
            <v>727.52591500558594</v>
          </cell>
          <cell r="BT82">
            <v>724.06805408539549</v>
          </cell>
          <cell r="BU82" t="str">
            <v/>
          </cell>
          <cell r="BV82">
            <v>1.1959150055860164</v>
          </cell>
          <cell r="BW82">
            <v>1.2380540853954471</v>
          </cell>
          <cell r="BX82">
            <v>1.4459150055860164</v>
          </cell>
          <cell r="BY82">
            <v>250</v>
          </cell>
          <cell r="BZ82">
            <v>0.71250000000000002</v>
          </cell>
          <cell r="CA82">
            <v>0.3125</v>
          </cell>
          <cell r="CB82">
            <v>1.2169845454907318</v>
          </cell>
          <cell r="CC82">
            <v>3</v>
          </cell>
          <cell r="CD82">
            <v>1.3365086534053725</v>
          </cell>
          <cell r="CE82">
            <v>1221.2765479445779</v>
          </cell>
          <cell r="CF82">
            <v>5.6735670533309968E-2</v>
          </cell>
          <cell r="CG82">
            <v>1774.5141259269124</v>
          </cell>
          <cell r="CH82">
            <v>2995.7906738714901</v>
          </cell>
          <cell r="CI82">
            <v>2</v>
          </cell>
          <cell r="CJ82">
            <v>1</v>
          </cell>
          <cell r="CK82">
            <v>1.5</v>
          </cell>
          <cell r="CL82">
            <v>2345</v>
          </cell>
          <cell r="CM82">
            <v>1.9162840131374137</v>
          </cell>
          <cell r="CN82">
            <v>2.2000000000000002</v>
          </cell>
          <cell r="CO82" t="str">
            <v/>
          </cell>
          <cell r="CP82">
            <v>3</v>
          </cell>
          <cell r="CQ82">
            <v>3</v>
          </cell>
          <cell r="DV82" t="str">
            <v>250 mm</v>
          </cell>
          <cell r="DW82">
            <v>47.37</v>
          </cell>
          <cell r="DX82" t="str">
            <v>1</v>
          </cell>
          <cell r="DY82" t="str">
            <v>CS</v>
          </cell>
          <cell r="DZ82">
            <v>726.07999999999993</v>
          </cell>
          <cell r="EA82">
            <v>722.57999999999993</v>
          </cell>
        </row>
        <row r="83">
          <cell r="AD83" t="str">
            <v/>
          </cell>
          <cell r="BU83" t="str">
            <v/>
          </cell>
        </row>
        <row r="84">
          <cell r="A84">
            <v>39</v>
          </cell>
          <cell r="B84" t="str">
            <v>C83'</v>
          </cell>
          <cell r="C84" t="str">
            <v>C83</v>
          </cell>
          <cell r="D84">
            <v>0.10196000000000001</v>
          </cell>
          <cell r="F84">
            <v>0.10196000000000001</v>
          </cell>
          <cell r="G84">
            <v>2.33</v>
          </cell>
          <cell r="H84">
            <v>53.33</v>
          </cell>
          <cell r="I84">
            <v>2.9</v>
          </cell>
          <cell r="J84">
            <v>5.4378398649915622</v>
          </cell>
          <cell r="K84" t="str">
            <v/>
          </cell>
          <cell r="L84">
            <v>5</v>
          </cell>
          <cell r="M84">
            <v>10</v>
          </cell>
          <cell r="N84">
            <v>190.32831544687943</v>
          </cell>
          <cell r="O84">
            <v>0.63172358653408001</v>
          </cell>
          <cell r="P84">
            <v>12.259148981973304</v>
          </cell>
          <cell r="Q84">
            <v>0.10196000000000001</v>
          </cell>
          <cell r="R84">
            <v>0</v>
          </cell>
          <cell r="S84">
            <v>0.10196000000000001</v>
          </cell>
          <cell r="U84">
            <v>3</v>
          </cell>
          <cell r="V84">
            <v>158.4</v>
          </cell>
          <cell r="W84">
            <v>0.10196000000000001</v>
          </cell>
          <cell r="X84">
            <v>0.10196000000000001</v>
          </cell>
          <cell r="Y84">
            <v>5.0980000000000004E-2</v>
          </cell>
          <cell r="AB84" t="str">
            <v/>
          </cell>
          <cell r="AC84">
            <v>126.72000000000001</v>
          </cell>
          <cell r="AD84">
            <v>4.4000000000000003E-3</v>
          </cell>
          <cell r="AE84">
            <v>1.7600000000000001E-2</v>
          </cell>
          <cell r="AF84">
            <v>6.8580000000000002E-2</v>
          </cell>
          <cell r="AG84">
            <v>9.9168000000000006E-2</v>
          </cell>
          <cell r="AH84">
            <v>13.759148981973304</v>
          </cell>
          <cell r="AI84">
            <v>26.7</v>
          </cell>
          <cell r="AJ84">
            <v>8.58</v>
          </cell>
          <cell r="AK84">
            <v>10</v>
          </cell>
          <cell r="AL84">
            <v>0.25</v>
          </cell>
          <cell r="AM84">
            <v>1.4E-2</v>
          </cell>
          <cell r="AN84">
            <v>5.5537700653076172E-2</v>
          </cell>
          <cell r="AO84">
            <v>9.375E-2</v>
          </cell>
          <cell r="AP84">
            <v>0.22215080261230469</v>
          </cell>
          <cell r="AQ84">
            <v>1.6947441895005628</v>
          </cell>
          <cell r="AR84">
            <v>2.7354151094265675</v>
          </cell>
          <cell r="AS84">
            <v>1.7535843753477789</v>
          </cell>
          <cell r="AT84">
            <v>0.14638928990040365</v>
          </cell>
          <cell r="AU84">
            <v>0.20192699055347982</v>
          </cell>
          <cell r="AV84">
            <v>3.3007138995385792</v>
          </cell>
          <cell r="AW84">
            <v>162.02341466237687</v>
          </cell>
          <cell r="AX84">
            <v>8.4920744391448061E-2</v>
          </cell>
          <cell r="AY84">
            <v>220.02245712294987</v>
          </cell>
          <cell r="AZ84" t="e">
            <v>#REF!</v>
          </cell>
          <cell r="BA84" t="e">
            <v>#REF!</v>
          </cell>
          <cell r="BB84" t="e">
            <v>#REF!</v>
          </cell>
          <cell r="BC84" t="e">
            <v>#REF!</v>
          </cell>
          <cell r="BD84" t="e">
            <v>#REF!</v>
          </cell>
          <cell r="BE84" t="e">
            <v>#REF!</v>
          </cell>
          <cell r="BF84" t="e">
            <v>#REF!</v>
          </cell>
          <cell r="BG84" t="e">
            <v>#REF!</v>
          </cell>
          <cell r="BH84" t="e">
            <v>#REF!</v>
          </cell>
          <cell r="BI84" t="e">
            <v>#REF!</v>
          </cell>
          <cell r="BJ84" t="e">
            <v>#REF!</v>
          </cell>
          <cell r="BK84" t="e">
            <v>#REF!</v>
          </cell>
          <cell r="BL84" t="e">
            <v>#REF!</v>
          </cell>
          <cell r="BM84" t="e">
            <v>#REF!</v>
          </cell>
          <cell r="BO84">
            <v>724.65</v>
          </cell>
          <cell r="BP84">
            <v>722.36</v>
          </cell>
          <cell r="BQ84">
            <v>724.9</v>
          </cell>
          <cell r="BR84">
            <v>722.61</v>
          </cell>
          <cell r="BS84">
            <v>726.1</v>
          </cell>
          <cell r="BT84">
            <v>723.84460479080133</v>
          </cell>
          <cell r="BU84" t="str">
            <v/>
          </cell>
          <cell r="BV84">
            <v>1.2000000000000455</v>
          </cell>
          <cell r="BW84">
            <v>1.2346047908013134</v>
          </cell>
          <cell r="BX84">
            <v>1.4500000000000455</v>
          </cell>
          <cell r="BY84">
            <v>250</v>
          </cell>
          <cell r="BZ84">
            <v>0.71250000000000002</v>
          </cell>
          <cell r="CA84">
            <v>0.3125</v>
          </cell>
          <cell r="CB84">
            <v>1.2173023954006794</v>
          </cell>
          <cell r="CC84">
            <v>3</v>
          </cell>
          <cell r="CD84">
            <v>1.3367758736478079</v>
          </cell>
          <cell r="CE84">
            <v>1221.520728791736</v>
          </cell>
          <cell r="CF84">
            <v>5.6710606413490239E-2</v>
          </cell>
          <cell r="CG84">
            <v>1773.6805569863327</v>
          </cell>
          <cell r="CH84">
            <v>2995.2012857780687</v>
          </cell>
          <cell r="CI84">
            <v>2</v>
          </cell>
          <cell r="CJ84">
            <v>1</v>
          </cell>
          <cell r="CK84">
            <v>1.5</v>
          </cell>
          <cell r="CL84">
            <v>2345</v>
          </cell>
          <cell r="CM84">
            <v>1.9159070058281891</v>
          </cell>
          <cell r="CN84">
            <v>2.2000000000000002</v>
          </cell>
          <cell r="CO84" t="str">
            <v/>
          </cell>
          <cell r="CP84">
            <v>3</v>
          </cell>
          <cell r="CQ84">
            <v>3</v>
          </cell>
          <cell r="DV84" t="str">
            <v>250 mm</v>
          </cell>
          <cell r="DW84">
            <v>26.7</v>
          </cell>
          <cell r="DX84" t="str">
            <v>1</v>
          </cell>
          <cell r="DY84" t="str">
            <v>CS</v>
          </cell>
          <cell r="DZ84">
            <v>724.65</v>
          </cell>
          <cell r="EA84">
            <v>722.36</v>
          </cell>
        </row>
        <row r="85">
          <cell r="AD85" t="str">
            <v/>
          </cell>
          <cell r="BU85" t="str">
            <v/>
          </cell>
        </row>
        <row r="86">
          <cell r="A86">
            <v>40</v>
          </cell>
          <cell r="B86" t="str">
            <v>C79</v>
          </cell>
          <cell r="C86" t="str">
            <v>C107</v>
          </cell>
          <cell r="D86">
            <v>0.12464700000000001</v>
          </cell>
          <cell r="F86">
            <v>0.12464700000000001</v>
          </cell>
          <cell r="G86">
            <v>2.33</v>
          </cell>
          <cell r="H86">
            <v>2</v>
          </cell>
          <cell r="I86">
            <v>0.5</v>
          </cell>
          <cell r="J86">
            <v>25</v>
          </cell>
          <cell r="K86" t="str">
            <v/>
          </cell>
          <cell r="L86">
            <v>5</v>
          </cell>
          <cell r="M86">
            <v>10</v>
          </cell>
          <cell r="N86">
            <v>190.32831544687943</v>
          </cell>
          <cell r="O86">
            <v>0.63103660758868219</v>
          </cell>
          <cell r="P86">
            <v>14.970620053977216</v>
          </cell>
          <cell r="Q86">
            <v>0.12464700000000001</v>
          </cell>
          <cell r="R86">
            <v>0</v>
          </cell>
          <cell r="S86">
            <v>0.12464700000000001</v>
          </cell>
          <cell r="U86">
            <v>45</v>
          </cell>
          <cell r="V86">
            <v>158.4</v>
          </cell>
          <cell r="W86">
            <v>0.12464700000000001</v>
          </cell>
          <cell r="X86">
            <v>0.12464700000000001</v>
          </cell>
          <cell r="Y86">
            <v>6.2323500000000004E-2</v>
          </cell>
          <cell r="AB86" t="str">
            <v/>
          </cell>
          <cell r="AC86">
            <v>126.72000000000001</v>
          </cell>
          <cell r="AD86">
            <v>6.6000000000000003E-2</v>
          </cell>
          <cell r="AE86">
            <v>0.26400000000000001</v>
          </cell>
          <cell r="AF86">
            <v>0.32632349999999999</v>
          </cell>
          <cell r="AG86">
            <v>0.36371759999999997</v>
          </cell>
          <cell r="AH86">
            <v>16.470620053977214</v>
          </cell>
          <cell r="AI86">
            <v>32.15</v>
          </cell>
          <cell r="AJ86">
            <v>7.09</v>
          </cell>
          <cell r="AK86">
            <v>10</v>
          </cell>
          <cell r="AL86">
            <v>0.25</v>
          </cell>
          <cell r="AM86">
            <v>1.4E-2</v>
          </cell>
          <cell r="AN86">
            <v>6.3745975494384766E-2</v>
          </cell>
          <cell r="AO86">
            <v>0.1015625</v>
          </cell>
          <cell r="AP86">
            <v>0.25498390197753906</v>
          </cell>
          <cell r="AQ86">
            <v>1.6692214946049038</v>
          </cell>
          <cell r="AR86">
            <v>2.5024208517232935</v>
          </cell>
          <cell r="AS86">
            <v>1.6347507997197515</v>
          </cell>
          <cell r="AT86">
            <v>0.14201327207191788</v>
          </cell>
          <cell r="AU86">
            <v>0.20575924756630265</v>
          </cell>
          <cell r="AV86">
            <v>3.0004566441202449</v>
          </cell>
          <cell r="AW86">
            <v>147.28457110285697</v>
          </cell>
          <cell r="AX86">
            <v>0.11182855020486068</v>
          </cell>
          <cell r="AY86">
            <v>209.41874719569654</v>
          </cell>
          <cell r="AZ86" t="e">
            <v>#REF!</v>
          </cell>
          <cell r="BA86" t="e">
            <v>#REF!</v>
          </cell>
          <cell r="BB86" t="e">
            <v>#REF!</v>
          </cell>
          <cell r="BC86" t="e">
            <v>#REF!</v>
          </cell>
          <cell r="BD86" t="e">
            <v>#REF!</v>
          </cell>
          <cell r="BE86" t="e">
            <v>#REF!</v>
          </cell>
          <cell r="BF86" t="e">
            <v>#REF!</v>
          </cell>
          <cell r="BG86" t="e">
            <v>#REF!</v>
          </cell>
          <cell r="BH86" t="e">
            <v>#REF!</v>
          </cell>
          <cell r="BI86" t="e">
            <v>#REF!</v>
          </cell>
          <cell r="BJ86" t="e">
            <v>#REF!</v>
          </cell>
          <cell r="BK86" t="e">
            <v>#REF!</v>
          </cell>
          <cell r="BL86" t="e">
            <v>#REF!</v>
          </cell>
          <cell r="BM86" t="e">
            <v>#REF!</v>
          </cell>
          <cell r="BO86">
            <v>723.12</v>
          </cell>
          <cell r="BP86">
            <v>720.84</v>
          </cell>
          <cell r="BQ86">
            <v>723.37</v>
          </cell>
          <cell r="BR86">
            <v>721.09</v>
          </cell>
          <cell r="BS86">
            <v>724.56890518959699</v>
          </cell>
          <cell r="BT86">
            <v>722.29486651007437</v>
          </cell>
          <cell r="BU86" t="str">
            <v/>
          </cell>
          <cell r="BV86">
            <v>1.1989051895969851</v>
          </cell>
          <cell r="BW86">
            <v>1.2048665100743392</v>
          </cell>
          <cell r="BX86">
            <v>1.4489051895969851</v>
          </cell>
          <cell r="BY86">
            <v>250</v>
          </cell>
          <cell r="BZ86">
            <v>0.71250000000000002</v>
          </cell>
          <cell r="CA86">
            <v>0.3125</v>
          </cell>
          <cell r="CB86">
            <v>1.2018858498356622</v>
          </cell>
          <cell r="CC86">
            <v>3</v>
          </cell>
          <cell r="CD86">
            <v>1.3237737116127044</v>
          </cell>
          <cell r="CE86">
            <v>1209.6395969145967</v>
          </cell>
          <cell r="CF86">
            <v>5.7944527295482939E-2</v>
          </cell>
          <cell r="CG86">
            <v>1814.823349560477</v>
          </cell>
          <cell r="CH86">
            <v>3024.4629464750737</v>
          </cell>
          <cell r="CI86">
            <v>2</v>
          </cell>
          <cell r="CJ86">
            <v>1</v>
          </cell>
          <cell r="CK86">
            <v>1.5</v>
          </cell>
          <cell r="CL86">
            <v>2345</v>
          </cell>
          <cell r="CM86">
            <v>1.9346244860181707</v>
          </cell>
          <cell r="CN86">
            <v>2.2000000000000002</v>
          </cell>
          <cell r="CO86" t="str">
            <v/>
          </cell>
          <cell r="CP86">
            <v>3</v>
          </cell>
          <cell r="CQ86">
            <v>3</v>
          </cell>
          <cell r="DV86" t="str">
            <v>250 mm</v>
          </cell>
          <cell r="DW86">
            <v>32.15</v>
          </cell>
          <cell r="DX86" t="str">
            <v>1</v>
          </cell>
          <cell r="DY86" t="str">
            <v>CS</v>
          </cell>
          <cell r="DZ86">
            <v>723.12</v>
          </cell>
          <cell r="EA86">
            <v>720.84</v>
          </cell>
        </row>
        <row r="87">
          <cell r="A87">
            <v>41</v>
          </cell>
          <cell r="B87" t="str">
            <v>C107</v>
          </cell>
          <cell r="C87" t="str">
            <v>C87</v>
          </cell>
          <cell r="D87">
            <v>8.3889999999999992E-2</v>
          </cell>
          <cell r="F87">
            <v>0.208537</v>
          </cell>
          <cell r="G87">
            <v>2.33</v>
          </cell>
          <cell r="K87">
            <v>0.46959256222987811</v>
          </cell>
          <cell r="L87">
            <v>10.469592562229877</v>
          </cell>
          <cell r="M87">
            <v>10.469592562229877</v>
          </cell>
          <cell r="N87">
            <v>185.48855420910041</v>
          </cell>
          <cell r="O87">
            <v>0.62936326262899633</v>
          </cell>
          <cell r="P87">
            <v>24.763911948214393</v>
          </cell>
          <cell r="Q87">
            <v>8.3889999999999992E-2</v>
          </cell>
          <cell r="R87">
            <v>0</v>
          </cell>
          <cell r="S87">
            <v>0.208537</v>
          </cell>
          <cell r="U87">
            <v>48</v>
          </cell>
          <cell r="V87">
            <v>158.4</v>
          </cell>
          <cell r="W87">
            <v>8.3889999999999992E-2</v>
          </cell>
          <cell r="X87">
            <v>0.208537</v>
          </cell>
          <cell r="Y87">
            <v>0.1042685</v>
          </cell>
          <cell r="AB87" t="str">
            <v/>
          </cell>
          <cell r="AC87">
            <v>126.72000000000001</v>
          </cell>
          <cell r="AD87">
            <v>7.0400000000000004E-2</v>
          </cell>
          <cell r="AE87">
            <v>0.28160000000000002</v>
          </cell>
          <cell r="AF87">
            <v>0.3858685</v>
          </cell>
          <cell r="AG87">
            <v>0.44842959999999998</v>
          </cell>
          <cell r="AH87">
            <v>26.263911948214393</v>
          </cell>
          <cell r="AI87">
            <v>42.779999999999994</v>
          </cell>
          <cell r="AJ87">
            <v>3.72</v>
          </cell>
          <cell r="AK87">
            <v>10</v>
          </cell>
          <cell r="AL87">
            <v>0.25</v>
          </cell>
          <cell r="AM87">
            <v>1.4E-2</v>
          </cell>
          <cell r="AN87">
            <v>9.5697879791259766E-2</v>
          </cell>
          <cell r="AO87">
            <v>0.130859375</v>
          </cell>
          <cell r="AP87">
            <v>0.38279151916503906</v>
          </cell>
          <cell r="AQ87">
            <v>1.5193877113691827</v>
          </cell>
          <cell r="AR87">
            <v>1.8173889168404904</v>
          </cell>
          <cell r="AS87">
            <v>1.2136157146717275</v>
          </cell>
          <cell r="AT87">
            <v>0.11766253911619177</v>
          </cell>
          <cell r="AU87">
            <v>0.21336041890745155</v>
          </cell>
          <cell r="AV87">
            <v>2.1733802091428962</v>
          </cell>
          <cell r="AW87">
            <v>106.68555153907454</v>
          </cell>
          <cell r="AX87">
            <v>0.2461805893049632</v>
          </cell>
          <cell r="AY87">
            <v>125.66589862093946</v>
          </cell>
          <cell r="AZ87" t="str">
            <v>83°45'10''</v>
          </cell>
          <cell r="BA87" t="e">
            <v>#VALUE!</v>
          </cell>
          <cell r="BB87">
            <v>8.0000000000000002E-3</v>
          </cell>
          <cell r="BC87" t="e">
            <v>#VALUE!</v>
          </cell>
          <cell r="BD87" t="e">
            <v>#VALUE!</v>
          </cell>
          <cell r="BE87" t="e">
            <v>#VALUE!</v>
          </cell>
          <cell r="BF87" t="e">
            <v>#VALUE!</v>
          </cell>
          <cell r="BG87" t="e">
            <v>#VALUE!</v>
          </cell>
          <cell r="BH87" t="e">
            <v>#VALUE!</v>
          </cell>
          <cell r="BI87" t="e">
            <v>#VALUE!</v>
          </cell>
          <cell r="BJ87" t="e">
            <v>#VALUE!</v>
          </cell>
          <cell r="BK87" t="e">
            <v>#VALUE!</v>
          </cell>
          <cell r="BL87" t="e">
            <v>#VALUE!</v>
          </cell>
          <cell r="BM87" t="e">
            <v>#VALUE!</v>
          </cell>
          <cell r="BN87">
            <v>3.0000000000086402E-2</v>
          </cell>
          <cell r="BO87">
            <v>720.81</v>
          </cell>
          <cell r="BP87">
            <v>719.22</v>
          </cell>
          <cell r="BQ87">
            <v>721.06000000000006</v>
          </cell>
          <cell r="BR87">
            <v>719.47</v>
          </cell>
          <cell r="BS87">
            <v>722.29486651007437</v>
          </cell>
          <cell r="BT87">
            <v>720.70065900470513</v>
          </cell>
          <cell r="BU87" t="str">
            <v/>
          </cell>
          <cell r="BV87">
            <v>1.2348665100743119</v>
          </cell>
          <cell r="BW87">
            <v>1.2306590047051031</v>
          </cell>
          <cell r="BX87">
            <v>1.4848665100743119</v>
          </cell>
          <cell r="BY87">
            <v>250</v>
          </cell>
          <cell r="BZ87">
            <v>0.71250000000000002</v>
          </cell>
          <cell r="CA87">
            <v>0.3125</v>
          </cell>
          <cell r="CB87">
            <v>1.2327627573897075</v>
          </cell>
          <cell r="CC87">
            <v>3</v>
          </cell>
          <cell r="CD87">
            <v>1.3497305055475799</v>
          </cell>
          <cell r="CE87">
            <v>1233.3584285223997</v>
          </cell>
          <cell r="CF87">
            <v>5.5510123398453404E-2</v>
          </cell>
          <cell r="CG87">
            <v>1733.8603984873255</v>
          </cell>
          <cell r="CH87">
            <v>2967.2188270097249</v>
          </cell>
          <cell r="CI87">
            <v>2</v>
          </cell>
          <cell r="CJ87">
            <v>1</v>
          </cell>
          <cell r="CK87">
            <v>1.5</v>
          </cell>
          <cell r="CL87">
            <v>2345</v>
          </cell>
          <cell r="CM87">
            <v>1.8980077784710394</v>
          </cell>
          <cell r="CN87">
            <v>1.9</v>
          </cell>
          <cell r="CO87" t="str">
            <v/>
          </cell>
          <cell r="CP87">
            <v>3</v>
          </cell>
          <cell r="CQ87">
            <v>3</v>
          </cell>
          <cell r="DV87" t="str">
            <v>250 mm</v>
          </cell>
          <cell r="DW87">
            <v>42.779999999999994</v>
          </cell>
          <cell r="DX87" t="str">
            <v>1</v>
          </cell>
          <cell r="DY87" t="str">
            <v>CS</v>
          </cell>
          <cell r="DZ87">
            <v>720.81000000000006</v>
          </cell>
          <cell r="EA87">
            <v>719.22</v>
          </cell>
        </row>
        <row r="88">
          <cell r="AD88" t="str">
            <v/>
          </cell>
          <cell r="BU88" t="str">
            <v/>
          </cell>
        </row>
        <row r="89">
          <cell r="A89">
            <v>42</v>
          </cell>
          <cell r="B89" t="str">
            <v>C111</v>
          </cell>
          <cell r="C89" t="str">
            <v>C89</v>
          </cell>
          <cell r="D89">
            <v>9.6370000000000011E-2</v>
          </cell>
          <cell r="F89">
            <v>9.6370000000000011E-2</v>
          </cell>
          <cell r="G89">
            <v>2.33</v>
          </cell>
          <cell r="H89">
            <v>45.78</v>
          </cell>
          <cell r="I89">
            <v>4.09</v>
          </cell>
          <cell r="J89">
            <v>8.9340323285277421</v>
          </cell>
          <cell r="K89" t="str">
            <v/>
          </cell>
          <cell r="L89">
            <v>5</v>
          </cell>
          <cell r="M89">
            <v>10</v>
          </cell>
          <cell r="N89">
            <v>190.32831544687943</v>
          </cell>
          <cell r="O89">
            <v>0.62803314743416527</v>
          </cell>
          <cell r="P89">
            <v>11.519346157279351</v>
          </cell>
          <cell r="Q89">
            <v>9.6370000000000011E-2</v>
          </cell>
          <cell r="R89">
            <v>0</v>
          </cell>
          <cell r="S89">
            <v>9.6370000000000011E-2</v>
          </cell>
          <cell r="U89">
            <v>2</v>
          </cell>
          <cell r="V89">
            <v>158.4</v>
          </cell>
          <cell r="W89">
            <v>9.6370000000000011E-2</v>
          </cell>
          <cell r="X89">
            <v>9.6370000000000011E-2</v>
          </cell>
          <cell r="Y89">
            <v>4.8185000000000006E-2</v>
          </cell>
          <cell r="AB89" t="str">
            <v/>
          </cell>
          <cell r="AC89">
            <v>126.72000000000001</v>
          </cell>
          <cell r="AD89">
            <v>2.9333333333333338E-3</v>
          </cell>
          <cell r="AE89">
            <v>1.1733333333333335E-2</v>
          </cell>
          <cell r="AF89">
            <v>5.9918333333333337E-2</v>
          </cell>
          <cell r="AG89">
            <v>8.8829333333333343E-2</v>
          </cell>
          <cell r="AH89">
            <v>13.019346157279351</v>
          </cell>
          <cell r="AI89">
            <v>42.73</v>
          </cell>
          <cell r="AJ89">
            <v>1.08</v>
          </cell>
          <cell r="AK89">
            <v>10</v>
          </cell>
          <cell r="AL89">
            <v>0.25</v>
          </cell>
          <cell r="AM89">
            <v>1.4E-2</v>
          </cell>
          <cell r="AN89">
            <v>9.1592311859130859E-2</v>
          </cell>
          <cell r="AO89">
            <v>8.984375E-2</v>
          </cell>
          <cell r="AP89">
            <v>0.36636924743652344</v>
          </cell>
          <cell r="AQ89">
            <v>0.79911064891818528</v>
          </cell>
          <cell r="AR89">
            <v>0.9802352755599667</v>
          </cell>
          <cell r="AS89">
            <v>0.33946712662341438</v>
          </cell>
          <cell r="AT89">
            <v>3.2547289970155102E-2</v>
          </cell>
          <cell r="AU89">
            <v>0.12413960182928596</v>
          </cell>
          <cell r="AV89">
            <v>1.1710518266463752</v>
          </cell>
          <cell r="AW89">
            <v>57.483872118205632</v>
          </cell>
          <cell r="AX89">
            <v>0.22648693759716323</v>
          </cell>
          <cell r="AY89">
            <v>119.31459812157628</v>
          </cell>
          <cell r="AZ89" t="e">
            <v>#REF!</v>
          </cell>
          <cell r="BA89" t="e">
            <v>#REF!</v>
          </cell>
          <cell r="BB89" t="e">
            <v>#REF!</v>
          </cell>
          <cell r="BC89" t="e">
            <v>#REF!</v>
          </cell>
          <cell r="BD89" t="e">
            <v>#REF!</v>
          </cell>
          <cell r="BE89" t="e">
            <v>#REF!</v>
          </cell>
          <cell r="BF89" t="e">
            <v>#REF!</v>
          </cell>
          <cell r="BG89" t="e">
            <v>#REF!</v>
          </cell>
          <cell r="BH89" t="e">
            <v>#REF!</v>
          </cell>
          <cell r="BI89" t="e">
            <v>#REF!</v>
          </cell>
          <cell r="BJ89" t="e">
            <v>#REF!</v>
          </cell>
          <cell r="BK89" t="e">
            <v>#REF!</v>
          </cell>
          <cell r="BL89" t="e">
            <v>#REF!</v>
          </cell>
          <cell r="BM89" t="e">
            <v>#REF!</v>
          </cell>
          <cell r="BO89">
            <v>716.76</v>
          </cell>
          <cell r="BP89">
            <v>716.3</v>
          </cell>
          <cell r="BQ89">
            <v>717.01</v>
          </cell>
          <cell r="BR89">
            <v>716.55</v>
          </cell>
          <cell r="BS89">
            <v>718.20994917114456</v>
          </cell>
          <cell r="BT89">
            <v>717.75432137390692</v>
          </cell>
          <cell r="BU89" t="str">
            <v/>
          </cell>
          <cell r="BV89">
            <v>1.1999491711445671</v>
          </cell>
          <cell r="BW89">
            <v>1.2043213739069643</v>
          </cell>
          <cell r="BX89">
            <v>1.4499491711445671</v>
          </cell>
          <cell r="BY89">
            <v>250</v>
          </cell>
          <cell r="BZ89">
            <v>0.71250000000000002</v>
          </cell>
          <cell r="CA89">
            <v>0.3125</v>
          </cell>
          <cell r="CB89">
            <v>1.2021352725257657</v>
          </cell>
          <cell r="CC89">
            <v>3</v>
          </cell>
          <cell r="CD89">
            <v>1.3239847446434827</v>
          </cell>
          <cell r="CE89">
            <v>1209.8324349412526</v>
          </cell>
          <cell r="CF89">
            <v>5.792426366507486E-2</v>
          </cell>
          <cell r="CG89">
            <v>1814.14595830745</v>
          </cell>
          <cell r="CH89">
            <v>3023.9783932487026</v>
          </cell>
          <cell r="CI89">
            <v>2</v>
          </cell>
          <cell r="CJ89">
            <v>1</v>
          </cell>
          <cell r="CK89">
            <v>1.5</v>
          </cell>
          <cell r="CL89">
            <v>2345</v>
          </cell>
          <cell r="CM89">
            <v>1.934314537259298</v>
          </cell>
          <cell r="CN89">
            <v>2.2000000000000002</v>
          </cell>
          <cell r="CO89" t="str">
            <v/>
          </cell>
          <cell r="CP89">
            <v>3</v>
          </cell>
          <cell r="CQ89">
            <v>3</v>
          </cell>
          <cell r="DV89" t="str">
            <v>250 mm</v>
          </cell>
          <cell r="DW89">
            <v>42.73</v>
          </cell>
          <cell r="DX89" t="str">
            <v>1</v>
          </cell>
          <cell r="DY89" t="str">
            <v>CS</v>
          </cell>
          <cell r="DZ89">
            <v>716.76</v>
          </cell>
          <cell r="EA89">
            <v>716.3</v>
          </cell>
        </row>
        <row r="90">
          <cell r="AD90" t="str">
            <v/>
          </cell>
          <cell r="BU90" t="str">
            <v/>
          </cell>
        </row>
        <row r="91">
          <cell r="A91">
            <v>43</v>
          </cell>
          <cell r="B91" t="str">
            <v>C91'</v>
          </cell>
          <cell r="C91" t="str">
            <v>C91</v>
          </cell>
          <cell r="D91">
            <v>8.1379999999999994E-2</v>
          </cell>
          <cell r="F91">
            <v>8.1379999999999994E-2</v>
          </cell>
          <cell r="G91">
            <v>2.33</v>
          </cell>
          <cell r="H91">
            <v>2</v>
          </cell>
          <cell r="I91">
            <v>0.5</v>
          </cell>
          <cell r="J91">
            <v>25</v>
          </cell>
          <cell r="K91" t="str">
            <v/>
          </cell>
          <cell r="L91">
            <v>5</v>
          </cell>
          <cell r="M91">
            <v>10</v>
          </cell>
          <cell r="N91">
            <v>190.32831544687943</v>
          </cell>
          <cell r="O91">
            <v>0.62537935034209058</v>
          </cell>
          <cell r="P91">
            <v>9.6864496708768204</v>
          </cell>
          <cell r="Q91">
            <v>8.1379999999999994E-2</v>
          </cell>
          <cell r="R91">
            <v>0</v>
          </cell>
          <cell r="S91">
            <v>8.1379999999999994E-2</v>
          </cell>
          <cell r="U91">
            <v>1</v>
          </cell>
          <cell r="V91">
            <v>158.4</v>
          </cell>
          <cell r="W91">
            <v>8.1379999999999994E-2</v>
          </cell>
          <cell r="X91">
            <v>8.1379999999999994E-2</v>
          </cell>
          <cell r="Y91">
            <v>4.0689999999999997E-2</v>
          </cell>
          <cell r="AB91" t="str">
            <v/>
          </cell>
          <cell r="AC91">
            <v>126.72000000000001</v>
          </cell>
          <cell r="AD91">
            <v>1.4666666666666669E-3</v>
          </cell>
          <cell r="AE91">
            <v>5.8666666666666676E-3</v>
          </cell>
          <cell r="AF91">
            <v>4.6556666666666663E-2</v>
          </cell>
          <cell r="AG91">
            <v>7.0970666666666654E-2</v>
          </cell>
          <cell r="AH91">
            <v>11.18644967087682</v>
          </cell>
          <cell r="AI91">
            <v>29.85</v>
          </cell>
          <cell r="AJ91">
            <v>1.1100000000000001</v>
          </cell>
          <cell r="AK91">
            <v>10</v>
          </cell>
          <cell r="AL91">
            <v>0.25</v>
          </cell>
          <cell r="AM91">
            <v>1.4E-2</v>
          </cell>
          <cell r="AN91">
            <v>8.4020614624023438E-2</v>
          </cell>
          <cell r="AO91">
            <v>8.3984375E-2</v>
          </cell>
          <cell r="AP91">
            <v>0.33608245849609375</v>
          </cell>
          <cell r="AQ91">
            <v>0.77225134696429265</v>
          </cell>
          <cell r="AR91">
            <v>0.99473765505957135</v>
          </cell>
          <cell r="AS91">
            <v>0.32424577081306322</v>
          </cell>
          <cell r="AT91">
            <v>3.0396133684412043E-2</v>
          </cell>
          <cell r="AU91">
            <v>0.11441674830843548</v>
          </cell>
          <cell r="AV91">
            <v>1.1872050286936429</v>
          </cell>
          <cell r="AW91">
            <v>58.276790569512627</v>
          </cell>
          <cell r="AX91">
            <v>0.1919537703012936</v>
          </cell>
          <cell r="AY91">
            <v>295.08993856909416</v>
          </cell>
          <cell r="AZ91" t="e">
            <v>#REF!</v>
          </cell>
          <cell r="BA91" t="e">
            <v>#REF!</v>
          </cell>
          <cell r="BB91" t="e">
            <v>#REF!</v>
          </cell>
          <cell r="BC91" t="e">
            <v>#REF!</v>
          </cell>
          <cell r="BD91" t="e">
            <v>#REF!</v>
          </cell>
          <cell r="BE91" t="e">
            <v>#REF!</v>
          </cell>
          <cell r="BF91" t="e">
            <v>#REF!</v>
          </cell>
          <cell r="BG91" t="e">
            <v>#REF!</v>
          </cell>
          <cell r="BH91" t="e">
            <v>#REF!</v>
          </cell>
          <cell r="BI91" t="e">
            <v>#REF!</v>
          </cell>
          <cell r="BJ91" t="e">
            <v>#REF!</v>
          </cell>
          <cell r="BK91" t="e">
            <v>#REF!</v>
          </cell>
          <cell r="BL91" t="e">
            <v>#REF!</v>
          </cell>
          <cell r="BM91" t="e">
            <v>#REF!</v>
          </cell>
          <cell r="BO91">
            <v>708.71</v>
          </cell>
          <cell r="BP91">
            <v>708.38</v>
          </cell>
          <cell r="BQ91">
            <v>708.95999999999992</v>
          </cell>
          <cell r="BR91">
            <v>708.63</v>
          </cell>
          <cell r="BS91">
            <v>710.16</v>
          </cell>
          <cell r="BT91">
            <v>711.42602784577196</v>
          </cell>
          <cell r="BU91" t="str">
            <v/>
          </cell>
          <cell r="BV91">
            <v>1.2000000000000455</v>
          </cell>
          <cell r="BW91">
            <v>2.7960278457719596</v>
          </cell>
          <cell r="BX91">
            <v>1.4500000000000455</v>
          </cell>
          <cell r="BY91">
            <v>250</v>
          </cell>
          <cell r="BZ91">
            <v>0.71250000000000002</v>
          </cell>
          <cell r="CA91">
            <v>0.3125</v>
          </cell>
          <cell r="CB91">
            <v>1.9980139228860025</v>
          </cell>
          <cell r="CC91">
            <v>3</v>
          </cell>
          <cell r="CD91">
            <v>1.8961232615352774</v>
          </cell>
          <cell r="CE91">
            <v>1732.6418840797828</v>
          </cell>
          <cell r="CF91">
            <v>2.3319291766612404E-2</v>
          </cell>
          <cell r="CG91">
            <v>745.62339824634932</v>
          </cell>
          <cell r="CH91">
            <v>2478.2652823261324</v>
          </cell>
          <cell r="CI91">
            <v>2</v>
          </cell>
          <cell r="CJ91">
            <v>1</v>
          </cell>
          <cell r="CK91">
            <v>1.5</v>
          </cell>
          <cell r="CL91">
            <v>2345</v>
          </cell>
          <cell r="CM91">
            <v>1.5852443170529631</v>
          </cell>
          <cell r="CN91">
            <v>1.9</v>
          </cell>
          <cell r="CO91" t="str">
            <v/>
          </cell>
          <cell r="CP91">
            <v>3</v>
          </cell>
          <cell r="CQ91">
            <v>3</v>
          </cell>
          <cell r="DV91" t="str">
            <v>250 mm</v>
          </cell>
          <cell r="DW91">
            <v>29.85</v>
          </cell>
          <cell r="DX91" t="str">
            <v>1</v>
          </cell>
          <cell r="DY91" t="str">
            <v>CS</v>
          </cell>
          <cell r="DZ91">
            <v>708.70999999999992</v>
          </cell>
          <cell r="EA91">
            <v>708.37999999999988</v>
          </cell>
        </row>
        <row r="92">
          <cell r="AD92" t="str">
            <v/>
          </cell>
          <cell r="BU92" t="str">
            <v/>
          </cell>
        </row>
        <row r="93">
          <cell r="A93">
            <v>44</v>
          </cell>
          <cell r="B93" t="str">
            <v>C119</v>
          </cell>
          <cell r="C93" t="str">
            <v>C95</v>
          </cell>
          <cell r="D93">
            <v>0.10576300000000001</v>
          </cell>
          <cell r="F93">
            <v>0.10576300000000001</v>
          </cell>
          <cell r="G93">
            <v>2.33</v>
          </cell>
          <cell r="H93">
            <v>63.05</v>
          </cell>
          <cell r="I93">
            <v>3.6900000000000004</v>
          </cell>
          <cell r="J93">
            <v>5.8524980174464716</v>
          </cell>
          <cell r="K93" t="str">
            <v/>
          </cell>
          <cell r="L93">
            <v>5.0249754408322307</v>
          </cell>
          <cell r="M93">
            <v>10</v>
          </cell>
          <cell r="N93">
            <v>190.32831544687943</v>
          </cell>
          <cell r="O93">
            <v>0.62766247445148893</v>
          </cell>
          <cell r="P93">
            <v>12.634653311627339</v>
          </cell>
          <cell r="Q93">
            <v>0.10576300000000001</v>
          </cell>
          <cell r="R93">
            <v>0</v>
          </cell>
          <cell r="S93">
            <v>0.10576300000000001</v>
          </cell>
          <cell r="U93">
            <v>16</v>
          </cell>
          <cell r="V93">
            <v>158.4</v>
          </cell>
          <cell r="Y93">
            <v>0</v>
          </cell>
          <cell r="AB93" t="str">
            <v/>
          </cell>
          <cell r="AC93">
            <v>126.72000000000001</v>
          </cell>
          <cell r="AD93">
            <v>2.346666666666667E-2</v>
          </cell>
          <cell r="AE93">
            <v>9.3866666666666682E-2</v>
          </cell>
          <cell r="AF93">
            <v>9.3866666666666682E-2</v>
          </cell>
          <cell r="AG93">
            <v>0.12559556666666669</v>
          </cell>
          <cell r="AH93">
            <v>14.134653311627339</v>
          </cell>
          <cell r="AI93">
            <v>44.61</v>
          </cell>
          <cell r="AJ93">
            <v>1.01</v>
          </cell>
          <cell r="AK93">
            <v>10</v>
          </cell>
          <cell r="AL93">
            <v>0.25</v>
          </cell>
          <cell r="AM93">
            <v>1.4E-2</v>
          </cell>
          <cell r="AN93">
            <v>9.7345352172851563E-2</v>
          </cell>
          <cell r="AO93">
            <v>9.375E-2</v>
          </cell>
          <cell r="AP93">
            <v>0.38938140869140625</v>
          </cell>
          <cell r="AQ93">
            <v>0.79915981335299979</v>
          </cell>
          <cell r="AR93">
            <v>0.9464994537604251</v>
          </cell>
          <cell r="AS93">
            <v>0.3343123009632909</v>
          </cell>
          <cell r="AT93">
            <v>3.2551294968318115E-2</v>
          </cell>
          <cell r="AU93">
            <v>0.12989664714116966</v>
          </cell>
          <cell r="AV93">
            <v>1.132465355736443</v>
          </cell>
          <cell r="AW93">
            <v>55.589763156665015</v>
          </cell>
          <cell r="AX93">
            <v>0.25426719793341385</v>
          </cell>
          <cell r="AY93">
            <v>119.62365886910952</v>
          </cell>
          <cell r="AZ93" t="e">
            <v>#REF!</v>
          </cell>
          <cell r="BA93" t="e">
            <v>#REF!</v>
          </cell>
          <cell r="BB93" t="e">
            <v>#REF!</v>
          </cell>
          <cell r="BC93" t="e">
            <v>#REF!</v>
          </cell>
          <cell r="BD93" t="e">
            <v>#REF!</v>
          </cell>
          <cell r="BE93" t="e">
            <v>#REF!</v>
          </cell>
          <cell r="BF93" t="e">
            <v>#REF!</v>
          </cell>
          <cell r="BG93" t="e">
            <v>#REF!</v>
          </cell>
          <cell r="BH93" t="e">
            <v>#REF!</v>
          </cell>
          <cell r="BI93" t="e">
            <v>#REF!</v>
          </cell>
          <cell r="BJ93" t="e">
            <v>#REF!</v>
          </cell>
          <cell r="BK93" t="e">
            <v>#REF!</v>
          </cell>
          <cell r="BL93" t="e">
            <v>#REF!</v>
          </cell>
          <cell r="BM93" t="e">
            <v>#REF!</v>
          </cell>
          <cell r="BO93">
            <v>700.89</v>
          </cell>
          <cell r="BP93">
            <v>700.44</v>
          </cell>
          <cell r="BQ93">
            <v>701.14</v>
          </cell>
          <cell r="BR93">
            <v>700.69</v>
          </cell>
          <cell r="BS93">
            <v>702.3410864928934</v>
          </cell>
          <cell r="BT93">
            <v>702.19612678727503</v>
          </cell>
          <cell r="BU93" t="str">
            <v/>
          </cell>
          <cell r="BV93">
            <v>1.2010864928934097</v>
          </cell>
          <cell r="BW93">
            <v>1.5061267872749795</v>
          </cell>
          <cell r="BX93">
            <v>1.4510864928934097</v>
          </cell>
          <cell r="BY93">
            <v>250</v>
          </cell>
          <cell r="BZ93">
            <v>0.71250000000000002</v>
          </cell>
          <cell r="CA93">
            <v>0.3125</v>
          </cell>
          <cell r="CB93">
            <v>1.3536066400841946</v>
          </cell>
          <cell r="CC93">
            <v>3</v>
          </cell>
          <cell r="CD93">
            <v>1.4481347466138736</v>
          </cell>
          <cell r="CE93">
            <v>1323.2783789292589</v>
          </cell>
          <cell r="CF93">
            <v>4.7257961638187962E-2</v>
          </cell>
          <cell r="CG93">
            <v>1465.809718311863</v>
          </cell>
          <cell r="CH93">
            <v>2789.0880972411219</v>
          </cell>
          <cell r="CI93">
            <v>2</v>
          </cell>
          <cell r="CJ93">
            <v>1</v>
          </cell>
          <cell r="CK93">
            <v>1.5</v>
          </cell>
          <cell r="CL93">
            <v>2345</v>
          </cell>
          <cell r="CM93">
            <v>1.7840648809644704</v>
          </cell>
          <cell r="CN93">
            <v>1.9</v>
          </cell>
          <cell r="CO93" t="str">
            <v/>
          </cell>
          <cell r="CP93">
            <v>3</v>
          </cell>
          <cell r="CQ93">
            <v>3</v>
          </cell>
          <cell r="DV93" t="str">
            <v>250 mm</v>
          </cell>
          <cell r="DW93">
            <v>44.61</v>
          </cell>
          <cell r="DX93" t="str">
            <v>1</v>
          </cell>
          <cell r="DY93" t="str">
            <v>CS</v>
          </cell>
          <cell r="DZ93">
            <v>700.89</v>
          </cell>
          <cell r="EA93">
            <v>700.43999999999994</v>
          </cell>
        </row>
        <row r="94">
          <cell r="AD94" t="str">
            <v/>
          </cell>
        </row>
        <row r="95">
          <cell r="A95">
            <v>45</v>
          </cell>
          <cell r="B95" t="str">
            <v>C113</v>
          </cell>
          <cell r="C95" t="str">
            <v>C111</v>
          </cell>
          <cell r="D95">
            <v>0.25900000000000001</v>
          </cell>
          <cell r="F95">
            <v>0.25900000000000001</v>
          </cell>
          <cell r="G95">
            <v>2.33</v>
          </cell>
          <cell r="H95">
            <v>2</v>
          </cell>
          <cell r="I95">
            <v>0.5</v>
          </cell>
          <cell r="J95">
            <v>25</v>
          </cell>
          <cell r="K95" t="str">
            <v/>
          </cell>
          <cell r="L95">
            <v>5</v>
          </cell>
          <cell r="M95">
            <v>10</v>
          </cell>
          <cell r="N95">
            <v>190.32831544687943</v>
          </cell>
          <cell r="O95">
            <v>0.62625269109302639</v>
          </cell>
          <cell r="P95">
            <v>30.871147512610964</v>
          </cell>
          <cell r="Q95">
            <v>0.25900000000000001</v>
          </cell>
          <cell r="R95">
            <v>0</v>
          </cell>
          <cell r="S95">
            <v>0.25900000000000001</v>
          </cell>
          <cell r="U95">
            <v>59</v>
          </cell>
          <cell r="V95">
            <v>158.4</v>
          </cell>
          <cell r="Y95">
            <v>0</v>
          </cell>
          <cell r="AB95" t="str">
            <v/>
          </cell>
          <cell r="AC95">
            <v>126.72000000000001</v>
          </cell>
          <cell r="AD95">
            <v>8.6533333333333337E-2</v>
          </cell>
          <cell r="AE95">
            <v>0.34613333333333335</v>
          </cell>
          <cell r="AF95">
            <v>0.34613333333333335</v>
          </cell>
          <cell r="AG95">
            <v>0.42383333333333334</v>
          </cell>
          <cell r="AH95">
            <v>32.37114751261096</v>
          </cell>
          <cell r="AI95">
            <v>72.47</v>
          </cell>
          <cell r="AJ95">
            <v>0.59</v>
          </cell>
          <cell r="AK95">
            <v>10</v>
          </cell>
          <cell r="AL95">
            <v>0.25</v>
          </cell>
          <cell r="AM95">
            <v>1.4E-2</v>
          </cell>
          <cell r="AN95">
            <v>0.18275070190429688</v>
          </cell>
          <cell r="AO95">
            <v>0.146484375</v>
          </cell>
          <cell r="AP95">
            <v>0.7310028076171875</v>
          </cell>
          <cell r="AQ95">
            <v>0.84190538499543588</v>
          </cell>
          <cell r="AR95">
            <v>0.64492326932242916</v>
          </cell>
          <cell r="AS95">
            <v>0.32945019143716781</v>
          </cell>
          <cell r="AT95">
            <v>3.6126640024684659E-2</v>
          </cell>
          <cell r="AU95">
            <v>0.21887734192898153</v>
          </cell>
          <cell r="AV95">
            <v>0.86554617984946836</v>
          </cell>
          <cell r="AW95">
            <v>42.48739874934062</v>
          </cell>
          <cell r="AX95">
            <v>0.76189996247095126</v>
          </cell>
          <cell r="AY95">
            <v>117.55592837022566</v>
          </cell>
          <cell r="AZ95" t="e">
            <v>#REF!</v>
          </cell>
          <cell r="BA95" t="e">
            <v>#REF!</v>
          </cell>
          <cell r="BB95" t="e">
            <v>#REF!</v>
          </cell>
          <cell r="BC95" t="e">
            <v>#REF!</v>
          </cell>
          <cell r="BD95" t="e">
            <v>#REF!</v>
          </cell>
          <cell r="BE95" t="e">
            <v>#REF!</v>
          </cell>
          <cell r="BF95" t="e">
            <v>#REF!</v>
          </cell>
          <cell r="BG95" t="e">
            <v>#REF!</v>
          </cell>
          <cell r="BH95" t="e">
            <v>#REF!</v>
          </cell>
          <cell r="BI95" t="e">
            <v>#REF!</v>
          </cell>
          <cell r="BJ95" t="e">
            <v>#REF!</v>
          </cell>
          <cell r="BK95" t="e">
            <v>#REF!</v>
          </cell>
          <cell r="BL95" t="e">
            <v>#REF!</v>
          </cell>
          <cell r="BM95" t="e">
            <v>#REF!</v>
          </cell>
          <cell r="BO95">
            <v>714.95</v>
          </cell>
          <cell r="BP95">
            <v>714.52</v>
          </cell>
          <cell r="BQ95">
            <v>715.19999999999993</v>
          </cell>
          <cell r="BR95">
            <v>714.77</v>
          </cell>
          <cell r="BS95">
            <v>716.40209964137694</v>
          </cell>
          <cell r="BT95">
            <v>718.20994917114456</v>
          </cell>
          <cell r="BU95" t="str">
            <v/>
          </cell>
          <cell r="BV95">
            <v>1.2020996413770035</v>
          </cell>
          <cell r="BW95">
            <v>3.4399491711445762</v>
          </cell>
          <cell r="BX95">
            <v>1.4520996413770035</v>
          </cell>
          <cell r="BY95">
            <v>250</v>
          </cell>
          <cell r="BZ95">
            <v>0.71250000000000002</v>
          </cell>
          <cell r="CA95">
            <v>0.3125</v>
          </cell>
          <cell r="CB95">
            <v>2.3210244062607899</v>
          </cell>
          <cell r="CC95">
            <v>3</v>
          </cell>
          <cell r="CD95">
            <v>2.0788806480581021</v>
          </cell>
          <cell r="CE95">
            <v>1899.6421571833428</v>
          </cell>
          <cell r="CF95">
            <v>1.757156664726145E-2</v>
          </cell>
          <cell r="CG95">
            <v>582.75758539123854</v>
          </cell>
          <cell r="CH95">
            <v>2482.3997425745811</v>
          </cell>
          <cell r="CI95">
            <v>2</v>
          </cell>
          <cell r="CJ95">
            <v>1</v>
          </cell>
          <cell r="CK95">
            <v>1.5</v>
          </cell>
          <cell r="CL95">
            <v>2345</v>
          </cell>
          <cell r="CM95">
            <v>1.5878889611351266</v>
          </cell>
          <cell r="CN95">
            <v>1.9</v>
          </cell>
          <cell r="CO95" t="str">
            <v/>
          </cell>
          <cell r="CP95">
            <v>3</v>
          </cell>
          <cell r="CQ95">
            <v>3</v>
          </cell>
          <cell r="DV95" t="str">
            <v>250 mm</v>
          </cell>
          <cell r="DW95">
            <v>72.47</v>
          </cell>
          <cell r="DX95" t="str">
            <v>1</v>
          </cell>
          <cell r="DY95" t="str">
            <v>CS</v>
          </cell>
          <cell r="DZ95">
            <v>714.94999999999993</v>
          </cell>
          <cell r="EA95">
            <v>714.52</v>
          </cell>
        </row>
        <row r="96">
          <cell r="AD96" t="str">
            <v/>
          </cell>
          <cell r="BU96" t="str">
            <v/>
          </cell>
        </row>
        <row r="97">
          <cell r="A97">
            <v>46</v>
          </cell>
          <cell r="B97" t="str">
            <v>C91</v>
          </cell>
          <cell r="C97" t="str">
            <v>C115</v>
          </cell>
          <cell r="D97">
            <v>0.10413</v>
          </cell>
          <cell r="F97">
            <v>0.10413</v>
          </cell>
          <cell r="G97">
            <v>2.33</v>
          </cell>
          <cell r="H97">
            <v>94.4</v>
          </cell>
          <cell r="I97">
            <v>6.32</v>
          </cell>
          <cell r="J97">
            <v>6.6949152542372881</v>
          </cell>
          <cell r="K97" t="str">
            <v/>
          </cell>
          <cell r="L97">
            <v>5.8790812054133683</v>
          </cell>
          <cell r="M97">
            <v>10</v>
          </cell>
          <cell r="N97">
            <v>190.32831544687943</v>
          </cell>
          <cell r="O97">
            <v>0.62840480276037769</v>
          </cell>
          <cell r="P97">
            <v>12.45428408250222</v>
          </cell>
          <cell r="Q97">
            <v>0.10413</v>
          </cell>
          <cell r="R97">
            <v>0</v>
          </cell>
          <cell r="S97">
            <v>0.10413</v>
          </cell>
          <cell r="U97">
            <v>3</v>
          </cell>
          <cell r="V97">
            <v>158.4</v>
          </cell>
          <cell r="W97">
            <v>0.10413</v>
          </cell>
          <cell r="X97">
            <v>0.10413</v>
          </cell>
          <cell r="Y97">
            <v>5.2065E-2</v>
          </cell>
          <cell r="AB97" t="str">
            <v/>
          </cell>
          <cell r="AC97">
            <v>126.72000000000001</v>
          </cell>
          <cell r="AD97">
            <v>4.4000000000000003E-3</v>
          </cell>
          <cell r="AE97">
            <v>1.7600000000000001E-2</v>
          </cell>
          <cell r="AF97">
            <v>6.9665000000000005E-2</v>
          </cell>
          <cell r="AG97">
            <v>0.10090400000000001</v>
          </cell>
          <cell r="AH97">
            <v>13.95428408250222</v>
          </cell>
          <cell r="AI97">
            <v>43.12</v>
          </cell>
          <cell r="AJ97">
            <v>1.9</v>
          </cell>
          <cell r="AK97">
            <v>10</v>
          </cell>
          <cell r="AL97">
            <v>0.25</v>
          </cell>
          <cell r="AM97">
            <v>1.4E-2</v>
          </cell>
          <cell r="AN97">
            <v>8.1971168518066406E-2</v>
          </cell>
          <cell r="AO97">
            <v>9.375E-2</v>
          </cell>
          <cell r="AP97">
            <v>0.32788467407226563</v>
          </cell>
          <cell r="AQ97">
            <v>0.99652594409673478</v>
          </cell>
          <cell r="AR97">
            <v>1.3015081865274898</v>
          </cell>
          <cell r="AS97">
            <v>0.54348416043925074</v>
          </cell>
          <cell r="AT97">
            <v>5.0614880594183918E-2</v>
          </cell>
          <cell r="AU97">
            <v>0.13258604911225033</v>
          </cell>
          <cell r="AV97">
            <v>1.5532488422760506</v>
          </cell>
          <cell r="AW97">
            <v>76.24492425142644</v>
          </cell>
          <cell r="AX97">
            <v>0.18301918743451506</v>
          </cell>
          <cell r="AY97">
            <v>299.22745851240308</v>
          </cell>
          <cell r="AZ97" t="e">
            <v>#REF!</v>
          </cell>
          <cell r="BA97" t="e">
            <v>#REF!</v>
          </cell>
          <cell r="BB97" t="e">
            <v>#REF!</v>
          </cell>
          <cell r="BC97" t="e">
            <v>#REF!</v>
          </cell>
          <cell r="BD97" t="e">
            <v>#REF!</v>
          </cell>
          <cell r="BE97" t="e">
            <v>#REF!</v>
          </cell>
          <cell r="BF97" t="e">
            <v>#REF!</v>
          </cell>
          <cell r="BG97" t="e">
            <v>#REF!</v>
          </cell>
          <cell r="BH97" t="e">
            <v>#REF!</v>
          </cell>
          <cell r="BI97" t="e">
            <v>#REF!</v>
          </cell>
          <cell r="BJ97" t="e">
            <v>#REF!</v>
          </cell>
          <cell r="BK97" t="e">
            <v>#REF!</v>
          </cell>
          <cell r="BL97" t="e">
            <v>#REF!</v>
          </cell>
          <cell r="BM97" t="e">
            <v>#REF!</v>
          </cell>
          <cell r="BO97">
            <v>709.98</v>
          </cell>
          <cell r="BP97">
            <v>709.16</v>
          </cell>
          <cell r="BQ97">
            <v>710.2299999999999</v>
          </cell>
          <cell r="BR97">
            <v>709.41</v>
          </cell>
          <cell r="BS97">
            <v>711.42602784577196</v>
          </cell>
          <cell r="BT97">
            <v>710.64572594522224</v>
          </cell>
          <cell r="BU97" t="str">
            <v/>
          </cell>
          <cell r="BV97">
            <v>1.1960278457720506</v>
          </cell>
          <cell r="BW97">
            <v>1.2357259452222706</v>
          </cell>
          <cell r="BX97">
            <v>1.4460278457720506</v>
          </cell>
          <cell r="BY97">
            <v>250</v>
          </cell>
          <cell r="BZ97">
            <v>0.71250000000000002</v>
          </cell>
          <cell r="CA97">
            <v>0.3125</v>
          </cell>
          <cell r="CB97">
            <v>1.2158768954971606</v>
          </cell>
          <cell r="CC97">
            <v>3</v>
          </cell>
          <cell r="CD97">
            <v>1.3355771592207204</v>
          </cell>
          <cell r="CE97">
            <v>1220.4253660241591</v>
          </cell>
          <cell r="CF97">
            <v>5.6823136861789414E-2</v>
          </cell>
          <cell r="CG97">
            <v>1777.4237331650625</v>
          </cell>
          <cell r="CH97">
            <v>2997.8490991892213</v>
          </cell>
          <cell r="CI97">
            <v>2</v>
          </cell>
          <cell r="CJ97">
            <v>1</v>
          </cell>
          <cell r="CK97">
            <v>1.5</v>
          </cell>
          <cell r="CL97">
            <v>2345</v>
          </cell>
          <cell r="CM97">
            <v>1.9176007031061117</v>
          </cell>
          <cell r="CN97">
            <v>2.2000000000000002</v>
          </cell>
          <cell r="CO97" t="str">
            <v/>
          </cell>
          <cell r="CP97">
            <v>3</v>
          </cell>
          <cell r="CQ97">
            <v>3</v>
          </cell>
          <cell r="DV97" t="str">
            <v>250 mm</v>
          </cell>
          <cell r="DW97">
            <v>43.12</v>
          </cell>
          <cell r="DX97" t="str">
            <v>1</v>
          </cell>
          <cell r="DY97" t="str">
            <v>CS</v>
          </cell>
          <cell r="DZ97">
            <v>709.9799999999999</v>
          </cell>
          <cell r="EA97">
            <v>709.15999999999985</v>
          </cell>
        </row>
        <row r="98">
          <cell r="AD98" t="str">
            <v/>
          </cell>
          <cell r="BU98" t="str">
            <v/>
          </cell>
        </row>
        <row r="99">
          <cell r="A99">
            <v>47</v>
          </cell>
          <cell r="B99" t="str">
            <v>C121</v>
          </cell>
          <cell r="C99" t="str">
            <v>C119</v>
          </cell>
          <cell r="D99">
            <v>0.14602999999999999</v>
          </cell>
          <cell r="F99">
            <v>0.14602999999999999</v>
          </cell>
          <cell r="G99">
            <v>2.33</v>
          </cell>
          <cell r="H99">
            <v>2</v>
          </cell>
          <cell r="I99">
            <v>0.5</v>
          </cell>
          <cell r="J99">
            <v>25</v>
          </cell>
          <cell r="K99" t="str">
            <v/>
          </cell>
          <cell r="L99">
            <v>5</v>
          </cell>
          <cell r="M99">
            <v>10</v>
          </cell>
          <cell r="N99">
            <v>190.32831544687943</v>
          </cell>
          <cell r="O99">
            <v>0.62657572912868864</v>
          </cell>
          <cell r="P99">
            <v>17.414822694735424</v>
          </cell>
          <cell r="Q99">
            <v>0.14602999999999999</v>
          </cell>
          <cell r="R99">
            <v>0</v>
          </cell>
          <cell r="S99">
            <v>0.14602999999999999</v>
          </cell>
          <cell r="U99">
            <v>39</v>
          </cell>
          <cell r="V99">
            <v>158.4</v>
          </cell>
          <cell r="Y99">
            <v>0</v>
          </cell>
          <cell r="AB99" t="str">
            <v/>
          </cell>
          <cell r="AC99">
            <v>126.72000000000001</v>
          </cell>
          <cell r="AD99">
            <v>5.7200000000000008E-2</v>
          </cell>
          <cell r="AE99">
            <v>0.22880000000000003</v>
          </cell>
          <cell r="AF99">
            <v>0.22880000000000003</v>
          </cell>
          <cell r="AG99">
            <v>0.27260900000000005</v>
          </cell>
          <cell r="AH99">
            <v>18.914822694735424</v>
          </cell>
          <cell r="AI99">
            <v>45.5</v>
          </cell>
          <cell r="AJ99">
            <v>0.75</v>
          </cell>
          <cell r="AK99">
            <v>10</v>
          </cell>
          <cell r="AL99">
            <v>0.25</v>
          </cell>
          <cell r="AM99">
            <v>1.4E-2</v>
          </cell>
          <cell r="AN99">
            <v>0.12343835830688477</v>
          </cell>
          <cell r="AO99">
            <v>0.109375</v>
          </cell>
          <cell r="AP99">
            <v>0.49375343322753906</v>
          </cell>
          <cell r="AQ99">
            <v>0.78311480399085254</v>
          </cell>
          <cell r="AR99">
            <v>0.80367601073645956</v>
          </cell>
          <cell r="AS99">
            <v>0.30370046218952212</v>
          </cell>
          <cell r="AT99">
            <v>3.1257329063691712E-2</v>
          </cell>
          <cell r="AU99">
            <v>0.15469568737057648</v>
          </cell>
          <cell r="AV99">
            <v>0.97587652220531262</v>
          </cell>
          <cell r="AW99">
            <v>47.903226765171354</v>
          </cell>
          <cell r="AX99">
            <v>0.39485487663406599</v>
          </cell>
          <cell r="AY99">
            <v>118.51854365095124</v>
          </cell>
          <cell r="AZ99" t="e">
            <v>#REF!</v>
          </cell>
          <cell r="BA99" t="e">
            <v>#REF!</v>
          </cell>
          <cell r="BB99" t="e">
            <v>#REF!</v>
          </cell>
          <cell r="BC99" t="e">
            <v>#REF!</v>
          </cell>
          <cell r="BD99" t="e">
            <v>#REF!</v>
          </cell>
          <cell r="BE99" t="e">
            <v>#REF!</v>
          </cell>
          <cell r="BF99" t="e">
            <v>#REF!</v>
          </cell>
          <cell r="BG99" t="e">
            <v>#REF!</v>
          </cell>
          <cell r="BH99" t="e">
            <v>#REF!</v>
          </cell>
          <cell r="BI99" t="e">
            <v>#REF!</v>
          </cell>
          <cell r="BJ99" t="e">
            <v>#REF!</v>
          </cell>
          <cell r="BK99" t="e">
            <v>#REF!</v>
          </cell>
          <cell r="BL99" t="e">
            <v>#REF!</v>
          </cell>
          <cell r="BM99" t="e">
            <v>#REF!</v>
          </cell>
          <cell r="BO99">
            <v>700.05</v>
          </cell>
          <cell r="BP99">
            <v>699.71</v>
          </cell>
          <cell r="BQ99">
            <v>700.3</v>
          </cell>
          <cell r="BR99">
            <v>699.96</v>
          </cell>
          <cell r="BS99">
            <v>701.5</v>
          </cell>
          <cell r="BT99">
            <v>702.3410864928934</v>
          </cell>
          <cell r="BU99" t="str">
            <v/>
          </cell>
          <cell r="BV99">
            <v>1.2000000000000455</v>
          </cell>
          <cell r="BW99">
            <v>2.3810864928933597</v>
          </cell>
          <cell r="BX99">
            <v>1.4500000000000455</v>
          </cell>
          <cell r="BY99">
            <v>250</v>
          </cell>
          <cell r="BZ99">
            <v>0.71250000000000002</v>
          </cell>
          <cell r="CA99">
            <v>0.3125</v>
          </cell>
          <cell r="CB99">
            <v>1.7905432464467026</v>
          </cell>
          <cell r="CC99">
            <v>3</v>
          </cell>
          <cell r="CD99">
            <v>1.7649272682912018</v>
          </cell>
          <cell r="CE99">
            <v>1612.7574453782199</v>
          </cell>
          <cell r="CF99">
            <v>2.8588552252705846E-2</v>
          </cell>
          <cell r="CG99">
            <v>897.22139387574452</v>
          </cell>
          <cell r="CH99">
            <v>2509.9788392539645</v>
          </cell>
          <cell r="CI99">
            <v>2</v>
          </cell>
          <cell r="CJ99">
            <v>1</v>
          </cell>
          <cell r="CK99">
            <v>1.5</v>
          </cell>
          <cell r="CL99">
            <v>2345</v>
          </cell>
          <cell r="CM99">
            <v>1.6055301743628769</v>
          </cell>
          <cell r="CN99">
            <v>1.9</v>
          </cell>
          <cell r="CO99" t="str">
            <v/>
          </cell>
          <cell r="CP99">
            <v>3</v>
          </cell>
          <cell r="CQ99">
            <v>3</v>
          </cell>
          <cell r="DV99" t="str">
            <v>250 mm</v>
          </cell>
          <cell r="DW99">
            <v>45.5</v>
          </cell>
          <cell r="DX99" t="str">
            <v>1</v>
          </cell>
          <cell r="DY99" t="str">
            <v>CS</v>
          </cell>
          <cell r="DZ99">
            <v>700.05</v>
          </cell>
          <cell r="EA99">
            <v>699.70999999999992</v>
          </cell>
        </row>
        <row r="100">
          <cell r="AD100" t="str">
            <v/>
          </cell>
          <cell r="BU100" t="str">
            <v/>
          </cell>
        </row>
        <row r="101">
          <cell r="A101">
            <v>48</v>
          </cell>
          <cell r="B101" t="str">
            <v>C107</v>
          </cell>
          <cell r="C101" t="str">
            <v>C111</v>
          </cell>
          <cell r="D101">
            <v>0.12542</v>
          </cell>
          <cell r="F101">
            <v>0.12542</v>
          </cell>
          <cell r="G101">
            <v>2.33</v>
          </cell>
          <cell r="H101">
            <v>33.35</v>
          </cell>
          <cell r="I101">
            <v>2.2999999999999998</v>
          </cell>
          <cell r="J101">
            <v>6.8965517241379297</v>
          </cell>
          <cell r="K101" t="str">
            <v/>
          </cell>
          <cell r="L101">
            <v>5</v>
          </cell>
          <cell r="M101">
            <v>10</v>
          </cell>
          <cell r="N101">
            <v>190.32831544687943</v>
          </cell>
          <cell r="O101">
            <v>0.63208155825362256</v>
          </cell>
          <cell r="P101">
            <v>15.08840454357845</v>
          </cell>
          <cell r="Q101">
            <v>0.12542</v>
          </cell>
          <cell r="R101">
            <v>0</v>
          </cell>
          <cell r="S101">
            <v>0.12542</v>
          </cell>
          <cell r="U101">
            <v>12</v>
          </cell>
          <cell r="V101">
            <v>158.4</v>
          </cell>
          <cell r="W101">
            <v>0.12542</v>
          </cell>
          <cell r="X101">
            <v>0.12542</v>
          </cell>
          <cell r="Y101">
            <v>6.2710000000000002E-2</v>
          </cell>
          <cell r="AB101" t="str">
            <v/>
          </cell>
          <cell r="AC101">
            <v>126.72000000000001</v>
          </cell>
          <cell r="AD101">
            <v>1.7600000000000001E-2</v>
          </cell>
          <cell r="AE101">
            <v>7.0400000000000004E-2</v>
          </cell>
          <cell r="AF101">
            <v>0.13311000000000001</v>
          </cell>
          <cell r="AG101">
            <v>0.170736</v>
          </cell>
          <cell r="AH101">
            <v>16.588404543578449</v>
          </cell>
          <cell r="AI101">
            <v>44.58</v>
          </cell>
          <cell r="AJ101">
            <v>14.24</v>
          </cell>
          <cell r="AK101">
            <v>10</v>
          </cell>
          <cell r="AL101">
            <v>0.25</v>
          </cell>
          <cell r="AM101">
            <v>1.4E-2</v>
          </cell>
          <cell r="AN101">
            <v>5.3737640380859375E-2</v>
          </cell>
          <cell r="AO101">
            <v>0.103515625</v>
          </cell>
          <cell r="AP101">
            <v>0.2149505615234375</v>
          </cell>
          <cell r="AQ101">
            <v>2.1413392392646542</v>
          </cell>
          <cell r="AR101">
            <v>3.5173123424891166</v>
          </cell>
          <cell r="AS101">
            <v>2.8267376307192924</v>
          </cell>
          <cell r="AT101">
            <v>0.23370712220257531</v>
          </cell>
          <cell r="AU101">
            <v>0.28744476258343465</v>
          </cell>
          <cell r="AV101">
            <v>4.2522543368686172</v>
          </cell>
          <cell r="AW101">
            <v>208.73204665471539</v>
          </cell>
          <cell r="AX101">
            <v>7.9472245922155849E-2</v>
          </cell>
          <cell r="AY101">
            <v>209.67060288786877</v>
          </cell>
          <cell r="AZ101" t="e">
            <v>#REF!</v>
          </cell>
          <cell r="BA101" t="e">
            <v>#REF!</v>
          </cell>
          <cell r="BB101" t="e">
            <v>#REF!</v>
          </cell>
          <cell r="BC101" t="e">
            <v>#REF!</v>
          </cell>
          <cell r="BD101" t="e">
            <v>#REF!</v>
          </cell>
          <cell r="BE101" t="e">
            <v>#REF!</v>
          </cell>
          <cell r="BF101" t="e">
            <v>#REF!</v>
          </cell>
          <cell r="BG101" t="e">
            <v>#REF!</v>
          </cell>
          <cell r="BH101" t="e">
            <v>#REF!</v>
          </cell>
          <cell r="BI101" t="e">
            <v>#REF!</v>
          </cell>
          <cell r="BJ101" t="e">
            <v>#REF!</v>
          </cell>
          <cell r="BK101" t="e">
            <v>#REF!</v>
          </cell>
          <cell r="BL101" t="e">
            <v>#REF!</v>
          </cell>
          <cell r="BM101" t="e">
            <v>#REF!</v>
          </cell>
          <cell r="BO101">
            <v>720.84</v>
          </cell>
          <cell r="BP101">
            <v>714.49</v>
          </cell>
          <cell r="BQ101">
            <v>721.08999999999992</v>
          </cell>
          <cell r="BR101">
            <v>714.74</v>
          </cell>
          <cell r="BS101">
            <v>722.29486651007437</v>
          </cell>
          <cell r="BT101">
            <v>718.20994917114456</v>
          </cell>
          <cell r="BV101">
            <v>1.2048665100744529</v>
          </cell>
          <cell r="BW101">
            <v>3.4699491711445489</v>
          </cell>
          <cell r="BX101">
            <v>1.4548665100744529</v>
          </cell>
          <cell r="BY101">
            <v>250</v>
          </cell>
          <cell r="BZ101">
            <v>0.71250000000000002</v>
          </cell>
          <cell r="CA101">
            <v>0.3125</v>
          </cell>
          <cell r="CB101">
            <v>2.3374078406095009</v>
          </cell>
          <cell r="CC101">
            <v>3</v>
          </cell>
          <cell r="CD101">
            <v>2.0875044452308682</v>
          </cell>
          <cell r="CE101">
            <v>1907.5224213436195</v>
          </cell>
          <cell r="CF101">
            <v>1.7337791912645173E-2</v>
          </cell>
          <cell r="CG101">
            <v>576.14188831669139</v>
          </cell>
          <cell r="CH101">
            <v>2483.6643096603111</v>
          </cell>
          <cell r="CI101">
            <v>2</v>
          </cell>
          <cell r="CJ101">
            <v>1</v>
          </cell>
          <cell r="CK101">
            <v>1.5</v>
          </cell>
          <cell r="CL101">
            <v>2345</v>
          </cell>
          <cell r="CM101">
            <v>1.5886978526611799</v>
          </cell>
          <cell r="CN101">
            <v>1.9</v>
          </cell>
          <cell r="CO101" t="str">
            <v/>
          </cell>
          <cell r="CP101">
            <v>3</v>
          </cell>
          <cell r="CQ101">
            <v>3</v>
          </cell>
          <cell r="DV101" t="str">
            <v>250 mm</v>
          </cell>
          <cell r="DW101">
            <v>44.58</v>
          </cell>
          <cell r="DX101" t="str">
            <v>1</v>
          </cell>
          <cell r="DY101" t="str">
            <v>CS</v>
          </cell>
          <cell r="DZ101">
            <v>720.83999999999992</v>
          </cell>
          <cell r="EA101">
            <v>714.4899999999999</v>
          </cell>
        </row>
        <row r="102">
          <cell r="A102">
            <v>49</v>
          </cell>
          <cell r="B102" t="str">
            <v>C111</v>
          </cell>
          <cell r="C102" t="str">
            <v>C115</v>
          </cell>
          <cell r="D102">
            <v>0.32064000000000004</v>
          </cell>
          <cell r="E102">
            <v>0.25900000000000001</v>
          </cell>
          <cell r="F102">
            <v>0.70506000000000002</v>
          </cell>
          <cell r="G102">
            <v>2.33</v>
          </cell>
          <cell r="K102">
            <v>0.63037626063911134</v>
          </cell>
          <cell r="L102">
            <v>10.630376260639112</v>
          </cell>
          <cell r="M102">
            <v>10.630376260639112</v>
          </cell>
          <cell r="N102">
            <v>183.90747246658123</v>
          </cell>
          <cell r="O102">
            <v>0.63155501405914138</v>
          </cell>
          <cell r="P102">
            <v>82.412249464832598</v>
          </cell>
          <cell r="Q102">
            <v>0.32064000000000004</v>
          </cell>
          <cell r="R102">
            <v>0.25900000000000001</v>
          </cell>
          <cell r="S102">
            <v>0.70506000000000002</v>
          </cell>
          <cell r="U102">
            <v>112</v>
          </cell>
          <cell r="V102">
            <v>158.4</v>
          </cell>
          <cell r="W102">
            <v>0.32064000000000004</v>
          </cell>
          <cell r="X102">
            <v>0.44606000000000001</v>
          </cell>
          <cell r="Y102">
            <v>0.22303000000000001</v>
          </cell>
          <cell r="AB102" t="str">
            <v/>
          </cell>
          <cell r="AC102">
            <v>126.72000000000001</v>
          </cell>
          <cell r="AD102">
            <v>0.16426666666666667</v>
          </cell>
          <cell r="AE102">
            <v>0.65706666666666669</v>
          </cell>
          <cell r="AF102">
            <v>0.88009666666666675</v>
          </cell>
          <cell r="AG102">
            <v>1.0916146666666668</v>
          </cell>
          <cell r="AH102">
            <v>83.912249464832598</v>
          </cell>
          <cell r="AI102">
            <v>93.27</v>
          </cell>
          <cell r="AJ102">
            <v>5.62</v>
          </cell>
          <cell r="AK102">
            <v>10</v>
          </cell>
          <cell r="AL102">
            <v>0.25</v>
          </cell>
          <cell r="AM102">
            <v>1.4E-2</v>
          </cell>
          <cell r="AN102">
            <v>0.16333174705505371</v>
          </cell>
          <cell r="AO102">
            <v>0.2275390625</v>
          </cell>
          <cell r="AP102">
            <v>0.65332698822021484</v>
          </cell>
          <cell r="AQ102">
            <v>2.469878799932939</v>
          </cell>
          <cell r="AR102">
            <v>2.0851585268307606</v>
          </cell>
          <cell r="AS102">
            <v>2.8715315572327578</v>
          </cell>
          <cell r="AT102">
            <v>0.31092259359623725</v>
          </cell>
          <cell r="AU102">
            <v>0.47425434065129096</v>
          </cell>
          <cell r="AV102">
            <v>2.6713598596081938</v>
          </cell>
          <cell r="AW102">
            <v>131.13007046937128</v>
          </cell>
          <cell r="AX102">
            <v>0.63991614710854905</v>
          </cell>
          <cell r="AY102">
            <v>209.5892053172571</v>
          </cell>
          <cell r="AZ102" t="str">
            <v>00°00'00''</v>
          </cell>
          <cell r="BA102" t="e">
            <v>#VALUE!</v>
          </cell>
          <cell r="BB102">
            <v>0.187</v>
          </cell>
          <cell r="BC102" t="e">
            <v>#VALUE!</v>
          </cell>
          <cell r="BD102" t="e">
            <v>#VALUE!</v>
          </cell>
          <cell r="BE102" t="e">
            <v>#VALUE!</v>
          </cell>
          <cell r="BF102" t="e">
            <v>#VALUE!</v>
          </cell>
          <cell r="BG102" t="e">
            <v>#VALUE!</v>
          </cell>
          <cell r="BH102" t="e">
            <v>#VALUE!</v>
          </cell>
          <cell r="BI102" t="e">
            <v>#VALUE!</v>
          </cell>
          <cell r="BJ102" t="e">
            <v>#VALUE!</v>
          </cell>
          <cell r="BK102" t="e">
            <v>#VALUE!</v>
          </cell>
          <cell r="BL102" t="e">
            <v>#VALUE!</v>
          </cell>
          <cell r="BM102" t="e">
            <v>#VALUE!</v>
          </cell>
          <cell r="BN102">
            <v>6.0000000000059117E-2</v>
          </cell>
          <cell r="BO102">
            <v>714.43</v>
          </cell>
          <cell r="BP102">
            <v>709.19</v>
          </cell>
          <cell r="BQ102">
            <v>714.68</v>
          </cell>
          <cell r="BR102">
            <v>709.44</v>
          </cell>
          <cell r="BS102">
            <v>718.20994917114456</v>
          </cell>
          <cell r="BT102">
            <v>710.64572594522224</v>
          </cell>
          <cell r="BU102" t="str">
            <v/>
          </cell>
          <cell r="BV102">
            <v>3.529949171144608</v>
          </cell>
          <cell r="BW102">
            <v>1.2057259452221842</v>
          </cell>
          <cell r="BX102">
            <v>3.779949171144608</v>
          </cell>
          <cell r="BY102">
            <v>250</v>
          </cell>
          <cell r="BZ102">
            <v>0.71250000000000002</v>
          </cell>
          <cell r="CA102">
            <v>0.3125</v>
          </cell>
          <cell r="CB102">
            <v>2.3678375581833961</v>
          </cell>
          <cell r="CC102">
            <v>3</v>
          </cell>
          <cell r="CD102">
            <v>2.1033648210323506</v>
          </cell>
          <cell r="CE102">
            <v>1922.0153353689677</v>
          </cell>
          <cell r="CF102">
            <v>1.6915601751098075E-2</v>
          </cell>
          <cell r="CG102">
            <v>564.18759121469895</v>
          </cell>
          <cell r="CH102">
            <v>2486.2029265836668</v>
          </cell>
          <cell r="CI102">
            <v>2</v>
          </cell>
          <cell r="CJ102">
            <v>1</v>
          </cell>
          <cell r="CK102">
            <v>1.5</v>
          </cell>
          <cell r="CL102">
            <v>2345</v>
          </cell>
          <cell r="CM102">
            <v>1.5903217014394457</v>
          </cell>
          <cell r="CN102">
            <v>1.9</v>
          </cell>
          <cell r="CO102" t="str">
            <v/>
          </cell>
          <cell r="CP102">
            <v>3</v>
          </cell>
          <cell r="CQ102">
            <v>3</v>
          </cell>
          <cell r="DV102" t="str">
            <v>250 mm</v>
          </cell>
          <cell r="DW102">
            <v>93.27</v>
          </cell>
          <cell r="DX102" t="str">
            <v>1</v>
          </cell>
          <cell r="DY102" t="str">
            <v>CS</v>
          </cell>
          <cell r="DZ102">
            <v>714.43</v>
          </cell>
          <cell r="EA102">
            <v>709.18999999999994</v>
          </cell>
        </row>
        <row r="103">
          <cell r="A103">
            <v>50</v>
          </cell>
          <cell r="B103" t="str">
            <v>C115</v>
          </cell>
          <cell r="C103" t="str">
            <v>C117</v>
          </cell>
          <cell r="D103">
            <v>0.11771849999999999</v>
          </cell>
          <cell r="E103">
            <v>0.10413</v>
          </cell>
          <cell r="F103">
            <v>0.92690850000000002</v>
          </cell>
          <cell r="G103">
            <v>2.33</v>
          </cell>
          <cell r="K103">
            <v>0.35097724115495899</v>
          </cell>
          <cell r="L103">
            <v>10.981353501794072</v>
          </cell>
          <cell r="M103">
            <v>10.981353501794072</v>
          </cell>
          <cell r="N103">
            <v>180.5806328898615</v>
          </cell>
          <cell r="O103">
            <v>0.63123464864871437</v>
          </cell>
          <cell r="P103">
            <v>107.70048319165953</v>
          </cell>
          <cell r="Q103">
            <v>0.11771849999999999</v>
          </cell>
          <cell r="R103">
            <v>0.10413</v>
          </cell>
          <cell r="S103">
            <v>0.92690850000000002</v>
          </cell>
          <cell r="U103">
            <v>203</v>
          </cell>
          <cell r="V103">
            <v>158.4</v>
          </cell>
          <cell r="X103">
            <v>0.55018999999999996</v>
          </cell>
          <cell r="Y103">
            <v>0.27509499999999998</v>
          </cell>
          <cell r="AB103" t="str">
            <v/>
          </cell>
          <cell r="AC103">
            <v>126.72000000000001</v>
          </cell>
          <cell r="AD103">
            <v>0.29773333333333335</v>
          </cell>
          <cell r="AE103">
            <v>1.1909333333333334</v>
          </cell>
          <cell r="AF103">
            <v>1.4660283333333335</v>
          </cell>
          <cell r="AG103">
            <v>1.7441008833333336</v>
          </cell>
          <cell r="AH103">
            <v>109.44458407499286</v>
          </cell>
          <cell r="AI103">
            <v>61.809999999999995</v>
          </cell>
          <cell r="AJ103">
            <v>7.41</v>
          </cell>
          <cell r="AK103">
            <v>10</v>
          </cell>
          <cell r="AL103">
            <v>0.25</v>
          </cell>
          <cell r="AM103">
            <v>1.4E-2</v>
          </cell>
          <cell r="AN103">
            <v>0.17712068557739258</v>
          </cell>
          <cell r="AO103">
            <v>0.240966796875</v>
          </cell>
          <cell r="AP103">
            <v>0.70848274230957031</v>
          </cell>
          <cell r="AQ103">
            <v>2.943185194275979</v>
          </cell>
          <cell r="AR103">
            <v>2.3208829140371754</v>
          </cell>
          <cell r="AS103">
            <v>4.0378867233072446</v>
          </cell>
          <cell r="AT103">
            <v>0.44150556003085278</v>
          </cell>
          <cell r="AU103">
            <v>0.61862624560824542</v>
          </cell>
          <cell r="AV103">
            <v>3.0674206864276665</v>
          </cell>
          <cell r="AW103">
            <v>150.57166084297683</v>
          </cell>
          <cell r="AX103">
            <v>0.72686044281019646</v>
          </cell>
          <cell r="AY103">
            <v>209.72494543406032</v>
          </cell>
          <cell r="AZ103" t="str">
            <v>00°00'00''</v>
          </cell>
          <cell r="BA103" t="e">
            <v>#VALUE!</v>
          </cell>
          <cell r="BB103">
            <v>0.14399999999999999</v>
          </cell>
          <cell r="BC103" t="e">
            <v>#VALUE!</v>
          </cell>
          <cell r="BD103" t="e">
            <v>#VALUE!</v>
          </cell>
          <cell r="BE103" t="e">
            <v>#VALUE!</v>
          </cell>
          <cell r="BF103" t="e">
            <v>#VALUE!</v>
          </cell>
          <cell r="BG103" t="e">
            <v>#VALUE!</v>
          </cell>
          <cell r="BH103" t="e">
            <v>#VALUE!</v>
          </cell>
          <cell r="BI103" t="e">
            <v>#VALUE!</v>
          </cell>
          <cell r="BJ103" t="e">
            <v>#VALUE!</v>
          </cell>
          <cell r="BK103" t="e">
            <v>#VALUE!</v>
          </cell>
          <cell r="BL103" t="e">
            <v>#VALUE!</v>
          </cell>
          <cell r="BM103" t="e">
            <v>#VALUE!</v>
          </cell>
          <cell r="BN103">
            <v>9.0000000000031832E-2</v>
          </cell>
          <cell r="BO103">
            <v>709.1</v>
          </cell>
          <cell r="BP103">
            <v>704.52</v>
          </cell>
          <cell r="BQ103">
            <v>709.35</v>
          </cell>
          <cell r="BR103">
            <v>704.77</v>
          </cell>
          <cell r="BS103">
            <v>710.64572594522224</v>
          </cell>
          <cell r="BT103">
            <v>706.02895328568161</v>
          </cell>
          <cell r="BU103" t="str">
            <v/>
          </cell>
          <cell r="BV103">
            <v>1.2957259452222161</v>
          </cell>
          <cell r="BW103">
            <v>1.2589532856816277</v>
          </cell>
          <cell r="BX103">
            <v>1.5457259452222161</v>
          </cell>
          <cell r="BY103">
            <v>250</v>
          </cell>
          <cell r="BZ103">
            <v>0.71250000000000002</v>
          </cell>
          <cell r="CA103">
            <v>0.3125</v>
          </cell>
          <cell r="CB103">
            <v>1.2773396154519219</v>
          </cell>
          <cell r="CC103">
            <v>4</v>
          </cell>
          <cell r="CD103">
            <v>1.2795888747759581</v>
          </cell>
          <cell r="CE103">
            <v>1266.7030149354409</v>
          </cell>
          <cell r="CF103">
            <v>5.2243694242303462E-2</v>
          </cell>
          <cell r="CG103">
            <v>1626.5629232997876</v>
          </cell>
          <cell r="CH103">
            <v>2893.2659382352285</v>
          </cell>
          <cell r="CI103">
            <v>2</v>
          </cell>
          <cell r="CJ103">
            <v>1</v>
          </cell>
          <cell r="CK103">
            <v>1.5</v>
          </cell>
          <cell r="CL103">
            <v>2345</v>
          </cell>
          <cell r="CM103">
            <v>1.8507031587858604</v>
          </cell>
          <cell r="CN103">
            <v>1.9</v>
          </cell>
          <cell r="CO103" t="str">
            <v/>
          </cell>
          <cell r="CP103">
            <v>3</v>
          </cell>
          <cell r="CQ103">
            <v>3</v>
          </cell>
          <cell r="DV103" t="str">
            <v>250 mm</v>
          </cell>
          <cell r="DW103">
            <v>61.809999999999995</v>
          </cell>
          <cell r="DX103" t="str">
            <v>1</v>
          </cell>
          <cell r="DY103" t="str">
            <v>CS</v>
          </cell>
          <cell r="DZ103">
            <v>709.1</v>
          </cell>
          <cell r="EA103">
            <v>704.52</v>
          </cell>
        </row>
        <row r="104">
          <cell r="A104">
            <v>51</v>
          </cell>
          <cell r="B104" t="str">
            <v>C117</v>
          </cell>
          <cell r="C104" t="str">
            <v>C119</v>
          </cell>
          <cell r="D104">
            <v>0.11771849999999999</v>
          </cell>
          <cell r="F104">
            <v>1.044627</v>
          </cell>
          <cell r="G104">
            <v>2.33</v>
          </cell>
          <cell r="K104">
            <v>0.36803421018059773</v>
          </cell>
          <cell r="L104">
            <v>11.34938771197467</v>
          </cell>
          <cell r="M104">
            <v>11.34938771197467</v>
          </cell>
          <cell r="N104">
            <v>177.26355874913571</v>
          </cell>
          <cell r="O104">
            <v>0.63048129894324034</v>
          </cell>
          <cell r="P104">
            <v>120.8568627046681</v>
          </cell>
          <cell r="Q104">
            <v>0.11771849999999999</v>
          </cell>
          <cell r="R104">
            <v>0</v>
          </cell>
          <cell r="S104">
            <v>1.044627</v>
          </cell>
          <cell r="U104">
            <v>238</v>
          </cell>
          <cell r="V104">
            <v>158.4</v>
          </cell>
          <cell r="X104">
            <v>0.55018999999999996</v>
          </cell>
          <cell r="Y104">
            <v>0.27509499999999998</v>
          </cell>
          <cell r="AB104" t="str">
            <v/>
          </cell>
          <cell r="AC104">
            <v>126.72000000000001</v>
          </cell>
          <cell r="AD104">
            <v>0.34906666666666669</v>
          </cell>
          <cell r="AE104">
            <v>1.3962666666666668</v>
          </cell>
          <cell r="AF104">
            <v>1.6713616666666669</v>
          </cell>
          <cell r="AG104">
            <v>1.9847497666666669</v>
          </cell>
          <cell r="AH104">
            <v>122.84161247133477</v>
          </cell>
          <cell r="AI104">
            <v>61.849999999999994</v>
          </cell>
          <cell r="AJ104">
            <v>5.9</v>
          </cell>
          <cell r="AK104">
            <v>10</v>
          </cell>
          <cell r="AL104">
            <v>0.25</v>
          </cell>
          <cell r="AM104">
            <v>1.4E-2</v>
          </cell>
          <cell r="AN104">
            <v>0.20871877670288086</v>
          </cell>
          <cell r="AO104">
            <v>0.244140625</v>
          </cell>
          <cell r="AP104">
            <v>0.83487510681152344</v>
          </cell>
          <cell r="AQ104">
            <v>2.8057879173311031</v>
          </cell>
          <cell r="AR104">
            <v>1.8430779899197665</v>
          </cell>
          <cell r="AS104">
            <v>3.6429373613265743</v>
          </cell>
          <cell r="AT104">
            <v>0.4012459651906834</v>
          </cell>
          <cell r="AU104">
            <v>0.60996474189356431</v>
          </cell>
          <cell r="AV104">
            <v>2.7370973483820564</v>
          </cell>
          <cell r="AW104">
            <v>134.35695190370581</v>
          </cell>
          <cell r="AX104">
            <v>0.91429293929930677</v>
          </cell>
          <cell r="AY104">
            <v>209.62585324875778</v>
          </cell>
          <cell r="AZ104" t="str">
            <v>00°00'00''</v>
          </cell>
          <cell r="BA104" t="e">
            <v>#VALUE!</v>
          </cell>
          <cell r="BB104">
            <v>1E-3</v>
          </cell>
          <cell r="BC104" t="e">
            <v>#VALUE!</v>
          </cell>
          <cell r="BD104" t="e">
            <v>#VALUE!</v>
          </cell>
          <cell r="BE104" t="e">
            <v>#VALUE!</v>
          </cell>
          <cell r="BF104" t="e">
            <v>#VALUE!</v>
          </cell>
          <cell r="BG104" t="e">
            <v>#VALUE!</v>
          </cell>
          <cell r="BH104" t="e">
            <v>#VALUE!</v>
          </cell>
          <cell r="BI104" t="e">
            <v>#VALUE!</v>
          </cell>
          <cell r="BJ104" t="e">
            <v>#VALUE!</v>
          </cell>
          <cell r="BK104" t="e">
            <v>#VALUE!</v>
          </cell>
          <cell r="BL104" t="e">
            <v>#VALUE!</v>
          </cell>
          <cell r="BM104" t="e">
            <v>#VALUE!</v>
          </cell>
          <cell r="BN104">
            <v>2.9999999999972715E-2</v>
          </cell>
          <cell r="BO104">
            <v>704.49</v>
          </cell>
          <cell r="BP104">
            <v>700.84</v>
          </cell>
          <cell r="BQ104">
            <v>704.74</v>
          </cell>
          <cell r="BR104">
            <v>701.09</v>
          </cell>
          <cell r="BS104">
            <v>706.02895328568161</v>
          </cell>
          <cell r="BT104">
            <v>702.3410864928934</v>
          </cell>
          <cell r="BU104" t="str">
            <v/>
          </cell>
          <cell r="BV104">
            <v>1.2889532856816004</v>
          </cell>
          <cell r="BW104">
            <v>1.2510864928933643</v>
          </cell>
          <cell r="BX104">
            <v>1.5389532856816004</v>
          </cell>
          <cell r="BY104">
            <v>250</v>
          </cell>
          <cell r="BZ104">
            <v>0.71250000000000002</v>
          </cell>
          <cell r="CA104">
            <v>0.3125</v>
          </cell>
          <cell r="CB104">
            <v>1.2700198892874823</v>
          </cell>
          <cell r="CC104">
            <v>5</v>
          </cell>
          <cell r="CD104">
            <v>1.2745634966178643</v>
          </cell>
          <cell r="CE104">
            <v>1099.9682126358516</v>
          </cell>
          <cell r="CF104">
            <v>5.2761022687901171E-2</v>
          </cell>
          <cell r="CG104">
            <v>1643.4531533440247</v>
          </cell>
          <cell r="CH104">
            <v>2743.4213659798761</v>
          </cell>
          <cell r="CI104">
            <v>2</v>
          </cell>
          <cell r="CJ104">
            <v>1</v>
          </cell>
          <cell r="CK104">
            <v>1.5</v>
          </cell>
          <cell r="CL104">
            <v>2345</v>
          </cell>
          <cell r="CM104">
            <v>1.7548537522259333</v>
          </cell>
          <cell r="CN104">
            <v>1.9</v>
          </cell>
          <cell r="CO104" t="str">
            <v/>
          </cell>
          <cell r="CP104">
            <v>3</v>
          </cell>
          <cell r="CQ104">
            <v>3</v>
          </cell>
          <cell r="DV104" t="str">
            <v>250 mm</v>
          </cell>
          <cell r="DW104">
            <v>61.849999999999994</v>
          </cell>
          <cell r="DX104" t="str">
            <v>1</v>
          </cell>
          <cell r="DY104" t="str">
            <v>CS</v>
          </cell>
          <cell r="DZ104">
            <v>704.49</v>
          </cell>
          <cell r="EA104">
            <v>700.84</v>
          </cell>
        </row>
        <row r="105">
          <cell r="A105">
            <v>52</v>
          </cell>
          <cell r="B105" t="str">
            <v>C119</v>
          </cell>
          <cell r="C105" t="str">
            <v>C119'</v>
          </cell>
          <cell r="D105">
            <v>0.31124025999999999</v>
          </cell>
          <cell r="E105">
            <v>0.14602999999999999</v>
          </cell>
          <cell r="F105">
            <v>1.50189726</v>
          </cell>
          <cell r="G105">
            <v>2.33</v>
          </cell>
          <cell r="K105">
            <v>0.42979938202333845</v>
          </cell>
          <cell r="L105">
            <v>11.779187093998008</v>
          </cell>
          <cell r="M105">
            <v>11.779187093998008</v>
          </cell>
          <cell r="N105">
            <v>173.59362233585472</v>
          </cell>
          <cell r="O105">
            <v>0.63142977596237826</v>
          </cell>
          <cell r="P105">
            <v>170.97925369442373</v>
          </cell>
          <cell r="Q105">
            <v>0.31124025999999999</v>
          </cell>
          <cell r="R105">
            <v>0.14602999999999999</v>
          </cell>
          <cell r="S105">
            <v>1.50189726</v>
          </cell>
          <cell r="U105">
            <v>380</v>
          </cell>
          <cell r="V105">
            <v>158.4</v>
          </cell>
          <cell r="W105">
            <v>0.31124025999999999</v>
          </cell>
          <cell r="X105">
            <v>0.86143025999999989</v>
          </cell>
          <cell r="Y105">
            <v>0.43071512999999995</v>
          </cell>
          <cell r="AB105" t="str">
            <v/>
          </cell>
          <cell r="AC105">
            <v>126.72000000000001</v>
          </cell>
          <cell r="AD105">
            <v>0.55733333333333335</v>
          </cell>
          <cell r="AE105">
            <v>2.2293333333333334</v>
          </cell>
          <cell r="AF105">
            <v>2.6600484633333332</v>
          </cell>
          <cell r="AG105">
            <v>3.1106176413333331</v>
          </cell>
          <cell r="AH105">
            <v>174.08987133575707</v>
          </cell>
          <cell r="AI105">
            <v>80.679999999999993</v>
          </cell>
          <cell r="AJ105">
            <v>6.4</v>
          </cell>
          <cell r="AK105">
            <v>12</v>
          </cell>
          <cell r="AL105">
            <v>0.30000000000000004</v>
          </cell>
          <cell r="AM105">
            <v>1.4E-2</v>
          </cell>
          <cell r="AN105">
            <v>0.21991553306579595</v>
          </cell>
          <cell r="AO105">
            <v>0.28945312500000003</v>
          </cell>
          <cell r="AP105">
            <v>0.73305177688598644</v>
          </cell>
          <cell r="AQ105">
            <v>3.1349922455612131</v>
          </cell>
          <cell r="AR105">
            <v>2.1863749129547689</v>
          </cell>
          <cell r="AS105">
            <v>4.2977591585913792</v>
          </cell>
          <cell r="AT105">
            <v>0.50092642098516493</v>
          </cell>
          <cell r="AU105">
            <v>0.72084195405096085</v>
          </cell>
          <cell r="AV105">
            <v>3.219153771809474</v>
          </cell>
          <cell r="AW105">
            <v>227.54857140658169</v>
          </cell>
          <cell r="AX105">
            <v>0.76506686137218105</v>
          </cell>
          <cell r="AY105">
            <v>210.35041675052037</v>
          </cell>
          <cell r="AZ105" t="str">
            <v>00°00'00''</v>
          </cell>
          <cell r="BA105" t="e">
            <v>#VALUE!</v>
          </cell>
          <cell r="BB105">
            <v>0.111</v>
          </cell>
          <cell r="BC105" t="e">
            <v>#VALUE!</v>
          </cell>
          <cell r="BD105" t="e">
            <v>#VALUE!</v>
          </cell>
          <cell r="BE105" t="e">
            <v>#VALUE!</v>
          </cell>
          <cell r="BF105" t="e">
            <v>#VALUE!</v>
          </cell>
          <cell r="BG105" t="e">
            <v>#VALUE!</v>
          </cell>
          <cell r="BH105" t="e">
            <v>#VALUE!</v>
          </cell>
          <cell r="BI105" t="e">
            <v>#VALUE!</v>
          </cell>
          <cell r="BJ105" t="e">
            <v>#VALUE!</v>
          </cell>
          <cell r="BK105" t="e">
            <v>#VALUE!</v>
          </cell>
          <cell r="BL105" t="e">
            <v>#VALUE!</v>
          </cell>
          <cell r="BM105" t="e">
            <v>#VALUE!</v>
          </cell>
          <cell r="BN105">
            <v>1.1900000000000546</v>
          </cell>
          <cell r="BO105">
            <v>699.65</v>
          </cell>
          <cell r="BP105">
            <v>694.49</v>
          </cell>
          <cell r="BQ105">
            <v>699.94999999999993</v>
          </cell>
          <cell r="BR105">
            <v>694.79</v>
          </cell>
          <cell r="BS105">
            <v>702.3410864928934</v>
          </cell>
          <cell r="BT105">
            <v>696</v>
          </cell>
          <cell r="BU105">
            <v>1.1900000000000546</v>
          </cell>
          <cell r="BV105">
            <v>2.3910864928934643</v>
          </cell>
          <cell r="BW105">
            <v>1.2100000000000364</v>
          </cell>
          <cell r="BX105">
            <v>2.6910864928934641</v>
          </cell>
          <cell r="BY105">
            <v>300</v>
          </cell>
          <cell r="BZ105">
            <v>0.77500000000000002</v>
          </cell>
          <cell r="CA105">
            <v>0.375</v>
          </cell>
          <cell r="CB105">
            <v>1.8005432464467503</v>
          </cell>
          <cell r="CC105">
            <v>6</v>
          </cell>
          <cell r="CD105">
            <v>1.7008854799662521</v>
          </cell>
          <cell r="CE105">
            <v>1736.7103803880414</v>
          </cell>
          <cell r="CF105">
            <v>3.3846528524605568E-2</v>
          </cell>
          <cell r="CG105">
            <v>1084.1894932464902</v>
          </cell>
          <cell r="CH105">
            <v>2820.8998736345316</v>
          </cell>
          <cell r="CI105">
            <v>2</v>
          </cell>
          <cell r="CJ105">
            <v>1</v>
          </cell>
          <cell r="CK105">
            <v>1.5</v>
          </cell>
          <cell r="CL105">
            <v>2650</v>
          </cell>
          <cell r="CM105">
            <v>1.5967357775289801</v>
          </cell>
          <cell r="CN105">
            <v>1.9</v>
          </cell>
          <cell r="CO105" t="str">
            <v/>
          </cell>
          <cell r="CP105">
            <v>3</v>
          </cell>
          <cell r="CQ105">
            <v>3</v>
          </cell>
          <cell r="DV105" t="str">
            <v>300 mm</v>
          </cell>
          <cell r="DW105">
            <v>80.679999999999993</v>
          </cell>
          <cell r="DX105" t="str">
            <v>1</v>
          </cell>
          <cell r="DY105" t="str">
            <v>CS</v>
          </cell>
          <cell r="DZ105">
            <v>699.65</v>
          </cell>
          <cell r="EA105">
            <v>694.49</v>
          </cell>
        </row>
        <row r="106">
          <cell r="A106">
            <v>53</v>
          </cell>
          <cell r="B106" t="str">
            <v>C119'</v>
          </cell>
          <cell r="C106" t="str">
            <v>C99</v>
          </cell>
          <cell r="D106">
            <v>0.21258802999999998</v>
          </cell>
          <cell r="E106">
            <v>0</v>
          </cell>
          <cell r="F106">
            <v>1.7144852900000001</v>
          </cell>
          <cell r="G106">
            <v>2.33</v>
          </cell>
          <cell r="K106">
            <v>0.37588873322923522</v>
          </cell>
          <cell r="L106">
            <v>12.155075827227243</v>
          </cell>
          <cell r="M106">
            <v>12.155075827227243</v>
          </cell>
          <cell r="N106">
            <v>170.54930657896907</v>
          </cell>
          <cell r="O106">
            <v>0.6315356060931816</v>
          </cell>
          <cell r="P106">
            <v>193.87667666217928</v>
          </cell>
          <cell r="Q106">
            <v>0.21258802999999998</v>
          </cell>
          <cell r="R106">
            <v>0</v>
          </cell>
          <cell r="S106">
            <v>1.7144852900000001</v>
          </cell>
          <cell r="U106">
            <v>480</v>
          </cell>
          <cell r="V106">
            <v>158.4</v>
          </cell>
          <cell r="X106">
            <v>0.86143025999999989</v>
          </cell>
          <cell r="Y106">
            <v>0.43071512999999995</v>
          </cell>
          <cell r="AB106" t="str">
            <v/>
          </cell>
          <cell r="AC106">
            <v>126.72000000000001</v>
          </cell>
          <cell r="AD106">
            <v>0.70400000000000007</v>
          </cell>
          <cell r="AE106">
            <v>2.8042295680567308</v>
          </cell>
          <cell r="AF106">
            <v>3.2349446980567307</v>
          </cell>
          <cell r="AG106">
            <v>3.7492902850567305</v>
          </cell>
          <cell r="AH106">
            <v>197.62596694723601</v>
          </cell>
          <cell r="AI106">
            <v>79.25</v>
          </cell>
          <cell r="AJ106">
            <v>8.0299999999999994</v>
          </cell>
          <cell r="AK106">
            <v>12</v>
          </cell>
          <cell r="AL106">
            <v>0.30000000000000004</v>
          </cell>
          <cell r="AM106">
            <v>1.4E-2</v>
          </cell>
          <cell r="AN106">
            <v>0.22191896438598635</v>
          </cell>
          <cell r="AO106">
            <v>0.29348144531250003</v>
          </cell>
          <cell r="AP106">
            <v>0.73972988128662109</v>
          </cell>
          <cell r="AQ106">
            <v>3.5252051994704101</v>
          </cell>
          <cell r="AR106">
            <v>2.4369429668357183</v>
          </cell>
          <cell r="AS106">
            <v>5.4303439719519453</v>
          </cell>
          <cell r="AT106">
            <v>0.63338795608426157</v>
          </cell>
          <cell r="AU106">
            <v>0.85530692047024792</v>
          </cell>
          <cell r="AV106">
            <v>3.6058653733933532</v>
          </cell>
          <cell r="AW106">
            <v>254.88360375494352</v>
          </cell>
          <cell r="AX106">
            <v>0.77535770852189634</v>
          </cell>
          <cell r="AY106">
            <v>210.47140226167187</v>
          </cell>
          <cell r="AZ106" t="str">
            <v>00°00'00''</v>
          </cell>
          <cell r="BA106" t="e">
            <v>#VALUE!</v>
          </cell>
          <cell r="BB106">
            <v>0.13400000000000001</v>
          </cell>
          <cell r="BC106" t="e">
            <v>#VALUE!</v>
          </cell>
          <cell r="BD106" t="e">
            <v>#VALUE!</v>
          </cell>
          <cell r="BE106" t="e">
            <v>#VALUE!</v>
          </cell>
          <cell r="BF106" t="e">
            <v>#VALUE!</v>
          </cell>
          <cell r="BG106" t="e">
            <v>#VALUE!</v>
          </cell>
          <cell r="BH106" t="e">
            <v>#VALUE!</v>
          </cell>
          <cell r="BI106" t="e">
            <v>#VALUE!</v>
          </cell>
          <cell r="BJ106" t="e">
            <v>#VALUE!</v>
          </cell>
          <cell r="BK106" t="e">
            <v>#VALUE!</v>
          </cell>
          <cell r="BL106" t="e">
            <v>#VALUE!</v>
          </cell>
          <cell r="BM106" t="e">
            <v>#VALUE!</v>
          </cell>
          <cell r="BN106">
            <v>2.9999999999972715E-2</v>
          </cell>
          <cell r="BO106">
            <v>694.46</v>
          </cell>
          <cell r="BP106">
            <v>688.1</v>
          </cell>
          <cell r="BQ106">
            <v>694.76</v>
          </cell>
          <cell r="BR106">
            <v>688.4</v>
          </cell>
          <cell r="BS106">
            <v>696</v>
          </cell>
          <cell r="BT106">
            <v>689.60356434230721</v>
          </cell>
          <cell r="BU106" t="str">
            <v/>
          </cell>
          <cell r="BV106">
            <v>1.2400000000000091</v>
          </cell>
          <cell r="BW106">
            <v>1.2035643423072315</v>
          </cell>
          <cell r="BX106">
            <v>1.5400000000000091</v>
          </cell>
          <cell r="BY106">
            <v>300</v>
          </cell>
          <cell r="BZ106">
            <v>0.77500000000000002</v>
          </cell>
          <cell r="CA106">
            <v>0.375</v>
          </cell>
          <cell r="CB106">
            <v>1.2217821711536203</v>
          </cell>
          <cell r="CC106">
            <v>6</v>
          </cell>
          <cell r="CD106">
            <v>1.2708414934009082</v>
          </cell>
          <cell r="CE106">
            <v>1297.608592355665</v>
          </cell>
          <cell r="CF106">
            <v>6.7172761779026868E-2</v>
          </cell>
          <cell r="CG106">
            <v>2175.9695854194838</v>
          </cell>
          <cell r="CH106">
            <v>3473.578177775149</v>
          </cell>
          <cell r="CI106">
            <v>2</v>
          </cell>
          <cell r="CJ106">
            <v>1</v>
          </cell>
          <cell r="CK106">
            <v>1.5</v>
          </cell>
          <cell r="CL106">
            <v>2650</v>
          </cell>
          <cell r="CM106">
            <v>1.9661763270425372</v>
          </cell>
          <cell r="CN106">
            <v>2.2000000000000002</v>
          </cell>
          <cell r="CO106" t="str">
            <v/>
          </cell>
          <cell r="CP106">
            <v>3</v>
          </cell>
          <cell r="CQ106">
            <v>3</v>
          </cell>
          <cell r="DV106" t="str">
            <v>300 mm</v>
          </cell>
          <cell r="DW106">
            <v>79.25</v>
          </cell>
          <cell r="DX106" t="str">
            <v>1</v>
          </cell>
          <cell r="DY106" t="str">
            <v>CS</v>
          </cell>
          <cell r="DZ106">
            <v>694.46</v>
          </cell>
          <cell r="EA106">
            <v>688.1</v>
          </cell>
        </row>
        <row r="107">
          <cell r="AD107" t="str">
            <v/>
          </cell>
        </row>
        <row r="108">
          <cell r="A108" t="str">
            <v>SECTOR 7</v>
          </cell>
        </row>
        <row r="109">
          <cell r="AD109" t="str">
            <v/>
          </cell>
          <cell r="BU109" t="str">
            <v/>
          </cell>
        </row>
        <row r="110">
          <cell r="A110">
            <v>54</v>
          </cell>
          <cell r="B110" t="str">
            <v>C113</v>
          </cell>
          <cell r="C110" t="str">
            <v>BOT1</v>
          </cell>
          <cell r="D110">
            <v>0.12728699999999998</v>
          </cell>
          <cell r="F110">
            <v>0.12728699999999998</v>
          </cell>
          <cell r="G110">
            <v>2.33</v>
          </cell>
          <cell r="H110">
            <v>2</v>
          </cell>
          <cell r="I110">
            <v>0.5</v>
          </cell>
          <cell r="J110">
            <v>25</v>
          </cell>
          <cell r="K110" t="str">
            <v/>
          </cell>
          <cell r="L110">
            <v>5</v>
          </cell>
          <cell r="M110">
            <v>10</v>
          </cell>
          <cell r="N110">
            <v>190.32831544687943</v>
          </cell>
          <cell r="O110">
            <v>0.64839908351658226</v>
          </cell>
          <cell r="P110">
            <v>15.708323871904435</v>
          </cell>
          <cell r="Q110">
            <v>0.12728699999999998</v>
          </cell>
          <cell r="R110">
            <v>0</v>
          </cell>
          <cell r="S110">
            <v>0.12728699999999998</v>
          </cell>
          <cell r="U110">
            <v>14</v>
          </cell>
          <cell r="V110">
            <v>158</v>
          </cell>
          <cell r="Y110">
            <v>0</v>
          </cell>
          <cell r="AB110" t="str">
            <v/>
          </cell>
          <cell r="AC110">
            <v>126.4</v>
          </cell>
          <cell r="AD110">
            <v>2.0481481481481482E-2</v>
          </cell>
          <cell r="AE110">
            <v>8.192592592592593E-2</v>
          </cell>
          <cell r="AF110">
            <v>8.192592592592593E-2</v>
          </cell>
          <cell r="AG110">
            <v>0.12011202592592593</v>
          </cell>
          <cell r="AH110">
            <v>17.208323871904433</v>
          </cell>
          <cell r="AI110">
            <v>29.48</v>
          </cell>
          <cell r="AJ110">
            <v>39.01</v>
          </cell>
          <cell r="AK110">
            <v>10</v>
          </cell>
          <cell r="AL110">
            <v>0.25</v>
          </cell>
          <cell r="AM110">
            <v>1.4E-2</v>
          </cell>
          <cell r="AN110">
            <v>4.2597770690917969E-2</v>
          </cell>
          <cell r="AO110">
            <v>0.10546875</v>
          </cell>
          <cell r="AP110">
            <v>0.17039108276367188</v>
          </cell>
          <cell r="AQ110">
            <v>3.0995602532596362</v>
          </cell>
          <cell r="AR110">
            <v>5.7535673012157487</v>
          </cell>
          <cell r="AS110">
            <v>6.3484850400431005</v>
          </cell>
          <cell r="AT110">
            <v>0.48966736817466566</v>
          </cell>
          <cell r="AU110">
            <v>0.53226513886558369</v>
          </cell>
          <cell r="AV110">
            <v>7.0380478190035829</v>
          </cell>
          <cell r="AW110">
            <v>345.47936443430189</v>
          </cell>
          <cell r="AX110">
            <v>4.9809990533246036E-2</v>
          </cell>
          <cell r="AY110">
            <v>331.11418253085009</v>
          </cell>
          <cell r="AZ110" t="e">
            <v>#REF!</v>
          </cell>
          <cell r="BA110" t="e">
            <v>#REF!</v>
          </cell>
          <cell r="BB110" t="e">
            <v>#REF!</v>
          </cell>
          <cell r="BC110" t="e">
            <v>#REF!</v>
          </cell>
          <cell r="BD110" t="e">
            <v>#REF!</v>
          </cell>
          <cell r="BE110" t="e">
            <v>#REF!</v>
          </cell>
          <cell r="BF110" t="e">
            <v>#REF!</v>
          </cell>
          <cell r="BG110" t="e">
            <v>#REF!</v>
          </cell>
          <cell r="BH110" t="e">
            <v>#REF!</v>
          </cell>
          <cell r="BI110" t="e">
            <v>#REF!</v>
          </cell>
          <cell r="BJ110" t="e">
            <v>#REF!</v>
          </cell>
          <cell r="BK110" t="e">
            <v>#REF!</v>
          </cell>
          <cell r="BL110" t="e">
            <v>#REF!</v>
          </cell>
          <cell r="BM110" t="e">
            <v>#REF!</v>
          </cell>
          <cell r="BO110">
            <v>714.54</v>
          </cell>
          <cell r="BP110">
            <v>703.04</v>
          </cell>
          <cell r="BQ110">
            <v>714.79</v>
          </cell>
          <cell r="BR110">
            <v>703.29</v>
          </cell>
          <cell r="BS110">
            <v>716.40209964137694</v>
          </cell>
          <cell r="BT110">
            <v>704.08</v>
          </cell>
          <cell r="BU110" t="str">
            <v/>
          </cell>
          <cell r="BV110">
            <v>1.6120996413769717</v>
          </cell>
          <cell r="BW110">
            <v>0.79000000000007731</v>
          </cell>
          <cell r="BX110">
            <v>1.8620996413769717</v>
          </cell>
          <cell r="BY110">
            <v>250</v>
          </cell>
          <cell r="BZ110">
            <v>0.71250000000000002</v>
          </cell>
          <cell r="CA110">
            <v>0.3125</v>
          </cell>
          <cell r="CB110">
            <v>1.2010498206885245</v>
          </cell>
          <cell r="CC110">
            <v>3</v>
          </cell>
          <cell r="CD110">
            <v>1.323066197444051</v>
          </cell>
          <cell r="CE110">
            <v>1208.9930837331717</v>
          </cell>
          <cell r="CF110">
            <v>5.80125210433724E-2</v>
          </cell>
          <cell r="CG110">
            <v>1817.0967298999899</v>
          </cell>
          <cell r="CH110">
            <v>3026.0898136331616</v>
          </cell>
          <cell r="CI110">
            <v>2</v>
          </cell>
          <cell r="CJ110">
            <v>1</v>
          </cell>
          <cell r="CK110">
            <v>1.5</v>
          </cell>
          <cell r="CL110">
            <v>2345</v>
          </cell>
          <cell r="CM110">
            <v>1.9356651259913613</v>
          </cell>
          <cell r="CN110">
            <v>2.2000000000000002</v>
          </cell>
          <cell r="CO110" t="str">
            <v/>
          </cell>
          <cell r="CP110">
            <v>3</v>
          </cell>
          <cell r="CQ110">
            <v>3</v>
          </cell>
          <cell r="DV110" t="str">
            <v>250 mm</v>
          </cell>
          <cell r="DW110">
            <v>29.48</v>
          </cell>
          <cell r="DX110" t="str">
            <v>1</v>
          </cell>
          <cell r="DY110" t="str">
            <v>CS</v>
          </cell>
          <cell r="DZ110">
            <v>714.54</v>
          </cell>
          <cell r="EA110">
            <v>703.04</v>
          </cell>
        </row>
        <row r="111">
          <cell r="AD111" t="str">
            <v/>
          </cell>
          <cell r="BX111">
            <v>84.698088589050954</v>
          </cell>
        </row>
        <row r="112">
          <cell r="A112" t="str">
            <v>SECTOR 8</v>
          </cell>
        </row>
        <row r="114">
          <cell r="A114">
            <v>55</v>
          </cell>
          <cell r="B114" t="str">
            <v>C119'</v>
          </cell>
          <cell r="C114" t="str">
            <v>C101'</v>
          </cell>
          <cell r="D114">
            <v>0.11780999999999998</v>
          </cell>
          <cell r="F114">
            <v>0.11780999999999998</v>
          </cell>
          <cell r="G114">
            <v>2.33</v>
          </cell>
          <cell r="H114">
            <v>4.84</v>
          </cell>
          <cell r="I114">
            <v>0.41</v>
          </cell>
          <cell r="J114">
            <v>8.4710743801652892</v>
          </cell>
          <cell r="K114" t="str">
            <v/>
          </cell>
          <cell r="L114">
            <v>5</v>
          </cell>
          <cell r="M114">
            <v>10</v>
          </cell>
          <cell r="N114">
            <v>190.32831544687943</v>
          </cell>
          <cell r="O114">
            <v>0.6312202380952382</v>
          </cell>
          <cell r="P114">
            <v>14.153585555859486</v>
          </cell>
          <cell r="Q114">
            <v>0.11780999999999998</v>
          </cell>
          <cell r="R114">
            <v>0</v>
          </cell>
          <cell r="S114">
            <v>0.11780999999999998</v>
          </cell>
          <cell r="U114">
            <v>45</v>
          </cell>
          <cell r="V114">
            <v>158.4</v>
          </cell>
          <cell r="Y114">
            <v>0</v>
          </cell>
          <cell r="AB114" t="str">
            <v/>
          </cell>
          <cell r="AC114">
            <v>126.72000000000001</v>
          </cell>
          <cell r="AD114">
            <v>6.6000000000000003E-2</v>
          </cell>
          <cell r="AE114">
            <v>0.26400000000000001</v>
          </cell>
          <cell r="AF114">
            <v>0.26400000000000001</v>
          </cell>
          <cell r="AG114">
            <v>0.29934300000000003</v>
          </cell>
          <cell r="AH114">
            <v>15.653585555859486</v>
          </cell>
          <cell r="AI114">
            <v>43.68</v>
          </cell>
          <cell r="AJ114">
            <v>7.44</v>
          </cell>
          <cell r="AK114">
            <v>10</v>
          </cell>
          <cell r="AL114">
            <v>0.25</v>
          </cell>
          <cell r="AM114">
            <v>1.4E-2</v>
          </cell>
          <cell r="AN114">
            <v>6.13861083984375E-2</v>
          </cell>
          <cell r="AO114">
            <v>9.9609375E-2</v>
          </cell>
          <cell r="AP114">
            <v>0.24554443359375</v>
          </cell>
          <cell r="AQ114">
            <v>1.6730696456989509</v>
          </cell>
          <cell r="AR114">
            <v>2.5596524239725373</v>
          </cell>
          <cell r="AS114">
            <v>1.6601223078042959</v>
          </cell>
          <cell r="AT114">
            <v>0.14266880934552564</v>
          </cell>
          <cell r="AU114">
            <v>0.20405491774396314</v>
          </cell>
          <cell r="AV114">
            <v>3.0736237679631579</v>
          </cell>
          <cell r="AW114">
            <v>150.87615389581305</v>
          </cell>
          <cell r="AX114">
            <v>0.10375122344826612</v>
          </cell>
          <cell r="AY114">
            <v>299.04275040895908</v>
          </cell>
          <cell r="AZ114" t="e">
            <v>#REF!</v>
          </cell>
          <cell r="BA114" t="e">
            <v>#REF!</v>
          </cell>
          <cell r="BB114" t="e">
            <v>#REF!</v>
          </cell>
          <cell r="BC114" t="e">
            <v>#REF!</v>
          </cell>
          <cell r="BD114" t="e">
            <v>#REF!</v>
          </cell>
          <cell r="BE114" t="e">
            <v>#REF!</v>
          </cell>
          <cell r="BF114" t="e">
            <v>#REF!</v>
          </cell>
          <cell r="BG114" t="e">
            <v>#REF!</v>
          </cell>
          <cell r="BH114" t="e">
            <v>#REF!</v>
          </cell>
          <cell r="BI114" t="e">
            <v>#REF!</v>
          </cell>
          <cell r="BJ114" t="e">
            <v>#REF!</v>
          </cell>
          <cell r="BK114" t="e">
            <v>#REF!</v>
          </cell>
          <cell r="BL114" t="e">
            <v>#REF!</v>
          </cell>
          <cell r="BM114" t="e">
            <v>#REF!</v>
          </cell>
          <cell r="BO114">
            <v>694.55</v>
          </cell>
          <cell r="BP114">
            <v>691.3</v>
          </cell>
          <cell r="BQ114">
            <v>694.8</v>
          </cell>
          <cell r="BR114">
            <v>691.55</v>
          </cell>
          <cell r="BS114">
            <v>696</v>
          </cell>
          <cell r="BT114">
            <v>692.75</v>
          </cell>
          <cell r="BU114" t="str">
            <v/>
          </cell>
          <cell r="BV114">
            <v>1.2000000000000455</v>
          </cell>
          <cell r="BW114">
            <v>1.2000000000000455</v>
          </cell>
          <cell r="BX114">
            <v>1.4500000000000455</v>
          </cell>
          <cell r="BY114">
            <v>250</v>
          </cell>
          <cell r="BZ114">
            <v>0.71250000000000002</v>
          </cell>
          <cell r="CA114">
            <v>0.3125</v>
          </cell>
          <cell r="CB114">
            <v>1.2000000000000455</v>
          </cell>
          <cell r="CC114">
            <v>3</v>
          </cell>
          <cell r="CD114">
            <v>1.3221774031149596</v>
          </cell>
          <cell r="CE114">
            <v>1208.1809201401416</v>
          </cell>
          <cell r="CF114">
            <v>5.8098061782066557E-2</v>
          </cell>
          <cell r="CG114">
            <v>1819.9577214013707</v>
          </cell>
          <cell r="CH114">
            <v>3028.1386415415122</v>
          </cell>
          <cell r="CI114">
            <v>2</v>
          </cell>
          <cell r="CJ114">
            <v>1</v>
          </cell>
          <cell r="CK114">
            <v>1.5</v>
          </cell>
          <cell r="CL114">
            <v>2345</v>
          </cell>
          <cell r="CM114">
            <v>1.9369756768922253</v>
          </cell>
          <cell r="CN114">
            <v>2.2000000000000002</v>
          </cell>
          <cell r="CO114" t="str">
            <v/>
          </cell>
          <cell r="CP114">
            <v>3</v>
          </cell>
          <cell r="CQ114">
            <v>3</v>
          </cell>
          <cell r="DV114" t="str">
            <v>250 mm</v>
          </cell>
          <cell r="DW114">
            <v>43.68</v>
          </cell>
          <cell r="DX114" t="str">
            <v>1</v>
          </cell>
          <cell r="DY114" t="str">
            <v>CS</v>
          </cell>
          <cell r="DZ114">
            <v>694.55</v>
          </cell>
          <cell r="EA114">
            <v>691.3</v>
          </cell>
        </row>
        <row r="116">
          <cell r="A116">
            <v>56</v>
          </cell>
          <cell r="B116" t="str">
            <v>C101A'</v>
          </cell>
          <cell r="C116" t="str">
            <v>C101'</v>
          </cell>
          <cell r="D116">
            <v>4.1779999999999998E-2</v>
          </cell>
          <cell r="F116">
            <v>4.1779999999999998E-2</v>
          </cell>
          <cell r="G116">
            <v>2.33</v>
          </cell>
          <cell r="H116">
            <v>2</v>
          </cell>
          <cell r="I116">
            <v>0.5</v>
          </cell>
          <cell r="J116">
            <v>25</v>
          </cell>
          <cell r="K116" t="str">
            <v/>
          </cell>
          <cell r="L116">
            <v>5</v>
          </cell>
          <cell r="M116">
            <v>10</v>
          </cell>
          <cell r="N116">
            <v>190.32831544687943</v>
          </cell>
          <cell r="O116">
            <v>0.62663254684247061</v>
          </cell>
          <cell r="P116">
            <v>4.9829300141282005</v>
          </cell>
          <cell r="Q116">
            <v>4.1779999999999998E-2</v>
          </cell>
          <cell r="R116">
            <v>0</v>
          </cell>
          <cell r="S116">
            <v>4.1779999999999998E-2</v>
          </cell>
          <cell r="U116">
            <v>33</v>
          </cell>
          <cell r="V116">
            <v>158.4</v>
          </cell>
          <cell r="Y116">
            <v>0</v>
          </cell>
          <cell r="AB116" t="str">
            <v/>
          </cell>
          <cell r="AC116">
            <v>126.72000000000001</v>
          </cell>
          <cell r="AD116">
            <v>4.8400000000000006E-2</v>
          </cell>
          <cell r="AE116">
            <v>0.19360000000000002</v>
          </cell>
          <cell r="AF116">
            <v>0.19360000000000002</v>
          </cell>
          <cell r="AG116">
            <v>0.20613400000000001</v>
          </cell>
          <cell r="AH116">
            <v>6.4829300141282005</v>
          </cell>
          <cell r="AI116">
            <v>14.41</v>
          </cell>
          <cell r="AJ116">
            <v>1.39</v>
          </cell>
          <cell r="AK116">
            <v>10</v>
          </cell>
          <cell r="AL116">
            <v>0.25</v>
          </cell>
          <cell r="AM116">
            <v>1.4E-2</v>
          </cell>
          <cell r="AN116">
            <v>6.0083389282226563E-2</v>
          </cell>
          <cell r="AO116">
            <v>6.25E-2</v>
          </cell>
          <cell r="AP116">
            <v>0.24033355712890625</v>
          </cell>
          <cell r="AQ116">
            <v>0.71421879153608425</v>
          </cell>
          <cell r="AR116">
            <v>1.1053467828880286</v>
          </cell>
          <cell r="AS116">
            <v>0.30440800548920161</v>
          </cell>
          <cell r="AT116">
            <v>2.5999412955314195E-2</v>
          </cell>
          <cell r="AU116">
            <v>8.6082802237540751E-2</v>
          </cell>
          <cell r="AV116">
            <v>1.3285308333454842</v>
          </cell>
          <cell r="AW116">
            <v>65.214104782901543</v>
          </cell>
          <cell r="AX116">
            <v>9.940993648091842E-2</v>
          </cell>
          <cell r="AY116">
            <v>119.34165659391866</v>
          </cell>
          <cell r="AZ116" t="e">
            <v>#REF!</v>
          </cell>
          <cell r="BA116" t="e">
            <v>#REF!</v>
          </cell>
          <cell r="BB116" t="e">
            <v>#REF!</v>
          </cell>
          <cell r="BC116" t="e">
            <v>#REF!</v>
          </cell>
          <cell r="BD116" t="e">
            <v>#REF!</v>
          </cell>
          <cell r="BE116" t="e">
            <v>#REF!</v>
          </cell>
          <cell r="BF116" t="e">
            <v>#REF!</v>
          </cell>
          <cell r="BG116" t="e">
            <v>#REF!</v>
          </cell>
          <cell r="BH116" t="e">
            <v>#REF!</v>
          </cell>
          <cell r="BI116" t="e">
            <v>#REF!</v>
          </cell>
          <cell r="BJ116" t="e">
            <v>#REF!</v>
          </cell>
          <cell r="BK116" t="e">
            <v>#REF!</v>
          </cell>
          <cell r="BL116" t="e">
            <v>#REF!</v>
          </cell>
          <cell r="BM116" t="e">
            <v>#REF!</v>
          </cell>
          <cell r="BO116">
            <v>691.05</v>
          </cell>
          <cell r="BP116">
            <v>690.85</v>
          </cell>
          <cell r="BQ116">
            <v>691.3</v>
          </cell>
          <cell r="BR116">
            <v>691.1</v>
          </cell>
          <cell r="BS116">
            <v>692.5</v>
          </cell>
          <cell r="BT116">
            <v>692.75</v>
          </cell>
          <cell r="BV116">
            <v>1.2000000000000455</v>
          </cell>
          <cell r="BW116">
            <v>1.6499999999999773</v>
          </cell>
          <cell r="BX116">
            <v>1.4500000000000455</v>
          </cell>
          <cell r="BY116">
            <v>250</v>
          </cell>
          <cell r="BZ116">
            <v>0.71250000000000002</v>
          </cell>
          <cell r="CA116">
            <v>0.3125</v>
          </cell>
          <cell r="CB116">
            <v>1.4250000000000114</v>
          </cell>
          <cell r="CC116">
            <v>3</v>
          </cell>
          <cell r="CD116">
            <v>1.5039612130199207</v>
          </cell>
          <cell r="CE116">
            <v>1374.2915571848596</v>
          </cell>
          <cell r="CF116">
            <v>4.3184464183658289E-2</v>
          </cell>
          <cell r="CG116">
            <v>1337.2399287781611</v>
          </cell>
          <cell r="CH116">
            <v>2711.5314859630207</v>
          </cell>
          <cell r="CI116">
            <v>2</v>
          </cell>
          <cell r="CJ116">
            <v>1</v>
          </cell>
          <cell r="CK116">
            <v>1.5</v>
          </cell>
          <cell r="CL116">
            <v>2345</v>
          </cell>
          <cell r="CM116">
            <v>1.7344551082919109</v>
          </cell>
          <cell r="CN116">
            <v>1.9</v>
          </cell>
          <cell r="CO116" t="str">
            <v/>
          </cell>
          <cell r="CP116">
            <v>3</v>
          </cell>
          <cell r="CQ116">
            <v>3</v>
          </cell>
          <cell r="DV116" t="str">
            <v>250 mm</v>
          </cell>
          <cell r="DW116">
            <v>14.41</v>
          </cell>
          <cell r="DX116" t="str">
            <v>1</v>
          </cell>
          <cell r="DY116" t="str">
            <v>CS</v>
          </cell>
          <cell r="DZ116">
            <v>691.05</v>
          </cell>
          <cell r="EA116">
            <v>690.84999999999991</v>
          </cell>
        </row>
        <row r="117">
          <cell r="A117">
            <v>57</v>
          </cell>
          <cell r="B117" t="str">
            <v>C101'</v>
          </cell>
          <cell r="C117" t="str">
            <v>C103`</v>
          </cell>
          <cell r="D117">
            <v>0.36316999999999999</v>
          </cell>
          <cell r="E117">
            <v>0.11780999999999998</v>
          </cell>
          <cell r="F117">
            <v>0.52276</v>
          </cell>
          <cell r="G117">
            <v>2.33</v>
          </cell>
          <cell r="K117">
            <v>0.73137777990034236</v>
          </cell>
          <cell r="L117">
            <v>10.731377779900342</v>
          </cell>
          <cell r="M117">
            <v>10.731377779900342</v>
          </cell>
          <cell r="N117">
            <v>182.93295415195226</v>
          </cell>
          <cell r="O117">
            <v>0.63136143187066984</v>
          </cell>
          <cell r="P117">
            <v>60.534586587220439</v>
          </cell>
          <cell r="Q117">
            <v>0.36316999999999999</v>
          </cell>
          <cell r="R117">
            <v>0.11780999999999998</v>
          </cell>
          <cell r="S117">
            <v>0.52276</v>
          </cell>
          <cell r="U117">
            <v>149</v>
          </cell>
          <cell r="V117">
            <v>158.4</v>
          </cell>
          <cell r="Y117">
            <v>0</v>
          </cell>
          <cell r="AB117" t="str">
            <v/>
          </cell>
          <cell r="AC117">
            <v>126.72000000000001</v>
          </cell>
          <cell r="AD117">
            <v>0.21853333333333336</v>
          </cell>
          <cell r="AE117">
            <v>0.87413333333333343</v>
          </cell>
          <cell r="AF117">
            <v>0.87413333333333343</v>
          </cell>
          <cell r="AG117">
            <v>1.0309613333333334</v>
          </cell>
          <cell r="AH117">
            <v>62.034586587220439</v>
          </cell>
          <cell r="AI117">
            <v>108.25</v>
          </cell>
          <cell r="AJ117">
            <v>7.25</v>
          </cell>
          <cell r="AK117">
            <v>10</v>
          </cell>
          <cell r="AL117">
            <v>0.25</v>
          </cell>
          <cell r="AM117">
            <v>1.4E-2</v>
          </cell>
          <cell r="AN117">
            <v>0.12715291976928711</v>
          </cell>
          <cell r="AO117">
            <v>0.2021484375</v>
          </cell>
          <cell r="AP117">
            <v>0.50861167907714844</v>
          </cell>
          <cell r="AQ117">
            <v>2.4732799894863216</v>
          </cell>
          <cell r="AR117">
            <v>2.4907009008774184</v>
          </cell>
          <cell r="AS117">
            <v>3.0103331382136256</v>
          </cell>
          <cell r="AT117">
            <v>0.31177950593238829</v>
          </cell>
          <cell r="AU117">
            <v>0.4389324257016754</v>
          </cell>
          <cell r="AV117">
            <v>3.0341234105396651</v>
          </cell>
          <cell r="AW117">
            <v>148.93718463494093</v>
          </cell>
          <cell r="AX117">
            <v>0.41651510157972338</v>
          </cell>
          <cell r="AY117">
            <v>208.05775574886039</v>
          </cell>
          <cell r="AZ117" t="str">
            <v>88°42'58''</v>
          </cell>
          <cell r="BA117" t="e">
            <v>#VALUE!</v>
          </cell>
          <cell r="BB117">
            <v>0.35299999999999998</v>
          </cell>
          <cell r="BC117" t="e">
            <v>#VALUE!</v>
          </cell>
          <cell r="BD117" t="e">
            <v>#VALUE!</v>
          </cell>
          <cell r="BE117" t="e">
            <v>#VALUE!</v>
          </cell>
          <cell r="BF117" t="e">
            <v>#VALUE!</v>
          </cell>
          <cell r="BG117" t="e">
            <v>#VALUE!</v>
          </cell>
          <cell r="BH117" t="e">
            <v>#VALUE!</v>
          </cell>
          <cell r="BI117" t="e">
            <v>#VALUE!</v>
          </cell>
          <cell r="BJ117" t="e">
            <v>#VALUE!</v>
          </cell>
          <cell r="BK117" t="e">
            <v>#VALUE!</v>
          </cell>
          <cell r="BL117" t="e">
            <v>#VALUE!</v>
          </cell>
          <cell r="BM117" t="e">
            <v>#VALUE!</v>
          </cell>
          <cell r="BN117">
            <v>6.0000000000059117E-2</v>
          </cell>
          <cell r="BO117">
            <v>690.79</v>
          </cell>
          <cell r="BP117">
            <v>682.94</v>
          </cell>
          <cell r="BQ117">
            <v>691.04</v>
          </cell>
          <cell r="BR117">
            <v>683.19</v>
          </cell>
          <cell r="BS117">
            <v>692.75</v>
          </cell>
          <cell r="BT117">
            <v>684.39</v>
          </cell>
          <cell r="BU117" t="str">
            <v/>
          </cell>
          <cell r="BV117">
            <v>1.7100000000000364</v>
          </cell>
          <cell r="BW117">
            <v>1.1999999999999318</v>
          </cell>
          <cell r="BX117">
            <v>1.9600000000000364</v>
          </cell>
          <cell r="BY117">
            <v>250</v>
          </cell>
          <cell r="BZ117">
            <v>0.71250000000000002</v>
          </cell>
          <cell r="CA117">
            <v>0.3125</v>
          </cell>
          <cell r="CB117">
            <v>1.4549999999999841</v>
          </cell>
          <cell r="CC117">
            <v>3</v>
          </cell>
          <cell r="CD117">
            <v>1.5269237395801147</v>
          </cell>
          <cell r="CE117">
            <v>1395.2742834081919</v>
          </cell>
          <cell r="CF117">
            <v>4.1622056466250501E-2</v>
          </cell>
          <cell r="CG117">
            <v>1288.5971997263439</v>
          </cell>
          <cell r="CH117">
            <v>2683.871483134536</v>
          </cell>
          <cell r="CI117">
            <v>2</v>
          </cell>
          <cell r="CJ117">
            <v>1</v>
          </cell>
          <cell r="CK117">
            <v>1.5</v>
          </cell>
          <cell r="CL117">
            <v>2345</v>
          </cell>
          <cell r="CM117">
            <v>1.7167621427299804</v>
          </cell>
          <cell r="CN117">
            <v>1.9</v>
          </cell>
          <cell r="CO117" t="str">
            <v/>
          </cell>
          <cell r="CP117">
            <v>3</v>
          </cell>
          <cell r="CQ117">
            <v>3</v>
          </cell>
          <cell r="DV117" t="str">
            <v>250 mm</v>
          </cell>
          <cell r="DW117">
            <v>108.25</v>
          </cell>
          <cell r="DX117" t="str">
            <v>1</v>
          </cell>
          <cell r="DY117" t="str">
            <v>CS</v>
          </cell>
          <cell r="DZ117">
            <v>690.79</v>
          </cell>
          <cell r="EA117">
            <v>682.93999999999994</v>
          </cell>
        </row>
        <row r="119">
          <cell r="A119">
            <v>58</v>
          </cell>
          <cell r="B119" t="str">
            <v>103B</v>
          </cell>
          <cell r="C119" t="str">
            <v>103A</v>
          </cell>
          <cell r="D119">
            <v>7.4483709999999995E-2</v>
          </cell>
          <cell r="F119">
            <v>7.4483709999999995E-2</v>
          </cell>
          <cell r="G119">
            <v>2.33</v>
          </cell>
          <cell r="H119">
            <v>2</v>
          </cell>
          <cell r="I119">
            <v>0.5</v>
          </cell>
          <cell r="J119">
            <v>25</v>
          </cell>
          <cell r="K119" t="str">
            <v/>
          </cell>
          <cell r="L119">
            <v>5</v>
          </cell>
          <cell r="M119">
            <v>10</v>
          </cell>
          <cell r="N119">
            <v>190.32831544687943</v>
          </cell>
          <cell r="O119">
            <v>0.62904322766570619</v>
          </cell>
          <cell r="P119">
            <v>8.9175426549538681</v>
          </cell>
          <cell r="Q119">
            <v>7.4483709999999995E-2</v>
          </cell>
          <cell r="R119">
            <v>0</v>
          </cell>
          <cell r="S119">
            <v>7.4483709999999995E-2</v>
          </cell>
          <cell r="V119">
            <v>158.4</v>
          </cell>
          <cell r="Y119">
            <v>0</v>
          </cell>
          <cell r="AB119" t="str">
            <v/>
          </cell>
          <cell r="AC119">
            <v>126.72000000000001</v>
          </cell>
          <cell r="AD119">
            <v>0</v>
          </cell>
          <cell r="AE119">
            <v>0</v>
          </cell>
          <cell r="AF119">
            <v>0</v>
          </cell>
          <cell r="AG119">
            <v>2.2345112999999996E-2</v>
          </cell>
          <cell r="AH119">
            <v>10.417542654953868</v>
          </cell>
          <cell r="AI119">
            <v>34.699999999999996</v>
          </cell>
          <cell r="AJ119">
            <v>3.08</v>
          </cell>
          <cell r="AK119">
            <v>10</v>
          </cell>
          <cell r="AL119">
            <v>0.25</v>
          </cell>
          <cell r="AM119">
            <v>1.4E-2</v>
          </cell>
          <cell r="AN119">
            <v>6.2436580657958984E-2</v>
          </cell>
          <cell r="AO119">
            <v>8.203125E-2</v>
          </cell>
          <cell r="AP119">
            <v>0.24974632263183594</v>
          </cell>
          <cell r="AQ119">
            <v>1.0870906132792044</v>
          </cell>
          <cell r="AR119">
            <v>1.6480467882958512</v>
          </cell>
          <cell r="AS119">
            <v>0.69747762488897558</v>
          </cell>
          <cell r="AT119">
            <v>6.0232721787959062E-2</v>
          </cell>
          <cell r="AU119">
            <v>0.12266930244591805</v>
          </cell>
          <cell r="AV119">
            <v>1.9776052045178045</v>
          </cell>
          <cell r="AW119">
            <v>97.075468472094911</v>
          </cell>
          <cell r="AX119">
            <v>0.10731385404489159</v>
          </cell>
          <cell r="AY119">
            <v>189.60107150675572</v>
          </cell>
          <cell r="AZ119" t="e">
            <v>#REF!</v>
          </cell>
          <cell r="BA119" t="e">
            <v>#REF!</v>
          </cell>
          <cell r="BB119" t="e">
            <v>#REF!</v>
          </cell>
          <cell r="BC119" t="e">
            <v>#REF!</v>
          </cell>
          <cell r="BD119" t="e">
            <v>#REF!</v>
          </cell>
          <cell r="BE119" t="e">
            <v>#REF!</v>
          </cell>
          <cell r="BF119" t="e">
            <v>#REF!</v>
          </cell>
          <cell r="BG119" t="e">
            <v>#REF!</v>
          </cell>
          <cell r="BH119" t="e">
            <v>#REF!</v>
          </cell>
          <cell r="BI119" t="e">
            <v>#REF!</v>
          </cell>
          <cell r="BJ119" t="e">
            <v>#REF!</v>
          </cell>
          <cell r="BK119" t="e">
            <v>#REF!</v>
          </cell>
          <cell r="BL119" t="e">
            <v>#REF!</v>
          </cell>
          <cell r="BM119" t="e">
            <v>#REF!</v>
          </cell>
          <cell r="BO119">
            <v>677.22</v>
          </cell>
          <cell r="BP119">
            <v>676.15</v>
          </cell>
          <cell r="BQ119">
            <v>677.47</v>
          </cell>
          <cell r="BR119">
            <v>676.4</v>
          </cell>
          <cell r="BS119">
            <v>678.67100000000005</v>
          </cell>
          <cell r="BT119">
            <v>677.6</v>
          </cell>
          <cell r="BU119" t="b">
            <v>0</v>
          </cell>
          <cell r="BV119">
            <v>1.2010000000000218</v>
          </cell>
          <cell r="BW119">
            <v>1.2000000000000455</v>
          </cell>
          <cell r="BX119">
            <v>1.4510000000000218</v>
          </cell>
          <cell r="BY119">
            <v>250</v>
          </cell>
          <cell r="BZ119">
            <v>0.71250000000000002</v>
          </cell>
          <cell r="CA119">
            <v>0.3125</v>
          </cell>
          <cell r="CB119">
            <v>1.2005000000000337</v>
          </cell>
          <cell r="CC119">
            <v>3</v>
          </cell>
          <cell r="CD119">
            <v>1.3226007597979914</v>
          </cell>
          <cell r="CE119">
            <v>1208.5677755391584</v>
          </cell>
          <cell r="CF119">
            <v>5.805729897320322E-2</v>
          </cell>
          <cell r="CG119">
            <v>1818.5942418874986</v>
          </cell>
          <cell r="CH119">
            <v>3027.1620174266573</v>
          </cell>
          <cell r="CI119">
            <v>2</v>
          </cell>
          <cell r="CJ119">
            <v>1</v>
          </cell>
          <cell r="CK119">
            <v>1.5</v>
          </cell>
          <cell r="CL119">
            <v>2345</v>
          </cell>
          <cell r="CM119">
            <v>1.9363509706353885</v>
          </cell>
          <cell r="CN119">
            <v>2.2000000000000002</v>
          </cell>
          <cell r="CO119" t="str">
            <v/>
          </cell>
          <cell r="CP119">
            <v>3</v>
          </cell>
          <cell r="CQ119">
            <v>3</v>
          </cell>
          <cell r="DV119" t="str">
            <v>250 mm</v>
          </cell>
          <cell r="DW119">
            <v>34.699999999999996</v>
          </cell>
          <cell r="DX119" t="str">
            <v>1</v>
          </cell>
          <cell r="DY119" t="str">
            <v>CS</v>
          </cell>
          <cell r="DZ119">
            <v>677.22</v>
          </cell>
          <cell r="EA119">
            <v>676.15</v>
          </cell>
        </row>
        <row r="120">
          <cell r="AD120" t="str">
            <v/>
          </cell>
          <cell r="BU120" t="str">
            <v/>
          </cell>
        </row>
        <row r="121">
          <cell r="A121">
            <v>59</v>
          </cell>
          <cell r="B121" t="str">
            <v>C105</v>
          </cell>
          <cell r="C121" t="str">
            <v>C106</v>
          </cell>
          <cell r="D121">
            <v>2.7E-2</v>
          </cell>
          <cell r="F121">
            <v>2.7E-2</v>
          </cell>
          <cell r="G121">
            <v>2.33</v>
          </cell>
          <cell r="H121">
            <v>2</v>
          </cell>
          <cell r="I121">
            <v>0.5</v>
          </cell>
          <cell r="J121">
            <v>25</v>
          </cell>
          <cell r="K121" t="str">
            <v/>
          </cell>
          <cell r="L121">
            <v>5</v>
          </cell>
          <cell r="M121">
            <v>10</v>
          </cell>
          <cell r="N121">
            <v>190.32831544687943</v>
          </cell>
          <cell r="O121">
            <v>0.63317741935483884</v>
          </cell>
          <cell r="P121">
            <v>3.2538129733298384</v>
          </cell>
          <cell r="Q121">
            <v>2.7E-2</v>
          </cell>
          <cell r="R121">
            <v>0</v>
          </cell>
          <cell r="S121">
            <v>2.7E-2</v>
          </cell>
          <cell r="U121">
            <v>41</v>
          </cell>
          <cell r="V121">
            <v>158.4</v>
          </cell>
          <cell r="Y121">
            <v>0</v>
          </cell>
          <cell r="AB121" t="str">
            <v/>
          </cell>
          <cell r="AC121">
            <v>126.72000000000001</v>
          </cell>
          <cell r="AD121">
            <v>6.0133333333333337E-2</v>
          </cell>
          <cell r="AE121">
            <v>0.24053333333333335</v>
          </cell>
          <cell r="AF121">
            <v>0.24053333333333335</v>
          </cell>
          <cell r="AG121">
            <v>0.24863333333333335</v>
          </cell>
          <cell r="AH121">
            <v>4.753812973329838</v>
          </cell>
          <cell r="AI121">
            <v>12.4</v>
          </cell>
          <cell r="AJ121">
            <v>11.37</v>
          </cell>
          <cell r="AK121">
            <v>10</v>
          </cell>
          <cell r="AL121">
            <v>0.25</v>
          </cell>
          <cell r="AM121">
            <v>1.4E-2</v>
          </cell>
          <cell r="AN121">
            <v>3.0608177185058594E-2</v>
          </cell>
          <cell r="AO121">
            <v>5.46875E-2</v>
          </cell>
          <cell r="AP121">
            <v>0.12243270874023438</v>
          </cell>
          <cell r="AQ121">
            <v>1.3836204495781508</v>
          </cell>
          <cell r="AR121">
            <v>3.0483926542171087</v>
          </cell>
          <cell r="AS121">
            <v>1.4007107104256746</v>
          </cell>
          <cell r="AT121">
            <v>9.7574186977107236E-2</v>
          </cell>
          <cell r="AU121">
            <v>0.12818236416216583</v>
          </cell>
          <cell r="AV121">
            <v>3.7996576683600969</v>
          </cell>
          <cell r="AW121">
            <v>186.51525964181567</v>
          </cell>
          <cell r="AX121">
            <v>2.5487528379495979E-2</v>
          </cell>
          <cell r="AY121">
            <v>16.435291342784744</v>
          </cell>
          <cell r="AZ121" t="e">
            <v>#REF!</v>
          </cell>
          <cell r="BA121" t="e">
            <v>#REF!</v>
          </cell>
          <cell r="BB121" t="e">
            <v>#REF!</v>
          </cell>
          <cell r="BC121" t="e">
            <v>#REF!</v>
          </cell>
          <cell r="BD121" t="e">
            <v>#REF!</v>
          </cell>
          <cell r="BE121" t="e">
            <v>#REF!</v>
          </cell>
          <cell r="BF121" t="e">
            <v>#REF!</v>
          </cell>
          <cell r="BG121" t="e">
            <v>#REF!</v>
          </cell>
          <cell r="BH121" t="e">
            <v>#REF!</v>
          </cell>
          <cell r="BI121" t="e">
            <v>#REF!</v>
          </cell>
          <cell r="BJ121" t="e">
            <v>#REF!</v>
          </cell>
          <cell r="BK121" t="e">
            <v>#REF!</v>
          </cell>
          <cell r="BL121" t="e">
            <v>#REF!</v>
          </cell>
          <cell r="BM121" t="e">
            <v>#REF!</v>
          </cell>
          <cell r="BO121">
            <v>677.58</v>
          </cell>
          <cell r="BP121">
            <v>676.17</v>
          </cell>
          <cell r="BQ121">
            <v>677.83</v>
          </cell>
          <cell r="BR121">
            <v>676.42</v>
          </cell>
          <cell r="BS121">
            <v>678.43100000000004</v>
          </cell>
          <cell r="BT121">
            <v>677.02300000000002</v>
          </cell>
          <cell r="BU121" t="str">
            <v/>
          </cell>
          <cell r="BV121">
            <v>0.60099999999999909</v>
          </cell>
          <cell r="BW121">
            <v>0.60300000000006548</v>
          </cell>
          <cell r="BX121">
            <v>0.85099999999999909</v>
          </cell>
          <cell r="BY121">
            <v>250</v>
          </cell>
          <cell r="BZ121">
            <v>0.71250000000000002</v>
          </cell>
          <cell r="CA121">
            <v>0.3125</v>
          </cell>
          <cell r="CB121">
            <v>0.60200000000003229</v>
          </cell>
          <cell r="CC121">
            <v>3</v>
          </cell>
          <cell r="CD121">
            <v>0.74633277218321181</v>
          </cell>
          <cell r="CE121">
            <v>681.98489348154055</v>
          </cell>
          <cell r="CF121">
            <v>0.15826183924906378</v>
          </cell>
          <cell r="CG121">
            <v>5693.8887761590477</v>
          </cell>
          <cell r="CH121">
            <v>6375.8736696405886</v>
          </cell>
          <cell r="CI121">
            <v>2</v>
          </cell>
          <cell r="CJ121">
            <v>1</v>
          </cell>
          <cell r="CK121">
            <v>1.5</v>
          </cell>
          <cell r="CL121">
            <v>2345</v>
          </cell>
          <cell r="CM121">
            <v>4.0783840104310798</v>
          </cell>
          <cell r="CN121" t="str">
            <v/>
          </cell>
          <cell r="CO121" t="str">
            <v/>
          </cell>
          <cell r="CP121">
            <v>3</v>
          </cell>
          <cell r="CQ121">
            <v>3</v>
          </cell>
          <cell r="DV121" t="str">
            <v>250 mm</v>
          </cell>
          <cell r="DW121">
            <v>12.4</v>
          </cell>
          <cell r="DX121" t="str">
            <v>1</v>
          </cell>
          <cell r="DY121" t="str">
            <v>CS</v>
          </cell>
          <cell r="DZ121">
            <v>677.58</v>
          </cell>
          <cell r="EA121">
            <v>676.17000000000007</v>
          </cell>
        </row>
        <row r="122">
          <cell r="A122">
            <v>60</v>
          </cell>
          <cell r="B122" t="str">
            <v>C106</v>
          </cell>
          <cell r="C122" t="str">
            <v>103E</v>
          </cell>
          <cell r="D122">
            <v>6.2E-2</v>
          </cell>
          <cell r="E122">
            <v>2.7E-2</v>
          </cell>
          <cell r="F122">
            <v>0.11599999999999999</v>
          </cell>
          <cell r="G122">
            <v>2.33</v>
          </cell>
          <cell r="K122">
            <v>0.44753149257202229</v>
          </cell>
          <cell r="L122">
            <v>10.447531492572022</v>
          </cell>
          <cell r="M122">
            <v>10.447531492572022</v>
          </cell>
          <cell r="N122">
            <v>185.70840993297202</v>
          </cell>
          <cell r="O122">
            <v>0.62635060240963869</v>
          </cell>
          <cell r="P122">
            <v>13.606166097960569</v>
          </cell>
          <cell r="Q122">
            <v>6.2E-2</v>
          </cell>
          <cell r="R122">
            <v>2.7E-2</v>
          </cell>
          <cell r="S122">
            <v>0.11599999999999999</v>
          </cell>
          <cell r="U122">
            <v>41</v>
          </cell>
          <cell r="V122">
            <v>158.4</v>
          </cell>
          <cell r="Y122">
            <v>0</v>
          </cell>
          <cell r="AB122" t="str">
            <v/>
          </cell>
          <cell r="AC122">
            <v>126.72000000000001</v>
          </cell>
          <cell r="AD122">
            <v>6.0133333333333337E-2</v>
          </cell>
          <cell r="AE122">
            <v>0.24053333333333335</v>
          </cell>
          <cell r="AF122">
            <v>0.24053333333333335</v>
          </cell>
          <cell r="AG122">
            <v>0.27533333333333332</v>
          </cell>
          <cell r="AH122">
            <v>15.106166097960569</v>
          </cell>
          <cell r="AI122">
            <v>20.75</v>
          </cell>
          <cell r="AJ122">
            <v>0.87</v>
          </cell>
          <cell r="AK122">
            <v>10</v>
          </cell>
          <cell r="AL122">
            <v>0.25</v>
          </cell>
          <cell r="AM122">
            <v>1.4E-2</v>
          </cell>
          <cell r="AN122">
            <v>0.10492897033691406</v>
          </cell>
          <cell r="AO122">
            <v>9.765625E-2</v>
          </cell>
          <cell r="AP122">
            <v>0.41971588134765625</v>
          </cell>
          <cell r="AQ122">
            <v>0.7727867801225764</v>
          </cell>
          <cell r="AR122">
            <v>0.87586643337509018</v>
          </cell>
          <cell r="AS122">
            <v>0.3069134191267911</v>
          </cell>
          <cell r="AT122">
            <v>3.0438298039358776E-2</v>
          </cell>
          <cell r="AU122">
            <v>0.13536726837627283</v>
          </cell>
          <cell r="AV122">
            <v>1.0510511806977725</v>
          </cell>
          <cell r="AW122">
            <v>51.59335418479688</v>
          </cell>
          <cell r="AX122">
            <v>0.2927928671559783</v>
          </cell>
          <cell r="AY122">
            <v>89.921161149239495</v>
          </cell>
          <cell r="AZ122" t="str">
            <v>73°29'09''</v>
          </cell>
          <cell r="BA122" t="e">
            <v>#VALUE!</v>
          </cell>
          <cell r="BB122">
            <v>7.0000000000000001E-3</v>
          </cell>
          <cell r="BC122" t="e">
            <v>#VALUE!</v>
          </cell>
          <cell r="BD122" t="e">
            <v>#VALUE!</v>
          </cell>
          <cell r="BE122" t="e">
            <v>#VALUE!</v>
          </cell>
          <cell r="BF122" t="e">
            <v>#VALUE!</v>
          </cell>
          <cell r="BG122" t="e">
            <v>#VALUE!</v>
          </cell>
          <cell r="BH122" t="e">
            <v>#VALUE!</v>
          </cell>
          <cell r="BI122" t="e">
            <v>#VALUE!</v>
          </cell>
          <cell r="BJ122" t="e">
            <v>#VALUE!</v>
          </cell>
          <cell r="BK122" t="e">
            <v>#VALUE!</v>
          </cell>
          <cell r="BL122" t="e">
            <v>#VALUE!</v>
          </cell>
          <cell r="BM122" t="e">
            <v>#VALUE!</v>
          </cell>
          <cell r="BN122">
            <v>2.9999999999972715E-2</v>
          </cell>
          <cell r="BO122">
            <v>676.14</v>
          </cell>
          <cell r="BP122">
            <v>675.96</v>
          </cell>
          <cell r="BQ122">
            <v>676.3900000000001</v>
          </cell>
          <cell r="BR122">
            <v>676.21</v>
          </cell>
          <cell r="BS122">
            <v>677.02300000000002</v>
          </cell>
          <cell r="BT122">
            <v>677.5</v>
          </cell>
          <cell r="BU122" t="str">
            <v/>
          </cell>
          <cell r="BV122">
            <v>0.63299999999992451</v>
          </cell>
          <cell r="BW122">
            <v>1.2899999999999636</v>
          </cell>
          <cell r="BX122">
            <v>0.88299999999992451</v>
          </cell>
          <cell r="BY122">
            <v>250</v>
          </cell>
          <cell r="BZ122">
            <v>0.71250000000000002</v>
          </cell>
          <cell r="CA122">
            <v>0.3125</v>
          </cell>
          <cell r="CB122">
            <v>0.96149999999994407</v>
          </cell>
          <cell r="CC122">
            <v>3</v>
          </cell>
          <cell r="CD122">
            <v>1.109726228996422</v>
          </cell>
          <cell r="CE122">
            <v>1014.0470206901368</v>
          </cell>
          <cell r="CF122">
            <v>8.3212935244212582E-2</v>
          </cell>
          <cell r="CG122">
            <v>2701.8550931106615</v>
          </cell>
          <cell r="CH122">
            <v>3715.9021138007984</v>
          </cell>
          <cell r="CI122">
            <v>2</v>
          </cell>
          <cell r="CJ122">
            <v>1</v>
          </cell>
          <cell r="CK122">
            <v>1.5</v>
          </cell>
          <cell r="CL122">
            <v>2345</v>
          </cell>
          <cell r="CM122">
            <v>2.3769096676764168</v>
          </cell>
          <cell r="CN122">
            <v>3</v>
          </cell>
          <cell r="CO122" t="str">
            <v/>
          </cell>
          <cell r="CP122">
            <v>3</v>
          </cell>
          <cell r="CQ122">
            <v>3</v>
          </cell>
          <cell r="DV122" t="str">
            <v>250 mm</v>
          </cell>
          <cell r="DW122">
            <v>20.75</v>
          </cell>
          <cell r="DX122" t="str">
            <v>1</v>
          </cell>
          <cell r="DY122" t="str">
            <v>CS</v>
          </cell>
          <cell r="DZ122">
            <v>676.1400000000001</v>
          </cell>
          <cell r="EA122">
            <v>675.96000000000015</v>
          </cell>
        </row>
        <row r="123">
          <cell r="A123">
            <v>61</v>
          </cell>
          <cell r="B123" t="str">
            <v>103E</v>
          </cell>
          <cell r="C123" t="str">
            <v>103F</v>
          </cell>
          <cell r="E123">
            <v>2.7E-2</v>
          </cell>
          <cell r="F123">
            <v>0.14299999999999999</v>
          </cell>
          <cell r="G123">
            <v>2.33</v>
          </cell>
          <cell r="K123">
            <v>7.4290751626823429E-2</v>
          </cell>
          <cell r="L123">
            <v>10.521822244198846</v>
          </cell>
          <cell r="M123">
            <v>10.521822244198846</v>
          </cell>
          <cell r="N123">
            <v>184.97087414086334</v>
          </cell>
          <cell r="O123">
            <v>0.63208598726114673</v>
          </cell>
          <cell r="P123">
            <v>16.762938533049464</v>
          </cell>
          <cell r="Q123">
            <v>0</v>
          </cell>
          <cell r="R123">
            <v>2.7E-2</v>
          </cell>
          <cell r="S123">
            <v>0.14299999999999999</v>
          </cell>
          <cell r="U123">
            <v>41</v>
          </cell>
          <cell r="V123">
            <v>158.4</v>
          </cell>
          <cell r="Y123">
            <v>0</v>
          </cell>
          <cell r="AB123" t="str">
            <v/>
          </cell>
          <cell r="AC123">
            <v>126.72000000000001</v>
          </cell>
          <cell r="AD123">
            <v>6.0133333333333337E-2</v>
          </cell>
          <cell r="AE123">
            <v>0.24053333333333335</v>
          </cell>
          <cell r="AF123">
            <v>0.24053333333333335</v>
          </cell>
          <cell r="AG123">
            <v>0.28343333333333331</v>
          </cell>
          <cell r="AH123">
            <v>18.262938533049464</v>
          </cell>
          <cell r="AI123">
            <v>7.8500000000000005</v>
          </cell>
          <cell r="AJ123">
            <v>7.64</v>
          </cell>
          <cell r="AK123">
            <v>10</v>
          </cell>
          <cell r="AL123">
            <v>0.25</v>
          </cell>
          <cell r="AM123">
            <v>1.4E-2</v>
          </cell>
          <cell r="AN123">
            <v>6.5903663635253906E-2</v>
          </cell>
          <cell r="AO123">
            <v>0.107421875</v>
          </cell>
          <cell r="AP123">
            <v>0.26361465454101563</v>
          </cell>
          <cell r="AQ123">
            <v>1.7662307805313782</v>
          </cell>
          <cell r="AR123">
            <v>2.6006374788822058</v>
          </cell>
          <cell r="AS123">
            <v>1.8130568778114449</v>
          </cell>
          <cell r="AT123">
            <v>0.1589995499539491</v>
          </cell>
          <cell r="AU123">
            <v>0.22490321358920301</v>
          </cell>
          <cell r="AV123">
            <v>3.1146619501018797</v>
          </cell>
          <cell r="AW123">
            <v>152.89061095087069</v>
          </cell>
          <cell r="AX123">
            <v>0.1194510141562454</v>
          </cell>
          <cell r="AY123">
            <v>137.78015695285583</v>
          </cell>
          <cell r="AZ123" t="str">
            <v>47°51'32''</v>
          </cell>
          <cell r="BA123" t="e">
            <v>#VALUE!</v>
          </cell>
          <cell r="BB123">
            <v>0.09</v>
          </cell>
          <cell r="BC123" t="e">
            <v>#VALUE!</v>
          </cell>
          <cell r="BD123" t="e">
            <v>#VALUE!</v>
          </cell>
          <cell r="BE123" t="e">
            <v>#VALUE!</v>
          </cell>
          <cell r="BF123" t="e">
            <v>#VALUE!</v>
          </cell>
          <cell r="BG123" t="e">
            <v>#VALUE!</v>
          </cell>
          <cell r="BH123" t="e">
            <v>#VALUE!</v>
          </cell>
          <cell r="BI123" t="e">
            <v>#VALUE!</v>
          </cell>
          <cell r="BJ123" t="e">
            <v>#VALUE!</v>
          </cell>
          <cell r="BK123" t="e">
            <v>#VALUE!</v>
          </cell>
          <cell r="BL123" t="e">
            <v>#VALUE!</v>
          </cell>
          <cell r="BM123" t="e">
            <v>#VALUE!</v>
          </cell>
          <cell r="BN123">
            <v>3.0000000000086402E-2</v>
          </cell>
          <cell r="BO123">
            <v>675.93</v>
          </cell>
          <cell r="BP123">
            <v>675.33</v>
          </cell>
          <cell r="BQ123">
            <v>676.18000000000018</v>
          </cell>
          <cell r="BR123">
            <v>675.58</v>
          </cell>
          <cell r="BS123">
            <v>677.5</v>
          </cell>
          <cell r="BT123">
            <v>676.78</v>
          </cell>
          <cell r="BU123" t="str">
            <v/>
          </cell>
          <cell r="BV123">
            <v>1.3199999999998226</v>
          </cell>
          <cell r="BW123">
            <v>1.1999999999999318</v>
          </cell>
          <cell r="BX123">
            <v>1.5699999999998226</v>
          </cell>
          <cell r="BY123">
            <v>250</v>
          </cell>
          <cell r="BZ123">
            <v>0.71250000000000002</v>
          </cell>
          <cell r="CA123">
            <v>0.3125</v>
          </cell>
          <cell r="CB123">
            <v>1.2599999999998772</v>
          </cell>
          <cell r="CC123">
            <v>3</v>
          </cell>
          <cell r="CD123">
            <v>1.372349136336618</v>
          </cell>
          <cell r="CE123">
            <v>1254.0269092380954</v>
          </cell>
          <cell r="CF123">
            <v>5.348104953773325E-2</v>
          </cell>
          <cell r="CG123">
            <v>1667.0262411633778</v>
          </cell>
          <cell r="CH123">
            <v>2921.0531504014734</v>
          </cell>
          <cell r="CI123">
            <v>2</v>
          </cell>
          <cell r="CJ123">
            <v>1</v>
          </cell>
          <cell r="CK123">
            <v>1.5</v>
          </cell>
          <cell r="CL123">
            <v>2345</v>
          </cell>
          <cell r="CM123">
            <v>1.8684774949263159</v>
          </cell>
          <cell r="CN123">
            <v>1.9</v>
          </cell>
          <cell r="CO123" t="str">
            <v/>
          </cell>
          <cell r="CP123">
            <v>3</v>
          </cell>
          <cell r="CQ123">
            <v>3</v>
          </cell>
          <cell r="DV123" t="str">
            <v>250 mm</v>
          </cell>
          <cell r="DW123">
            <v>7.8500000000000005</v>
          </cell>
          <cell r="DX123" t="str">
            <v>1</v>
          </cell>
          <cell r="DY123" t="str">
            <v>CS</v>
          </cell>
          <cell r="DZ123">
            <v>675.93000000000018</v>
          </cell>
          <cell r="EA123">
            <v>675.33000000000015</v>
          </cell>
        </row>
        <row r="124">
          <cell r="A124">
            <v>62</v>
          </cell>
          <cell r="B124" t="str">
            <v>103F</v>
          </cell>
          <cell r="C124" t="str">
            <v>103G</v>
          </cell>
          <cell r="E124">
            <v>2.7E-2</v>
          </cell>
          <cell r="F124">
            <v>0.16999999999999998</v>
          </cell>
          <cell r="G124">
            <v>2.33</v>
          </cell>
          <cell r="K124">
            <v>7.9863849437926973E-2</v>
          </cell>
          <cell r="L124">
            <v>10.601686093636774</v>
          </cell>
          <cell r="M124">
            <v>10.601686093636774</v>
          </cell>
          <cell r="N124">
            <v>184.18689364361038</v>
          </cell>
          <cell r="O124">
            <v>0.63081069609507634</v>
          </cell>
          <cell r="P124">
            <v>19.899989223004187</v>
          </cell>
          <cell r="Q124">
            <v>0</v>
          </cell>
          <cell r="R124">
            <v>2.7E-2</v>
          </cell>
          <cell r="S124">
            <v>0.16999999999999998</v>
          </cell>
          <cell r="U124">
            <v>41</v>
          </cell>
          <cell r="V124">
            <v>158.4</v>
          </cell>
          <cell r="Y124">
            <v>0</v>
          </cell>
          <cell r="AB124" t="str">
            <v/>
          </cell>
          <cell r="AC124">
            <v>126.72000000000001</v>
          </cell>
          <cell r="AD124">
            <v>6.0133333333333337E-2</v>
          </cell>
          <cell r="AE124">
            <v>0.24053333333333335</v>
          </cell>
          <cell r="AF124">
            <v>0.24053333333333335</v>
          </cell>
          <cell r="AG124">
            <v>0.29153333333333337</v>
          </cell>
          <cell r="AH124">
            <v>21.399989223004187</v>
          </cell>
          <cell r="AI124">
            <v>11.780000000000001</v>
          </cell>
          <cell r="AJ124">
            <v>17.829999999999998</v>
          </cell>
          <cell r="AK124">
            <v>10</v>
          </cell>
          <cell r="AL124">
            <v>0.25</v>
          </cell>
          <cell r="AM124">
            <v>1.4E-2</v>
          </cell>
          <cell r="AN124">
            <v>5.7681083679199219E-2</v>
          </cell>
          <cell r="AO124">
            <v>0.1171875</v>
          </cell>
          <cell r="AP124">
            <v>0.23072433471679688</v>
          </cell>
          <cell r="AQ124">
            <v>2.4978937319048096</v>
          </cell>
          <cell r="AR124">
            <v>3.9511574845882702</v>
          </cell>
          <cell r="AS124">
            <v>3.7676620689946079</v>
          </cell>
          <cell r="AT124">
            <v>0.31801595799639837</v>
          </cell>
          <cell r="AU124">
            <v>0.37569704167559759</v>
          </cell>
          <cell r="AV124">
            <v>4.7581695095105756</v>
          </cell>
          <cell r="AW124">
            <v>233.56609961895896</v>
          </cell>
          <cell r="AX124">
            <v>9.1622839350043728E-2</v>
          </cell>
          <cell r="AY124">
            <v>198.13895746836079</v>
          </cell>
          <cell r="AZ124" t="str">
            <v>60°21'32''</v>
          </cell>
          <cell r="BA124" t="e">
            <v>#VALUE!</v>
          </cell>
          <cell r="BB124">
            <v>0.151</v>
          </cell>
          <cell r="BC124" t="e">
            <v>#VALUE!</v>
          </cell>
          <cell r="BD124" t="e">
            <v>#VALUE!</v>
          </cell>
          <cell r="BE124" t="e">
            <v>#VALUE!</v>
          </cell>
          <cell r="BF124" t="e">
            <v>#VALUE!</v>
          </cell>
          <cell r="BG124" t="e">
            <v>#VALUE!</v>
          </cell>
          <cell r="BH124" t="e">
            <v>#VALUE!</v>
          </cell>
          <cell r="BI124" t="e">
            <v>#VALUE!</v>
          </cell>
          <cell r="BJ124" t="e">
            <v>#VALUE!</v>
          </cell>
          <cell r="BK124" t="e">
            <v>#VALUE!</v>
          </cell>
          <cell r="BL124" t="e">
            <v>#VALUE!</v>
          </cell>
          <cell r="BM124" t="e">
            <v>#VALUE!</v>
          </cell>
          <cell r="BN124">
            <v>3.0000000000086402E-2</v>
          </cell>
          <cell r="BO124">
            <v>675.3</v>
          </cell>
          <cell r="BP124">
            <v>673.2</v>
          </cell>
          <cell r="BQ124">
            <v>675.55000000000018</v>
          </cell>
          <cell r="BR124">
            <v>673.45</v>
          </cell>
          <cell r="BS124">
            <v>676.78</v>
          </cell>
          <cell r="BT124">
            <v>676</v>
          </cell>
          <cell r="BU124" t="str">
            <v/>
          </cell>
          <cell r="BV124">
            <v>1.2299999999997908</v>
          </cell>
          <cell r="BW124">
            <v>2.5499999999999545</v>
          </cell>
          <cell r="BX124">
            <v>1.4799999999997908</v>
          </cell>
          <cell r="BY124">
            <v>250</v>
          </cell>
          <cell r="BZ124">
            <v>0.71250000000000002</v>
          </cell>
          <cell r="CA124">
            <v>0.3125</v>
          </cell>
          <cell r="CB124">
            <v>1.8899999999998727</v>
          </cell>
          <cell r="CC124">
            <v>3</v>
          </cell>
          <cell r="CD124">
            <v>1.829250452958135</v>
          </cell>
          <cell r="CE124">
            <v>1671.5347654671509</v>
          </cell>
          <cell r="CF124">
            <v>2.5866476002841643E-2</v>
          </cell>
          <cell r="CG124">
            <v>818.51463652921291</v>
          </cell>
          <cell r="CH124">
            <v>2490.0494019963639</v>
          </cell>
          <cell r="CI124">
            <v>2</v>
          </cell>
          <cell r="CJ124">
            <v>1</v>
          </cell>
          <cell r="CK124">
            <v>1.5</v>
          </cell>
          <cell r="CL124">
            <v>2345</v>
          </cell>
          <cell r="CM124">
            <v>1.5927821334731538</v>
          </cell>
          <cell r="CN124">
            <v>1.9</v>
          </cell>
          <cell r="CO124" t="str">
            <v/>
          </cell>
          <cell r="CP124">
            <v>3</v>
          </cell>
          <cell r="CQ124">
            <v>3</v>
          </cell>
          <cell r="DV124" t="str">
            <v>250 mm</v>
          </cell>
          <cell r="DW124">
            <v>11.780000000000001</v>
          </cell>
          <cell r="DX124" t="str">
            <v>1</v>
          </cell>
          <cell r="DY124" t="str">
            <v>CS</v>
          </cell>
          <cell r="DZ124">
            <v>675.30000000000018</v>
          </cell>
          <cell r="EA124">
            <v>673.20000000000016</v>
          </cell>
        </row>
        <row r="126">
          <cell r="A126">
            <v>63</v>
          </cell>
          <cell r="B126" t="str">
            <v>C99A</v>
          </cell>
          <cell r="C126" t="str">
            <v>C103`</v>
          </cell>
          <cell r="D126">
            <v>0.05</v>
          </cell>
          <cell r="E126">
            <v>4.1964095399999994</v>
          </cell>
          <cell r="F126">
            <v>4.2464095399999993</v>
          </cell>
          <cell r="G126">
            <v>2.33</v>
          </cell>
          <cell r="H126">
            <v>100.61</v>
          </cell>
          <cell r="I126">
            <v>7.71</v>
          </cell>
          <cell r="J126">
            <v>7.6632541496869102</v>
          </cell>
          <cell r="K126" t="str">
            <v/>
          </cell>
          <cell r="L126">
            <v>5.8021371178145902</v>
          </cell>
          <cell r="M126">
            <v>10</v>
          </cell>
          <cell r="N126">
            <v>190.32831544687943</v>
          </cell>
          <cell r="O126">
            <v>0.63295843045843059</v>
          </cell>
          <cell r="P126">
            <v>511.56458282289623</v>
          </cell>
          <cell r="Q126">
            <v>0.05</v>
          </cell>
          <cell r="R126">
            <v>4.1964095399999994</v>
          </cell>
          <cell r="S126">
            <v>4.2464095399999993</v>
          </cell>
          <cell r="U126">
            <v>13</v>
          </cell>
          <cell r="V126">
            <v>158.4</v>
          </cell>
          <cell r="W126">
            <v>0.05</v>
          </cell>
          <cell r="X126">
            <v>0.05</v>
          </cell>
          <cell r="Y126">
            <v>2.5000000000000001E-2</v>
          </cell>
          <cell r="AB126" t="str">
            <v/>
          </cell>
          <cell r="AC126">
            <v>126.72000000000001</v>
          </cell>
          <cell r="AD126">
            <v>1.9066666666666669E-2</v>
          </cell>
          <cell r="AE126">
            <v>7.6266666666666677E-2</v>
          </cell>
          <cell r="AF126">
            <v>0.10126666666666667</v>
          </cell>
          <cell r="AG126">
            <v>1.3751895286666664</v>
          </cell>
          <cell r="AH126">
            <v>513.06458282289623</v>
          </cell>
          <cell r="AI126">
            <v>25.740000000000002</v>
          </cell>
          <cell r="AJ126">
            <v>10.49</v>
          </cell>
          <cell r="AK126">
            <v>16</v>
          </cell>
          <cell r="AL126">
            <v>0.4</v>
          </cell>
          <cell r="AM126">
            <v>1.4E-2</v>
          </cell>
          <cell r="AN126">
            <v>0.30705003738403325</v>
          </cell>
          <cell r="AO126">
            <v>0.39658203125000002</v>
          </cell>
          <cell r="AP126">
            <v>0.76762509346008312</v>
          </cell>
          <cell r="AQ126">
            <v>4.9567186780523675</v>
          </cell>
          <cell r="AR126">
            <v>2.8567727066164581</v>
          </cell>
          <cell r="AS126">
            <v>9.7314754626274773</v>
          </cell>
          <cell r="AT126">
            <v>1.2522456704053622</v>
          </cell>
          <cell r="AU126">
            <v>1.5592957077893954</v>
          </cell>
          <cell r="AV126">
            <v>4.9926597587923061</v>
          </cell>
          <cell r="AW126">
            <v>627.39612880381196</v>
          </cell>
          <cell r="AX126">
            <v>0.8177681679373775</v>
          </cell>
          <cell r="AY126">
            <v>264.1641716804898</v>
          </cell>
          <cell r="AZ126" t="e">
            <v>#REF!</v>
          </cell>
          <cell r="BA126" t="e">
            <v>#REF!</v>
          </cell>
          <cell r="BB126" t="e">
            <v>#REF!</v>
          </cell>
          <cell r="BC126" t="e">
            <v>#REF!</v>
          </cell>
          <cell r="BD126" t="e">
            <v>#REF!</v>
          </cell>
          <cell r="BE126" t="e">
            <v>#REF!</v>
          </cell>
          <cell r="BF126" t="e">
            <v>#REF!</v>
          </cell>
          <cell r="BG126" t="e">
            <v>#REF!</v>
          </cell>
          <cell r="BH126" t="e">
            <v>#REF!</v>
          </cell>
          <cell r="BI126" t="e">
            <v>#REF!</v>
          </cell>
          <cell r="BJ126" t="e">
            <v>#REF!</v>
          </cell>
          <cell r="BK126" t="e">
            <v>#REF!</v>
          </cell>
          <cell r="BL126" t="e">
            <v>#REF!</v>
          </cell>
          <cell r="BM126" t="e">
            <v>#REF!</v>
          </cell>
          <cell r="BO126">
            <v>685.41</v>
          </cell>
          <cell r="BP126">
            <v>682.71</v>
          </cell>
          <cell r="BQ126">
            <v>685.81</v>
          </cell>
          <cell r="BR126">
            <v>683.11</v>
          </cell>
          <cell r="BS126">
            <v>687.2</v>
          </cell>
          <cell r="BT126">
            <v>684.39</v>
          </cell>
          <cell r="BU126" t="str">
            <v/>
          </cell>
          <cell r="BV126">
            <v>1.3900000000001</v>
          </cell>
          <cell r="BW126">
            <v>1.2799999999999727</v>
          </cell>
          <cell r="BX126">
            <v>1.7900000000001</v>
          </cell>
          <cell r="BY126">
            <v>400</v>
          </cell>
          <cell r="BZ126">
            <v>0.9</v>
          </cell>
          <cell r="CA126">
            <v>0.5</v>
          </cell>
          <cell r="CB126">
            <v>1.3350000000000364</v>
          </cell>
          <cell r="CC126">
            <v>3</v>
          </cell>
          <cell r="CD126">
            <v>1.1972524132256299</v>
          </cell>
          <cell r="CE126">
            <v>1745.5940184829687</v>
          </cell>
          <cell r="CF126">
            <v>7.5909244784739704E-2</v>
          </cell>
          <cell r="CG126">
            <v>2572.4599183872729</v>
          </cell>
          <cell r="CH126">
            <v>4318.0539368702412</v>
          </cell>
          <cell r="CI126">
            <v>2</v>
          </cell>
          <cell r="CJ126">
            <v>1</v>
          </cell>
          <cell r="CK126">
            <v>1.5</v>
          </cell>
          <cell r="CL126">
            <v>3059</v>
          </cell>
          <cell r="CM126">
            <v>2.1173850622116253</v>
          </cell>
          <cell r="CN126">
            <v>2.2000000000000002</v>
          </cell>
          <cell r="CO126" t="str">
            <v/>
          </cell>
          <cell r="CP126">
            <v>3</v>
          </cell>
          <cell r="CQ126">
            <v>3</v>
          </cell>
          <cell r="DV126" t="str">
            <v>400 mm</v>
          </cell>
          <cell r="DW126">
            <v>25.740000000000002</v>
          </cell>
          <cell r="DX126" t="str">
            <v>1</v>
          </cell>
          <cell r="DY126" t="str">
            <v>CS</v>
          </cell>
          <cell r="DZ126">
            <v>685.41</v>
          </cell>
          <cell r="EA126">
            <v>682.70999999999992</v>
          </cell>
        </row>
        <row r="127">
          <cell r="A127">
            <v>64</v>
          </cell>
          <cell r="B127" t="str">
            <v>C103`</v>
          </cell>
          <cell r="C127" t="str">
            <v>ALIV103</v>
          </cell>
          <cell r="E127">
            <v>0.52276</v>
          </cell>
          <cell r="F127">
            <v>4.7691695399999992</v>
          </cell>
          <cell r="G127">
            <v>2.33</v>
          </cell>
          <cell r="K127">
            <v>6.9715743482608741E-2</v>
          </cell>
          <cell r="L127">
            <v>10.069715743482609</v>
          </cell>
          <cell r="M127">
            <v>10.069715743482609</v>
          </cell>
          <cell r="N127">
            <v>189.58792741042305</v>
          </cell>
          <cell r="O127">
            <v>0.63212376237623757</v>
          </cell>
          <cell r="P127">
            <v>574.21372726408003</v>
          </cell>
          <cell r="Q127">
            <v>0</v>
          </cell>
          <cell r="R127">
            <v>0.52276</v>
          </cell>
          <cell r="S127">
            <v>4.7691695399999992</v>
          </cell>
          <cell r="U127">
            <v>186</v>
          </cell>
          <cell r="V127">
            <v>158.4</v>
          </cell>
          <cell r="X127">
            <v>0.05</v>
          </cell>
          <cell r="Y127">
            <v>2.5000000000000001E-2</v>
          </cell>
          <cell r="AB127" t="str">
            <v/>
          </cell>
          <cell r="AC127">
            <v>126.72000000000001</v>
          </cell>
          <cell r="AD127">
            <v>0.27280000000000004</v>
          </cell>
          <cell r="AE127">
            <v>1.0912000000000002</v>
          </cell>
          <cell r="AF127">
            <v>1.1162000000000001</v>
          </cell>
          <cell r="AG127">
            <v>2.5469508620000001</v>
          </cell>
          <cell r="AH127">
            <v>576.76067812608005</v>
          </cell>
          <cell r="AI127">
            <v>20.2</v>
          </cell>
          <cell r="AJ127">
            <v>9.01</v>
          </cell>
          <cell r="AK127">
            <v>16</v>
          </cell>
          <cell r="AL127">
            <v>0.4</v>
          </cell>
          <cell r="AM127">
            <v>1.4E-2</v>
          </cell>
          <cell r="AN127">
            <v>0.35928640365600595</v>
          </cell>
          <cell r="AO127">
            <v>0.397857666015625</v>
          </cell>
          <cell r="AP127">
            <v>0.89821600914001487</v>
          </cell>
          <cell r="AQ127">
            <v>4.8486958509626295</v>
          </cell>
          <cell r="AR127">
            <v>2.2056688919609453</v>
          </cell>
          <cell r="AS127">
            <v>9.359690662478739</v>
          </cell>
          <cell r="AT127">
            <v>1.1982595033201946</v>
          </cell>
          <cell r="AU127">
            <v>1.5575459069762005</v>
          </cell>
          <cell r="AV127">
            <v>4.6270758845101048</v>
          </cell>
          <cell r="AW127">
            <v>581.45550425517763</v>
          </cell>
          <cell r="AX127">
            <v>0.99192573448055754</v>
          </cell>
          <cell r="AY127">
            <v>263.75812724284418</v>
          </cell>
          <cell r="AZ127" t="str">
            <v>00°00'00''</v>
          </cell>
          <cell r="BA127" t="e">
            <v>#VALUE!</v>
          </cell>
          <cell r="BB127">
            <v>1E-3</v>
          </cell>
          <cell r="BC127" t="e">
            <v>#VALUE!</v>
          </cell>
          <cell r="BD127" t="e">
            <v>#VALUE!</v>
          </cell>
          <cell r="BE127" t="e">
            <v>#VALUE!</v>
          </cell>
          <cell r="BF127" t="e">
            <v>#VALUE!</v>
          </cell>
          <cell r="BG127" t="e">
            <v>#VALUE!</v>
          </cell>
          <cell r="BH127" t="e">
            <v>#VALUE!</v>
          </cell>
          <cell r="BI127" t="e">
            <v>#VALUE!</v>
          </cell>
          <cell r="BJ127" t="e">
            <v>#VALUE!</v>
          </cell>
          <cell r="BK127" t="e">
            <v>#VALUE!</v>
          </cell>
          <cell r="BL127" t="e">
            <v>#VALUE!</v>
          </cell>
          <cell r="BM127" t="e">
            <v>#VALUE!</v>
          </cell>
          <cell r="BN127">
            <v>6.0000000000059117E-2</v>
          </cell>
          <cell r="BO127">
            <v>682.65</v>
          </cell>
          <cell r="BP127">
            <v>680.83</v>
          </cell>
          <cell r="BQ127">
            <v>683.05</v>
          </cell>
          <cell r="BR127">
            <v>681.23</v>
          </cell>
          <cell r="BS127">
            <v>684.39</v>
          </cell>
          <cell r="BT127">
            <v>682.52200000000005</v>
          </cell>
          <cell r="BU127" t="str">
            <v/>
          </cell>
          <cell r="BV127">
            <v>1.3400000000000318</v>
          </cell>
          <cell r="BW127">
            <v>1.29200000000003</v>
          </cell>
          <cell r="BX127">
            <v>1.7400000000000317</v>
          </cell>
          <cell r="BY127">
            <v>400</v>
          </cell>
          <cell r="BZ127">
            <v>0.9</v>
          </cell>
          <cell r="CA127">
            <v>0.5</v>
          </cell>
          <cell r="CB127">
            <v>1.3160000000000309</v>
          </cell>
          <cell r="CC127">
            <v>14</v>
          </cell>
          <cell r="CD127">
            <v>1.130821130323443</v>
          </cell>
          <cell r="CE127">
            <v>1923.5267426801765</v>
          </cell>
          <cell r="CF127">
            <v>7.7775609571342996E-2</v>
          </cell>
          <cell r="CG127">
            <v>2643.4722382764166</v>
          </cell>
          <cell r="CH127">
            <v>4566.9989809565932</v>
          </cell>
          <cell r="CI127">
            <v>2</v>
          </cell>
          <cell r="CJ127">
            <v>1</v>
          </cell>
          <cell r="CK127">
            <v>1.5</v>
          </cell>
          <cell r="CL127">
            <v>3059</v>
          </cell>
          <cell r="CM127">
            <v>2.2394568393052925</v>
          </cell>
          <cell r="CN127">
            <v>3</v>
          </cell>
          <cell r="CO127" t="str">
            <v/>
          </cell>
          <cell r="CP127">
            <v>3</v>
          </cell>
          <cell r="CQ127">
            <v>3</v>
          </cell>
          <cell r="DV127" t="str">
            <v>400 mm</v>
          </cell>
          <cell r="DW127">
            <v>20.2</v>
          </cell>
          <cell r="DX127" t="str">
            <v>1</v>
          </cell>
          <cell r="DY127" t="str">
            <v>CS</v>
          </cell>
          <cell r="DZ127">
            <v>682.65</v>
          </cell>
          <cell r="EA127">
            <v>680.82999999999993</v>
          </cell>
        </row>
        <row r="128">
          <cell r="A128">
            <v>65</v>
          </cell>
          <cell r="B128" t="str">
            <v>ALIV103</v>
          </cell>
          <cell r="C128" t="str">
            <v>BOT4</v>
          </cell>
          <cell r="E128">
            <v>0</v>
          </cell>
          <cell r="F128">
            <v>4.7691695399999992</v>
          </cell>
          <cell r="G128">
            <v>2.33</v>
          </cell>
          <cell r="K128">
            <v>0.11292552585698236</v>
          </cell>
          <cell r="L128">
            <v>10.182641269339591</v>
          </cell>
          <cell r="M128">
            <v>10.182641269339591</v>
          </cell>
          <cell r="N128">
            <v>188.40521453194631</v>
          </cell>
          <cell r="O128">
            <v>0.63578027795519854</v>
          </cell>
          <cell r="P128">
            <v>574.21372726408003</v>
          </cell>
          <cell r="Q128">
            <v>0</v>
          </cell>
          <cell r="R128">
            <v>0</v>
          </cell>
          <cell r="V128">
            <v>158.4</v>
          </cell>
          <cell r="X128">
            <v>0.05</v>
          </cell>
          <cell r="Y128">
            <v>2.5000000000000001E-2</v>
          </cell>
          <cell r="AB128" t="str">
            <v/>
          </cell>
          <cell r="AC128" t="str">
            <v/>
          </cell>
          <cell r="AD128" t="str">
            <v/>
          </cell>
          <cell r="AE128" t="str">
            <v/>
          </cell>
          <cell r="AF128" t="str">
            <v/>
          </cell>
          <cell r="AG128" t="str">
            <v/>
          </cell>
          <cell r="AH128">
            <v>574.21372726408003</v>
          </cell>
          <cell r="AI128">
            <v>48.629999999999995</v>
          </cell>
          <cell r="AJ128">
            <v>13.8</v>
          </cell>
          <cell r="AK128">
            <v>16</v>
          </cell>
          <cell r="AL128">
            <v>0.36199999999999999</v>
          </cell>
          <cell r="AM128">
            <v>0.01</v>
          </cell>
          <cell r="AN128">
            <v>0.26039973020553581</v>
          </cell>
          <cell r="AO128">
            <v>0.36127363586425781</v>
          </cell>
          <cell r="AP128">
            <v>0.71933627128601052</v>
          </cell>
          <cell r="AQ128">
            <v>7.245316567258218</v>
          </cell>
          <cell r="AR128">
            <v>4.6826187646130277</v>
          </cell>
          <cell r="AS128">
            <v>11.019146470220427</v>
          </cell>
          <cell r="AT128">
            <v>2.6755663690003262</v>
          </cell>
          <cell r="AU128">
            <v>2.9359660992058618</v>
          </cell>
          <cell r="AV128">
            <v>7.5008565213216194</v>
          </cell>
          <cell r="AW128">
            <v>772.0010315769174</v>
          </cell>
          <cell r="AX128">
            <v>0.7437991709559898</v>
          </cell>
          <cell r="AY128">
            <v>238.87354238296777</v>
          </cell>
          <cell r="AZ128" t="str">
            <v>24°53'05''</v>
          </cell>
          <cell r="BA128" t="e">
            <v>#VALUE!</v>
          </cell>
          <cell r="BB128">
            <v>1.3779999999999999</v>
          </cell>
          <cell r="BC128" t="e">
            <v>#VALUE!</v>
          </cell>
          <cell r="BD128" t="e">
            <v>#VALUE!</v>
          </cell>
          <cell r="BE128" t="e">
            <v>#VALUE!</v>
          </cell>
          <cell r="BF128" t="e">
            <v>#VALUE!</v>
          </cell>
          <cell r="BG128" t="e">
            <v>#VALUE!</v>
          </cell>
          <cell r="BH128" t="e">
            <v>#VALUE!</v>
          </cell>
          <cell r="BI128" t="e">
            <v>#VALUE!</v>
          </cell>
          <cell r="BJ128" t="e">
            <v>#VALUE!</v>
          </cell>
          <cell r="BK128" t="e">
            <v>#VALUE!</v>
          </cell>
          <cell r="BL128" t="e">
            <v>#VALUE!</v>
          </cell>
          <cell r="BM128" t="e">
            <v>#VALUE!</v>
          </cell>
          <cell r="BN128">
            <v>0.43000000000006366</v>
          </cell>
          <cell r="BO128">
            <v>680.4</v>
          </cell>
          <cell r="BP128">
            <v>673.69</v>
          </cell>
          <cell r="BQ128">
            <v>680.76199999999994</v>
          </cell>
          <cell r="BR128">
            <v>674.05200000000002</v>
          </cell>
          <cell r="BS128">
            <v>682.52200000000005</v>
          </cell>
          <cell r="BT128">
            <v>674.46860166077397</v>
          </cell>
          <cell r="BU128" t="str">
            <v/>
          </cell>
          <cell r="BV128">
            <v>1.7600000000001046</v>
          </cell>
          <cell r="BW128">
            <v>0.41660166077394933</v>
          </cell>
          <cell r="BX128">
            <v>2.1220000000001047</v>
          </cell>
          <cell r="BY128">
            <v>400</v>
          </cell>
          <cell r="BZ128">
            <v>0.8</v>
          </cell>
          <cell r="CA128">
            <v>0.4</v>
          </cell>
          <cell r="CB128">
            <v>1.088300830387027</v>
          </cell>
          <cell r="CC128">
            <v>14</v>
          </cell>
          <cell r="CD128">
            <v>1.0702290542739843</v>
          </cell>
          <cell r="CE128">
            <v>2285.4317438127564</v>
          </cell>
          <cell r="CF128">
            <v>8.8792010119428499E-2</v>
          </cell>
          <cell r="CG128">
            <v>2913.114311108066</v>
          </cell>
          <cell r="CH128">
            <v>5198.5460549208219</v>
          </cell>
          <cell r="CI128">
            <v>4</v>
          </cell>
          <cell r="CJ128">
            <v>1</v>
          </cell>
          <cell r="CK128" t="str">
            <v/>
          </cell>
          <cell r="CL128" t="str">
            <v/>
          </cell>
          <cell r="CM128" t="str">
            <v/>
          </cell>
          <cell r="CN128" t="str">
            <v/>
          </cell>
          <cell r="CO128">
            <v>0.69141501027970698</v>
          </cell>
          <cell r="CP128">
            <v>3</v>
          </cell>
          <cell r="CQ128">
            <v>3</v>
          </cell>
          <cell r="DV128" t="str">
            <v>400 mm</v>
          </cell>
          <cell r="DW128">
            <v>48.629999999999995</v>
          </cell>
          <cell r="DX128" t="str">
            <v>-</v>
          </cell>
          <cell r="DY128" t="str">
            <v>PVC</v>
          </cell>
          <cell r="DZ128">
            <v>680.4</v>
          </cell>
          <cell r="EA128">
            <v>673.68999999999994</v>
          </cell>
        </row>
        <row r="129">
          <cell r="A129">
            <v>66</v>
          </cell>
          <cell r="B129" t="str">
            <v>ALIV103</v>
          </cell>
          <cell r="C129" t="str">
            <v>103A</v>
          </cell>
          <cell r="D129">
            <v>0.32064000000000004</v>
          </cell>
          <cell r="F129">
            <v>0.32064000000000004</v>
          </cell>
          <cell r="G129">
            <v>2.33</v>
          </cell>
          <cell r="K129">
            <v>0.32279632033254568</v>
          </cell>
          <cell r="L129">
            <v>10.392512063815154</v>
          </cell>
          <cell r="M129">
            <v>10.392512063815154</v>
          </cell>
          <cell r="N129">
            <v>186.25984596784554</v>
          </cell>
          <cell r="O129">
            <v>0.63267016806722698</v>
          </cell>
          <cell r="P129">
            <v>37.78455364760255</v>
          </cell>
          <cell r="Q129">
            <v>0.32064000000000004</v>
          </cell>
          <cell r="R129">
            <v>0</v>
          </cell>
          <cell r="S129">
            <v>5.0898095399999992</v>
          </cell>
          <cell r="U129">
            <v>186</v>
          </cell>
          <cell r="V129">
            <v>158.4</v>
          </cell>
          <cell r="W129">
            <v>0.32064000000000004</v>
          </cell>
          <cell r="X129">
            <v>0.37064000000000002</v>
          </cell>
          <cell r="Y129">
            <v>0.18532000000000001</v>
          </cell>
          <cell r="AB129" t="str">
            <v/>
          </cell>
          <cell r="AC129">
            <v>126.72000000000001</v>
          </cell>
          <cell r="AD129">
            <v>0.27280000000000004</v>
          </cell>
          <cell r="AE129">
            <v>1.0912000000000002</v>
          </cell>
          <cell r="AF129">
            <v>1.2765200000000001</v>
          </cell>
          <cell r="AG129">
            <v>2.8034628619999999</v>
          </cell>
          <cell r="AH129">
            <v>40.588016509602554</v>
          </cell>
          <cell r="AI129">
            <v>47.599999999999994</v>
          </cell>
          <cell r="AJ129">
            <v>10.25</v>
          </cell>
          <cell r="AK129">
            <v>10</v>
          </cell>
          <cell r="AL129">
            <v>0.25</v>
          </cell>
          <cell r="AM129">
            <v>1.4E-2</v>
          </cell>
          <cell r="AN129">
            <v>9.2164754867553711E-2</v>
          </cell>
          <cell r="AO129">
            <v>0.1640625</v>
          </cell>
          <cell r="AP129">
            <v>0.36865901947021484</v>
          </cell>
          <cell r="AQ129">
            <v>2.4703128393215192</v>
          </cell>
          <cell r="AR129">
            <v>3.0194460547507243</v>
          </cell>
          <cell r="AS129">
            <v>3.2388782004122443</v>
          </cell>
          <cell r="AT129">
            <v>0.31103188196313686</v>
          </cell>
          <cell r="AU129">
            <v>0.40319663683069057</v>
          </cell>
          <cell r="AV129">
            <v>3.6076647317552935</v>
          </cell>
          <cell r="AW129">
            <v>177.0908284046472</v>
          </cell>
          <cell r="AX129">
            <v>0.22919321613234628</v>
          </cell>
          <cell r="AY129">
            <v>263.34417544333701</v>
          </cell>
          <cell r="AZ129" t="str">
            <v>00°00'00''</v>
          </cell>
          <cell r="BA129" t="e">
            <v>#VALUE!</v>
          </cell>
          <cell r="BB129">
            <v>1E-3</v>
          </cell>
          <cell r="BC129" t="e">
            <v>#VALUE!</v>
          </cell>
          <cell r="BD129" t="e">
            <v>#VALUE!</v>
          </cell>
          <cell r="BE129" t="e">
            <v>#VALUE!</v>
          </cell>
          <cell r="BF129" t="e">
            <v>#VALUE!</v>
          </cell>
          <cell r="BG129" t="e">
            <v>#VALUE!</v>
          </cell>
          <cell r="BH129" t="e">
            <v>#VALUE!</v>
          </cell>
          <cell r="BI129" t="e">
            <v>#VALUE!</v>
          </cell>
          <cell r="BJ129" t="e">
            <v>#VALUE!</v>
          </cell>
          <cell r="BK129" t="e">
            <v>#VALUE!</v>
          </cell>
          <cell r="BL129" t="e">
            <v>#VALUE!</v>
          </cell>
          <cell r="BM129" t="e">
            <v>#VALUE!</v>
          </cell>
          <cell r="BN129">
            <v>3.0000000000086402E-2</v>
          </cell>
          <cell r="BO129">
            <v>680.8</v>
          </cell>
          <cell r="BP129">
            <v>675.92</v>
          </cell>
          <cell r="BQ129">
            <v>681.05</v>
          </cell>
          <cell r="BR129">
            <v>676.17</v>
          </cell>
          <cell r="BS129">
            <v>682.52200000000005</v>
          </cell>
          <cell r="BT129">
            <v>677.6</v>
          </cell>
          <cell r="BU129" t="str">
            <v/>
          </cell>
          <cell r="BV129">
            <v>1.4720000000000937</v>
          </cell>
          <cell r="BW129">
            <v>1.4300000000000637</v>
          </cell>
          <cell r="BX129">
            <v>1.7220000000000937</v>
          </cell>
          <cell r="BY129">
            <v>250</v>
          </cell>
          <cell r="BZ129">
            <v>0.71250000000000002</v>
          </cell>
          <cell r="CA129">
            <v>0.3125</v>
          </cell>
          <cell r="CB129">
            <v>1.4510000000000787</v>
          </cell>
          <cell r="CC129">
            <v>3</v>
          </cell>
          <cell r="CD129">
            <v>1.5238788020894261</v>
          </cell>
          <cell r="CE129">
            <v>1392.4918766217784</v>
          </cell>
          <cell r="CF129">
            <v>4.1825638625983763E-2</v>
          </cell>
          <cell r="CG129">
            <v>1294.9141845560709</v>
          </cell>
          <cell r="CH129">
            <v>2687.4060611778496</v>
          </cell>
          <cell r="CI129">
            <v>2</v>
          </cell>
          <cell r="CJ129">
            <v>1</v>
          </cell>
          <cell r="CK129">
            <v>1.5</v>
          </cell>
          <cell r="CL129">
            <v>2345</v>
          </cell>
          <cell r="CM129">
            <v>1.719023066851503</v>
          </cell>
          <cell r="CN129">
            <v>1.9</v>
          </cell>
          <cell r="CO129" t="str">
            <v/>
          </cell>
          <cell r="CP129">
            <v>3</v>
          </cell>
          <cell r="CQ129">
            <v>3</v>
          </cell>
          <cell r="DV129" t="str">
            <v>250 mm</v>
          </cell>
          <cell r="DW129">
            <v>47.599999999999994</v>
          </cell>
          <cell r="DX129" t="str">
            <v>1</v>
          </cell>
          <cell r="DY129" t="str">
            <v>CS</v>
          </cell>
          <cell r="DZ129">
            <v>680.8</v>
          </cell>
          <cell r="EA129">
            <v>675.92</v>
          </cell>
        </row>
        <row r="130">
          <cell r="A130">
            <v>67</v>
          </cell>
          <cell r="B130" t="str">
            <v>103A</v>
          </cell>
          <cell r="C130" t="str">
            <v>103C</v>
          </cell>
          <cell r="E130">
            <v>7.4483709999999995E-2</v>
          </cell>
          <cell r="F130">
            <v>0.39512371000000002</v>
          </cell>
          <cell r="G130">
            <v>2.33</v>
          </cell>
          <cell r="K130">
            <v>0.1118083254696887</v>
          </cell>
          <cell r="L130">
            <v>10.504320389284842</v>
          </cell>
          <cell r="M130">
            <v>10.504320389284842</v>
          </cell>
          <cell r="N130">
            <v>185.14390445696844</v>
          </cell>
          <cell r="O130">
            <v>0.63295702592087322</v>
          </cell>
          <cell r="P130">
            <v>46.513160720249587</v>
          </cell>
          <cell r="Q130">
            <v>0</v>
          </cell>
          <cell r="R130">
            <v>7.4483709999999995E-2</v>
          </cell>
          <cell r="S130">
            <v>5.1642932499999992</v>
          </cell>
          <cell r="U130">
            <v>186</v>
          </cell>
          <cell r="V130">
            <v>158.4</v>
          </cell>
          <cell r="X130">
            <v>0.37064000000000002</v>
          </cell>
          <cell r="Y130">
            <v>0.18532000000000001</v>
          </cell>
          <cell r="AB130" t="str">
            <v/>
          </cell>
          <cell r="AC130">
            <v>126.72000000000001</v>
          </cell>
          <cell r="AD130">
            <v>0.27280000000000004</v>
          </cell>
          <cell r="AE130">
            <v>1.0912000000000002</v>
          </cell>
          <cell r="AF130">
            <v>1.2765200000000001</v>
          </cell>
          <cell r="AG130">
            <v>2.825807975</v>
          </cell>
          <cell r="AH130">
            <v>49.338968695249591</v>
          </cell>
          <cell r="AI130">
            <v>14.66</v>
          </cell>
          <cell r="AJ130">
            <v>6.21</v>
          </cell>
          <cell r="AK130">
            <v>10</v>
          </cell>
          <cell r="AL130">
            <v>0.25</v>
          </cell>
          <cell r="AM130">
            <v>1.4E-2</v>
          </cell>
          <cell r="AN130">
            <v>0.11695766448974609</v>
          </cell>
          <cell r="AO130">
            <v>0.181640625</v>
          </cell>
          <cell r="AP130">
            <v>0.46783065795898438</v>
          </cell>
          <cell r="AQ130">
            <v>2.1894827382547661</v>
          </cell>
          <cell r="AR130">
            <v>2.3239560570435818</v>
          </cell>
          <cell r="AS130">
            <v>2.4022481775177238</v>
          </cell>
          <cell r="AT130">
            <v>0.2443340805869311</v>
          </cell>
          <cell r="AU130">
            <v>0.36129174507667716</v>
          </cell>
          <cell r="AV130">
            <v>2.8080836328318139</v>
          </cell>
          <cell r="AW130">
            <v>137.84148299328382</v>
          </cell>
          <cell r="AX130">
            <v>0.35793991492135629</v>
          </cell>
          <cell r="AY130">
            <v>260.46570395169329</v>
          </cell>
          <cell r="AZ130" t="str">
            <v>02°52'42''</v>
          </cell>
          <cell r="BA130" t="e">
            <v>#VALUE!</v>
          </cell>
          <cell r="BB130">
            <v>1E-3</v>
          </cell>
          <cell r="BC130" t="e">
            <v>#VALUE!</v>
          </cell>
          <cell r="BD130" t="e">
            <v>#VALUE!</v>
          </cell>
          <cell r="BE130" t="e">
            <v>#VALUE!</v>
          </cell>
          <cell r="BF130" t="e">
            <v>#VALUE!</v>
          </cell>
          <cell r="BG130" t="e">
            <v>#VALUE!</v>
          </cell>
          <cell r="BH130" t="e">
            <v>#VALUE!</v>
          </cell>
          <cell r="BI130" t="e">
            <v>#VALUE!</v>
          </cell>
          <cell r="BJ130" t="e">
            <v>#VALUE!</v>
          </cell>
          <cell r="BK130" t="e">
            <v>#VALUE!</v>
          </cell>
          <cell r="BL130" t="e">
            <v>#VALUE!</v>
          </cell>
          <cell r="BM130" t="e">
            <v>#VALUE!</v>
          </cell>
          <cell r="BN130">
            <v>5.999999999994543E-2</v>
          </cell>
          <cell r="BO130">
            <v>675.86</v>
          </cell>
          <cell r="BP130">
            <v>674.95</v>
          </cell>
          <cell r="BQ130">
            <v>676.11</v>
          </cell>
          <cell r="BR130">
            <v>675.2</v>
          </cell>
          <cell r="BS130">
            <v>677.6</v>
          </cell>
          <cell r="BT130">
            <v>676</v>
          </cell>
          <cell r="BU130" t="str">
            <v/>
          </cell>
          <cell r="BV130">
            <v>1.4900000000000091</v>
          </cell>
          <cell r="BW130">
            <v>0.79999999999995453</v>
          </cell>
          <cell r="BX130">
            <v>1.7400000000000091</v>
          </cell>
          <cell r="BY130">
            <v>250</v>
          </cell>
          <cell r="BZ130">
            <v>0.71250000000000002</v>
          </cell>
          <cell r="CA130">
            <v>0.3125</v>
          </cell>
          <cell r="CB130">
            <v>1.1449999999999818</v>
          </cell>
          <cell r="CC130">
            <v>4</v>
          </cell>
          <cell r="CD130">
            <v>1.1854640490605632</v>
          </cell>
          <cell r="CE130">
            <v>1173.5260556290079</v>
          </cell>
          <cell r="CF130">
            <v>6.2839840406346048E-2</v>
          </cell>
          <cell r="CG130">
            <v>1980.1448266973368</v>
          </cell>
          <cell r="CH130">
            <v>3153.6708823263448</v>
          </cell>
          <cell r="CI130">
            <v>2</v>
          </cell>
          <cell r="CJ130">
            <v>1</v>
          </cell>
          <cell r="CK130">
            <v>1.5</v>
          </cell>
          <cell r="CL130">
            <v>2345</v>
          </cell>
          <cell r="CM130">
            <v>2.0172734854965957</v>
          </cell>
          <cell r="CN130">
            <v>2.2000000000000002</v>
          </cell>
          <cell r="CO130" t="str">
            <v/>
          </cell>
          <cell r="CP130">
            <v>3</v>
          </cell>
          <cell r="CQ130">
            <v>3</v>
          </cell>
          <cell r="DV130" t="str">
            <v>250 mm</v>
          </cell>
          <cell r="DW130">
            <v>14.66</v>
          </cell>
          <cell r="DX130" t="str">
            <v>1</v>
          </cell>
          <cell r="DY130" t="str">
            <v>CS</v>
          </cell>
          <cell r="DZ130">
            <v>675.86</v>
          </cell>
          <cell r="EA130">
            <v>674.95</v>
          </cell>
        </row>
        <row r="131">
          <cell r="A131">
            <v>68</v>
          </cell>
          <cell r="B131" t="str">
            <v>103C</v>
          </cell>
          <cell r="C131" t="str">
            <v>103D</v>
          </cell>
          <cell r="F131">
            <v>0.39512371000000002</v>
          </cell>
          <cell r="G131">
            <v>2.33</v>
          </cell>
          <cell r="K131">
            <v>0.36908254921374323</v>
          </cell>
          <cell r="L131">
            <v>10.873402938498586</v>
          </cell>
          <cell r="M131">
            <v>10.873402938498586</v>
          </cell>
          <cell r="N131">
            <v>181.58625268390875</v>
          </cell>
          <cell r="O131">
            <v>0.62750000000000006</v>
          </cell>
          <cell r="P131">
            <v>46.513160720249587</v>
          </cell>
          <cell r="Q131">
            <v>0</v>
          </cell>
          <cell r="R131">
            <v>0</v>
          </cell>
          <cell r="S131">
            <v>5.1642932499999992</v>
          </cell>
          <cell r="U131">
            <v>186</v>
          </cell>
          <cell r="V131">
            <v>158.4</v>
          </cell>
          <cell r="X131">
            <v>0.37064000000000002</v>
          </cell>
          <cell r="Y131">
            <v>0.18532000000000001</v>
          </cell>
          <cell r="AB131" t="str">
            <v/>
          </cell>
          <cell r="AC131">
            <v>126.72000000000001</v>
          </cell>
          <cell r="AD131">
            <v>0.27280000000000004</v>
          </cell>
          <cell r="AE131">
            <v>1.0912000000000002</v>
          </cell>
          <cell r="AF131">
            <v>1.2765200000000001</v>
          </cell>
          <cell r="AG131">
            <v>2.825807975</v>
          </cell>
          <cell r="AH131">
            <v>49.338968695249591</v>
          </cell>
          <cell r="AI131">
            <v>19.62</v>
          </cell>
          <cell r="AJ131">
            <v>0.51</v>
          </cell>
          <cell r="AK131">
            <v>12</v>
          </cell>
          <cell r="AL131">
            <v>0.30000000000000004</v>
          </cell>
          <cell r="AM131">
            <v>1.4E-2</v>
          </cell>
          <cell r="AN131">
            <v>0.2205059051513672</v>
          </cell>
          <cell r="AO131">
            <v>0.17226562500000003</v>
          </cell>
          <cell r="AP131">
            <v>0.73501968383789051</v>
          </cell>
          <cell r="AQ131">
            <v>0.88599218062182816</v>
          </cell>
          <cell r="AR131">
            <v>0.61630348175327199</v>
          </cell>
          <cell r="AS131">
            <v>0.34319012406031169</v>
          </cell>
          <cell r="AT131">
            <v>4.0009283594445569E-2</v>
          </cell>
          <cell r="AU131">
            <v>0.26051518874581275</v>
          </cell>
          <cell r="AV131">
            <v>0.90873409660629823</v>
          </cell>
          <cell r="AW131">
            <v>64.234628144210348</v>
          </cell>
          <cell r="AX131">
            <v>0.7681054615040479</v>
          </cell>
          <cell r="AY131">
            <v>260.2608596735065</v>
          </cell>
          <cell r="AZ131" t="str">
            <v>00°00'00''</v>
          </cell>
          <cell r="BA131" t="e">
            <v>#VALUE!</v>
          </cell>
          <cell r="BB131">
            <v>1E-3</v>
          </cell>
          <cell r="BC131" t="e">
            <v>#VALUE!</v>
          </cell>
          <cell r="BD131" t="e">
            <v>#VALUE!</v>
          </cell>
          <cell r="BE131" t="e">
            <v>#VALUE!</v>
          </cell>
          <cell r="BF131" t="e">
            <v>#VALUE!</v>
          </cell>
          <cell r="BG131" t="e">
            <v>#VALUE!</v>
          </cell>
          <cell r="BH131" t="e">
            <v>#VALUE!</v>
          </cell>
          <cell r="BI131" t="e">
            <v>#VALUE!</v>
          </cell>
          <cell r="BJ131" t="e">
            <v>#VALUE!</v>
          </cell>
          <cell r="BK131" t="e">
            <v>#VALUE!</v>
          </cell>
          <cell r="BL131" t="e">
            <v>#VALUE!</v>
          </cell>
          <cell r="BM131" t="e">
            <v>#VALUE!</v>
          </cell>
          <cell r="BN131">
            <v>3.0000000000086402E-2</v>
          </cell>
          <cell r="BO131">
            <v>674.92</v>
          </cell>
          <cell r="BP131">
            <v>674.82</v>
          </cell>
          <cell r="BQ131">
            <v>675.22</v>
          </cell>
          <cell r="BR131">
            <v>675.12</v>
          </cell>
          <cell r="BS131">
            <v>676</v>
          </cell>
          <cell r="BT131">
            <v>676</v>
          </cell>
          <cell r="BU131" t="str">
            <v/>
          </cell>
          <cell r="BV131">
            <v>0.77999999999997272</v>
          </cell>
          <cell r="BW131">
            <v>0.87999999999999545</v>
          </cell>
          <cell r="BX131">
            <v>1.0799999999999728</v>
          </cell>
          <cell r="BY131">
            <v>300</v>
          </cell>
          <cell r="BZ131">
            <v>0.77500000000000002</v>
          </cell>
          <cell r="CA131">
            <v>0.375</v>
          </cell>
          <cell r="CB131">
            <v>0.82999999999998408</v>
          </cell>
          <cell r="CC131">
            <v>5</v>
          </cell>
          <cell r="CD131">
            <v>0.87110212617157035</v>
          </cell>
          <cell r="CE131">
            <v>889.44971470405915</v>
          </cell>
          <cell r="CF131">
            <v>0.12277972350625954</v>
          </cell>
          <cell r="CG131">
            <v>4417.6398103291212</v>
          </cell>
          <cell r="CH131">
            <v>5307.0895250331805</v>
          </cell>
          <cell r="CI131">
            <v>2</v>
          </cell>
          <cell r="CJ131">
            <v>1</v>
          </cell>
          <cell r="CK131">
            <v>1.5</v>
          </cell>
          <cell r="CL131">
            <v>2650</v>
          </cell>
          <cell r="CM131">
            <v>3.0040129386980263</v>
          </cell>
          <cell r="CN131">
            <v>4</v>
          </cell>
          <cell r="CO131" t="str">
            <v/>
          </cell>
          <cell r="CP131">
            <v>3</v>
          </cell>
          <cell r="CQ131">
            <v>3</v>
          </cell>
          <cell r="DV131" t="str">
            <v>300 mm</v>
          </cell>
          <cell r="DW131">
            <v>19.62</v>
          </cell>
          <cell r="DX131" t="str">
            <v>1</v>
          </cell>
          <cell r="DY131" t="str">
            <v>CS</v>
          </cell>
          <cell r="DZ131">
            <v>674.92000000000007</v>
          </cell>
          <cell r="EA131">
            <v>674.82</v>
          </cell>
        </row>
        <row r="132">
          <cell r="A132">
            <v>69</v>
          </cell>
          <cell r="B132" t="str">
            <v>103D</v>
          </cell>
          <cell r="C132" t="str">
            <v>103G</v>
          </cell>
          <cell r="F132">
            <v>0.39512371000000002</v>
          </cell>
          <cell r="G132">
            <v>2.33</v>
          </cell>
          <cell r="K132">
            <v>0.17455119484422654</v>
          </cell>
          <cell r="L132">
            <v>11.047954133342813</v>
          </cell>
          <cell r="M132">
            <v>11.047954133342813</v>
          </cell>
          <cell r="N132">
            <v>179.96777078176709</v>
          </cell>
          <cell r="O132">
            <v>0.62750000000000006</v>
          </cell>
          <cell r="P132">
            <v>46.513160720249587</v>
          </cell>
          <cell r="Q132">
            <v>0</v>
          </cell>
          <cell r="R132">
            <v>0</v>
          </cell>
          <cell r="S132">
            <v>5.1642932499999992</v>
          </cell>
          <cell r="U132">
            <v>186</v>
          </cell>
          <cell r="V132">
            <v>158.4</v>
          </cell>
          <cell r="W132">
            <v>0</v>
          </cell>
          <cell r="X132">
            <v>0.37064000000000002</v>
          </cell>
          <cell r="Y132">
            <v>0.18532000000000001</v>
          </cell>
          <cell r="AB132" t="str">
            <v/>
          </cell>
          <cell r="AC132">
            <v>126.72000000000001</v>
          </cell>
          <cell r="AD132">
            <v>0.27280000000000004</v>
          </cell>
          <cell r="AE132">
            <v>1.0912000000000002</v>
          </cell>
          <cell r="AF132">
            <v>1.2765200000000001</v>
          </cell>
          <cell r="AG132">
            <v>2.825807975</v>
          </cell>
          <cell r="AH132">
            <v>49.338968695249591</v>
          </cell>
          <cell r="AI132">
            <v>10.98</v>
          </cell>
          <cell r="AJ132">
            <v>0.82</v>
          </cell>
          <cell r="AK132">
            <v>12</v>
          </cell>
          <cell r="AL132">
            <v>0.30000000000000004</v>
          </cell>
          <cell r="AM132">
            <v>1.4E-2</v>
          </cell>
          <cell r="AN132">
            <v>0.18951730728149419</v>
          </cell>
          <cell r="AO132">
            <v>0.17226562500000003</v>
          </cell>
          <cell r="AP132">
            <v>0.63172435760498047</v>
          </cell>
          <cell r="AQ132">
            <v>1.0484382677523318</v>
          </cell>
          <cell r="AR132">
            <v>0.82939349978945309</v>
          </cell>
          <cell r="AS132">
            <v>0.48929075466286859</v>
          </cell>
          <cell r="AT132">
            <v>5.6025626976937318E-2</v>
          </cell>
          <cell r="AU132">
            <v>0.24554293425843149</v>
          </cell>
          <cell r="AV132">
            <v>1.1522816919984802</v>
          </cell>
          <cell r="AW132">
            <v>81.449993215089975</v>
          </cell>
          <cell r="AX132">
            <v>0.60575779994182644</v>
          </cell>
          <cell r="AY132">
            <v>242.44767819168163</v>
          </cell>
          <cell r="AZ132" t="str">
            <v>17°48'47''</v>
          </cell>
          <cell r="BA132" t="e">
            <v>#VALUE!</v>
          </cell>
          <cell r="BB132">
            <v>1E-3</v>
          </cell>
          <cell r="BC132" t="e">
            <v>#VALUE!</v>
          </cell>
          <cell r="BD132" t="e">
            <v>#VALUE!</v>
          </cell>
          <cell r="BE132" t="e">
            <v>#VALUE!</v>
          </cell>
          <cell r="BF132" t="e">
            <v>#VALUE!</v>
          </cell>
          <cell r="BG132" t="e">
            <v>#VALUE!</v>
          </cell>
          <cell r="BH132" t="e">
            <v>#VALUE!</v>
          </cell>
          <cell r="BI132" t="e">
            <v>#VALUE!</v>
          </cell>
          <cell r="BJ132" t="e">
            <v>#VALUE!</v>
          </cell>
          <cell r="BK132" t="e">
            <v>#VALUE!</v>
          </cell>
          <cell r="BL132" t="e">
            <v>#VALUE!</v>
          </cell>
          <cell r="BM132" t="e">
            <v>#VALUE!</v>
          </cell>
          <cell r="BN132">
            <v>3.0000000000086402E-2</v>
          </cell>
          <cell r="BO132">
            <v>674.79</v>
          </cell>
          <cell r="BP132">
            <v>674.7</v>
          </cell>
          <cell r="BQ132">
            <v>675.09</v>
          </cell>
          <cell r="BR132">
            <v>675</v>
          </cell>
          <cell r="BS132">
            <v>676</v>
          </cell>
          <cell r="BT132">
            <v>676</v>
          </cell>
          <cell r="BU132" t="str">
            <v/>
          </cell>
          <cell r="BV132">
            <v>0.90999999999996817</v>
          </cell>
          <cell r="BW132">
            <v>1</v>
          </cell>
          <cell r="BX132">
            <v>1.2099999999999682</v>
          </cell>
          <cell r="BY132">
            <v>300</v>
          </cell>
          <cell r="BZ132">
            <v>0.77500000000000002</v>
          </cell>
          <cell r="CA132">
            <v>0.375</v>
          </cell>
          <cell r="CB132">
            <v>0.95499999999998408</v>
          </cell>
          <cell r="CC132">
            <v>6</v>
          </cell>
          <cell r="CD132">
            <v>1.0397346179742086</v>
          </cell>
          <cell r="CE132">
            <v>1061.6340283652905</v>
          </cell>
          <cell r="CF132">
            <v>9.9826375570998938E-2</v>
          </cell>
          <cell r="CG132">
            <v>3429.2317107721688</v>
          </cell>
          <cell r="CH132">
            <v>4490.8657391374591</v>
          </cell>
          <cell r="CI132">
            <v>2</v>
          </cell>
          <cell r="CJ132">
            <v>1</v>
          </cell>
          <cell r="CK132">
            <v>1.5</v>
          </cell>
          <cell r="CL132">
            <v>2650</v>
          </cell>
          <cell r="CM132">
            <v>2.5419994749834673</v>
          </cell>
          <cell r="CN132">
            <v>3</v>
          </cell>
          <cell r="CO132" t="str">
            <v/>
          </cell>
          <cell r="CP132">
            <v>3</v>
          </cell>
          <cell r="CQ132">
            <v>3</v>
          </cell>
          <cell r="DV132" t="str">
            <v>300 mm</v>
          </cell>
          <cell r="DW132">
            <v>10.98</v>
          </cell>
          <cell r="DX132" t="str">
            <v>1</v>
          </cell>
          <cell r="DY132" t="str">
            <v>CS</v>
          </cell>
          <cell r="DZ132">
            <v>674.79000000000008</v>
          </cell>
          <cell r="EA132">
            <v>674.7</v>
          </cell>
        </row>
        <row r="133">
          <cell r="O133" t="str">
            <v/>
          </cell>
          <cell r="AC133" t="str">
            <v/>
          </cell>
          <cell r="AD133" t="str">
            <v/>
          </cell>
          <cell r="AL133" t="str">
            <v/>
          </cell>
        </row>
        <row r="134">
          <cell r="A134" t="str">
            <v>ALC.Simp. A.R. Oriental</v>
          </cell>
          <cell r="O134" t="str">
            <v/>
          </cell>
          <cell r="AC134" t="str">
            <v/>
          </cell>
          <cell r="AL134" t="str">
            <v/>
          </cell>
        </row>
        <row r="135">
          <cell r="O135" t="str">
            <v/>
          </cell>
          <cell r="AC135" t="str">
            <v/>
          </cell>
          <cell r="AD135" t="str">
            <v/>
          </cell>
          <cell r="AL135" t="str">
            <v/>
          </cell>
        </row>
        <row r="136">
          <cell r="A136">
            <v>69</v>
          </cell>
          <cell r="B136" t="str">
            <v>CO1</v>
          </cell>
          <cell r="C136" t="str">
            <v>CO2</v>
          </cell>
          <cell r="K136" t="str">
            <v/>
          </cell>
          <cell r="L136" t="str">
            <v/>
          </cell>
          <cell r="M136" t="str">
            <v/>
          </cell>
          <cell r="N136">
            <v>0</v>
          </cell>
          <cell r="O136" t="str">
            <v/>
          </cell>
          <cell r="P136" t="str">
            <v/>
          </cell>
          <cell r="Q136">
            <v>1.8149999999999999E-2</v>
          </cell>
          <cell r="R136">
            <v>0</v>
          </cell>
          <cell r="S136">
            <v>1.8149999999999999E-2</v>
          </cell>
          <cell r="U136">
            <v>25</v>
          </cell>
          <cell r="V136">
            <v>158.4</v>
          </cell>
          <cell r="Y136">
            <v>0</v>
          </cell>
          <cell r="AB136" t="str">
            <v/>
          </cell>
          <cell r="AC136">
            <v>126.72000000000001</v>
          </cell>
          <cell r="AD136">
            <v>3.6666666666666674E-2</v>
          </cell>
          <cell r="AE136">
            <v>0.1466666666666667</v>
          </cell>
          <cell r="AF136">
            <v>0.1466666666666667</v>
          </cell>
          <cell r="AG136">
            <v>0.1466666666666667</v>
          </cell>
          <cell r="AH136">
            <v>1.5</v>
          </cell>
          <cell r="AI136">
            <v>14.95</v>
          </cell>
          <cell r="AJ136">
            <v>17.39</v>
          </cell>
          <cell r="AK136">
            <v>6</v>
          </cell>
          <cell r="AL136">
            <v>0.14499999999999999</v>
          </cell>
          <cell r="AM136">
            <v>0.01</v>
          </cell>
          <cell r="AN136">
            <v>1.570892333984375E-2</v>
          </cell>
          <cell r="AO136">
            <v>3.6249999999999998E-2</v>
          </cell>
          <cell r="AP136">
            <v>0.10833740234375001</v>
          </cell>
          <cell r="AQ136">
            <v>1.5520635212880818</v>
          </cell>
          <cell r="AR136">
            <v>4.7812889258226798</v>
          </cell>
          <cell r="AS136">
            <v>1.120486219230731</v>
          </cell>
          <cell r="AT136">
            <v>0.12277783762044649</v>
          </cell>
          <cell r="AU136">
            <v>0.13848676096029022</v>
          </cell>
          <cell r="AV136">
            <v>4.5753823638329099</v>
          </cell>
          <cell r="AW136">
            <v>75.553272435939192</v>
          </cell>
          <cell r="AX136">
            <v>1.98535411060035E-2</v>
          </cell>
          <cell r="AY136">
            <v>273.57713124355445</v>
          </cell>
          <cell r="AZ136" t="e">
            <v>#REF!</v>
          </cell>
          <cell r="BA136" t="e">
            <v>#REF!</v>
          </cell>
          <cell r="BB136" t="e">
            <v>#REF!</v>
          </cell>
          <cell r="BC136" t="e">
            <v>#REF!</v>
          </cell>
          <cell r="BD136" t="e">
            <v>#REF!</v>
          </cell>
          <cell r="BE136" t="e">
            <v>#REF!</v>
          </cell>
          <cell r="BF136" t="e">
            <v>#REF!</v>
          </cell>
          <cell r="BG136" t="e">
            <v>#REF!</v>
          </cell>
          <cell r="BH136" t="e">
            <v>#REF!</v>
          </cell>
          <cell r="BI136" t="e">
            <v>#REF!</v>
          </cell>
          <cell r="BJ136" t="e">
            <v>#REF!</v>
          </cell>
          <cell r="BK136" t="e">
            <v>#REF!</v>
          </cell>
          <cell r="BL136" t="e">
            <v>#REF!</v>
          </cell>
          <cell r="BM136" t="e">
            <v>#REF!</v>
          </cell>
          <cell r="BO136">
            <v>755.25</v>
          </cell>
          <cell r="BP136">
            <v>752.65</v>
          </cell>
          <cell r="BQ136">
            <v>755.39499999999998</v>
          </cell>
          <cell r="BR136">
            <v>752.79499999999996</v>
          </cell>
          <cell r="BS136">
            <v>756</v>
          </cell>
          <cell r="BT136">
            <v>753.4</v>
          </cell>
          <cell r="BU136" t="str">
            <v/>
          </cell>
          <cell r="BV136">
            <v>0.60500000000001819</v>
          </cell>
          <cell r="BW136">
            <v>0.60500000000001819</v>
          </cell>
          <cell r="BX136">
            <v>0.75000000000001821</v>
          </cell>
          <cell r="BY136">
            <v>150</v>
          </cell>
          <cell r="BZ136">
            <v>0.4</v>
          </cell>
          <cell r="CA136">
            <v>0</v>
          </cell>
          <cell r="CB136">
            <v>0.60500000000001819</v>
          </cell>
          <cell r="CC136">
            <v>3</v>
          </cell>
          <cell r="CD136" t="e">
            <v>#VALUE!</v>
          </cell>
          <cell r="CE136" t="e">
            <v>#VALUE!</v>
          </cell>
          <cell r="CF136">
            <v>0</v>
          </cell>
          <cell r="CG136">
            <v>0</v>
          </cell>
          <cell r="CH136" t="e">
            <v>#VALUE!</v>
          </cell>
          <cell r="CI136">
            <v>4</v>
          </cell>
          <cell r="CJ136">
            <v>1</v>
          </cell>
          <cell r="CK136" t="str">
            <v/>
          </cell>
          <cell r="CL136" t="str">
            <v/>
          </cell>
          <cell r="CM136" t="str">
            <v/>
          </cell>
          <cell r="CN136" t="str">
            <v/>
          </cell>
          <cell r="CO136" t="e">
            <v>#VALUE!</v>
          </cell>
          <cell r="CP136">
            <v>3</v>
          </cell>
          <cell r="CQ136">
            <v>3</v>
          </cell>
          <cell r="DV136" t="str">
            <v>150 mm</v>
          </cell>
          <cell r="DW136">
            <v>14.95</v>
          </cell>
          <cell r="DX136" t="str">
            <v>-</v>
          </cell>
          <cell r="DY136" t="str">
            <v>PVC</v>
          </cell>
          <cell r="DZ136">
            <v>755.25</v>
          </cell>
          <cell r="EA136">
            <v>752.65</v>
          </cell>
        </row>
        <row r="137">
          <cell r="A137">
            <v>70</v>
          </cell>
          <cell r="B137" t="str">
            <v>CO2</v>
          </cell>
          <cell r="C137" t="str">
            <v>CO3</v>
          </cell>
          <cell r="K137" t="str">
            <v/>
          </cell>
          <cell r="L137" t="str">
            <v/>
          </cell>
          <cell r="M137" t="str">
            <v/>
          </cell>
          <cell r="N137">
            <v>0</v>
          </cell>
          <cell r="O137" t="str">
            <v/>
          </cell>
          <cell r="P137">
            <v>0</v>
          </cell>
          <cell r="Q137">
            <v>9.4503499999999997E-3</v>
          </cell>
          <cell r="R137">
            <v>1.8149999999999999E-2</v>
          </cell>
          <cell r="S137">
            <v>2.7600349999999999E-2</v>
          </cell>
          <cell r="U137">
            <v>47</v>
          </cell>
          <cell r="V137">
            <v>158.4</v>
          </cell>
          <cell r="Y137">
            <v>0</v>
          </cell>
          <cell r="AB137" t="str">
            <v/>
          </cell>
          <cell r="AC137">
            <v>126.72000000000001</v>
          </cell>
          <cell r="AD137">
            <v>6.8933333333333346E-2</v>
          </cell>
          <cell r="AE137">
            <v>0.27573333333333339</v>
          </cell>
          <cell r="AF137">
            <v>0.27573333333333339</v>
          </cell>
          <cell r="AG137">
            <v>0.27573333333333339</v>
          </cell>
          <cell r="AH137">
            <v>1.5</v>
          </cell>
          <cell r="AI137">
            <v>13.290000000000001</v>
          </cell>
          <cell r="AJ137">
            <v>14.82</v>
          </cell>
          <cell r="AK137">
            <v>6</v>
          </cell>
          <cell r="AL137">
            <v>0.14499999999999999</v>
          </cell>
          <cell r="AM137">
            <v>0.01</v>
          </cell>
          <cell r="AN137">
            <v>1.633617401123047E-2</v>
          </cell>
          <cell r="AO137">
            <v>3.6249999999999998E-2</v>
          </cell>
          <cell r="AP137">
            <v>0.11266326904296876</v>
          </cell>
          <cell r="AQ137">
            <v>1.4655367026600843</v>
          </cell>
          <cell r="AR137">
            <v>4.4249278663703349</v>
          </cell>
          <cell r="AS137">
            <v>0.98680036546603334</v>
          </cell>
          <cell r="AT137">
            <v>0.1094698178819466</v>
          </cell>
          <cell r="AU137">
            <v>0.12580599189317707</v>
          </cell>
          <cell r="AV137">
            <v>4.2237840382137426</v>
          </cell>
          <cell r="AW137">
            <v>69.747330555866156</v>
          </cell>
          <cell r="AX137">
            <v>2.150619942075821E-2</v>
          </cell>
          <cell r="AY137">
            <v>268.33180834414378</v>
          </cell>
          <cell r="AZ137" t="str">
            <v>05°14'43''</v>
          </cell>
          <cell r="BA137" t="e">
            <v>#VALUE!</v>
          </cell>
          <cell r="BB137">
            <v>1E-3</v>
          </cell>
          <cell r="BC137" t="e">
            <v>#VALUE!</v>
          </cell>
          <cell r="BD137" t="e">
            <v>#VALUE!</v>
          </cell>
          <cell r="BE137" t="e">
            <v>#VALUE!</v>
          </cell>
          <cell r="BF137" t="e">
            <v>#VALUE!</v>
          </cell>
          <cell r="BG137" t="e">
            <v>#VALUE!</v>
          </cell>
          <cell r="BH137" t="e">
            <v>#VALUE!</v>
          </cell>
          <cell r="BI137" t="e">
            <v>#VALUE!</v>
          </cell>
          <cell r="BJ137" t="e">
            <v>#VALUE!</v>
          </cell>
          <cell r="BK137" t="e">
            <v>#VALUE!</v>
          </cell>
          <cell r="BL137" t="e">
            <v>#VALUE!</v>
          </cell>
          <cell r="BM137" t="e">
            <v>#VALUE!</v>
          </cell>
          <cell r="BN137">
            <v>2.9999999999972715E-2</v>
          </cell>
          <cell r="BO137">
            <v>752.62</v>
          </cell>
          <cell r="BP137">
            <v>750.65</v>
          </cell>
          <cell r="BQ137">
            <v>752.76499999999999</v>
          </cell>
          <cell r="BR137">
            <v>750.79499999999996</v>
          </cell>
          <cell r="BS137">
            <v>753.4</v>
          </cell>
          <cell r="BT137">
            <v>751.4</v>
          </cell>
          <cell r="BU137" t="str">
            <v/>
          </cell>
          <cell r="BV137">
            <v>0.63499999999999091</v>
          </cell>
          <cell r="BW137">
            <v>0.60500000000001819</v>
          </cell>
          <cell r="BX137">
            <v>0.77999999999999092</v>
          </cell>
          <cell r="BY137">
            <v>150</v>
          </cell>
          <cell r="BZ137">
            <v>0.4</v>
          </cell>
          <cell r="CA137">
            <v>0</v>
          </cell>
          <cell r="CB137">
            <v>0.62000000000000455</v>
          </cell>
          <cell r="CC137">
            <v>3</v>
          </cell>
          <cell r="CD137" t="e">
            <v>#VALUE!</v>
          </cell>
          <cell r="CE137" t="e">
            <v>#VALUE!</v>
          </cell>
          <cell r="CF137">
            <v>0</v>
          </cell>
          <cell r="CG137">
            <v>0</v>
          </cell>
          <cell r="CH137" t="e">
            <v>#VALUE!</v>
          </cell>
          <cell r="CI137">
            <v>4</v>
          </cell>
          <cell r="CJ137">
            <v>1</v>
          </cell>
          <cell r="CK137" t="str">
            <v/>
          </cell>
          <cell r="CL137" t="str">
            <v/>
          </cell>
          <cell r="CM137" t="str">
            <v/>
          </cell>
          <cell r="CN137" t="str">
            <v/>
          </cell>
          <cell r="CO137" t="e">
            <v>#VALUE!</v>
          </cell>
          <cell r="CP137">
            <v>3</v>
          </cell>
          <cell r="CQ137">
            <v>3</v>
          </cell>
          <cell r="DV137" t="str">
            <v>150 mm</v>
          </cell>
          <cell r="DW137">
            <v>13.290000000000001</v>
          </cell>
          <cell r="DX137" t="str">
            <v>-</v>
          </cell>
          <cell r="DY137" t="str">
            <v>PVC</v>
          </cell>
          <cell r="DZ137">
            <v>752.62</v>
          </cell>
          <cell r="EA137">
            <v>750.65</v>
          </cell>
        </row>
        <row r="138">
          <cell r="A138">
            <v>71</v>
          </cell>
          <cell r="B138" t="str">
            <v>CO3</v>
          </cell>
          <cell r="C138" t="str">
            <v>CO4</v>
          </cell>
          <cell r="K138" t="str">
            <v/>
          </cell>
          <cell r="L138" t="str">
            <v/>
          </cell>
          <cell r="M138" t="str">
            <v/>
          </cell>
          <cell r="N138">
            <v>0</v>
          </cell>
          <cell r="O138" t="str">
            <v/>
          </cell>
          <cell r="P138">
            <v>0</v>
          </cell>
          <cell r="Q138">
            <v>1.3765969999999999E-2</v>
          </cell>
          <cell r="R138">
            <v>2.7600349999999999E-2</v>
          </cell>
          <cell r="S138">
            <v>4.1366319999999998E-2</v>
          </cell>
          <cell r="U138">
            <v>54</v>
          </cell>
          <cell r="V138">
            <v>158.4</v>
          </cell>
          <cell r="Y138">
            <v>0</v>
          </cell>
          <cell r="AB138" t="str">
            <v/>
          </cell>
          <cell r="AC138">
            <v>126.72000000000001</v>
          </cell>
          <cell r="AD138">
            <v>7.9200000000000007E-2</v>
          </cell>
          <cell r="AE138">
            <v>0.31680000000000003</v>
          </cell>
          <cell r="AF138">
            <v>0.31680000000000003</v>
          </cell>
          <cell r="AG138">
            <v>0.31680000000000003</v>
          </cell>
          <cell r="AH138">
            <v>1.5</v>
          </cell>
          <cell r="AI138">
            <v>15.64</v>
          </cell>
          <cell r="AJ138">
            <v>24.74</v>
          </cell>
          <cell r="AK138">
            <v>6</v>
          </cell>
          <cell r="AL138">
            <v>0.14499999999999999</v>
          </cell>
          <cell r="AM138">
            <v>0.01</v>
          </cell>
          <cell r="AN138">
            <v>1.4407958984375E-2</v>
          </cell>
          <cell r="AO138">
            <v>3.6249999999999998E-2</v>
          </cell>
          <cell r="AP138">
            <v>9.9365234375000014E-2</v>
          </cell>
          <cell r="AQ138">
            <v>1.7617765852042262</v>
          </cell>
          <cell r="AR138">
            <v>5.6730660597125642</v>
          </cell>
          <cell r="AS138">
            <v>1.4837167431650002</v>
          </cell>
          <cell r="AT138">
            <v>0.15819861040641509</v>
          </cell>
          <cell r="AU138">
            <v>0.17260656939079008</v>
          </cell>
          <cell r="AV138">
            <v>5.4572952487356146</v>
          </cell>
          <cell r="AW138">
            <v>90.116296716602875</v>
          </cell>
          <cell r="AX138">
            <v>1.6645158030818664E-2</v>
          </cell>
          <cell r="AY138">
            <v>282.96569890231308</v>
          </cell>
          <cell r="AZ138" t="str">
            <v>14°38'02''</v>
          </cell>
          <cell r="BA138" t="e">
            <v>#VALUE!</v>
          </cell>
          <cell r="BB138">
            <v>4.7E-2</v>
          </cell>
          <cell r="BC138" t="e">
            <v>#VALUE!</v>
          </cell>
          <cell r="BD138" t="e">
            <v>#VALUE!</v>
          </cell>
          <cell r="BE138" t="e">
            <v>#VALUE!</v>
          </cell>
          <cell r="BF138" t="e">
            <v>#VALUE!</v>
          </cell>
          <cell r="BG138" t="e">
            <v>#VALUE!</v>
          </cell>
          <cell r="BH138" t="e">
            <v>#VALUE!</v>
          </cell>
          <cell r="BI138" t="e">
            <v>#VALUE!</v>
          </cell>
          <cell r="BJ138" t="e">
            <v>#VALUE!</v>
          </cell>
          <cell r="BK138" t="e">
            <v>#VALUE!</v>
          </cell>
          <cell r="BL138" t="e">
            <v>#VALUE!</v>
          </cell>
          <cell r="BM138" t="e">
            <v>#VALUE!</v>
          </cell>
          <cell r="BN138">
            <v>2.9999999999972715E-2</v>
          </cell>
          <cell r="BO138">
            <v>750.62</v>
          </cell>
          <cell r="BP138">
            <v>746.75</v>
          </cell>
          <cell r="BQ138">
            <v>750.76499999999999</v>
          </cell>
          <cell r="BR138">
            <v>746.89499999999998</v>
          </cell>
          <cell r="BS138">
            <v>751.4</v>
          </cell>
          <cell r="BT138">
            <v>747.5</v>
          </cell>
          <cell r="BU138" t="str">
            <v/>
          </cell>
          <cell r="BV138">
            <v>0.63499999999999091</v>
          </cell>
          <cell r="BW138">
            <v>0.60500000000001819</v>
          </cell>
          <cell r="BX138">
            <v>0.77999999999999092</v>
          </cell>
          <cell r="BY138">
            <v>150</v>
          </cell>
          <cell r="BZ138">
            <v>0.4</v>
          </cell>
          <cell r="CA138">
            <v>0</v>
          </cell>
          <cell r="CB138">
            <v>0.62000000000000455</v>
          </cell>
          <cell r="CC138">
            <v>4</v>
          </cell>
          <cell r="CD138" t="e">
            <v>#VALUE!</v>
          </cell>
          <cell r="CE138" t="e">
            <v>#VALUE!</v>
          </cell>
          <cell r="CF138">
            <v>0</v>
          </cell>
          <cell r="CG138">
            <v>0</v>
          </cell>
          <cell r="CH138" t="e">
            <v>#VALUE!</v>
          </cell>
          <cell r="CI138">
            <v>4</v>
          </cell>
          <cell r="CJ138">
            <v>1</v>
          </cell>
          <cell r="CK138" t="str">
            <v/>
          </cell>
          <cell r="CL138" t="str">
            <v/>
          </cell>
          <cell r="CM138" t="str">
            <v/>
          </cell>
          <cell r="CN138" t="str">
            <v/>
          </cell>
          <cell r="CO138" t="e">
            <v>#VALUE!</v>
          </cell>
          <cell r="CP138">
            <v>3</v>
          </cell>
          <cell r="CQ138">
            <v>3</v>
          </cell>
          <cell r="DV138" t="str">
            <v>150 mm</v>
          </cell>
          <cell r="DW138">
            <v>15.64</v>
          </cell>
          <cell r="DX138" t="str">
            <v>-</v>
          </cell>
          <cell r="DY138" t="str">
            <v>PVC</v>
          </cell>
          <cell r="DZ138">
            <v>750.62</v>
          </cell>
          <cell r="EA138">
            <v>746.75</v>
          </cell>
        </row>
        <row r="139">
          <cell r="A139">
            <v>72</v>
          </cell>
          <cell r="B139" t="str">
            <v>CO4</v>
          </cell>
          <cell r="C139" t="str">
            <v>CO5</v>
          </cell>
          <cell r="K139" t="str">
            <v/>
          </cell>
          <cell r="L139" t="str">
            <v/>
          </cell>
          <cell r="M139" t="str">
            <v/>
          </cell>
          <cell r="N139">
            <v>0</v>
          </cell>
          <cell r="O139" t="str">
            <v/>
          </cell>
          <cell r="P139">
            <v>0</v>
          </cell>
          <cell r="Q139">
            <v>1.0321240000000001E-2</v>
          </cell>
          <cell r="R139">
            <v>4.1366319999999998E-2</v>
          </cell>
          <cell r="S139">
            <v>5.168756E-2</v>
          </cell>
          <cell r="U139">
            <v>58</v>
          </cell>
          <cell r="V139">
            <v>158.4</v>
          </cell>
          <cell r="Y139">
            <v>0</v>
          </cell>
          <cell r="AB139" t="str">
            <v/>
          </cell>
          <cell r="AC139">
            <v>126.72000000000001</v>
          </cell>
          <cell r="AD139">
            <v>8.5066666666666679E-2</v>
          </cell>
          <cell r="AE139">
            <v>0.34026666666666672</v>
          </cell>
          <cell r="AF139">
            <v>0.34026666666666672</v>
          </cell>
          <cell r="AG139">
            <v>0.34026666666666672</v>
          </cell>
          <cell r="AH139">
            <v>1.5</v>
          </cell>
          <cell r="AI139">
            <v>18.850000000000001</v>
          </cell>
          <cell r="AJ139">
            <v>17.88</v>
          </cell>
          <cell r="AK139">
            <v>8</v>
          </cell>
          <cell r="AL139">
            <v>0.18099999999999999</v>
          </cell>
          <cell r="AM139">
            <v>0.01</v>
          </cell>
          <cell r="AN139">
            <v>1.4568710327148435E-2</v>
          </cell>
          <cell r="AO139">
            <v>3.3937499999999995E-2</v>
          </cell>
          <cell r="AP139">
            <v>8.0490112304687486E-2</v>
          </cell>
          <cell r="AQ139">
            <v>1.5415639023991257</v>
          </cell>
          <cell r="AR139">
            <v>4.9472512319110651</v>
          </cell>
          <cell r="AS139">
            <v>1.1282539259947202</v>
          </cell>
          <cell r="AT139">
            <v>0.12112228670642308</v>
          </cell>
          <cell r="AU139">
            <v>0.13569099703357151</v>
          </cell>
          <cell r="AV139">
            <v>5.378589608666891</v>
          </cell>
          <cell r="AW139">
            <v>138.39341928873858</v>
          </cell>
          <cell r="AX139">
            <v>1.0838665651221891E-2</v>
          </cell>
          <cell r="AY139">
            <v>326.58020217951162</v>
          </cell>
          <cell r="AZ139" t="str">
            <v>43°36'52''</v>
          </cell>
          <cell r="BA139" t="e">
            <v>#VALUE!</v>
          </cell>
          <cell r="BB139">
            <v>1E-3</v>
          </cell>
          <cell r="BC139" t="e">
            <v>#VALUE!</v>
          </cell>
          <cell r="BD139" t="e">
            <v>#VALUE!</v>
          </cell>
          <cell r="BE139" t="e">
            <v>#VALUE!</v>
          </cell>
          <cell r="BF139" t="e">
            <v>#VALUE!</v>
          </cell>
          <cell r="BG139" t="e">
            <v>#VALUE!</v>
          </cell>
          <cell r="BH139" t="e">
            <v>#VALUE!</v>
          </cell>
          <cell r="BI139" t="e">
            <v>#VALUE!</v>
          </cell>
          <cell r="BJ139" t="e">
            <v>#VALUE!</v>
          </cell>
          <cell r="BK139" t="e">
            <v>#VALUE!</v>
          </cell>
          <cell r="BL139" t="e">
            <v>#VALUE!</v>
          </cell>
          <cell r="BM139" t="e">
            <v>#VALUE!</v>
          </cell>
          <cell r="BN139">
            <v>2.9999999999972715E-2</v>
          </cell>
          <cell r="BO139">
            <v>746.72</v>
          </cell>
          <cell r="BP139">
            <v>743.35</v>
          </cell>
          <cell r="BQ139">
            <v>746.90100000000007</v>
          </cell>
          <cell r="BR139">
            <v>743.53100000000006</v>
          </cell>
          <cell r="BS139">
            <v>747.5</v>
          </cell>
          <cell r="BT139">
            <v>744.1</v>
          </cell>
          <cell r="BU139" t="str">
            <v/>
          </cell>
          <cell r="BV139">
            <v>0.5989999999999327</v>
          </cell>
          <cell r="BW139">
            <v>0.56899999999995998</v>
          </cell>
          <cell r="BX139">
            <v>0.77999999999993275</v>
          </cell>
          <cell r="BY139">
            <v>200</v>
          </cell>
          <cell r="BZ139">
            <v>0.4</v>
          </cell>
          <cell r="CA139">
            <v>0</v>
          </cell>
          <cell r="CB139">
            <v>0.58399999999994634</v>
          </cell>
          <cell r="CC139">
            <v>5</v>
          </cell>
          <cell r="CD139" t="e">
            <v>#VALUE!</v>
          </cell>
          <cell r="CE139" t="e">
            <v>#VALUE!</v>
          </cell>
          <cell r="CF139">
            <v>0</v>
          </cell>
          <cell r="CG139">
            <v>0</v>
          </cell>
          <cell r="CH139" t="e">
            <v>#VALUE!</v>
          </cell>
          <cell r="CI139">
            <v>4</v>
          </cell>
          <cell r="CJ139">
            <v>1</v>
          </cell>
          <cell r="CK139" t="str">
            <v/>
          </cell>
          <cell r="CL139" t="str">
            <v/>
          </cell>
          <cell r="CM139" t="str">
            <v/>
          </cell>
          <cell r="CN139" t="str">
            <v/>
          </cell>
          <cell r="CO139" t="e">
            <v>#VALUE!</v>
          </cell>
          <cell r="CP139">
            <v>3</v>
          </cell>
          <cell r="CQ139">
            <v>3</v>
          </cell>
          <cell r="DV139" t="str">
            <v>200 mm</v>
          </cell>
          <cell r="DW139">
            <v>18.850000000000001</v>
          </cell>
          <cell r="DX139" t="str">
            <v>-</v>
          </cell>
          <cell r="DY139" t="str">
            <v>PVC</v>
          </cell>
          <cell r="DZ139">
            <v>746.72</v>
          </cell>
          <cell r="EA139">
            <v>743.35</v>
          </cell>
        </row>
        <row r="140">
          <cell r="A140">
            <v>73</v>
          </cell>
          <cell r="B140" t="str">
            <v>CO5</v>
          </cell>
          <cell r="C140" t="str">
            <v>CO6</v>
          </cell>
          <cell r="K140" t="str">
            <v/>
          </cell>
          <cell r="L140" t="str">
            <v/>
          </cell>
          <cell r="M140" t="str">
            <v/>
          </cell>
          <cell r="N140">
            <v>0</v>
          </cell>
          <cell r="O140" t="str">
            <v/>
          </cell>
          <cell r="P140">
            <v>0</v>
          </cell>
          <cell r="Q140">
            <v>7.4929300000000001E-3</v>
          </cell>
          <cell r="R140">
            <v>5.168756E-2</v>
          </cell>
          <cell r="S140">
            <v>5.9180490000000002E-2</v>
          </cell>
          <cell r="U140">
            <v>65</v>
          </cell>
          <cell r="V140">
            <v>158.4</v>
          </cell>
          <cell r="Y140">
            <v>0</v>
          </cell>
          <cell r="AB140" t="str">
            <v/>
          </cell>
          <cell r="AC140">
            <v>126.72000000000001</v>
          </cell>
          <cell r="AD140">
            <v>9.5333333333333339E-2</v>
          </cell>
          <cell r="AE140">
            <v>0.38133333333333336</v>
          </cell>
          <cell r="AF140">
            <v>0.38133333333333336</v>
          </cell>
          <cell r="AG140">
            <v>0.38133333333333336</v>
          </cell>
          <cell r="AH140">
            <v>1.5</v>
          </cell>
          <cell r="AI140">
            <v>11.58</v>
          </cell>
          <cell r="AJ140">
            <v>21.33</v>
          </cell>
          <cell r="AK140">
            <v>8</v>
          </cell>
          <cell r="AL140">
            <v>0.18099999999999999</v>
          </cell>
          <cell r="AM140">
            <v>0.01</v>
          </cell>
          <cell r="AN140">
            <v>1.3950748443603516E-2</v>
          </cell>
          <cell r="AO140">
            <v>3.3937499999999995E-2</v>
          </cell>
          <cell r="AP140">
            <v>7.7075958251953125E-2</v>
          </cell>
          <cell r="AQ140">
            <v>1.643314937413479</v>
          </cell>
          <cell r="AR140">
            <v>5.3914157822922544</v>
          </cell>
          <cell r="AS140">
            <v>1.3000380439117059</v>
          </cell>
          <cell r="AT140">
            <v>0.13763934676484538</v>
          </cell>
          <cell r="AU140">
            <v>0.15159009520844891</v>
          </cell>
          <cell r="AV140">
            <v>5.8746240509278032</v>
          </cell>
          <cell r="AW140">
            <v>151.1565984015032</v>
          </cell>
          <cell r="AX140">
            <v>9.9234834328283152E-3</v>
          </cell>
          <cell r="AY140">
            <v>307.32353809234098</v>
          </cell>
          <cell r="AZ140" t="str">
            <v>19°15'24''</v>
          </cell>
          <cell r="BA140" t="e">
            <v>#VALUE!</v>
          </cell>
          <cell r="BB140">
            <v>1.6E-2</v>
          </cell>
          <cell r="BC140" t="e">
            <v>#VALUE!</v>
          </cell>
          <cell r="BD140" t="e">
            <v>#VALUE!</v>
          </cell>
          <cell r="BE140" t="e">
            <v>#VALUE!</v>
          </cell>
          <cell r="BF140" t="e">
            <v>#VALUE!</v>
          </cell>
          <cell r="BG140" t="e">
            <v>#VALUE!</v>
          </cell>
          <cell r="BH140" t="e">
            <v>#VALUE!</v>
          </cell>
          <cell r="BI140" t="e">
            <v>#VALUE!</v>
          </cell>
          <cell r="BJ140" t="e">
            <v>#VALUE!</v>
          </cell>
          <cell r="BK140" t="e">
            <v>#VALUE!</v>
          </cell>
          <cell r="BL140" t="e">
            <v>#VALUE!</v>
          </cell>
          <cell r="BM140" t="e">
            <v>#VALUE!</v>
          </cell>
          <cell r="BN140">
            <v>2.9999999999972715E-2</v>
          </cell>
          <cell r="BO140">
            <v>743.32</v>
          </cell>
          <cell r="BP140">
            <v>740.85</v>
          </cell>
          <cell r="BQ140">
            <v>743.50100000000009</v>
          </cell>
          <cell r="BR140">
            <v>741.03100000000006</v>
          </cell>
          <cell r="BS140">
            <v>744.1</v>
          </cell>
          <cell r="BT140">
            <v>741.6</v>
          </cell>
          <cell r="BU140" t="str">
            <v/>
          </cell>
          <cell r="BV140">
            <v>0.5989999999999327</v>
          </cell>
          <cell r="BW140">
            <v>0.56899999999995998</v>
          </cell>
          <cell r="BX140">
            <v>0.77999999999993275</v>
          </cell>
          <cell r="BY140">
            <v>200</v>
          </cell>
          <cell r="BZ140">
            <v>0.4</v>
          </cell>
          <cell r="CA140">
            <v>0</v>
          </cell>
          <cell r="CB140">
            <v>0.58399999999994634</v>
          </cell>
          <cell r="CC140">
            <v>6</v>
          </cell>
          <cell r="CD140" t="e">
            <v>#VALUE!</v>
          </cell>
          <cell r="CE140" t="e">
            <v>#VALUE!</v>
          </cell>
          <cell r="CF140">
            <v>0</v>
          </cell>
          <cell r="CG140">
            <v>0</v>
          </cell>
          <cell r="CH140" t="e">
            <v>#VALUE!</v>
          </cell>
          <cell r="CI140">
            <v>4</v>
          </cell>
          <cell r="CJ140">
            <v>1</v>
          </cell>
          <cell r="CK140" t="str">
            <v/>
          </cell>
          <cell r="CL140" t="str">
            <v/>
          </cell>
          <cell r="CM140" t="str">
            <v/>
          </cell>
          <cell r="CN140" t="str">
            <v/>
          </cell>
          <cell r="CO140" t="e">
            <v>#VALUE!</v>
          </cell>
          <cell r="CP140">
            <v>3</v>
          </cell>
          <cell r="CQ140">
            <v>3</v>
          </cell>
          <cell r="DV140" t="str">
            <v>200 mm</v>
          </cell>
          <cell r="DW140">
            <v>11.58</v>
          </cell>
          <cell r="DX140" t="str">
            <v>-</v>
          </cell>
          <cell r="DY140" t="str">
            <v>PVC</v>
          </cell>
          <cell r="DZ140">
            <v>743.32</v>
          </cell>
          <cell r="EA140">
            <v>740.85</v>
          </cell>
        </row>
        <row r="141">
          <cell r="A141">
            <v>74</v>
          </cell>
          <cell r="B141" t="str">
            <v>CO6</v>
          </cell>
          <cell r="C141" t="str">
            <v>CO7</v>
          </cell>
          <cell r="K141" t="str">
            <v/>
          </cell>
          <cell r="L141" t="str">
            <v/>
          </cell>
          <cell r="M141" t="str">
            <v/>
          </cell>
          <cell r="N141">
            <v>0</v>
          </cell>
          <cell r="O141" t="str">
            <v/>
          </cell>
          <cell r="P141">
            <v>0</v>
          </cell>
          <cell r="Q141">
            <v>1.016511E-2</v>
          </cell>
          <cell r="R141">
            <v>5.9180490000000002E-2</v>
          </cell>
          <cell r="S141">
            <v>6.9345600000000007E-2</v>
          </cell>
          <cell r="U141">
            <v>75</v>
          </cell>
          <cell r="V141">
            <v>158.4</v>
          </cell>
          <cell r="Y141">
            <v>0</v>
          </cell>
          <cell r="AB141" t="str">
            <v/>
          </cell>
          <cell r="AC141">
            <v>126.72000000000001</v>
          </cell>
          <cell r="AD141">
            <v>0.11000000000000001</v>
          </cell>
          <cell r="AE141">
            <v>0.44000000000000006</v>
          </cell>
          <cell r="AF141">
            <v>0.44000000000000006</v>
          </cell>
          <cell r="AG141">
            <v>0.44000000000000006</v>
          </cell>
          <cell r="AH141">
            <v>1.5</v>
          </cell>
          <cell r="AI141">
            <v>13.46</v>
          </cell>
          <cell r="AJ141">
            <v>25.78</v>
          </cell>
          <cell r="AK141">
            <v>8</v>
          </cell>
          <cell r="AL141">
            <v>0.18099999999999999</v>
          </cell>
          <cell r="AM141">
            <v>0.01</v>
          </cell>
          <cell r="AN141">
            <v>1.3316215515136717E-2</v>
          </cell>
          <cell r="AO141">
            <v>3.3937499999999995E-2</v>
          </cell>
          <cell r="AP141">
            <v>7.357025146484375E-2</v>
          </cell>
          <cell r="AQ141">
            <v>1.7601399586390116</v>
          </cell>
          <cell r="AR141">
            <v>5.9130138228545368</v>
          </cell>
          <cell r="AS141">
            <v>1.5139027699066341</v>
          </cell>
          <cell r="AT141">
            <v>0.15790482538214787</v>
          </cell>
          <cell r="AU141">
            <v>0.17122104089728457</v>
          </cell>
          <cell r="AV141">
            <v>6.4584173735486887</v>
          </cell>
          <cell r="AW141">
            <v>166.17785117476748</v>
          </cell>
          <cell r="AX141">
            <v>9.0264736810350618E-3</v>
          </cell>
          <cell r="AY141">
            <v>291.01530909304762</v>
          </cell>
          <cell r="AZ141" t="str">
            <v>16°18'30''</v>
          </cell>
          <cell r="BA141" t="e">
            <v>#VALUE!</v>
          </cell>
          <cell r="BB141">
            <v>0.02</v>
          </cell>
          <cell r="BC141" t="e">
            <v>#VALUE!</v>
          </cell>
          <cell r="BD141" t="e">
            <v>#VALUE!</v>
          </cell>
          <cell r="BE141" t="e">
            <v>#VALUE!</v>
          </cell>
          <cell r="BF141" t="e">
            <v>#VALUE!</v>
          </cell>
          <cell r="BG141" t="e">
            <v>#VALUE!</v>
          </cell>
          <cell r="BH141" t="e">
            <v>#VALUE!</v>
          </cell>
          <cell r="BI141" t="e">
            <v>#VALUE!</v>
          </cell>
          <cell r="BJ141" t="e">
            <v>#VALUE!</v>
          </cell>
          <cell r="BK141" t="e">
            <v>#VALUE!</v>
          </cell>
          <cell r="BL141" t="e">
            <v>#VALUE!</v>
          </cell>
          <cell r="BM141" t="e">
            <v>#VALUE!</v>
          </cell>
          <cell r="BN141">
            <v>2.9999999999972715E-2</v>
          </cell>
          <cell r="BO141">
            <v>740.82</v>
          </cell>
          <cell r="BP141">
            <v>737.35</v>
          </cell>
          <cell r="BQ141">
            <v>741.00100000000009</v>
          </cell>
          <cell r="BR141">
            <v>737.53100000000006</v>
          </cell>
          <cell r="BS141">
            <v>741.6</v>
          </cell>
          <cell r="BT141">
            <v>738.1</v>
          </cell>
          <cell r="BU141" t="str">
            <v/>
          </cell>
          <cell r="BV141">
            <v>0.5989999999999327</v>
          </cell>
          <cell r="BW141">
            <v>0.56899999999995998</v>
          </cell>
          <cell r="BX141">
            <v>0.77999999999993275</v>
          </cell>
          <cell r="BY141">
            <v>200</v>
          </cell>
          <cell r="BZ141">
            <v>0.4</v>
          </cell>
          <cell r="CA141">
            <v>0</v>
          </cell>
          <cell r="CB141">
            <v>0.58399999999994634</v>
          </cell>
          <cell r="CC141">
            <v>7</v>
          </cell>
          <cell r="CD141">
            <v>2.380952380952381E-4</v>
          </cell>
          <cell r="CE141">
            <v>0</v>
          </cell>
          <cell r="CF141">
            <v>0</v>
          </cell>
          <cell r="CG141">
            <v>0</v>
          </cell>
          <cell r="CH141">
            <v>0</v>
          </cell>
          <cell r="CI141">
            <v>4</v>
          </cell>
          <cell r="CJ141">
            <v>1</v>
          </cell>
          <cell r="CK141" t="str">
            <v/>
          </cell>
          <cell r="CL141" t="str">
            <v/>
          </cell>
          <cell r="CM141" t="str">
            <v/>
          </cell>
          <cell r="CN141" t="str">
            <v/>
          </cell>
          <cell r="CO141" t="e">
            <v>#VALUE!</v>
          </cell>
          <cell r="CP141">
            <v>3</v>
          </cell>
          <cell r="CQ141">
            <v>3</v>
          </cell>
          <cell r="DV141" t="str">
            <v>200 mm</v>
          </cell>
          <cell r="DW141">
            <v>13.46</v>
          </cell>
          <cell r="DX141" t="str">
            <v>-</v>
          </cell>
          <cell r="DY141" t="str">
            <v>PVC</v>
          </cell>
          <cell r="DZ141">
            <v>740.82</v>
          </cell>
          <cell r="EA141">
            <v>737.35</v>
          </cell>
        </row>
        <row r="142">
          <cell r="A142">
            <v>75</v>
          </cell>
          <cell r="B142" t="str">
            <v>CO7</v>
          </cell>
          <cell r="C142" t="str">
            <v>CO8</v>
          </cell>
          <cell r="K142" t="str">
            <v/>
          </cell>
          <cell r="L142" t="str">
            <v/>
          </cell>
          <cell r="M142" t="str">
            <v/>
          </cell>
          <cell r="N142">
            <v>0</v>
          </cell>
          <cell r="O142" t="str">
            <v/>
          </cell>
          <cell r="P142">
            <v>0</v>
          </cell>
          <cell r="Q142">
            <v>4.4381300000000002E-3</v>
          </cell>
          <cell r="R142">
            <v>6.9345600000000007E-2</v>
          </cell>
          <cell r="S142">
            <v>7.3783730000000006E-2</v>
          </cell>
          <cell r="U142">
            <v>75</v>
          </cell>
          <cell r="V142">
            <v>158.4</v>
          </cell>
          <cell r="Y142">
            <v>0</v>
          </cell>
          <cell r="AB142" t="str">
            <v/>
          </cell>
          <cell r="AC142">
            <v>126.72000000000001</v>
          </cell>
          <cell r="AD142">
            <v>0.11000000000000001</v>
          </cell>
          <cell r="AE142">
            <v>0.44000000000000006</v>
          </cell>
          <cell r="AF142">
            <v>0.44000000000000006</v>
          </cell>
          <cell r="AG142">
            <v>0.44000000000000006</v>
          </cell>
          <cell r="AH142">
            <v>1.5</v>
          </cell>
          <cell r="AI142">
            <v>8.0100000000000016</v>
          </cell>
          <cell r="AJ142">
            <v>28.34</v>
          </cell>
          <cell r="AK142">
            <v>8</v>
          </cell>
          <cell r="AL142">
            <v>0.18099999999999999</v>
          </cell>
          <cell r="AM142">
            <v>0.01</v>
          </cell>
          <cell r="AN142">
            <v>1.301034164428711E-2</v>
          </cell>
          <cell r="AO142">
            <v>3.3937499999999995E-2</v>
          </cell>
          <cell r="AP142">
            <v>7.1880340576171875E-2</v>
          </cell>
          <cell r="AQ142">
            <v>1.8216214633973518</v>
          </cell>
          <cell r="AR142">
            <v>6.1922448740999601</v>
          </cell>
          <cell r="AS142">
            <v>1.6336676582123102</v>
          </cell>
          <cell r="AT142">
            <v>0.16912868276808915</v>
          </cell>
          <cell r="AU142">
            <v>0.18213902441237625</v>
          </cell>
          <cell r="AV142">
            <v>6.7714951883607091</v>
          </cell>
          <cell r="AW142">
            <v>174.23347773260429</v>
          </cell>
          <cell r="AX142">
            <v>8.6091376899567282E-3</v>
          </cell>
          <cell r="AY142">
            <v>249.35892261230669</v>
          </cell>
          <cell r="AZ142" t="str">
            <v>41°39'23''</v>
          </cell>
          <cell r="BA142" t="e">
            <v>#VALUE!</v>
          </cell>
          <cell r="BB142">
            <v>1.0999999999999999E-2</v>
          </cell>
          <cell r="BC142" t="e">
            <v>#VALUE!</v>
          </cell>
          <cell r="BD142" t="e">
            <v>#VALUE!</v>
          </cell>
          <cell r="BE142" t="e">
            <v>#VALUE!</v>
          </cell>
          <cell r="BF142" t="e">
            <v>#VALUE!</v>
          </cell>
          <cell r="BG142" t="e">
            <v>#VALUE!</v>
          </cell>
          <cell r="BH142" t="e">
            <v>#VALUE!</v>
          </cell>
          <cell r="BI142" t="e">
            <v>#VALUE!</v>
          </cell>
          <cell r="BJ142" t="e">
            <v>#VALUE!</v>
          </cell>
          <cell r="BK142" t="e">
            <v>#VALUE!</v>
          </cell>
          <cell r="BL142" t="e">
            <v>#VALUE!</v>
          </cell>
          <cell r="BM142" t="e">
            <v>#VALUE!</v>
          </cell>
          <cell r="BN142">
            <v>2.9999999999972715E-2</v>
          </cell>
          <cell r="BO142">
            <v>737.32</v>
          </cell>
          <cell r="BP142">
            <v>735.05</v>
          </cell>
          <cell r="BQ142">
            <v>737.50100000000009</v>
          </cell>
          <cell r="BR142">
            <v>735.23099999999999</v>
          </cell>
          <cell r="BS142">
            <v>738.1</v>
          </cell>
          <cell r="BT142">
            <v>735.8</v>
          </cell>
          <cell r="BU142" t="str">
            <v/>
          </cell>
          <cell r="BV142">
            <v>0.5989999999999327</v>
          </cell>
          <cell r="BW142">
            <v>0.56899999999995998</v>
          </cell>
          <cell r="BX142">
            <v>0.77999999999993275</v>
          </cell>
          <cell r="BY142">
            <v>200</v>
          </cell>
          <cell r="BZ142">
            <v>0.4</v>
          </cell>
          <cell r="CA142">
            <v>0</v>
          </cell>
          <cell r="CB142">
            <v>0.58399999999994634</v>
          </cell>
          <cell r="CC142">
            <v>8</v>
          </cell>
          <cell r="CD142" t="e">
            <v>#VALUE!</v>
          </cell>
          <cell r="CE142">
            <v>0</v>
          </cell>
          <cell r="CF142">
            <v>0</v>
          </cell>
          <cell r="CG142">
            <v>0</v>
          </cell>
          <cell r="CH142">
            <v>0</v>
          </cell>
          <cell r="CI142">
            <v>4</v>
          </cell>
          <cell r="CJ142">
            <v>1</v>
          </cell>
          <cell r="CK142" t="str">
            <v/>
          </cell>
          <cell r="CL142" t="str">
            <v/>
          </cell>
          <cell r="CM142" t="str">
            <v/>
          </cell>
          <cell r="CN142" t="str">
            <v/>
          </cell>
          <cell r="CO142" t="e">
            <v>#VALUE!</v>
          </cell>
          <cell r="CP142">
            <v>3</v>
          </cell>
          <cell r="CQ142">
            <v>3</v>
          </cell>
          <cell r="DV142" t="str">
            <v>200 mm</v>
          </cell>
          <cell r="DW142">
            <v>8.0100000000000016</v>
          </cell>
          <cell r="DX142" t="str">
            <v>-</v>
          </cell>
          <cell r="DY142" t="str">
            <v>PVC</v>
          </cell>
          <cell r="DZ142">
            <v>737.32</v>
          </cell>
          <cell r="EA142">
            <v>735.05000000000007</v>
          </cell>
        </row>
        <row r="143">
          <cell r="A143">
            <v>76</v>
          </cell>
          <cell r="B143" t="str">
            <v>CO8</v>
          </cell>
          <cell r="C143" t="str">
            <v>CO9</v>
          </cell>
          <cell r="K143" t="str">
            <v/>
          </cell>
          <cell r="L143" t="str">
            <v/>
          </cell>
          <cell r="M143" t="str">
            <v/>
          </cell>
          <cell r="N143">
            <v>0</v>
          </cell>
          <cell r="O143" t="str">
            <v/>
          </cell>
          <cell r="P143">
            <v>0</v>
          </cell>
          <cell r="Q143">
            <v>1.720236E-2</v>
          </cell>
          <cell r="R143">
            <v>7.3783730000000006E-2</v>
          </cell>
          <cell r="S143">
            <v>9.0986090000000006E-2</v>
          </cell>
          <cell r="U143">
            <v>95</v>
          </cell>
          <cell r="V143">
            <v>158.4</v>
          </cell>
          <cell r="AB143" t="str">
            <v/>
          </cell>
          <cell r="AC143">
            <v>126.72000000000001</v>
          </cell>
          <cell r="AD143">
            <v>0.13933333333333334</v>
          </cell>
          <cell r="AE143">
            <v>0.55733333333333335</v>
          </cell>
          <cell r="AF143">
            <v>0.55733333333333335</v>
          </cell>
          <cell r="AG143">
            <v>0.55733333333333335</v>
          </cell>
          <cell r="AH143">
            <v>1.5</v>
          </cell>
          <cell r="AI143">
            <v>21.59</v>
          </cell>
          <cell r="AJ143">
            <v>12.83</v>
          </cell>
          <cell r="AK143">
            <v>8</v>
          </cell>
          <cell r="AL143">
            <v>0.18099999999999999</v>
          </cell>
          <cell r="AM143">
            <v>0.01</v>
          </cell>
          <cell r="AN143">
            <v>1.5806015014648435E-2</v>
          </cell>
          <cell r="AO143">
            <v>3.3937499999999995E-2</v>
          </cell>
          <cell r="AP143">
            <v>8.7326049804687486E-2</v>
          </cell>
          <cell r="AQ143">
            <v>1.3670763352040987</v>
          </cell>
          <cell r="AR143">
            <v>4.2087757003502118</v>
          </cell>
          <cell r="AS143">
            <v>0.86448808041369718</v>
          </cell>
          <cell r="AT143">
            <v>9.5254725090472434E-2</v>
          </cell>
          <cell r="AU143">
            <v>0.11106074010512088</v>
          </cell>
          <cell r="AV143">
            <v>4.5561496403522126</v>
          </cell>
          <cell r="AW143">
            <v>117.2316858872194</v>
          </cell>
          <cell r="AX143">
            <v>1.2795175541901254E-2</v>
          </cell>
          <cell r="AY143">
            <v>306.15321910545396</v>
          </cell>
          <cell r="AZ143" t="str">
            <v>56°47'39''</v>
          </cell>
          <cell r="BA143" t="e">
            <v>#VALUE!</v>
          </cell>
          <cell r="BB143">
            <v>1E-3</v>
          </cell>
          <cell r="BC143" t="e">
            <v>#VALUE!</v>
          </cell>
          <cell r="BD143" t="e">
            <v>#VALUE!</v>
          </cell>
          <cell r="BE143" t="e">
            <v>#VALUE!</v>
          </cell>
          <cell r="BF143" t="e">
            <v>#VALUE!</v>
          </cell>
          <cell r="BG143" t="e">
            <v>#VALUE!</v>
          </cell>
          <cell r="BH143" t="e">
            <v>#VALUE!</v>
          </cell>
          <cell r="BI143" t="e">
            <v>#VALUE!</v>
          </cell>
          <cell r="BJ143" t="e">
            <v>#VALUE!</v>
          </cell>
          <cell r="BK143" t="e">
            <v>#VALUE!</v>
          </cell>
          <cell r="BL143" t="e">
            <v>#VALUE!</v>
          </cell>
          <cell r="BM143" t="e">
            <v>#VALUE!</v>
          </cell>
          <cell r="BN143">
            <v>2.9999999999972715E-2</v>
          </cell>
          <cell r="BO143">
            <v>735.02</v>
          </cell>
          <cell r="BP143">
            <v>732.25</v>
          </cell>
          <cell r="BQ143">
            <v>735.20100000000014</v>
          </cell>
          <cell r="BR143">
            <v>732.43100000000004</v>
          </cell>
          <cell r="BS143">
            <v>735.8</v>
          </cell>
          <cell r="BT143">
            <v>733</v>
          </cell>
          <cell r="BU143" t="str">
            <v/>
          </cell>
          <cell r="BV143">
            <v>0.59899999999981901</v>
          </cell>
          <cell r="BW143">
            <v>0.56899999999995998</v>
          </cell>
          <cell r="BX143">
            <v>0.77999999999981906</v>
          </cell>
          <cell r="BY143">
            <v>200</v>
          </cell>
          <cell r="BZ143">
            <v>0.4</v>
          </cell>
          <cell r="CA143">
            <v>0</v>
          </cell>
          <cell r="CB143">
            <v>0.5839999999998895</v>
          </cell>
          <cell r="CC143">
            <v>9</v>
          </cell>
          <cell r="CD143" t="e">
            <v>#VALUE!</v>
          </cell>
          <cell r="CE143">
            <v>0</v>
          </cell>
          <cell r="CF143">
            <v>0</v>
          </cell>
          <cell r="CG143">
            <v>0</v>
          </cell>
          <cell r="CH143">
            <v>0</v>
          </cell>
          <cell r="CI143">
            <v>4</v>
          </cell>
          <cell r="CJ143">
            <v>1</v>
          </cell>
          <cell r="CK143" t="str">
            <v/>
          </cell>
          <cell r="CL143" t="str">
            <v/>
          </cell>
          <cell r="CM143" t="str">
            <v/>
          </cell>
          <cell r="CN143" t="str">
            <v/>
          </cell>
          <cell r="CO143" t="e">
            <v>#VALUE!</v>
          </cell>
          <cell r="CP143">
            <v>3</v>
          </cell>
          <cell r="CQ143">
            <v>3</v>
          </cell>
          <cell r="DV143" t="str">
            <v>200 mm</v>
          </cell>
          <cell r="DW143">
            <v>21.59</v>
          </cell>
          <cell r="DX143" t="str">
            <v>-</v>
          </cell>
          <cell r="DY143" t="str">
            <v>PVC</v>
          </cell>
          <cell r="DZ143">
            <v>735.0200000000001</v>
          </cell>
          <cell r="EA143">
            <v>732.25000000000011</v>
          </cell>
        </row>
        <row r="144">
          <cell r="A144">
            <v>77</v>
          </cell>
          <cell r="B144" t="str">
            <v>CO9</v>
          </cell>
          <cell r="C144" t="str">
            <v>CO10</v>
          </cell>
          <cell r="K144" t="str">
            <v/>
          </cell>
          <cell r="L144" t="str">
            <v/>
          </cell>
          <cell r="M144" t="str">
            <v/>
          </cell>
          <cell r="N144">
            <v>0</v>
          </cell>
          <cell r="O144" t="str">
            <v/>
          </cell>
          <cell r="P144">
            <v>0</v>
          </cell>
          <cell r="Q144">
            <v>1.4443719999999998E-2</v>
          </cell>
          <cell r="R144">
            <v>9.0986090000000006E-2</v>
          </cell>
          <cell r="S144">
            <v>0.10542981</v>
          </cell>
          <cell r="U144">
            <v>114</v>
          </cell>
          <cell r="V144">
            <v>158.4</v>
          </cell>
          <cell r="AB144" t="str">
            <v/>
          </cell>
          <cell r="AC144">
            <v>126.72000000000001</v>
          </cell>
          <cell r="AD144">
            <v>0.16720000000000002</v>
          </cell>
          <cell r="AE144">
            <v>0.66880000000000006</v>
          </cell>
          <cell r="AF144">
            <v>0.66880000000000006</v>
          </cell>
          <cell r="AG144">
            <v>0.66880000000000006</v>
          </cell>
          <cell r="AH144">
            <v>1.5</v>
          </cell>
          <cell r="AI144">
            <v>18.91</v>
          </cell>
          <cell r="AJ144">
            <v>13.06</v>
          </cell>
          <cell r="AK144">
            <v>8</v>
          </cell>
          <cell r="AL144">
            <v>0.18099999999999999</v>
          </cell>
          <cell r="AM144">
            <v>0.01</v>
          </cell>
          <cell r="AN144">
            <v>1.5736968994140621E-2</v>
          </cell>
          <cell r="AO144">
            <v>3.3937499999999995E-2</v>
          </cell>
          <cell r="AP144">
            <v>8.6944580078124986E-2</v>
          </cell>
          <cell r="AQ144">
            <v>1.3758774353766159</v>
          </cell>
          <cell r="AR144">
            <v>4.2453394316940747</v>
          </cell>
          <cell r="AS144">
            <v>0.87687830806356626</v>
          </cell>
          <cell r="AT144">
            <v>9.6485153780761154E-2</v>
          </cell>
          <cell r="AU144">
            <v>0.11222212277490178</v>
          </cell>
          <cell r="AV144">
            <v>4.5968066795729969</v>
          </cell>
          <cell r="AW144">
            <v>118.27780895763438</v>
          </cell>
          <cell r="AX144">
            <v>1.2682006990316172E-2</v>
          </cell>
          <cell r="AY144">
            <v>339.34644808018299</v>
          </cell>
          <cell r="AZ144" t="str">
            <v>33°11'36''</v>
          </cell>
          <cell r="BA144" t="e">
            <v>#VALUE!</v>
          </cell>
          <cell r="BB144">
            <v>1E-3</v>
          </cell>
          <cell r="BC144" t="e">
            <v>#VALUE!</v>
          </cell>
          <cell r="BD144" t="e">
            <v>#VALUE!</v>
          </cell>
          <cell r="BE144" t="e">
            <v>#VALUE!</v>
          </cell>
          <cell r="BF144" t="e">
            <v>#VALUE!</v>
          </cell>
          <cell r="BG144" t="e">
            <v>#VALUE!</v>
          </cell>
          <cell r="BH144" t="e">
            <v>#VALUE!</v>
          </cell>
          <cell r="BI144" t="e">
            <v>#VALUE!</v>
          </cell>
          <cell r="BJ144" t="e">
            <v>#VALUE!</v>
          </cell>
          <cell r="BK144" t="e">
            <v>#VALUE!</v>
          </cell>
          <cell r="BL144" t="e">
            <v>#VALUE!</v>
          </cell>
          <cell r="BM144" t="e">
            <v>#VALUE!</v>
          </cell>
          <cell r="BN144">
            <v>2.9999999999972715E-2</v>
          </cell>
          <cell r="BO144">
            <v>732.22</v>
          </cell>
          <cell r="BP144">
            <v>729.75</v>
          </cell>
          <cell r="BQ144">
            <v>732.40100000000018</v>
          </cell>
          <cell r="BR144">
            <v>729.93100000000004</v>
          </cell>
          <cell r="BS144">
            <v>733</v>
          </cell>
          <cell r="BT144">
            <v>730.5</v>
          </cell>
          <cell r="BU144" t="str">
            <v/>
          </cell>
          <cell r="BV144">
            <v>0.59899999999981901</v>
          </cell>
          <cell r="BW144">
            <v>0.56899999999995998</v>
          </cell>
          <cell r="BX144">
            <v>0.77999999999981906</v>
          </cell>
          <cell r="BY144">
            <v>200</v>
          </cell>
          <cell r="BZ144">
            <v>0.4</v>
          </cell>
          <cell r="CA144">
            <v>0</v>
          </cell>
          <cell r="CB144">
            <v>0.5839999999998895</v>
          </cell>
          <cell r="CC144">
            <v>10</v>
          </cell>
          <cell r="CD144" t="e">
            <v>#VALUE!</v>
          </cell>
          <cell r="CE144">
            <v>0</v>
          </cell>
          <cell r="CF144">
            <v>0</v>
          </cell>
          <cell r="CG144">
            <v>0</v>
          </cell>
          <cell r="CH144">
            <v>0</v>
          </cell>
          <cell r="CI144">
            <v>4</v>
          </cell>
          <cell r="CJ144">
            <v>1</v>
          </cell>
          <cell r="CK144" t="str">
            <v/>
          </cell>
          <cell r="CL144" t="str">
            <v/>
          </cell>
          <cell r="CM144" t="str">
            <v/>
          </cell>
          <cell r="CN144" t="str">
            <v/>
          </cell>
          <cell r="CO144" t="e">
            <v>#VALUE!</v>
          </cell>
          <cell r="CP144">
            <v>3</v>
          </cell>
          <cell r="CQ144">
            <v>3</v>
          </cell>
          <cell r="DV144" t="str">
            <v>200 mm</v>
          </cell>
          <cell r="DW144">
            <v>18.91</v>
          </cell>
          <cell r="DX144" t="str">
            <v>-</v>
          </cell>
          <cell r="DY144" t="str">
            <v>PVC</v>
          </cell>
          <cell r="DZ144">
            <v>732.22000000000014</v>
          </cell>
          <cell r="EA144">
            <v>729.75000000000011</v>
          </cell>
        </row>
        <row r="145">
          <cell r="A145">
            <v>78</v>
          </cell>
          <cell r="B145" t="str">
            <v>CO10</v>
          </cell>
          <cell r="C145" t="str">
            <v>CO11</v>
          </cell>
          <cell r="K145" t="str">
            <v/>
          </cell>
          <cell r="L145" t="str">
            <v/>
          </cell>
          <cell r="M145" t="str">
            <v/>
          </cell>
          <cell r="N145">
            <v>0</v>
          </cell>
          <cell r="O145" t="str">
            <v/>
          </cell>
          <cell r="P145">
            <v>0</v>
          </cell>
          <cell r="Q145">
            <v>2.0928469999999998E-2</v>
          </cell>
          <cell r="R145">
            <v>0.10542981</v>
          </cell>
          <cell r="S145">
            <v>0.12635827999999999</v>
          </cell>
          <cell r="U145">
            <v>140</v>
          </cell>
          <cell r="V145">
            <v>158.4</v>
          </cell>
          <cell r="AB145" t="str">
            <v/>
          </cell>
          <cell r="AC145">
            <v>126.72000000000001</v>
          </cell>
          <cell r="AD145">
            <v>0.20533333333333337</v>
          </cell>
          <cell r="AE145">
            <v>0.82133333333333347</v>
          </cell>
          <cell r="AF145">
            <v>0.82133333333333347</v>
          </cell>
          <cell r="AG145">
            <v>0.82133333333333347</v>
          </cell>
          <cell r="AH145">
            <v>1.5</v>
          </cell>
          <cell r="AI145">
            <v>20.09</v>
          </cell>
          <cell r="AJ145">
            <v>16.77</v>
          </cell>
          <cell r="AK145">
            <v>8</v>
          </cell>
          <cell r="AL145">
            <v>0.18099999999999999</v>
          </cell>
          <cell r="AM145">
            <v>0.01</v>
          </cell>
          <cell r="AN145">
            <v>1.4799324035644528E-2</v>
          </cell>
          <cell r="AO145">
            <v>3.3937499999999995E-2</v>
          </cell>
          <cell r="AP145">
            <v>8.1764221191406236E-2</v>
          </cell>
          <cell r="AQ145">
            <v>1.5061639869406926</v>
          </cell>
          <cell r="AR145">
            <v>4.7951417608169438</v>
          </cell>
          <cell r="AS145">
            <v>1.0716325106253006</v>
          </cell>
          <cell r="AT145">
            <v>0.11562334126182888</v>
          </cell>
          <cell r="AU145">
            <v>0.1304226652974734</v>
          </cell>
          <cell r="AV145">
            <v>5.2089619200787274</v>
          </cell>
          <cell r="AW145">
            <v>134.02882605189188</v>
          </cell>
          <cell r="AX145">
            <v>1.1191622311302239E-2</v>
          </cell>
          <cell r="AY145">
            <v>308.95479917918499</v>
          </cell>
          <cell r="AZ145" t="str">
            <v>30°23'30''</v>
          </cell>
          <cell r="BA145" t="e">
            <v>#VALUE!</v>
          </cell>
          <cell r="BB145">
            <v>1.7999999999999999E-2</v>
          </cell>
          <cell r="BC145" t="e">
            <v>#VALUE!</v>
          </cell>
          <cell r="BD145" t="e">
            <v>#VALUE!</v>
          </cell>
          <cell r="BE145" t="e">
            <v>#VALUE!</v>
          </cell>
          <cell r="BF145" t="e">
            <v>#VALUE!</v>
          </cell>
          <cell r="BG145" t="e">
            <v>#VALUE!</v>
          </cell>
          <cell r="BH145" t="e">
            <v>#VALUE!</v>
          </cell>
          <cell r="BI145" t="e">
            <v>#VALUE!</v>
          </cell>
          <cell r="BJ145" t="e">
            <v>#VALUE!</v>
          </cell>
          <cell r="BK145" t="e">
            <v>#VALUE!</v>
          </cell>
          <cell r="BL145" t="e">
            <v>#VALUE!</v>
          </cell>
          <cell r="BM145" t="e">
            <v>#VALUE!</v>
          </cell>
          <cell r="BN145">
            <v>2.9999999999972715E-2</v>
          </cell>
          <cell r="BO145">
            <v>729.72</v>
          </cell>
          <cell r="BP145">
            <v>726.35</v>
          </cell>
          <cell r="BQ145">
            <v>729.90100000000018</v>
          </cell>
          <cell r="BR145">
            <v>726.53100000000006</v>
          </cell>
          <cell r="BS145">
            <v>730.5</v>
          </cell>
          <cell r="BT145">
            <v>727.1</v>
          </cell>
          <cell r="BU145" t="str">
            <v/>
          </cell>
          <cell r="BV145">
            <v>0.59899999999981901</v>
          </cell>
          <cell r="BW145">
            <v>0.56899999999995998</v>
          </cell>
          <cell r="BX145">
            <v>0.77999999999981906</v>
          </cell>
          <cell r="BY145">
            <v>200</v>
          </cell>
          <cell r="BZ145">
            <v>0.4</v>
          </cell>
          <cell r="CA145">
            <v>0</v>
          </cell>
          <cell r="CB145">
            <v>0.5839999999998895</v>
          </cell>
          <cell r="CC145">
            <v>10</v>
          </cell>
          <cell r="CD145" t="e">
            <v>#VALUE!</v>
          </cell>
          <cell r="CE145">
            <v>0</v>
          </cell>
          <cell r="CF145">
            <v>0</v>
          </cell>
          <cell r="CG145">
            <v>0</v>
          </cell>
          <cell r="CH145">
            <v>0</v>
          </cell>
          <cell r="CI145">
            <v>4</v>
          </cell>
          <cell r="CJ145">
            <v>1</v>
          </cell>
          <cell r="CK145" t="str">
            <v/>
          </cell>
          <cell r="CL145" t="str">
            <v/>
          </cell>
          <cell r="CM145" t="str">
            <v/>
          </cell>
          <cell r="CN145" t="str">
            <v/>
          </cell>
          <cell r="CO145" t="e">
            <v>#VALUE!</v>
          </cell>
          <cell r="CP145">
            <v>3</v>
          </cell>
          <cell r="CQ145">
            <v>3</v>
          </cell>
          <cell r="DV145" t="str">
            <v>200 mm</v>
          </cell>
          <cell r="DW145">
            <v>20.09</v>
          </cell>
          <cell r="DX145" t="str">
            <v>-</v>
          </cell>
          <cell r="DY145" t="str">
            <v>PVC</v>
          </cell>
          <cell r="DZ145">
            <v>729.72000000000014</v>
          </cell>
          <cell r="EA145">
            <v>726.35000000000014</v>
          </cell>
        </row>
        <row r="146">
          <cell r="A146">
            <v>79</v>
          </cell>
          <cell r="B146" t="str">
            <v>CO11</v>
          </cell>
          <cell r="C146" t="str">
            <v>CO12</v>
          </cell>
          <cell r="K146" t="str">
            <v/>
          </cell>
          <cell r="L146" t="str">
            <v/>
          </cell>
          <cell r="M146" t="str">
            <v/>
          </cell>
          <cell r="N146">
            <v>0</v>
          </cell>
          <cell r="O146" t="str">
            <v/>
          </cell>
          <cell r="P146">
            <v>0</v>
          </cell>
          <cell r="Q146">
            <v>8.6777199999999999E-3</v>
          </cell>
          <cell r="R146">
            <v>0.12635827999999999</v>
          </cell>
          <cell r="S146">
            <v>0.13503599999999999</v>
          </cell>
          <cell r="U146">
            <v>148</v>
          </cell>
          <cell r="V146">
            <v>158.4</v>
          </cell>
          <cell r="AB146" t="str">
            <v/>
          </cell>
          <cell r="AC146">
            <v>126.72000000000001</v>
          </cell>
          <cell r="AD146">
            <v>0.21706666666666669</v>
          </cell>
          <cell r="AE146">
            <v>0.86826666666666674</v>
          </cell>
          <cell r="AF146">
            <v>0.86826666666666674</v>
          </cell>
          <cell r="AG146">
            <v>0.86826666666666674</v>
          </cell>
          <cell r="AH146">
            <v>1.5</v>
          </cell>
          <cell r="AI146">
            <v>12.31</v>
          </cell>
          <cell r="AJ146">
            <v>12.75</v>
          </cell>
          <cell r="AK146">
            <v>8</v>
          </cell>
          <cell r="AL146">
            <v>0.18099999999999999</v>
          </cell>
          <cell r="AM146">
            <v>0.01</v>
          </cell>
          <cell r="AN146">
            <v>1.5830871582031249E-2</v>
          </cell>
          <cell r="AO146">
            <v>3.3937499999999995E-2</v>
          </cell>
          <cell r="AP146">
            <v>8.746337890625E-2</v>
          </cell>
          <cell r="AQ146">
            <v>1.3640149249377997</v>
          </cell>
          <cell r="AR146">
            <v>4.1959864359936008</v>
          </cell>
          <cell r="AS146">
            <v>0.86018945854643813</v>
          </cell>
          <cell r="AT146">
            <v>9.4828578769269686E-2</v>
          </cell>
          <cell r="AU146">
            <v>0.11065945035130094</v>
          </cell>
          <cell r="AV146">
            <v>4.5419227527212191</v>
          </cell>
          <cell r="AW146">
            <v>116.86562196185183</v>
          </cell>
          <cell r="AX146">
            <v>1.2835254498449866E-2</v>
          </cell>
          <cell r="AY146">
            <v>303.33495457341388</v>
          </cell>
          <cell r="AZ146" t="str">
            <v>05°37'11''</v>
          </cell>
          <cell r="BA146" t="e">
            <v>#VALUE!</v>
          </cell>
          <cell r="BB146">
            <v>1E-3</v>
          </cell>
          <cell r="BC146" t="e">
            <v>#VALUE!</v>
          </cell>
          <cell r="BD146" t="e">
            <v>#VALUE!</v>
          </cell>
          <cell r="BE146" t="e">
            <v>#VALUE!</v>
          </cell>
          <cell r="BF146" t="e">
            <v>#VALUE!</v>
          </cell>
          <cell r="BG146" t="e">
            <v>#VALUE!</v>
          </cell>
          <cell r="BH146" t="e">
            <v>#VALUE!</v>
          </cell>
          <cell r="BI146" t="e">
            <v>#VALUE!</v>
          </cell>
          <cell r="BJ146" t="e">
            <v>#VALUE!</v>
          </cell>
          <cell r="BK146" t="e">
            <v>#VALUE!</v>
          </cell>
          <cell r="BL146" t="e">
            <v>#VALUE!</v>
          </cell>
          <cell r="BM146" t="e">
            <v>#VALUE!</v>
          </cell>
          <cell r="BN146">
            <v>2.9999999999972715E-2</v>
          </cell>
          <cell r="BO146">
            <v>726.32</v>
          </cell>
          <cell r="BP146">
            <v>724.75</v>
          </cell>
          <cell r="BQ146">
            <v>726.5010000000002</v>
          </cell>
          <cell r="BR146">
            <v>724.93100000000004</v>
          </cell>
          <cell r="BS146">
            <v>727.1</v>
          </cell>
          <cell r="BT146">
            <v>725.5</v>
          </cell>
          <cell r="BU146" t="str">
            <v/>
          </cell>
          <cell r="BV146">
            <v>0.59899999999981901</v>
          </cell>
          <cell r="BW146">
            <v>0.56899999999995998</v>
          </cell>
          <cell r="BX146">
            <v>0.77999999999981906</v>
          </cell>
          <cell r="BY146">
            <v>200</v>
          </cell>
          <cell r="BZ146">
            <v>0.4</v>
          </cell>
          <cell r="CA146">
            <v>0</v>
          </cell>
          <cell r="CB146">
            <v>0.5839999999998895</v>
          </cell>
          <cell r="CC146">
            <v>10</v>
          </cell>
          <cell r="CD146" t="e">
            <v>#VALUE!</v>
          </cell>
          <cell r="CE146">
            <v>0</v>
          </cell>
          <cell r="CF146">
            <v>0</v>
          </cell>
          <cell r="CG146">
            <v>0</v>
          </cell>
          <cell r="CH146">
            <v>0</v>
          </cell>
          <cell r="CI146">
            <v>4</v>
          </cell>
          <cell r="CJ146">
            <v>1</v>
          </cell>
          <cell r="CK146" t="str">
            <v/>
          </cell>
          <cell r="CL146" t="str">
            <v/>
          </cell>
          <cell r="CM146" t="str">
            <v/>
          </cell>
          <cell r="CN146" t="str">
            <v/>
          </cell>
          <cell r="CO146" t="e">
            <v>#VALUE!</v>
          </cell>
          <cell r="CP146">
            <v>3</v>
          </cell>
          <cell r="CQ146">
            <v>3</v>
          </cell>
          <cell r="DV146" t="str">
            <v>200 mm</v>
          </cell>
          <cell r="DW146">
            <v>12.31</v>
          </cell>
          <cell r="DX146" t="str">
            <v>-</v>
          </cell>
          <cell r="DY146" t="str">
            <v>PVC</v>
          </cell>
          <cell r="DZ146">
            <v>726.32000000000016</v>
          </cell>
          <cell r="EA146">
            <v>724.75000000000011</v>
          </cell>
        </row>
        <row r="147">
          <cell r="A147">
            <v>80</v>
          </cell>
          <cell r="B147" t="str">
            <v>CO12</v>
          </cell>
          <cell r="C147" t="str">
            <v>CO13</v>
          </cell>
          <cell r="K147" t="str">
            <v/>
          </cell>
          <cell r="L147" t="str">
            <v/>
          </cell>
          <cell r="M147" t="str">
            <v/>
          </cell>
          <cell r="N147">
            <v>0</v>
          </cell>
          <cell r="O147" t="str">
            <v/>
          </cell>
          <cell r="P147">
            <v>0</v>
          </cell>
          <cell r="Q147">
            <v>0</v>
          </cell>
          <cell r="R147">
            <v>0.13503599999999999</v>
          </cell>
          <cell r="S147">
            <v>0.13503599999999999</v>
          </cell>
          <cell r="U147">
            <v>148</v>
          </cell>
          <cell r="V147">
            <v>158.4</v>
          </cell>
          <cell r="AB147" t="str">
            <v/>
          </cell>
          <cell r="AC147">
            <v>126.72000000000001</v>
          </cell>
          <cell r="AD147">
            <v>0.21706666666666669</v>
          </cell>
          <cell r="AE147">
            <v>0.86826666666666674</v>
          </cell>
          <cell r="AF147">
            <v>0.86826666666666674</v>
          </cell>
          <cell r="AG147">
            <v>0.86826666666666674</v>
          </cell>
          <cell r="AH147">
            <v>1.5</v>
          </cell>
          <cell r="AI147">
            <v>5.96</v>
          </cell>
          <cell r="AJ147">
            <v>7.89</v>
          </cell>
          <cell r="AK147">
            <v>8</v>
          </cell>
          <cell r="AL147">
            <v>0.18099999999999999</v>
          </cell>
          <cell r="AM147">
            <v>0.01</v>
          </cell>
          <cell r="AN147">
            <v>1.7809730529785156E-2</v>
          </cell>
          <cell r="AO147">
            <v>3.3937499999999995E-2</v>
          </cell>
          <cell r="AP147">
            <v>9.839630126953125E-2</v>
          </cell>
          <cell r="AQ147">
            <v>1.1470218108931296</v>
          </cell>
          <cell r="AR147">
            <v>3.3224653301491642</v>
          </cell>
          <cell r="AS147">
            <v>0.58591886030545248</v>
          </cell>
          <cell r="AT147">
            <v>6.7057035405940588E-2</v>
          </cell>
          <cell r="AU147">
            <v>8.4866765935725744E-2</v>
          </cell>
          <cell r="AV147">
            <v>3.5729188537940106</v>
          </cell>
          <cell r="AW147">
            <v>91.932735715880384</v>
          </cell>
          <cell r="AX147">
            <v>1.6316277203321506E-2</v>
          </cell>
          <cell r="AY147">
            <v>1.8702083034738555</v>
          </cell>
          <cell r="AZ147" t="str">
            <v>58°32'07''</v>
          </cell>
          <cell r="BA147" t="e">
            <v>#VALUE!</v>
          </cell>
          <cell r="BB147">
            <v>1E-3</v>
          </cell>
          <cell r="BC147" t="e">
            <v>#VALUE!</v>
          </cell>
          <cell r="BD147" t="e">
            <v>#VALUE!</v>
          </cell>
          <cell r="BE147" t="e">
            <v>#VALUE!</v>
          </cell>
          <cell r="BF147" t="e">
            <v>#VALUE!</v>
          </cell>
          <cell r="BG147" t="e">
            <v>#VALUE!</v>
          </cell>
          <cell r="BH147" t="e">
            <v>#VALUE!</v>
          </cell>
          <cell r="BI147" t="e">
            <v>#VALUE!</v>
          </cell>
          <cell r="BJ147" t="e">
            <v>#VALUE!</v>
          </cell>
          <cell r="BK147" t="e">
            <v>#VALUE!</v>
          </cell>
          <cell r="BL147" t="e">
            <v>#VALUE!</v>
          </cell>
          <cell r="BM147" t="e">
            <v>#VALUE!</v>
          </cell>
          <cell r="BN147">
            <v>2.9999999999972715E-2</v>
          </cell>
          <cell r="BO147">
            <v>724.72</v>
          </cell>
          <cell r="BP147">
            <v>724.25</v>
          </cell>
          <cell r="BQ147">
            <v>724.90100000000018</v>
          </cell>
          <cell r="BR147">
            <v>724.43100000000004</v>
          </cell>
          <cell r="BS147">
            <v>725.5</v>
          </cell>
          <cell r="BT147">
            <v>725</v>
          </cell>
          <cell r="BU147" t="str">
            <v/>
          </cell>
          <cell r="BV147">
            <v>0.59899999999981901</v>
          </cell>
          <cell r="BW147">
            <v>0.56899999999995998</v>
          </cell>
          <cell r="BX147">
            <v>0.77999999999981906</v>
          </cell>
          <cell r="BY147">
            <v>200</v>
          </cell>
          <cell r="BZ147">
            <v>0.4</v>
          </cell>
          <cell r="CA147">
            <v>0</v>
          </cell>
          <cell r="CB147">
            <v>0.5839999999998895</v>
          </cell>
          <cell r="CC147">
            <v>10</v>
          </cell>
          <cell r="CD147" t="e">
            <v>#VALUE!</v>
          </cell>
          <cell r="CE147">
            <v>0</v>
          </cell>
          <cell r="CF147">
            <v>0</v>
          </cell>
          <cell r="CG147">
            <v>0</v>
          </cell>
          <cell r="CH147">
            <v>0</v>
          </cell>
          <cell r="CI147">
            <v>4</v>
          </cell>
          <cell r="CJ147">
            <v>1</v>
          </cell>
          <cell r="CK147" t="str">
            <v/>
          </cell>
          <cell r="CL147" t="str">
            <v/>
          </cell>
          <cell r="CM147" t="str">
            <v/>
          </cell>
          <cell r="CN147" t="str">
            <v/>
          </cell>
          <cell r="CO147" t="e">
            <v>#VALUE!</v>
          </cell>
          <cell r="CP147">
            <v>3</v>
          </cell>
          <cell r="CQ147">
            <v>3</v>
          </cell>
          <cell r="DV147" t="str">
            <v>200 mm</v>
          </cell>
          <cell r="DW147">
            <v>5.96</v>
          </cell>
          <cell r="DX147" t="str">
            <v>-</v>
          </cell>
          <cell r="DY147" t="str">
            <v>PVC</v>
          </cell>
          <cell r="DZ147">
            <v>724.72000000000014</v>
          </cell>
          <cell r="EA147">
            <v>724.25000000000011</v>
          </cell>
        </row>
        <row r="148">
          <cell r="A148">
            <v>81</v>
          </cell>
          <cell r="B148" t="str">
            <v>CO13</v>
          </cell>
          <cell r="C148" t="str">
            <v>CO14</v>
          </cell>
          <cell r="K148" t="str">
            <v/>
          </cell>
          <cell r="L148" t="str">
            <v/>
          </cell>
          <cell r="M148" t="str">
            <v/>
          </cell>
          <cell r="N148">
            <v>0</v>
          </cell>
          <cell r="O148" t="str">
            <v/>
          </cell>
          <cell r="P148">
            <v>0</v>
          </cell>
          <cell r="Q148">
            <v>0</v>
          </cell>
          <cell r="R148">
            <v>0.13503599999999999</v>
          </cell>
          <cell r="S148">
            <v>0.13503599999999999</v>
          </cell>
          <cell r="U148">
            <v>148</v>
          </cell>
          <cell r="V148">
            <v>158.4</v>
          </cell>
          <cell r="AB148" t="str">
            <v/>
          </cell>
          <cell r="AC148">
            <v>126.72000000000001</v>
          </cell>
          <cell r="AD148">
            <v>0.21706666666666669</v>
          </cell>
          <cell r="AE148">
            <v>0.86826666666666674</v>
          </cell>
          <cell r="AF148">
            <v>0.86826666666666674</v>
          </cell>
          <cell r="AG148">
            <v>0.86826666666666674</v>
          </cell>
          <cell r="AH148">
            <v>1.5</v>
          </cell>
          <cell r="AI148">
            <v>39.159999999999997</v>
          </cell>
          <cell r="AJ148">
            <v>1.99</v>
          </cell>
          <cell r="AK148">
            <v>8</v>
          </cell>
          <cell r="AL148">
            <v>0.18099999999999999</v>
          </cell>
          <cell r="AM148">
            <v>0.01</v>
          </cell>
          <cell r="AN148">
            <v>2.4957374572753908E-2</v>
          </cell>
          <cell r="AO148">
            <v>3.3937499999999995E-2</v>
          </cell>
          <cell r="AP148">
            <v>0.13788604736328125</v>
          </cell>
          <cell r="AQ148">
            <v>0.70037530884191934</v>
          </cell>
          <cell r="AR148">
            <v>1.7055976042797276</v>
          </cell>
          <cell r="AS148">
            <v>0.19652298773944854</v>
          </cell>
          <cell r="AT148">
            <v>2.5001303426881442E-2</v>
          </cell>
          <cell r="AU148">
            <v>4.9958677999635354E-2</v>
          </cell>
          <cell r="AV148">
            <v>1.7943666523799033</v>
          </cell>
          <cell r="AW148">
            <v>46.169824163641962</v>
          </cell>
          <cell r="AX148">
            <v>3.2488752711803209E-2</v>
          </cell>
          <cell r="AY148">
            <v>291.24835936241817</v>
          </cell>
          <cell r="AZ148" t="str">
            <v>70°37'19''</v>
          </cell>
          <cell r="BA148" t="e">
            <v>#VALUE!</v>
          </cell>
          <cell r="BB148">
            <v>1E-3</v>
          </cell>
          <cell r="BC148" t="e">
            <v>#VALUE!</v>
          </cell>
          <cell r="BD148" t="e">
            <v>#VALUE!</v>
          </cell>
          <cell r="BE148" t="e">
            <v>#VALUE!</v>
          </cell>
          <cell r="BF148" t="e">
            <v>#VALUE!</v>
          </cell>
          <cell r="BG148" t="e">
            <v>#VALUE!</v>
          </cell>
          <cell r="BH148" t="e">
            <v>#VALUE!</v>
          </cell>
          <cell r="BI148" t="e">
            <v>#VALUE!</v>
          </cell>
          <cell r="BJ148" t="e">
            <v>#VALUE!</v>
          </cell>
          <cell r="BK148" t="e">
            <v>#VALUE!</v>
          </cell>
          <cell r="BL148" t="e">
            <v>#VALUE!</v>
          </cell>
          <cell r="BM148" t="e">
            <v>#VALUE!</v>
          </cell>
          <cell r="BN148">
            <v>2.9999999999972715E-2</v>
          </cell>
          <cell r="BO148">
            <v>724.22</v>
          </cell>
          <cell r="BP148">
            <v>723.44</v>
          </cell>
          <cell r="BQ148">
            <v>724.40100000000018</v>
          </cell>
          <cell r="BR148">
            <v>723.62100000000009</v>
          </cell>
          <cell r="BS148">
            <v>725</v>
          </cell>
          <cell r="BT148">
            <v>724.4</v>
          </cell>
          <cell r="BU148" t="str">
            <v/>
          </cell>
          <cell r="BV148">
            <v>0.59899999999981901</v>
          </cell>
          <cell r="BW148">
            <v>0.77899999999988268</v>
          </cell>
          <cell r="BX148">
            <v>0.77999999999981906</v>
          </cell>
          <cell r="BY148">
            <v>200</v>
          </cell>
          <cell r="BZ148">
            <v>0.4</v>
          </cell>
          <cell r="CA148">
            <v>0</v>
          </cell>
          <cell r="CB148">
            <v>0.68899999999985084</v>
          </cell>
          <cell r="CC148">
            <v>10</v>
          </cell>
          <cell r="CD148" t="e">
            <v>#VALUE!</v>
          </cell>
          <cell r="CE148">
            <v>0</v>
          </cell>
          <cell r="CF148">
            <v>0</v>
          </cell>
          <cell r="CG148">
            <v>0</v>
          </cell>
          <cell r="CH148">
            <v>0</v>
          </cell>
          <cell r="CI148">
            <v>4</v>
          </cell>
          <cell r="CJ148">
            <v>1</v>
          </cell>
          <cell r="CK148" t="str">
            <v/>
          </cell>
          <cell r="CL148" t="str">
            <v/>
          </cell>
          <cell r="CM148" t="str">
            <v/>
          </cell>
          <cell r="CN148" t="str">
            <v/>
          </cell>
          <cell r="CO148" t="e">
            <v>#VALUE!</v>
          </cell>
          <cell r="CP148">
            <v>3</v>
          </cell>
          <cell r="CQ148">
            <v>3</v>
          </cell>
          <cell r="DV148" t="str">
            <v>200 mm</v>
          </cell>
          <cell r="DW148">
            <v>39.159999999999997</v>
          </cell>
          <cell r="DX148" t="str">
            <v>-</v>
          </cell>
          <cell r="DY148" t="str">
            <v>PVC</v>
          </cell>
          <cell r="DZ148">
            <v>724.22000000000014</v>
          </cell>
          <cell r="EA148">
            <v>723.44000000000017</v>
          </cell>
        </row>
        <row r="149">
          <cell r="A149">
            <v>82</v>
          </cell>
          <cell r="B149" t="str">
            <v>CO14</v>
          </cell>
          <cell r="C149" t="str">
            <v>CO15</v>
          </cell>
          <cell r="K149" t="str">
            <v/>
          </cell>
          <cell r="L149" t="str">
            <v/>
          </cell>
          <cell r="M149" t="str">
            <v/>
          </cell>
          <cell r="N149">
            <v>0</v>
          </cell>
          <cell r="O149" t="str">
            <v/>
          </cell>
          <cell r="P149">
            <v>0</v>
          </cell>
          <cell r="Q149">
            <v>4.3419159999999998E-2</v>
          </cell>
          <cell r="R149">
            <v>0.13503599999999999</v>
          </cell>
          <cell r="S149">
            <v>0.17845516</v>
          </cell>
          <cell r="U149">
            <v>187</v>
          </cell>
          <cell r="V149">
            <v>158.4</v>
          </cell>
          <cell r="AB149" t="str">
            <v/>
          </cell>
          <cell r="AC149">
            <v>126.72000000000001</v>
          </cell>
          <cell r="AD149">
            <v>0.27426666666666671</v>
          </cell>
          <cell r="AE149">
            <v>1.0970666666666669</v>
          </cell>
          <cell r="AF149">
            <v>1.0970666666666669</v>
          </cell>
          <cell r="AG149">
            <v>1.0970666666666669</v>
          </cell>
          <cell r="AH149">
            <v>1.5</v>
          </cell>
          <cell r="AI149">
            <v>50.23</v>
          </cell>
          <cell r="AJ149">
            <v>1.95</v>
          </cell>
          <cell r="AK149">
            <v>8</v>
          </cell>
          <cell r="AL149">
            <v>0.18099999999999999</v>
          </cell>
          <cell r="AM149">
            <v>0.01</v>
          </cell>
          <cell r="AN149">
            <v>2.5083038330078126E-2</v>
          </cell>
          <cell r="AO149">
            <v>3.3937499999999995E-2</v>
          </cell>
          <cell r="AP149">
            <v>0.138580322265625</v>
          </cell>
          <cell r="AQ149">
            <v>0.69533394939923665</v>
          </cell>
          <cell r="AR149">
            <v>1.6889269618191654</v>
          </cell>
          <cell r="AS149">
            <v>0.19340306223682716</v>
          </cell>
          <cell r="AT149">
            <v>2.4642675901485226E-2</v>
          </cell>
          <cell r="AU149">
            <v>4.9725714231563356E-2</v>
          </cell>
          <cell r="AV149">
            <v>1.7762412720054706</v>
          </cell>
          <cell r="AW149">
            <v>45.703450346631506</v>
          </cell>
          <cell r="AX149">
            <v>3.2820279182938207E-2</v>
          </cell>
          <cell r="AY149">
            <v>334.67410230162369</v>
          </cell>
          <cell r="AZ149" t="str">
            <v>43°25'33''</v>
          </cell>
          <cell r="BA149" t="e">
            <v>#VALUE!</v>
          </cell>
          <cell r="BB149">
            <v>1E-3</v>
          </cell>
          <cell r="BC149" t="e">
            <v>#VALUE!</v>
          </cell>
          <cell r="BD149" t="e">
            <v>#VALUE!</v>
          </cell>
          <cell r="BE149" t="e">
            <v>#VALUE!</v>
          </cell>
          <cell r="BF149" t="e">
            <v>#VALUE!</v>
          </cell>
          <cell r="BG149" t="e">
            <v>#VALUE!</v>
          </cell>
          <cell r="BH149" t="e">
            <v>#VALUE!</v>
          </cell>
          <cell r="BI149" t="e">
            <v>#VALUE!</v>
          </cell>
          <cell r="BJ149" t="e">
            <v>#VALUE!</v>
          </cell>
          <cell r="BK149" t="e">
            <v>#VALUE!</v>
          </cell>
          <cell r="BL149" t="e">
            <v>#VALUE!</v>
          </cell>
          <cell r="BM149" t="e">
            <v>#VALUE!</v>
          </cell>
          <cell r="BN149">
            <v>3.0000000000086402E-2</v>
          </cell>
          <cell r="BO149">
            <v>723.41</v>
          </cell>
          <cell r="BP149">
            <v>722.43</v>
          </cell>
          <cell r="BQ149">
            <v>723.59100000000024</v>
          </cell>
          <cell r="BR149">
            <v>722.61099999999999</v>
          </cell>
          <cell r="BS149">
            <v>724.4</v>
          </cell>
          <cell r="BT149">
            <v>723.2</v>
          </cell>
          <cell r="BU149" t="str">
            <v/>
          </cell>
          <cell r="BV149">
            <v>0.8089999999997417</v>
          </cell>
          <cell r="BW149">
            <v>0.58900000000005548</v>
          </cell>
          <cell r="BX149">
            <v>0.98999999999974175</v>
          </cell>
          <cell r="BY149">
            <v>200</v>
          </cell>
          <cell r="BZ149">
            <v>0.4</v>
          </cell>
          <cell r="CA149">
            <v>0</v>
          </cell>
          <cell r="CB149">
            <v>0.69899999999989859</v>
          </cell>
          <cell r="CC149">
            <v>10</v>
          </cell>
          <cell r="CD149" t="e">
            <v>#VALUE!</v>
          </cell>
          <cell r="CE149">
            <v>0</v>
          </cell>
          <cell r="CF149">
            <v>0</v>
          </cell>
          <cell r="CG149">
            <v>0</v>
          </cell>
          <cell r="CH149">
            <v>0</v>
          </cell>
          <cell r="CI149">
            <v>4</v>
          </cell>
          <cell r="CJ149">
            <v>1</v>
          </cell>
          <cell r="CK149" t="str">
            <v/>
          </cell>
          <cell r="CL149" t="str">
            <v/>
          </cell>
          <cell r="CM149" t="str">
            <v/>
          </cell>
          <cell r="CN149" t="str">
            <v/>
          </cell>
          <cell r="CO149" t="e">
            <v>#VALUE!</v>
          </cell>
          <cell r="CP149">
            <v>3</v>
          </cell>
          <cell r="CQ149">
            <v>3</v>
          </cell>
          <cell r="DV149" t="str">
            <v>200 mm</v>
          </cell>
          <cell r="DW149">
            <v>50.23</v>
          </cell>
          <cell r="DX149" t="str">
            <v>-</v>
          </cell>
          <cell r="DY149" t="str">
            <v>PVC</v>
          </cell>
          <cell r="DZ149">
            <v>723.4100000000002</v>
          </cell>
          <cell r="EA149">
            <v>722.43000000000018</v>
          </cell>
        </row>
        <row r="150">
          <cell r="A150">
            <v>83</v>
          </cell>
          <cell r="B150" t="str">
            <v>CO15</v>
          </cell>
          <cell r="C150" t="str">
            <v>C53</v>
          </cell>
          <cell r="K150" t="str">
            <v/>
          </cell>
          <cell r="L150" t="str">
            <v/>
          </cell>
          <cell r="M150" t="str">
            <v/>
          </cell>
          <cell r="N150">
            <v>0</v>
          </cell>
          <cell r="O150" t="str">
            <v/>
          </cell>
          <cell r="P150">
            <v>0</v>
          </cell>
          <cell r="R150">
            <v>0.17845516</v>
          </cell>
          <cell r="S150">
            <v>0.17845516</v>
          </cell>
          <cell r="U150">
            <v>201</v>
          </cell>
          <cell r="V150">
            <v>158.4</v>
          </cell>
          <cell r="AB150" t="str">
            <v/>
          </cell>
          <cell r="AC150">
            <v>126.72000000000001</v>
          </cell>
          <cell r="AD150">
            <v>0.29480000000000001</v>
          </cell>
          <cell r="AE150">
            <v>1.1792</v>
          </cell>
          <cell r="AF150">
            <v>1.1792</v>
          </cell>
          <cell r="AG150">
            <v>1.1792</v>
          </cell>
          <cell r="AH150">
            <v>1.5</v>
          </cell>
          <cell r="AI150">
            <v>9.7100000000000009</v>
          </cell>
          <cell r="AJ150">
            <v>1.96</v>
          </cell>
          <cell r="AK150">
            <v>8</v>
          </cell>
          <cell r="AL150">
            <v>0.18099999999999999</v>
          </cell>
          <cell r="AM150">
            <v>0.01</v>
          </cell>
          <cell r="AN150">
            <v>2.5051277160644533E-2</v>
          </cell>
          <cell r="AO150">
            <v>3.3937499999999995E-2</v>
          </cell>
          <cell r="AP150">
            <v>0.13840484619140625</v>
          </cell>
          <cell r="AQ150">
            <v>0.69659983392692426</v>
          </cell>
          <cell r="AR150">
            <v>1.6931111404511063</v>
          </cell>
          <cell r="AS150">
            <v>0.19418403690886973</v>
          </cell>
          <cell r="AT150">
            <v>2.4732483620133458E-2</v>
          </cell>
          <cell r="AU150">
            <v>4.9783760780777994E-2</v>
          </cell>
          <cell r="AV150">
            <v>1.7807899126721753</v>
          </cell>
          <cell r="AW150">
            <v>45.8204888234037</v>
          </cell>
          <cell r="AX150">
            <v>3.2736446915290131E-2</v>
          </cell>
          <cell r="AY150">
            <v>304.94302493606335</v>
          </cell>
          <cell r="AZ150" t="str">
            <v>29°43'52''</v>
          </cell>
          <cell r="BA150" t="e">
            <v>#VALUE!</v>
          </cell>
          <cell r="BB150">
            <v>0</v>
          </cell>
          <cell r="BC150" t="str">
            <v/>
          </cell>
          <cell r="BD150" t="str">
            <v/>
          </cell>
          <cell r="BE150" t="str">
            <v/>
          </cell>
          <cell r="BF150" t="str">
            <v/>
          </cell>
          <cell r="BG150" t="e">
            <v>#VALUE!</v>
          </cell>
          <cell r="BH150" t="e">
            <v>#VALUE!</v>
          </cell>
          <cell r="BI150" t="e">
            <v>#VALUE!</v>
          </cell>
          <cell r="BJ150" t="e">
            <v>#VALUE!</v>
          </cell>
          <cell r="BK150" t="e">
            <v>#VALUE!</v>
          </cell>
          <cell r="BL150" t="e">
            <v>#VALUE!</v>
          </cell>
          <cell r="BM150" t="e">
            <v>#VALUE!</v>
          </cell>
          <cell r="BN150">
            <v>2.9999999999972715E-2</v>
          </cell>
          <cell r="BO150">
            <v>722.4</v>
          </cell>
          <cell r="BP150">
            <v>722.21</v>
          </cell>
          <cell r="BQ150">
            <v>722.58100000000024</v>
          </cell>
          <cell r="BR150">
            <v>722.39100000000008</v>
          </cell>
          <cell r="BS150">
            <v>723.2</v>
          </cell>
          <cell r="BT150">
            <v>724</v>
          </cell>
          <cell r="BU150" t="str">
            <v/>
          </cell>
          <cell r="BV150">
            <v>0.61899999999980082</v>
          </cell>
          <cell r="BW150">
            <v>1.6089999999999236</v>
          </cell>
          <cell r="BX150">
            <v>0.79999999999980087</v>
          </cell>
          <cell r="BY150">
            <v>200</v>
          </cell>
          <cell r="BZ150">
            <v>0.4</v>
          </cell>
          <cell r="CA150">
            <v>0</v>
          </cell>
          <cell r="CB150">
            <v>1.1139999999998622</v>
          </cell>
          <cell r="CC150">
            <v>10</v>
          </cell>
          <cell r="CD150" t="e">
            <v>#VALUE!</v>
          </cell>
          <cell r="CE150">
            <v>0</v>
          </cell>
          <cell r="CF150">
            <v>0</v>
          </cell>
          <cell r="CG150">
            <v>0</v>
          </cell>
          <cell r="CH150">
            <v>0</v>
          </cell>
          <cell r="CI150">
            <v>4</v>
          </cell>
          <cell r="CJ150">
            <v>1</v>
          </cell>
          <cell r="CK150" t="str">
            <v/>
          </cell>
          <cell r="CL150" t="str">
            <v/>
          </cell>
          <cell r="CM150" t="str">
            <v/>
          </cell>
          <cell r="CN150" t="str">
            <v/>
          </cell>
          <cell r="CO150" t="e">
            <v>#VALUE!</v>
          </cell>
          <cell r="CP150">
            <v>3</v>
          </cell>
          <cell r="CQ150">
            <v>3</v>
          </cell>
          <cell r="DV150" t="str">
            <v>200 mm</v>
          </cell>
          <cell r="DW150">
            <v>9.7100000000000009</v>
          </cell>
          <cell r="DX150" t="str">
            <v>-</v>
          </cell>
          <cell r="DY150" t="str">
            <v>PVC</v>
          </cell>
          <cell r="DZ150">
            <v>722.4000000000002</v>
          </cell>
          <cell r="EA150">
            <v>722.21000000000015</v>
          </cell>
        </row>
        <row r="151">
          <cell r="O151" t="str">
            <v/>
          </cell>
          <cell r="AC151" t="str">
            <v/>
          </cell>
          <cell r="AD151" t="str">
            <v/>
          </cell>
        </row>
        <row r="152">
          <cell r="A152" t="str">
            <v>Alc. Simpl.margen derecha BA</v>
          </cell>
          <cell r="O152" t="str">
            <v/>
          </cell>
          <cell r="AC152" t="str">
            <v/>
          </cell>
        </row>
        <row r="153">
          <cell r="O153" t="str">
            <v/>
          </cell>
          <cell r="AC153" t="str">
            <v/>
          </cell>
          <cell r="AD153" t="str">
            <v/>
          </cell>
        </row>
        <row r="154">
          <cell r="A154">
            <v>84</v>
          </cell>
          <cell r="B154" t="str">
            <v>CBA1</v>
          </cell>
          <cell r="C154" t="str">
            <v>CBA2</v>
          </cell>
          <cell r="D154">
            <v>3.3433499999999998E-2</v>
          </cell>
          <cell r="F154">
            <v>3.3433499999999998E-2</v>
          </cell>
          <cell r="G154">
            <v>2.33</v>
          </cell>
          <cell r="H154">
            <v>2</v>
          </cell>
          <cell r="I154">
            <v>0.5</v>
          </cell>
          <cell r="J154">
            <v>25</v>
          </cell>
          <cell r="K154" t="str">
            <v/>
          </cell>
          <cell r="L154">
            <v>5</v>
          </cell>
          <cell r="M154">
            <v>10</v>
          </cell>
          <cell r="N154">
            <v>190.32831544687943</v>
          </cell>
          <cell r="O154">
            <v>0.63638797023563454</v>
          </cell>
          <cell r="P154">
            <v>4.0495541303298568</v>
          </cell>
          <cell r="Q154">
            <v>3.3433499999999998E-2</v>
          </cell>
          <cell r="R154">
            <v>0</v>
          </cell>
          <cell r="S154">
            <v>3.3433499999999998E-2</v>
          </cell>
          <cell r="U154">
            <v>95</v>
          </cell>
          <cell r="V154">
            <v>158.4</v>
          </cell>
          <cell r="Y154">
            <v>0</v>
          </cell>
          <cell r="AB154" t="str">
            <v/>
          </cell>
          <cell r="AC154">
            <v>126.72000000000001</v>
          </cell>
          <cell r="AD154">
            <v>0.13933333333333334</v>
          </cell>
          <cell r="AE154">
            <v>0.55733333333333335</v>
          </cell>
          <cell r="AF154">
            <v>0.55733333333333335</v>
          </cell>
          <cell r="AG154">
            <v>0.55733333333333335</v>
          </cell>
          <cell r="AH154">
            <v>5.5495541303298568</v>
          </cell>
          <cell r="AI154">
            <v>24.19</v>
          </cell>
          <cell r="AJ154">
            <v>17.78</v>
          </cell>
          <cell r="AK154">
            <v>10</v>
          </cell>
          <cell r="AL154">
            <v>0.25</v>
          </cell>
          <cell r="AM154">
            <v>1.4E-2</v>
          </cell>
          <cell r="AN154">
            <v>2.959442138671875E-2</v>
          </cell>
          <cell r="AO154">
            <v>5.859375E-2</v>
          </cell>
          <cell r="AP154">
            <v>0.118377685546875</v>
          </cell>
          <cell r="AQ154">
            <v>1.6966264320212219</v>
          </cell>
          <cell r="AR154">
            <v>3.8033607035837083</v>
          </cell>
          <cell r="AS154">
            <v>2.1284530194315638</v>
          </cell>
          <cell r="AT154">
            <v>0.14671464066427431</v>
          </cell>
          <cell r="AU154">
            <v>0.17630906205099306</v>
          </cell>
          <cell r="AV154">
            <v>4.7514932476149028</v>
          </cell>
          <cell r="AW154">
            <v>233.23837937950759</v>
          </cell>
          <cell r="AX154">
            <v>2.379348606817426E-2</v>
          </cell>
          <cell r="AY154">
            <v>275.32609482509065</v>
          </cell>
          <cell r="AZ154" t="e">
            <v>#REF!</v>
          </cell>
          <cell r="BA154" t="e">
            <v>#REF!</v>
          </cell>
          <cell r="BB154" t="e">
            <v>#REF!</v>
          </cell>
          <cell r="BC154" t="e">
            <v>#REF!</v>
          </cell>
          <cell r="BD154" t="e">
            <v>#REF!</v>
          </cell>
          <cell r="BE154" t="e">
            <v>#REF!</v>
          </cell>
          <cell r="BF154" t="e">
            <v>#REF!</v>
          </cell>
          <cell r="BG154" t="e">
            <v>#REF!</v>
          </cell>
          <cell r="BH154" t="e">
            <v>#REF!</v>
          </cell>
          <cell r="BI154" t="e">
            <v>#REF!</v>
          </cell>
          <cell r="BJ154" t="e">
            <v>#REF!</v>
          </cell>
          <cell r="BK154" t="e">
            <v>#REF!</v>
          </cell>
          <cell r="BL154" t="e">
            <v>#REF!</v>
          </cell>
          <cell r="BM154" t="e">
            <v>#REF!</v>
          </cell>
          <cell r="BO154">
            <v>749.2</v>
          </cell>
          <cell r="BP154">
            <v>744.9</v>
          </cell>
          <cell r="BQ154">
            <v>749.45</v>
          </cell>
          <cell r="BR154">
            <v>745.15</v>
          </cell>
          <cell r="BS154">
            <v>750</v>
          </cell>
          <cell r="BT154">
            <v>745.7</v>
          </cell>
          <cell r="BU154" t="str">
            <v/>
          </cell>
          <cell r="BV154">
            <v>0.54999999999995453</v>
          </cell>
          <cell r="BW154">
            <v>0.55000000000006821</v>
          </cell>
          <cell r="BX154">
            <v>0.79999999999995453</v>
          </cell>
          <cell r="BY154">
            <v>250</v>
          </cell>
          <cell r="BZ154">
            <v>0.83750000000000002</v>
          </cell>
          <cell r="CA154">
            <v>0.3125</v>
          </cell>
          <cell r="CB154">
            <v>0.55000000000001137</v>
          </cell>
          <cell r="CC154">
            <v>3</v>
          </cell>
          <cell r="CD154" t="e">
            <v>#VALUE!</v>
          </cell>
          <cell r="CE154" t="e">
            <v>#VALUE!</v>
          </cell>
          <cell r="CF154">
            <v>0</v>
          </cell>
          <cell r="CG154">
            <v>0</v>
          </cell>
          <cell r="CH154" t="e">
            <v>#VALUE!</v>
          </cell>
          <cell r="CI154">
            <v>2</v>
          </cell>
          <cell r="CJ154">
            <v>1</v>
          </cell>
          <cell r="CK154">
            <v>1.5</v>
          </cell>
          <cell r="CL154" t="e">
            <v>#VALUE!</v>
          </cell>
          <cell r="CM154" t="e">
            <v>#VALUE!</v>
          </cell>
          <cell r="CN154" t="e">
            <v>#VALUE!</v>
          </cell>
          <cell r="CO154" t="str">
            <v/>
          </cell>
          <cell r="CP154">
            <v>3</v>
          </cell>
          <cell r="CQ154">
            <v>3</v>
          </cell>
          <cell r="DV154" t="str">
            <v>250 mm</v>
          </cell>
          <cell r="DW154">
            <v>24.19</v>
          </cell>
          <cell r="DX154" t="str">
            <v>1</v>
          </cell>
          <cell r="DY154" t="str">
            <v>CS</v>
          </cell>
          <cell r="DZ154">
            <v>749.2</v>
          </cell>
          <cell r="EA154">
            <v>744.90000000000009</v>
          </cell>
        </row>
        <row r="155">
          <cell r="A155">
            <v>85</v>
          </cell>
          <cell r="B155" t="str">
            <v>CBA2</v>
          </cell>
          <cell r="C155" t="str">
            <v>CBA3</v>
          </cell>
          <cell r="D155">
            <v>4.1540000000000001E-2</v>
          </cell>
          <cell r="E155">
            <v>3.3433499999999998E-2</v>
          </cell>
          <cell r="F155">
            <v>7.4973499999999998E-2</v>
          </cell>
          <cell r="G155">
            <v>2.33</v>
          </cell>
          <cell r="K155">
            <v>0.24515138179700377</v>
          </cell>
          <cell r="L155">
            <v>10.245151381797005</v>
          </cell>
          <cell r="M155">
            <v>10.245151381797005</v>
          </cell>
          <cell r="N155">
            <v>187.75915398445784</v>
          </cell>
          <cell r="O155">
            <v>0.63504840827043008</v>
          </cell>
          <cell r="P155">
            <v>12.989105763007583</v>
          </cell>
          <cell r="Q155">
            <v>4.1540000000000001E-2</v>
          </cell>
          <cell r="R155">
            <v>3.3433499999999998E-2</v>
          </cell>
          <cell r="S155">
            <v>0.108407</v>
          </cell>
          <cell r="U155">
            <v>98</v>
          </cell>
          <cell r="V155">
            <v>158.4</v>
          </cell>
          <cell r="Y155">
            <v>0</v>
          </cell>
          <cell r="AB155" t="str">
            <v/>
          </cell>
          <cell r="AC155">
            <v>126.72000000000001</v>
          </cell>
          <cell r="AD155">
            <v>0.14373333333333335</v>
          </cell>
          <cell r="AE155">
            <v>0.57493333333333341</v>
          </cell>
          <cell r="AF155">
            <v>0.57493333333333341</v>
          </cell>
          <cell r="AG155">
            <v>0.57493333333333341</v>
          </cell>
          <cell r="AH155">
            <v>14.489105763007583</v>
          </cell>
          <cell r="AI155">
            <v>30.470000000000002</v>
          </cell>
          <cell r="AJ155">
            <v>15</v>
          </cell>
          <cell r="AK155">
            <v>10</v>
          </cell>
          <cell r="AL155">
            <v>0.25</v>
          </cell>
          <cell r="AM155">
            <v>1.4E-2</v>
          </cell>
          <cell r="AN155">
            <v>4.963994026184082E-2</v>
          </cell>
          <cell r="AO155">
            <v>9.5703125E-2</v>
          </cell>
          <cell r="AP155">
            <v>0.19855976104736328</v>
          </cell>
          <cell r="AQ155">
            <v>2.0946840061411178</v>
          </cell>
          <cell r="AR155">
            <v>3.5881749421264524</v>
          </cell>
          <cell r="AS155">
            <v>2.7691151840807038</v>
          </cell>
          <cell r="AT155">
            <v>0.22363410222137625</v>
          </cell>
          <cell r="AU155">
            <v>0.27327404248321707</v>
          </cell>
          <cell r="AV155">
            <v>4.3642524825943241</v>
          </cell>
          <cell r="AW155">
            <v>214.22974277702102</v>
          </cell>
          <cell r="AX155">
            <v>6.7633492787639818E-2</v>
          </cell>
          <cell r="AY155">
            <v>264.66259627233711</v>
          </cell>
          <cell r="AZ155" t="str">
            <v>10°39'49''</v>
          </cell>
          <cell r="BA155" t="e">
            <v>#VALUE!</v>
          </cell>
          <cell r="BB155">
            <v>9.7000000000000003E-2</v>
          </cell>
          <cell r="BC155" t="e">
            <v>#VALUE!</v>
          </cell>
          <cell r="BD155" t="e">
            <v>#VALUE!</v>
          </cell>
          <cell r="BE155" t="e">
            <v>#VALUE!</v>
          </cell>
          <cell r="BF155" t="e">
            <v>#VALUE!</v>
          </cell>
          <cell r="BG155" t="e">
            <v>#VALUE!</v>
          </cell>
          <cell r="BH155" t="e">
            <v>#VALUE!</v>
          </cell>
          <cell r="BI155" t="e">
            <v>#VALUE!</v>
          </cell>
          <cell r="BJ155" t="e">
            <v>#VALUE!</v>
          </cell>
          <cell r="BK155" t="e">
            <v>#VALUE!</v>
          </cell>
          <cell r="BL155" t="e">
            <v>#VALUE!</v>
          </cell>
          <cell r="BM155" t="e">
            <v>#VALUE!</v>
          </cell>
          <cell r="BN155">
            <v>2.9999999999972715E-2</v>
          </cell>
          <cell r="BO155">
            <v>744.87</v>
          </cell>
          <cell r="BP155">
            <v>740.3</v>
          </cell>
          <cell r="BQ155">
            <v>745.12000000000012</v>
          </cell>
          <cell r="BR155">
            <v>740.55</v>
          </cell>
          <cell r="BS155">
            <v>745.7</v>
          </cell>
          <cell r="BT155">
            <v>741.1</v>
          </cell>
          <cell r="BU155" t="str">
            <v/>
          </cell>
          <cell r="BV155">
            <v>0.57999999999992724</v>
          </cell>
          <cell r="BW155">
            <v>0.55000000000006821</v>
          </cell>
          <cell r="BX155">
            <v>0.82999999999992724</v>
          </cell>
          <cell r="BY155">
            <v>250</v>
          </cell>
          <cell r="BZ155">
            <v>0.83750000000000002</v>
          </cell>
          <cell r="CA155">
            <v>0.3125</v>
          </cell>
          <cell r="CB155">
            <v>0.56499999999999773</v>
          </cell>
          <cell r="CC155">
            <v>3</v>
          </cell>
          <cell r="CD155" t="e">
            <v>#VALUE!</v>
          </cell>
          <cell r="CE155" t="e">
            <v>#VALUE!</v>
          </cell>
          <cell r="CF155">
            <v>0</v>
          </cell>
          <cell r="CG155">
            <v>0</v>
          </cell>
          <cell r="CH155" t="e">
            <v>#VALUE!</v>
          </cell>
          <cell r="CI155">
            <v>2</v>
          </cell>
          <cell r="CJ155">
            <v>1</v>
          </cell>
          <cell r="CK155">
            <v>1.5</v>
          </cell>
          <cell r="CL155" t="e">
            <v>#VALUE!</v>
          </cell>
          <cell r="CM155" t="e">
            <v>#VALUE!</v>
          </cell>
          <cell r="CN155" t="e">
            <v>#VALUE!</v>
          </cell>
          <cell r="CO155" t="str">
            <v/>
          </cell>
          <cell r="CP155">
            <v>3</v>
          </cell>
          <cell r="CQ155">
            <v>3</v>
          </cell>
          <cell r="DV155" t="str">
            <v>250 mm</v>
          </cell>
          <cell r="DW155">
            <v>30.470000000000002</v>
          </cell>
          <cell r="DX155" t="str">
            <v>1</v>
          </cell>
          <cell r="DY155" t="str">
            <v>CS</v>
          </cell>
          <cell r="DZ155">
            <v>744.87000000000012</v>
          </cell>
          <cell r="EA155">
            <v>740.30000000000007</v>
          </cell>
        </row>
        <row r="156">
          <cell r="A156">
            <v>86</v>
          </cell>
          <cell r="B156" t="str">
            <v>CBA3</v>
          </cell>
          <cell r="C156" t="str">
            <v>CBA4</v>
          </cell>
          <cell r="D156">
            <v>1.70125E-2</v>
          </cell>
          <cell r="E156">
            <v>7.4973499999999998E-2</v>
          </cell>
          <cell r="F156">
            <v>9.1985999999999998E-2</v>
          </cell>
          <cell r="G156">
            <v>2.33</v>
          </cell>
          <cell r="K156">
            <v>7.7159092018957251E-2</v>
          </cell>
          <cell r="L156">
            <v>10.322310473815962</v>
          </cell>
          <cell r="M156">
            <v>10.322310473815962</v>
          </cell>
          <cell r="N156">
            <v>186.970000425059</v>
          </cell>
          <cell r="O156">
            <v>0.6318290043290048</v>
          </cell>
          <cell r="P156">
            <v>23.855694267170865</v>
          </cell>
          <cell r="Q156">
            <v>1.70125E-2</v>
          </cell>
          <cell r="R156">
            <v>7.4973499999999998E-2</v>
          </cell>
          <cell r="S156">
            <v>0.20039299999999999</v>
          </cell>
          <cell r="U156">
            <v>98</v>
          </cell>
          <cell r="V156">
            <v>158.4</v>
          </cell>
          <cell r="Y156">
            <v>0</v>
          </cell>
          <cell r="AB156" t="str">
            <v/>
          </cell>
          <cell r="AC156">
            <v>126.72000000000001</v>
          </cell>
          <cell r="AD156">
            <v>0.14373333333333335</v>
          </cell>
          <cell r="AE156">
            <v>0.57493333333333341</v>
          </cell>
          <cell r="AF156">
            <v>0.57493333333333341</v>
          </cell>
          <cell r="AG156">
            <v>0.57493333333333341</v>
          </cell>
          <cell r="AH156">
            <v>25.355694267170865</v>
          </cell>
          <cell r="AI156">
            <v>9.24</v>
          </cell>
          <cell r="AJ156">
            <v>8.33</v>
          </cell>
          <cell r="AK156">
            <v>10</v>
          </cell>
          <cell r="AL156">
            <v>0.25</v>
          </cell>
          <cell r="AM156">
            <v>1.4E-2</v>
          </cell>
          <cell r="AN156">
            <v>7.6196193695068359E-2</v>
          </cell>
          <cell r="AO156">
            <v>0.12890625</v>
          </cell>
          <cell r="AP156">
            <v>0.30478477478027344</v>
          </cell>
          <cell r="AQ156">
            <v>2.0027888721276828</v>
          </cell>
          <cell r="AR156">
            <v>2.7240702835983015</v>
          </cell>
          <cell r="AS156">
            <v>2.2389811896465623</v>
          </cell>
          <cell r="AT156">
            <v>0.20444257218748599</v>
          </cell>
          <cell r="AU156">
            <v>0.28063876588255432</v>
          </cell>
          <cell r="AV156">
            <v>3.252271091264789</v>
          </cell>
          <cell r="AW156">
            <v>159.64548387187378</v>
          </cell>
          <cell r="AX156">
            <v>0.15882500182417006</v>
          </cell>
          <cell r="AY156">
            <v>284.18977618477481</v>
          </cell>
          <cell r="AZ156" t="str">
            <v>19°31'38''</v>
          </cell>
          <cell r="BA156" t="e">
            <v>#VALUE!</v>
          </cell>
          <cell r="BB156">
            <v>7.0000000000000001E-3</v>
          </cell>
          <cell r="BC156" t="e">
            <v>#VALUE!</v>
          </cell>
          <cell r="BD156" t="e">
            <v>#VALUE!</v>
          </cell>
          <cell r="BE156" t="e">
            <v>#VALUE!</v>
          </cell>
          <cell r="BF156" t="e">
            <v>#VALUE!</v>
          </cell>
          <cell r="BG156" t="e">
            <v>#VALUE!</v>
          </cell>
          <cell r="BH156" t="e">
            <v>#VALUE!</v>
          </cell>
          <cell r="BI156" t="e">
            <v>#VALUE!</v>
          </cell>
          <cell r="BJ156" t="e">
            <v>#VALUE!</v>
          </cell>
          <cell r="BK156" t="e">
            <v>#VALUE!</v>
          </cell>
          <cell r="BL156" t="e">
            <v>#VALUE!</v>
          </cell>
          <cell r="BM156" t="e">
            <v>#VALUE!</v>
          </cell>
          <cell r="BN156">
            <v>2.9999999999972715E-2</v>
          </cell>
          <cell r="BO156">
            <v>740.27</v>
          </cell>
          <cell r="BP156">
            <v>739.5</v>
          </cell>
          <cell r="BQ156">
            <v>740.5200000000001</v>
          </cell>
          <cell r="BR156">
            <v>739.75</v>
          </cell>
          <cell r="BS156">
            <v>741.1</v>
          </cell>
          <cell r="BT156">
            <v>740.3</v>
          </cell>
          <cell r="BU156" t="str">
            <v/>
          </cell>
          <cell r="BV156">
            <v>0.57999999999992724</v>
          </cell>
          <cell r="BW156">
            <v>0.54999999999995453</v>
          </cell>
          <cell r="BX156">
            <v>0.82999999999992724</v>
          </cell>
          <cell r="BY156">
            <v>250</v>
          </cell>
          <cell r="BZ156">
            <v>0.83750000000000002</v>
          </cell>
          <cell r="CA156">
            <v>0.3125</v>
          </cell>
          <cell r="CB156">
            <v>0.56499999999994088</v>
          </cell>
          <cell r="CC156">
            <v>4</v>
          </cell>
          <cell r="CD156" t="e">
            <v>#VALUE!</v>
          </cell>
          <cell r="CE156" t="e">
            <v>#VALUE!</v>
          </cell>
          <cell r="CF156">
            <v>0</v>
          </cell>
          <cell r="CG156">
            <v>0</v>
          </cell>
          <cell r="CH156" t="e">
            <v>#VALUE!</v>
          </cell>
          <cell r="CI156">
            <v>2</v>
          </cell>
          <cell r="CJ156">
            <v>1</v>
          </cell>
          <cell r="CK156">
            <v>1.5</v>
          </cell>
          <cell r="CL156" t="e">
            <v>#VALUE!</v>
          </cell>
          <cell r="CM156" t="e">
            <v>#VALUE!</v>
          </cell>
          <cell r="CN156" t="e">
            <v>#VALUE!</v>
          </cell>
          <cell r="CO156" t="str">
            <v/>
          </cell>
          <cell r="CP156">
            <v>3</v>
          </cell>
          <cell r="CQ156">
            <v>3</v>
          </cell>
          <cell r="DV156" t="str">
            <v>250 mm</v>
          </cell>
          <cell r="DW156">
            <v>9.24</v>
          </cell>
          <cell r="DX156" t="str">
            <v>1</v>
          </cell>
          <cell r="DY156" t="str">
            <v>CS</v>
          </cell>
          <cell r="DZ156">
            <v>740.2700000000001</v>
          </cell>
          <cell r="EA156">
            <v>739.50000000000011</v>
          </cell>
        </row>
        <row r="157">
          <cell r="A157">
            <v>87</v>
          </cell>
          <cell r="B157" t="str">
            <v>CBA4</v>
          </cell>
          <cell r="C157" t="str">
            <v>CBA5</v>
          </cell>
          <cell r="D157">
            <v>5.8992999999999997E-2</v>
          </cell>
          <cell r="E157">
            <v>9.1985999999999998E-2</v>
          </cell>
          <cell r="F157">
            <v>0.150979</v>
          </cell>
          <cell r="G157">
            <v>2.33</v>
          </cell>
          <cell r="K157">
            <v>0.25511289054092862</v>
          </cell>
          <cell r="L157">
            <v>10.577423364356891</v>
          </cell>
          <cell r="M157">
            <v>10.577423364356891</v>
          </cell>
          <cell r="N157">
            <v>184.42410444968903</v>
          </cell>
          <cell r="O157">
            <v>0.63318900126422251</v>
          </cell>
          <cell r="P157">
            <v>41.486314475903882</v>
          </cell>
          <cell r="Q157">
            <v>5.8992999999999997E-2</v>
          </cell>
          <cell r="R157">
            <v>9.1985999999999998E-2</v>
          </cell>
          <cell r="S157">
            <v>0.35137200000000002</v>
          </cell>
          <cell r="U157">
            <v>104</v>
          </cell>
          <cell r="V157">
            <v>158.4</v>
          </cell>
          <cell r="Y157">
            <v>0</v>
          </cell>
          <cell r="AB157" t="str">
            <v/>
          </cell>
          <cell r="AC157">
            <v>126.72000000000001</v>
          </cell>
          <cell r="AD157">
            <v>0.15253333333333335</v>
          </cell>
          <cell r="AE157">
            <v>0.61013333333333342</v>
          </cell>
          <cell r="AF157">
            <v>0.61013333333333342</v>
          </cell>
          <cell r="AG157">
            <v>0.61013333333333342</v>
          </cell>
          <cell r="AH157">
            <v>42.986314475903882</v>
          </cell>
          <cell r="AI157">
            <v>39.549999999999997</v>
          </cell>
          <cell r="AJ157">
            <v>11.3</v>
          </cell>
          <cell r="AK157">
            <v>10</v>
          </cell>
          <cell r="AL157">
            <v>0.25</v>
          </cell>
          <cell r="AM157">
            <v>1.4E-2</v>
          </cell>
          <cell r="AN157">
            <v>9.2584133148193359E-2</v>
          </cell>
          <cell r="AO157">
            <v>0.1689453125</v>
          </cell>
          <cell r="AP157">
            <v>0.37033653259277344</v>
          </cell>
          <cell r="AQ157">
            <v>2.6002675345564819</v>
          </cell>
          <cell r="AR157">
            <v>3.1700337357568622</v>
          </cell>
          <cell r="AS157">
            <v>3.5844521514902867</v>
          </cell>
          <cell r="AT157">
            <v>0.34461729109421224</v>
          </cell>
          <cell r="AU157">
            <v>0.4372014242424056</v>
          </cell>
          <cell r="AV157">
            <v>3.7879432147247329</v>
          </cell>
          <cell r="AW157">
            <v>185.94022774366445</v>
          </cell>
          <cell r="AX157">
            <v>0.23118350987051836</v>
          </cell>
          <cell r="AY157">
            <v>285.1953942697661</v>
          </cell>
          <cell r="AZ157" t="str">
            <v>01°00'20''</v>
          </cell>
          <cell r="BA157" t="e">
            <v>#VALUE!</v>
          </cell>
          <cell r="BB157">
            <v>0.157</v>
          </cell>
          <cell r="BC157" t="e">
            <v>#VALUE!</v>
          </cell>
          <cell r="BD157" t="e">
            <v>#VALUE!</v>
          </cell>
          <cell r="BE157" t="e">
            <v>#VALUE!</v>
          </cell>
          <cell r="BF157" t="e">
            <v>#VALUE!</v>
          </cell>
          <cell r="BG157" t="e">
            <v>#VALUE!</v>
          </cell>
          <cell r="BH157" t="e">
            <v>#VALUE!</v>
          </cell>
          <cell r="BI157" t="e">
            <v>#VALUE!</v>
          </cell>
          <cell r="BJ157" t="e">
            <v>#VALUE!</v>
          </cell>
          <cell r="BK157" t="e">
            <v>#VALUE!</v>
          </cell>
          <cell r="BL157" t="e">
            <v>#VALUE!</v>
          </cell>
          <cell r="BM157" t="e">
            <v>#VALUE!</v>
          </cell>
          <cell r="BN157">
            <v>2.9999999999972715E-2</v>
          </cell>
          <cell r="BO157">
            <v>739.47</v>
          </cell>
          <cell r="BP157">
            <v>735</v>
          </cell>
          <cell r="BQ157">
            <v>739.72000000000014</v>
          </cell>
          <cell r="BR157">
            <v>735.25</v>
          </cell>
          <cell r="BS157">
            <v>740.3</v>
          </cell>
          <cell r="BT157">
            <v>735.8</v>
          </cell>
          <cell r="BU157" t="str">
            <v/>
          </cell>
          <cell r="BV157">
            <v>0.57999999999981355</v>
          </cell>
          <cell r="BW157">
            <v>0.54999999999995453</v>
          </cell>
          <cell r="BX157">
            <v>0.82999999999981355</v>
          </cell>
          <cell r="BY157">
            <v>250</v>
          </cell>
          <cell r="BZ157">
            <v>0.83750000000000002</v>
          </cell>
          <cell r="CA157">
            <v>0.3125</v>
          </cell>
          <cell r="CB157">
            <v>0.56499999999988404</v>
          </cell>
          <cell r="CC157">
            <v>5</v>
          </cell>
          <cell r="CD157" t="e">
            <v>#VALUE!</v>
          </cell>
          <cell r="CE157" t="e">
            <v>#VALUE!</v>
          </cell>
          <cell r="CF157">
            <v>0</v>
          </cell>
          <cell r="CG157">
            <v>0</v>
          </cell>
          <cell r="CH157" t="e">
            <v>#VALUE!</v>
          </cell>
          <cell r="CI157">
            <v>2</v>
          </cell>
          <cell r="CJ157">
            <v>1</v>
          </cell>
          <cell r="CK157">
            <v>1.5</v>
          </cell>
          <cell r="CL157" t="e">
            <v>#VALUE!</v>
          </cell>
          <cell r="CM157" t="e">
            <v>#VALUE!</v>
          </cell>
          <cell r="CN157" t="e">
            <v>#VALUE!</v>
          </cell>
          <cell r="CO157" t="str">
            <v/>
          </cell>
          <cell r="CP157">
            <v>3</v>
          </cell>
          <cell r="CQ157">
            <v>3</v>
          </cell>
          <cell r="DV157" t="str">
            <v>250 mm</v>
          </cell>
          <cell r="DW157">
            <v>39.549999999999997</v>
          </cell>
          <cell r="DX157" t="str">
            <v>1</v>
          </cell>
          <cell r="DY157" t="str">
            <v>CS</v>
          </cell>
          <cell r="DZ157">
            <v>739.47000000000014</v>
          </cell>
          <cell r="EA157">
            <v>735.00000000000011</v>
          </cell>
        </row>
        <row r="158">
          <cell r="A158">
            <v>88</v>
          </cell>
          <cell r="B158" t="str">
            <v>CBA5</v>
          </cell>
          <cell r="C158" t="str">
            <v>CBA6</v>
          </cell>
          <cell r="D158">
            <v>2.7105000000000001E-2</v>
          </cell>
          <cell r="E158">
            <v>0.150979</v>
          </cell>
          <cell r="F158">
            <v>0.17808399999999999</v>
          </cell>
          <cell r="G158">
            <v>2.33</v>
          </cell>
          <cell r="K158">
            <v>8.0238581547356205E-2</v>
          </cell>
          <cell r="L158">
            <v>10.657661945904247</v>
          </cell>
          <cell r="M158">
            <v>10.657661945904247</v>
          </cell>
          <cell r="N158">
            <v>183.64280443457844</v>
          </cell>
          <cell r="O158">
            <v>0.64062192454893374</v>
          </cell>
          <cell r="P158">
            <v>62.437114718422492</v>
          </cell>
          <cell r="Q158">
            <v>2.7105000000000001E-2</v>
          </cell>
          <cell r="R158">
            <v>0.150979</v>
          </cell>
          <cell r="S158">
            <v>0.52945600000000004</v>
          </cell>
          <cell r="U158">
            <v>130</v>
          </cell>
          <cell r="V158">
            <v>158.4</v>
          </cell>
          <cell r="Y158">
            <v>0</v>
          </cell>
          <cell r="AB158" t="str">
            <v/>
          </cell>
          <cell r="AC158">
            <v>126.72000000000001</v>
          </cell>
          <cell r="AD158">
            <v>0.19066666666666668</v>
          </cell>
          <cell r="AE158">
            <v>0.76266666666666671</v>
          </cell>
          <cell r="AF158">
            <v>0.76266666666666671</v>
          </cell>
          <cell r="AG158">
            <v>0.76266666666666671</v>
          </cell>
          <cell r="AH158">
            <v>63.937114718422492</v>
          </cell>
          <cell r="AI158">
            <v>18.29</v>
          </cell>
          <cell r="AJ158">
            <v>26.08</v>
          </cell>
          <cell r="AK158">
            <v>10</v>
          </cell>
          <cell r="AL158">
            <v>0.25</v>
          </cell>
          <cell r="AM158">
            <v>1.4E-2</v>
          </cell>
          <cell r="AN158">
            <v>9.1561555862426758E-2</v>
          </cell>
          <cell r="AO158">
            <v>0.205078125</v>
          </cell>
          <cell r="AP158">
            <v>0.36624622344970703</v>
          </cell>
          <cell r="AQ158">
            <v>3.9261620604067149</v>
          </cell>
          <cell r="AR158">
            <v>4.8169819291304306</v>
          </cell>
          <cell r="AS158">
            <v>8.1951658696224872</v>
          </cell>
          <cell r="AT158">
            <v>0.78566506241473499</v>
          </cell>
          <cell r="AU158">
            <v>0.87722661827716175</v>
          </cell>
          <cell r="AV158">
            <v>5.7546382973861183</v>
          </cell>
          <cell r="AW158">
            <v>282.48014686147974</v>
          </cell>
          <cell r="AX158">
            <v>0.22634197634347536</v>
          </cell>
          <cell r="AY158">
            <v>275.08338942487001</v>
          </cell>
          <cell r="AZ158" t="str">
            <v>10°06'43''</v>
          </cell>
          <cell r="BA158" t="e">
            <v>#VALUE!</v>
          </cell>
          <cell r="BB158">
            <v>0.44</v>
          </cell>
          <cell r="BC158" t="e">
            <v>#VALUE!</v>
          </cell>
          <cell r="BD158" t="e">
            <v>#VALUE!</v>
          </cell>
          <cell r="BE158" t="e">
            <v>#VALUE!</v>
          </cell>
          <cell r="BF158" t="e">
            <v>#VALUE!</v>
          </cell>
          <cell r="BG158" t="e">
            <v>#VALUE!</v>
          </cell>
          <cell r="BH158" t="e">
            <v>#VALUE!</v>
          </cell>
          <cell r="BI158" t="e">
            <v>#VALUE!</v>
          </cell>
          <cell r="BJ158" t="e">
            <v>#VALUE!</v>
          </cell>
          <cell r="BK158" t="e">
            <v>#VALUE!</v>
          </cell>
          <cell r="BL158" t="e">
            <v>#VALUE!</v>
          </cell>
          <cell r="BM158" t="e">
            <v>#VALUE!</v>
          </cell>
          <cell r="BN158">
            <v>2.9999999999972715E-2</v>
          </cell>
          <cell r="BO158">
            <v>734.97</v>
          </cell>
          <cell r="BP158">
            <v>730.2</v>
          </cell>
          <cell r="BQ158">
            <v>735.22000000000014</v>
          </cell>
          <cell r="BR158">
            <v>730.45</v>
          </cell>
          <cell r="BS158">
            <v>735.8</v>
          </cell>
          <cell r="BT158">
            <v>731</v>
          </cell>
          <cell r="BU158" t="str">
            <v/>
          </cell>
          <cell r="BV158">
            <v>0.57999999999981355</v>
          </cell>
          <cell r="BW158">
            <v>0.54999999999995453</v>
          </cell>
          <cell r="BX158">
            <v>0.82999999999981355</v>
          </cell>
          <cell r="BY158">
            <v>250</v>
          </cell>
          <cell r="BZ158">
            <v>0.83750000000000002</v>
          </cell>
          <cell r="CA158">
            <v>0.3125</v>
          </cell>
          <cell r="CB158">
            <v>0.56499999999988404</v>
          </cell>
          <cell r="CC158">
            <v>6</v>
          </cell>
          <cell r="CD158" t="e">
            <v>#VALUE!</v>
          </cell>
          <cell r="CE158" t="e">
            <v>#VALUE!</v>
          </cell>
          <cell r="CF158">
            <v>0</v>
          </cell>
          <cell r="CG158">
            <v>0</v>
          </cell>
          <cell r="CH158" t="e">
            <v>#VALUE!</v>
          </cell>
          <cell r="CI158">
            <v>2</v>
          </cell>
          <cell r="CJ158">
            <v>1</v>
          </cell>
          <cell r="CK158">
            <v>1.5</v>
          </cell>
          <cell r="CL158" t="e">
            <v>#VALUE!</v>
          </cell>
          <cell r="CM158" t="e">
            <v>#VALUE!</v>
          </cell>
          <cell r="CN158" t="e">
            <v>#VALUE!</v>
          </cell>
          <cell r="CO158" t="str">
            <v/>
          </cell>
          <cell r="CP158">
            <v>3</v>
          </cell>
          <cell r="CQ158">
            <v>3</v>
          </cell>
          <cell r="DV158" t="str">
            <v>250 mm</v>
          </cell>
          <cell r="DW158">
            <v>18.29</v>
          </cell>
          <cell r="DX158" t="str">
            <v>1</v>
          </cell>
          <cell r="DY158" t="str">
            <v>CS</v>
          </cell>
          <cell r="DZ158">
            <v>734.97000000000014</v>
          </cell>
          <cell r="EA158">
            <v>730.20000000000016</v>
          </cell>
        </row>
        <row r="159">
          <cell r="A159">
            <v>89</v>
          </cell>
          <cell r="B159" t="str">
            <v>CBA6</v>
          </cell>
          <cell r="C159" t="str">
            <v>CBA7</v>
          </cell>
          <cell r="D159">
            <v>2.2678999999999998E-2</v>
          </cell>
          <cell r="E159">
            <v>0.17808399999999999</v>
          </cell>
          <cell r="F159">
            <v>0.200763</v>
          </cell>
          <cell r="G159">
            <v>2.33</v>
          </cell>
          <cell r="K159">
            <v>4.8446369194690538E-2</v>
          </cell>
          <cell r="L159">
            <v>10.706108315098938</v>
          </cell>
          <cell r="M159">
            <v>10.706108315098938</v>
          </cell>
          <cell r="N159">
            <v>183.17544025011674</v>
          </cell>
          <cell r="O159">
            <v>0.63494786494538236</v>
          </cell>
          <cell r="P159">
            <v>85.787227788004898</v>
          </cell>
          <cell r="Q159">
            <v>2.2678999999999998E-2</v>
          </cell>
          <cell r="R159">
            <v>0.17808399999999999</v>
          </cell>
          <cell r="S159">
            <v>0.73021900000000006</v>
          </cell>
          <cell r="U159">
            <v>144</v>
          </cell>
          <cell r="V159">
            <v>158.4</v>
          </cell>
          <cell r="Y159">
            <v>0</v>
          </cell>
          <cell r="AB159" t="str">
            <v/>
          </cell>
          <cell r="AC159">
            <v>126.72000000000001</v>
          </cell>
          <cell r="AD159">
            <v>0.2112</v>
          </cell>
          <cell r="AE159">
            <v>0.8448</v>
          </cell>
          <cell r="AF159">
            <v>0.8448</v>
          </cell>
          <cell r="AG159">
            <v>0.8448</v>
          </cell>
          <cell r="AH159">
            <v>87.287227788004898</v>
          </cell>
          <cell r="AI159">
            <v>10.07</v>
          </cell>
          <cell r="AJ159">
            <v>14.6</v>
          </cell>
          <cell r="AK159">
            <v>10</v>
          </cell>
          <cell r="AL159">
            <v>0.25</v>
          </cell>
          <cell r="AM159">
            <v>1.4E-2</v>
          </cell>
          <cell r="AN159">
            <v>0.12655258178710938</v>
          </cell>
          <cell r="AO159">
            <v>0.22998046875</v>
          </cell>
          <cell r="AP159">
            <v>0.5062103271484375</v>
          </cell>
          <cell r="AQ159">
            <v>3.5010398454745939</v>
          </cell>
          <cell r="AR159">
            <v>3.5364207325113077</v>
          </cell>
          <cell r="AS159">
            <v>6.0379889764871626</v>
          </cell>
          <cell r="AT159">
            <v>0.62473394493378021</v>
          </cell>
          <cell r="AU159">
            <v>0.75128652672088958</v>
          </cell>
          <cell r="AV159">
            <v>4.3056692556421359</v>
          </cell>
          <cell r="AW159">
            <v>211.35404534863696</v>
          </cell>
          <cell r="AX159">
            <v>0.4129905706040361</v>
          </cell>
          <cell r="AY159">
            <v>254.64603619733589</v>
          </cell>
          <cell r="AZ159" t="str">
            <v>20°26'14''</v>
          </cell>
          <cell r="BA159" t="e">
            <v>#VALUE!</v>
          </cell>
          <cell r="BB159">
            <v>1E-3</v>
          </cell>
          <cell r="BC159" t="e">
            <v>#VALUE!</v>
          </cell>
          <cell r="BD159" t="e">
            <v>#VALUE!</v>
          </cell>
          <cell r="BE159" t="e">
            <v>#VALUE!</v>
          </cell>
          <cell r="BF159" t="e">
            <v>#VALUE!</v>
          </cell>
          <cell r="BG159" t="e">
            <v>#VALUE!</v>
          </cell>
          <cell r="BH159" t="e">
            <v>#VALUE!</v>
          </cell>
          <cell r="BI159" t="e">
            <v>#VALUE!</v>
          </cell>
          <cell r="BJ159" t="e">
            <v>#VALUE!</v>
          </cell>
          <cell r="BK159" t="e">
            <v>#VALUE!</v>
          </cell>
          <cell r="BL159" t="e">
            <v>#VALUE!</v>
          </cell>
          <cell r="BM159" t="e">
            <v>#VALUE!</v>
          </cell>
          <cell r="BN159">
            <v>3.0000000000086402E-2</v>
          </cell>
          <cell r="BO159">
            <v>730.17</v>
          </cell>
          <cell r="BP159">
            <v>728.7</v>
          </cell>
          <cell r="BQ159">
            <v>730.42000000000019</v>
          </cell>
          <cell r="BR159">
            <v>728.95</v>
          </cell>
          <cell r="BS159">
            <v>731</v>
          </cell>
          <cell r="BT159">
            <v>729.5</v>
          </cell>
          <cell r="BU159" t="str">
            <v/>
          </cell>
          <cell r="BV159">
            <v>0.57999999999981355</v>
          </cell>
          <cell r="BW159">
            <v>0.54999999999995453</v>
          </cell>
          <cell r="BX159">
            <v>0.82999999999981355</v>
          </cell>
          <cell r="BY159">
            <v>250</v>
          </cell>
          <cell r="BZ159">
            <v>0.83750000000000002</v>
          </cell>
          <cell r="CA159">
            <v>0.3125</v>
          </cell>
          <cell r="CB159">
            <v>0.56499999999988404</v>
          </cell>
          <cell r="CC159">
            <v>7</v>
          </cell>
          <cell r="CD159">
            <v>2.380952380952381E-4</v>
          </cell>
          <cell r="CE159">
            <v>0</v>
          </cell>
          <cell r="CF159">
            <v>0</v>
          </cell>
          <cell r="CG159">
            <v>0</v>
          </cell>
          <cell r="CH159">
            <v>0</v>
          </cell>
          <cell r="CI159">
            <v>2</v>
          </cell>
          <cell r="CJ159">
            <v>1</v>
          </cell>
          <cell r="CK159">
            <v>1.5</v>
          </cell>
          <cell r="CL159" t="e">
            <v>#VALUE!</v>
          </cell>
          <cell r="CM159" t="e">
            <v>#VALUE!</v>
          </cell>
          <cell r="CN159" t="e">
            <v>#VALUE!</v>
          </cell>
          <cell r="CO159" t="str">
            <v/>
          </cell>
          <cell r="CP159">
            <v>3</v>
          </cell>
          <cell r="CQ159">
            <v>3</v>
          </cell>
          <cell r="DV159" t="str">
            <v>250 mm</v>
          </cell>
          <cell r="DW159">
            <v>10.07</v>
          </cell>
          <cell r="DX159" t="str">
            <v>1</v>
          </cell>
          <cell r="DY159" t="str">
            <v>CS</v>
          </cell>
          <cell r="DZ159">
            <v>730.17000000000019</v>
          </cell>
          <cell r="EA159">
            <v>728.70000000000016</v>
          </cell>
        </row>
        <row r="160">
          <cell r="A160">
            <v>90</v>
          </cell>
          <cell r="B160" t="str">
            <v>CBA7</v>
          </cell>
          <cell r="C160" t="str">
            <v>CBA8</v>
          </cell>
          <cell r="D160">
            <v>8.1678000000000001E-2</v>
          </cell>
          <cell r="E160">
            <v>0.200763</v>
          </cell>
          <cell r="F160">
            <v>0.282441</v>
          </cell>
          <cell r="G160">
            <v>2.33</v>
          </cell>
          <cell r="K160">
            <v>0.25076535741446426</v>
          </cell>
          <cell r="L160">
            <v>10.956873672513401</v>
          </cell>
          <cell r="M160">
            <v>10.956873672513401</v>
          </cell>
          <cell r="N160">
            <v>180.80733809771507</v>
          </cell>
          <cell r="O160">
            <v>0.63389503014799931</v>
          </cell>
          <cell r="P160">
            <v>118.15860226072252</v>
          </cell>
          <cell r="Q160">
            <v>8.1678000000000001E-2</v>
          </cell>
          <cell r="R160">
            <v>0.200763</v>
          </cell>
          <cell r="S160">
            <v>1.0126600000000001</v>
          </cell>
          <cell r="U160">
            <v>208</v>
          </cell>
          <cell r="V160">
            <v>158.4</v>
          </cell>
          <cell r="Y160">
            <v>0</v>
          </cell>
          <cell r="AB160" t="str">
            <v/>
          </cell>
          <cell r="AC160">
            <v>126.72000000000001</v>
          </cell>
          <cell r="AD160">
            <v>0.30506666666666671</v>
          </cell>
          <cell r="AE160">
            <v>1.2202666666666668</v>
          </cell>
          <cell r="AF160">
            <v>1.2202666666666668</v>
          </cell>
          <cell r="AG160">
            <v>1.2202666666666668</v>
          </cell>
          <cell r="AH160">
            <v>119.65860226072252</v>
          </cell>
          <cell r="AI160">
            <v>54.73</v>
          </cell>
          <cell r="AJ160">
            <v>12.81</v>
          </cell>
          <cell r="AK160">
            <v>10</v>
          </cell>
          <cell r="AL160">
            <v>0.25</v>
          </cell>
          <cell r="AM160">
            <v>1.4E-2</v>
          </cell>
          <cell r="AN160">
            <v>0.15771842002868652</v>
          </cell>
          <cell r="AO160">
            <v>0.2435302734375</v>
          </cell>
          <cell r="AP160">
            <v>0.63087368011474609</v>
          </cell>
          <cell r="AQ160">
            <v>3.6672544092199431</v>
          </cell>
          <cell r="AR160">
            <v>3.1812278248085342</v>
          </cell>
          <cell r="AS160">
            <v>6.3627601211021041</v>
          </cell>
          <cell r="AT160">
            <v>0.68546151386050524</v>
          </cell>
          <cell r="AU160">
            <v>0.84317993388919177</v>
          </cell>
          <cell r="AV160">
            <v>4.0330982595249809</v>
          </cell>
          <cell r="AW160">
            <v>197.97424786452282</v>
          </cell>
          <cell r="AX160">
            <v>0.6044149860471093</v>
          </cell>
          <cell r="AY160">
            <v>246.15366276791491</v>
          </cell>
          <cell r="AZ160" t="str">
            <v>08°29'33''</v>
          </cell>
          <cell r="BA160" t="e">
            <v>#VALUE!</v>
          </cell>
          <cell r="BB160">
            <v>9.1999999999999998E-2</v>
          </cell>
          <cell r="BC160" t="e">
            <v>#VALUE!</v>
          </cell>
          <cell r="BD160" t="e">
            <v>#VALUE!</v>
          </cell>
          <cell r="BE160" t="e">
            <v>#VALUE!</v>
          </cell>
          <cell r="BF160" t="e">
            <v>#VALUE!</v>
          </cell>
          <cell r="BG160" t="e">
            <v>#VALUE!</v>
          </cell>
          <cell r="BH160" t="e">
            <v>#VALUE!</v>
          </cell>
          <cell r="BI160" t="e">
            <v>#VALUE!</v>
          </cell>
          <cell r="BJ160" t="e">
            <v>#VALUE!</v>
          </cell>
          <cell r="BK160" t="e">
            <v>#VALUE!</v>
          </cell>
          <cell r="BL160" t="e">
            <v>#VALUE!</v>
          </cell>
          <cell r="BM160" t="e">
            <v>#VALUE!</v>
          </cell>
          <cell r="BN160">
            <v>5.0000000000068212E-2</v>
          </cell>
          <cell r="BO160">
            <v>728.65</v>
          </cell>
          <cell r="BP160">
            <v>721.64</v>
          </cell>
          <cell r="BQ160">
            <v>728.9</v>
          </cell>
          <cell r="BR160">
            <v>721.89</v>
          </cell>
          <cell r="BS160">
            <v>729.5</v>
          </cell>
          <cell r="BT160">
            <v>722.5</v>
          </cell>
          <cell r="BU160" t="str">
            <v/>
          </cell>
          <cell r="BV160">
            <v>0.60000000000002274</v>
          </cell>
          <cell r="BW160">
            <v>0.61000000000001364</v>
          </cell>
          <cell r="BX160">
            <v>0.85000000000002274</v>
          </cell>
          <cell r="BY160">
            <v>250</v>
          </cell>
          <cell r="BZ160">
            <v>0.83750000000000002</v>
          </cell>
          <cell r="CA160">
            <v>0.3125</v>
          </cell>
          <cell r="CB160">
            <v>0.60500000000001819</v>
          </cell>
          <cell r="CC160">
            <v>8</v>
          </cell>
          <cell r="CD160" t="e">
            <v>#VALUE!</v>
          </cell>
          <cell r="CE160" t="e">
            <v>#VALUE!</v>
          </cell>
          <cell r="CF160">
            <v>0</v>
          </cell>
          <cell r="CG160">
            <v>0</v>
          </cell>
          <cell r="CH160" t="e">
            <v>#VALUE!</v>
          </cell>
          <cell r="CI160">
            <v>2</v>
          </cell>
          <cell r="CJ160">
            <v>1</v>
          </cell>
          <cell r="CK160">
            <v>1.5</v>
          </cell>
          <cell r="CL160" t="e">
            <v>#VALUE!</v>
          </cell>
          <cell r="CM160" t="e">
            <v>#VALUE!</v>
          </cell>
          <cell r="CN160" t="e">
            <v>#VALUE!</v>
          </cell>
          <cell r="CO160" t="str">
            <v/>
          </cell>
          <cell r="CP160">
            <v>3</v>
          </cell>
          <cell r="CQ160">
            <v>3</v>
          </cell>
          <cell r="DV160" t="str">
            <v>250 mm</v>
          </cell>
          <cell r="DW160">
            <v>54.73</v>
          </cell>
          <cell r="DX160" t="str">
            <v>1</v>
          </cell>
          <cell r="DY160" t="str">
            <v>CS</v>
          </cell>
          <cell r="DZ160">
            <v>728.65</v>
          </cell>
          <cell r="EA160">
            <v>721.64</v>
          </cell>
        </row>
        <row r="161">
          <cell r="A161">
            <v>91</v>
          </cell>
          <cell r="B161" t="str">
            <v>CBA8</v>
          </cell>
          <cell r="C161" t="str">
            <v>ALIVBA9</v>
          </cell>
          <cell r="D161">
            <v>4.9570605000000004E-2</v>
          </cell>
          <cell r="E161">
            <v>0.282441</v>
          </cell>
          <cell r="F161">
            <v>0.33201160499999999</v>
          </cell>
          <cell r="G161">
            <v>2.33</v>
          </cell>
          <cell r="K161">
            <v>0.11863535578156598</v>
          </cell>
          <cell r="L161">
            <v>11.075509028294967</v>
          </cell>
          <cell r="M161">
            <v>11.075509028294967</v>
          </cell>
          <cell r="N161">
            <v>179.71587067719258</v>
          </cell>
          <cell r="O161">
            <v>0.63534379172229649</v>
          </cell>
          <cell r="P161">
            <v>156.06813975473227</v>
          </cell>
          <cell r="Q161">
            <v>4.9570605000000004E-2</v>
          </cell>
          <cell r="R161">
            <v>0.282441</v>
          </cell>
          <cell r="S161">
            <v>1.344671605</v>
          </cell>
          <cell r="U161">
            <v>234</v>
          </cell>
          <cell r="V161">
            <v>158.4</v>
          </cell>
          <cell r="AB161" t="str">
            <v/>
          </cell>
          <cell r="AC161">
            <v>126.72000000000001</v>
          </cell>
          <cell r="AD161">
            <v>0.34320000000000006</v>
          </cell>
          <cell r="AE161">
            <v>1.3728000000000002</v>
          </cell>
          <cell r="AF161">
            <v>1.3728000000000002</v>
          </cell>
          <cell r="AG161">
            <v>1.3728000000000002</v>
          </cell>
          <cell r="AH161">
            <v>157.56813975473227</v>
          </cell>
          <cell r="AI161">
            <v>29.96</v>
          </cell>
          <cell r="AJ161">
            <v>15.59</v>
          </cell>
          <cell r="AK161">
            <v>10</v>
          </cell>
          <cell r="AL161">
            <v>0.25</v>
          </cell>
          <cell r="AM161">
            <v>1.4E-2</v>
          </cell>
          <cell r="AN161">
            <v>0.17625796794891357</v>
          </cell>
          <cell r="AO161">
            <v>0.247802734375</v>
          </cell>
          <cell r="AP161">
            <v>0.7050318717956543</v>
          </cell>
          <cell r="AQ161">
            <v>4.2598178365089723</v>
          </cell>
          <cell r="AR161">
            <v>3.3738363899118076</v>
          </cell>
          <cell r="AS161">
            <v>8.462877495818077</v>
          </cell>
          <cell r="AT161">
            <v>0.9248750254964313</v>
          </cell>
          <cell r="AU161">
            <v>1.1011329934453449</v>
          </cell>
          <cell r="AV161">
            <v>4.4492549849702625</v>
          </cell>
          <cell r="AW161">
            <v>218.40229335516159</v>
          </cell>
          <cell r="AX161">
            <v>0.72145826554347581</v>
          </cell>
          <cell r="AY161">
            <v>249.0407446952469</v>
          </cell>
          <cell r="AZ161" t="str">
            <v>02°53'13''</v>
          </cell>
          <cell r="BA161" t="e">
            <v>#VALUE!</v>
          </cell>
          <cell r="BB161">
            <v>0.25800000000000001</v>
          </cell>
          <cell r="BC161" t="e">
            <v>#VALUE!</v>
          </cell>
          <cell r="BD161" t="e">
            <v>#VALUE!</v>
          </cell>
          <cell r="BE161" t="e">
            <v>#VALUE!</v>
          </cell>
          <cell r="BF161" t="e">
            <v>#VALUE!</v>
          </cell>
          <cell r="BG161" t="e">
            <v>#VALUE!</v>
          </cell>
          <cell r="BH161" t="e">
            <v>#VALUE!</v>
          </cell>
          <cell r="BI161" t="e">
            <v>#VALUE!</v>
          </cell>
          <cell r="BJ161" t="e">
            <v>#VALUE!</v>
          </cell>
          <cell r="BK161" t="e">
            <v>#VALUE!</v>
          </cell>
          <cell r="BL161" t="e">
            <v>#VALUE!</v>
          </cell>
          <cell r="BM161" t="e">
            <v>#VALUE!</v>
          </cell>
          <cell r="BN161">
            <v>2.9999999999972715E-2</v>
          </cell>
          <cell r="BO161">
            <v>721.61</v>
          </cell>
          <cell r="BP161">
            <v>716.94</v>
          </cell>
          <cell r="BQ161">
            <v>721.86</v>
          </cell>
          <cell r="BR161">
            <v>717.19</v>
          </cell>
          <cell r="BS161">
            <v>722.5</v>
          </cell>
          <cell r="BT161">
            <v>717.8</v>
          </cell>
          <cell r="BU161" t="str">
            <v/>
          </cell>
          <cell r="BV161">
            <v>0.63999999999998636</v>
          </cell>
          <cell r="BW161">
            <v>0.60999999999989996</v>
          </cell>
          <cell r="BX161">
            <v>0.88999999999998636</v>
          </cell>
          <cell r="BY161">
            <v>250</v>
          </cell>
          <cell r="BZ161">
            <v>0.83750000000000002</v>
          </cell>
          <cell r="CA161">
            <v>0.3125</v>
          </cell>
          <cell r="CB161">
            <v>0.62499999999994316</v>
          </cell>
          <cell r="CC161">
            <v>9</v>
          </cell>
          <cell r="CD161" t="e">
            <v>#VALUE!</v>
          </cell>
          <cell r="CE161" t="e">
            <v>#VALUE!</v>
          </cell>
          <cell r="CF161">
            <v>0</v>
          </cell>
          <cell r="CG161">
            <v>0</v>
          </cell>
          <cell r="CH161" t="e">
            <v>#VALUE!</v>
          </cell>
          <cell r="CI161">
            <v>2</v>
          </cell>
          <cell r="CJ161">
            <v>1</v>
          </cell>
          <cell r="CK161">
            <v>1.5</v>
          </cell>
          <cell r="CL161" t="e">
            <v>#VALUE!</v>
          </cell>
          <cell r="CM161" t="e">
            <v>#VALUE!</v>
          </cell>
          <cell r="CN161" t="e">
            <v>#VALUE!</v>
          </cell>
          <cell r="CO161" t="str">
            <v/>
          </cell>
          <cell r="CP161">
            <v>3</v>
          </cell>
          <cell r="CQ161">
            <v>3</v>
          </cell>
          <cell r="DV161" t="str">
            <v>250 mm</v>
          </cell>
          <cell r="DW161">
            <v>29.96</v>
          </cell>
          <cell r="DX161" t="str">
            <v>1</v>
          </cell>
          <cell r="DY161" t="str">
            <v>CS</v>
          </cell>
          <cell r="DZ161">
            <v>721.61</v>
          </cell>
          <cell r="EA161">
            <v>716.94</v>
          </cell>
        </row>
        <row r="162">
          <cell r="A162">
            <v>91</v>
          </cell>
          <cell r="B162" t="str">
            <v>ALIVBA9</v>
          </cell>
          <cell r="C162" t="str">
            <v>BOTBA9</v>
          </cell>
          <cell r="F162">
            <v>0.33201160499999999</v>
          </cell>
          <cell r="G162">
            <v>2.33</v>
          </cell>
          <cell r="K162">
            <v>2.9753652845035367E-2</v>
          </cell>
          <cell r="L162">
            <v>11.105262681140003</v>
          </cell>
          <cell r="M162">
            <v>11.105262681140003</v>
          </cell>
          <cell r="N162">
            <v>179.44495169647078</v>
          </cell>
          <cell r="O162">
            <v>0.63082225913621159</v>
          </cell>
          <cell r="P162">
            <v>156.06813975473227</v>
          </cell>
          <cell r="Q162">
            <v>0</v>
          </cell>
          <cell r="R162">
            <v>0</v>
          </cell>
          <cell r="S162">
            <v>0</v>
          </cell>
          <cell r="V162">
            <v>158.4</v>
          </cell>
          <cell r="AB162" t="str">
            <v/>
          </cell>
          <cell r="AC162" t="str">
            <v/>
          </cell>
          <cell r="AD162" t="str">
            <v/>
          </cell>
          <cell r="AE162" t="str">
            <v/>
          </cell>
          <cell r="AF162" t="str">
            <v/>
          </cell>
          <cell r="AG162" t="str">
            <v/>
          </cell>
          <cell r="AH162">
            <v>156.06813975473227</v>
          </cell>
          <cell r="AI162">
            <v>3.01</v>
          </cell>
          <cell r="AJ162">
            <v>1.33</v>
          </cell>
          <cell r="AK162">
            <v>16</v>
          </cell>
          <cell r="AL162">
            <v>0.4</v>
          </cell>
          <cell r="AM162">
            <v>1.4E-2</v>
          </cell>
          <cell r="AN162">
            <v>0.27619400024414065</v>
          </cell>
          <cell r="AO162">
            <v>0.28671875000000002</v>
          </cell>
          <cell r="AP162">
            <v>0.69048500061035156</v>
          </cell>
          <cell r="AQ162">
            <v>1.6862166041462696</v>
          </cell>
          <cell r="AR162">
            <v>1.0752450835712817</v>
          </cell>
          <cell r="AS162">
            <v>1.136341757740517</v>
          </cell>
          <cell r="AT162">
            <v>0.14491979796628834</v>
          </cell>
          <cell r="AU162">
            <v>0.42111379821042899</v>
          </cell>
          <cell r="AV162">
            <v>1.7777473790387754</v>
          </cell>
          <cell r="AW162">
            <v>223.39832423706909</v>
          </cell>
          <cell r="AX162">
            <v>0.69860926794201739</v>
          </cell>
          <cell r="AY162">
            <v>284.50689034058991</v>
          </cell>
          <cell r="AZ162" t="str">
            <v>35°27'58''</v>
          </cell>
          <cell r="BA162" t="e">
            <v>#VALUE!</v>
          </cell>
          <cell r="BB162">
            <v>1E-3</v>
          </cell>
          <cell r="BC162" t="e">
            <v>#VALUE!</v>
          </cell>
          <cell r="BD162" t="e">
            <v>#VALUE!</v>
          </cell>
          <cell r="BE162" t="e">
            <v>#VALUE!</v>
          </cell>
          <cell r="BF162" t="e">
            <v>#VALUE!</v>
          </cell>
          <cell r="BG162" t="e">
            <v>#VALUE!</v>
          </cell>
          <cell r="BH162" t="e">
            <v>#VALUE!</v>
          </cell>
          <cell r="BI162" t="e">
            <v>#VALUE!</v>
          </cell>
          <cell r="BJ162" t="e">
            <v>#VALUE!</v>
          </cell>
          <cell r="BK162" t="e">
            <v>#VALUE!</v>
          </cell>
          <cell r="BL162" t="e">
            <v>#VALUE!</v>
          </cell>
          <cell r="BM162" t="e">
            <v>#VALUE!</v>
          </cell>
          <cell r="BN162">
            <v>3.0000000000086402E-2</v>
          </cell>
          <cell r="BO162">
            <v>716.91</v>
          </cell>
          <cell r="BP162">
            <v>716.87</v>
          </cell>
          <cell r="BQ162">
            <v>717.31000000000006</v>
          </cell>
          <cell r="BR162">
            <v>717.27</v>
          </cell>
          <cell r="BS162">
            <v>717.8</v>
          </cell>
          <cell r="BT162">
            <v>717.6</v>
          </cell>
          <cell r="BU162" t="str">
            <v/>
          </cell>
          <cell r="BV162">
            <v>0.48999999999989541</v>
          </cell>
          <cell r="BW162">
            <v>0.33000000000004093</v>
          </cell>
          <cell r="BX162">
            <v>0.88999999999989543</v>
          </cell>
          <cell r="BY162">
            <v>400</v>
          </cell>
          <cell r="BZ162">
            <v>1.1000000000000001</v>
          </cell>
          <cell r="CA162">
            <v>0.5</v>
          </cell>
          <cell r="CB162">
            <v>0.40999999999996817</v>
          </cell>
          <cell r="CC162">
            <v>9</v>
          </cell>
          <cell r="CD162" t="e">
            <v>#VALUE!</v>
          </cell>
          <cell r="CE162" t="e">
            <v>#VALUE!</v>
          </cell>
          <cell r="CF162">
            <v>0</v>
          </cell>
          <cell r="CG162">
            <v>0</v>
          </cell>
          <cell r="CH162" t="e">
            <v>#VALUE!</v>
          </cell>
          <cell r="CI162">
            <v>2</v>
          </cell>
          <cell r="CJ162">
            <v>1</v>
          </cell>
          <cell r="CK162">
            <v>1.5</v>
          </cell>
          <cell r="CL162" t="e">
            <v>#VALUE!</v>
          </cell>
          <cell r="CM162" t="e">
            <v>#VALUE!</v>
          </cell>
          <cell r="CN162" t="e">
            <v>#VALUE!</v>
          </cell>
          <cell r="CO162" t="str">
            <v/>
          </cell>
          <cell r="CP162">
            <v>3</v>
          </cell>
          <cell r="CQ162">
            <v>3</v>
          </cell>
          <cell r="DV162" t="str">
            <v>400 mm</v>
          </cell>
          <cell r="DW162">
            <v>3.01</v>
          </cell>
          <cell r="DX162" t="str">
            <v>1</v>
          </cell>
          <cell r="DY162" t="str">
            <v>CS</v>
          </cell>
          <cell r="DZ162">
            <v>716.91000000000008</v>
          </cell>
          <cell r="EA162">
            <v>716.87000000000012</v>
          </cell>
        </row>
        <row r="163">
          <cell r="A163">
            <v>92</v>
          </cell>
          <cell r="B163" t="str">
            <v>ALIVBA9</v>
          </cell>
          <cell r="C163" t="str">
            <v>CBA10</v>
          </cell>
          <cell r="F163">
            <v>0</v>
          </cell>
          <cell r="G163" t="str">
            <v/>
          </cell>
          <cell r="K163" t="str">
            <v/>
          </cell>
          <cell r="L163" t="str">
            <v/>
          </cell>
          <cell r="M163" t="str">
            <v/>
          </cell>
          <cell r="N163">
            <v>0</v>
          </cell>
          <cell r="O163" t="str">
            <v/>
          </cell>
          <cell r="P163" t="str">
            <v/>
          </cell>
          <cell r="Q163">
            <v>0</v>
          </cell>
          <cell r="S163">
            <v>1.344671605</v>
          </cell>
          <cell r="U163">
            <v>234</v>
          </cell>
          <cell r="V163">
            <v>158.4</v>
          </cell>
          <cell r="AB163" t="str">
            <v/>
          </cell>
          <cell r="AC163">
            <v>126.72000000000001</v>
          </cell>
          <cell r="AD163">
            <v>0.34320000000000006</v>
          </cell>
          <cell r="AE163">
            <v>1.3728000000000002</v>
          </cell>
          <cell r="AF163">
            <v>1.3728000000000002</v>
          </cell>
          <cell r="AG163">
            <v>1.3728000000000002</v>
          </cell>
          <cell r="AH163">
            <v>1.5</v>
          </cell>
          <cell r="AI163">
            <v>8.2200000000000006</v>
          </cell>
          <cell r="AJ163">
            <v>8.0299999999999994</v>
          </cell>
          <cell r="AK163">
            <v>8</v>
          </cell>
          <cell r="AL163">
            <v>0.2</v>
          </cell>
          <cell r="AM163">
            <v>1.4E-2</v>
          </cell>
          <cell r="AN163">
            <v>2.0281982421875004E-2</v>
          </cell>
          <cell r="AO163">
            <v>3.125E-2</v>
          </cell>
          <cell r="AP163">
            <v>0.10140991210937501</v>
          </cell>
          <cell r="AQ163">
            <v>0.89874683531076915</v>
          </cell>
          <cell r="AR163">
            <v>2.4386321329713647</v>
          </cell>
          <cell r="AS163">
            <v>0.67550084935202637</v>
          </cell>
          <cell r="AT163">
            <v>4.1169514474063341E-2</v>
          </cell>
          <cell r="AU163">
            <v>6.1451496895938346E-2</v>
          </cell>
          <cell r="AV163">
            <v>2.7517902997688397</v>
          </cell>
          <cell r="AW163">
            <v>86.45004189973443</v>
          </cell>
          <cell r="AX163">
            <v>1.7351061573107323E-2</v>
          </cell>
          <cell r="AY163">
            <v>248.45936633901906</v>
          </cell>
          <cell r="AZ163" t="str">
            <v>00°00'00''</v>
          </cell>
          <cell r="BA163" t="e">
            <v>#VALUE!</v>
          </cell>
          <cell r="BB163">
            <v>1E-3</v>
          </cell>
          <cell r="BC163" t="e">
            <v>#VALUE!</v>
          </cell>
          <cell r="BD163" t="e">
            <v>#VALUE!</v>
          </cell>
          <cell r="BE163" t="e">
            <v>#VALUE!</v>
          </cell>
          <cell r="BF163" t="e">
            <v>#VALUE!</v>
          </cell>
          <cell r="BG163" t="e">
            <v>#VALUE!</v>
          </cell>
          <cell r="BH163" t="e">
            <v>#VALUE!</v>
          </cell>
          <cell r="BI163" t="e">
            <v>#VALUE!</v>
          </cell>
          <cell r="BJ163" t="e">
            <v>#VALUE!</v>
          </cell>
          <cell r="BK163" t="e">
            <v>#VALUE!</v>
          </cell>
          <cell r="BL163" t="e">
            <v>#VALUE!</v>
          </cell>
          <cell r="BM163" t="e">
            <v>#VALUE!</v>
          </cell>
          <cell r="BN163">
            <v>3.0000000000086402E-2</v>
          </cell>
          <cell r="BO163">
            <v>716.91</v>
          </cell>
          <cell r="BP163">
            <v>716.25</v>
          </cell>
          <cell r="BQ163">
            <v>717.11000000000013</v>
          </cell>
          <cell r="BR163">
            <v>716.45</v>
          </cell>
          <cell r="BS163">
            <v>717.8</v>
          </cell>
          <cell r="BT163">
            <v>717.2</v>
          </cell>
          <cell r="BU163" t="str">
            <v/>
          </cell>
          <cell r="BV163">
            <v>0.6899999999998272</v>
          </cell>
          <cell r="BW163">
            <v>0.75</v>
          </cell>
          <cell r="BX163">
            <v>0.88999999999982715</v>
          </cell>
          <cell r="BY163">
            <v>200</v>
          </cell>
          <cell r="BZ163">
            <v>0.75</v>
          </cell>
          <cell r="CA163">
            <v>0.25</v>
          </cell>
          <cell r="CB163">
            <v>0.7199999999999136</v>
          </cell>
          <cell r="CC163">
            <v>10</v>
          </cell>
          <cell r="CD163" t="e">
            <v>#VALUE!</v>
          </cell>
          <cell r="CE163" t="e">
            <v>#VALUE!</v>
          </cell>
          <cell r="CF163">
            <v>0</v>
          </cell>
          <cell r="CG163">
            <v>0</v>
          </cell>
          <cell r="CH163" t="e">
            <v>#VALUE!</v>
          </cell>
          <cell r="CI163">
            <v>2</v>
          </cell>
          <cell r="CJ163">
            <v>1</v>
          </cell>
          <cell r="CK163">
            <v>1.5</v>
          </cell>
          <cell r="CL163" t="e">
            <v>#VALUE!</v>
          </cell>
          <cell r="CM163" t="e">
            <v>#VALUE!</v>
          </cell>
          <cell r="CN163" t="e">
            <v>#VALUE!</v>
          </cell>
          <cell r="CO163" t="str">
            <v/>
          </cell>
          <cell r="CP163">
            <v>3</v>
          </cell>
          <cell r="CQ163">
            <v>3</v>
          </cell>
          <cell r="DV163" t="str">
            <v>200 mm</v>
          </cell>
          <cell r="DW163">
            <v>8.2200000000000006</v>
          </cell>
          <cell r="DX163" t="str">
            <v>1</v>
          </cell>
          <cell r="DY163" t="str">
            <v>CS</v>
          </cell>
          <cell r="DZ163">
            <v>716.91000000000008</v>
          </cell>
          <cell r="EA163">
            <v>716.25000000000011</v>
          </cell>
        </row>
        <row r="164">
          <cell r="A164">
            <v>93</v>
          </cell>
          <cell r="B164" t="str">
            <v>CBA10</v>
          </cell>
          <cell r="C164" t="str">
            <v>CBA11</v>
          </cell>
          <cell r="D164">
            <v>2.2443000000000001E-2</v>
          </cell>
          <cell r="E164">
            <v>0</v>
          </cell>
          <cell r="F164">
            <v>2.2443000000000001E-2</v>
          </cell>
          <cell r="G164">
            <v>2.33</v>
          </cell>
          <cell r="K164">
            <v>0.14807378219259548</v>
          </cell>
          <cell r="L164">
            <v>0.14807378219259548</v>
          </cell>
          <cell r="M164">
            <v>5</v>
          </cell>
          <cell r="N164">
            <v>279.62630691925784</v>
          </cell>
          <cell r="O164">
            <v>0.63534593437945819</v>
          </cell>
          <cell r="P164">
            <v>3.9872107501275318</v>
          </cell>
          <cell r="Q164">
            <v>2.2443000000000001E-2</v>
          </cell>
          <cell r="S164">
            <v>1.367114605</v>
          </cell>
          <cell r="U164">
            <v>234</v>
          </cell>
          <cell r="V164">
            <v>158.4</v>
          </cell>
          <cell r="AB164" t="str">
            <v/>
          </cell>
          <cell r="AC164">
            <v>126.72000000000001</v>
          </cell>
          <cell r="AD164">
            <v>0.34320000000000006</v>
          </cell>
          <cell r="AE164">
            <v>1.3728000000000002</v>
          </cell>
          <cell r="AF164">
            <v>1.3728000000000002</v>
          </cell>
          <cell r="AG164">
            <v>1.3728000000000002</v>
          </cell>
          <cell r="AH164">
            <v>5.4872107501275318</v>
          </cell>
          <cell r="AI164">
            <v>14.020000000000001</v>
          </cell>
          <cell r="AJ164">
            <v>15.12</v>
          </cell>
          <cell r="AK164">
            <v>10</v>
          </cell>
          <cell r="AL164">
            <v>0.25</v>
          </cell>
          <cell r="AM164">
            <v>1.4E-2</v>
          </cell>
          <cell r="AN164">
            <v>3.0622005462646484E-2</v>
          </cell>
          <cell r="AO164">
            <v>5.859375E-2</v>
          </cell>
          <cell r="AP164">
            <v>0.12248802185058594</v>
          </cell>
          <cell r="AQ164">
            <v>1.5959783551680105</v>
          </cell>
          <cell r="AR164">
            <v>3.5154419174891882</v>
          </cell>
          <cell r="AS164">
            <v>1.8634047295152576</v>
          </cell>
          <cell r="AT164">
            <v>0.12982400153745097</v>
          </cell>
          <cell r="AU164">
            <v>0.16044600700009745</v>
          </cell>
          <cell r="AV164">
            <v>4.3816747174665265</v>
          </cell>
          <cell r="AW164">
            <v>215.08495473145271</v>
          </cell>
          <cell r="AX164">
            <v>2.5511829765027798E-2</v>
          </cell>
          <cell r="AY164">
            <v>249.83828762376996</v>
          </cell>
          <cell r="AZ164" t="str">
            <v>01°22'44''</v>
          </cell>
          <cell r="BA164" t="e">
            <v>#VALUE!</v>
          </cell>
          <cell r="BB164">
            <v>9.9000000000000005E-2</v>
          </cell>
          <cell r="BC164" t="e">
            <v>#VALUE!</v>
          </cell>
          <cell r="BD164" t="e">
            <v>#VALUE!</v>
          </cell>
          <cell r="BE164" t="e">
            <v>#VALUE!</v>
          </cell>
          <cell r="BF164" t="e">
            <v>#VALUE!</v>
          </cell>
          <cell r="BG164" t="e">
            <v>#VALUE!</v>
          </cell>
          <cell r="BH164" t="e">
            <v>#VALUE!</v>
          </cell>
          <cell r="BI164" t="e">
            <v>#VALUE!</v>
          </cell>
          <cell r="BJ164" t="e">
            <v>#VALUE!</v>
          </cell>
          <cell r="BK164" t="e">
            <v>#VALUE!</v>
          </cell>
          <cell r="BL164" t="e">
            <v>#VALUE!</v>
          </cell>
          <cell r="BM164" t="e">
            <v>#VALUE!</v>
          </cell>
          <cell r="BN164">
            <v>2.9999999999972715E-2</v>
          </cell>
          <cell r="BO164">
            <v>716.22</v>
          </cell>
          <cell r="BP164">
            <v>714.1</v>
          </cell>
          <cell r="BQ164">
            <v>716.47000000000014</v>
          </cell>
          <cell r="BR164">
            <v>714.35</v>
          </cell>
          <cell r="BS164">
            <v>717.2</v>
          </cell>
          <cell r="BT164">
            <v>715</v>
          </cell>
          <cell r="BU164" t="str">
            <v/>
          </cell>
          <cell r="BV164">
            <v>0.7299999999999045</v>
          </cell>
          <cell r="BW164">
            <v>0.64999999999997726</v>
          </cell>
          <cell r="BX164">
            <v>0.9799999999999045</v>
          </cell>
          <cell r="BY164">
            <v>250</v>
          </cell>
          <cell r="BZ164">
            <v>0.83750000000000002</v>
          </cell>
          <cell r="CA164">
            <v>0.3125</v>
          </cell>
          <cell r="CB164">
            <v>0.68999999999994088</v>
          </cell>
          <cell r="CC164">
            <v>10</v>
          </cell>
          <cell r="CD164" t="e">
            <v>#VALUE!</v>
          </cell>
          <cell r="CE164" t="e">
            <v>#VALUE!</v>
          </cell>
          <cell r="CF164">
            <v>0</v>
          </cell>
          <cell r="CG164">
            <v>0</v>
          </cell>
          <cell r="CH164" t="e">
            <v>#VALUE!</v>
          </cell>
          <cell r="CI164">
            <v>2</v>
          </cell>
          <cell r="CJ164">
            <v>1</v>
          </cell>
          <cell r="CK164">
            <v>1.5</v>
          </cell>
          <cell r="CL164" t="e">
            <v>#VALUE!</v>
          </cell>
          <cell r="CM164" t="e">
            <v>#VALUE!</v>
          </cell>
          <cell r="CN164" t="e">
            <v>#VALUE!</v>
          </cell>
          <cell r="CO164" t="str">
            <v/>
          </cell>
          <cell r="CP164">
            <v>3</v>
          </cell>
          <cell r="CQ164">
            <v>3</v>
          </cell>
          <cell r="DV164" t="str">
            <v>250 mm</v>
          </cell>
          <cell r="DW164">
            <v>14.020000000000001</v>
          </cell>
          <cell r="DX164" t="str">
            <v>1</v>
          </cell>
          <cell r="DY164" t="str">
            <v>CS</v>
          </cell>
          <cell r="DZ164">
            <v>716.22000000000014</v>
          </cell>
          <cell r="EA164">
            <v>714.10000000000014</v>
          </cell>
        </row>
        <row r="165">
          <cell r="A165">
            <v>94</v>
          </cell>
          <cell r="B165" t="str">
            <v>CBA11</v>
          </cell>
          <cell r="C165" t="str">
            <v>CBA12</v>
          </cell>
          <cell r="D165">
            <v>1.8057E-2</v>
          </cell>
          <cell r="E165">
            <v>2.2443000000000001E-2</v>
          </cell>
          <cell r="F165">
            <v>4.0500000000000001E-2</v>
          </cell>
          <cell r="G165">
            <v>2.33</v>
          </cell>
          <cell r="K165">
            <v>0.13112370560310069</v>
          </cell>
          <cell r="L165">
            <v>5.1311237056031009</v>
          </cell>
          <cell r="M165">
            <v>5.1311237056031009</v>
          </cell>
          <cell r="N165">
            <v>275.68787453637793</v>
          </cell>
          <cell r="O165">
            <v>0.63518285187461587</v>
          </cell>
          <cell r="P165">
            <v>11.079255270325879</v>
          </cell>
          <cell r="Q165">
            <v>1.8057E-2</v>
          </cell>
          <cell r="R165">
            <v>2.2443000000000001E-2</v>
          </cell>
          <cell r="S165">
            <v>1.407614605</v>
          </cell>
          <cell r="U165">
            <v>234</v>
          </cell>
          <cell r="V165">
            <v>158.4</v>
          </cell>
          <cell r="AB165" t="str">
            <v/>
          </cell>
          <cell r="AC165">
            <v>126.72000000000001</v>
          </cell>
          <cell r="AD165">
            <v>0.34320000000000006</v>
          </cell>
          <cell r="AE165">
            <v>1.3728000000000002</v>
          </cell>
          <cell r="AF165">
            <v>1.3728000000000002</v>
          </cell>
          <cell r="AG165">
            <v>1.3728000000000002</v>
          </cell>
          <cell r="AH165">
            <v>12.579255270325879</v>
          </cell>
          <cell r="AI165">
            <v>16.27</v>
          </cell>
          <cell r="AJ165">
            <v>16.78</v>
          </cell>
          <cell r="AK165">
            <v>10</v>
          </cell>
          <cell r="AL165">
            <v>0.25</v>
          </cell>
          <cell r="AM165">
            <v>1.4E-2</v>
          </cell>
          <cell r="AN165">
            <v>4.4983625411987305E-2</v>
          </cell>
          <cell r="AO165">
            <v>8.984375E-2</v>
          </cell>
          <cell r="AP165">
            <v>0.17993450164794922</v>
          </cell>
          <cell r="AQ165">
            <v>2.0947086287736738</v>
          </cell>
          <cell r="AR165">
            <v>3.778975196987409</v>
          </cell>
          <cell r="AS165">
            <v>2.8520803573869773</v>
          </cell>
          <cell r="AT165">
            <v>0.22363935980932134</v>
          </cell>
          <cell r="AU165">
            <v>0.26862298522130867</v>
          </cell>
          <cell r="AV165">
            <v>4.6159406516990629</v>
          </cell>
          <cell r="AW165">
            <v>226.58445688725405</v>
          </cell>
          <cell r="AX165">
            <v>5.5516849845464816E-2</v>
          </cell>
          <cell r="AY165">
            <v>286.01071695489856</v>
          </cell>
          <cell r="AZ165" t="str">
            <v>36°10'21''</v>
          </cell>
          <cell r="BA165" t="e">
            <v>#VALUE!</v>
          </cell>
          <cell r="BB165">
            <v>0.108</v>
          </cell>
          <cell r="BC165" t="e">
            <v>#VALUE!</v>
          </cell>
          <cell r="BD165" t="e">
            <v>#VALUE!</v>
          </cell>
          <cell r="BE165" t="e">
            <v>#VALUE!</v>
          </cell>
          <cell r="BF165" t="e">
            <v>#VALUE!</v>
          </cell>
          <cell r="BG165" t="e">
            <v>#VALUE!</v>
          </cell>
          <cell r="BH165" t="e">
            <v>#VALUE!</v>
          </cell>
          <cell r="BI165" t="e">
            <v>#VALUE!</v>
          </cell>
          <cell r="BJ165" t="e">
            <v>#VALUE!</v>
          </cell>
          <cell r="BK165" t="e">
            <v>#VALUE!</v>
          </cell>
          <cell r="BL165" t="e">
            <v>#VALUE!</v>
          </cell>
          <cell r="BM165" t="e">
            <v>#VALUE!</v>
          </cell>
          <cell r="BN165">
            <v>2.9999999999972715E-2</v>
          </cell>
          <cell r="BO165">
            <v>714.07</v>
          </cell>
          <cell r="BP165">
            <v>711.34</v>
          </cell>
          <cell r="BQ165">
            <v>714.32000000000016</v>
          </cell>
          <cell r="BR165">
            <v>711.59</v>
          </cell>
          <cell r="BS165">
            <v>715</v>
          </cell>
          <cell r="BT165">
            <v>712.5</v>
          </cell>
          <cell r="BU165" t="str">
            <v/>
          </cell>
          <cell r="BV165">
            <v>0.67999999999983629</v>
          </cell>
          <cell r="BW165">
            <v>0.90999999999996817</v>
          </cell>
          <cell r="BX165">
            <v>0.92999999999983629</v>
          </cell>
          <cell r="BY165">
            <v>250</v>
          </cell>
          <cell r="BZ165">
            <v>0.83750000000000002</v>
          </cell>
          <cell r="CA165">
            <v>0.3125</v>
          </cell>
          <cell r="CB165">
            <v>0.79499999999990223</v>
          </cell>
          <cell r="CC165">
            <v>10</v>
          </cell>
          <cell r="CD165" t="e">
            <v>#VALUE!</v>
          </cell>
          <cell r="CE165" t="e">
            <v>#VALUE!</v>
          </cell>
          <cell r="CF165">
            <v>0</v>
          </cell>
          <cell r="CG165">
            <v>0</v>
          </cell>
          <cell r="CH165" t="e">
            <v>#VALUE!</v>
          </cell>
          <cell r="CI165">
            <v>2</v>
          </cell>
          <cell r="CJ165">
            <v>1</v>
          </cell>
          <cell r="CK165">
            <v>1.5</v>
          </cell>
          <cell r="CL165" t="e">
            <v>#VALUE!</v>
          </cell>
          <cell r="CM165" t="e">
            <v>#VALUE!</v>
          </cell>
          <cell r="CN165" t="e">
            <v>#VALUE!</v>
          </cell>
          <cell r="CO165" t="str">
            <v/>
          </cell>
          <cell r="CP165">
            <v>3</v>
          </cell>
          <cell r="CQ165">
            <v>3</v>
          </cell>
          <cell r="DV165" t="str">
            <v>250 mm</v>
          </cell>
          <cell r="DW165">
            <v>16.27</v>
          </cell>
          <cell r="DX165" t="str">
            <v>1</v>
          </cell>
          <cell r="DY165" t="str">
            <v>CS</v>
          </cell>
          <cell r="DZ165">
            <v>714.07000000000016</v>
          </cell>
          <cell r="EA165">
            <v>711.34000000000015</v>
          </cell>
        </row>
        <row r="166">
          <cell r="A166">
            <v>95</v>
          </cell>
          <cell r="B166" t="str">
            <v>CBA12</v>
          </cell>
          <cell r="C166" t="str">
            <v>CBA13</v>
          </cell>
          <cell r="D166">
            <v>1.7524245000000001E-2</v>
          </cell>
          <cell r="E166">
            <v>4.0500000000000001E-2</v>
          </cell>
          <cell r="F166">
            <v>5.8024245000000002E-2</v>
          </cell>
          <cell r="G166">
            <v>2.33</v>
          </cell>
          <cell r="K166">
            <v>0.13707899617298944</v>
          </cell>
          <cell r="L166">
            <v>5.2682027017760902</v>
          </cell>
          <cell r="M166">
            <v>5.2682027017760902</v>
          </cell>
          <cell r="N166">
            <v>271.72899210702553</v>
          </cell>
          <cell r="O166">
            <v>0.63397948164146867</v>
          </cell>
          <cell r="P166">
            <v>21.07512709381006</v>
          </cell>
          <cell r="Q166">
            <v>1.7524245000000001E-2</v>
          </cell>
          <cell r="R166">
            <v>4.0500000000000001E-2</v>
          </cell>
          <cell r="S166">
            <v>1.4656388499999999</v>
          </cell>
          <cell r="U166">
            <v>239</v>
          </cell>
          <cell r="V166">
            <v>158.4</v>
          </cell>
          <cell r="AB166" t="str">
            <v/>
          </cell>
          <cell r="AC166">
            <v>126.72000000000001</v>
          </cell>
          <cell r="AD166">
            <v>0.35053333333333336</v>
          </cell>
          <cell r="AE166">
            <v>1.4021333333333335</v>
          </cell>
          <cell r="AF166">
            <v>1.4021333333333335</v>
          </cell>
          <cell r="AG166">
            <v>1.4021333333333335</v>
          </cell>
          <cell r="AH166">
            <v>22.57512709381006</v>
          </cell>
          <cell r="AI166">
            <v>18.52</v>
          </cell>
          <cell r="AJ166">
            <v>13.01</v>
          </cell>
          <cell r="AK166">
            <v>10</v>
          </cell>
          <cell r="AL166">
            <v>0.25</v>
          </cell>
          <cell r="AM166">
            <v>1.4E-2</v>
          </cell>
          <cell r="AN166">
            <v>6.4124584197998047E-2</v>
          </cell>
          <cell r="AO166">
            <v>0.12109375</v>
          </cell>
          <cell r="AP166">
            <v>0.25649833679199219</v>
          </cell>
          <cell r="AQ166">
            <v>2.2688749454559671</v>
          </cell>
          <cell r="AR166">
            <v>3.3905410364043287</v>
          </cell>
          <cell r="AS166">
            <v>3.0151713387890853</v>
          </cell>
          <cell r="AT166">
            <v>0.26237479704983779</v>
          </cell>
          <cell r="AU166">
            <v>0.32649938124783584</v>
          </cell>
          <cell r="AV166">
            <v>4.0644603045678585</v>
          </cell>
          <cell r="AW166">
            <v>199.51372865058934</v>
          </cell>
          <cell r="AX166">
            <v>0.11315074529706243</v>
          </cell>
          <cell r="AY166">
            <v>293.37755076372264</v>
          </cell>
          <cell r="AZ166" t="str">
            <v>07°22'01''</v>
          </cell>
          <cell r="BA166" t="e">
            <v>#VALUE!</v>
          </cell>
          <cell r="BB166">
            <v>5.8000000000000003E-2</v>
          </cell>
          <cell r="BC166" t="e">
            <v>#VALUE!</v>
          </cell>
          <cell r="BD166" t="e">
            <v>#VALUE!</v>
          </cell>
          <cell r="BE166" t="e">
            <v>#VALUE!</v>
          </cell>
          <cell r="BF166" t="e">
            <v>#VALUE!</v>
          </cell>
          <cell r="BG166" t="e">
            <v>#VALUE!</v>
          </cell>
          <cell r="BH166" t="e">
            <v>#VALUE!</v>
          </cell>
          <cell r="BI166" t="e">
            <v>#VALUE!</v>
          </cell>
          <cell r="BJ166" t="e">
            <v>#VALUE!</v>
          </cell>
          <cell r="BK166" t="e">
            <v>#VALUE!</v>
          </cell>
          <cell r="BL166" t="e">
            <v>#VALUE!</v>
          </cell>
          <cell r="BM166" t="e">
            <v>#VALUE!</v>
          </cell>
          <cell r="BN166">
            <v>3.0000000000086402E-2</v>
          </cell>
          <cell r="BO166">
            <v>711.31</v>
          </cell>
          <cell r="BP166">
            <v>708.9</v>
          </cell>
          <cell r="BQ166">
            <v>711.56000000000017</v>
          </cell>
          <cell r="BR166">
            <v>709.15</v>
          </cell>
          <cell r="BS166">
            <v>712.5</v>
          </cell>
          <cell r="BT166">
            <v>710.1</v>
          </cell>
          <cell r="BU166" t="str">
            <v/>
          </cell>
          <cell r="BV166">
            <v>0.9399999999998272</v>
          </cell>
          <cell r="BW166">
            <v>0.95000000000004547</v>
          </cell>
          <cell r="BX166">
            <v>1.1899999999998272</v>
          </cell>
          <cell r="BY166">
            <v>250</v>
          </cell>
          <cell r="BZ166">
            <v>0.83750000000000002</v>
          </cell>
          <cell r="CA166">
            <v>0.3125</v>
          </cell>
          <cell r="CB166">
            <v>0.94499999999993634</v>
          </cell>
          <cell r="CC166">
            <v>10</v>
          </cell>
          <cell r="CD166" t="e">
            <v>#VALUE!</v>
          </cell>
          <cell r="CE166" t="e">
            <v>#VALUE!</v>
          </cell>
          <cell r="CF166">
            <v>0</v>
          </cell>
          <cell r="CG166">
            <v>0</v>
          </cell>
          <cell r="CH166" t="e">
            <v>#VALUE!</v>
          </cell>
          <cell r="CI166">
            <v>2</v>
          </cell>
          <cell r="CJ166">
            <v>1</v>
          </cell>
          <cell r="CK166">
            <v>1.5</v>
          </cell>
          <cell r="CL166" t="e">
            <v>#VALUE!</v>
          </cell>
          <cell r="CM166" t="e">
            <v>#VALUE!</v>
          </cell>
          <cell r="CN166" t="e">
            <v>#VALUE!</v>
          </cell>
          <cell r="CO166" t="str">
            <v/>
          </cell>
          <cell r="CP166">
            <v>3</v>
          </cell>
          <cell r="CQ166">
            <v>3</v>
          </cell>
          <cell r="DV166" t="str">
            <v>250 mm</v>
          </cell>
          <cell r="DW166">
            <v>18.52</v>
          </cell>
          <cell r="DX166" t="str">
            <v>1</v>
          </cell>
          <cell r="DY166" t="str">
            <v>CS</v>
          </cell>
          <cell r="DZ166">
            <v>711.31000000000017</v>
          </cell>
          <cell r="EA166">
            <v>708.9000000000002</v>
          </cell>
        </row>
        <row r="167">
          <cell r="A167">
            <v>96</v>
          </cell>
          <cell r="B167" t="str">
            <v>CBA13</v>
          </cell>
          <cell r="C167" t="str">
            <v>C73'</v>
          </cell>
          <cell r="E167">
            <v>5.8024245000000002E-2</v>
          </cell>
          <cell r="F167">
            <v>5.8024245000000002E-2</v>
          </cell>
          <cell r="G167">
            <v>2.33</v>
          </cell>
          <cell r="K167">
            <v>7.934743740379005E-2</v>
          </cell>
          <cell r="L167">
            <v>5.3475501391798801</v>
          </cell>
          <cell r="M167">
            <v>5.3475501391798801</v>
          </cell>
          <cell r="N167">
            <v>269.50745363031592</v>
          </cell>
          <cell r="O167">
            <v>0.63273560209424085</v>
          </cell>
          <cell r="P167">
            <v>30.969825254594582</v>
          </cell>
          <cell r="Q167">
            <v>0</v>
          </cell>
          <cell r="R167">
            <v>5.8024245000000002E-2</v>
          </cell>
          <cell r="S167">
            <v>1.5236630949999999</v>
          </cell>
          <cell r="U167">
            <v>239</v>
          </cell>
          <cell r="V167">
            <v>158.4</v>
          </cell>
          <cell r="AB167" t="str">
            <v/>
          </cell>
          <cell r="AC167">
            <v>126.72000000000001</v>
          </cell>
          <cell r="AD167">
            <v>0.35053333333333336</v>
          </cell>
          <cell r="AE167">
            <v>1.4021333333333335</v>
          </cell>
          <cell r="AF167">
            <v>1.4021333333333335</v>
          </cell>
          <cell r="AG167">
            <v>1.4021333333333335</v>
          </cell>
          <cell r="AH167">
            <v>32.469825254594582</v>
          </cell>
          <cell r="AI167">
            <v>13.370000000000001</v>
          </cell>
          <cell r="AJ167">
            <v>18.47</v>
          </cell>
          <cell r="AK167">
            <v>10</v>
          </cell>
          <cell r="AL167">
            <v>0.25</v>
          </cell>
          <cell r="AM167">
            <v>1.4E-2</v>
          </cell>
          <cell r="AN167">
            <v>7.0542335510253906E-2</v>
          </cell>
          <cell r="AO167">
            <v>0.146484375</v>
          </cell>
          <cell r="AP167">
            <v>0.28216934204101563</v>
          </cell>
          <cell r="AQ167">
            <v>2.8549632012355111</v>
          </cell>
          <cell r="AR167">
            <v>4.0510651537985707</v>
          </cell>
          <cell r="AS167">
            <v>4.6475013687236437</v>
          </cell>
          <cell r="AT167">
            <v>0.41543398982716195</v>
          </cell>
          <cell r="AU167">
            <v>0.48597632533741586</v>
          </cell>
          <cell r="AV167">
            <v>4.8428128468684628</v>
          </cell>
          <cell r="AW167">
            <v>237.72101972550365</v>
          </cell>
          <cell r="AX167">
            <v>0.13658794368326146</v>
          </cell>
          <cell r="AY167">
            <v>279.77481426376596</v>
          </cell>
          <cell r="AZ167" t="str">
            <v>13°36'10''</v>
          </cell>
          <cell r="BA167" t="e">
            <v>#VALUE!</v>
          </cell>
          <cell r="BB167">
            <v>0.159</v>
          </cell>
          <cell r="BC167" t="e">
            <v>#VALUE!</v>
          </cell>
          <cell r="BD167" t="e">
            <v>#VALUE!</v>
          </cell>
          <cell r="BE167" t="e">
            <v>#VALUE!</v>
          </cell>
          <cell r="BF167" t="e">
            <v>#VALUE!</v>
          </cell>
          <cell r="BG167" t="e">
            <v>#VALUE!</v>
          </cell>
          <cell r="BH167" t="e">
            <v>#VALUE!</v>
          </cell>
          <cell r="BI167" t="e">
            <v>#VALUE!</v>
          </cell>
          <cell r="BJ167" t="e">
            <v>#VALUE!</v>
          </cell>
          <cell r="BK167" t="e">
            <v>#VALUE!</v>
          </cell>
          <cell r="BL167" t="e">
            <v>#VALUE!</v>
          </cell>
          <cell r="BM167" t="e">
            <v>#VALUE!</v>
          </cell>
          <cell r="BN167">
            <v>2.9999999999972715E-2</v>
          </cell>
          <cell r="BO167">
            <v>708.87</v>
          </cell>
          <cell r="BP167">
            <v>706.4</v>
          </cell>
          <cell r="BQ167">
            <v>709.12000000000023</v>
          </cell>
          <cell r="BR167">
            <v>706.65</v>
          </cell>
          <cell r="BS167">
            <v>710.1</v>
          </cell>
          <cell r="BT167">
            <v>708.7</v>
          </cell>
          <cell r="BU167" t="str">
            <v/>
          </cell>
          <cell r="BV167">
            <v>0.97999999999979082</v>
          </cell>
          <cell r="BW167">
            <v>2.0500000000000682</v>
          </cell>
          <cell r="BX167">
            <v>1.2299999999997908</v>
          </cell>
          <cell r="BY167">
            <v>250</v>
          </cell>
          <cell r="BZ167">
            <v>0.83750000000000002</v>
          </cell>
          <cell r="CA167">
            <v>0.3125</v>
          </cell>
          <cell r="CB167">
            <v>1.5149999999999295</v>
          </cell>
          <cell r="CC167">
            <v>10</v>
          </cell>
          <cell r="CD167" t="e">
            <v>#VALUE!</v>
          </cell>
          <cell r="CE167" t="e">
            <v>#VALUE!</v>
          </cell>
          <cell r="CF167">
            <v>0</v>
          </cell>
          <cell r="CG167">
            <v>0</v>
          </cell>
          <cell r="CH167" t="e">
            <v>#VALUE!</v>
          </cell>
          <cell r="CI167">
            <v>2</v>
          </cell>
          <cell r="CJ167">
            <v>1</v>
          </cell>
          <cell r="CK167">
            <v>1.5</v>
          </cell>
          <cell r="CL167" t="e">
            <v>#VALUE!</v>
          </cell>
          <cell r="CM167" t="e">
            <v>#VALUE!</v>
          </cell>
          <cell r="CN167" t="e">
            <v>#VALUE!</v>
          </cell>
          <cell r="CO167" t="str">
            <v/>
          </cell>
          <cell r="CP167">
            <v>3</v>
          </cell>
          <cell r="CQ167">
            <v>3</v>
          </cell>
          <cell r="DV167" t="str">
            <v>250 mm</v>
          </cell>
          <cell r="DW167">
            <v>13.370000000000001</v>
          </cell>
          <cell r="DX167" t="str">
            <v>1</v>
          </cell>
          <cell r="DY167" t="str">
            <v>CS</v>
          </cell>
          <cell r="DZ167">
            <v>708.87000000000023</v>
          </cell>
          <cell r="EA167">
            <v>706.4000000000002</v>
          </cell>
        </row>
        <row r="168">
          <cell r="O168" t="str">
            <v/>
          </cell>
          <cell r="AC168" t="str">
            <v/>
          </cell>
          <cell r="AD168" t="str">
            <v/>
          </cell>
        </row>
        <row r="169">
          <cell r="A169">
            <v>97</v>
          </cell>
          <cell r="B169" t="str">
            <v>CBA31</v>
          </cell>
          <cell r="C169" t="str">
            <v>CBB2</v>
          </cell>
          <cell r="D169">
            <v>2.8129770000000002E-2</v>
          </cell>
          <cell r="E169">
            <v>0</v>
          </cell>
          <cell r="F169">
            <v>2.8129770000000002E-2</v>
          </cell>
          <cell r="G169">
            <v>2.33</v>
          </cell>
          <cell r="H169">
            <v>26.67</v>
          </cell>
          <cell r="I169">
            <v>3.8</v>
          </cell>
          <cell r="J169">
            <v>14.24821897262842</v>
          </cell>
          <cell r="K169" t="str">
            <v/>
          </cell>
          <cell r="L169">
            <v>7.6352121981382393</v>
          </cell>
          <cell r="M169">
            <v>10</v>
          </cell>
          <cell r="N169">
            <v>190.32831544687943</v>
          </cell>
          <cell r="O169">
            <v>0.63241352201257872</v>
          </cell>
          <cell r="P169">
            <v>3.3858735305077903</v>
          </cell>
          <cell r="Q169">
            <v>2.8129770000000002E-2</v>
          </cell>
          <cell r="R169">
            <v>0</v>
          </cell>
          <cell r="S169">
            <v>2.8129770000000002E-2</v>
          </cell>
          <cell r="U169">
            <v>10</v>
          </cell>
          <cell r="V169">
            <v>158.4</v>
          </cell>
          <cell r="Y169">
            <v>0</v>
          </cell>
          <cell r="AB169" t="str">
            <v/>
          </cell>
          <cell r="AC169">
            <v>126.72000000000001</v>
          </cell>
          <cell r="AD169">
            <v>1.4666666666666666E-2</v>
          </cell>
          <cell r="AE169">
            <v>5.8666666666666666E-2</v>
          </cell>
          <cell r="AF169">
            <v>5.8666666666666666E-2</v>
          </cell>
          <cell r="AG169">
            <v>5.8666666666666666E-2</v>
          </cell>
          <cell r="AH169">
            <v>4.8858735305077907</v>
          </cell>
          <cell r="AI169">
            <v>25.44</v>
          </cell>
          <cell r="AJ169">
            <v>9.83</v>
          </cell>
          <cell r="AK169">
            <v>8</v>
          </cell>
          <cell r="AL169">
            <v>0.2</v>
          </cell>
          <cell r="AM169">
            <v>1.4E-2</v>
          </cell>
          <cell r="AN169">
            <v>3.4511566162109375E-2</v>
          </cell>
          <cell r="AO169">
            <v>5.9374999999999997E-2</v>
          </cell>
          <cell r="AP169">
            <v>0.17255783081054688</v>
          </cell>
          <cell r="AQ169">
            <v>1.3502351717489212</v>
          </cell>
          <cell r="AR169">
            <v>2.7837672975552663</v>
          </cell>
          <cell r="AS169">
            <v>1.2927928501455326</v>
          </cell>
          <cell r="AT169">
            <v>9.2922274160440285E-2</v>
          </cell>
          <cell r="AU169">
            <v>0.12743384032254967</v>
          </cell>
          <cell r="AV169">
            <v>3.0446285932305024</v>
          </cell>
          <cell r="AW169">
            <v>95.649828214023756</v>
          </cell>
          <cell r="AX169">
            <v>5.1080839576368893E-2</v>
          </cell>
          <cell r="AY169">
            <v>284.60287061627736</v>
          </cell>
          <cell r="AZ169" t="e">
            <v>#REF!</v>
          </cell>
          <cell r="BA169" t="e">
            <v>#REF!</v>
          </cell>
          <cell r="BB169" t="e">
            <v>#REF!</v>
          </cell>
          <cell r="BC169" t="e">
            <v>#REF!</v>
          </cell>
          <cell r="BD169" t="e">
            <v>#REF!</v>
          </cell>
          <cell r="BE169" t="e">
            <v>#REF!</v>
          </cell>
          <cell r="BF169" t="e">
            <v>#REF!</v>
          </cell>
          <cell r="BG169" t="e">
            <v>#REF!</v>
          </cell>
          <cell r="BH169" t="e">
            <v>#REF!</v>
          </cell>
          <cell r="BI169" t="e">
            <v>#REF!</v>
          </cell>
          <cell r="BJ169" t="e">
            <v>#REF!</v>
          </cell>
          <cell r="BK169" t="e">
            <v>#REF!</v>
          </cell>
          <cell r="BL169" t="e">
            <v>#REF!</v>
          </cell>
          <cell r="BM169" t="e">
            <v>#REF!</v>
          </cell>
          <cell r="BO169">
            <v>707.7</v>
          </cell>
          <cell r="BP169">
            <v>705.2</v>
          </cell>
          <cell r="BQ169">
            <v>707.90000000000009</v>
          </cell>
          <cell r="BR169">
            <v>705.40000000000009</v>
          </cell>
          <cell r="BS169">
            <v>708.5</v>
          </cell>
          <cell r="BT169">
            <v>706</v>
          </cell>
          <cell r="BU169" t="str">
            <v/>
          </cell>
          <cell r="BV169">
            <v>0.59999999999990905</v>
          </cell>
          <cell r="BW169">
            <v>0.59999999999990905</v>
          </cell>
          <cell r="BX169">
            <v>0.79999999999990901</v>
          </cell>
          <cell r="BY169">
            <v>200</v>
          </cell>
          <cell r="BZ169">
            <v>0.75</v>
          </cell>
          <cell r="CA169">
            <v>0.25</v>
          </cell>
          <cell r="CB169">
            <v>0.59999999999990905</v>
          </cell>
          <cell r="CC169">
            <v>3</v>
          </cell>
          <cell r="CD169" t="e">
            <v>#VALUE!</v>
          </cell>
          <cell r="CE169" t="e">
            <v>#VALUE!</v>
          </cell>
          <cell r="CF169">
            <v>0</v>
          </cell>
          <cell r="CG169">
            <v>0</v>
          </cell>
          <cell r="CH169" t="e">
            <v>#VALUE!</v>
          </cell>
          <cell r="CI169">
            <v>2</v>
          </cell>
          <cell r="CJ169">
            <v>1</v>
          </cell>
          <cell r="CK169">
            <v>1.5</v>
          </cell>
          <cell r="CL169" t="e">
            <v>#VALUE!</v>
          </cell>
          <cell r="CM169" t="e">
            <v>#VALUE!</v>
          </cell>
          <cell r="CN169" t="e">
            <v>#VALUE!</v>
          </cell>
          <cell r="CO169" t="str">
            <v/>
          </cell>
          <cell r="CP169">
            <v>3</v>
          </cell>
          <cell r="CQ169">
            <v>3</v>
          </cell>
          <cell r="DV169" t="str">
            <v>200 mm</v>
          </cell>
          <cell r="DW169">
            <v>25.44</v>
          </cell>
          <cell r="DX169" t="str">
            <v>1</v>
          </cell>
          <cell r="DY169" t="str">
            <v>CS</v>
          </cell>
          <cell r="DZ169">
            <v>707.7</v>
          </cell>
          <cell r="EA169">
            <v>705.2</v>
          </cell>
        </row>
        <row r="170">
          <cell r="O170" t="str">
            <v/>
          </cell>
          <cell r="AC170" t="str">
            <v/>
          </cell>
          <cell r="AD170" t="str">
            <v/>
          </cell>
        </row>
        <row r="171">
          <cell r="A171">
            <v>98</v>
          </cell>
          <cell r="B171" t="str">
            <v>CBA14</v>
          </cell>
          <cell r="C171" t="str">
            <v>CBA15</v>
          </cell>
          <cell r="D171">
            <v>1.9527829999999999E-2</v>
          </cell>
          <cell r="F171">
            <v>1.9527829999999999E-2</v>
          </cell>
          <cell r="G171">
            <v>2.33</v>
          </cell>
          <cell r="H171">
            <v>28.43</v>
          </cell>
          <cell r="I171">
            <v>3.4</v>
          </cell>
          <cell r="J171">
            <v>11.959198030249736</v>
          </cell>
          <cell r="K171" t="str">
            <v/>
          </cell>
          <cell r="L171">
            <v>8.3570090924801548</v>
          </cell>
          <cell r="M171">
            <v>10</v>
          </cell>
          <cell r="N171">
            <v>190.32831544687943</v>
          </cell>
          <cell r="O171">
            <v>0.63320824524312913</v>
          </cell>
          <cell r="P171">
            <v>2.3534444444359539</v>
          </cell>
          <cell r="Q171">
            <v>1.9527829999999999E-2</v>
          </cell>
          <cell r="R171">
            <v>0</v>
          </cell>
          <cell r="S171">
            <v>1.9527829999999999E-2</v>
          </cell>
          <cell r="U171">
            <v>6</v>
          </cell>
          <cell r="V171">
            <v>158.4</v>
          </cell>
          <cell r="Y171">
            <v>0</v>
          </cell>
          <cell r="AB171" t="str">
            <v/>
          </cell>
          <cell r="AC171">
            <v>126.72000000000001</v>
          </cell>
          <cell r="AD171">
            <v>8.8000000000000005E-3</v>
          </cell>
          <cell r="AE171">
            <v>3.5200000000000002E-2</v>
          </cell>
          <cell r="AF171">
            <v>3.5200000000000002E-2</v>
          </cell>
          <cell r="AG171">
            <v>3.5200000000000002E-2</v>
          </cell>
          <cell r="AH171">
            <v>3.8534444444359539</v>
          </cell>
          <cell r="AI171">
            <v>23.650000000000002</v>
          </cell>
          <cell r="AJ171">
            <v>11.42</v>
          </cell>
          <cell r="AK171">
            <v>8</v>
          </cell>
          <cell r="AL171">
            <v>0.2</v>
          </cell>
          <cell r="AM171">
            <v>1.4E-2</v>
          </cell>
          <cell r="AN171">
            <v>2.9545593261718753E-2</v>
          </cell>
          <cell r="AO171">
            <v>0.05</v>
          </cell>
          <cell r="AP171">
            <v>0.14772796630859375</v>
          </cell>
          <cell r="AQ171">
            <v>1.3332037286605523</v>
          </cell>
          <cell r="AR171">
            <v>2.980277971406097</v>
          </cell>
          <cell r="AS171">
            <v>1.3216219474809563</v>
          </cell>
          <cell r="AT171">
            <v>9.059287370613657E-2</v>
          </cell>
          <cell r="AU171">
            <v>0.12013846696785532</v>
          </cell>
          <cell r="AV171">
            <v>3.2816375671662077</v>
          </cell>
          <cell r="AW171">
            <v>103.09568472753641</v>
          </cell>
          <cell r="AX171">
            <v>3.7377359242726053E-2</v>
          </cell>
          <cell r="AY171">
            <v>281.90159005052845</v>
          </cell>
          <cell r="AZ171" t="e">
            <v>#REF!</v>
          </cell>
          <cell r="BA171" t="e">
            <v>#REF!</v>
          </cell>
          <cell r="BB171" t="e">
            <v>#REF!</v>
          </cell>
          <cell r="BC171" t="e">
            <v>#REF!</v>
          </cell>
          <cell r="BD171" t="e">
            <v>#REF!</v>
          </cell>
          <cell r="BE171" t="e">
            <v>#REF!</v>
          </cell>
          <cell r="BF171" t="e">
            <v>#REF!</v>
          </cell>
          <cell r="BG171" t="e">
            <v>#REF!</v>
          </cell>
          <cell r="BH171" t="e">
            <v>#REF!</v>
          </cell>
          <cell r="BI171" t="e">
            <v>#REF!</v>
          </cell>
          <cell r="BJ171" t="e">
            <v>#REF!</v>
          </cell>
          <cell r="BK171" t="e">
            <v>#REF!</v>
          </cell>
          <cell r="BL171" t="e">
            <v>#REF!</v>
          </cell>
          <cell r="BM171" t="e">
            <v>#REF!</v>
          </cell>
          <cell r="BO171">
            <v>707.4</v>
          </cell>
          <cell r="BP171">
            <v>704.7</v>
          </cell>
          <cell r="BQ171">
            <v>707.6</v>
          </cell>
          <cell r="BR171">
            <v>704.90000000000009</v>
          </cell>
          <cell r="BS171">
            <v>708.2</v>
          </cell>
          <cell r="BT171">
            <v>705.5</v>
          </cell>
          <cell r="BU171" t="str">
            <v/>
          </cell>
          <cell r="BV171">
            <v>0.60000000000002274</v>
          </cell>
          <cell r="BW171">
            <v>0.59999999999990905</v>
          </cell>
          <cell r="BX171">
            <v>0.80000000000002269</v>
          </cell>
          <cell r="BY171">
            <v>200</v>
          </cell>
          <cell r="BZ171">
            <v>0.75</v>
          </cell>
          <cell r="CA171">
            <v>0.25</v>
          </cell>
          <cell r="CB171">
            <v>0.59999999999996589</v>
          </cell>
          <cell r="CC171">
            <v>3</v>
          </cell>
          <cell r="CD171" t="e">
            <v>#VALUE!</v>
          </cell>
          <cell r="CE171" t="e">
            <v>#VALUE!</v>
          </cell>
          <cell r="CF171">
            <v>0</v>
          </cell>
          <cell r="CG171">
            <v>0</v>
          </cell>
          <cell r="CH171" t="e">
            <v>#VALUE!</v>
          </cell>
          <cell r="CI171">
            <v>2</v>
          </cell>
          <cell r="CJ171">
            <v>1</v>
          </cell>
          <cell r="CK171">
            <v>1.5</v>
          </cell>
          <cell r="CL171" t="e">
            <v>#VALUE!</v>
          </cell>
          <cell r="CM171" t="e">
            <v>#VALUE!</v>
          </cell>
          <cell r="CN171" t="e">
            <v>#VALUE!</v>
          </cell>
          <cell r="CO171" t="str">
            <v/>
          </cell>
          <cell r="CP171">
            <v>3</v>
          </cell>
          <cell r="CQ171">
            <v>3</v>
          </cell>
          <cell r="DV171" t="str">
            <v>200 mm</v>
          </cell>
          <cell r="DW171">
            <v>23.650000000000002</v>
          </cell>
          <cell r="DX171" t="str">
            <v>1</v>
          </cell>
          <cell r="DY171" t="str">
            <v>CS</v>
          </cell>
          <cell r="DZ171">
            <v>707.4</v>
          </cell>
          <cell r="EA171">
            <v>704.69999999999993</v>
          </cell>
        </row>
        <row r="172">
          <cell r="O172" t="str">
            <v/>
          </cell>
          <cell r="AC172" t="str">
            <v/>
          </cell>
          <cell r="AD172" t="str">
            <v/>
          </cell>
        </row>
        <row r="173">
          <cell r="A173" t="str">
            <v>alc. Simp. AC Margen norte BB</v>
          </cell>
          <cell r="O173" t="str">
            <v/>
          </cell>
          <cell r="AC173" t="str">
            <v/>
          </cell>
        </row>
        <row r="174">
          <cell r="O174" t="str">
            <v/>
          </cell>
          <cell r="AC174" t="str">
            <v/>
          </cell>
          <cell r="AD174" t="str">
            <v/>
          </cell>
        </row>
        <row r="175">
          <cell r="A175">
            <v>99</v>
          </cell>
          <cell r="B175" t="str">
            <v>CBB1</v>
          </cell>
          <cell r="C175" t="str">
            <v>CBB2</v>
          </cell>
          <cell r="D175">
            <v>4.0584490000000001E-2</v>
          </cell>
          <cell r="E175">
            <v>0</v>
          </cell>
          <cell r="F175">
            <v>4.0584490000000001E-2</v>
          </cell>
          <cell r="G175">
            <v>2.33</v>
          </cell>
          <cell r="H175">
            <v>25.27</v>
          </cell>
          <cell r="I175">
            <v>3.57</v>
          </cell>
          <cell r="J175">
            <v>14.127423822714679</v>
          </cell>
          <cell r="K175" t="str">
            <v/>
          </cell>
          <cell r="L175">
            <v>7.4532340640324302</v>
          </cell>
          <cell r="M175">
            <v>10</v>
          </cell>
          <cell r="N175">
            <v>190.32831544687943</v>
          </cell>
          <cell r="O175">
            <v>0.63106956294619543</v>
          </cell>
          <cell r="P175">
            <v>4.8746196055109499</v>
          </cell>
          <cell r="Q175">
            <v>4.0584490000000001E-2</v>
          </cell>
          <cell r="R175">
            <v>0</v>
          </cell>
          <cell r="S175">
            <v>4.0584490000000001E-2</v>
          </cell>
          <cell r="U175">
            <v>10</v>
          </cell>
          <cell r="V175">
            <v>158.4</v>
          </cell>
          <cell r="Y175">
            <v>0</v>
          </cell>
          <cell r="AB175" t="str">
            <v/>
          </cell>
          <cell r="AC175">
            <v>126.72000000000001</v>
          </cell>
          <cell r="AD175">
            <v>1.4666666666666666E-2</v>
          </cell>
          <cell r="AE175">
            <v>5.8666666666666666E-2</v>
          </cell>
          <cell r="AF175">
            <v>5.8666666666666666E-2</v>
          </cell>
          <cell r="AG175">
            <v>5.8666666666666666E-2</v>
          </cell>
          <cell r="AH175">
            <v>6.3746196055109499</v>
          </cell>
          <cell r="AI175">
            <v>57.43</v>
          </cell>
          <cell r="AJ175">
            <v>7.19</v>
          </cell>
          <cell r="AK175">
            <v>10</v>
          </cell>
          <cell r="AL175">
            <v>0.25</v>
          </cell>
          <cell r="AM175">
            <v>1.4E-2</v>
          </cell>
          <cell r="AN175">
            <v>3.9574623107910156E-2</v>
          </cell>
          <cell r="AO175">
            <v>6.25E-2</v>
          </cell>
          <cell r="AP175">
            <v>0.15829849243164063</v>
          </cell>
          <cell r="AQ175">
            <v>1.2770360936565701</v>
          </cell>
          <cell r="AR175">
            <v>2.4632730050532512</v>
          </cell>
          <cell r="AS175">
            <v>1.1020750194651829</v>
          </cell>
          <cell r="AT175">
            <v>8.3120345795190217E-2</v>
          </cell>
          <cell r="AU175">
            <v>0.12269496890310037</v>
          </cell>
          <cell r="AV175">
            <v>3.0215423332228073</v>
          </cell>
          <cell r="AW175">
            <v>148.3196124463021</v>
          </cell>
          <cell r="AX175">
            <v>4.2978939200092832E-2</v>
          </cell>
          <cell r="AY175">
            <v>202.86247170901726</v>
          </cell>
          <cell r="AZ175" t="e">
            <v>#REF!</v>
          </cell>
          <cell r="BA175" t="e">
            <v>#REF!</v>
          </cell>
          <cell r="BB175" t="e">
            <v>#REF!</v>
          </cell>
          <cell r="BC175" t="e">
            <v>#REF!</v>
          </cell>
          <cell r="BD175" t="e">
            <v>#REF!</v>
          </cell>
          <cell r="BE175" t="e">
            <v>#REF!</v>
          </cell>
          <cell r="BF175" t="e">
            <v>#REF!</v>
          </cell>
          <cell r="BG175" t="e">
            <v>#REF!</v>
          </cell>
          <cell r="BH175" t="e">
            <v>#REF!</v>
          </cell>
          <cell r="BI175" t="e">
            <v>#REF!</v>
          </cell>
          <cell r="BJ175" t="e">
            <v>#REF!</v>
          </cell>
          <cell r="BK175" t="e">
            <v>#REF!</v>
          </cell>
          <cell r="BL175" t="e">
            <v>#REF!</v>
          </cell>
          <cell r="BM175" t="e">
            <v>#REF!</v>
          </cell>
          <cell r="BO175">
            <v>709.3</v>
          </cell>
          <cell r="BP175">
            <v>705.17</v>
          </cell>
          <cell r="BQ175">
            <v>709.55</v>
          </cell>
          <cell r="BR175">
            <v>705.42</v>
          </cell>
          <cell r="BS175">
            <v>710.1</v>
          </cell>
          <cell r="BT175">
            <v>706</v>
          </cell>
          <cell r="BU175" t="str">
            <v/>
          </cell>
          <cell r="BV175">
            <v>0.55000000000006821</v>
          </cell>
          <cell r="BW175">
            <v>0.58000000000004093</v>
          </cell>
          <cell r="BX175">
            <v>0.80000000000006821</v>
          </cell>
          <cell r="BY175">
            <v>250</v>
          </cell>
          <cell r="BZ175">
            <v>0.83750000000000002</v>
          </cell>
          <cell r="CA175">
            <v>0.3125</v>
          </cell>
          <cell r="CB175">
            <v>0.56500000000005457</v>
          </cell>
          <cell r="CC175">
            <v>3</v>
          </cell>
          <cell r="CD175">
            <v>0.61074030718755656</v>
          </cell>
          <cell r="CE175" t="e">
            <v>#VALUE!</v>
          </cell>
          <cell r="CF175">
            <v>0</v>
          </cell>
          <cell r="CG175">
            <v>0</v>
          </cell>
          <cell r="CH175" t="e">
            <v>#VALUE!</v>
          </cell>
          <cell r="CI175">
            <v>2</v>
          </cell>
          <cell r="CJ175">
            <v>1</v>
          </cell>
          <cell r="CK175">
            <v>1.5</v>
          </cell>
          <cell r="CL175">
            <v>2345</v>
          </cell>
          <cell r="CM175" t="e">
            <v>#VALUE!</v>
          </cell>
          <cell r="CN175" t="e">
            <v>#VALUE!</v>
          </cell>
          <cell r="CO175" t="str">
            <v/>
          </cell>
          <cell r="CP175">
            <v>3</v>
          </cell>
          <cell r="CQ175">
            <v>3</v>
          </cell>
          <cell r="DV175" t="str">
            <v>250 mm</v>
          </cell>
          <cell r="DW175">
            <v>57.43</v>
          </cell>
          <cell r="DX175" t="str">
            <v>1</v>
          </cell>
          <cell r="DY175" t="str">
            <v>CS</v>
          </cell>
          <cell r="DZ175">
            <v>709.3</v>
          </cell>
          <cell r="EA175">
            <v>705.17</v>
          </cell>
        </row>
        <row r="176">
          <cell r="A176">
            <v>100</v>
          </cell>
          <cell r="B176" t="str">
            <v>CBB2</v>
          </cell>
          <cell r="C176" t="str">
            <v>CBA15</v>
          </cell>
          <cell r="E176">
            <v>2.8129770000000002E-2</v>
          </cell>
          <cell r="F176">
            <v>6.8714259999999999E-2</v>
          </cell>
          <cell r="G176">
            <v>2.33</v>
          </cell>
          <cell r="K176">
            <v>4.8058459807800928E-2</v>
          </cell>
          <cell r="L176">
            <v>10.048058459807802</v>
          </cell>
          <cell r="M176">
            <v>10.048058459807802</v>
          </cell>
          <cell r="N176">
            <v>189.8170844595391</v>
          </cell>
          <cell r="O176">
            <v>0.6328648068669529</v>
          </cell>
          <cell r="P176">
            <v>8.2538081576713864</v>
          </cell>
          <cell r="Q176">
            <v>0</v>
          </cell>
          <cell r="R176">
            <v>2.8129770000000002E-2</v>
          </cell>
          <cell r="S176">
            <v>6.8714259999999999E-2</v>
          </cell>
          <cell r="U176">
            <v>20</v>
          </cell>
          <cell r="V176">
            <v>158.4</v>
          </cell>
          <cell r="Y176">
            <v>0</v>
          </cell>
          <cell r="AB176" t="str">
            <v/>
          </cell>
          <cell r="AC176">
            <v>126.72000000000001</v>
          </cell>
          <cell r="AD176">
            <v>2.9333333333333333E-2</v>
          </cell>
          <cell r="AE176">
            <v>0.11733333333333333</v>
          </cell>
          <cell r="AF176">
            <v>0.11733333333333333</v>
          </cell>
          <cell r="AG176">
            <v>0.11733333333333333</v>
          </cell>
          <cell r="AH176">
            <v>9.7538081576713864</v>
          </cell>
          <cell r="AI176">
            <v>4.66</v>
          </cell>
          <cell r="AJ176">
            <v>10.09</v>
          </cell>
          <cell r="AK176">
            <v>10</v>
          </cell>
          <cell r="AL176">
            <v>0.25</v>
          </cell>
          <cell r="AM176">
            <v>1.4E-2</v>
          </cell>
          <cell r="AN176">
            <v>4.4981956481933594E-2</v>
          </cell>
          <cell r="AO176">
            <v>7.8125E-2</v>
          </cell>
          <cell r="AP176">
            <v>0.17992782592773438</v>
          </cell>
          <cell r="AQ176">
            <v>1.6242930089538914</v>
          </cell>
          <cell r="AR176">
            <v>2.9303752756856016</v>
          </cell>
          <cell r="AS176">
            <v>1.7149368013567325</v>
          </cell>
          <cell r="AT176">
            <v>0.13447134449217565</v>
          </cell>
          <cell r="AU176">
            <v>0.17945330097410925</v>
          </cell>
          <cell r="AV176">
            <v>3.5793965999329362</v>
          </cell>
          <cell r="AW176">
            <v>175.70321972864994</v>
          </cell>
          <cell r="AX176">
            <v>5.5512973369155304E-2</v>
          </cell>
          <cell r="AY176">
            <v>203.81176298692873</v>
          </cell>
          <cell r="AZ176" t="str">
            <v>00°00'00''</v>
          </cell>
          <cell r="BA176" t="e">
            <v>#VALUE!</v>
          </cell>
          <cell r="BB176">
            <v>5.7000000000000002E-2</v>
          </cell>
          <cell r="BC176" t="e">
            <v>#VALUE!</v>
          </cell>
          <cell r="BD176" t="e">
            <v>#VALUE!</v>
          </cell>
          <cell r="BE176" t="e">
            <v>#VALUE!</v>
          </cell>
          <cell r="BF176" t="e">
            <v>#VALUE!</v>
          </cell>
          <cell r="BG176" t="e">
            <v>#VALUE!</v>
          </cell>
          <cell r="BH176" t="e">
            <v>#VALUE!</v>
          </cell>
          <cell r="BI176" t="e">
            <v>#VALUE!</v>
          </cell>
          <cell r="BJ176" t="e">
            <v>#VALUE!</v>
          </cell>
          <cell r="BK176" t="e">
            <v>#VALUE!</v>
          </cell>
          <cell r="BL176" t="e">
            <v>#VALUE!</v>
          </cell>
          <cell r="BM176" t="e">
            <v>#VALUE!</v>
          </cell>
          <cell r="BN176">
            <v>2.9999999999972715E-2</v>
          </cell>
          <cell r="BO176">
            <v>705.14</v>
          </cell>
          <cell r="BP176">
            <v>704.67</v>
          </cell>
          <cell r="BQ176">
            <v>705.39</v>
          </cell>
          <cell r="BR176">
            <v>704.92</v>
          </cell>
          <cell r="BS176">
            <v>706</v>
          </cell>
          <cell r="BT176">
            <v>705.5</v>
          </cell>
          <cell r="BU176" t="str">
            <v/>
          </cell>
          <cell r="BV176">
            <v>0.61000000000001364</v>
          </cell>
          <cell r="BW176">
            <v>0.58000000000004093</v>
          </cell>
          <cell r="BX176">
            <v>0.86000000000001364</v>
          </cell>
          <cell r="BY176">
            <v>250</v>
          </cell>
          <cell r="BZ176">
            <v>0.83750000000000002</v>
          </cell>
          <cell r="CA176">
            <v>0.3125</v>
          </cell>
          <cell r="CB176">
            <v>0.59500000000002728</v>
          </cell>
          <cell r="CC176">
            <v>3</v>
          </cell>
          <cell r="CD176">
            <v>0.6398413792656884</v>
          </cell>
          <cell r="CE176" t="e">
            <v>#VALUE!</v>
          </cell>
          <cell r="CF176">
            <v>0</v>
          </cell>
          <cell r="CG176">
            <v>0</v>
          </cell>
          <cell r="CH176" t="e">
            <v>#VALUE!</v>
          </cell>
          <cell r="CI176">
            <v>2</v>
          </cell>
          <cell r="CJ176">
            <v>1</v>
          </cell>
          <cell r="CK176">
            <v>1.5</v>
          </cell>
          <cell r="CL176">
            <v>2345</v>
          </cell>
          <cell r="CM176" t="e">
            <v>#VALUE!</v>
          </cell>
          <cell r="CN176" t="e">
            <v>#VALUE!</v>
          </cell>
          <cell r="CO176" t="str">
            <v/>
          </cell>
          <cell r="CP176">
            <v>3</v>
          </cell>
          <cell r="CQ176">
            <v>3</v>
          </cell>
          <cell r="DV176" t="str">
            <v>250 mm</v>
          </cell>
          <cell r="DW176">
            <v>4.66</v>
          </cell>
          <cell r="DX176" t="str">
            <v>1</v>
          </cell>
          <cell r="DY176" t="str">
            <v>CS</v>
          </cell>
          <cell r="DZ176">
            <v>705.14</v>
          </cell>
          <cell r="EA176">
            <v>704.67</v>
          </cell>
        </row>
        <row r="177">
          <cell r="A177">
            <v>101</v>
          </cell>
          <cell r="B177" t="str">
            <v>CBA15</v>
          </cell>
          <cell r="C177" t="str">
            <v>CBA16</v>
          </cell>
          <cell r="D177">
            <v>6.4800720000000006E-2</v>
          </cell>
          <cell r="E177">
            <v>1.9527829999999999E-2</v>
          </cell>
          <cell r="F177">
            <v>0.15304281</v>
          </cell>
          <cell r="G177">
            <v>2.33</v>
          </cell>
          <cell r="K177">
            <v>0.40368538150748101</v>
          </cell>
          <cell r="L177">
            <v>10.451743841315283</v>
          </cell>
          <cell r="M177">
            <v>10.451743841315283</v>
          </cell>
          <cell r="N177">
            <v>185.66637546884562</v>
          </cell>
          <cell r="O177">
            <v>0.63252828409805151</v>
          </cell>
          <cell r="P177">
            <v>18.157288464727081</v>
          </cell>
          <cell r="Q177">
            <v>6.4800720000000006E-2</v>
          </cell>
          <cell r="R177">
            <v>1.9527829999999999E-2</v>
          </cell>
          <cell r="S177">
            <v>0.15304281</v>
          </cell>
          <cell r="U177">
            <v>61</v>
          </cell>
          <cell r="V177">
            <v>158.4</v>
          </cell>
          <cell r="Y177">
            <v>0</v>
          </cell>
          <cell r="AB177" t="str">
            <v/>
          </cell>
          <cell r="AC177">
            <v>126.72000000000001</v>
          </cell>
          <cell r="AD177">
            <v>8.946666666666668E-2</v>
          </cell>
          <cell r="AE177">
            <v>0.35786666666666672</v>
          </cell>
          <cell r="AF177">
            <v>0.35786666666666672</v>
          </cell>
          <cell r="AG177">
            <v>0.35786666666666672</v>
          </cell>
          <cell r="AH177">
            <v>19.657288464727081</v>
          </cell>
          <cell r="AI177">
            <v>47.73</v>
          </cell>
          <cell r="AJ177">
            <v>9.93</v>
          </cell>
          <cell r="AK177">
            <v>10</v>
          </cell>
          <cell r="AL177">
            <v>0.25</v>
          </cell>
          <cell r="AM177">
            <v>1.4E-2</v>
          </cell>
          <cell r="AN177">
            <v>6.4017295837402344E-2</v>
          </cell>
          <cell r="AO177">
            <v>0.11328125</v>
          </cell>
          <cell r="AP177">
            <v>0.25606918334960938</v>
          </cell>
          <cell r="AQ177">
            <v>1.980285701831539</v>
          </cell>
          <cell r="AR177">
            <v>2.96195777186901</v>
          </cell>
          <cell r="AS177">
            <v>2.2980194013721271</v>
          </cell>
          <cell r="AT177">
            <v>0.19987418251164274</v>
          </cell>
          <cell r="AU177">
            <v>0.26389147834904508</v>
          </cell>
          <cell r="AV177">
            <v>3.5509034375031852</v>
          </cell>
          <cell r="AW177">
            <v>174.30456488854296</v>
          </cell>
          <cell r="AX177">
            <v>0.11277552298929581</v>
          </cell>
          <cell r="AY177">
            <v>211.1162444120686</v>
          </cell>
          <cell r="AZ177" t="str">
            <v>07°18'16''</v>
          </cell>
          <cell r="BA177" t="e">
            <v>#VALUE!</v>
          </cell>
          <cell r="BB177">
            <v>8.4000000000000005E-2</v>
          </cell>
          <cell r="BC177" t="e">
            <v>#VALUE!</v>
          </cell>
          <cell r="BD177" t="e">
            <v>#VALUE!</v>
          </cell>
          <cell r="BE177" t="e">
            <v>#VALUE!</v>
          </cell>
          <cell r="BF177" t="e">
            <v>#VALUE!</v>
          </cell>
          <cell r="BG177" t="e">
            <v>#VALUE!</v>
          </cell>
          <cell r="BH177" t="e">
            <v>#VALUE!</v>
          </cell>
          <cell r="BI177" t="e">
            <v>#VALUE!</v>
          </cell>
          <cell r="BJ177" t="e">
            <v>#VALUE!</v>
          </cell>
          <cell r="BK177" t="e">
            <v>#VALUE!</v>
          </cell>
          <cell r="BL177" t="e">
            <v>#VALUE!</v>
          </cell>
          <cell r="BM177" t="e">
            <v>#VALUE!</v>
          </cell>
          <cell r="BN177">
            <v>5.999999999994543E-2</v>
          </cell>
          <cell r="BO177">
            <v>704.61</v>
          </cell>
          <cell r="BP177">
            <v>699.87</v>
          </cell>
          <cell r="BQ177">
            <v>704.86</v>
          </cell>
          <cell r="BR177">
            <v>700.12</v>
          </cell>
          <cell r="BS177">
            <v>705.5</v>
          </cell>
          <cell r="BT177">
            <v>700.7</v>
          </cell>
          <cell r="BU177" t="str">
            <v/>
          </cell>
          <cell r="BV177">
            <v>0.63999999999998636</v>
          </cell>
          <cell r="BW177">
            <v>0.58000000000004093</v>
          </cell>
          <cell r="BX177">
            <v>0.88999999999998636</v>
          </cell>
          <cell r="BY177">
            <v>250</v>
          </cell>
          <cell r="BZ177">
            <v>0.83750000000000002</v>
          </cell>
          <cell r="CA177">
            <v>0.3125</v>
          </cell>
          <cell r="CB177">
            <v>0.61000000000001364</v>
          </cell>
          <cell r="CC177">
            <v>4</v>
          </cell>
          <cell r="CD177">
            <v>0.63185221950398907</v>
          </cell>
          <cell r="CE177" t="e">
            <v>#VALUE!</v>
          </cell>
          <cell r="CF177">
            <v>0</v>
          </cell>
          <cell r="CG177">
            <v>0</v>
          </cell>
          <cell r="CH177" t="e">
            <v>#VALUE!</v>
          </cell>
          <cell r="CI177">
            <v>2</v>
          </cell>
          <cell r="CJ177">
            <v>1</v>
          </cell>
          <cell r="CK177">
            <v>1.5</v>
          </cell>
          <cell r="CL177">
            <v>2345</v>
          </cell>
          <cell r="CM177" t="e">
            <v>#VALUE!</v>
          </cell>
          <cell r="CN177" t="e">
            <v>#VALUE!</v>
          </cell>
          <cell r="CO177" t="str">
            <v/>
          </cell>
          <cell r="CP177">
            <v>3</v>
          </cell>
          <cell r="CQ177">
            <v>3</v>
          </cell>
          <cell r="DV177" t="str">
            <v>250 mm</v>
          </cell>
          <cell r="DW177">
            <v>47.73</v>
          </cell>
          <cell r="DX177" t="str">
            <v>1</v>
          </cell>
          <cell r="DY177" t="str">
            <v>CS</v>
          </cell>
          <cell r="DZ177">
            <v>704.61</v>
          </cell>
          <cell r="EA177">
            <v>699.87</v>
          </cell>
        </row>
        <row r="178">
          <cell r="A178">
            <v>102</v>
          </cell>
          <cell r="B178" t="str">
            <v>CBA16</v>
          </cell>
          <cell r="C178" t="str">
            <v>CBA17</v>
          </cell>
          <cell r="D178">
            <v>9.9520020000000001E-2</v>
          </cell>
          <cell r="E178">
            <v>3.8610000000000005E-2</v>
          </cell>
          <cell r="F178">
            <v>0.29117283000000005</v>
          </cell>
          <cell r="G178">
            <v>2.33</v>
          </cell>
          <cell r="K178">
            <v>0.48968927002479273</v>
          </cell>
          <cell r="L178">
            <v>10.941433111340075</v>
          </cell>
          <cell r="M178">
            <v>10.941433111340075</v>
          </cell>
          <cell r="N178">
            <v>180.95073309885512</v>
          </cell>
          <cell r="O178">
            <v>0.63073239197005793</v>
          </cell>
          <cell r="P178">
            <v>33.922273283722305</v>
          </cell>
          <cell r="Q178">
            <v>9.9520020000000001E-2</v>
          </cell>
          <cell r="R178">
            <v>3.8610000000000005E-2</v>
          </cell>
          <cell r="S178">
            <v>0.29117283000000005</v>
          </cell>
          <cell r="U178">
            <v>65</v>
          </cell>
          <cell r="V178">
            <v>158.4</v>
          </cell>
          <cell r="Y178">
            <v>0</v>
          </cell>
          <cell r="AB178" t="str">
            <v/>
          </cell>
          <cell r="AC178">
            <v>126.72000000000001</v>
          </cell>
          <cell r="AD178">
            <v>9.5333333333333339E-2</v>
          </cell>
          <cell r="AE178">
            <v>0.38133333333333336</v>
          </cell>
          <cell r="AF178">
            <v>0.38133333333333336</v>
          </cell>
          <cell r="AG178">
            <v>0.38133333333333336</v>
          </cell>
          <cell r="AH178">
            <v>35.422273283722305</v>
          </cell>
          <cell r="AI178">
            <v>58.779999999999994</v>
          </cell>
          <cell r="AJ178">
            <v>6.36</v>
          </cell>
          <cell r="AK178">
            <v>10</v>
          </cell>
          <cell r="AL178">
            <v>0.25</v>
          </cell>
          <cell r="AM178">
            <v>1.4E-2</v>
          </cell>
          <cell r="AN178">
            <v>9.7277164459228516E-2</v>
          </cell>
          <cell r="AO178">
            <v>0.15234375</v>
          </cell>
          <cell r="AP178">
            <v>0.38910865783691406</v>
          </cell>
          <cell r="AQ178">
            <v>2.0046304532512247</v>
          </cell>
          <cell r="AR178">
            <v>2.3751861345419938</v>
          </cell>
          <cell r="AS178">
            <v>2.1039225820793797</v>
          </cell>
          <cell r="AT178">
            <v>0.20481871835383336</v>
          </cell>
          <cell r="AU178">
            <v>0.30209588281306188</v>
          </cell>
          <cell r="AV178">
            <v>2.8417953280094306</v>
          </cell>
          <cell r="AW178">
            <v>139.49630196062847</v>
          </cell>
          <cell r="AX178">
            <v>0.25392983746422115</v>
          </cell>
          <cell r="AY178">
            <v>185.31792773771454</v>
          </cell>
          <cell r="AZ178" t="str">
            <v>25°47'54''</v>
          </cell>
          <cell r="BA178" t="e">
            <v>#VALUE!</v>
          </cell>
          <cell r="BB178">
            <v>3.7999999999999999E-2</v>
          </cell>
          <cell r="BC178" t="e">
            <v>#VALUE!</v>
          </cell>
          <cell r="BD178" t="e">
            <v>#VALUE!</v>
          </cell>
          <cell r="BE178" t="e">
            <v>#VALUE!</v>
          </cell>
          <cell r="BF178" t="e">
            <v>#VALUE!</v>
          </cell>
          <cell r="BG178" t="e">
            <v>#VALUE!</v>
          </cell>
          <cell r="BH178" t="e">
            <v>#VALUE!</v>
          </cell>
          <cell r="BI178" t="e">
            <v>#VALUE!</v>
          </cell>
          <cell r="BJ178" t="e">
            <v>#VALUE!</v>
          </cell>
          <cell r="BK178" t="e">
            <v>#VALUE!</v>
          </cell>
          <cell r="BL178" t="e">
            <v>#VALUE!</v>
          </cell>
          <cell r="BM178" t="e">
            <v>#VALUE!</v>
          </cell>
          <cell r="BN178">
            <v>0.11000000000001364</v>
          </cell>
          <cell r="BO178">
            <v>699.76</v>
          </cell>
          <cell r="BP178">
            <v>696.02</v>
          </cell>
          <cell r="BQ178">
            <v>700.01</v>
          </cell>
          <cell r="BR178">
            <v>696.27</v>
          </cell>
          <cell r="BS178">
            <v>700.7</v>
          </cell>
          <cell r="BT178">
            <v>696.9</v>
          </cell>
          <cell r="BU178" t="str">
            <v/>
          </cell>
          <cell r="BV178">
            <v>0.69000000000005457</v>
          </cell>
          <cell r="BW178">
            <v>0.62999999999999545</v>
          </cell>
          <cell r="BX178">
            <v>0.94000000000005457</v>
          </cell>
          <cell r="BY178">
            <v>250</v>
          </cell>
          <cell r="BZ178">
            <v>0.83750000000000002</v>
          </cell>
          <cell r="CA178">
            <v>0.3125</v>
          </cell>
          <cell r="CB178">
            <v>0.66000000000002501</v>
          </cell>
          <cell r="CC178">
            <v>5</v>
          </cell>
          <cell r="CD178">
            <v>0.67593623252938384</v>
          </cell>
          <cell r="CE178" t="e">
            <v>#VALUE!</v>
          </cell>
          <cell r="CF178">
            <v>0</v>
          </cell>
          <cell r="CG178">
            <v>0</v>
          </cell>
          <cell r="CH178" t="e">
            <v>#VALUE!</v>
          </cell>
          <cell r="CI178">
            <v>2</v>
          </cell>
          <cell r="CJ178">
            <v>1</v>
          </cell>
          <cell r="CK178">
            <v>1.5</v>
          </cell>
          <cell r="CL178">
            <v>2345</v>
          </cell>
          <cell r="CM178" t="e">
            <v>#VALUE!</v>
          </cell>
          <cell r="CN178" t="e">
            <v>#VALUE!</v>
          </cell>
          <cell r="CO178" t="str">
            <v/>
          </cell>
          <cell r="CP178">
            <v>3</v>
          </cell>
          <cell r="CQ178">
            <v>3</v>
          </cell>
          <cell r="DV178" t="str">
            <v>250 mm</v>
          </cell>
          <cell r="DW178">
            <v>58.779999999999994</v>
          </cell>
          <cell r="DX178" t="str">
            <v>1</v>
          </cell>
          <cell r="DY178" t="str">
            <v>CS</v>
          </cell>
          <cell r="DZ178">
            <v>699.76</v>
          </cell>
          <cell r="EA178">
            <v>696.02</v>
          </cell>
        </row>
        <row r="179">
          <cell r="A179">
            <v>103</v>
          </cell>
          <cell r="B179" t="str">
            <v>CBA17</v>
          </cell>
          <cell r="C179" t="str">
            <v>C75'</v>
          </cell>
          <cell r="D179">
            <v>3.5546719999999997E-2</v>
          </cell>
          <cell r="F179">
            <v>0.32671955000000003</v>
          </cell>
          <cell r="G179">
            <v>2.33</v>
          </cell>
          <cell r="K179">
            <v>0.18711867693581663</v>
          </cell>
          <cell r="L179">
            <v>11.128551788275892</v>
          </cell>
          <cell r="M179">
            <v>11.128551788275892</v>
          </cell>
          <cell r="N179">
            <v>179.23367384557241</v>
          </cell>
          <cell r="O179">
            <v>0.63062191915872501</v>
          </cell>
          <cell r="P179">
            <v>37.94007224374166</v>
          </cell>
          <cell r="Q179">
            <v>3.5546719999999997E-2</v>
          </cell>
          <cell r="R179">
            <v>0</v>
          </cell>
          <cell r="S179">
            <v>0.32671955000000003</v>
          </cell>
          <cell r="U179">
            <v>65</v>
          </cell>
          <cell r="V179">
            <v>158.4</v>
          </cell>
          <cell r="Y179">
            <v>0</v>
          </cell>
          <cell r="AB179" t="str">
            <v/>
          </cell>
          <cell r="AC179">
            <v>126.72000000000001</v>
          </cell>
          <cell r="AD179">
            <v>9.5333333333333339E-2</v>
          </cell>
          <cell r="AE179">
            <v>0.38133333333333336</v>
          </cell>
          <cell r="AF179">
            <v>0.38133333333333336</v>
          </cell>
          <cell r="AG179">
            <v>0.38133333333333336</v>
          </cell>
          <cell r="AH179">
            <v>39.44007224374166</v>
          </cell>
          <cell r="AI179">
            <v>30.43</v>
          </cell>
          <cell r="AJ179">
            <v>14</v>
          </cell>
          <cell r="AK179">
            <v>10</v>
          </cell>
          <cell r="AL179">
            <v>0.25</v>
          </cell>
          <cell r="AM179">
            <v>1.4E-2</v>
          </cell>
          <cell r="AN179">
            <v>8.3704471588134766E-2</v>
          </cell>
          <cell r="AO179">
            <v>0.162109375</v>
          </cell>
          <cell r="AP179">
            <v>0.33481788635253906</v>
          </cell>
          <cell r="AQ179">
            <v>2.7368341313077384</v>
          </cell>
          <cell r="AR179">
            <v>3.5327862644210706</v>
          </cell>
          <cell r="AS179">
            <v>4.0765041181009556</v>
          </cell>
          <cell r="AT179">
            <v>0.38176661887313879</v>
          </cell>
          <cell r="AU179">
            <v>0.46547109046127355</v>
          </cell>
          <cell r="AV179">
            <v>4.2162684627177951</v>
          </cell>
          <cell r="AW179">
            <v>206.96559418807118</v>
          </cell>
          <cell r="AX179">
            <v>0.19056342383121985</v>
          </cell>
          <cell r="AY179">
            <v>205.84315481274481</v>
          </cell>
          <cell r="AZ179" t="str">
            <v>20°31'31''</v>
          </cell>
          <cell r="BA179" t="e">
            <v>#VALUE!</v>
          </cell>
          <cell r="BB179">
            <v>0.16300000000000001</v>
          </cell>
          <cell r="BC179" t="e">
            <v>#VALUE!</v>
          </cell>
          <cell r="BD179" t="e">
            <v>#VALUE!</v>
          </cell>
          <cell r="BE179" t="e">
            <v>#VALUE!</v>
          </cell>
          <cell r="BF179" t="e">
            <v>#VALUE!</v>
          </cell>
          <cell r="BG179" t="e">
            <v>#VALUE!</v>
          </cell>
          <cell r="BH179" t="e">
            <v>#VALUE!</v>
          </cell>
          <cell r="BI179" t="e">
            <v>#VALUE!</v>
          </cell>
          <cell r="BJ179" t="e">
            <v>#VALUE!</v>
          </cell>
          <cell r="BK179" t="e">
            <v>#VALUE!</v>
          </cell>
          <cell r="BL179" t="e">
            <v>#VALUE!</v>
          </cell>
          <cell r="BM179" t="e">
            <v>#VALUE!</v>
          </cell>
          <cell r="BN179">
            <v>2.9999999999972715E-2</v>
          </cell>
          <cell r="BO179">
            <v>695.99</v>
          </cell>
          <cell r="BP179">
            <v>691.73</v>
          </cell>
          <cell r="BQ179">
            <v>696.24</v>
          </cell>
          <cell r="BR179">
            <v>691.98</v>
          </cell>
          <cell r="BS179">
            <v>696.9</v>
          </cell>
          <cell r="BT179">
            <v>695</v>
          </cell>
          <cell r="BU179" t="str">
            <v/>
          </cell>
          <cell r="BV179">
            <v>0.65999999999996817</v>
          </cell>
          <cell r="BW179">
            <v>3.0199999999999818</v>
          </cell>
          <cell r="BX179">
            <v>0.90999999999996817</v>
          </cell>
          <cell r="BY179">
            <v>250</v>
          </cell>
          <cell r="BZ179">
            <v>0.83750000000000002</v>
          </cell>
          <cell r="CA179">
            <v>0.3125</v>
          </cell>
          <cell r="CB179">
            <v>1.839999999999975</v>
          </cell>
          <cell r="CC179">
            <v>6</v>
          </cell>
          <cell r="CD179">
            <v>1.4618038233576465</v>
          </cell>
          <cell r="CE179" t="e">
            <v>#VALUE!</v>
          </cell>
          <cell r="CF179">
            <v>0</v>
          </cell>
          <cell r="CG179">
            <v>0</v>
          </cell>
          <cell r="CH179" t="e">
            <v>#VALUE!</v>
          </cell>
          <cell r="CI179">
            <v>2</v>
          </cell>
          <cell r="CJ179">
            <v>1</v>
          </cell>
          <cell r="CK179">
            <v>1.5</v>
          </cell>
          <cell r="CL179">
            <v>2345</v>
          </cell>
          <cell r="CM179" t="e">
            <v>#VALUE!</v>
          </cell>
          <cell r="CN179" t="e">
            <v>#VALUE!</v>
          </cell>
          <cell r="CO179" t="str">
            <v/>
          </cell>
          <cell r="CP179">
            <v>3</v>
          </cell>
          <cell r="CQ179">
            <v>3</v>
          </cell>
          <cell r="DV179" t="str">
            <v>250 mm</v>
          </cell>
          <cell r="DW179">
            <v>30.43</v>
          </cell>
          <cell r="DX179" t="str">
            <v>1</v>
          </cell>
          <cell r="DY179" t="str">
            <v>CS</v>
          </cell>
          <cell r="DZ179">
            <v>695.99</v>
          </cell>
          <cell r="EA179">
            <v>691.73</v>
          </cell>
        </row>
        <row r="180">
          <cell r="O180" t="str">
            <v/>
          </cell>
          <cell r="AC180" t="str">
            <v/>
          </cell>
          <cell r="AD180" t="str">
            <v/>
          </cell>
        </row>
        <row r="181">
          <cell r="A181" t="str">
            <v>alc. Simp. AC margen sur BB</v>
          </cell>
          <cell r="O181" t="str">
            <v/>
          </cell>
          <cell r="AC181" t="str">
            <v/>
          </cell>
        </row>
        <row r="182">
          <cell r="O182" t="str">
            <v/>
          </cell>
          <cell r="AC182" t="str">
            <v/>
          </cell>
          <cell r="AD182" t="str">
            <v/>
          </cell>
        </row>
        <row r="183">
          <cell r="A183">
            <v>104</v>
          </cell>
          <cell r="B183" t="str">
            <v>C91'</v>
          </cell>
          <cell r="C183" t="str">
            <v>CBB4</v>
          </cell>
          <cell r="D183">
            <v>7.8587260000000006E-2</v>
          </cell>
          <cell r="E183">
            <v>0</v>
          </cell>
          <cell r="F183">
            <v>7.8587260000000006E-2</v>
          </cell>
          <cell r="G183">
            <v>2.33</v>
          </cell>
          <cell r="H183">
            <v>2</v>
          </cell>
          <cell r="I183">
            <v>0.5</v>
          </cell>
          <cell r="J183">
            <v>25</v>
          </cell>
          <cell r="K183" t="str">
            <v/>
          </cell>
          <cell r="L183">
            <v>5</v>
          </cell>
          <cell r="M183">
            <v>10</v>
          </cell>
          <cell r="N183">
            <v>190.32831544687943</v>
          </cell>
          <cell r="O183">
            <v>0.63126627402355862</v>
          </cell>
          <cell r="P183">
            <v>9.4420900539550683</v>
          </cell>
          <cell r="Q183">
            <v>7.8587260000000006E-2</v>
          </cell>
          <cell r="R183">
            <v>0</v>
          </cell>
          <cell r="S183">
            <v>7.8587260000000006E-2</v>
          </cell>
          <cell r="U183">
            <v>32</v>
          </cell>
          <cell r="V183">
            <v>158.4</v>
          </cell>
          <cell r="Y183">
            <v>0</v>
          </cell>
          <cell r="AB183" t="str">
            <v/>
          </cell>
          <cell r="AC183">
            <v>126.72000000000001</v>
          </cell>
          <cell r="AD183">
            <v>4.6933333333333341E-2</v>
          </cell>
          <cell r="AE183">
            <v>0.18773333333333336</v>
          </cell>
          <cell r="AF183">
            <v>0.18773333333333336</v>
          </cell>
          <cell r="AG183">
            <v>0.18773333333333336</v>
          </cell>
          <cell r="AH183">
            <v>10.942090053955068</v>
          </cell>
          <cell r="AI183">
            <v>64.52</v>
          </cell>
          <cell r="AJ183">
            <v>7.41</v>
          </cell>
          <cell r="AK183">
            <v>10</v>
          </cell>
          <cell r="AL183">
            <v>0.25</v>
          </cell>
          <cell r="AM183">
            <v>1.4E-2</v>
          </cell>
          <cell r="AN183">
            <v>5.1408290863037109E-2</v>
          </cell>
          <cell r="AO183">
            <v>8.203125E-2</v>
          </cell>
          <cell r="AP183">
            <v>0.20563316345214844</v>
          </cell>
          <cell r="AQ183">
            <v>1.5046513951531968</v>
          </cell>
          <cell r="AR183">
            <v>2.5302279846588234</v>
          </cell>
          <cell r="AS183">
            <v>1.4140485448735398</v>
          </cell>
          <cell r="AT183">
            <v>0.11539122430868816</v>
          </cell>
          <cell r="AU183">
            <v>0.16679951517172525</v>
          </cell>
          <cell r="AV183">
            <v>3.0674206864276665</v>
          </cell>
          <cell r="AW183">
            <v>150.57166084297683</v>
          </cell>
          <cell r="AX183">
            <v>7.2670315202048488E-2</v>
          </cell>
          <cell r="AY183">
            <v>201.77275376323271</v>
          </cell>
          <cell r="AZ183" t="e">
            <v>#REF!</v>
          </cell>
          <cell r="BA183" t="e">
            <v>#REF!</v>
          </cell>
          <cell r="BB183" t="e">
            <v>#REF!</v>
          </cell>
          <cell r="BC183" t="e">
            <v>#REF!</v>
          </cell>
          <cell r="BD183" t="e">
            <v>#REF!</v>
          </cell>
          <cell r="BE183" t="e">
            <v>#REF!</v>
          </cell>
          <cell r="BF183" t="e">
            <v>#REF!</v>
          </cell>
          <cell r="BG183" t="e">
            <v>#REF!</v>
          </cell>
          <cell r="BH183" t="e">
            <v>#REF!</v>
          </cell>
          <cell r="BI183" t="e">
            <v>#REF!</v>
          </cell>
          <cell r="BJ183" t="e">
            <v>#REF!</v>
          </cell>
          <cell r="BK183" t="e">
            <v>#REF!</v>
          </cell>
          <cell r="BL183" t="e">
            <v>#REF!</v>
          </cell>
          <cell r="BM183" t="e">
            <v>#REF!</v>
          </cell>
          <cell r="BO183">
            <v>709.11</v>
          </cell>
          <cell r="BP183">
            <v>704.33</v>
          </cell>
          <cell r="BQ183">
            <v>709.36</v>
          </cell>
          <cell r="BR183">
            <v>704.58</v>
          </cell>
          <cell r="BS183">
            <v>710.16</v>
          </cell>
          <cell r="BT183">
            <v>705.3</v>
          </cell>
          <cell r="BU183" t="str">
            <v/>
          </cell>
          <cell r="BV183">
            <v>0.79999999999995453</v>
          </cell>
          <cell r="BW183">
            <v>0.7199999999999136</v>
          </cell>
          <cell r="BX183">
            <v>1.0499999999999545</v>
          </cell>
          <cell r="BY183">
            <v>250</v>
          </cell>
          <cell r="BZ183">
            <v>0.83750000000000002</v>
          </cell>
          <cell r="CA183">
            <v>0.3125</v>
          </cell>
          <cell r="CB183">
            <v>0.75999999999993406</v>
          </cell>
          <cell r="CC183">
            <v>3</v>
          </cell>
          <cell r="CD183">
            <v>0.79442550844727366</v>
          </cell>
          <cell r="CE183" t="e">
            <v>#VALUE!</v>
          </cell>
          <cell r="CF183">
            <v>0</v>
          </cell>
          <cell r="CG183">
            <v>0</v>
          </cell>
          <cell r="CH183" t="e">
            <v>#VALUE!</v>
          </cell>
          <cell r="CI183">
            <v>2</v>
          </cell>
          <cell r="CJ183">
            <v>1</v>
          </cell>
          <cell r="CK183">
            <v>1.5</v>
          </cell>
          <cell r="CL183">
            <v>2345</v>
          </cell>
          <cell r="CM183" t="e">
            <v>#VALUE!</v>
          </cell>
          <cell r="CN183" t="e">
            <v>#VALUE!</v>
          </cell>
          <cell r="CO183" t="str">
            <v/>
          </cell>
          <cell r="CP183">
            <v>3</v>
          </cell>
          <cell r="CQ183">
            <v>3</v>
          </cell>
          <cell r="DV183" t="str">
            <v>250 mm</v>
          </cell>
          <cell r="DW183">
            <v>64.52</v>
          </cell>
          <cell r="DX183" t="str">
            <v>1</v>
          </cell>
          <cell r="DY183" t="str">
            <v>CS</v>
          </cell>
          <cell r="DZ183">
            <v>709.11</v>
          </cell>
          <cell r="EA183">
            <v>704.33</v>
          </cell>
        </row>
        <row r="184">
          <cell r="A184">
            <v>105</v>
          </cell>
          <cell r="B184" t="str">
            <v>CBB4</v>
          </cell>
          <cell r="C184" t="str">
            <v>CBB5</v>
          </cell>
          <cell r="D184">
            <v>0.10932465999999999</v>
          </cell>
          <cell r="E184">
            <v>7.8587260000000006E-2</v>
          </cell>
          <cell r="F184">
            <v>0.18791192000000001</v>
          </cell>
          <cell r="G184">
            <v>2.33</v>
          </cell>
          <cell r="K184">
            <v>0.37618484058142321</v>
          </cell>
          <cell r="L184">
            <v>10.376184840581423</v>
          </cell>
          <cell r="M184">
            <v>10.376184840581423</v>
          </cell>
          <cell r="N184">
            <v>186.42435143217182</v>
          </cell>
          <cell r="O184">
            <v>0.63208258617254431</v>
          </cell>
          <cell r="P184">
            <v>31.584801297136295</v>
          </cell>
          <cell r="Q184">
            <v>0.10932465999999999</v>
          </cell>
          <cell r="R184">
            <v>7.8587260000000006E-2</v>
          </cell>
          <cell r="S184">
            <v>0.26649918</v>
          </cell>
          <cell r="U184">
            <v>47</v>
          </cell>
          <cell r="V184">
            <v>158.4</v>
          </cell>
          <cell r="Y184">
            <v>0</v>
          </cell>
          <cell r="AB184" t="str">
            <v/>
          </cell>
          <cell r="AC184">
            <v>126.72000000000001</v>
          </cell>
          <cell r="AD184">
            <v>6.8933333333333346E-2</v>
          </cell>
          <cell r="AE184">
            <v>0.27573333333333339</v>
          </cell>
          <cell r="AF184">
            <v>0.27573333333333339</v>
          </cell>
          <cell r="AG184">
            <v>0.27573333333333339</v>
          </cell>
          <cell r="AH184">
            <v>33.084801297136295</v>
          </cell>
          <cell r="AI184">
            <v>50.19</v>
          </cell>
          <cell r="AJ184">
            <v>9.11</v>
          </cell>
          <cell r="AK184">
            <v>10</v>
          </cell>
          <cell r="AL184">
            <v>0.25</v>
          </cell>
          <cell r="AM184">
            <v>1.4E-2</v>
          </cell>
          <cell r="AN184">
            <v>8.5422754287719727E-2</v>
          </cell>
          <cell r="AO184">
            <v>0.1474609375</v>
          </cell>
          <cell r="AP184">
            <v>0.34169101715087891</v>
          </cell>
          <cell r="AQ184">
            <v>2.2328490724822836</v>
          </cell>
          <cell r="AR184">
            <v>2.8494874470047717</v>
          </cell>
          <cell r="AS184">
            <v>2.6988400913344934</v>
          </cell>
          <cell r="AT184">
            <v>0.25410881653848083</v>
          </cell>
          <cell r="AU184">
            <v>0.33953157082620056</v>
          </cell>
          <cell r="AV184">
            <v>3.4011315230569745</v>
          </cell>
          <cell r="AW184">
            <v>166.95265323013211</v>
          </cell>
          <cell r="AX184">
            <v>0.19816876615630238</v>
          </cell>
          <cell r="AY184">
            <v>204.92702731774378</v>
          </cell>
          <cell r="AZ184" t="str">
            <v>03°09'15''</v>
          </cell>
          <cell r="BA184" t="e">
            <v>#VALUE!</v>
          </cell>
          <cell r="BB184">
            <v>0.17299999999999999</v>
          </cell>
          <cell r="BC184" t="e">
            <v>#VALUE!</v>
          </cell>
          <cell r="BD184" t="e">
            <v>#VALUE!</v>
          </cell>
          <cell r="BE184" t="e">
            <v>#VALUE!</v>
          </cell>
          <cell r="BF184" t="e">
            <v>#VALUE!</v>
          </cell>
          <cell r="BG184" t="e">
            <v>#VALUE!</v>
          </cell>
          <cell r="BH184" t="e">
            <v>#VALUE!</v>
          </cell>
          <cell r="BI184" t="e">
            <v>#VALUE!</v>
          </cell>
          <cell r="BJ184" t="e">
            <v>#VALUE!</v>
          </cell>
          <cell r="BK184" t="e">
            <v>#VALUE!</v>
          </cell>
          <cell r="BL184" t="e">
            <v>#VALUE!</v>
          </cell>
          <cell r="BM184" t="e">
            <v>#VALUE!</v>
          </cell>
          <cell r="BN184">
            <v>3.0000000000086402E-2</v>
          </cell>
          <cell r="BO184">
            <v>704.3</v>
          </cell>
          <cell r="BP184">
            <v>699.73</v>
          </cell>
          <cell r="BQ184">
            <v>704.55000000000007</v>
          </cell>
          <cell r="BR184">
            <v>699.98</v>
          </cell>
          <cell r="BS184">
            <v>705.3</v>
          </cell>
          <cell r="BT184">
            <v>700.7</v>
          </cell>
          <cell r="BU184" t="str">
            <v/>
          </cell>
          <cell r="BV184">
            <v>0.74999999999988631</v>
          </cell>
          <cell r="BW184">
            <v>0.72000000000002728</v>
          </cell>
          <cell r="BX184">
            <v>0.99999999999988631</v>
          </cell>
          <cell r="BY184">
            <v>250</v>
          </cell>
          <cell r="BZ184">
            <v>0.83750000000000002</v>
          </cell>
          <cell r="CA184">
            <v>0.3125</v>
          </cell>
          <cell r="CB184">
            <v>0.7349999999999568</v>
          </cell>
          <cell r="CC184">
            <v>3</v>
          </cell>
          <cell r="CD184">
            <v>0.77158691071554786</v>
          </cell>
          <cell r="CE184" t="e">
            <v>#VALUE!</v>
          </cell>
          <cell r="CF184">
            <v>0</v>
          </cell>
          <cell r="CG184">
            <v>0</v>
          </cell>
          <cell r="CH184" t="e">
            <v>#VALUE!</v>
          </cell>
          <cell r="CI184">
            <v>2</v>
          </cell>
          <cell r="CJ184">
            <v>1</v>
          </cell>
          <cell r="CK184">
            <v>1.5</v>
          </cell>
          <cell r="CL184">
            <v>2345</v>
          </cell>
          <cell r="CM184" t="e">
            <v>#VALUE!</v>
          </cell>
          <cell r="CN184" t="e">
            <v>#VALUE!</v>
          </cell>
          <cell r="CO184" t="str">
            <v/>
          </cell>
          <cell r="CP184">
            <v>3</v>
          </cell>
          <cell r="CQ184">
            <v>3</v>
          </cell>
          <cell r="DV184" t="str">
            <v>250 mm</v>
          </cell>
          <cell r="DW184">
            <v>50.19</v>
          </cell>
          <cell r="DX184" t="str">
            <v>1</v>
          </cell>
          <cell r="DY184" t="str">
            <v>CS</v>
          </cell>
          <cell r="DZ184">
            <v>704.30000000000007</v>
          </cell>
          <cell r="EA184">
            <v>699.73</v>
          </cell>
        </row>
        <row r="185">
          <cell r="A185">
            <v>106</v>
          </cell>
          <cell r="B185" t="str">
            <v>CBB5</v>
          </cell>
          <cell r="C185" t="str">
            <v>CBB6</v>
          </cell>
          <cell r="F185">
            <v>0.18791192000000001</v>
          </cell>
          <cell r="G185">
            <v>2.33</v>
          </cell>
          <cell r="K185">
            <v>0.46832186594309133</v>
          </cell>
          <cell r="L185">
            <v>10.844506706524514</v>
          </cell>
          <cell r="M185">
            <v>10.844506706524514</v>
          </cell>
          <cell r="N185">
            <v>181.85804920385149</v>
          </cell>
          <cell r="O185">
            <v>0.63089043540328349</v>
          </cell>
          <cell r="P185">
            <v>31.584801297136295</v>
          </cell>
          <cell r="Q185">
            <v>2.629979E-2</v>
          </cell>
          <cell r="S185">
            <v>0.29279896999999999</v>
          </cell>
          <cell r="U185">
            <v>74</v>
          </cell>
          <cell r="V185">
            <v>158.4</v>
          </cell>
          <cell r="Y185">
            <v>0</v>
          </cell>
          <cell r="AB185" t="str">
            <v/>
          </cell>
          <cell r="AC185">
            <v>126.72000000000001</v>
          </cell>
          <cell r="AD185">
            <v>0.10853333333333334</v>
          </cell>
          <cell r="AE185">
            <v>0.43413333333333337</v>
          </cell>
          <cell r="AF185">
            <v>0.43413333333333337</v>
          </cell>
          <cell r="AG185">
            <v>0.43413333333333337</v>
          </cell>
          <cell r="AH185">
            <v>33.084801297136295</v>
          </cell>
          <cell r="AI185">
            <v>56.04</v>
          </cell>
          <cell r="AJ185">
            <v>6.67</v>
          </cell>
          <cell r="AK185">
            <v>10</v>
          </cell>
          <cell r="AL185">
            <v>0.25</v>
          </cell>
          <cell r="AM185">
            <v>1.4E-2</v>
          </cell>
          <cell r="AN185">
            <v>9.2670917510986328E-2</v>
          </cell>
          <cell r="AO185">
            <v>0.1474609375</v>
          </cell>
          <cell r="AP185">
            <v>0.37068367004394531</v>
          </cell>
          <cell r="AQ185">
            <v>1.9987862921631692</v>
          </cell>
          <cell r="AR185">
            <v>2.435448635993668</v>
          </cell>
          <cell r="AS185">
            <v>2.1174616617874471</v>
          </cell>
          <cell r="AT185">
            <v>0.20362623046582007</v>
          </cell>
          <cell r="AU185">
            <v>0.2962971479768064</v>
          </cell>
          <cell r="AV185">
            <v>2.9102289395774448</v>
          </cell>
          <cell r="AW185">
            <v>142.85552901313929</v>
          </cell>
          <cell r="AX185">
            <v>0.23159622540121136</v>
          </cell>
          <cell r="AY185">
            <v>188.57097763422354</v>
          </cell>
          <cell r="AZ185" t="str">
            <v>16°21'22''</v>
          </cell>
          <cell r="BA185" t="e">
            <v>#VALUE!</v>
          </cell>
          <cell r="BB185">
            <v>1E-3</v>
          </cell>
          <cell r="BC185" t="e">
            <v>#VALUE!</v>
          </cell>
          <cell r="BD185" t="e">
            <v>#VALUE!</v>
          </cell>
          <cell r="BE185" t="e">
            <v>#VALUE!</v>
          </cell>
          <cell r="BF185" t="e">
            <v>#VALUE!</v>
          </cell>
          <cell r="BG185" t="e">
            <v>#VALUE!</v>
          </cell>
          <cell r="BH185" t="e">
            <v>#VALUE!</v>
          </cell>
          <cell r="BI185" t="e">
            <v>#VALUE!</v>
          </cell>
          <cell r="BJ185" t="e">
            <v>#VALUE!</v>
          </cell>
          <cell r="BK185" t="e">
            <v>#VALUE!</v>
          </cell>
          <cell r="BL185" t="e">
            <v>#VALUE!</v>
          </cell>
          <cell r="BM185" t="e">
            <v>#VALUE!</v>
          </cell>
          <cell r="BN185">
            <v>6.0000000000059117E-2</v>
          </cell>
          <cell r="BO185">
            <v>699.67</v>
          </cell>
          <cell r="BP185">
            <v>695.93</v>
          </cell>
          <cell r="BQ185">
            <v>699.92000000000007</v>
          </cell>
          <cell r="BR185">
            <v>696.18</v>
          </cell>
          <cell r="BS185">
            <v>700.7</v>
          </cell>
          <cell r="BT185">
            <v>696.9</v>
          </cell>
          <cell r="BU185" t="str">
            <v/>
          </cell>
          <cell r="BV185">
            <v>0.77999999999997272</v>
          </cell>
          <cell r="BW185">
            <v>0.72000000000002728</v>
          </cell>
          <cell r="BX185">
            <v>1.0299999999999727</v>
          </cell>
          <cell r="BY185">
            <v>250</v>
          </cell>
          <cell r="BZ185">
            <v>0.83750000000000002</v>
          </cell>
          <cell r="CA185">
            <v>0.3125</v>
          </cell>
          <cell r="CB185">
            <v>0.75</v>
          </cell>
          <cell r="CC185">
            <v>4</v>
          </cell>
          <cell r="CD185">
            <v>0.75268246175967501</v>
          </cell>
          <cell r="CE185" t="e">
            <v>#VALUE!</v>
          </cell>
          <cell r="CF185">
            <v>0</v>
          </cell>
          <cell r="CG185">
            <v>0</v>
          </cell>
          <cell r="CH185" t="e">
            <v>#VALUE!</v>
          </cell>
          <cell r="CI185">
            <v>2</v>
          </cell>
          <cell r="CJ185">
            <v>1</v>
          </cell>
          <cell r="CK185">
            <v>1.5</v>
          </cell>
          <cell r="CL185">
            <v>2345</v>
          </cell>
          <cell r="CM185" t="e">
            <v>#VALUE!</v>
          </cell>
          <cell r="CN185" t="e">
            <v>#VALUE!</v>
          </cell>
          <cell r="CO185" t="str">
            <v/>
          </cell>
          <cell r="CP185">
            <v>3</v>
          </cell>
          <cell r="CQ185">
            <v>3</v>
          </cell>
          <cell r="DV185" t="str">
            <v>250 mm</v>
          </cell>
          <cell r="DW185">
            <v>56.04</v>
          </cell>
          <cell r="DX185" t="str">
            <v>1</v>
          </cell>
          <cell r="DY185" t="str">
            <v>CS</v>
          </cell>
          <cell r="DZ185">
            <v>699.67000000000007</v>
          </cell>
          <cell r="EA185">
            <v>695.93000000000006</v>
          </cell>
        </row>
        <row r="186">
          <cell r="A186">
            <v>107</v>
          </cell>
          <cell r="B186" t="str">
            <v>CBB6</v>
          </cell>
          <cell r="C186" t="str">
            <v>CBB7</v>
          </cell>
          <cell r="F186">
            <v>0.18791192000000001</v>
          </cell>
          <cell r="G186">
            <v>2.33</v>
          </cell>
          <cell r="K186">
            <v>0.20367337617717129</v>
          </cell>
          <cell r="L186">
            <v>11.048180082701686</v>
          </cell>
          <cell r="M186">
            <v>11.048180082701686</v>
          </cell>
          <cell r="N186">
            <v>179.96570127405963</v>
          </cell>
          <cell r="O186">
            <v>0.63079773869346745</v>
          </cell>
          <cell r="P186">
            <v>31.584801297136295</v>
          </cell>
          <cell r="Q186">
            <v>0</v>
          </cell>
          <cell r="S186">
            <v>0.29279896999999999</v>
          </cell>
          <cell r="U186">
            <v>74</v>
          </cell>
          <cell r="V186">
            <v>158.4</v>
          </cell>
          <cell r="Y186">
            <v>0</v>
          </cell>
          <cell r="AB186" t="str">
            <v/>
          </cell>
          <cell r="AC186">
            <v>126.72000000000001</v>
          </cell>
          <cell r="AD186">
            <v>0.10853333333333334</v>
          </cell>
          <cell r="AE186">
            <v>0.43413333333333337</v>
          </cell>
          <cell r="AF186">
            <v>0.43413333333333337</v>
          </cell>
          <cell r="AG186">
            <v>0.43413333333333337</v>
          </cell>
          <cell r="AH186">
            <v>33.084801297136295</v>
          </cell>
          <cell r="AI186">
            <v>31.84</v>
          </cell>
          <cell r="AJ186">
            <v>14.48</v>
          </cell>
          <cell r="AK186">
            <v>10</v>
          </cell>
          <cell r="AL186">
            <v>0.25</v>
          </cell>
          <cell r="AM186">
            <v>1.4E-2</v>
          </cell>
          <cell r="AN186">
            <v>7.5791358947753906E-2</v>
          </cell>
          <cell r="AO186">
            <v>0.1474609375</v>
          </cell>
          <cell r="AP186">
            <v>0.30316543579101563</v>
          </cell>
          <cell r="AQ186">
            <v>2.6326517086468777</v>
          </cell>
          <cell r="AR186">
            <v>3.5913158796544664</v>
          </cell>
          <cell r="AS186">
            <v>3.8743524216073943</v>
          </cell>
          <cell r="AT186">
            <v>0.35325458812646909</v>
          </cell>
          <cell r="AU186">
            <v>0.429045947074223</v>
          </cell>
          <cell r="AV186">
            <v>4.287938215637821</v>
          </cell>
          <cell r="AW186">
            <v>210.48367495772976</v>
          </cell>
          <cell r="AX186">
            <v>0.15718464295998502</v>
          </cell>
          <cell r="AY186">
            <v>204.54575335455743</v>
          </cell>
          <cell r="AZ186" t="str">
            <v>15°58'29''</v>
          </cell>
          <cell r="BA186" t="e">
            <v>#VALUE!</v>
          </cell>
          <cell r="BB186">
            <v>0.13300000000000001</v>
          </cell>
          <cell r="BC186" t="e">
            <v>#VALUE!</v>
          </cell>
          <cell r="BD186" t="e">
            <v>#VALUE!</v>
          </cell>
          <cell r="BE186" t="e">
            <v>#VALUE!</v>
          </cell>
          <cell r="BF186" t="e">
            <v>#VALUE!</v>
          </cell>
          <cell r="BG186" t="e">
            <v>#VALUE!</v>
          </cell>
          <cell r="BH186" t="e">
            <v>#VALUE!</v>
          </cell>
          <cell r="BI186" t="e">
            <v>#VALUE!</v>
          </cell>
          <cell r="BJ186" t="e">
            <v>#VALUE!</v>
          </cell>
          <cell r="BK186" t="e">
            <v>#VALUE!</v>
          </cell>
          <cell r="BL186" t="e">
            <v>#VALUE!</v>
          </cell>
          <cell r="BM186" t="e">
            <v>#VALUE!</v>
          </cell>
          <cell r="BN186">
            <v>2.9999999999972715E-2</v>
          </cell>
          <cell r="BO186">
            <v>695.9</v>
          </cell>
          <cell r="BP186">
            <v>691.29</v>
          </cell>
          <cell r="BQ186">
            <v>696.15000000000009</v>
          </cell>
          <cell r="BR186">
            <v>691.54</v>
          </cell>
          <cell r="BS186">
            <v>696.9</v>
          </cell>
          <cell r="BT186">
            <v>694.8</v>
          </cell>
          <cell r="BU186" t="str">
            <v/>
          </cell>
          <cell r="BV186">
            <v>0.74999999999988631</v>
          </cell>
          <cell r="BW186">
            <v>3.2599999999999909</v>
          </cell>
          <cell r="BX186">
            <v>0.99999999999988631</v>
          </cell>
          <cell r="BY186">
            <v>250</v>
          </cell>
          <cell r="BZ186">
            <v>0.83750000000000002</v>
          </cell>
          <cell r="CA186">
            <v>0.3125</v>
          </cell>
          <cell r="CB186">
            <v>2.0049999999999386</v>
          </cell>
          <cell r="CC186">
            <v>5</v>
          </cell>
          <cell r="CD186">
            <v>1.540479125744838</v>
          </cell>
          <cell r="CE186" t="e">
            <v>#VALUE!</v>
          </cell>
          <cell r="CF186">
            <v>0</v>
          </cell>
          <cell r="CG186">
            <v>0</v>
          </cell>
          <cell r="CH186" t="e">
            <v>#VALUE!</v>
          </cell>
          <cell r="CI186">
            <v>2</v>
          </cell>
          <cell r="CJ186">
            <v>1</v>
          </cell>
          <cell r="CK186">
            <v>1.5</v>
          </cell>
          <cell r="CL186">
            <v>2345</v>
          </cell>
          <cell r="CM186" t="e">
            <v>#VALUE!</v>
          </cell>
          <cell r="CN186" t="e">
            <v>#VALUE!</v>
          </cell>
          <cell r="CO186" t="str">
            <v/>
          </cell>
          <cell r="CP186">
            <v>3</v>
          </cell>
          <cell r="CQ186">
            <v>3</v>
          </cell>
          <cell r="DV186" t="str">
            <v>250 mm</v>
          </cell>
          <cell r="DW186">
            <v>31.84</v>
          </cell>
          <cell r="DX186" t="str">
            <v>1</v>
          </cell>
          <cell r="DY186" t="str">
            <v>CS</v>
          </cell>
          <cell r="DZ186">
            <v>695.90000000000009</v>
          </cell>
          <cell r="EA186">
            <v>691.29000000000008</v>
          </cell>
        </row>
        <row r="187">
          <cell r="AD187" t="str">
            <v/>
          </cell>
        </row>
        <row r="188">
          <cell r="A188" t="str">
            <v>Alc. Simp.A.C margen izq.BA</v>
          </cell>
        </row>
        <row r="189">
          <cell r="AD189" t="str">
            <v/>
          </cell>
        </row>
        <row r="190">
          <cell r="A190">
            <v>109</v>
          </cell>
          <cell r="B190" t="str">
            <v>CBA19</v>
          </cell>
          <cell r="C190" t="str">
            <v>CBA20</v>
          </cell>
          <cell r="D190">
            <v>4.5907999999999997E-2</v>
          </cell>
          <cell r="F190">
            <v>4.5907999999999997E-2</v>
          </cell>
          <cell r="G190">
            <v>2.33</v>
          </cell>
          <cell r="H190">
            <v>2</v>
          </cell>
          <cell r="I190">
            <v>0.5</v>
          </cell>
          <cell r="J190">
            <v>25</v>
          </cell>
          <cell r="K190" t="str">
            <v/>
          </cell>
          <cell r="L190">
            <v>5</v>
          </cell>
          <cell r="M190">
            <v>10</v>
          </cell>
          <cell r="N190">
            <v>190.32831544687943</v>
          </cell>
          <cell r="O190">
            <v>0.63698453608247407</v>
          </cell>
          <cell r="P190">
            <v>5.5657111812192239</v>
          </cell>
          <cell r="Q190">
            <v>4.5907999999999997E-2</v>
          </cell>
          <cell r="R190">
            <v>0</v>
          </cell>
          <cell r="S190">
            <v>4.5907999999999997E-2</v>
          </cell>
          <cell r="U190">
            <v>5</v>
          </cell>
          <cell r="V190">
            <v>158.4</v>
          </cell>
          <cell r="AB190" t="str">
            <v/>
          </cell>
          <cell r="AC190">
            <v>126.72000000000001</v>
          </cell>
          <cell r="AD190">
            <v>7.3333333333333332E-3</v>
          </cell>
          <cell r="AE190">
            <v>2.9333333333333333E-2</v>
          </cell>
          <cell r="AF190">
            <v>2.9333333333333333E-2</v>
          </cell>
          <cell r="AG190">
            <v>4.3105733333333333E-2</v>
          </cell>
          <cell r="AH190">
            <v>7.0657111812192239</v>
          </cell>
          <cell r="AI190">
            <v>24.25</v>
          </cell>
          <cell r="AJ190">
            <v>18.8</v>
          </cell>
          <cell r="AK190">
            <v>10</v>
          </cell>
          <cell r="AL190">
            <v>0.25</v>
          </cell>
          <cell r="AM190">
            <v>1.4E-2</v>
          </cell>
          <cell r="AN190">
            <v>3.2857894897460938E-2</v>
          </cell>
          <cell r="AO190">
            <v>6.640625E-2</v>
          </cell>
          <cell r="AP190">
            <v>0.13143157958984375</v>
          </cell>
          <cell r="AQ190">
            <v>1.854400516840657</v>
          </cell>
          <cell r="AR190">
            <v>3.9389198824507465</v>
          </cell>
          <cell r="AS190">
            <v>2.4610502606554792</v>
          </cell>
          <cell r="AT190">
            <v>0.17527019759729334</v>
          </cell>
          <cell r="AU190">
            <v>0.20812809249475428</v>
          </cell>
          <cell r="AV190">
            <v>4.8858841230522962</v>
          </cell>
          <cell r="AW190">
            <v>239.83527605112661</v>
          </cell>
          <cell r="AX190">
            <v>2.9460683588985462E-2</v>
          </cell>
          <cell r="AY190">
            <v>273.33889939721604</v>
          </cell>
          <cell r="AZ190" t="e">
            <v>#REF!</v>
          </cell>
          <cell r="BA190" t="e">
            <v>#REF!</v>
          </cell>
          <cell r="BB190" t="e">
            <v>#REF!</v>
          </cell>
          <cell r="BC190" t="e">
            <v>#REF!</v>
          </cell>
          <cell r="BD190" t="e">
            <v>#REF!</v>
          </cell>
          <cell r="BE190" t="e">
            <v>#REF!</v>
          </cell>
          <cell r="BF190" t="e">
            <v>#REF!</v>
          </cell>
          <cell r="BG190" t="e">
            <v>#REF!</v>
          </cell>
          <cell r="BH190" t="e">
            <v>#REF!</v>
          </cell>
          <cell r="BI190" t="e">
            <v>#REF!</v>
          </cell>
          <cell r="BJ190" t="e">
            <v>#REF!</v>
          </cell>
          <cell r="BK190" t="e">
            <v>#REF!</v>
          </cell>
          <cell r="BL190" t="e">
            <v>#REF!</v>
          </cell>
          <cell r="BM190" t="e">
            <v>#REF!</v>
          </cell>
          <cell r="BO190">
            <v>749.95</v>
          </cell>
          <cell r="BP190">
            <v>745.39</v>
          </cell>
          <cell r="BQ190">
            <v>750.2</v>
          </cell>
          <cell r="BR190">
            <v>745.64</v>
          </cell>
          <cell r="BS190">
            <v>750.8</v>
          </cell>
          <cell r="BT190">
            <v>746.2</v>
          </cell>
          <cell r="BU190" t="str">
            <v/>
          </cell>
          <cell r="BV190">
            <v>0.59999999999990905</v>
          </cell>
          <cell r="BW190">
            <v>0.56000000000005912</v>
          </cell>
          <cell r="BX190">
            <v>0.84999999999990905</v>
          </cell>
          <cell r="BY190">
            <v>250</v>
          </cell>
          <cell r="BZ190">
            <v>0.71250000000000002</v>
          </cell>
          <cell r="CA190">
            <v>0.3125</v>
          </cell>
          <cell r="CB190">
            <v>0.57999999999998408</v>
          </cell>
          <cell r="CC190">
            <v>3</v>
          </cell>
          <cell r="CD190">
            <v>0.72225764380283908</v>
          </cell>
          <cell r="CE190">
            <v>659.98549257621312</v>
          </cell>
          <cell r="CF190">
            <v>0.16523968302184733</v>
          </cell>
          <cell r="CG190">
            <v>5984.3655658500966</v>
          </cell>
          <cell r="CH190">
            <v>6644.3510584263095</v>
          </cell>
          <cell r="CI190">
            <v>2</v>
          </cell>
          <cell r="CJ190">
            <v>1</v>
          </cell>
          <cell r="CK190">
            <v>1.5</v>
          </cell>
          <cell r="CL190">
            <v>2345</v>
          </cell>
          <cell r="CM190">
            <v>4.2501179478206668</v>
          </cell>
          <cell r="CN190" t="str">
            <v/>
          </cell>
          <cell r="CO190" t="str">
            <v/>
          </cell>
          <cell r="CP190">
            <v>3</v>
          </cell>
          <cell r="CQ190">
            <v>3</v>
          </cell>
          <cell r="DV190" t="str">
            <v>250 mm</v>
          </cell>
          <cell r="DW190">
            <v>24.25</v>
          </cell>
          <cell r="DX190" t="str">
            <v>1</v>
          </cell>
          <cell r="DY190" t="str">
            <v>CS</v>
          </cell>
          <cell r="DZ190">
            <v>749.95</v>
          </cell>
          <cell r="EA190">
            <v>745.3900000000001</v>
          </cell>
        </row>
        <row r="191">
          <cell r="A191">
            <v>110</v>
          </cell>
          <cell r="B191" t="str">
            <v>CBA20</v>
          </cell>
          <cell r="C191" t="str">
            <v>CBA21</v>
          </cell>
          <cell r="D191">
            <v>6.0291669999999999E-2</v>
          </cell>
          <cell r="E191">
            <v>4.5907999999999997E-2</v>
          </cell>
          <cell r="F191">
            <v>0.10619967</v>
          </cell>
          <cell r="G191">
            <v>2.33</v>
          </cell>
          <cell r="K191">
            <v>0.23182795457611668</v>
          </cell>
          <cell r="L191">
            <v>10.231827954576117</v>
          </cell>
          <cell r="M191">
            <v>10.231827954576117</v>
          </cell>
          <cell r="N191">
            <v>187.89634656962005</v>
          </cell>
          <cell r="O191">
            <v>0.63497455470737929</v>
          </cell>
          <cell r="P191">
            <v>18.236329982300308</v>
          </cell>
          <cell r="Q191">
            <v>6.0291669999999999E-2</v>
          </cell>
          <cell r="R191">
            <v>4.5907999999999997E-2</v>
          </cell>
          <cell r="S191">
            <v>0.15210767</v>
          </cell>
          <cell r="U191">
            <v>20</v>
          </cell>
          <cell r="V191">
            <v>158.4</v>
          </cell>
          <cell r="AB191" t="str">
            <v/>
          </cell>
          <cell r="AC191">
            <v>126.72000000000001</v>
          </cell>
          <cell r="AD191">
            <v>2.9333333333333333E-2</v>
          </cell>
          <cell r="AE191">
            <v>0.11733333333333333</v>
          </cell>
          <cell r="AF191">
            <v>0.11733333333333333</v>
          </cell>
          <cell r="AG191">
            <v>0.16296563433333333</v>
          </cell>
          <cell r="AH191">
            <v>19.736329982300308</v>
          </cell>
          <cell r="AI191">
            <v>31.44</v>
          </cell>
          <cell r="AJ191">
            <v>14.82</v>
          </cell>
          <cell r="AK191">
            <v>10</v>
          </cell>
          <cell r="AL191">
            <v>0.25</v>
          </cell>
          <cell r="AM191">
            <v>1.4E-2</v>
          </cell>
          <cell r="AN191">
            <v>5.8014154434204102E-2</v>
          </cell>
          <cell r="AO191">
            <v>0.11328125</v>
          </cell>
          <cell r="AP191">
            <v>0.23205661773681641</v>
          </cell>
          <cell r="AQ191">
            <v>2.2849837759571683</v>
          </cell>
          <cell r="AR191">
            <v>3.6032764729859585</v>
          </cell>
          <cell r="AS191">
            <v>3.147487623676116</v>
          </cell>
          <cell r="AT191">
            <v>0.26611370317978994</v>
          </cell>
          <cell r="AU191">
            <v>0.32412785761399404</v>
          </cell>
          <cell r="AV191">
            <v>4.3379879362497942</v>
          </cell>
          <cell r="AW191">
            <v>212.94048487317971</v>
          </cell>
          <cell r="AX191">
            <v>9.2684723593329896E-2</v>
          </cell>
          <cell r="AY191">
            <v>263.72138606275644</v>
          </cell>
          <cell r="AZ191" t="str">
            <v>09°37'03''</v>
          </cell>
          <cell r="BA191" t="e">
            <v>#VALUE!</v>
          </cell>
          <cell r="BB191">
            <v>0.11600000000000001</v>
          </cell>
          <cell r="BC191" t="e">
            <v>#VALUE!</v>
          </cell>
          <cell r="BD191" t="e">
            <v>#VALUE!</v>
          </cell>
          <cell r="BE191" t="e">
            <v>#VALUE!</v>
          </cell>
          <cell r="BF191" t="e">
            <v>#VALUE!</v>
          </cell>
          <cell r="BG191" t="e">
            <v>#VALUE!</v>
          </cell>
          <cell r="BH191" t="e">
            <v>#VALUE!</v>
          </cell>
          <cell r="BI191" t="e">
            <v>#VALUE!</v>
          </cell>
          <cell r="BJ191" t="e">
            <v>#VALUE!</v>
          </cell>
          <cell r="BK191" t="e">
            <v>#VALUE!</v>
          </cell>
          <cell r="BL191" t="e">
            <v>#VALUE!</v>
          </cell>
          <cell r="BM191" t="e">
            <v>#VALUE!</v>
          </cell>
          <cell r="BN191">
            <v>2.9999999999972715E-2</v>
          </cell>
          <cell r="BO191">
            <v>745.36</v>
          </cell>
          <cell r="BP191">
            <v>740.7</v>
          </cell>
          <cell r="BQ191">
            <v>745.61000000000013</v>
          </cell>
          <cell r="BR191">
            <v>740.95</v>
          </cell>
          <cell r="BS191">
            <v>746.2</v>
          </cell>
          <cell r="BT191">
            <v>741.5</v>
          </cell>
          <cell r="BU191" t="str">
            <v/>
          </cell>
          <cell r="BV191">
            <v>0.58999999999991815</v>
          </cell>
          <cell r="BW191">
            <v>0.54999999999995453</v>
          </cell>
          <cell r="BX191">
            <v>0.83999999999991815</v>
          </cell>
          <cell r="BY191">
            <v>250</v>
          </cell>
          <cell r="BZ191">
            <v>0.71250000000000002</v>
          </cell>
          <cell r="CA191">
            <v>0.3125</v>
          </cell>
          <cell r="CB191">
            <v>0.56999999999993634</v>
          </cell>
          <cell r="CC191">
            <v>3</v>
          </cell>
          <cell r="CD191">
            <v>0.71124046311141853</v>
          </cell>
          <cell r="CE191">
            <v>649.91819943253086</v>
          </cell>
          <cell r="CF191">
            <v>0.16853184255330644</v>
          </cell>
          <cell r="CG191">
            <v>6121.1597308324117</v>
          </cell>
          <cell r="CH191">
            <v>6771.0779302649426</v>
          </cell>
          <cell r="CI191">
            <v>2</v>
          </cell>
          <cell r="CJ191">
            <v>1</v>
          </cell>
          <cell r="CK191">
            <v>1.5</v>
          </cell>
          <cell r="CL191">
            <v>2345</v>
          </cell>
          <cell r="CM191">
            <v>4.3311799127494304</v>
          </cell>
          <cell r="CN191" t="str">
            <v/>
          </cell>
          <cell r="CO191" t="str">
            <v/>
          </cell>
          <cell r="CP191">
            <v>3</v>
          </cell>
          <cell r="CQ191">
            <v>3</v>
          </cell>
          <cell r="DV191" t="str">
            <v>250 mm</v>
          </cell>
          <cell r="DW191">
            <v>31.44</v>
          </cell>
          <cell r="DX191" t="str">
            <v>1</v>
          </cell>
          <cell r="DY191" t="str">
            <v>CS</v>
          </cell>
          <cell r="DZ191">
            <v>745.36000000000013</v>
          </cell>
          <cell r="EA191">
            <v>740.70000000000016</v>
          </cell>
        </row>
        <row r="192">
          <cell r="A192">
            <v>111</v>
          </cell>
          <cell r="B192" t="str">
            <v>CBA21</v>
          </cell>
          <cell r="C192" t="str">
            <v>CBA22</v>
          </cell>
          <cell r="E192">
            <v>0.10619967</v>
          </cell>
          <cell r="F192">
            <v>0.10619967</v>
          </cell>
          <cell r="G192">
            <v>2.33</v>
          </cell>
          <cell r="K192">
            <v>2.7892269834233433E-2</v>
          </cell>
          <cell r="L192">
            <v>10.25972022441035</v>
          </cell>
          <cell r="M192">
            <v>10.25972022441035</v>
          </cell>
          <cell r="N192">
            <v>187.60945086229975</v>
          </cell>
          <cell r="O192">
            <v>0.63707446808510615</v>
          </cell>
          <cell r="P192">
            <v>30.929441036809287</v>
          </cell>
          <cell r="Q192">
            <v>0</v>
          </cell>
          <cell r="R192">
            <v>0.10619967</v>
          </cell>
          <cell r="S192">
            <v>0.25830734</v>
          </cell>
          <cell r="U192">
            <v>20</v>
          </cell>
          <cell r="V192">
            <v>158.4</v>
          </cell>
          <cell r="AB192" t="str">
            <v/>
          </cell>
          <cell r="AC192">
            <v>126.72000000000001</v>
          </cell>
          <cell r="AD192">
            <v>2.9333333333333333E-2</v>
          </cell>
          <cell r="AE192">
            <v>0.11733333333333333</v>
          </cell>
          <cell r="AF192">
            <v>0.11733333333333333</v>
          </cell>
          <cell r="AG192">
            <v>0.19482553533333333</v>
          </cell>
          <cell r="AH192">
            <v>32.429441036809287</v>
          </cell>
          <cell r="AI192">
            <v>4.7</v>
          </cell>
          <cell r="AJ192">
            <v>18.510000000000002</v>
          </cell>
          <cell r="AK192">
            <v>10</v>
          </cell>
          <cell r="AL192">
            <v>0.25</v>
          </cell>
          <cell r="AM192">
            <v>1.4E-2</v>
          </cell>
          <cell r="AN192">
            <v>7.0458889007568359E-2</v>
          </cell>
          <cell r="AO192">
            <v>0.146484375</v>
          </cell>
          <cell r="AP192">
            <v>0.28183555603027344</v>
          </cell>
          <cell r="AQ192">
            <v>2.8561304271319807</v>
          </cell>
          <cell r="AR192">
            <v>4.0553418416835969</v>
          </cell>
          <cell r="AS192">
            <v>4.6528369104467151</v>
          </cell>
          <cell r="AT192">
            <v>0.41577375212992412</v>
          </cell>
          <cell r="AU192">
            <v>0.48623264113749248</v>
          </cell>
          <cell r="AV192">
            <v>4.848053987846991</v>
          </cell>
          <cell r="AW192">
            <v>237.97829363166886</v>
          </cell>
          <cell r="AX192">
            <v>0.13627058393402042</v>
          </cell>
          <cell r="AY192">
            <v>269.94076502486428</v>
          </cell>
          <cell r="AZ192" t="str">
            <v>06°13'10''</v>
          </cell>
          <cell r="BA192" t="e">
            <v>#VALUE!</v>
          </cell>
          <cell r="BB192">
            <v>0.16200000000000001</v>
          </cell>
          <cell r="BC192" t="e">
            <v>#VALUE!</v>
          </cell>
          <cell r="BD192" t="e">
            <v>#VALUE!</v>
          </cell>
          <cell r="BE192" t="e">
            <v>#VALUE!</v>
          </cell>
          <cell r="BF192" t="e">
            <v>#VALUE!</v>
          </cell>
          <cell r="BG192" t="e">
            <v>#VALUE!</v>
          </cell>
          <cell r="BH192" t="e">
            <v>#VALUE!</v>
          </cell>
          <cell r="BI192" t="e">
            <v>#VALUE!</v>
          </cell>
          <cell r="BJ192" t="e">
            <v>#VALUE!</v>
          </cell>
          <cell r="BK192" t="e">
            <v>#VALUE!</v>
          </cell>
          <cell r="BL192" t="e">
            <v>#VALUE!</v>
          </cell>
          <cell r="BM192" t="e">
            <v>#VALUE!</v>
          </cell>
          <cell r="BN192">
            <v>3.0000000000086402E-2</v>
          </cell>
          <cell r="BO192">
            <v>740.67</v>
          </cell>
          <cell r="BP192">
            <v>739.8</v>
          </cell>
          <cell r="BQ192">
            <v>740.92000000000019</v>
          </cell>
          <cell r="BR192">
            <v>740.05</v>
          </cell>
          <cell r="BS192">
            <v>741.5</v>
          </cell>
          <cell r="BT192">
            <v>740.6</v>
          </cell>
          <cell r="BU192" t="str">
            <v/>
          </cell>
          <cell r="BV192">
            <v>0.57999999999981355</v>
          </cell>
          <cell r="BW192">
            <v>0.55000000000006821</v>
          </cell>
          <cell r="BX192">
            <v>0.82999999999981355</v>
          </cell>
          <cell r="BY192">
            <v>250</v>
          </cell>
          <cell r="BZ192">
            <v>0.71250000000000002</v>
          </cell>
          <cell r="CA192">
            <v>0.3125</v>
          </cell>
          <cell r="CB192">
            <v>0.56499999999994088</v>
          </cell>
          <cell r="CC192">
            <v>4</v>
          </cell>
          <cell r="CD192">
            <v>0.67952446592705773</v>
          </cell>
          <cell r="CE192">
            <v>672.68144220377667</v>
          </cell>
          <cell r="CF192">
            <v>0.17020683055215058</v>
          </cell>
          <cell r="CG192">
            <v>6190.6512830659349</v>
          </cell>
          <cell r="CH192">
            <v>6863.3327252697118</v>
          </cell>
          <cell r="CI192">
            <v>2</v>
          </cell>
          <cell r="CJ192">
            <v>1</v>
          </cell>
          <cell r="CK192">
            <v>1.5</v>
          </cell>
          <cell r="CL192">
            <v>2345</v>
          </cell>
          <cell r="CM192">
            <v>4.3901915087013084</v>
          </cell>
          <cell r="CN192" t="str">
            <v/>
          </cell>
          <cell r="CO192" t="str">
            <v/>
          </cell>
          <cell r="CP192">
            <v>3</v>
          </cell>
          <cell r="CQ192">
            <v>3</v>
          </cell>
          <cell r="DV192" t="str">
            <v>250 mm</v>
          </cell>
          <cell r="DW192">
            <v>4.7</v>
          </cell>
          <cell r="DX192" t="str">
            <v>1</v>
          </cell>
          <cell r="DY192" t="str">
            <v>CS</v>
          </cell>
          <cell r="DZ192">
            <v>740.67000000000019</v>
          </cell>
          <cell r="EA192">
            <v>739.80000000000018</v>
          </cell>
        </row>
        <row r="193">
          <cell r="A193">
            <v>112</v>
          </cell>
          <cell r="B193" t="str">
            <v>CBA22</v>
          </cell>
          <cell r="C193" t="str">
            <v>CBA23</v>
          </cell>
          <cell r="D193">
            <v>5.6435839999999994E-2</v>
          </cell>
          <cell r="E193">
            <v>0.10619967</v>
          </cell>
          <cell r="F193">
            <v>0.16263550999999998</v>
          </cell>
          <cell r="G193">
            <v>2.33</v>
          </cell>
          <cell r="K193">
            <v>0.21582897274130949</v>
          </cell>
          <cell r="L193">
            <v>10.475549197151659</v>
          </cell>
          <cell r="M193">
            <v>10.475549197151659</v>
          </cell>
          <cell r="N193">
            <v>185.42931385184013</v>
          </cell>
          <cell r="O193">
            <v>0.63489107883817442</v>
          </cell>
          <cell r="P193">
            <v>50.076099561040962</v>
          </cell>
          <cell r="Q193">
            <v>5.6435839999999994E-2</v>
          </cell>
          <cell r="R193">
            <v>0.10619967</v>
          </cell>
          <cell r="S193">
            <v>0.42094284999999998</v>
          </cell>
          <cell r="U193">
            <v>38</v>
          </cell>
          <cell r="V193">
            <v>158.4</v>
          </cell>
          <cell r="AB193" t="str">
            <v/>
          </cell>
          <cell r="AC193">
            <v>126.72000000000001</v>
          </cell>
          <cell r="AD193">
            <v>5.5733333333333343E-2</v>
          </cell>
          <cell r="AE193">
            <v>0.22293333333333337</v>
          </cell>
          <cell r="AF193">
            <v>0.22293333333333337</v>
          </cell>
          <cell r="AG193">
            <v>0.34921618833333334</v>
          </cell>
          <cell r="AH193">
            <v>51.576099561040962</v>
          </cell>
          <cell r="AI193">
            <v>38.559999999999995</v>
          </cell>
          <cell r="AJ193">
            <v>14.7</v>
          </cell>
          <cell r="AK193">
            <v>10</v>
          </cell>
          <cell r="AL193">
            <v>0.25</v>
          </cell>
          <cell r="AM193">
            <v>1.4E-2</v>
          </cell>
          <cell r="AN193">
            <v>9.5084428787231445E-2</v>
          </cell>
          <cell r="AO193">
            <v>0.185546875</v>
          </cell>
          <cell r="AP193">
            <v>0.38033771514892578</v>
          </cell>
          <cell r="AQ193">
            <v>3.0096665834874585</v>
          </cell>
          <cell r="AR193">
            <v>3.6133503226097865</v>
          </cell>
          <cell r="AS193">
            <v>4.7696316465731821</v>
          </cell>
          <cell r="AT193">
            <v>0.46167650070137978</v>
          </cell>
          <cell r="AU193">
            <v>0.55676092948861122</v>
          </cell>
          <cell r="AV193">
            <v>4.3203895353537396</v>
          </cell>
          <cell r="AW193">
            <v>212.07662538927389</v>
          </cell>
          <cell r="AX193">
            <v>0.24319558775688396</v>
          </cell>
          <cell r="AY193">
            <v>284.07291058071542</v>
          </cell>
          <cell r="AZ193" t="str">
            <v>14°07'56''</v>
          </cell>
          <cell r="BA193" t="e">
            <v>#VALUE!</v>
          </cell>
          <cell r="BB193">
            <v>7.0999999999999994E-2</v>
          </cell>
          <cell r="BC193" t="e">
            <v>#VALUE!</v>
          </cell>
          <cell r="BD193" t="e">
            <v>#VALUE!</v>
          </cell>
          <cell r="BE193" t="e">
            <v>#VALUE!</v>
          </cell>
          <cell r="BF193" t="e">
            <v>#VALUE!</v>
          </cell>
          <cell r="BG193" t="e">
            <v>#VALUE!</v>
          </cell>
          <cell r="BH193" t="e">
            <v>#VALUE!</v>
          </cell>
          <cell r="BI193" t="e">
            <v>#VALUE!</v>
          </cell>
          <cell r="BJ193" t="e">
            <v>#VALUE!</v>
          </cell>
          <cell r="BK193" t="e">
            <v>#VALUE!</v>
          </cell>
          <cell r="BL193" t="e">
            <v>#VALUE!</v>
          </cell>
          <cell r="BM193" t="e">
            <v>#VALUE!</v>
          </cell>
          <cell r="BN193">
            <v>2.9999999999972715E-2</v>
          </cell>
          <cell r="BO193">
            <v>739.77</v>
          </cell>
          <cell r="BP193">
            <v>734.1</v>
          </cell>
          <cell r="BQ193">
            <v>740.02000000000021</v>
          </cell>
          <cell r="BR193">
            <v>734.35</v>
          </cell>
          <cell r="BS193">
            <v>740.6</v>
          </cell>
          <cell r="BT193">
            <v>734.9</v>
          </cell>
          <cell r="BU193" t="str">
            <v/>
          </cell>
          <cell r="BV193">
            <v>0.57999999999981355</v>
          </cell>
          <cell r="BW193">
            <v>0.54999999999995453</v>
          </cell>
          <cell r="BX193">
            <v>0.82999999999981355</v>
          </cell>
          <cell r="BY193">
            <v>250</v>
          </cell>
          <cell r="BZ193">
            <v>0.71250000000000002</v>
          </cell>
          <cell r="CA193">
            <v>0.3125</v>
          </cell>
          <cell r="CB193">
            <v>0.56499999999988404</v>
          </cell>
          <cell r="CC193">
            <v>5</v>
          </cell>
          <cell r="CD193">
            <v>0.67952446592699967</v>
          </cell>
          <cell r="CE193">
            <v>586.44023166478087</v>
          </cell>
          <cell r="CF193">
            <v>0.1702068305521699</v>
          </cell>
          <cell r="CG193">
            <v>6190.651283066728</v>
          </cell>
          <cell r="CH193">
            <v>6777.0915147315091</v>
          </cell>
          <cell r="CI193">
            <v>2</v>
          </cell>
          <cell r="CJ193">
            <v>1</v>
          </cell>
          <cell r="CK193">
            <v>1.5</v>
          </cell>
          <cell r="CL193">
            <v>2345</v>
          </cell>
          <cell r="CM193">
            <v>4.3350265552653573</v>
          </cell>
          <cell r="CN193" t="str">
            <v/>
          </cell>
          <cell r="CO193" t="str">
            <v/>
          </cell>
          <cell r="CP193">
            <v>3</v>
          </cell>
          <cell r="CQ193">
            <v>3</v>
          </cell>
          <cell r="DV193" t="str">
            <v>250 mm</v>
          </cell>
          <cell r="DW193">
            <v>38.559999999999995</v>
          </cell>
          <cell r="DX193" t="str">
            <v>1</v>
          </cell>
          <cell r="DY193" t="str">
            <v>CS</v>
          </cell>
          <cell r="DZ193">
            <v>739.77000000000021</v>
          </cell>
          <cell r="EA193">
            <v>734.10000000000025</v>
          </cell>
        </row>
        <row r="194">
          <cell r="A194">
            <v>113</v>
          </cell>
          <cell r="B194" t="str">
            <v>CBA23</v>
          </cell>
          <cell r="C194" t="str">
            <v>CBA24</v>
          </cell>
          <cell r="D194">
            <v>9.8226790000000008E-2</v>
          </cell>
          <cell r="E194">
            <v>0.16263550999999998</v>
          </cell>
          <cell r="F194">
            <v>0.26086229999999999</v>
          </cell>
          <cell r="G194">
            <v>2.33</v>
          </cell>
          <cell r="K194">
            <v>9.6685772130770925E-2</v>
          </cell>
          <cell r="L194">
            <v>10.57223496928243</v>
          </cell>
          <cell r="M194">
            <v>10.57223496928243</v>
          </cell>
          <cell r="N194">
            <v>184.47493881091</v>
          </cell>
          <cell r="O194">
            <v>0.63632633587786247</v>
          </cell>
          <cell r="P194">
            <v>80.697749822113835</v>
          </cell>
          <cell r="Q194">
            <v>9.8226790000000008E-2</v>
          </cell>
          <cell r="R194">
            <v>0.16263550999999998</v>
          </cell>
          <cell r="S194">
            <v>0.68180514999999997</v>
          </cell>
          <cell r="U194">
            <v>73</v>
          </cell>
          <cell r="V194">
            <v>158.4</v>
          </cell>
          <cell r="AB194" t="str">
            <v/>
          </cell>
          <cell r="AC194">
            <v>126.72000000000001</v>
          </cell>
          <cell r="AD194">
            <v>0.10706666666666668</v>
          </cell>
          <cell r="AE194">
            <v>0.42826666666666674</v>
          </cell>
          <cell r="AF194">
            <v>0.42826666666666674</v>
          </cell>
          <cell r="AG194">
            <v>0.63280821166666668</v>
          </cell>
          <cell r="AH194">
            <v>82.197749822113835</v>
          </cell>
          <cell r="AI194">
            <v>20.96</v>
          </cell>
          <cell r="AJ194">
            <v>17.510000000000002</v>
          </cell>
          <cell r="AK194">
            <v>10</v>
          </cell>
          <cell r="AL194">
            <v>0.25</v>
          </cell>
          <cell r="AM194">
            <v>1.4E-2</v>
          </cell>
          <cell r="AN194">
            <v>0.116455078125</v>
          </cell>
          <cell r="AO194">
            <v>0.22607421875</v>
          </cell>
          <cell r="AP194">
            <v>0.4658203125</v>
          </cell>
          <cell r="AQ194">
            <v>3.6680493570118546</v>
          </cell>
          <cell r="AR194">
            <v>3.9036856162210767</v>
          </cell>
          <cell r="AS194">
            <v>6.7487765264754307</v>
          </cell>
          <cell r="AT194">
            <v>0.68575871995285831</v>
          </cell>
          <cell r="AU194">
            <v>0.80221379807785831</v>
          </cell>
          <cell r="AV194">
            <v>4.7152780922186404</v>
          </cell>
          <cell r="AW194">
            <v>231.46067209604649</v>
          </cell>
          <cell r="AX194">
            <v>0.35512620385032501</v>
          </cell>
          <cell r="AY194">
            <v>279.02204594409994</v>
          </cell>
          <cell r="AZ194" t="str">
            <v>05°03'03''</v>
          </cell>
          <cell r="BA194" t="e">
            <v>#VALUE!</v>
          </cell>
          <cell r="BB194">
            <v>0.245</v>
          </cell>
          <cell r="BC194" t="e">
            <v>#VALUE!</v>
          </cell>
          <cell r="BD194" t="e">
            <v>#VALUE!</v>
          </cell>
          <cell r="BE194" t="e">
            <v>#VALUE!</v>
          </cell>
          <cell r="BF194" t="e">
            <v>#VALUE!</v>
          </cell>
          <cell r="BG194" t="e">
            <v>#VALUE!</v>
          </cell>
          <cell r="BH194" t="e">
            <v>#VALUE!</v>
          </cell>
          <cell r="BI194" t="e">
            <v>#VALUE!</v>
          </cell>
          <cell r="BJ194" t="e">
            <v>#VALUE!</v>
          </cell>
          <cell r="BK194" t="e">
            <v>#VALUE!</v>
          </cell>
          <cell r="BL194" t="e">
            <v>#VALUE!</v>
          </cell>
          <cell r="BM194" t="e">
            <v>#VALUE!</v>
          </cell>
          <cell r="BN194">
            <v>2.9999999999972715E-2</v>
          </cell>
          <cell r="BO194">
            <v>734.07</v>
          </cell>
          <cell r="BP194">
            <v>730.4</v>
          </cell>
          <cell r="BQ194">
            <v>734.32000000000028</v>
          </cell>
          <cell r="BR194">
            <v>730.65</v>
          </cell>
          <cell r="BS194">
            <v>734.9</v>
          </cell>
          <cell r="BT194">
            <v>731.2</v>
          </cell>
          <cell r="BU194" t="str">
            <v/>
          </cell>
          <cell r="BV194">
            <v>0.57999999999969987</v>
          </cell>
          <cell r="BW194">
            <v>0.55000000000006821</v>
          </cell>
          <cell r="BX194">
            <v>0.82999999999969987</v>
          </cell>
          <cell r="BY194">
            <v>250</v>
          </cell>
          <cell r="BZ194">
            <v>0.71250000000000002</v>
          </cell>
          <cell r="CA194">
            <v>0.3125</v>
          </cell>
          <cell r="CB194">
            <v>0.56499999999988404</v>
          </cell>
          <cell r="CC194">
            <v>6</v>
          </cell>
          <cell r="CD194">
            <v>0.71003194013167514</v>
          </cell>
          <cell r="CE194">
            <v>612.76865858270025</v>
          </cell>
          <cell r="CF194">
            <v>0.1702068305521699</v>
          </cell>
          <cell r="CG194">
            <v>6190.651283066728</v>
          </cell>
          <cell r="CH194">
            <v>6803.4199416494284</v>
          </cell>
          <cell r="CI194">
            <v>2</v>
          </cell>
          <cell r="CJ194">
            <v>1</v>
          </cell>
          <cell r="CK194">
            <v>1.5</v>
          </cell>
          <cell r="CL194">
            <v>2345</v>
          </cell>
          <cell r="CM194">
            <v>4.3518677665134931</v>
          </cell>
          <cell r="CN194" t="str">
            <v/>
          </cell>
          <cell r="CO194" t="str">
            <v/>
          </cell>
          <cell r="CP194">
            <v>3</v>
          </cell>
          <cell r="CQ194">
            <v>3</v>
          </cell>
          <cell r="DV194" t="str">
            <v>250 mm</v>
          </cell>
          <cell r="DW194">
            <v>20.96</v>
          </cell>
          <cell r="DX194" t="str">
            <v>1</v>
          </cell>
          <cell r="DY194" t="str">
            <v>CS</v>
          </cell>
          <cell r="DZ194">
            <v>734.07000000000028</v>
          </cell>
          <cell r="EA194">
            <v>730.40000000000032</v>
          </cell>
        </row>
        <row r="195">
          <cell r="A195">
            <v>114</v>
          </cell>
          <cell r="B195" t="str">
            <v>CBA24</v>
          </cell>
          <cell r="C195" t="str">
            <v>CBA25</v>
          </cell>
          <cell r="D195">
            <v>2.5331679999999999E-2</v>
          </cell>
          <cell r="E195">
            <v>0.26086229999999999</v>
          </cell>
          <cell r="F195">
            <v>0.28619398000000001</v>
          </cell>
          <cell r="G195">
            <v>2.33</v>
          </cell>
          <cell r="K195">
            <v>5.5719377110352124E-2</v>
          </cell>
          <cell r="L195">
            <v>10.627954346392782</v>
          </cell>
          <cell r="M195">
            <v>10.627954346392782</v>
          </cell>
          <cell r="N195">
            <v>183.9310152715465</v>
          </cell>
          <cell r="O195">
            <v>0.63471153846153883</v>
          </cell>
          <cell r="P195">
            <v>114.10893303066547</v>
          </cell>
          <cell r="Q195">
            <v>2.5331679999999999E-2</v>
          </cell>
          <cell r="R195">
            <v>0.26086229999999999</v>
          </cell>
          <cell r="S195">
            <v>0.96799912999999993</v>
          </cell>
          <cell r="U195">
            <v>73</v>
          </cell>
          <cell r="V195">
            <v>158.4</v>
          </cell>
          <cell r="AB195" t="str">
            <v/>
          </cell>
          <cell r="AC195">
            <v>126.72000000000001</v>
          </cell>
          <cell r="AD195">
            <v>0.10706666666666668</v>
          </cell>
          <cell r="AE195">
            <v>0.42826666666666674</v>
          </cell>
          <cell r="AF195">
            <v>0.42826666666666674</v>
          </cell>
          <cell r="AG195">
            <v>0.71866640566666673</v>
          </cell>
          <cell r="AH195">
            <v>115.60893303066547</v>
          </cell>
          <cell r="AI195">
            <v>12.48</v>
          </cell>
          <cell r="AJ195">
            <v>14.26</v>
          </cell>
          <cell r="AK195">
            <v>10</v>
          </cell>
          <cell r="AL195">
            <v>0.25</v>
          </cell>
          <cell r="AM195">
            <v>1.4E-2</v>
          </cell>
          <cell r="AN195">
            <v>0.14962279796600342</v>
          </cell>
          <cell r="AO195">
            <v>0.24267578125</v>
          </cell>
          <cell r="AP195">
            <v>0.59849119186401367</v>
          </cell>
          <cell r="AQ195">
            <v>3.7707559346940114</v>
          </cell>
          <cell r="AR195">
            <v>3.4010331103445477</v>
          </cell>
          <cell r="AS195">
            <v>6.7840242800550357</v>
          </cell>
          <cell r="AT195">
            <v>0.72469930270285965</v>
          </cell>
          <cell r="AU195">
            <v>0.87432210066886307</v>
          </cell>
          <cell r="AV195">
            <v>4.2552394227658219</v>
          </cell>
          <cell r="AW195">
            <v>208.8785767160434</v>
          </cell>
          <cell r="AX195">
            <v>0.55347434307649546</v>
          </cell>
          <cell r="AY195">
            <v>257.31684771775491</v>
          </cell>
          <cell r="AZ195" t="str">
            <v>21°42'19''</v>
          </cell>
          <cell r="BA195" t="e">
            <v>#VALUE!</v>
          </cell>
          <cell r="BB195">
            <v>7.1999999999999995E-2</v>
          </cell>
          <cell r="BC195" t="e">
            <v>#VALUE!</v>
          </cell>
          <cell r="BD195" t="e">
            <v>#VALUE!</v>
          </cell>
          <cell r="BE195" t="e">
            <v>#VALUE!</v>
          </cell>
          <cell r="BF195" t="e">
            <v>#VALUE!</v>
          </cell>
          <cell r="BG195" t="e">
            <v>#VALUE!</v>
          </cell>
          <cell r="BH195" t="e">
            <v>#VALUE!</v>
          </cell>
          <cell r="BI195" t="e">
            <v>#VALUE!</v>
          </cell>
          <cell r="BJ195" t="e">
            <v>#VALUE!</v>
          </cell>
          <cell r="BK195" t="e">
            <v>#VALUE!</v>
          </cell>
          <cell r="BL195" t="e">
            <v>#VALUE!</v>
          </cell>
          <cell r="BM195" t="e">
            <v>#VALUE!</v>
          </cell>
          <cell r="BN195">
            <v>2.9999999999972715E-2</v>
          </cell>
          <cell r="BO195">
            <v>730.37</v>
          </cell>
          <cell r="BP195">
            <v>728.59</v>
          </cell>
          <cell r="BQ195">
            <v>730.62000000000035</v>
          </cell>
          <cell r="BR195">
            <v>728.84</v>
          </cell>
          <cell r="BS195">
            <v>731.2</v>
          </cell>
          <cell r="BT195">
            <v>729.4</v>
          </cell>
          <cell r="BU195" t="str">
            <v/>
          </cell>
          <cell r="BV195">
            <v>0.57999999999969987</v>
          </cell>
          <cell r="BW195">
            <v>0.55999999999994543</v>
          </cell>
          <cell r="BX195">
            <v>0.82999999999969987</v>
          </cell>
          <cell r="BY195">
            <v>250</v>
          </cell>
          <cell r="BZ195">
            <v>0.71250000000000002</v>
          </cell>
          <cell r="CA195">
            <v>0.3125</v>
          </cell>
          <cell r="CB195">
            <v>0.56999999999982265</v>
          </cell>
          <cell r="CC195">
            <v>7</v>
          </cell>
          <cell r="CD195">
            <v>0.69299336831263569</v>
          </cell>
          <cell r="CE195">
            <v>738.7850707281691</v>
          </cell>
          <cell r="CF195">
            <v>0.1685318425533443</v>
          </cell>
          <cell r="CG195">
            <v>6121.1597308339851</v>
          </cell>
          <cell r="CH195">
            <v>6859.9448015621547</v>
          </cell>
          <cell r="CI195">
            <v>2</v>
          </cell>
          <cell r="CJ195">
            <v>1</v>
          </cell>
          <cell r="CK195">
            <v>1.5</v>
          </cell>
          <cell r="CL195">
            <v>2345</v>
          </cell>
          <cell r="CM195">
            <v>4.3880243933233407</v>
          </cell>
          <cell r="CN195" t="str">
            <v/>
          </cell>
          <cell r="CO195" t="str">
            <v/>
          </cell>
          <cell r="CP195">
            <v>3</v>
          </cell>
          <cell r="CQ195">
            <v>3</v>
          </cell>
          <cell r="DV195" t="str">
            <v>250 mm</v>
          </cell>
          <cell r="DW195">
            <v>12.48</v>
          </cell>
          <cell r="DX195" t="str">
            <v>1</v>
          </cell>
          <cell r="DY195" t="str">
            <v>CS</v>
          </cell>
          <cell r="DZ195">
            <v>730.37000000000035</v>
          </cell>
          <cell r="EA195">
            <v>728.59000000000037</v>
          </cell>
        </row>
        <row r="196">
          <cell r="A196">
            <v>115</v>
          </cell>
          <cell r="B196" t="str">
            <v>CBA25</v>
          </cell>
          <cell r="C196" t="str">
            <v>ALIVBA26</v>
          </cell>
          <cell r="D196">
            <v>9.556081000000001E-2</v>
          </cell>
          <cell r="E196">
            <v>0.28619398000000001</v>
          </cell>
          <cell r="F196">
            <v>0.38175479000000001</v>
          </cell>
          <cell r="G196">
            <v>2.33</v>
          </cell>
          <cell r="K196">
            <v>0.22204353893705514</v>
          </cell>
          <cell r="L196">
            <v>10.849997885329836</v>
          </cell>
          <cell r="M196">
            <v>10.849997885329836</v>
          </cell>
          <cell r="N196">
            <v>181.80631369495711</v>
          </cell>
          <cell r="O196">
            <v>0.63456940874035994</v>
          </cell>
          <cell r="P196">
            <v>158.15149641052071</v>
          </cell>
          <cell r="Q196">
            <v>9.556081000000001E-2</v>
          </cell>
          <cell r="R196">
            <v>0.28619398000000001</v>
          </cell>
          <cell r="S196">
            <v>1.3497539199999999</v>
          </cell>
          <cell r="U196">
            <v>78</v>
          </cell>
          <cell r="V196">
            <v>158.4</v>
          </cell>
          <cell r="AB196" t="str">
            <v/>
          </cell>
          <cell r="AC196">
            <v>126.72000000000001</v>
          </cell>
          <cell r="AD196">
            <v>0.11440000000000002</v>
          </cell>
          <cell r="AE196">
            <v>0.45760000000000006</v>
          </cell>
          <cell r="AF196">
            <v>0.45760000000000006</v>
          </cell>
          <cell r="AG196">
            <v>0.86252617600000003</v>
          </cell>
          <cell r="AH196">
            <v>159.65149641052071</v>
          </cell>
          <cell r="AI196">
            <v>54.459999999999994</v>
          </cell>
          <cell r="AJ196">
            <v>14.12</v>
          </cell>
          <cell r="AK196">
            <v>10</v>
          </cell>
          <cell r="AL196">
            <v>0.25</v>
          </cell>
          <cell r="AM196">
            <v>1.4E-2</v>
          </cell>
          <cell r="AN196">
            <v>0.18375527858734131</v>
          </cell>
          <cell r="AO196">
            <v>0.2479248046875</v>
          </cell>
          <cell r="AP196">
            <v>0.73502111434936523</v>
          </cell>
          <cell r="AQ196">
            <v>4.1283357764498803</v>
          </cell>
          <cell r="AR196">
            <v>3.1457887177981165</v>
          </cell>
          <cell r="AS196">
            <v>7.9180585929775118</v>
          </cell>
          <cell r="AT196">
            <v>0.86866239975107218</v>
          </cell>
          <cell r="AU196">
            <v>1.0524176783384136</v>
          </cell>
          <cell r="AV196">
            <v>4.2342996289307768</v>
          </cell>
          <cell r="AW196">
            <v>207.85069698979555</v>
          </cell>
          <cell r="AX196">
            <v>0.76810662038991773</v>
          </cell>
          <cell r="AY196">
            <v>246.04840234404313</v>
          </cell>
          <cell r="AZ196" t="str">
            <v>11°16'06''</v>
          </cell>
          <cell r="BA196" t="e">
            <v>#VALUE!</v>
          </cell>
          <cell r="BB196">
            <v>0.17799999999999999</v>
          </cell>
          <cell r="BC196" t="e">
            <v>#VALUE!</v>
          </cell>
          <cell r="BD196" t="e">
            <v>#VALUE!</v>
          </cell>
          <cell r="BE196" t="e">
            <v>#VALUE!</v>
          </cell>
          <cell r="BF196" t="e">
            <v>#VALUE!</v>
          </cell>
          <cell r="BG196" t="e">
            <v>#VALUE!</v>
          </cell>
          <cell r="BH196" t="e">
            <v>#VALUE!</v>
          </cell>
          <cell r="BI196" t="e">
            <v>#VALUE!</v>
          </cell>
          <cell r="BJ196" t="e">
            <v>#VALUE!</v>
          </cell>
          <cell r="BK196" t="e">
            <v>#VALUE!</v>
          </cell>
          <cell r="BL196" t="e">
            <v>#VALUE!</v>
          </cell>
          <cell r="BM196" t="e">
            <v>#VALUE!</v>
          </cell>
          <cell r="BN196">
            <v>3.0000000000086402E-2</v>
          </cell>
          <cell r="BO196">
            <v>728.56</v>
          </cell>
          <cell r="BP196">
            <v>720.87</v>
          </cell>
          <cell r="BQ196">
            <v>728.8100000000004</v>
          </cell>
          <cell r="BR196">
            <v>721.12</v>
          </cell>
          <cell r="BS196">
            <v>729.4</v>
          </cell>
          <cell r="BT196">
            <v>721.7</v>
          </cell>
          <cell r="BU196" t="str">
            <v/>
          </cell>
          <cell r="BV196">
            <v>0.58999999999957708</v>
          </cell>
          <cell r="BW196">
            <v>0.58000000000004093</v>
          </cell>
          <cell r="BX196">
            <v>0.83999999999957708</v>
          </cell>
          <cell r="BY196">
            <v>250</v>
          </cell>
          <cell r="BZ196">
            <v>0.71250000000000002</v>
          </cell>
          <cell r="CA196">
            <v>0.3125</v>
          </cell>
          <cell r="CB196">
            <v>0.58499999999980901</v>
          </cell>
          <cell r="CC196">
            <v>8</v>
          </cell>
          <cell r="CD196">
            <v>0.70861652762436733</v>
          </cell>
          <cell r="CE196">
            <v>755.44057911379628</v>
          </cell>
          <cell r="CF196">
            <v>0.16362214231373329</v>
          </cell>
          <cell r="CG196">
            <v>5917.0762293672842</v>
          </cell>
          <cell r="CH196">
            <v>6672.5168084810803</v>
          </cell>
          <cell r="CI196">
            <v>2</v>
          </cell>
          <cell r="CJ196">
            <v>1</v>
          </cell>
          <cell r="CK196">
            <v>1.5</v>
          </cell>
          <cell r="CL196">
            <v>2345</v>
          </cell>
          <cell r="CM196">
            <v>4.2681344190710533</v>
          </cell>
          <cell r="CN196" t="str">
            <v/>
          </cell>
          <cell r="CO196" t="str">
            <v/>
          </cell>
          <cell r="CP196">
            <v>3</v>
          </cell>
          <cell r="CQ196">
            <v>3</v>
          </cell>
          <cell r="DV196" t="str">
            <v>250 mm</v>
          </cell>
          <cell r="DW196">
            <v>54.459999999999994</v>
          </cell>
          <cell r="DX196" t="str">
            <v>1</v>
          </cell>
          <cell r="DY196" t="str">
            <v>CS</v>
          </cell>
          <cell r="DZ196">
            <v>728.5600000000004</v>
          </cell>
          <cell r="EA196">
            <v>720.87000000000035</v>
          </cell>
        </row>
        <row r="197">
          <cell r="A197">
            <v>115</v>
          </cell>
          <cell r="B197" t="str">
            <v>ALIVBA26</v>
          </cell>
          <cell r="C197" t="str">
            <v>BOTBA26</v>
          </cell>
          <cell r="F197">
            <v>0.38175479000000001</v>
          </cell>
          <cell r="G197">
            <v>2.33</v>
          </cell>
          <cell r="K197">
            <v>1.3860416955924916E-2</v>
          </cell>
          <cell r="L197">
            <v>10.863858302285761</v>
          </cell>
          <cell r="M197">
            <v>10.863858302285761</v>
          </cell>
          <cell r="N197">
            <v>181.67590594758747</v>
          </cell>
          <cell r="O197">
            <v>0.63414451827242679</v>
          </cell>
          <cell r="P197">
            <v>158.15149641052071</v>
          </cell>
          <cell r="Q197">
            <v>0</v>
          </cell>
          <cell r="R197">
            <v>0</v>
          </cell>
          <cell r="V197">
            <v>158.4</v>
          </cell>
          <cell r="AB197" t="str">
            <v/>
          </cell>
          <cell r="AC197" t="str">
            <v/>
          </cell>
          <cell r="AD197" t="str">
            <v/>
          </cell>
          <cell r="AE197" t="str">
            <v/>
          </cell>
          <cell r="AF197" t="str">
            <v/>
          </cell>
          <cell r="AG197" t="str">
            <v/>
          </cell>
          <cell r="AH197">
            <v>158.15149641052071</v>
          </cell>
          <cell r="AI197">
            <v>3.01</v>
          </cell>
          <cell r="AJ197">
            <v>9.9700000000000006</v>
          </cell>
          <cell r="AK197">
            <v>10</v>
          </cell>
          <cell r="AL197">
            <v>0.25</v>
          </cell>
          <cell r="AM197">
            <v>1.4E-2</v>
          </cell>
          <cell r="AN197">
            <v>0.20710563659667969</v>
          </cell>
          <cell r="AO197">
            <v>0.247833251953125</v>
          </cell>
          <cell r="AP197">
            <v>0.82842254638671875</v>
          </cell>
          <cell r="AQ197">
            <v>3.6373639325635656</v>
          </cell>
          <cell r="AR197">
            <v>2.4160013000171565</v>
          </cell>
          <cell r="AS197">
            <v>6.121101238449822</v>
          </cell>
          <cell r="AT197">
            <v>0.67433314872142125</v>
          </cell>
          <cell r="AU197">
            <v>0.88143878531810094</v>
          </cell>
          <cell r="AV197">
            <v>3.5580481196516756</v>
          </cell>
          <cell r="AW197">
            <v>174.65527865338564</v>
          </cell>
          <cell r="AX197">
            <v>0.90550653624607746</v>
          </cell>
          <cell r="AY197">
            <v>228.87571246289235</v>
          </cell>
          <cell r="AZ197" t="str">
            <v>17°10'22''</v>
          </cell>
          <cell r="BA197" t="e">
            <v>#VALUE!</v>
          </cell>
          <cell r="BB197">
            <v>1E-3</v>
          </cell>
          <cell r="BC197" t="e">
            <v>#VALUE!</v>
          </cell>
          <cell r="BD197" t="e">
            <v>#VALUE!</v>
          </cell>
          <cell r="BE197" t="e">
            <v>#VALUE!</v>
          </cell>
          <cell r="BF197" t="e">
            <v>#VALUE!</v>
          </cell>
          <cell r="BG197" t="e">
            <v>#VALUE!</v>
          </cell>
          <cell r="BH197" t="e">
            <v>#VALUE!</v>
          </cell>
          <cell r="BI197" t="e">
            <v>#VALUE!</v>
          </cell>
          <cell r="BJ197" t="e">
            <v>#VALUE!</v>
          </cell>
          <cell r="BK197" t="e">
            <v>#VALUE!</v>
          </cell>
          <cell r="BL197" t="e">
            <v>#VALUE!</v>
          </cell>
          <cell r="BM197" t="e">
            <v>#VALUE!</v>
          </cell>
          <cell r="BN197">
            <v>2.9999999999972715E-2</v>
          </cell>
          <cell r="BO197">
            <v>720.84</v>
          </cell>
          <cell r="BP197">
            <v>720.54</v>
          </cell>
          <cell r="BQ197">
            <v>721.09000000000037</v>
          </cell>
          <cell r="BR197">
            <v>720.79</v>
          </cell>
          <cell r="BS197">
            <v>721.7</v>
          </cell>
          <cell r="BT197">
            <v>721.3</v>
          </cell>
          <cell r="BU197" t="str">
            <v/>
          </cell>
          <cell r="BV197">
            <v>0.60999999999967258</v>
          </cell>
          <cell r="BW197">
            <v>0.50999999999999091</v>
          </cell>
          <cell r="BX197">
            <v>0.85999999999967258</v>
          </cell>
          <cell r="BY197">
            <v>250</v>
          </cell>
          <cell r="BZ197">
            <v>0.71250000000000002</v>
          </cell>
          <cell r="CA197">
            <v>0.3125</v>
          </cell>
          <cell r="CB197">
            <v>0.55999999999983174</v>
          </cell>
          <cell r="CC197">
            <v>8</v>
          </cell>
          <cell r="CD197">
            <v>0.6825104822620639</v>
          </cell>
          <cell r="CE197">
            <v>727.6094952227869</v>
          </cell>
          <cell r="CF197">
            <v>0.17190133430812871</v>
          </cell>
          <cell r="CG197">
            <v>6260.8615058560126</v>
          </cell>
          <cell r="CH197">
            <v>6988.4710010787994</v>
          </cell>
          <cell r="CI197">
            <v>2</v>
          </cell>
          <cell r="CJ197">
            <v>1</v>
          </cell>
          <cell r="CK197">
            <v>1.5</v>
          </cell>
          <cell r="CL197">
            <v>2345</v>
          </cell>
          <cell r="CM197">
            <v>4.4702373141228993</v>
          </cell>
          <cell r="CN197" t="str">
            <v/>
          </cell>
          <cell r="CO197" t="str">
            <v/>
          </cell>
          <cell r="CP197">
            <v>3</v>
          </cell>
          <cell r="CQ197">
            <v>3</v>
          </cell>
          <cell r="DV197" t="str">
            <v>250 mm</v>
          </cell>
          <cell r="DW197">
            <v>3.01</v>
          </cell>
          <cell r="DX197" t="str">
            <v>1</v>
          </cell>
          <cell r="DY197" t="str">
            <v>CS</v>
          </cell>
          <cell r="DZ197">
            <v>720.84000000000037</v>
          </cell>
          <cell r="EA197">
            <v>720.54000000000042</v>
          </cell>
        </row>
        <row r="198">
          <cell r="A198">
            <v>116</v>
          </cell>
          <cell r="B198" t="str">
            <v>ALIVBA26</v>
          </cell>
          <cell r="C198" t="str">
            <v>CBA27</v>
          </cell>
          <cell r="D198">
            <v>6.8110709999999991E-2</v>
          </cell>
          <cell r="F198">
            <v>6.8110709999999991E-2</v>
          </cell>
          <cell r="G198">
            <v>2.33</v>
          </cell>
          <cell r="K198">
            <v>0.29463652994224288</v>
          </cell>
          <cell r="L198">
            <v>11.14463441527208</v>
          </cell>
          <cell r="M198">
            <v>11.14463441527208</v>
          </cell>
          <cell r="N198">
            <v>179.08817003416257</v>
          </cell>
          <cell r="O198">
            <v>0.63354575163398708</v>
          </cell>
          <cell r="P198">
            <v>7.727878569339552</v>
          </cell>
          <cell r="Q198">
            <v>6.8110709999999991E-2</v>
          </cell>
          <cell r="S198">
            <v>1.41786463</v>
          </cell>
          <cell r="U198">
            <v>78</v>
          </cell>
          <cell r="V198">
            <v>158.4</v>
          </cell>
          <cell r="AB198" t="str">
            <v/>
          </cell>
          <cell r="AC198">
            <v>126.72000000000001</v>
          </cell>
          <cell r="AD198">
            <v>0.11440000000000002</v>
          </cell>
          <cell r="AE198">
            <v>0.45760000000000006</v>
          </cell>
          <cell r="AF198">
            <v>0.45760000000000006</v>
          </cell>
          <cell r="AG198">
            <v>0.88295938900000004</v>
          </cell>
          <cell r="AH198">
            <v>9.227878569339552</v>
          </cell>
          <cell r="AI198">
            <v>30.6</v>
          </cell>
          <cell r="AJ198">
            <v>11.99</v>
          </cell>
          <cell r="AK198">
            <v>8</v>
          </cell>
          <cell r="AL198">
            <v>0.2</v>
          </cell>
          <cell r="AM198">
            <v>1.4E-2</v>
          </cell>
          <cell r="AN198">
            <v>4.5059967041015628E-2</v>
          </cell>
          <cell r="AO198">
            <v>8.1250000000000017E-2</v>
          </cell>
          <cell r="AP198">
            <v>0.22529983520507813</v>
          </cell>
          <cell r="AQ198">
            <v>1.7408132977648845</v>
          </cell>
          <cell r="AR198">
            <v>3.1179582895455948</v>
          </cell>
          <cell r="AS198">
            <v>1.984907940044129</v>
          </cell>
          <cell r="AT198">
            <v>0.1544562149681474</v>
          </cell>
          <cell r="AU198">
            <v>0.19951618200916305</v>
          </cell>
          <cell r="AV198">
            <v>3.3625376385840782</v>
          </cell>
          <cell r="AW198">
            <v>105.63723542794914</v>
          </cell>
          <cell r="AX198">
            <v>8.7354411841206431E-2</v>
          </cell>
          <cell r="AY198">
            <v>272.0171171915772</v>
          </cell>
          <cell r="AZ198" t="str">
            <v>25°58'07''</v>
          </cell>
          <cell r="BA198" t="e">
            <v>#VALUE!</v>
          </cell>
          <cell r="BB198">
            <v>1E-3</v>
          </cell>
          <cell r="BC198" t="e">
            <v>#VALUE!</v>
          </cell>
          <cell r="BD198" t="e">
            <v>#VALUE!</v>
          </cell>
          <cell r="BE198" t="e">
            <v>#VALUE!</v>
          </cell>
          <cell r="BF198" t="e">
            <v>#VALUE!</v>
          </cell>
          <cell r="BG198" t="e">
            <v>#VALUE!</v>
          </cell>
          <cell r="BH198" t="e">
            <v>#VALUE!</v>
          </cell>
          <cell r="BI198" t="e">
            <v>#VALUE!</v>
          </cell>
          <cell r="BJ198" t="e">
            <v>#VALUE!</v>
          </cell>
          <cell r="BK198" t="e">
            <v>#VALUE!</v>
          </cell>
          <cell r="BL198" t="e">
            <v>#VALUE!</v>
          </cell>
          <cell r="BM198" t="e">
            <v>#VALUE!</v>
          </cell>
          <cell r="BN198">
            <v>2.9999999999972715E-2</v>
          </cell>
          <cell r="BO198">
            <v>720.84</v>
          </cell>
          <cell r="BP198">
            <v>717.17</v>
          </cell>
          <cell r="BQ198">
            <v>721.04000000000042</v>
          </cell>
          <cell r="BR198">
            <v>717.37</v>
          </cell>
          <cell r="BS198">
            <v>721.7</v>
          </cell>
          <cell r="BT198">
            <v>718</v>
          </cell>
          <cell r="BU198" t="str">
            <v/>
          </cell>
          <cell r="BV198">
            <v>0.65999999999962711</v>
          </cell>
          <cell r="BW198">
            <v>0.62999999999999545</v>
          </cell>
          <cell r="BX198">
            <v>0.85999999999962706</v>
          </cell>
          <cell r="BY198">
            <v>200</v>
          </cell>
          <cell r="BZ198">
            <v>0.65</v>
          </cell>
          <cell r="CA198">
            <v>0.25</v>
          </cell>
          <cell r="CB198">
            <v>0.64499999999981128</v>
          </cell>
          <cell r="CC198">
            <v>9</v>
          </cell>
          <cell r="CD198">
            <v>0.83130657232381999</v>
          </cell>
          <cell r="CE198">
            <v>737.57675629430935</v>
          </cell>
          <cell r="CF198">
            <v>0.11868357837312726</v>
          </cell>
          <cell r="CG198">
            <v>3762.3719843573308</v>
          </cell>
          <cell r="CH198">
            <v>4499.94874065164</v>
          </cell>
          <cell r="CI198">
            <v>2</v>
          </cell>
          <cell r="CJ198">
            <v>1</v>
          </cell>
          <cell r="CK198">
            <v>1.5</v>
          </cell>
          <cell r="CL198">
            <v>2243</v>
          </cell>
          <cell r="CM198">
            <v>3.0093281814433617</v>
          </cell>
          <cell r="CN198">
            <v>4</v>
          </cell>
          <cell r="CO198" t="str">
            <v/>
          </cell>
          <cell r="CP198">
            <v>3</v>
          </cell>
          <cell r="CQ198">
            <v>3</v>
          </cell>
          <cell r="DV198" t="str">
            <v>200 mm</v>
          </cell>
          <cell r="DW198">
            <v>30.6</v>
          </cell>
          <cell r="DX198" t="str">
            <v>1</v>
          </cell>
          <cell r="DY198" t="str">
            <v>CS</v>
          </cell>
          <cell r="DZ198">
            <v>720.84000000000037</v>
          </cell>
          <cell r="EA198">
            <v>717.17000000000041</v>
          </cell>
        </row>
        <row r="199">
          <cell r="A199">
            <v>117</v>
          </cell>
          <cell r="B199" t="str">
            <v>CBA27</v>
          </cell>
          <cell r="C199" t="str">
            <v>CBA28</v>
          </cell>
          <cell r="D199">
            <v>7.8772919999999996E-2</v>
          </cell>
          <cell r="E199">
            <v>6.8110709999999991E-2</v>
          </cell>
          <cell r="F199">
            <v>0.14688362999999999</v>
          </cell>
          <cell r="G199">
            <v>2.33</v>
          </cell>
          <cell r="K199">
            <v>0.19169956884690328</v>
          </cell>
          <cell r="L199">
            <v>11.336333984118983</v>
          </cell>
          <cell r="M199">
            <v>11.336333984118983</v>
          </cell>
          <cell r="N199">
            <v>177.37836667929602</v>
          </cell>
          <cell r="O199">
            <v>0.63347302504816971</v>
          </cell>
          <cell r="P199">
            <v>24.232371069097777</v>
          </cell>
          <cell r="Q199">
            <v>7.8772919999999996E-2</v>
          </cell>
          <cell r="R199">
            <v>6.8110709999999991E-2</v>
          </cell>
          <cell r="S199">
            <v>1.56474826</v>
          </cell>
          <cell r="U199">
            <v>89</v>
          </cell>
          <cell r="V199">
            <v>158.4</v>
          </cell>
          <cell r="AB199" t="str">
            <v/>
          </cell>
          <cell r="AC199">
            <v>126.72000000000001</v>
          </cell>
          <cell r="AD199">
            <v>0.13053333333333336</v>
          </cell>
          <cell r="AE199">
            <v>0.52213333333333345</v>
          </cell>
          <cell r="AF199">
            <v>0.52213333333333345</v>
          </cell>
          <cell r="AG199">
            <v>0.99155781133333343</v>
          </cell>
          <cell r="AH199">
            <v>25.732371069097777</v>
          </cell>
          <cell r="AI199">
            <v>25.95</v>
          </cell>
          <cell r="AJ199">
            <v>11.71</v>
          </cell>
          <cell r="AK199">
            <v>10</v>
          </cell>
          <cell r="AL199">
            <v>0.25</v>
          </cell>
          <cell r="AM199">
            <v>1.4E-2</v>
          </cell>
          <cell r="AN199">
            <v>7.037353515625E-2</v>
          </cell>
          <cell r="AO199">
            <v>0.12890625</v>
          </cell>
          <cell r="AP199">
            <v>0.281494140625</v>
          </cell>
          <cell r="AQ199">
            <v>2.2701468447870674</v>
          </cell>
          <cell r="AR199">
            <v>3.2254537405587</v>
          </cell>
          <cell r="AS199">
            <v>2.9404677060338642</v>
          </cell>
          <cell r="AT199">
            <v>0.26266904673275626</v>
          </cell>
          <cell r="AU199">
            <v>0.33304258188900626</v>
          </cell>
          <cell r="AV199">
            <v>3.8560502577960758</v>
          </cell>
          <cell r="AW199">
            <v>189.28342440258092</v>
          </cell>
          <cell r="AX199">
            <v>0.13594624648362452</v>
          </cell>
          <cell r="AY199">
            <v>225.28708977402286</v>
          </cell>
          <cell r="AZ199" t="str">
            <v>46°43'48''</v>
          </cell>
          <cell r="BA199" t="e">
            <v>#VALUE!</v>
          </cell>
          <cell r="BB199">
            <v>0.13400000000000001</v>
          </cell>
          <cell r="BC199" t="e">
            <v>#VALUE!</v>
          </cell>
          <cell r="BD199" t="e">
            <v>#VALUE!</v>
          </cell>
          <cell r="BE199" t="e">
            <v>#VALUE!</v>
          </cell>
          <cell r="BF199" t="e">
            <v>#VALUE!</v>
          </cell>
          <cell r="BG199" t="e">
            <v>#VALUE!</v>
          </cell>
          <cell r="BH199" t="e">
            <v>#VALUE!</v>
          </cell>
          <cell r="BI199" t="e">
            <v>#VALUE!</v>
          </cell>
          <cell r="BJ199" t="e">
            <v>#VALUE!</v>
          </cell>
          <cell r="BK199" t="e">
            <v>#VALUE!</v>
          </cell>
          <cell r="BL199" t="e">
            <v>#VALUE!</v>
          </cell>
          <cell r="BM199" t="e">
            <v>#VALUE!</v>
          </cell>
          <cell r="BN199">
            <v>2.9999999999972715E-2</v>
          </cell>
          <cell r="BO199">
            <v>717.14</v>
          </cell>
          <cell r="BP199">
            <v>714.1</v>
          </cell>
          <cell r="BQ199">
            <v>717.39000000000044</v>
          </cell>
          <cell r="BR199">
            <v>714.35</v>
          </cell>
          <cell r="BS199">
            <v>718</v>
          </cell>
          <cell r="BT199">
            <v>714.9</v>
          </cell>
          <cell r="BU199" t="str">
            <v/>
          </cell>
          <cell r="BV199">
            <v>0.6099999999995589</v>
          </cell>
          <cell r="BW199">
            <v>0.54999999999995453</v>
          </cell>
          <cell r="BX199">
            <v>0.8599999999995589</v>
          </cell>
          <cell r="BY199">
            <v>250</v>
          </cell>
          <cell r="BZ199">
            <v>0.71250000000000002</v>
          </cell>
          <cell r="CA199">
            <v>0.3125</v>
          </cell>
          <cell r="CB199">
            <v>0.57999999999975671</v>
          </cell>
          <cell r="CC199">
            <v>10</v>
          </cell>
          <cell r="CD199">
            <v>0.70342225075824127</v>
          </cell>
          <cell r="CE199">
            <v>749.9030741716258</v>
          </cell>
          <cell r="CF199">
            <v>0.16523968302192127</v>
          </cell>
          <cell r="CG199">
            <v>5984.3655658531789</v>
          </cell>
          <cell r="CH199">
            <v>6734.2686400248049</v>
          </cell>
          <cell r="CI199">
            <v>2</v>
          </cell>
          <cell r="CJ199">
            <v>1</v>
          </cell>
          <cell r="CK199">
            <v>1.5</v>
          </cell>
          <cell r="CL199">
            <v>2345</v>
          </cell>
          <cell r="CM199">
            <v>4.3076345245361223</v>
          </cell>
          <cell r="CN199" t="str">
            <v/>
          </cell>
          <cell r="CO199" t="str">
            <v/>
          </cell>
          <cell r="CP199">
            <v>3</v>
          </cell>
          <cell r="CQ199">
            <v>3</v>
          </cell>
          <cell r="DV199" t="str">
            <v>250 mm</v>
          </cell>
          <cell r="DW199">
            <v>25.95</v>
          </cell>
          <cell r="DX199" t="str">
            <v>1</v>
          </cell>
          <cell r="DY199" t="str">
            <v>CS</v>
          </cell>
          <cell r="DZ199">
            <v>717.14000000000044</v>
          </cell>
          <cell r="EA199">
            <v>714.10000000000048</v>
          </cell>
        </row>
        <row r="200">
          <cell r="A200">
            <v>118</v>
          </cell>
          <cell r="B200" t="str">
            <v>CBA28</v>
          </cell>
          <cell r="C200" t="str">
            <v>ALIVBA29</v>
          </cell>
          <cell r="D200">
            <v>5.560114E-2</v>
          </cell>
          <cell r="E200">
            <v>0.14688362999999999</v>
          </cell>
          <cell r="F200">
            <v>0.20248476999999998</v>
          </cell>
          <cell r="G200">
            <v>2.33</v>
          </cell>
          <cell r="K200">
            <v>7.1668334198163472E-2</v>
          </cell>
          <cell r="L200">
            <v>11.408002318317147</v>
          </cell>
          <cell r="M200">
            <v>11.408002318317147</v>
          </cell>
          <cell r="N200">
            <v>176.75053922438681</v>
          </cell>
          <cell r="O200">
            <v>0.63615963855421676</v>
          </cell>
          <cell r="P200">
            <v>47.000074311469845</v>
          </cell>
          <cell r="Q200">
            <v>5.560114E-2</v>
          </cell>
          <cell r="R200">
            <v>0.14688362999999999</v>
          </cell>
          <cell r="S200">
            <v>1.7672330299999999</v>
          </cell>
          <cell r="U200">
            <v>108</v>
          </cell>
          <cell r="V200">
            <v>158.4</v>
          </cell>
          <cell r="AB200" t="str">
            <v/>
          </cell>
          <cell r="AC200">
            <v>126.72000000000001</v>
          </cell>
          <cell r="AD200">
            <v>0.15840000000000001</v>
          </cell>
          <cell r="AE200">
            <v>0.63360000000000005</v>
          </cell>
          <cell r="AF200">
            <v>0.63360000000000005</v>
          </cell>
          <cell r="AG200">
            <v>1.163769909</v>
          </cell>
          <cell r="AH200">
            <v>48.500074311469845</v>
          </cell>
          <cell r="AI200">
            <v>13.280000000000001</v>
          </cell>
          <cell r="AJ200">
            <v>17.32</v>
          </cell>
          <cell r="AK200">
            <v>10</v>
          </cell>
          <cell r="AL200">
            <v>0.25</v>
          </cell>
          <cell r="AM200">
            <v>1.4E-2</v>
          </cell>
          <cell r="AN200">
            <v>8.8191866874694824E-2</v>
          </cell>
          <cell r="AO200">
            <v>0.1796875</v>
          </cell>
          <cell r="AP200">
            <v>0.3527674674987793</v>
          </cell>
          <cell r="AQ200">
            <v>3.1338027837205615</v>
          </cell>
          <cell r="AR200">
            <v>3.9277983372106338</v>
          </cell>
          <cell r="AS200">
            <v>5.2719773481578196</v>
          </cell>
          <cell r="AT200">
            <v>0.5005463754971835</v>
          </cell>
          <cell r="AU200">
            <v>0.58873824237187833</v>
          </cell>
          <cell r="AV200">
            <v>4.6896257089829536</v>
          </cell>
          <cell r="AW200">
            <v>230.20146367854176</v>
          </cell>
          <cell r="AX200">
            <v>0.21068534290119192</v>
          </cell>
          <cell r="AY200">
            <v>283.04018583767385</v>
          </cell>
          <cell r="AZ200" t="str">
            <v>57°45'11''</v>
          </cell>
          <cell r="BA200" t="e">
            <v>#VALUE!</v>
          </cell>
          <cell r="BB200">
            <v>0.25600000000000001</v>
          </cell>
          <cell r="BC200" t="e">
            <v>#VALUE!</v>
          </cell>
          <cell r="BD200" t="e">
            <v>#VALUE!</v>
          </cell>
          <cell r="BE200" t="e">
            <v>#VALUE!</v>
          </cell>
          <cell r="BF200" t="e">
            <v>#VALUE!</v>
          </cell>
          <cell r="BG200" t="e">
            <v>#VALUE!</v>
          </cell>
          <cell r="BH200" t="e">
            <v>#VALUE!</v>
          </cell>
          <cell r="BI200" t="e">
            <v>#VALUE!</v>
          </cell>
          <cell r="BJ200" t="e">
            <v>#VALUE!</v>
          </cell>
          <cell r="BK200" t="e">
            <v>#VALUE!</v>
          </cell>
          <cell r="BL200" t="e">
            <v>#VALUE!</v>
          </cell>
          <cell r="BM200" t="e">
            <v>#VALUE!</v>
          </cell>
          <cell r="BN200">
            <v>5.0000000000068212E-2</v>
          </cell>
          <cell r="BO200">
            <v>714.05</v>
          </cell>
          <cell r="BP200">
            <v>711.75</v>
          </cell>
          <cell r="BQ200">
            <v>714.3</v>
          </cell>
          <cell r="BR200">
            <v>712</v>
          </cell>
          <cell r="BS200">
            <v>714.9</v>
          </cell>
          <cell r="BT200">
            <v>712.6</v>
          </cell>
          <cell r="BU200" t="str">
            <v/>
          </cell>
          <cell r="BV200">
            <v>0.60000000000002274</v>
          </cell>
          <cell r="BW200">
            <v>0.60000000000002274</v>
          </cell>
          <cell r="BX200">
            <v>0.85000000000002274</v>
          </cell>
          <cell r="BY200">
            <v>250</v>
          </cell>
          <cell r="BZ200">
            <v>0.71250000000000002</v>
          </cell>
          <cell r="CA200">
            <v>0.3125</v>
          </cell>
          <cell r="CB200">
            <v>0.60000000000002274</v>
          </cell>
          <cell r="CC200">
            <v>11</v>
          </cell>
          <cell r="CD200">
            <v>0.72411911622119107</v>
          </cell>
          <cell r="CE200">
            <v>771.96754969774452</v>
          </cell>
          <cell r="CF200">
            <v>0.15888143692388701</v>
          </cell>
          <cell r="CG200">
            <v>5719.6948355478335</v>
          </cell>
          <cell r="CH200">
            <v>6491.6623852455778</v>
          </cell>
          <cell r="CI200">
            <v>2</v>
          </cell>
          <cell r="CJ200">
            <v>1</v>
          </cell>
          <cell r="CK200">
            <v>1.5</v>
          </cell>
          <cell r="CL200">
            <v>2345</v>
          </cell>
          <cell r="CM200">
            <v>4.1524492869374701</v>
          </cell>
          <cell r="CN200" t="str">
            <v/>
          </cell>
          <cell r="CO200" t="str">
            <v/>
          </cell>
          <cell r="CP200">
            <v>3</v>
          </cell>
          <cell r="CQ200">
            <v>3</v>
          </cell>
          <cell r="DV200" t="str">
            <v>250 mm</v>
          </cell>
          <cell r="DW200">
            <v>13.280000000000001</v>
          </cell>
          <cell r="DX200" t="str">
            <v>1</v>
          </cell>
          <cell r="DY200" t="str">
            <v>CS</v>
          </cell>
          <cell r="DZ200">
            <v>714.05</v>
          </cell>
          <cell r="EA200">
            <v>711.75</v>
          </cell>
        </row>
        <row r="201">
          <cell r="A201">
            <v>118</v>
          </cell>
          <cell r="B201" t="str">
            <v>ALIVBA29</v>
          </cell>
          <cell r="C201" t="str">
            <v>BOTBA29</v>
          </cell>
          <cell r="F201">
            <v>0.20248476999999998</v>
          </cell>
          <cell r="G201">
            <v>2.33</v>
          </cell>
          <cell r="K201">
            <v>3.4423826736226411E-2</v>
          </cell>
          <cell r="L201">
            <v>11.442426145053373</v>
          </cell>
          <cell r="M201">
            <v>11.442426145053373</v>
          </cell>
          <cell r="N201">
            <v>176.45113694358469</v>
          </cell>
          <cell r="O201">
            <v>0.63444444444444603</v>
          </cell>
          <cell r="P201">
            <v>47.000074311469845</v>
          </cell>
          <cell r="Q201">
            <v>0</v>
          </cell>
          <cell r="R201">
            <v>0</v>
          </cell>
          <cell r="V201">
            <v>158.4</v>
          </cell>
          <cell r="AB201" t="str">
            <v/>
          </cell>
          <cell r="AC201" t="str">
            <v/>
          </cell>
          <cell r="AD201" t="str">
            <v/>
          </cell>
          <cell r="AE201" t="str">
            <v/>
          </cell>
          <cell r="AF201" t="str">
            <v/>
          </cell>
          <cell r="AG201" t="str">
            <v/>
          </cell>
          <cell r="AH201">
            <v>47.000074311469845</v>
          </cell>
          <cell r="AI201">
            <v>2.16</v>
          </cell>
          <cell r="AJ201">
            <v>0.93</v>
          </cell>
          <cell r="AK201">
            <v>16</v>
          </cell>
          <cell r="AL201">
            <v>0.4</v>
          </cell>
          <cell r="AM201">
            <v>1.4E-2</v>
          </cell>
          <cell r="AN201">
            <v>0.15488548278808598</v>
          </cell>
          <cell r="AO201">
            <v>0.15312500000000001</v>
          </cell>
          <cell r="AP201">
            <v>0.3872137069702149</v>
          </cell>
          <cell r="AQ201">
            <v>1.0458325003260709</v>
          </cell>
          <cell r="AR201">
            <v>0.98241479965034162</v>
          </cell>
          <cell r="AS201">
            <v>0.49020273489869093</v>
          </cell>
          <cell r="AT201">
            <v>5.5747483116120343E-2</v>
          </cell>
          <cell r="AU201">
            <v>0.21063296590420633</v>
          </cell>
          <cell r="AV201">
            <v>1.4865711522470089</v>
          </cell>
          <cell r="AW201">
            <v>186.80804043750871</v>
          </cell>
          <cell r="AX201">
            <v>0.25159556409560635</v>
          </cell>
          <cell r="AY201">
            <v>261.73138340541976</v>
          </cell>
          <cell r="AZ201" t="str">
            <v>21°18'32''</v>
          </cell>
          <cell r="BA201" t="e">
            <v>#VALUE!</v>
          </cell>
          <cell r="BB201">
            <v>1E-3</v>
          </cell>
          <cell r="BC201" t="e">
            <v>#VALUE!</v>
          </cell>
          <cell r="BD201" t="e">
            <v>#VALUE!</v>
          </cell>
          <cell r="BE201" t="e">
            <v>#VALUE!</v>
          </cell>
          <cell r="BF201" t="e">
            <v>#VALUE!</v>
          </cell>
          <cell r="BG201" t="e">
            <v>#VALUE!</v>
          </cell>
          <cell r="BH201" t="e">
            <v>#VALUE!</v>
          </cell>
          <cell r="BI201" t="e">
            <v>#VALUE!</v>
          </cell>
          <cell r="BJ201" t="e">
            <v>#VALUE!</v>
          </cell>
          <cell r="BK201" t="e">
            <v>#VALUE!</v>
          </cell>
          <cell r="BL201" t="e">
            <v>#VALUE!</v>
          </cell>
          <cell r="BM201" t="e">
            <v>#VALUE!</v>
          </cell>
          <cell r="BN201">
            <v>2.9999999999972715E-2</v>
          </cell>
          <cell r="BO201">
            <v>711.72</v>
          </cell>
          <cell r="BP201">
            <v>711.7</v>
          </cell>
          <cell r="BQ201">
            <v>712.12</v>
          </cell>
          <cell r="BR201">
            <v>712.1</v>
          </cell>
          <cell r="BS201">
            <v>712.6</v>
          </cell>
          <cell r="BT201">
            <v>712.3</v>
          </cell>
          <cell r="BU201" t="str">
            <v/>
          </cell>
          <cell r="BV201">
            <v>0.48000000000001819</v>
          </cell>
          <cell r="BW201">
            <v>0.19999999999993179</v>
          </cell>
          <cell r="BX201">
            <v>0.88000000000001821</v>
          </cell>
          <cell r="BY201">
            <v>400</v>
          </cell>
          <cell r="BZ201">
            <v>0.9</v>
          </cell>
          <cell r="CA201">
            <v>0.5</v>
          </cell>
          <cell r="CB201">
            <v>0.33999999999997499</v>
          </cell>
          <cell r="CC201">
            <v>11</v>
          </cell>
          <cell r="CD201">
            <v>0.35269377643343047</v>
          </cell>
          <cell r="CE201">
            <v>599.93211371326527</v>
          </cell>
          <cell r="CF201">
            <v>0.34529132355527259</v>
          </cell>
          <cell r="CG201">
            <v>29043.273045382681</v>
          </cell>
          <cell r="CH201">
            <v>29643.205159095945</v>
          </cell>
          <cell r="CI201">
            <v>2</v>
          </cell>
          <cell r="CJ201">
            <v>1</v>
          </cell>
          <cell r="CK201">
            <v>1.5</v>
          </cell>
          <cell r="CL201">
            <v>3059</v>
          </cell>
          <cell r="CM201">
            <v>14.53573316072047</v>
          </cell>
          <cell r="CN201" t="str">
            <v/>
          </cell>
          <cell r="CO201" t="str">
            <v/>
          </cell>
          <cell r="CP201">
            <v>3</v>
          </cell>
          <cell r="CQ201">
            <v>3</v>
          </cell>
          <cell r="DV201" t="str">
            <v>400 mm</v>
          </cell>
          <cell r="DW201">
            <v>2.16</v>
          </cell>
          <cell r="DX201" t="str">
            <v>1</v>
          </cell>
          <cell r="DY201" t="str">
            <v>CS</v>
          </cell>
          <cell r="DZ201">
            <v>711.72</v>
          </cell>
          <cell r="EA201">
            <v>711.7</v>
          </cell>
        </row>
        <row r="202">
          <cell r="A202">
            <v>119</v>
          </cell>
          <cell r="B202" t="str">
            <v>ALIVBA29</v>
          </cell>
          <cell r="C202" t="str">
            <v>CBA30</v>
          </cell>
          <cell r="D202">
            <v>5.560114E-2</v>
          </cell>
          <cell r="F202">
            <v>5.560114E-2</v>
          </cell>
          <cell r="G202">
            <v>2.33</v>
          </cell>
          <cell r="K202">
            <v>0.17340876298573643</v>
          </cell>
          <cell r="L202">
            <v>11.581411081302884</v>
          </cell>
          <cell r="M202">
            <v>11.581411081302884</v>
          </cell>
          <cell r="N202">
            <v>175.25628984573086</v>
          </cell>
          <cell r="O202">
            <v>0.63449105145413875</v>
          </cell>
          <cell r="P202">
            <v>6.1827660139144855</v>
          </cell>
          <cell r="Q202">
            <v>5.560114E-2</v>
          </cell>
          <cell r="R202">
            <v>0</v>
          </cell>
          <cell r="S202">
            <v>1.8228341699999999</v>
          </cell>
          <cell r="U202">
            <v>111</v>
          </cell>
          <cell r="V202">
            <v>158.4</v>
          </cell>
          <cell r="AB202" t="str">
            <v/>
          </cell>
          <cell r="AC202">
            <v>126.72000000000001</v>
          </cell>
          <cell r="AD202">
            <v>0.16280000000000003</v>
          </cell>
          <cell r="AE202">
            <v>0.65120000000000011</v>
          </cell>
          <cell r="AF202">
            <v>0.65120000000000011</v>
          </cell>
          <cell r="AG202">
            <v>1.1980502510000002</v>
          </cell>
          <cell r="AH202">
            <v>7.6827660139144855</v>
          </cell>
          <cell r="AI202">
            <v>17.88</v>
          </cell>
          <cell r="AJ202">
            <v>13.81</v>
          </cell>
          <cell r="AK202">
            <v>8</v>
          </cell>
          <cell r="AL202">
            <v>0.2</v>
          </cell>
          <cell r="AM202">
            <v>1.4E-2</v>
          </cell>
          <cell r="AN202">
            <v>3.9749908447265642E-2</v>
          </cell>
          <cell r="AO202">
            <v>7.5000000000000011E-2</v>
          </cell>
          <cell r="AP202">
            <v>0.19874954223632821</v>
          </cell>
          <cell r="AQ202">
            <v>1.7330749828324776</v>
          </cell>
          <cell r="AR202">
            <v>3.317481657868651</v>
          </cell>
          <cell r="AS202">
            <v>2.0413553194746306</v>
          </cell>
          <cell r="AT202">
            <v>0.15308608033230339</v>
          </cell>
          <cell r="AU202">
            <v>0.19283598877956903</v>
          </cell>
          <cell r="AV202">
            <v>3.6087301002963876</v>
          </cell>
          <cell r="AW202">
            <v>113.3715997187949</v>
          </cell>
          <cell r="AX202">
            <v>6.7766230987043458E-2</v>
          </cell>
          <cell r="AY202">
            <v>293.41443810347579</v>
          </cell>
          <cell r="AZ202" t="str">
            <v>10°22'27''</v>
          </cell>
          <cell r="BA202" t="e">
            <v>#VALUE!</v>
          </cell>
          <cell r="BB202">
            <v>1E-3</v>
          </cell>
          <cell r="BC202" t="e">
            <v>#VALUE!</v>
          </cell>
          <cell r="BD202" t="e">
            <v>#VALUE!</v>
          </cell>
          <cell r="BE202" t="e">
            <v>#VALUE!</v>
          </cell>
          <cell r="BF202" t="e">
            <v>#VALUE!</v>
          </cell>
          <cell r="BG202" t="e">
            <v>#VALUE!</v>
          </cell>
          <cell r="BH202" t="e">
            <v>#VALUE!</v>
          </cell>
          <cell r="BI202" t="e">
            <v>#VALUE!</v>
          </cell>
          <cell r="BJ202" t="e">
            <v>#VALUE!</v>
          </cell>
          <cell r="BK202" t="e">
            <v>#VALUE!</v>
          </cell>
          <cell r="BL202" t="e">
            <v>#VALUE!</v>
          </cell>
          <cell r="BM202" t="e">
            <v>#VALUE!</v>
          </cell>
          <cell r="BN202">
            <v>2.9999999999972715E-2</v>
          </cell>
          <cell r="BO202">
            <v>711.72</v>
          </cell>
          <cell r="BP202">
            <v>709.25</v>
          </cell>
          <cell r="BQ202">
            <v>711.92000000000007</v>
          </cell>
          <cell r="BR202">
            <v>709.45</v>
          </cell>
          <cell r="BS202">
            <v>712.6</v>
          </cell>
          <cell r="BT202">
            <v>710.1</v>
          </cell>
          <cell r="BU202" t="str">
            <v/>
          </cell>
          <cell r="BV202">
            <v>0.67999999999994998</v>
          </cell>
          <cell r="BW202">
            <v>0.64999999999997726</v>
          </cell>
          <cell r="BX202">
            <v>0.87999999999994993</v>
          </cell>
          <cell r="BY202">
            <v>200</v>
          </cell>
          <cell r="BZ202">
            <v>0.65</v>
          </cell>
          <cell r="CA202">
            <v>0.25</v>
          </cell>
          <cell r="CB202">
            <v>0.66499999999996362</v>
          </cell>
          <cell r="CC202">
            <v>12</v>
          </cell>
          <cell r="CD202">
            <v>0.85254240047995467</v>
          </cell>
          <cell r="CE202">
            <v>756.41824482583991</v>
          </cell>
          <cell r="CF202">
            <v>0.11412133197353302</v>
          </cell>
          <cell r="CG202">
            <v>3614.570721871135</v>
          </cell>
          <cell r="CH202">
            <v>4370.9889666969748</v>
          </cell>
          <cell r="CI202">
            <v>2</v>
          </cell>
          <cell r="CJ202">
            <v>1</v>
          </cell>
          <cell r="CK202">
            <v>1.5</v>
          </cell>
          <cell r="CL202">
            <v>2243</v>
          </cell>
          <cell r="CM202">
            <v>2.9230866919507186</v>
          </cell>
          <cell r="CN202">
            <v>3</v>
          </cell>
          <cell r="CO202" t="str">
            <v/>
          </cell>
          <cell r="CP202">
            <v>3</v>
          </cell>
          <cell r="CQ202">
            <v>3</v>
          </cell>
          <cell r="DV202" t="str">
            <v>200 mm</v>
          </cell>
          <cell r="DW202">
            <v>17.88</v>
          </cell>
          <cell r="DX202" t="str">
            <v>1</v>
          </cell>
          <cell r="DY202" t="str">
            <v>CS</v>
          </cell>
          <cell r="DZ202">
            <v>711.72</v>
          </cell>
          <cell r="EA202">
            <v>709.25</v>
          </cell>
        </row>
        <row r="203">
          <cell r="A203">
            <v>120</v>
          </cell>
          <cell r="B203" t="str">
            <v>CBA30</v>
          </cell>
          <cell r="C203" t="str">
            <v>C69'</v>
          </cell>
          <cell r="D203">
            <v>8.2385400000000008E-3</v>
          </cell>
          <cell r="E203">
            <v>5.560114E-2</v>
          </cell>
          <cell r="F203">
            <v>6.3839679999999996E-2</v>
          </cell>
          <cell r="G203">
            <v>2.33</v>
          </cell>
          <cell r="K203">
            <v>9.9301168717090604E-2</v>
          </cell>
          <cell r="L203">
            <v>11.680712250019974</v>
          </cell>
          <cell r="M203">
            <v>11.680712250019974</v>
          </cell>
          <cell r="N203">
            <v>174.41605645003341</v>
          </cell>
          <cell r="O203">
            <v>0.63153521643433619</v>
          </cell>
          <cell r="P203">
            <v>13.214699230265587</v>
          </cell>
          <cell r="Q203">
            <v>8.2385400000000008E-3</v>
          </cell>
          <cell r="R203">
            <v>5.560114E-2</v>
          </cell>
          <cell r="S203">
            <v>1.88667385</v>
          </cell>
          <cell r="U203">
            <v>111</v>
          </cell>
          <cell r="V203">
            <v>158.4</v>
          </cell>
          <cell r="AB203" t="str">
            <v/>
          </cell>
          <cell r="AC203">
            <v>126.72000000000001</v>
          </cell>
          <cell r="AD203">
            <v>0.16280000000000003</v>
          </cell>
          <cell r="AE203">
            <v>0.65120000000000011</v>
          </cell>
          <cell r="AF203">
            <v>0.65120000000000011</v>
          </cell>
          <cell r="AG203">
            <v>1.2172021550000001</v>
          </cell>
          <cell r="AH203">
            <v>14.714699230265587</v>
          </cell>
          <cell r="AI203">
            <v>13.63</v>
          </cell>
          <cell r="AJ203">
            <v>20.03</v>
          </cell>
          <cell r="AK203">
            <v>10</v>
          </cell>
          <cell r="AL203">
            <v>0.25</v>
          </cell>
          <cell r="AM203">
            <v>1.4E-2</v>
          </cell>
          <cell r="AN203">
            <v>4.6554088592529297E-2</v>
          </cell>
          <cell r="AO203">
            <v>9.765625E-2</v>
          </cell>
          <cell r="AP203">
            <v>0.18621635437011719</v>
          </cell>
          <cell r="AQ203">
            <v>2.3323614061068758</v>
          </cell>
          <cell r="AR203">
            <v>4.1326194858913201</v>
          </cell>
          <cell r="AS203">
            <v>3.4996490046433859</v>
          </cell>
          <cell r="AT203">
            <v>0.27726349279800422</v>
          </cell>
          <cell r="AU203">
            <v>0.32381758139053352</v>
          </cell>
          <cell r="AV203">
            <v>5.0431828285225411</v>
          </cell>
          <cell r="AW203">
            <v>247.55665819994701</v>
          </cell>
          <cell r="AX203">
            <v>5.9439723161801579E-2</v>
          </cell>
          <cell r="AY203">
            <v>286.19733355736389</v>
          </cell>
          <cell r="AZ203" t="str">
            <v>07°13'02''</v>
          </cell>
          <cell r="BA203" t="e">
            <v>#VALUE!</v>
          </cell>
          <cell r="BB203">
            <v>0.13100000000000001</v>
          </cell>
          <cell r="BC203" t="e">
            <v>#VALUE!</v>
          </cell>
          <cell r="BD203" t="e">
            <v>#VALUE!</v>
          </cell>
          <cell r="BE203" t="e">
            <v>#VALUE!</v>
          </cell>
          <cell r="BF203" t="e">
            <v>#VALUE!</v>
          </cell>
          <cell r="BG203" t="e">
            <v>#VALUE!</v>
          </cell>
          <cell r="BH203" t="e">
            <v>#VALUE!</v>
          </cell>
          <cell r="BI203" t="e">
            <v>#VALUE!</v>
          </cell>
          <cell r="BJ203" t="e">
            <v>#VALUE!</v>
          </cell>
          <cell r="BK203" t="e">
            <v>#VALUE!</v>
          </cell>
          <cell r="BL203" t="e">
            <v>#VALUE!</v>
          </cell>
          <cell r="BM203" t="e">
            <v>#VALUE!</v>
          </cell>
          <cell r="BN203">
            <v>2.9999999999972715E-2</v>
          </cell>
          <cell r="BO203">
            <v>709.22</v>
          </cell>
          <cell r="BP203">
            <v>706.49</v>
          </cell>
          <cell r="BQ203">
            <v>709.47</v>
          </cell>
          <cell r="BR203">
            <v>706.74</v>
          </cell>
          <cell r="BS203">
            <v>710.1</v>
          </cell>
          <cell r="BT203">
            <v>709</v>
          </cell>
          <cell r="BU203" t="str">
            <v/>
          </cell>
          <cell r="BV203">
            <v>0.62999999999999545</v>
          </cell>
          <cell r="BW203">
            <v>2.2599999999999909</v>
          </cell>
          <cell r="BX203">
            <v>0.87999999999999545</v>
          </cell>
          <cell r="BY203">
            <v>250</v>
          </cell>
          <cell r="BZ203">
            <v>0.71250000000000002</v>
          </cell>
          <cell r="CA203">
            <v>0.3125</v>
          </cell>
          <cell r="CB203">
            <v>1.4449999999999932</v>
          </cell>
          <cell r="CC203">
            <v>13</v>
          </cell>
          <cell r="CD203">
            <v>1.4290668310062768</v>
          </cell>
          <cell r="CE203">
            <v>1523.4968876988637</v>
          </cell>
          <cell r="CF203">
            <v>4.2133705075796835E-2</v>
          </cell>
          <cell r="CG203">
            <v>1304.485303484686</v>
          </cell>
          <cell r="CH203">
            <v>2827.9821911835497</v>
          </cell>
          <cell r="CI203">
            <v>2</v>
          </cell>
          <cell r="CJ203">
            <v>1</v>
          </cell>
          <cell r="CK203">
            <v>1.5</v>
          </cell>
          <cell r="CL203">
            <v>2345</v>
          </cell>
          <cell r="CM203">
            <v>1.8089438323135714</v>
          </cell>
          <cell r="CN203">
            <v>1.9</v>
          </cell>
          <cell r="CO203" t="str">
            <v/>
          </cell>
          <cell r="CP203">
            <v>3</v>
          </cell>
          <cell r="CQ203">
            <v>3</v>
          </cell>
          <cell r="DV203" t="str">
            <v>250 mm</v>
          </cell>
          <cell r="DW203">
            <v>13.63</v>
          </cell>
          <cell r="DX203" t="str">
            <v>1</v>
          </cell>
          <cell r="DY203" t="str">
            <v>CS</v>
          </cell>
          <cell r="DZ203">
            <v>709.22</v>
          </cell>
          <cell r="EA203">
            <v>706.49</v>
          </cell>
        </row>
        <row r="204">
          <cell r="AD204" t="str">
            <v/>
          </cell>
        </row>
        <row r="205">
          <cell r="A205" t="str">
            <v>COLECTOR Nº 1 ZONA NORTE</v>
          </cell>
        </row>
        <row r="206">
          <cell r="AD206" t="str">
            <v/>
          </cell>
          <cell r="BU206" t="str">
            <v/>
          </cell>
        </row>
        <row r="207">
          <cell r="A207">
            <v>121</v>
          </cell>
          <cell r="B207" t="str">
            <v>C50'</v>
          </cell>
          <cell r="C207" t="str">
            <v>C50A'</v>
          </cell>
          <cell r="D207">
            <v>0.18367322999999999</v>
          </cell>
          <cell r="F207">
            <v>0.18367322999999999</v>
          </cell>
          <cell r="G207">
            <v>2.33</v>
          </cell>
          <cell r="H207">
            <v>2</v>
          </cell>
          <cell r="I207">
            <v>0.5</v>
          </cell>
          <cell r="J207">
            <v>25</v>
          </cell>
          <cell r="K207" t="str">
            <v/>
          </cell>
          <cell r="L207">
            <v>5</v>
          </cell>
          <cell r="M207">
            <v>10</v>
          </cell>
          <cell r="N207">
            <v>190.32831544687943</v>
          </cell>
          <cell r="O207">
            <v>0.63050141242937863</v>
          </cell>
          <cell r="P207">
            <v>22.041204853151203</v>
          </cell>
          <cell r="Q207">
            <v>0.18367322999999999</v>
          </cell>
          <cell r="R207">
            <v>0</v>
          </cell>
          <cell r="S207">
            <v>0.18367322999999999</v>
          </cell>
          <cell r="V207">
            <v>158.4</v>
          </cell>
          <cell r="Y207">
            <v>0</v>
          </cell>
          <cell r="AB207" t="str">
            <v/>
          </cell>
          <cell r="AC207">
            <v>126.72000000000001</v>
          </cell>
          <cell r="AD207">
            <v>0</v>
          </cell>
          <cell r="AE207">
            <v>0</v>
          </cell>
          <cell r="AF207">
            <v>0</v>
          </cell>
          <cell r="AG207">
            <v>5.5101968999999994E-2</v>
          </cell>
          <cell r="AH207">
            <v>23.541204853151203</v>
          </cell>
          <cell r="AI207">
            <v>28.32</v>
          </cell>
          <cell r="AJ207">
            <v>6</v>
          </cell>
          <cell r="AK207">
            <v>10</v>
          </cell>
          <cell r="AL207">
            <v>0.25</v>
          </cell>
          <cell r="AM207">
            <v>1.4E-2</v>
          </cell>
          <cell r="AN207">
            <v>7.9799175262451172E-2</v>
          </cell>
          <cell r="AO207">
            <v>0.123046875</v>
          </cell>
          <cell r="AP207">
            <v>0.31919670104980469</v>
          </cell>
          <cell r="AQ207">
            <v>1.7444602283445183</v>
          </cell>
          <cell r="AR207">
            <v>2.3127203918791257</v>
          </cell>
          <cell r="AS207">
            <v>1.6774904335971033</v>
          </cell>
          <cell r="AT207">
            <v>0.15510405139020433</v>
          </cell>
          <cell r="AU207">
            <v>0.23490322665265551</v>
          </cell>
          <cell r="AV207">
            <v>2.7601956258084837</v>
          </cell>
          <cell r="AW207">
            <v>135.49078594547834</v>
          </cell>
          <cell r="AX207">
            <v>0.17374764408425689</v>
          </cell>
          <cell r="AY207">
            <v>214.18888256929486</v>
          </cell>
          <cell r="AZ207" t="e">
            <v>#REF!</v>
          </cell>
          <cell r="BA207" t="e">
            <v>#REF!</v>
          </cell>
          <cell r="BB207" t="e">
            <v>#REF!</v>
          </cell>
          <cell r="BC207" t="e">
            <v>#REF!</v>
          </cell>
          <cell r="BD207" t="e">
            <v>#REF!</v>
          </cell>
          <cell r="BE207" t="e">
            <v>#REF!</v>
          </cell>
          <cell r="BF207" t="e">
            <v>#REF!</v>
          </cell>
          <cell r="BG207" t="e">
            <v>#REF!</v>
          </cell>
          <cell r="BH207" t="e">
            <v>#REF!</v>
          </cell>
          <cell r="BI207" t="e">
            <v>#REF!</v>
          </cell>
          <cell r="BJ207" t="e">
            <v>#REF!</v>
          </cell>
          <cell r="BK207" t="e">
            <v>#REF!</v>
          </cell>
          <cell r="BL207" t="e">
            <v>#REF!</v>
          </cell>
          <cell r="BM207" t="e">
            <v>#REF!</v>
          </cell>
          <cell r="BO207">
            <v>743.25</v>
          </cell>
          <cell r="BP207">
            <v>741.55</v>
          </cell>
          <cell r="BQ207">
            <v>743.5</v>
          </cell>
          <cell r="BR207">
            <v>741.8</v>
          </cell>
          <cell r="BS207">
            <v>744.7</v>
          </cell>
          <cell r="BT207">
            <v>743</v>
          </cell>
          <cell r="BU207" t="str">
            <v/>
          </cell>
          <cell r="BV207">
            <v>1.2000000000000455</v>
          </cell>
          <cell r="BW207">
            <v>1.2000000000000455</v>
          </cell>
          <cell r="BX207">
            <v>1.4500000000000455</v>
          </cell>
          <cell r="BY207">
            <v>250</v>
          </cell>
          <cell r="BZ207">
            <v>0.71250000000000002</v>
          </cell>
          <cell r="CA207">
            <v>0.3125</v>
          </cell>
          <cell r="CB207">
            <v>1.2000000000000455</v>
          </cell>
          <cell r="CC207">
            <v>3</v>
          </cell>
          <cell r="CD207">
            <v>1.3221774031149596</v>
          </cell>
          <cell r="CE207">
            <v>1208.1809201401416</v>
          </cell>
          <cell r="CF207">
            <v>5.8098061782066557E-2</v>
          </cell>
          <cell r="CG207">
            <v>1819.9577214013707</v>
          </cell>
          <cell r="CH207">
            <v>3028.1386415415122</v>
          </cell>
          <cell r="CI207">
            <v>2</v>
          </cell>
          <cell r="CJ207">
            <v>1</v>
          </cell>
          <cell r="CK207">
            <v>1.5</v>
          </cell>
          <cell r="CL207">
            <v>2345</v>
          </cell>
          <cell r="CM207">
            <v>1.9369756768922253</v>
          </cell>
          <cell r="CN207">
            <v>2.2000000000000002</v>
          </cell>
          <cell r="CO207" t="str">
            <v/>
          </cell>
          <cell r="CP207">
            <v>3</v>
          </cell>
          <cell r="CQ207">
            <v>3</v>
          </cell>
          <cell r="DV207" t="str">
            <v>250 mm</v>
          </cell>
          <cell r="DW207">
            <v>28.32</v>
          </cell>
          <cell r="DX207" t="str">
            <v>1</v>
          </cell>
          <cell r="DY207" t="str">
            <v>CS</v>
          </cell>
          <cell r="DZ207">
            <v>743.25</v>
          </cell>
          <cell r="EA207">
            <v>741.55</v>
          </cell>
        </row>
        <row r="208">
          <cell r="A208">
            <v>122</v>
          </cell>
          <cell r="B208" t="str">
            <v>C50A'</v>
          </cell>
          <cell r="C208" t="str">
            <v>C49'</v>
          </cell>
          <cell r="D208">
            <v>0.19123641999999999</v>
          </cell>
          <cell r="F208">
            <v>0.37490964999999998</v>
          </cell>
          <cell r="G208">
            <v>2.33</v>
          </cell>
          <cell r="K208">
            <v>0.29320054610529217</v>
          </cell>
          <cell r="L208">
            <v>10.293200546105291</v>
          </cell>
          <cell r="M208">
            <v>10.293200546105291</v>
          </cell>
          <cell r="N208">
            <v>187.26665693622971</v>
          </cell>
          <cell r="O208">
            <v>0.63047297297297311</v>
          </cell>
          <cell r="P208">
            <v>44.619832244693363</v>
          </cell>
          <cell r="Q208">
            <v>0.19123641999999999</v>
          </cell>
          <cell r="R208">
            <v>0</v>
          </cell>
          <cell r="S208">
            <v>0.37490964999999998</v>
          </cell>
          <cell r="U208">
            <v>85</v>
          </cell>
          <cell r="V208">
            <v>158.4</v>
          </cell>
          <cell r="Y208">
            <v>0</v>
          </cell>
          <cell r="AB208" t="str">
            <v/>
          </cell>
          <cell r="AC208">
            <v>126.72000000000001</v>
          </cell>
          <cell r="AD208">
            <v>0.12466666666666668</v>
          </cell>
          <cell r="AE208">
            <v>0.4986666666666667</v>
          </cell>
          <cell r="AF208">
            <v>0.4986666666666667</v>
          </cell>
          <cell r="AG208">
            <v>0.61113956166666672</v>
          </cell>
          <cell r="AH208">
            <v>46.119832244693363</v>
          </cell>
          <cell r="AI208">
            <v>37</v>
          </cell>
          <cell r="AJ208">
            <v>5.89</v>
          </cell>
          <cell r="AK208">
            <v>10</v>
          </cell>
          <cell r="AL208">
            <v>0.25</v>
          </cell>
          <cell r="AM208">
            <v>1.4E-2</v>
          </cell>
          <cell r="AN208">
            <v>0.11437320709228516</v>
          </cell>
          <cell r="AO208">
            <v>0.17578125</v>
          </cell>
          <cell r="AP208">
            <v>0.45749282836914063</v>
          </cell>
          <cell r="AQ208">
            <v>2.1068699285566415</v>
          </cell>
          <cell r="AR208">
            <v>2.267180031839009</v>
          </cell>
          <cell r="AS208">
            <v>2.2356474134538411</v>
          </cell>
          <cell r="AT208">
            <v>0.22624367461041117</v>
          </cell>
          <cell r="AU208">
            <v>0.34061688170269633</v>
          </cell>
          <cell r="AV208">
            <v>2.7347767906538301</v>
          </cell>
          <cell r="AW208">
            <v>134.24304179259289</v>
          </cell>
          <cell r="AX208">
            <v>0.34355473199086967</v>
          </cell>
          <cell r="AY208">
            <v>217.43876321851138</v>
          </cell>
          <cell r="AZ208" t="str">
            <v>03°14'60''</v>
          </cell>
          <cell r="BA208" t="e">
            <v>#VALUE!</v>
          </cell>
          <cell r="BB208">
            <v>0.106</v>
          </cell>
          <cell r="BC208" t="e">
            <v>#VALUE!</v>
          </cell>
          <cell r="BD208" t="e">
            <v>#VALUE!</v>
          </cell>
          <cell r="BE208" t="e">
            <v>#VALUE!</v>
          </cell>
          <cell r="BF208" t="e">
            <v>#VALUE!</v>
          </cell>
          <cell r="BG208" t="e">
            <v>#VALUE!</v>
          </cell>
          <cell r="BH208" t="e">
            <v>#VALUE!</v>
          </cell>
          <cell r="BI208" t="e">
            <v>#VALUE!</v>
          </cell>
          <cell r="BJ208" t="e">
            <v>#VALUE!</v>
          </cell>
          <cell r="BK208" t="e">
            <v>#VALUE!</v>
          </cell>
          <cell r="BL208" t="e">
            <v>#VALUE!</v>
          </cell>
          <cell r="BM208" t="e">
            <v>#VALUE!</v>
          </cell>
          <cell r="BN208">
            <v>2.9999999999972715E-2</v>
          </cell>
          <cell r="BO208">
            <v>741.52</v>
          </cell>
          <cell r="BP208">
            <v>739.34</v>
          </cell>
          <cell r="BQ208">
            <v>741.77</v>
          </cell>
          <cell r="BR208">
            <v>739.59</v>
          </cell>
          <cell r="BS208">
            <v>743</v>
          </cell>
          <cell r="BT208">
            <v>740.8</v>
          </cell>
          <cell r="BU208" t="str">
            <v/>
          </cell>
          <cell r="BV208">
            <v>1.2300000000000182</v>
          </cell>
          <cell r="BW208">
            <v>1.2099999999999227</v>
          </cell>
          <cell r="BX208">
            <v>1.4800000000000182</v>
          </cell>
          <cell r="BY208">
            <v>250</v>
          </cell>
          <cell r="BZ208">
            <v>0.71250000000000002</v>
          </cell>
          <cell r="CA208">
            <v>0.3125</v>
          </cell>
          <cell r="CB208">
            <v>1.2199999999999704</v>
          </cell>
          <cell r="CC208">
            <v>3</v>
          </cell>
          <cell r="CD208">
            <v>1.3390423431164622</v>
          </cell>
          <cell r="CE208">
            <v>1223.5917860958898</v>
          </cell>
          <cell r="CF208">
            <v>5.6498514522822618E-2</v>
          </cell>
          <cell r="CG208">
            <v>1766.6304963690629</v>
          </cell>
          <cell r="CH208">
            <v>2990.2222824649525</v>
          </cell>
          <cell r="CI208">
            <v>2</v>
          </cell>
          <cell r="CJ208">
            <v>1</v>
          </cell>
          <cell r="CK208">
            <v>1.5</v>
          </cell>
          <cell r="CL208">
            <v>2345</v>
          </cell>
          <cell r="CM208">
            <v>1.9127221423016754</v>
          </cell>
          <cell r="CN208">
            <v>2.2000000000000002</v>
          </cell>
          <cell r="CO208" t="str">
            <v/>
          </cell>
          <cell r="CP208">
            <v>3</v>
          </cell>
          <cell r="CQ208">
            <v>3</v>
          </cell>
          <cell r="DV208" t="str">
            <v>250 mm</v>
          </cell>
          <cell r="DW208">
            <v>37</v>
          </cell>
          <cell r="DX208" t="str">
            <v>1</v>
          </cell>
          <cell r="DY208" t="str">
            <v>CS</v>
          </cell>
          <cell r="DZ208">
            <v>741.52</v>
          </cell>
          <cell r="EA208">
            <v>739.34</v>
          </cell>
        </row>
        <row r="209">
          <cell r="A209">
            <v>123</v>
          </cell>
          <cell r="B209" t="str">
            <v>C49'</v>
          </cell>
          <cell r="C209" t="str">
            <v>C49B</v>
          </cell>
          <cell r="D209">
            <v>0.13398402000000001</v>
          </cell>
          <cell r="F209">
            <v>0.50889366999999996</v>
          </cell>
          <cell r="G209">
            <v>2.33</v>
          </cell>
          <cell r="K209">
            <v>0.22057366064816059</v>
          </cell>
          <cell r="L209">
            <v>10.513774206753451</v>
          </cell>
          <cell r="M209">
            <v>10.513774206753451</v>
          </cell>
          <cell r="N209">
            <v>185.05038521472733</v>
          </cell>
          <cell r="O209">
            <v>0.63118211107701749</v>
          </cell>
          <cell r="P209">
            <v>60.269231807408374</v>
          </cell>
          <cell r="Q209">
            <v>0.13398402000000001</v>
          </cell>
          <cell r="R209">
            <v>0</v>
          </cell>
          <cell r="S209">
            <v>0.50889366999999996</v>
          </cell>
          <cell r="U209">
            <v>85</v>
          </cell>
          <cell r="V209">
            <v>158.4</v>
          </cell>
          <cell r="Y209">
            <v>0</v>
          </cell>
          <cell r="AB209" t="str">
            <v/>
          </cell>
          <cell r="AC209">
            <v>126.72000000000001</v>
          </cell>
          <cell r="AD209">
            <v>0.12466666666666668</v>
          </cell>
          <cell r="AE209">
            <v>0.4986666666666667</v>
          </cell>
          <cell r="AF209">
            <v>0.4986666666666667</v>
          </cell>
          <cell r="AG209">
            <v>0.65133476766666665</v>
          </cell>
          <cell r="AH209">
            <v>61.769231807408374</v>
          </cell>
          <cell r="AI209">
            <v>32.589999999999996</v>
          </cell>
          <cell r="AJ209">
            <v>7.24</v>
          </cell>
          <cell r="AK209">
            <v>10</v>
          </cell>
          <cell r="AL209">
            <v>0.25</v>
          </cell>
          <cell r="AM209">
            <v>1.4E-2</v>
          </cell>
          <cell r="AN209">
            <v>0.12689828872680664</v>
          </cell>
          <cell r="AO209">
            <v>0.2021484375</v>
          </cell>
          <cell r="AP209">
            <v>0.50759315490722656</v>
          </cell>
          <cell r="AQ209">
            <v>2.4689637878061355</v>
          </cell>
          <cell r="AR209">
            <v>2.4895561793128005</v>
          </cell>
          <cell r="AS209">
            <v>3.0010927754839689</v>
          </cell>
          <cell r="AT209">
            <v>0.31069226225779917</v>
          </cell>
          <cell r="AU209">
            <v>0.43759055098460581</v>
          </cell>
          <cell r="AV209">
            <v>3.0320301895864477</v>
          </cell>
          <cell r="AW209">
            <v>148.83443389167581</v>
          </cell>
          <cell r="AX209">
            <v>0.41501976520006822</v>
          </cell>
          <cell r="AY209">
            <v>217.95877619973888</v>
          </cell>
          <cell r="AZ209" t="str">
            <v>00°00'00''</v>
          </cell>
          <cell r="BA209" t="e">
            <v>#VALUE!</v>
          </cell>
          <cell r="BB209">
            <v>9.7000000000000003E-2</v>
          </cell>
          <cell r="BC209" t="e">
            <v>#VALUE!</v>
          </cell>
          <cell r="BD209" t="e">
            <v>#VALUE!</v>
          </cell>
          <cell r="BE209" t="e">
            <v>#VALUE!</v>
          </cell>
          <cell r="BF209" t="e">
            <v>#VALUE!</v>
          </cell>
          <cell r="BG209" t="e">
            <v>#VALUE!</v>
          </cell>
          <cell r="BH209" t="e">
            <v>#VALUE!</v>
          </cell>
          <cell r="BI209" t="e">
            <v>#VALUE!</v>
          </cell>
          <cell r="BJ209" t="e">
            <v>#VALUE!</v>
          </cell>
          <cell r="BK209" t="e">
            <v>#VALUE!</v>
          </cell>
          <cell r="BL209" t="e">
            <v>#VALUE!</v>
          </cell>
          <cell r="BM209" t="e">
            <v>#VALUE!</v>
          </cell>
          <cell r="BN209">
            <v>3.0000000000086402E-2</v>
          </cell>
          <cell r="BO209">
            <v>739.31</v>
          </cell>
          <cell r="BP209">
            <v>736.95</v>
          </cell>
          <cell r="BQ209">
            <v>739.56</v>
          </cell>
          <cell r="BR209">
            <v>737.2</v>
          </cell>
          <cell r="BS209">
            <v>740.8</v>
          </cell>
          <cell r="BT209">
            <v>738.4</v>
          </cell>
          <cell r="BU209" t="str">
            <v/>
          </cell>
          <cell r="BV209">
            <v>1.2400000000000091</v>
          </cell>
          <cell r="BW209">
            <v>1.1999999999999318</v>
          </cell>
          <cell r="BX209">
            <v>1.4900000000000091</v>
          </cell>
          <cell r="BY209">
            <v>250</v>
          </cell>
          <cell r="BZ209">
            <v>0.71250000000000002</v>
          </cell>
          <cell r="CA209">
            <v>0.3125</v>
          </cell>
          <cell r="CB209">
            <v>1.2199999999999704</v>
          </cell>
          <cell r="CC209">
            <v>4</v>
          </cell>
          <cell r="CD209">
            <v>1.2396638751112832</v>
          </cell>
          <cell r="CE209">
            <v>1227.1800724939517</v>
          </cell>
          <cell r="CF209">
            <v>5.6498514522822618E-2</v>
          </cell>
          <cell r="CG209">
            <v>1766.6304963690629</v>
          </cell>
          <cell r="CH209">
            <v>2993.8105688630149</v>
          </cell>
          <cell r="CI209">
            <v>2</v>
          </cell>
          <cell r="CJ209">
            <v>1</v>
          </cell>
          <cell r="CK209">
            <v>1.5</v>
          </cell>
          <cell r="CL209">
            <v>2345</v>
          </cell>
          <cell r="CM209">
            <v>1.9150174214475575</v>
          </cell>
          <cell r="CN209">
            <v>2.2000000000000002</v>
          </cell>
          <cell r="CO209" t="str">
            <v/>
          </cell>
          <cell r="CP209">
            <v>3</v>
          </cell>
          <cell r="CQ209">
            <v>3</v>
          </cell>
          <cell r="DV209" t="str">
            <v>250 mm</v>
          </cell>
          <cell r="DW209">
            <v>32.589999999999996</v>
          </cell>
          <cell r="DX209" t="str">
            <v>1</v>
          </cell>
          <cell r="DY209" t="str">
            <v>CS</v>
          </cell>
          <cell r="DZ209">
            <v>739.31</v>
          </cell>
          <cell r="EA209">
            <v>736.94999999999993</v>
          </cell>
        </row>
        <row r="210">
          <cell r="A210">
            <v>124</v>
          </cell>
          <cell r="B210" t="str">
            <v>C49B</v>
          </cell>
          <cell r="C210" t="str">
            <v>C49A'</v>
          </cell>
          <cell r="D210">
            <v>0.13437606000000002</v>
          </cell>
          <cell r="F210">
            <v>0.64326972999999998</v>
          </cell>
          <cell r="G210">
            <v>2.33</v>
          </cell>
          <cell r="K210">
            <v>0.20261169586399555</v>
          </cell>
          <cell r="L210">
            <v>10.716385902617446</v>
          </cell>
          <cell r="M210">
            <v>10.716385902617446</v>
          </cell>
          <cell r="N210">
            <v>183.07671022014978</v>
          </cell>
          <cell r="O210">
            <v>0.63364058008884239</v>
          </cell>
          <cell r="P210">
            <v>75.857504188718906</v>
          </cell>
          <cell r="Q210">
            <v>0.13437606000000002</v>
          </cell>
          <cell r="R210">
            <v>0</v>
          </cell>
          <cell r="S210">
            <v>0.64326972999999998</v>
          </cell>
          <cell r="U210">
            <v>85</v>
          </cell>
          <cell r="V210">
            <v>158.4</v>
          </cell>
          <cell r="Y210">
            <v>0</v>
          </cell>
          <cell r="AB210" t="str">
            <v/>
          </cell>
          <cell r="AC210">
            <v>126.72000000000001</v>
          </cell>
          <cell r="AD210">
            <v>0.12466666666666668</v>
          </cell>
          <cell r="AE210">
            <v>0.4986666666666667</v>
          </cell>
          <cell r="AF210">
            <v>0.4986666666666667</v>
          </cell>
          <cell r="AG210">
            <v>0.69164758566666673</v>
          </cell>
          <cell r="AH210">
            <v>77.357504188718906</v>
          </cell>
          <cell r="AI210">
            <v>38.269999999999996</v>
          </cell>
          <cell r="AJ210">
            <v>12.2</v>
          </cell>
          <cell r="AK210">
            <v>10</v>
          </cell>
          <cell r="AL210">
            <v>0.25</v>
          </cell>
          <cell r="AM210">
            <v>1.4E-2</v>
          </cell>
          <cell r="AN210">
            <v>0.12439417839050293</v>
          </cell>
          <cell r="AO210">
            <v>0.22119140625</v>
          </cell>
          <cell r="AP210">
            <v>0.49757671356201172</v>
          </cell>
          <cell r="AQ210">
            <v>3.1713991327971667</v>
          </cell>
          <cell r="AR210">
            <v>3.2387931905765694</v>
          </cell>
          <cell r="AS210">
            <v>4.9725589212506325</v>
          </cell>
          <cell r="AT210">
            <v>0.51262856572408877</v>
          </cell>
          <cell r="AU210">
            <v>0.6370227441145917</v>
          </cell>
          <cell r="AV210">
            <v>3.9359008856790321</v>
          </cell>
          <cell r="AW210">
            <v>193.20308293291885</v>
          </cell>
          <cell r="AX210">
            <v>0.40039477121375877</v>
          </cell>
          <cell r="AY210">
            <v>234.28177907090893</v>
          </cell>
          <cell r="AZ210" t="str">
            <v>16°19'23''</v>
          </cell>
          <cell r="BA210" t="e">
            <v>#VALUE!</v>
          </cell>
          <cell r="BB210">
            <v>0.19900000000000001</v>
          </cell>
          <cell r="BC210" t="e">
            <v>#VALUE!</v>
          </cell>
          <cell r="BD210" t="e">
            <v>#VALUE!</v>
          </cell>
          <cell r="BE210" t="e">
            <v>#VALUE!</v>
          </cell>
          <cell r="BF210" t="e">
            <v>#VALUE!</v>
          </cell>
          <cell r="BG210" t="e">
            <v>#VALUE!</v>
          </cell>
          <cell r="BH210" t="e">
            <v>#VALUE!</v>
          </cell>
          <cell r="BI210" t="e">
            <v>#VALUE!</v>
          </cell>
          <cell r="BJ210" t="e">
            <v>#VALUE!</v>
          </cell>
          <cell r="BK210" t="e">
            <v>#VALUE!</v>
          </cell>
          <cell r="BL210" t="e">
            <v>#VALUE!</v>
          </cell>
          <cell r="BM210" t="e">
            <v>#VALUE!</v>
          </cell>
          <cell r="BN210">
            <v>3.0000000000086402E-2</v>
          </cell>
          <cell r="BO210">
            <v>736.92</v>
          </cell>
          <cell r="BP210">
            <v>732.25</v>
          </cell>
          <cell r="BQ210">
            <v>737.17</v>
          </cell>
          <cell r="BR210">
            <v>732.5</v>
          </cell>
          <cell r="BS210">
            <v>738.4</v>
          </cell>
          <cell r="BT210">
            <v>733.7</v>
          </cell>
          <cell r="BU210" t="str">
            <v/>
          </cell>
          <cell r="BV210">
            <v>1.2300000000000182</v>
          </cell>
          <cell r="BW210">
            <v>1.2000000000000455</v>
          </cell>
          <cell r="BX210">
            <v>1.4800000000000182</v>
          </cell>
          <cell r="BY210">
            <v>250</v>
          </cell>
          <cell r="BZ210">
            <v>0.71250000000000002</v>
          </cell>
          <cell r="CA210">
            <v>0.3125</v>
          </cell>
          <cell r="CB210">
            <v>1.2150000000000318</v>
          </cell>
          <cell r="CC210">
            <v>5</v>
          </cell>
          <cell r="CD210">
            <v>1.236121119535293</v>
          </cell>
          <cell r="CE210">
            <v>1066.7918405514506</v>
          </cell>
          <cell r="CF210">
            <v>5.6892516618715638E-2</v>
          </cell>
          <cell r="CG210">
            <v>1779.7324552890548</v>
          </cell>
          <cell r="CH210">
            <v>2846.5242958405051</v>
          </cell>
          <cell r="CI210">
            <v>2</v>
          </cell>
          <cell r="CJ210">
            <v>1</v>
          </cell>
          <cell r="CK210">
            <v>1.5</v>
          </cell>
          <cell r="CL210">
            <v>2345</v>
          </cell>
          <cell r="CM210">
            <v>1.8208044536293211</v>
          </cell>
          <cell r="CN210">
            <v>1.9</v>
          </cell>
          <cell r="CO210" t="str">
            <v/>
          </cell>
          <cell r="CP210">
            <v>3</v>
          </cell>
          <cell r="CQ210">
            <v>3</v>
          </cell>
          <cell r="DV210" t="str">
            <v>250 mm</v>
          </cell>
          <cell r="DW210">
            <v>38.269999999999996</v>
          </cell>
          <cell r="DX210" t="str">
            <v>1</v>
          </cell>
          <cell r="DY210" t="str">
            <v>CS</v>
          </cell>
          <cell r="DZ210">
            <v>736.92</v>
          </cell>
          <cell r="EA210">
            <v>732.25</v>
          </cell>
        </row>
        <row r="211">
          <cell r="A211">
            <v>125</v>
          </cell>
          <cell r="B211" t="str">
            <v>C49A'</v>
          </cell>
          <cell r="C211" t="str">
            <v>C51</v>
          </cell>
          <cell r="D211">
            <v>0.18198070999999999</v>
          </cell>
          <cell r="F211">
            <v>0.82525044000000003</v>
          </cell>
          <cell r="G211">
            <v>2.33</v>
          </cell>
          <cell r="K211">
            <v>0.23530681861078648</v>
          </cell>
          <cell r="L211">
            <v>10.951692721228232</v>
          </cell>
          <cell r="M211">
            <v>10.951692721228232</v>
          </cell>
          <cell r="N211">
            <v>180.85541838717441</v>
          </cell>
          <cell r="O211">
            <v>0.63408674246423724</v>
          </cell>
          <cell r="P211">
            <v>96.726692254240945</v>
          </cell>
          <cell r="Q211">
            <v>0.18198070999999999</v>
          </cell>
          <cell r="S211">
            <v>0.82525044000000003</v>
          </cell>
          <cell r="U211">
            <v>184</v>
          </cell>
          <cell r="V211">
            <v>158.4</v>
          </cell>
          <cell r="Y211">
            <v>0</v>
          </cell>
          <cell r="AB211" t="str">
            <v/>
          </cell>
          <cell r="AC211">
            <v>126.72000000000001</v>
          </cell>
          <cell r="AD211">
            <v>0.2698666666666667</v>
          </cell>
          <cell r="AE211">
            <v>1.0794666666666668</v>
          </cell>
          <cell r="AF211">
            <v>1.0794666666666668</v>
          </cell>
          <cell r="AG211">
            <v>1.3270417986666667</v>
          </cell>
          <cell r="AH211">
            <v>98.226692254240945</v>
          </cell>
          <cell r="AI211">
            <v>48.86</v>
          </cell>
          <cell r="AJ211">
            <v>13.12</v>
          </cell>
          <cell r="AK211">
            <v>10</v>
          </cell>
          <cell r="AL211">
            <v>0.25</v>
          </cell>
          <cell r="AM211">
            <v>1.4E-2</v>
          </cell>
          <cell r="AN211">
            <v>0.13942551612854004</v>
          </cell>
          <cell r="AO211">
            <v>0.236572265625</v>
          </cell>
          <cell r="AP211">
            <v>0.55770206451416016</v>
          </cell>
          <cell r="AQ211">
            <v>3.4903883060879015</v>
          </cell>
          <cell r="AR211">
            <v>3.3075076087670761</v>
          </cell>
          <cell r="AS211">
            <v>5.8864958473735385</v>
          </cell>
          <cell r="AT211">
            <v>0.62093835511086493</v>
          </cell>
          <cell r="AU211">
            <v>0.76036387123940496</v>
          </cell>
          <cell r="AV211">
            <v>4.0816067137147432</v>
          </cell>
          <cell r="AW211">
            <v>200.35540104139085</v>
          </cell>
          <cell r="AX211">
            <v>0.49026226267765338</v>
          </cell>
          <cell r="AY211">
            <v>238.15766390957205</v>
          </cell>
          <cell r="AZ211" t="str">
            <v>03°52'33''</v>
          </cell>
          <cell r="BA211" t="e">
            <v>#VALUE!</v>
          </cell>
          <cell r="BB211">
            <v>0.123</v>
          </cell>
          <cell r="BC211" t="e">
            <v>#VALUE!</v>
          </cell>
          <cell r="BD211" t="e">
            <v>#VALUE!</v>
          </cell>
          <cell r="BE211" t="e">
            <v>#VALUE!</v>
          </cell>
          <cell r="BF211" t="e">
            <v>#VALUE!</v>
          </cell>
          <cell r="BG211" t="e">
            <v>#VALUE!</v>
          </cell>
          <cell r="BH211" t="e">
            <v>#VALUE!</v>
          </cell>
          <cell r="BI211" t="e">
            <v>#VALUE!</v>
          </cell>
          <cell r="BJ211" t="e">
            <v>#VALUE!</v>
          </cell>
          <cell r="BK211" t="e">
            <v>#VALUE!</v>
          </cell>
          <cell r="BL211" t="e">
            <v>#VALUE!</v>
          </cell>
          <cell r="BM211" t="e">
            <v>#VALUE!</v>
          </cell>
          <cell r="BN211">
            <v>2.9999999999972715E-2</v>
          </cell>
          <cell r="BO211">
            <v>732.22</v>
          </cell>
          <cell r="BP211">
            <v>725.81</v>
          </cell>
          <cell r="BQ211">
            <v>732.47</v>
          </cell>
          <cell r="BR211">
            <v>726.06</v>
          </cell>
          <cell r="BS211">
            <v>733.7</v>
          </cell>
          <cell r="BT211">
            <v>727.26343526394749</v>
          </cell>
          <cell r="BU211" t="str">
            <v/>
          </cell>
          <cell r="BV211">
            <v>1.2300000000000182</v>
          </cell>
          <cell r="BW211">
            <v>1.2034352639475401</v>
          </cell>
          <cell r="BX211">
            <v>1.4800000000000182</v>
          </cell>
          <cell r="BY211">
            <v>250</v>
          </cell>
          <cell r="BZ211">
            <v>0.71250000000000002</v>
          </cell>
          <cell r="CA211">
            <v>0.3125</v>
          </cell>
          <cell r="CB211">
            <v>1.2167176319737791</v>
          </cell>
          <cell r="CC211">
            <v>6</v>
          </cell>
          <cell r="CD211">
            <v>1.3531341787454352</v>
          </cell>
          <cell r="CE211">
            <v>1167.7759389788534</v>
          </cell>
          <cell r="CF211">
            <v>5.6756730140659295E-2</v>
          </cell>
          <cell r="CG211">
            <v>1775.2145839897817</v>
          </cell>
          <cell r="CH211">
            <v>2942.9905229686351</v>
          </cell>
          <cell r="CI211">
            <v>2</v>
          </cell>
          <cell r="CJ211">
            <v>1</v>
          </cell>
          <cell r="CK211">
            <v>1.5</v>
          </cell>
          <cell r="CL211">
            <v>2345</v>
          </cell>
          <cell r="CM211">
            <v>1.882509929404244</v>
          </cell>
          <cell r="CN211">
            <v>1.9</v>
          </cell>
          <cell r="CO211" t="str">
            <v/>
          </cell>
          <cell r="CP211">
            <v>3</v>
          </cell>
          <cell r="CQ211">
            <v>3</v>
          </cell>
          <cell r="DV211" t="str">
            <v>250 mm</v>
          </cell>
          <cell r="DW211">
            <v>48.86</v>
          </cell>
          <cell r="DX211" t="str">
            <v>1</v>
          </cell>
          <cell r="DY211" t="str">
            <v>CS</v>
          </cell>
          <cell r="DZ211">
            <v>732.22</v>
          </cell>
          <cell r="EA211">
            <v>725.81000000000006</v>
          </cell>
        </row>
        <row r="212">
          <cell r="A212">
            <v>126</v>
          </cell>
          <cell r="B212" t="str">
            <v>C51</v>
          </cell>
          <cell r="C212" t="str">
            <v>C53</v>
          </cell>
          <cell r="D212">
            <v>0.14859531000000001</v>
          </cell>
          <cell r="F212">
            <v>0.97384575000000007</v>
          </cell>
          <cell r="G212">
            <v>2.33</v>
          </cell>
          <cell r="K212">
            <v>0.18463541986738927</v>
          </cell>
          <cell r="L212">
            <v>11.136328141095621</v>
          </cell>
          <cell r="M212">
            <v>11.136328141095621</v>
          </cell>
          <cell r="N212">
            <v>179.16327869262827</v>
          </cell>
          <cell r="O212">
            <v>0.63210287061205572</v>
          </cell>
          <cell r="P212">
            <v>113.55505505711403</v>
          </cell>
          <cell r="Q212">
            <v>0.14859531000000001</v>
          </cell>
          <cell r="R212">
            <v>0</v>
          </cell>
          <cell r="S212">
            <v>0.97384575000000007</v>
          </cell>
          <cell r="U212">
            <v>202</v>
          </cell>
          <cell r="V212">
            <v>158.4</v>
          </cell>
          <cell r="Y212">
            <v>0</v>
          </cell>
          <cell r="AB212" t="str">
            <v/>
          </cell>
          <cell r="AC212">
            <v>126.72000000000001</v>
          </cell>
          <cell r="AD212">
            <v>0.29626666666666668</v>
          </cell>
          <cell r="AE212">
            <v>1.1850666666666667</v>
          </cell>
          <cell r="AF212">
            <v>1.1850666666666667</v>
          </cell>
          <cell r="AG212">
            <v>1.4772203916666666</v>
          </cell>
          <cell r="AH212">
            <v>115.05505505711403</v>
          </cell>
          <cell r="AI212">
            <v>35.449999999999996</v>
          </cell>
          <cell r="AJ212">
            <v>9.11</v>
          </cell>
          <cell r="AK212">
            <v>10</v>
          </cell>
          <cell r="AL212">
            <v>0.25</v>
          </cell>
          <cell r="AM212">
            <v>1.4E-2</v>
          </cell>
          <cell r="AN212">
            <v>0.17111992835998535</v>
          </cell>
          <cell r="AO212">
            <v>0.242431640625</v>
          </cell>
          <cell r="AP212">
            <v>0.68447971343994141</v>
          </cell>
          <cell r="AQ212">
            <v>3.2132512432776319</v>
          </cell>
          <cell r="AR212">
            <v>2.6111791222254173</v>
          </cell>
          <cell r="AS212">
            <v>4.8311692077226542</v>
          </cell>
          <cell r="AT212">
            <v>0.52624788748344775</v>
          </cell>
          <cell r="AU212">
            <v>0.6973678158434331</v>
          </cell>
          <cell r="AV212">
            <v>3.4011315230569745</v>
          </cell>
          <cell r="AW212">
            <v>166.95265323013211</v>
          </cell>
          <cell r="AX212">
            <v>0.68914780826225619</v>
          </cell>
          <cell r="AY212">
            <v>205.60488804442832</v>
          </cell>
          <cell r="AZ212" t="str">
            <v>32°33'10''</v>
          </cell>
          <cell r="BA212" t="e">
            <v>#VALUE!</v>
          </cell>
          <cell r="BB212">
            <v>1E-3</v>
          </cell>
          <cell r="BC212" t="e">
            <v>#VALUE!</v>
          </cell>
          <cell r="BD212" t="e">
            <v>#VALUE!</v>
          </cell>
          <cell r="BE212" t="e">
            <v>#VALUE!</v>
          </cell>
          <cell r="BF212" t="e">
            <v>#VALUE!</v>
          </cell>
          <cell r="BG212" t="e">
            <v>#VALUE!</v>
          </cell>
          <cell r="BH212" t="e">
            <v>#VALUE!</v>
          </cell>
          <cell r="BI212" t="e">
            <v>#VALUE!</v>
          </cell>
          <cell r="BJ212" t="e">
            <v>#VALUE!</v>
          </cell>
          <cell r="BK212" t="e">
            <v>#VALUE!</v>
          </cell>
          <cell r="BL212" t="e">
            <v>#VALUE!</v>
          </cell>
          <cell r="BM212" t="e">
            <v>#VALUE!</v>
          </cell>
          <cell r="BN212">
            <v>2.9999999999972715E-2</v>
          </cell>
          <cell r="BO212">
            <v>725.78</v>
          </cell>
          <cell r="BP212">
            <v>722.55</v>
          </cell>
          <cell r="BQ212">
            <v>726.03</v>
          </cell>
          <cell r="BR212">
            <v>722.8</v>
          </cell>
          <cell r="BS212">
            <v>727.26343526394749</v>
          </cell>
          <cell r="BT212">
            <v>724</v>
          </cell>
          <cell r="BU212" t="str">
            <v/>
          </cell>
          <cell r="BV212">
            <v>1.2334352639475128</v>
          </cell>
          <cell r="BW212">
            <v>1.2000000000000455</v>
          </cell>
          <cell r="BX212">
            <v>1.4834352639475128</v>
          </cell>
          <cell r="BY212">
            <v>250</v>
          </cell>
          <cell r="BZ212">
            <v>0.71250000000000002</v>
          </cell>
          <cell r="CA212">
            <v>0.3125</v>
          </cell>
          <cell r="CB212">
            <v>1.2167176319737791</v>
          </cell>
          <cell r="CC212">
            <v>7</v>
          </cell>
          <cell r="CD212">
            <v>1.267848271705557</v>
          </cell>
          <cell r="CE212">
            <v>1351.6253082843507</v>
          </cell>
          <cell r="CF212">
            <v>5.6756730140659295E-2</v>
          </cell>
          <cell r="CG212">
            <v>1775.2145839897817</v>
          </cell>
          <cell r="CH212">
            <v>3126.8398922741326</v>
          </cell>
          <cell r="CI212">
            <v>2</v>
          </cell>
          <cell r="CJ212">
            <v>1</v>
          </cell>
          <cell r="CK212">
            <v>1.5</v>
          </cell>
          <cell r="CL212">
            <v>2345</v>
          </cell>
          <cell r="CM212">
            <v>2.0001108052926222</v>
          </cell>
          <cell r="CN212">
            <v>2.2000000000000002</v>
          </cell>
          <cell r="CO212" t="str">
            <v/>
          </cell>
          <cell r="CP212">
            <v>3</v>
          </cell>
          <cell r="CQ212">
            <v>3</v>
          </cell>
          <cell r="DV212" t="str">
            <v>250 mm</v>
          </cell>
          <cell r="DW212">
            <v>35.449999999999996</v>
          </cell>
          <cell r="DX212" t="str">
            <v>1</v>
          </cell>
          <cell r="DY212" t="str">
            <v>CS</v>
          </cell>
          <cell r="DZ212">
            <v>725.78</v>
          </cell>
          <cell r="EA212">
            <v>722.55</v>
          </cell>
        </row>
        <row r="213">
          <cell r="A213">
            <v>127</v>
          </cell>
          <cell r="B213" t="str">
            <v>C53</v>
          </cell>
          <cell r="C213" t="str">
            <v>C55</v>
          </cell>
          <cell r="D213">
            <v>5.5518830000000005E-2</v>
          </cell>
          <cell r="F213">
            <v>1.02936458</v>
          </cell>
          <cell r="G213">
            <v>2.33</v>
          </cell>
          <cell r="K213">
            <v>0.25377291129090412</v>
          </cell>
          <cell r="L213">
            <v>11.390101052386525</v>
          </cell>
          <cell r="M213">
            <v>11.390101052386525</v>
          </cell>
          <cell r="N213">
            <v>176.90678696190068</v>
          </cell>
          <cell r="O213">
            <v>0.6288052273352448</v>
          </cell>
          <cell r="P213">
            <v>119.73096484246066</v>
          </cell>
          <cell r="Q213">
            <v>5.5518830000000005E-2</v>
          </cell>
          <cell r="R213">
            <v>0.17845516</v>
          </cell>
          <cell r="S213">
            <v>1.2078197400000001</v>
          </cell>
          <cell r="U213">
            <v>415</v>
          </cell>
          <cell r="V213">
            <v>158.4</v>
          </cell>
          <cell r="Y213">
            <v>0</v>
          </cell>
          <cell r="AB213" t="str">
            <v/>
          </cell>
          <cell r="AC213">
            <v>126.72000000000001</v>
          </cell>
          <cell r="AD213">
            <v>0.60866666666666669</v>
          </cell>
          <cell r="AE213">
            <v>2.4346666666666668</v>
          </cell>
          <cell r="AF213">
            <v>2.4346666666666668</v>
          </cell>
          <cell r="AG213">
            <v>2.797012588666667</v>
          </cell>
          <cell r="AH213">
            <v>122.52797743112733</v>
          </cell>
          <cell r="AI213">
            <v>31.169999999999998</v>
          </cell>
          <cell r="AJ213">
            <v>2.57</v>
          </cell>
          <cell r="AK213">
            <v>12</v>
          </cell>
          <cell r="AL213">
            <v>0.30000000000000004</v>
          </cell>
          <cell r="AM213">
            <v>1.4E-2</v>
          </cell>
          <cell r="AN213">
            <v>0.23675222396850593</v>
          </cell>
          <cell r="AO213">
            <v>0.26601562500000009</v>
          </cell>
          <cell r="AP213">
            <v>0.78917407989501964</v>
          </cell>
          <cell r="AQ213">
            <v>2.0477817404330882</v>
          </cell>
          <cell r="AR213">
            <v>1.3211389152868287</v>
          </cell>
          <cell r="AS213">
            <v>1.8261199283221297</v>
          </cell>
          <cell r="AT213">
            <v>0.21373139941137451</v>
          </cell>
          <cell r="AU213">
            <v>0.45048362337988046</v>
          </cell>
          <cell r="AV213">
            <v>2.0399442427600341</v>
          </cell>
          <cell r="AW213">
            <v>144.19516155272365</v>
          </cell>
          <cell r="AX213">
            <v>0.84973709319869295</v>
          </cell>
          <cell r="AY213">
            <v>213.57600720137697</v>
          </cell>
          <cell r="AZ213" t="str">
            <v>07°58'16''</v>
          </cell>
          <cell r="BA213" t="e">
            <v>#VALUE!</v>
          </cell>
          <cell r="BB213">
            <v>1E-3</v>
          </cell>
          <cell r="BC213" t="e">
            <v>#VALUE!</v>
          </cell>
          <cell r="BD213" t="e">
            <v>#VALUE!</v>
          </cell>
          <cell r="BE213" t="e">
            <v>#VALUE!</v>
          </cell>
          <cell r="BF213" t="e">
            <v>#VALUE!</v>
          </cell>
          <cell r="BG213" t="e">
            <v>#VALUE!</v>
          </cell>
          <cell r="BH213" t="e">
            <v>#VALUE!</v>
          </cell>
          <cell r="BI213" t="e">
            <v>#VALUE!</v>
          </cell>
          <cell r="BJ213" t="e">
            <v>#VALUE!</v>
          </cell>
          <cell r="BK213" t="e">
            <v>#VALUE!</v>
          </cell>
          <cell r="BL213" t="e">
            <v>#VALUE!</v>
          </cell>
          <cell r="BM213" t="e">
            <v>#VALUE!</v>
          </cell>
          <cell r="BN213">
            <v>0.37000000000000455</v>
          </cell>
          <cell r="BO213">
            <v>722.18</v>
          </cell>
          <cell r="BP213">
            <v>721.38</v>
          </cell>
          <cell r="BQ213">
            <v>722.4799999999999</v>
          </cell>
          <cell r="BR213">
            <v>721.68</v>
          </cell>
          <cell r="BS213">
            <v>724</v>
          </cell>
          <cell r="BT213">
            <v>723.18632127920841</v>
          </cell>
          <cell r="BU213" t="str">
            <v/>
          </cell>
          <cell r="BV213">
            <v>1.5200000000000955</v>
          </cell>
          <cell r="BW213">
            <v>1.5063212792084641</v>
          </cell>
          <cell r="BX213">
            <v>1.8200000000000955</v>
          </cell>
          <cell r="BY213">
            <v>300</v>
          </cell>
          <cell r="BZ213">
            <v>0.77500000000000002</v>
          </cell>
          <cell r="CA213">
            <v>0.375</v>
          </cell>
          <cell r="CB213">
            <v>1.5131606396042798</v>
          </cell>
          <cell r="CC213">
            <v>8</v>
          </cell>
          <cell r="CD213">
            <v>1.3927190214702696</v>
          </cell>
          <cell r="CE213">
            <v>1756.6539107682197</v>
          </cell>
          <cell r="CF213">
            <v>4.6369933868095625E-2</v>
          </cell>
          <cell r="CG213">
            <v>1472.5789668312311</v>
          </cell>
          <cell r="CH213">
            <v>3229.2328775994511</v>
          </cell>
          <cell r="CI213">
            <v>2</v>
          </cell>
          <cell r="CJ213">
            <v>1</v>
          </cell>
          <cell r="CK213">
            <v>1.5</v>
          </cell>
          <cell r="CL213">
            <v>2650</v>
          </cell>
          <cell r="CM213">
            <v>1.8278676665657272</v>
          </cell>
          <cell r="CN213">
            <v>1.9</v>
          </cell>
          <cell r="CO213" t="str">
            <v/>
          </cell>
          <cell r="CP213">
            <v>3</v>
          </cell>
          <cell r="CQ213">
            <v>3</v>
          </cell>
          <cell r="DV213" t="str">
            <v>300 mm</v>
          </cell>
          <cell r="DW213">
            <v>31.169999999999998</v>
          </cell>
          <cell r="DX213" t="str">
            <v>1</v>
          </cell>
          <cell r="DY213" t="str">
            <v>CS</v>
          </cell>
          <cell r="DZ213">
            <v>722.18</v>
          </cell>
          <cell r="EA213">
            <v>721.38</v>
          </cell>
        </row>
        <row r="214">
          <cell r="A214">
            <v>128</v>
          </cell>
          <cell r="B214" t="str">
            <v>C55</v>
          </cell>
          <cell r="C214" t="str">
            <v>C57</v>
          </cell>
          <cell r="D214">
            <v>0.10901922999999999</v>
          </cell>
          <cell r="E214">
            <v>0.12245999999999999</v>
          </cell>
          <cell r="F214">
            <v>1.2608438099999999</v>
          </cell>
          <cell r="G214">
            <v>2.33</v>
          </cell>
          <cell r="K214">
            <v>0.15858055172353552</v>
          </cell>
          <cell r="L214">
            <v>11.54868160411006</v>
          </cell>
          <cell r="M214">
            <v>11.54868160411006</v>
          </cell>
          <cell r="N214">
            <v>175.53566726483686</v>
          </cell>
          <cell r="O214">
            <v>0.63173227798238163</v>
          </cell>
          <cell r="P214">
            <v>145.40005474357883</v>
          </cell>
          <cell r="Q214">
            <v>0.10901922999999999</v>
          </cell>
          <cell r="R214">
            <v>0.12245999999999999</v>
          </cell>
          <cell r="S214">
            <v>1.4392989700000001</v>
          </cell>
          <cell r="U214">
            <v>454</v>
          </cell>
          <cell r="V214">
            <v>158.4</v>
          </cell>
          <cell r="Y214">
            <v>0</v>
          </cell>
          <cell r="AB214" t="str">
            <v/>
          </cell>
          <cell r="AC214">
            <v>126.72000000000001</v>
          </cell>
          <cell r="AD214">
            <v>0.66586666666666672</v>
          </cell>
          <cell r="AE214">
            <v>2.6604198921084903</v>
          </cell>
          <cell r="AF214">
            <v>2.6604198921084903</v>
          </cell>
          <cell r="AG214">
            <v>3.0922095831084904</v>
          </cell>
          <cell r="AH214">
            <v>148.49226432668732</v>
          </cell>
          <cell r="AI214">
            <v>31.080000000000002</v>
          </cell>
          <cell r="AJ214">
            <v>8.27</v>
          </cell>
          <cell r="AK214">
            <v>12</v>
          </cell>
          <cell r="AL214">
            <v>0.30000000000000004</v>
          </cell>
          <cell r="AM214">
            <v>1.4E-2</v>
          </cell>
          <cell r="AN214">
            <v>0.18348641395568857</v>
          </cell>
          <cell r="AO214">
            <v>0.28125000000000006</v>
          </cell>
          <cell r="AP214">
            <v>0.61162137985229514</v>
          </cell>
          <cell r="AQ214">
            <v>3.277629898719038</v>
          </cell>
          <cell r="AR214">
            <v>2.6563713286317383</v>
          </cell>
          <cell r="AS214">
            <v>4.8061648990588512</v>
          </cell>
          <cell r="AT214">
            <v>0.54754626671646123</v>
          </cell>
          <cell r="AU214">
            <v>0.73103268067214977</v>
          </cell>
          <cell r="AV214">
            <v>3.659354554259945</v>
          </cell>
          <cell r="AW214">
            <v>258.66453115222646</v>
          </cell>
          <cell r="AX214">
            <v>0.57407277165224579</v>
          </cell>
          <cell r="AY214">
            <v>139.54450020277838</v>
          </cell>
          <cell r="AZ214" t="str">
            <v>74°01'53''</v>
          </cell>
          <cell r="BA214" t="e">
            <v>#VALUE!</v>
          </cell>
          <cell r="BB214">
            <v>0.28100000000000003</v>
          </cell>
          <cell r="BC214" t="e">
            <v>#VALUE!</v>
          </cell>
          <cell r="BD214" t="e">
            <v>#VALUE!</v>
          </cell>
          <cell r="BE214" t="e">
            <v>#VALUE!</v>
          </cell>
          <cell r="BF214" t="e">
            <v>#VALUE!</v>
          </cell>
          <cell r="BG214" t="e">
            <v>#VALUE!</v>
          </cell>
          <cell r="BH214" t="e">
            <v>#VALUE!</v>
          </cell>
          <cell r="BI214" t="e">
            <v>#VALUE!</v>
          </cell>
          <cell r="BJ214" t="e">
            <v>#VALUE!</v>
          </cell>
          <cell r="BK214" t="e">
            <v>#VALUE!</v>
          </cell>
          <cell r="BL214" t="e">
            <v>#VALUE!</v>
          </cell>
          <cell r="BM214" t="e">
            <v>#VALUE!</v>
          </cell>
          <cell r="BN214">
            <v>5.999999999994543E-2</v>
          </cell>
          <cell r="BO214">
            <v>721.32</v>
          </cell>
          <cell r="BP214">
            <v>718.75</v>
          </cell>
          <cell r="BQ214">
            <v>721.62</v>
          </cell>
          <cell r="BR214">
            <v>719.05</v>
          </cell>
          <cell r="BS214">
            <v>723.18632127920841</v>
          </cell>
          <cell r="BT214">
            <v>720.55553728536006</v>
          </cell>
          <cell r="BU214" t="str">
            <v/>
          </cell>
          <cell r="BV214">
            <v>1.5663212792084096</v>
          </cell>
          <cell r="BW214">
            <v>1.5055372853601057</v>
          </cell>
          <cell r="BX214">
            <v>1.8663212792084096</v>
          </cell>
          <cell r="BY214">
            <v>300</v>
          </cell>
          <cell r="BZ214">
            <v>0.77500000000000002</v>
          </cell>
          <cell r="CA214">
            <v>0.375</v>
          </cell>
          <cell r="CB214">
            <v>1.5359292822842576</v>
          </cell>
          <cell r="CC214">
            <v>9</v>
          </cell>
          <cell r="CD214">
            <v>1.4069634866967118</v>
          </cell>
          <cell r="CE214">
            <v>1774.6206328141466</v>
          </cell>
          <cell r="CF214">
            <v>4.5151935024112522E-2</v>
          </cell>
          <cell r="CG214">
            <v>1433.6888326057631</v>
          </cell>
          <cell r="CH214">
            <v>3208.3094654199094</v>
          </cell>
          <cell r="CI214">
            <v>2</v>
          </cell>
          <cell r="CJ214">
            <v>1</v>
          </cell>
          <cell r="CK214">
            <v>1.5</v>
          </cell>
          <cell r="CL214">
            <v>2650</v>
          </cell>
          <cell r="CM214">
            <v>1.8160242257093828</v>
          </cell>
          <cell r="CN214">
            <v>1.9</v>
          </cell>
          <cell r="CO214" t="str">
            <v/>
          </cell>
          <cell r="CP214">
            <v>3</v>
          </cell>
          <cell r="CQ214">
            <v>3</v>
          </cell>
          <cell r="DV214" t="str">
            <v>300 mm</v>
          </cell>
          <cell r="DW214">
            <v>31.080000000000002</v>
          </cell>
          <cell r="DX214" t="str">
            <v>1</v>
          </cell>
          <cell r="DY214" t="str">
            <v>CS</v>
          </cell>
          <cell r="DZ214">
            <v>721.32</v>
          </cell>
          <cell r="EA214">
            <v>718.75</v>
          </cell>
        </row>
        <row r="215">
          <cell r="A215">
            <v>129</v>
          </cell>
          <cell r="B215" t="str">
            <v>C57</v>
          </cell>
          <cell r="C215" t="str">
            <v>C39</v>
          </cell>
          <cell r="D215">
            <v>3.4049919999999997E-2</v>
          </cell>
          <cell r="F215">
            <v>1.2948937299999999</v>
          </cell>
          <cell r="G215">
            <v>2.33</v>
          </cell>
          <cell r="K215">
            <v>8.2947653854686498E-2</v>
          </cell>
          <cell r="L215">
            <v>11.631629257964747</v>
          </cell>
          <cell r="M215">
            <v>11.631629257964747</v>
          </cell>
          <cell r="N215">
            <v>174.82998814252261</v>
          </cell>
          <cell r="O215">
            <v>0.6294794249326231</v>
          </cell>
          <cell r="P215">
            <v>149.14731246694396</v>
          </cell>
          <cell r="Q215">
            <v>3.4049919999999997E-2</v>
          </cell>
          <cell r="R215">
            <v>0</v>
          </cell>
          <cell r="S215">
            <v>1.47334889</v>
          </cell>
          <cell r="U215">
            <v>458</v>
          </cell>
          <cell r="V215">
            <v>158.4</v>
          </cell>
          <cell r="Y215">
            <v>0</v>
          </cell>
          <cell r="AB215" t="str">
            <v/>
          </cell>
          <cell r="AC215">
            <v>126.72000000000001</v>
          </cell>
          <cell r="AD215">
            <v>0.6717333333333334</v>
          </cell>
          <cell r="AE215">
            <v>2.6825854519507057</v>
          </cell>
          <cell r="AF215">
            <v>2.6825854519507057</v>
          </cell>
          <cell r="AG215">
            <v>3.1245901189507057</v>
          </cell>
          <cell r="AH215">
            <v>152.27190258589465</v>
          </cell>
          <cell r="AI215">
            <v>14.1</v>
          </cell>
          <cell r="AJ215">
            <v>5.39</v>
          </cell>
          <cell r="AK215">
            <v>12</v>
          </cell>
          <cell r="AL215">
            <v>0.30000000000000004</v>
          </cell>
          <cell r="AM215">
            <v>1.4E-2</v>
          </cell>
          <cell r="AN215">
            <v>0.21299171447753906</v>
          </cell>
          <cell r="AO215">
            <v>0.28271484375000006</v>
          </cell>
          <cell r="AP215">
            <v>0.70997238159179676</v>
          </cell>
          <cell r="AQ215">
            <v>2.8372244863559475</v>
          </cell>
          <cell r="AR215">
            <v>2.038530950224319</v>
          </cell>
          <cell r="AS215">
            <v>3.5303756490510581</v>
          </cell>
          <cell r="AT215">
            <v>0.41028760377052853</v>
          </cell>
          <cell r="AU215">
            <v>0.62327931824806759</v>
          </cell>
          <cell r="AV215">
            <v>2.9542423395573323</v>
          </cell>
          <cell r="AW215">
            <v>208.8230856947379</v>
          </cell>
          <cell r="AX215">
            <v>0.72919094208046042</v>
          </cell>
          <cell r="AY215">
            <v>217.4176514605592</v>
          </cell>
          <cell r="AZ215" t="str">
            <v>77°52'23''</v>
          </cell>
          <cell r="BA215" t="e">
            <v>#VALUE!</v>
          </cell>
          <cell r="BB215">
            <v>1E-3</v>
          </cell>
          <cell r="BC215" t="e">
            <v>#VALUE!</v>
          </cell>
          <cell r="BD215" t="e">
            <v>#VALUE!</v>
          </cell>
          <cell r="BE215" t="e">
            <v>#VALUE!</v>
          </cell>
          <cell r="BF215" t="e">
            <v>#VALUE!</v>
          </cell>
          <cell r="BG215" t="e">
            <v>#VALUE!</v>
          </cell>
          <cell r="BH215" t="e">
            <v>#VALUE!</v>
          </cell>
          <cell r="BI215" t="e">
            <v>#VALUE!</v>
          </cell>
          <cell r="BJ215" t="e">
            <v>#VALUE!</v>
          </cell>
          <cell r="BK215" t="e">
            <v>#VALUE!</v>
          </cell>
          <cell r="BL215" t="e">
            <v>#VALUE!</v>
          </cell>
          <cell r="BM215" t="e">
            <v>#VALUE!</v>
          </cell>
          <cell r="BN215">
            <v>2.9999999999972715E-2</v>
          </cell>
          <cell r="BO215">
            <v>718.72</v>
          </cell>
          <cell r="BP215">
            <v>717.96</v>
          </cell>
          <cell r="BQ215">
            <v>719.02</v>
          </cell>
          <cell r="BR215">
            <v>718.26</v>
          </cell>
          <cell r="BS215">
            <v>720.55553728536006</v>
          </cell>
          <cell r="BT215">
            <v>719.99733945436037</v>
          </cell>
          <cell r="BU215" t="str">
            <v/>
          </cell>
          <cell r="BV215">
            <v>1.5355372853600784</v>
          </cell>
          <cell r="BW215">
            <v>1.7373394543603808</v>
          </cell>
          <cell r="BX215">
            <v>1.8355372853600784</v>
          </cell>
          <cell r="BY215">
            <v>300</v>
          </cell>
          <cell r="BZ215">
            <v>0.77500000000000002</v>
          </cell>
          <cell r="CA215">
            <v>0.375</v>
          </cell>
          <cell r="CB215">
            <v>1.6364383698602296</v>
          </cell>
          <cell r="CC215">
            <v>10</v>
          </cell>
          <cell r="CD215">
            <v>1.4680355064323092</v>
          </cell>
          <cell r="CE215">
            <v>1851.6515347069023</v>
          </cell>
          <cell r="CF215">
            <v>4.0291352405645076E-2</v>
          </cell>
          <cell r="CG215">
            <v>1280.9441266046806</v>
          </cell>
          <cell r="CH215">
            <v>3132.5956613115832</v>
          </cell>
          <cell r="CI215">
            <v>2</v>
          </cell>
          <cell r="CJ215">
            <v>1</v>
          </cell>
          <cell r="CK215">
            <v>1.5</v>
          </cell>
          <cell r="CL215">
            <v>2650</v>
          </cell>
          <cell r="CM215">
            <v>1.7731673554593868</v>
          </cell>
          <cell r="CN215">
            <v>1.9</v>
          </cell>
          <cell r="CO215" t="str">
            <v/>
          </cell>
          <cell r="CP215">
            <v>3</v>
          </cell>
          <cell r="CQ215">
            <v>3</v>
          </cell>
          <cell r="DV215" t="str">
            <v>300 mm</v>
          </cell>
          <cell r="DW215">
            <v>14.1</v>
          </cell>
          <cell r="DX215" t="str">
            <v>1</v>
          </cell>
          <cell r="DY215" t="str">
            <v>CS</v>
          </cell>
          <cell r="DZ215">
            <v>718.72</v>
          </cell>
          <cell r="EA215">
            <v>717.96</v>
          </cell>
        </row>
        <row r="216">
          <cell r="A216">
            <v>130</v>
          </cell>
          <cell r="B216" t="str">
            <v>C39</v>
          </cell>
          <cell r="C216" t="str">
            <v>C59</v>
          </cell>
          <cell r="D216">
            <v>0.13307331</v>
          </cell>
          <cell r="E216">
            <v>0.21119399999999997</v>
          </cell>
          <cell r="F216">
            <v>1.6391610399999998</v>
          </cell>
          <cell r="G216">
            <v>2.33</v>
          </cell>
          <cell r="K216">
            <v>0.22379700415379133</v>
          </cell>
          <cell r="L216">
            <v>11.855426262118538</v>
          </cell>
          <cell r="M216">
            <v>11.855426262118538</v>
          </cell>
          <cell r="N216">
            <v>172.96414188384855</v>
          </cell>
          <cell r="O216">
            <v>0.62985932396330446</v>
          </cell>
          <cell r="P216">
            <v>186.65285269302206</v>
          </cell>
          <cell r="Q216">
            <v>0.13307331</v>
          </cell>
          <cell r="R216">
            <v>0.21119399999999997</v>
          </cell>
          <cell r="S216">
            <v>1.8176162</v>
          </cell>
          <cell r="U216">
            <v>491</v>
          </cell>
          <cell r="V216">
            <v>158.4</v>
          </cell>
          <cell r="W216">
            <v>0.23923000000000003</v>
          </cell>
          <cell r="X216">
            <v>0.23923000000000003</v>
          </cell>
          <cell r="Y216">
            <v>0.11961500000000001</v>
          </cell>
          <cell r="AB216" t="str">
            <v/>
          </cell>
          <cell r="AC216">
            <v>126.72000000000001</v>
          </cell>
          <cell r="AD216">
            <v>0.7201333333333334</v>
          </cell>
          <cell r="AE216">
            <v>2.8648855634624182</v>
          </cell>
          <cell r="AF216">
            <v>2.9845005634624182</v>
          </cell>
          <cell r="AG216">
            <v>3.5297854234624184</v>
          </cell>
          <cell r="AH216">
            <v>190.18263811648447</v>
          </cell>
          <cell r="AI216">
            <v>43.98</v>
          </cell>
          <cell r="AJ216">
            <v>6.78</v>
          </cell>
          <cell r="AK216">
            <v>12</v>
          </cell>
          <cell r="AL216">
            <v>0.30000000000000004</v>
          </cell>
          <cell r="AM216">
            <v>1.4E-2</v>
          </cell>
          <cell r="AN216">
            <v>0.22914304733276369</v>
          </cell>
          <cell r="AO216">
            <v>0.29245605468749997</v>
          </cell>
          <cell r="AP216">
            <v>0.76381015777587891</v>
          </cell>
          <cell r="AQ216">
            <v>3.2828089587393108</v>
          </cell>
          <cell r="AR216">
            <v>2.1963972576181372</v>
          </cell>
          <cell r="AS216">
            <v>4.6993816720654076</v>
          </cell>
          <cell r="AT216">
            <v>0.54927801526906617</v>
          </cell>
          <cell r="AU216">
            <v>0.77842106260182986</v>
          </cell>
          <cell r="AV216">
            <v>3.3133444165328445</v>
          </cell>
          <cell r="AW216">
            <v>234.20651575032778</v>
          </cell>
          <cell r="AX216">
            <v>0.812029663253373</v>
          </cell>
          <cell r="AY216">
            <v>236.32054976689</v>
          </cell>
          <cell r="AZ216" t="e">
            <v>#REF!</v>
          </cell>
          <cell r="BA216" t="e">
            <v>#REF!</v>
          </cell>
          <cell r="BB216" t="e">
            <v>#REF!</v>
          </cell>
          <cell r="BC216" t="e">
            <v>#REF!</v>
          </cell>
          <cell r="BD216" t="e">
            <v>#REF!</v>
          </cell>
          <cell r="BE216" t="e">
            <v>#REF!</v>
          </cell>
          <cell r="BF216" t="e">
            <v>#REF!</v>
          </cell>
          <cell r="BG216" t="e">
            <v>#REF!</v>
          </cell>
          <cell r="BH216" t="e">
            <v>#REF!</v>
          </cell>
          <cell r="BI216" t="e">
            <v>#REF!</v>
          </cell>
          <cell r="BJ216" t="e">
            <v>#REF!</v>
          </cell>
          <cell r="BK216" t="e">
            <v>#REF!</v>
          </cell>
          <cell r="BL216" t="e">
            <v>#REF!</v>
          </cell>
          <cell r="BM216" t="e">
            <v>#REF!</v>
          </cell>
          <cell r="BN216">
            <v>0.16000000000008185</v>
          </cell>
          <cell r="BO216">
            <v>717.8</v>
          </cell>
          <cell r="BP216">
            <v>714.82</v>
          </cell>
          <cell r="BQ216">
            <v>718.09999999999991</v>
          </cell>
          <cell r="BR216">
            <v>715.12</v>
          </cell>
          <cell r="BS216">
            <v>719.99733945436037</v>
          </cell>
          <cell r="BT216">
            <v>717.92207809623778</v>
          </cell>
          <cell r="BU216" t="str">
            <v/>
          </cell>
          <cell r="BV216">
            <v>1.8973394543604627</v>
          </cell>
          <cell r="BW216">
            <v>2.8020780962377785</v>
          </cell>
          <cell r="BX216">
            <v>2.1973394543604625</v>
          </cell>
          <cell r="BY216">
            <v>300</v>
          </cell>
          <cell r="BZ216">
            <v>0.77500000000000002</v>
          </cell>
          <cell r="CA216">
            <v>0.375</v>
          </cell>
          <cell r="CB216">
            <v>2.3497087752991206</v>
          </cell>
          <cell r="CC216">
            <v>10</v>
          </cell>
          <cell r="CD216">
            <v>1.8269698126343095</v>
          </cell>
          <cell r="CE216">
            <v>2304.379861798313</v>
          </cell>
          <cell r="CF216">
            <v>2.0558974885761083E-2</v>
          </cell>
          <cell r="CG216">
            <v>694.28203198527092</v>
          </cell>
          <cell r="CH216">
            <v>2998.6618937835838</v>
          </cell>
          <cell r="CI216">
            <v>2</v>
          </cell>
          <cell r="CJ216">
            <v>1</v>
          </cell>
          <cell r="CK216">
            <v>1.5</v>
          </cell>
          <cell r="CL216">
            <v>2650</v>
          </cell>
          <cell r="CM216">
            <v>1.6973557889341038</v>
          </cell>
          <cell r="CN216">
            <v>1.9</v>
          </cell>
          <cell r="CO216" t="str">
            <v/>
          </cell>
          <cell r="CP216">
            <v>3</v>
          </cell>
          <cell r="CQ216">
            <v>3</v>
          </cell>
          <cell r="DV216" t="str">
            <v>300 mm</v>
          </cell>
          <cell r="DW216">
            <v>43.98</v>
          </cell>
          <cell r="DX216" t="str">
            <v>1</v>
          </cell>
          <cell r="DY216" t="str">
            <v>CS</v>
          </cell>
          <cell r="DZ216">
            <v>717.8</v>
          </cell>
          <cell r="EA216">
            <v>714.81999999999994</v>
          </cell>
        </row>
        <row r="217">
          <cell r="A217">
            <v>131</v>
          </cell>
          <cell r="B217" t="str">
            <v>C59</v>
          </cell>
          <cell r="C217" t="str">
            <v>C61</v>
          </cell>
          <cell r="D217">
            <v>0</v>
          </cell>
          <cell r="E217">
            <v>0.23923000000000003</v>
          </cell>
          <cell r="F217">
            <v>1.8783910399999999</v>
          </cell>
          <cell r="G217">
            <v>2.33</v>
          </cell>
          <cell r="K217">
            <v>9.4310202318704364E-2</v>
          </cell>
          <cell r="L217">
            <v>11.949736464437242</v>
          </cell>
          <cell r="M217">
            <v>11.949736464437242</v>
          </cell>
          <cell r="N217">
            <v>172.19404100135128</v>
          </cell>
          <cell r="O217">
            <v>0.62903127503546485</v>
          </cell>
          <cell r="P217">
            <v>212.56515472590672</v>
          </cell>
          <cell r="Q217">
            <v>0</v>
          </cell>
          <cell r="R217">
            <v>0.23923000000000003</v>
          </cell>
          <cell r="S217">
            <v>2.0568461999999998</v>
          </cell>
          <cell r="U217">
            <v>527</v>
          </cell>
          <cell r="V217">
            <v>158.4</v>
          </cell>
          <cell r="W217">
            <v>0</v>
          </cell>
          <cell r="X217">
            <v>0.23923000000000003</v>
          </cell>
          <cell r="Y217">
            <v>0.11961500000000001</v>
          </cell>
          <cell r="AB217" t="str">
            <v/>
          </cell>
          <cell r="AC217">
            <v>126.72000000000001</v>
          </cell>
          <cell r="AD217">
            <v>0.77293333333333336</v>
          </cell>
          <cell r="AE217">
            <v>3.0626469427823468</v>
          </cell>
          <cell r="AF217">
            <v>3.1822619427823469</v>
          </cell>
          <cell r="AG217">
            <v>3.7993158027823468</v>
          </cell>
          <cell r="AH217">
            <v>216.36447052868908</v>
          </cell>
          <cell r="AI217">
            <v>12.850000000000001</v>
          </cell>
          <cell r="AJ217">
            <v>1.17</v>
          </cell>
          <cell r="AK217">
            <v>16</v>
          </cell>
          <cell r="AL217">
            <v>0.36199999999999999</v>
          </cell>
          <cell r="AM217">
            <v>0.01</v>
          </cell>
          <cell r="AN217">
            <v>0.31581546211242673</v>
          </cell>
          <cell r="AO217">
            <v>0.33124414062499996</v>
          </cell>
          <cell r="AP217">
            <v>0.87241840362548817</v>
          </cell>
          <cell r="AQ217">
            <v>2.2710302760114809</v>
          </cell>
          <cell r="AR217">
            <v>1.1535319253102894</v>
          </cell>
          <cell r="AS217">
            <v>1.0791918313050397</v>
          </cell>
          <cell r="AT217">
            <v>0.26287352265855163</v>
          </cell>
          <cell r="AU217">
            <v>0.57868898477097841</v>
          </cell>
          <cell r="AV217">
            <v>2.1840583950549832</v>
          </cell>
          <cell r="AW217">
            <v>224.78703988189213</v>
          </cell>
          <cell r="AX217">
            <v>0.96253089431833594</v>
          </cell>
          <cell r="AY217">
            <v>133.86984246510897</v>
          </cell>
          <cell r="AZ217" t="str">
            <v>102°27'03''</v>
          </cell>
          <cell r="BA217" t="e">
            <v>#VALUE!</v>
          </cell>
          <cell r="BB217">
            <v>1E-3</v>
          </cell>
          <cell r="BC217" t="e">
            <v>#VALUE!</v>
          </cell>
          <cell r="BD217" t="e">
            <v>#VALUE!</v>
          </cell>
          <cell r="BE217" t="e">
            <v>#VALUE!</v>
          </cell>
          <cell r="BF217" t="e">
            <v>#VALUE!</v>
          </cell>
          <cell r="BG217" t="e">
            <v>#VALUE!</v>
          </cell>
          <cell r="BH217" t="e">
            <v>#VALUE!</v>
          </cell>
          <cell r="BI217" t="e">
            <v>#VALUE!</v>
          </cell>
          <cell r="BJ217" t="e">
            <v>#VALUE!</v>
          </cell>
          <cell r="BK217" t="e">
            <v>#VALUE!</v>
          </cell>
          <cell r="BL217" t="e">
            <v>#VALUE!</v>
          </cell>
          <cell r="BM217" t="e">
            <v>#VALUE!</v>
          </cell>
          <cell r="BN217">
            <v>6.0000000000059117E-2</v>
          </cell>
          <cell r="BO217">
            <v>714.76</v>
          </cell>
          <cell r="BP217">
            <v>714.61</v>
          </cell>
          <cell r="BQ217">
            <v>715.12199999999996</v>
          </cell>
          <cell r="BR217">
            <v>714.97199999999998</v>
          </cell>
          <cell r="BS217">
            <v>717.92207809623778</v>
          </cell>
          <cell r="BT217">
            <v>717.52854041212333</v>
          </cell>
          <cell r="BU217" t="str">
            <v/>
          </cell>
          <cell r="BV217">
            <v>2.8000780962378258</v>
          </cell>
          <cell r="BW217">
            <v>2.5565404121233541</v>
          </cell>
          <cell r="BX217">
            <v>3.1620780962378259</v>
          </cell>
          <cell r="BY217">
            <v>400</v>
          </cell>
          <cell r="BZ217">
            <v>0.8</v>
          </cell>
          <cell r="CA217">
            <v>0.4</v>
          </cell>
          <cell r="CB217">
            <v>2.67830925418059</v>
          </cell>
          <cell r="CC217">
            <v>10</v>
          </cell>
          <cell r="CD217">
            <v>1.9247225971249338</v>
          </cell>
          <cell r="CE217">
            <v>5624.4494337792385</v>
          </cell>
          <cell r="CF217">
            <v>1.7153881730764441E-2</v>
          </cell>
          <cell r="CG217">
            <v>601.62041390323589</v>
          </cell>
          <cell r="CH217">
            <v>6226.0698476824746</v>
          </cell>
          <cell r="CI217">
            <v>4</v>
          </cell>
          <cell r="CJ217">
            <v>1</v>
          </cell>
          <cell r="CK217" t="str">
            <v/>
          </cell>
          <cell r="CL217" t="str">
            <v/>
          </cell>
          <cell r="CM217" t="str">
            <v/>
          </cell>
          <cell r="CN217" t="str">
            <v/>
          </cell>
          <cell r="CO217">
            <v>0.98548405686206642</v>
          </cell>
          <cell r="CP217">
            <v>3</v>
          </cell>
          <cell r="CQ217">
            <v>3</v>
          </cell>
          <cell r="DV217" t="str">
            <v>400 mm</v>
          </cell>
          <cell r="DW217">
            <v>12.850000000000001</v>
          </cell>
          <cell r="DX217" t="str">
            <v>-</v>
          </cell>
          <cell r="DY217" t="str">
            <v>PVC</v>
          </cell>
          <cell r="DZ217">
            <v>714.76</v>
          </cell>
          <cell r="EA217">
            <v>714.61</v>
          </cell>
        </row>
        <row r="218">
          <cell r="A218">
            <v>132</v>
          </cell>
          <cell r="B218" t="str">
            <v>C61</v>
          </cell>
          <cell r="C218" t="str">
            <v>ALIV61</v>
          </cell>
          <cell r="D218">
            <v>7.0000000000000007E-2</v>
          </cell>
          <cell r="E218">
            <v>1.12752191</v>
          </cell>
          <cell r="F218">
            <v>3.0759129500000002</v>
          </cell>
          <cell r="G218">
            <v>2.33</v>
          </cell>
          <cell r="K218">
            <v>9.9738472878026591E-2</v>
          </cell>
          <cell r="L218">
            <v>12.049474937315269</v>
          </cell>
          <cell r="M218">
            <v>12.049474937315269</v>
          </cell>
          <cell r="N218">
            <v>171.38975089166391</v>
          </cell>
          <cell r="O218">
            <v>0.63014541427955362</v>
          </cell>
          <cell r="P218">
            <v>341.89807854683681</v>
          </cell>
          <cell r="Q218">
            <v>7.0000000000000007E-2</v>
          </cell>
          <cell r="R218">
            <v>1.12752191</v>
          </cell>
          <cell r="S218">
            <v>3.2543681099999997</v>
          </cell>
          <cell r="U218">
            <v>1082</v>
          </cell>
          <cell r="V218">
            <v>158.4</v>
          </cell>
          <cell r="W218">
            <v>7.0000000000000007E-2</v>
          </cell>
          <cell r="X218">
            <v>0.30923</v>
          </cell>
          <cell r="Y218">
            <v>0.154615</v>
          </cell>
          <cell r="AB218" t="str">
            <v/>
          </cell>
          <cell r="AC218">
            <v>126.72000000000001</v>
          </cell>
          <cell r="AD218">
            <v>1.5869333333333335</v>
          </cell>
          <cell r="AE218">
            <v>5.9949133048749363</v>
          </cell>
          <cell r="AF218">
            <v>6.1495283048749361</v>
          </cell>
          <cell r="AG218">
            <v>7.1258387378749362</v>
          </cell>
          <cell r="AH218">
            <v>349.02391728471173</v>
          </cell>
          <cell r="AI218">
            <v>17.55</v>
          </cell>
          <cell r="AJ218">
            <v>3.3</v>
          </cell>
          <cell r="AK218">
            <v>16</v>
          </cell>
          <cell r="AL218">
            <v>0.4</v>
          </cell>
          <cell r="AM218">
            <v>1.4E-2</v>
          </cell>
          <cell r="AN218">
            <v>0.35925636291503915</v>
          </cell>
          <cell r="AO218">
            <v>0.38457031250000001</v>
          </cell>
          <cell r="AP218">
            <v>0.89814090728759788</v>
          </cell>
          <cell r="AQ218">
            <v>2.9343443825469868</v>
          </cell>
          <cell r="AR218">
            <v>1.3350905730779161</v>
          </cell>
          <cell r="AS218">
            <v>3.4279003962582029</v>
          </cell>
          <cell r="AT218">
            <v>0.43885713330199067</v>
          </cell>
          <cell r="AU218">
            <v>0.79811349621702976</v>
          </cell>
          <cell r="AV218">
            <v>2.800278309764308</v>
          </cell>
          <cell r="AW218">
            <v>351.89335063849575</v>
          </cell>
          <cell r="AX218">
            <v>0.99184573010948474</v>
          </cell>
          <cell r="AY218">
            <v>216.52394858313784</v>
          </cell>
          <cell r="AZ218" t="str">
            <v>82°39'15''</v>
          </cell>
          <cell r="BA218" t="e">
            <v>#VALUE!</v>
          </cell>
          <cell r="BB218">
            <v>0.219</v>
          </cell>
          <cell r="BC218" t="e">
            <v>#VALUE!</v>
          </cell>
          <cell r="BD218" t="e">
            <v>#VALUE!</v>
          </cell>
          <cell r="BE218" t="e">
            <v>#VALUE!</v>
          </cell>
          <cell r="BF218" t="e">
            <v>#VALUE!</v>
          </cell>
          <cell r="BG218" t="e">
            <v>#VALUE!</v>
          </cell>
          <cell r="BH218" t="e">
            <v>#VALUE!</v>
          </cell>
          <cell r="BI218" t="e">
            <v>#VALUE!</v>
          </cell>
          <cell r="BJ218" t="e">
            <v>#VALUE!</v>
          </cell>
          <cell r="BK218" t="e">
            <v>#VALUE!</v>
          </cell>
          <cell r="BL218" t="e">
            <v>#VALUE!</v>
          </cell>
          <cell r="BM218" t="e">
            <v>#VALUE!</v>
          </cell>
          <cell r="BN218">
            <v>2.9999999999972715E-2</v>
          </cell>
          <cell r="BO218">
            <v>714.58</v>
          </cell>
          <cell r="BP218">
            <v>714</v>
          </cell>
          <cell r="BQ218">
            <v>714.98</v>
          </cell>
          <cell r="BR218">
            <v>714.4</v>
          </cell>
          <cell r="BS218">
            <v>717.52854041212333</v>
          </cell>
          <cell r="BT218">
            <v>716.6</v>
          </cell>
          <cell r="BU218" t="str">
            <v/>
          </cell>
          <cell r="BV218">
            <v>2.5485404121233159</v>
          </cell>
          <cell r="BW218">
            <v>2.2000000000000455</v>
          </cell>
          <cell r="BX218">
            <v>2.9485404121233159</v>
          </cell>
          <cell r="BY218">
            <v>400</v>
          </cell>
          <cell r="BZ218">
            <v>0.9</v>
          </cell>
          <cell r="CA218">
            <v>0.5</v>
          </cell>
          <cell r="CB218">
            <v>2.3742702060616807</v>
          </cell>
          <cell r="CC218">
            <v>10</v>
          </cell>
          <cell r="CD218">
            <v>1.6881111956001693</v>
          </cell>
          <cell r="CE218">
            <v>2871.4771437158884</v>
          </cell>
          <cell r="CF218">
            <v>2.6747536349046586E-2</v>
          </cell>
          <cell r="CG218">
            <v>931.75820125074699</v>
          </cell>
          <cell r="CH218">
            <v>3803.2353449666352</v>
          </cell>
          <cell r="CI218">
            <v>2</v>
          </cell>
          <cell r="CJ218">
            <v>1</v>
          </cell>
          <cell r="CK218">
            <v>1.5</v>
          </cell>
          <cell r="CL218">
            <v>3059</v>
          </cell>
          <cell r="CM218">
            <v>1.8649405091369575</v>
          </cell>
          <cell r="CN218">
            <v>1.9</v>
          </cell>
          <cell r="CO218" t="str">
            <v/>
          </cell>
          <cell r="CP218">
            <v>3</v>
          </cell>
          <cell r="CQ218">
            <v>3</v>
          </cell>
          <cell r="DV218" t="str">
            <v>400 mm</v>
          </cell>
          <cell r="DW218">
            <v>17.55</v>
          </cell>
          <cell r="DX218" t="str">
            <v>1</v>
          </cell>
          <cell r="DY218" t="str">
            <v>CS</v>
          </cell>
          <cell r="DZ218">
            <v>714.58</v>
          </cell>
          <cell r="EA218">
            <v>714</v>
          </cell>
        </row>
        <row r="219">
          <cell r="A219">
            <v>133</v>
          </cell>
          <cell r="B219" t="str">
            <v>ALIV61</v>
          </cell>
          <cell r="C219" t="str">
            <v>C63</v>
          </cell>
          <cell r="D219">
            <v>7.0000000000000007E-2</v>
          </cell>
          <cell r="F219">
            <v>7.0000000000000007E-2</v>
          </cell>
          <cell r="G219">
            <v>2.33</v>
          </cell>
          <cell r="K219">
            <v>0.27229646035793387</v>
          </cell>
          <cell r="L219">
            <v>12.222032924795176</v>
          </cell>
          <cell r="M219">
            <v>12.222032924795176</v>
          </cell>
          <cell r="N219">
            <v>170.02223013081965</v>
          </cell>
          <cell r="O219">
            <v>0.62884641944891695</v>
          </cell>
          <cell r="P219">
            <v>7.4842509451139989</v>
          </cell>
          <cell r="Q219">
            <v>7.0000000000000007E-2</v>
          </cell>
          <cell r="R219">
            <v>0</v>
          </cell>
          <cell r="S219">
            <v>3.3243681099999995</v>
          </cell>
          <cell r="U219">
            <v>1082</v>
          </cell>
          <cell r="V219">
            <v>158.4</v>
          </cell>
          <cell r="W219">
            <v>7.0000000000000007E-2</v>
          </cell>
          <cell r="X219">
            <v>0.47904000000000002</v>
          </cell>
          <cell r="Y219">
            <v>0.23952000000000001</v>
          </cell>
          <cell r="AB219" t="str">
            <v/>
          </cell>
          <cell r="AC219">
            <v>126.72000000000001</v>
          </cell>
          <cell r="AD219">
            <v>1.5869333333333335</v>
          </cell>
          <cell r="AE219">
            <v>5.9949133048749363</v>
          </cell>
          <cell r="AF219">
            <v>6.2344333048749361</v>
          </cell>
          <cell r="AG219">
            <v>7.2317437378749361</v>
          </cell>
          <cell r="AH219">
            <v>14.715994682988935</v>
          </cell>
          <cell r="AI219">
            <v>20.76</v>
          </cell>
          <cell r="AJ219">
            <v>3.81</v>
          </cell>
          <cell r="AK219">
            <v>12</v>
          </cell>
          <cell r="AL219">
            <v>0.30000000000000004</v>
          </cell>
          <cell r="AM219">
            <v>1.4E-2</v>
          </cell>
          <cell r="AN219">
            <v>6.621379852294923E-2</v>
          </cell>
          <cell r="AO219">
            <v>9.1406250000000022E-2</v>
          </cell>
          <cell r="AP219">
            <v>0.22071266174316406</v>
          </cell>
          <cell r="AQ219">
            <v>1.2704338172951819</v>
          </cell>
          <cell r="AR219">
            <v>1.8783717320043145</v>
          </cell>
          <cell r="AS219">
            <v>0.92908206355365319</v>
          </cell>
          <cell r="AT219">
            <v>8.226310316652434E-2</v>
          </cell>
          <cell r="AU219">
            <v>0.14847690168947358</v>
          </cell>
          <cell r="AV219">
            <v>2.4837862772569363</v>
          </cell>
          <cell r="AW219">
            <v>175.56850623864452</v>
          </cell>
          <cell r="AX219">
            <v>8.3819102857695713E-2</v>
          </cell>
          <cell r="AY219">
            <v>216.49554994059591</v>
          </cell>
          <cell r="AZ219" t="b">
            <v>0</v>
          </cell>
          <cell r="BA219" t="str">
            <v/>
          </cell>
          <cell r="BB219" t="str">
            <v/>
          </cell>
          <cell r="BC219" t="str">
            <v/>
          </cell>
          <cell r="BD219" t="str">
            <v/>
          </cell>
          <cell r="BE219" t="str">
            <v/>
          </cell>
          <cell r="BF219" t="str">
            <v/>
          </cell>
          <cell r="BG219">
            <v>9.5230742067989663E-2</v>
          </cell>
          <cell r="BH219">
            <v>3.9999999999999991</v>
          </cell>
          <cell r="BI219">
            <v>1.2</v>
          </cell>
          <cell r="BJ219">
            <v>0.11919831935737897</v>
          </cell>
          <cell r="BK219">
            <v>0.21060456935737898</v>
          </cell>
          <cell r="BL219">
            <v>3.3156722108261473E-4</v>
          </cell>
          <cell r="BM219">
            <v>0.25312336389415391</v>
          </cell>
          <cell r="BN219">
            <v>0.28999999999996362</v>
          </cell>
          <cell r="BO219">
            <v>714.32</v>
          </cell>
          <cell r="BP219">
            <v>713.53</v>
          </cell>
          <cell r="BQ219">
            <v>714.62</v>
          </cell>
          <cell r="BR219">
            <v>713.82999999999993</v>
          </cell>
          <cell r="BS219">
            <v>716.6</v>
          </cell>
          <cell r="BT219">
            <v>716.04096664480971</v>
          </cell>
          <cell r="BU219" t="b">
            <v>0</v>
          </cell>
          <cell r="BV219">
            <v>1.9800000000000182</v>
          </cell>
          <cell r="BW219">
            <v>2.2109666448097869</v>
          </cell>
          <cell r="BX219">
            <v>2.280000000000018</v>
          </cell>
          <cell r="BY219">
            <v>300</v>
          </cell>
          <cell r="BZ219">
            <v>0.77500000000000002</v>
          </cell>
          <cell r="CA219">
            <v>0.375</v>
          </cell>
          <cell r="CB219">
            <v>2.0954833224049025</v>
          </cell>
          <cell r="CC219">
            <v>10</v>
          </cell>
          <cell r="CD219">
            <v>1.7127247056813006</v>
          </cell>
          <cell r="CE219">
            <v>2160.2810803346456</v>
          </cell>
          <cell r="CF219">
            <v>2.5527996036452172E-2</v>
          </cell>
          <cell r="CG219">
            <v>838.45741078556807</v>
          </cell>
          <cell r="CH219">
            <v>2998.7384911202134</v>
          </cell>
          <cell r="CI219">
            <v>2</v>
          </cell>
          <cell r="CJ219">
            <v>1</v>
          </cell>
          <cell r="CK219">
            <v>1.5</v>
          </cell>
          <cell r="CL219">
            <v>2650</v>
          </cell>
          <cell r="CM219">
            <v>1.6973991459171018</v>
          </cell>
          <cell r="CN219">
            <v>1.9</v>
          </cell>
          <cell r="CO219" t="str">
            <v/>
          </cell>
          <cell r="CP219">
            <v>3</v>
          </cell>
          <cell r="CQ219">
            <v>3</v>
          </cell>
          <cell r="DV219" t="str">
            <v>300 mm</v>
          </cell>
          <cell r="DW219">
            <v>20.76</v>
          </cell>
          <cell r="DX219" t="str">
            <v>1</v>
          </cell>
          <cell r="DY219" t="str">
            <v>CS</v>
          </cell>
          <cell r="DZ219">
            <v>714.32</v>
          </cell>
          <cell r="EA219">
            <v>713.53000000000009</v>
          </cell>
        </row>
        <row r="220">
          <cell r="A220">
            <v>134</v>
          </cell>
          <cell r="B220" t="str">
            <v>ALIV61</v>
          </cell>
          <cell r="C220" t="str">
            <v>BOT 61</v>
          </cell>
          <cell r="E220">
            <v>0</v>
          </cell>
          <cell r="F220">
            <v>3.0759129500000002</v>
          </cell>
          <cell r="G220">
            <v>2.33</v>
          </cell>
          <cell r="K220">
            <v>3.5191722603950974E-2</v>
          </cell>
          <cell r="L220">
            <v>12.08466665991922</v>
          </cell>
          <cell r="M220">
            <v>12.08466665991922</v>
          </cell>
          <cell r="N220">
            <v>171.10841225318762</v>
          </cell>
          <cell r="O220">
            <v>0.63051204819277096</v>
          </cell>
          <cell r="P220">
            <v>341.89807854683681</v>
          </cell>
          <cell r="Q220">
            <v>0</v>
          </cell>
          <cell r="R220">
            <v>0</v>
          </cell>
          <cell r="V220">
            <v>158.4</v>
          </cell>
          <cell r="W220">
            <v>0</v>
          </cell>
          <cell r="X220">
            <v>0.30923</v>
          </cell>
          <cell r="Y220">
            <v>0.154615</v>
          </cell>
          <cell r="AB220" t="str">
            <v/>
          </cell>
          <cell r="AC220" t="str">
            <v/>
          </cell>
          <cell r="AD220" t="str">
            <v/>
          </cell>
          <cell r="AE220" t="str">
            <v/>
          </cell>
          <cell r="AF220" t="str">
            <v/>
          </cell>
          <cell r="AG220" t="str">
            <v/>
          </cell>
          <cell r="AH220">
            <v>341.89807854683681</v>
          </cell>
          <cell r="AI220">
            <v>6.64</v>
          </cell>
          <cell r="AJ220">
            <v>4.07</v>
          </cell>
          <cell r="AK220">
            <v>16</v>
          </cell>
          <cell r="AL220">
            <v>0.4</v>
          </cell>
          <cell r="AM220">
            <v>1.4E-2</v>
          </cell>
          <cell r="AN220">
            <v>0.32262020111083989</v>
          </cell>
          <cell r="AO220">
            <v>0.38339843750000002</v>
          </cell>
          <cell r="AP220">
            <v>0.80655050277709972</v>
          </cell>
          <cell r="AQ220">
            <v>3.1480826805990847</v>
          </cell>
          <cell r="AR220">
            <v>1.7129961325817789</v>
          </cell>
          <cell r="AS220">
            <v>3.9195558377653583</v>
          </cell>
          <cell r="AT220">
            <v>0.50511847930111708</v>
          </cell>
          <cell r="AU220">
            <v>0.82773868041195697</v>
          </cell>
          <cell r="AV220">
            <v>3.1098642448883442</v>
          </cell>
          <cell r="AW220">
            <v>390.79706661611175</v>
          </cell>
          <cell r="AX220">
            <v>0.87487370749046733</v>
          </cell>
          <cell r="AY220">
            <v>260.50272354810386</v>
          </cell>
          <cell r="AZ220" t="str">
            <v>43°58'44''</v>
          </cell>
          <cell r="BA220" t="e">
            <v>#VALUE!</v>
          </cell>
          <cell r="BB220">
            <v>0.03</v>
          </cell>
          <cell r="BC220" t="e">
            <v>#VALUE!</v>
          </cell>
          <cell r="BD220" t="e">
            <v>#VALUE!</v>
          </cell>
          <cell r="BE220" t="e">
            <v>#VALUE!</v>
          </cell>
          <cell r="BF220" t="e">
            <v>#VALUE!</v>
          </cell>
          <cell r="BG220" t="e">
            <v>#VALUE!</v>
          </cell>
          <cell r="BH220" t="e">
            <v>#VALUE!</v>
          </cell>
          <cell r="BI220" t="e">
            <v>#VALUE!</v>
          </cell>
          <cell r="BJ220" t="e">
            <v>#VALUE!</v>
          </cell>
          <cell r="BK220" t="e">
            <v>#VALUE!</v>
          </cell>
          <cell r="BL220" t="e">
            <v>#VALUE!</v>
          </cell>
          <cell r="BM220" t="e">
            <v>#VALUE!</v>
          </cell>
          <cell r="BN220">
            <v>0.20000000000004547</v>
          </cell>
          <cell r="BO220">
            <v>713.8</v>
          </cell>
          <cell r="BP220">
            <v>713.53</v>
          </cell>
          <cell r="BQ220">
            <v>714.19999999999993</v>
          </cell>
          <cell r="BR220">
            <v>713.93</v>
          </cell>
          <cell r="BS220">
            <v>716.6</v>
          </cell>
          <cell r="BT220">
            <v>716.2</v>
          </cell>
          <cell r="BU220" t="str">
            <v/>
          </cell>
          <cell r="BV220">
            <v>2.4000000000000909</v>
          </cell>
          <cell r="BW220">
            <v>2.2700000000000955</v>
          </cell>
          <cell r="BX220">
            <v>2.8000000000000909</v>
          </cell>
          <cell r="BY220">
            <v>400</v>
          </cell>
          <cell r="BZ220">
            <v>0.9</v>
          </cell>
          <cell r="CA220">
            <v>0.5</v>
          </cell>
          <cell r="CB220">
            <v>2.3350000000000932</v>
          </cell>
          <cell r="CC220">
            <v>10</v>
          </cell>
          <cell r="CD220">
            <v>1.6714504857563912</v>
          </cell>
          <cell r="CE220">
            <v>2843.1372762716219</v>
          </cell>
          <cell r="CF220">
            <v>2.7605416067285615E-2</v>
          </cell>
          <cell r="CG220">
            <v>957.75222820364456</v>
          </cell>
          <cell r="CH220">
            <v>3800.8895044752662</v>
          </cell>
          <cell r="CI220">
            <v>2</v>
          </cell>
          <cell r="CJ220">
            <v>1</v>
          </cell>
          <cell r="CK220">
            <v>1.5</v>
          </cell>
          <cell r="CL220">
            <v>3059</v>
          </cell>
          <cell r="CM220">
            <v>1.8637902114131739</v>
          </cell>
          <cell r="CN220">
            <v>1.9</v>
          </cell>
          <cell r="CO220" t="str">
            <v/>
          </cell>
          <cell r="CP220">
            <v>3</v>
          </cell>
          <cell r="CQ220">
            <v>3</v>
          </cell>
          <cell r="DV220" t="str">
            <v>400 mm</v>
          </cell>
          <cell r="DW220">
            <v>6.64</v>
          </cell>
          <cell r="DX220" t="str">
            <v>1</v>
          </cell>
          <cell r="DY220" t="str">
            <v>CS</v>
          </cell>
          <cell r="DZ220">
            <v>713.8</v>
          </cell>
          <cell r="EA220">
            <v>713.53</v>
          </cell>
        </row>
        <row r="221">
          <cell r="A221">
            <v>135</v>
          </cell>
          <cell r="B221" t="str">
            <v>C63</v>
          </cell>
          <cell r="C221" t="str">
            <v>C65</v>
          </cell>
          <cell r="D221">
            <v>0.29686658999999999</v>
          </cell>
          <cell r="E221">
            <v>0.76393873999999995</v>
          </cell>
          <cell r="F221">
            <v>1.1308053300000001</v>
          </cell>
          <cell r="G221">
            <v>2.33</v>
          </cell>
          <cell r="K221">
            <v>0.5225001171910626</v>
          </cell>
          <cell r="L221">
            <v>12.744533041986239</v>
          </cell>
          <cell r="M221">
            <v>12.744533041986239</v>
          </cell>
          <cell r="N221">
            <v>166.05701873786575</v>
          </cell>
          <cell r="O221">
            <v>0.62867849605143022</v>
          </cell>
          <cell r="P221">
            <v>110.74433902150041</v>
          </cell>
          <cell r="Q221">
            <v>0.29686658999999999</v>
          </cell>
          <cell r="R221">
            <v>0.76393873999999995</v>
          </cell>
          <cell r="S221">
            <v>4.3851734399999991</v>
          </cell>
          <cell r="U221">
            <v>1297</v>
          </cell>
          <cell r="V221">
            <v>158.4</v>
          </cell>
          <cell r="W221">
            <v>0.29686658999999999</v>
          </cell>
          <cell r="X221">
            <v>0.91711659000000001</v>
          </cell>
          <cell r="Y221">
            <v>0.458558295</v>
          </cell>
          <cell r="AB221" t="str">
            <v/>
          </cell>
          <cell r="AC221">
            <v>126.72000000000001</v>
          </cell>
          <cell r="AD221">
            <v>1.902266666666667</v>
          </cell>
          <cell r="AE221">
            <v>7.0846880812384017</v>
          </cell>
          <cell r="AF221">
            <v>7.5432463762384021</v>
          </cell>
          <cell r="AG221">
            <v>8.8587984082384015</v>
          </cell>
          <cell r="AH221">
            <v>119.60313742973881</v>
          </cell>
          <cell r="AI221">
            <v>63.11</v>
          </cell>
          <cell r="AJ221">
            <v>2.5</v>
          </cell>
          <cell r="AK221">
            <v>12</v>
          </cell>
          <cell r="AL221">
            <v>0.30000000000000004</v>
          </cell>
          <cell r="AM221">
            <v>1.4E-2</v>
          </cell>
          <cell r="AN221">
            <v>0.23496608734130867</v>
          </cell>
          <cell r="AO221">
            <v>0.26367187500000006</v>
          </cell>
          <cell r="AP221">
            <v>0.78322029113769542</v>
          </cell>
          <cell r="AQ221">
            <v>2.0136862951606562</v>
          </cell>
          <cell r="AR221">
            <v>1.3105647812413179</v>
          </cell>
          <cell r="AS221">
            <v>1.7662341931761947</v>
          </cell>
          <cell r="AT221">
            <v>0.20667341974097092</v>
          </cell>
          <cell r="AU221">
            <v>0.44163950708227961</v>
          </cell>
          <cell r="AV221">
            <v>2.0119711073809214</v>
          </cell>
          <cell r="AW221">
            <v>142.21785712911355</v>
          </cell>
          <cell r="AX221">
            <v>0.84098537162711007</v>
          </cell>
          <cell r="AY221">
            <v>212.93707005433845</v>
          </cell>
          <cell r="AZ221" t="str">
            <v>03°33'31''</v>
          </cell>
          <cell r="BA221" t="e">
            <v>#VALUE!</v>
          </cell>
          <cell r="BB221">
            <v>0.29299999999999998</v>
          </cell>
          <cell r="BC221" t="e">
            <v>#VALUE!</v>
          </cell>
          <cell r="BD221" t="e">
            <v>#VALUE!</v>
          </cell>
          <cell r="BE221" t="e">
            <v>#VALUE!</v>
          </cell>
          <cell r="BF221" t="e">
            <v>#VALUE!</v>
          </cell>
          <cell r="BG221" t="e">
            <v>#VALUE!</v>
          </cell>
          <cell r="BH221" t="e">
            <v>#VALUE!</v>
          </cell>
          <cell r="BI221" t="e">
            <v>#VALUE!</v>
          </cell>
          <cell r="BJ221" t="e">
            <v>#VALUE!</v>
          </cell>
          <cell r="BK221" t="e">
            <v>#VALUE!</v>
          </cell>
          <cell r="BL221" t="e">
            <v>#VALUE!</v>
          </cell>
          <cell r="BM221" t="e">
            <v>#VALUE!</v>
          </cell>
          <cell r="BN221">
            <v>2.9999999999972715E-2</v>
          </cell>
          <cell r="BO221">
            <v>713.5</v>
          </cell>
          <cell r="BP221">
            <v>711.92</v>
          </cell>
          <cell r="BQ221">
            <v>713.8</v>
          </cell>
          <cell r="BR221">
            <v>712.21999999999991</v>
          </cell>
          <cell r="BS221">
            <v>716.04096664480971</v>
          </cell>
          <cell r="BT221">
            <v>714.55346892869454</v>
          </cell>
          <cell r="BU221" t="str">
            <v/>
          </cell>
          <cell r="BV221">
            <v>2.2409666448097596</v>
          </cell>
          <cell r="BW221">
            <v>2.3334689286946286</v>
          </cell>
          <cell r="BX221">
            <v>2.5409666448097594</v>
          </cell>
          <cell r="BY221">
            <v>300</v>
          </cell>
          <cell r="BZ221">
            <v>0.77500000000000002</v>
          </cell>
          <cell r="CA221">
            <v>0.375</v>
          </cell>
          <cell r="CB221">
            <v>2.2872177867521941</v>
          </cell>
          <cell r="CC221">
            <v>10</v>
          </cell>
          <cell r="CD221">
            <v>1.8001522984887794</v>
          </cell>
          <cell r="CE221">
            <v>2270.554595987629</v>
          </cell>
          <cell r="CF221">
            <v>2.1638977981345509E-2</v>
          </cell>
          <cell r="CG221">
            <v>725.57579288459283</v>
          </cell>
          <cell r="CH221">
            <v>2996.1303888722218</v>
          </cell>
          <cell r="CI221">
            <v>2</v>
          </cell>
          <cell r="CJ221">
            <v>1</v>
          </cell>
          <cell r="CK221">
            <v>1.5</v>
          </cell>
          <cell r="CL221">
            <v>2650</v>
          </cell>
          <cell r="CM221">
            <v>1.695922861625786</v>
          </cell>
          <cell r="CN221">
            <v>1.9</v>
          </cell>
          <cell r="CO221" t="str">
            <v/>
          </cell>
          <cell r="CP221">
            <v>3</v>
          </cell>
          <cell r="CQ221">
            <v>3</v>
          </cell>
          <cell r="DV221" t="str">
            <v>300 mm</v>
          </cell>
          <cell r="DW221">
            <v>63.11</v>
          </cell>
          <cell r="DX221" t="str">
            <v>1</v>
          </cell>
          <cell r="DY221" t="str">
            <v>CS</v>
          </cell>
          <cell r="DZ221">
            <v>713.5</v>
          </cell>
          <cell r="EA221">
            <v>711.92</v>
          </cell>
        </row>
        <row r="222">
          <cell r="A222">
            <v>136</v>
          </cell>
          <cell r="B222" t="str">
            <v>C65</v>
          </cell>
          <cell r="C222" t="str">
            <v>C67</v>
          </cell>
          <cell r="D222">
            <v>3.7168020000000003E-2</v>
          </cell>
          <cell r="E222">
            <v>0</v>
          </cell>
          <cell r="F222">
            <v>1.16797335</v>
          </cell>
          <cell r="G222">
            <v>2.33</v>
          </cell>
          <cell r="K222">
            <v>0.13699667856854755</v>
          </cell>
          <cell r="L222">
            <v>12.881529720554786</v>
          </cell>
          <cell r="M222">
            <v>12.881529720554786</v>
          </cell>
          <cell r="N222">
            <v>165.05866067931612</v>
          </cell>
          <cell r="O222">
            <v>0.62964680167126841</v>
          </cell>
          <cell r="P222">
            <v>114.60716145262178</v>
          </cell>
          <cell r="Q222">
            <v>3.7168020000000003E-2</v>
          </cell>
          <cell r="R222">
            <v>0</v>
          </cell>
          <cell r="S222">
            <v>4.4223414599999993</v>
          </cell>
          <cell r="U222">
            <v>1324</v>
          </cell>
          <cell r="V222">
            <v>158.4</v>
          </cell>
          <cell r="W222">
            <v>3.7168020000000003E-2</v>
          </cell>
          <cell r="X222">
            <v>0.95428460999999998</v>
          </cell>
          <cell r="Y222">
            <v>0.47714230499999999</v>
          </cell>
          <cell r="AB222" t="str">
            <v/>
          </cell>
          <cell r="AC222">
            <v>126.72000000000001</v>
          </cell>
          <cell r="AD222">
            <v>1.9418666666666671</v>
          </cell>
          <cell r="AE222">
            <v>7.2200592898357376</v>
          </cell>
          <cell r="AF222">
            <v>7.6972015948357377</v>
          </cell>
          <cell r="AG222">
            <v>9.0239040328357376</v>
          </cell>
          <cell r="AH222">
            <v>123.63106548545753</v>
          </cell>
          <cell r="AI222">
            <v>16.940000000000001</v>
          </cell>
          <cell r="AJ222">
            <v>2.6</v>
          </cell>
          <cell r="AK222">
            <v>12</v>
          </cell>
          <cell r="AL222">
            <v>0.30000000000000004</v>
          </cell>
          <cell r="AM222">
            <v>1.4E-2</v>
          </cell>
          <cell r="AN222">
            <v>0.23730382919311527</v>
          </cell>
          <cell r="AO222">
            <v>0.26689453125000007</v>
          </cell>
          <cell r="AP222">
            <v>0.79101276397705078</v>
          </cell>
          <cell r="AQ222">
            <v>2.0615736733842658</v>
          </cell>
          <cell r="AR222">
            <v>1.3264066687854903</v>
          </cell>
          <cell r="AS222">
            <v>1.8506847265189792</v>
          </cell>
          <cell r="AT222">
            <v>0.21662008209944422</v>
          </cell>
          <cell r="AU222">
            <v>0.45392391129255949</v>
          </cell>
          <cell r="AV222">
            <v>2.0518159874640407</v>
          </cell>
          <cell r="AW222">
            <v>145.03432573654018</v>
          </cell>
          <cell r="AX222">
            <v>0.85242624363309405</v>
          </cell>
          <cell r="AY222">
            <v>202.58573567495012</v>
          </cell>
          <cell r="AZ222" t="str">
            <v>10°21'05''</v>
          </cell>
          <cell r="BA222" t="e">
            <v>#VALUE!</v>
          </cell>
          <cell r="BB222">
            <v>1.2E-2</v>
          </cell>
          <cell r="BC222" t="e">
            <v>#VALUE!</v>
          </cell>
          <cell r="BD222" t="e">
            <v>#VALUE!</v>
          </cell>
          <cell r="BE222" t="e">
            <v>#VALUE!</v>
          </cell>
          <cell r="BF222" t="e">
            <v>#VALUE!</v>
          </cell>
          <cell r="BG222" t="e">
            <v>#VALUE!</v>
          </cell>
          <cell r="BH222" t="e">
            <v>#VALUE!</v>
          </cell>
          <cell r="BI222" t="e">
            <v>#VALUE!</v>
          </cell>
          <cell r="BJ222" t="e">
            <v>#VALUE!</v>
          </cell>
          <cell r="BK222" t="e">
            <v>#VALUE!</v>
          </cell>
          <cell r="BL222" t="e">
            <v>#VALUE!</v>
          </cell>
          <cell r="BM222" t="e">
            <v>#VALUE!</v>
          </cell>
          <cell r="BN222">
            <v>2.9999999999972715E-2</v>
          </cell>
          <cell r="BO222">
            <v>711.89</v>
          </cell>
          <cell r="BP222">
            <v>711.45</v>
          </cell>
          <cell r="BQ222">
            <v>712.18999999999994</v>
          </cell>
          <cell r="BR222">
            <v>711.75</v>
          </cell>
          <cell r="BS222">
            <v>714.55346892869454</v>
          </cell>
          <cell r="BT222">
            <v>713.82613252246881</v>
          </cell>
          <cell r="BU222" t="str">
            <v/>
          </cell>
          <cell r="BV222">
            <v>2.3634689286946013</v>
          </cell>
          <cell r="BW222">
            <v>2.0761325224688107</v>
          </cell>
          <cell r="BX222">
            <v>2.6634689286946012</v>
          </cell>
          <cell r="BY222">
            <v>300</v>
          </cell>
          <cell r="BZ222">
            <v>0.77500000000000002</v>
          </cell>
          <cell r="CA222">
            <v>0.375</v>
          </cell>
          <cell r="CB222">
            <v>2.219800725581706</v>
          </cell>
          <cell r="CC222">
            <v>10</v>
          </cell>
          <cell r="CD222">
            <v>1.7703143912512485</v>
          </cell>
          <cell r="CE222">
            <v>2232.9196706150906</v>
          </cell>
          <cell r="CF222">
            <v>2.2900462149187839E-2</v>
          </cell>
          <cell r="CG222">
            <v>762.13209442374864</v>
          </cell>
          <cell r="CH222">
            <v>2995.0517650388392</v>
          </cell>
          <cell r="CI222">
            <v>2</v>
          </cell>
          <cell r="CJ222">
            <v>1</v>
          </cell>
          <cell r="CK222">
            <v>1.5</v>
          </cell>
          <cell r="CL222">
            <v>2650</v>
          </cell>
          <cell r="CM222">
            <v>1.6953123198333053</v>
          </cell>
          <cell r="CN222">
            <v>1.9</v>
          </cell>
          <cell r="CO222" t="str">
            <v/>
          </cell>
          <cell r="CP222">
            <v>3</v>
          </cell>
          <cell r="CQ222">
            <v>3</v>
          </cell>
          <cell r="DV222" t="str">
            <v>300 mm</v>
          </cell>
          <cell r="DW222">
            <v>16.940000000000001</v>
          </cell>
          <cell r="DX222" t="str">
            <v>1</v>
          </cell>
          <cell r="DY222" t="str">
            <v>CS</v>
          </cell>
          <cell r="DZ222">
            <v>711.89</v>
          </cell>
          <cell r="EA222">
            <v>711.44999999999993</v>
          </cell>
        </row>
        <row r="223">
          <cell r="A223">
            <v>137</v>
          </cell>
          <cell r="B223" t="str">
            <v>C67</v>
          </cell>
          <cell r="C223" t="str">
            <v>C69</v>
          </cell>
          <cell r="E223">
            <v>0.60959999999999992</v>
          </cell>
          <cell r="F223">
            <v>1.7775733499999999</v>
          </cell>
          <cell r="G223">
            <v>2.33</v>
          </cell>
          <cell r="K223">
            <v>1.8307358281116407E-2</v>
          </cell>
          <cell r="L223">
            <v>12.762840400267356</v>
          </cell>
          <cell r="M223">
            <v>12.762840400267356</v>
          </cell>
          <cell r="N223">
            <v>165.92264680543491</v>
          </cell>
          <cell r="O223">
            <v>0.63056081390130514</v>
          </cell>
          <cell r="P223">
            <v>174.5233240145339</v>
          </cell>
          <cell r="Q223">
            <v>0</v>
          </cell>
          <cell r="R223">
            <v>0.60959999999999992</v>
          </cell>
          <cell r="S223">
            <v>5.0319414599999988</v>
          </cell>
          <cell r="U223">
            <v>1425</v>
          </cell>
          <cell r="V223">
            <v>158.4</v>
          </cell>
          <cell r="W223">
            <v>0</v>
          </cell>
          <cell r="X223">
            <v>0.91711659000000001</v>
          </cell>
          <cell r="Y223">
            <v>0.458558295</v>
          </cell>
          <cell r="AB223" t="str">
            <v/>
          </cell>
          <cell r="AC223">
            <v>126.72000000000001</v>
          </cell>
          <cell r="AD223">
            <v>2.0900000000000003</v>
          </cell>
          <cell r="AE223">
            <v>7.7237120915023834</v>
          </cell>
          <cell r="AF223">
            <v>8.1822703865023829</v>
          </cell>
          <cell r="AG223">
            <v>9.6918528245023818</v>
          </cell>
          <cell r="AH223">
            <v>184.21517683903627</v>
          </cell>
          <cell r="AI223">
            <v>3.09</v>
          </cell>
          <cell r="AJ223">
            <v>4.53</v>
          </cell>
          <cell r="AK223">
            <v>12</v>
          </cell>
          <cell r="AL223">
            <v>0.30000000000000004</v>
          </cell>
          <cell r="AM223">
            <v>1.4E-2</v>
          </cell>
          <cell r="AN223">
            <v>0.26165814399719245</v>
          </cell>
          <cell r="AO223">
            <v>0.29150390625</v>
          </cell>
          <cell r="AP223">
            <v>0.87219381332397472</v>
          </cell>
          <cell r="AQ223">
            <v>2.8159609458289809</v>
          </cell>
          <cell r="AR223">
            <v>1.5719356663817909</v>
          </cell>
          <cell r="AS223">
            <v>3.4621616699857904</v>
          </cell>
          <cell r="AT223">
            <v>0.40416085873771912</v>
          </cell>
          <cell r="AU223">
            <v>0.66581900273491157</v>
          </cell>
          <cell r="AV223">
            <v>2.7083253606845927</v>
          </cell>
          <cell r="AW223">
            <v>191.44023877479705</v>
          </cell>
          <cell r="AX223">
            <v>0.96225943938431846</v>
          </cell>
          <cell r="AY223">
            <v>202.41285818275495</v>
          </cell>
          <cell r="AZ223" t="b">
            <v>0</v>
          </cell>
          <cell r="BA223" t="str">
            <v/>
          </cell>
          <cell r="BB223" t="str">
            <v/>
          </cell>
          <cell r="BC223" t="str">
            <v/>
          </cell>
          <cell r="BD223" t="str">
            <v/>
          </cell>
          <cell r="BE223" t="str">
            <v/>
          </cell>
          <cell r="BF223" t="str">
            <v/>
          </cell>
          <cell r="BG223">
            <v>1.1921007290690495</v>
          </cell>
          <cell r="BH223">
            <v>3.9999999999999991</v>
          </cell>
          <cell r="BI223">
            <v>1.2</v>
          </cell>
          <cell r="BJ223" t="str">
            <v/>
          </cell>
          <cell r="BK223" t="str">
            <v/>
          </cell>
          <cell r="BL223" t="str">
            <v/>
          </cell>
          <cell r="BM223">
            <v>1.2291512123346093</v>
          </cell>
          <cell r="BN223">
            <v>3.0000000000086402E-2</v>
          </cell>
          <cell r="BO223">
            <v>711.42</v>
          </cell>
          <cell r="BP223">
            <v>711.28</v>
          </cell>
          <cell r="BQ223">
            <v>711.71999999999991</v>
          </cell>
          <cell r="BR223">
            <v>711.57999999999993</v>
          </cell>
          <cell r="BS223">
            <v>713.82613252246881</v>
          </cell>
          <cell r="BT223">
            <v>713.63697422336816</v>
          </cell>
          <cell r="BU223" t="b">
            <v>0</v>
          </cell>
          <cell r="BV223">
            <v>2.1061325224688972</v>
          </cell>
          <cell r="BW223">
            <v>2.0569742233682291</v>
          </cell>
          <cell r="BX223">
            <v>2.406132522468897</v>
          </cell>
          <cell r="BY223">
            <v>300</v>
          </cell>
          <cell r="BZ223">
            <v>0.77500000000000002</v>
          </cell>
          <cell r="CA223">
            <v>0.375</v>
          </cell>
          <cell r="CB223">
            <v>2.0815533729185631</v>
          </cell>
          <cell r="CC223">
            <v>10</v>
          </cell>
          <cell r="CD223">
            <v>1.706057333031199</v>
          </cell>
          <cell r="CE223">
            <v>2151.8714398689144</v>
          </cell>
          <cell r="CF223">
            <v>2.5849687570952407E-2</v>
          </cell>
          <cell r="CG223">
            <v>847.83008693176498</v>
          </cell>
          <cell r="CH223">
            <v>2999.7015268006794</v>
          </cell>
          <cell r="CI223">
            <v>2</v>
          </cell>
          <cell r="CJ223">
            <v>1</v>
          </cell>
          <cell r="CK223">
            <v>1.5</v>
          </cell>
          <cell r="CL223">
            <v>2650</v>
          </cell>
          <cell r="CM223">
            <v>1.6979442604532147</v>
          </cell>
          <cell r="CN223">
            <v>1.9</v>
          </cell>
          <cell r="CO223" t="str">
            <v/>
          </cell>
          <cell r="CP223">
            <v>3</v>
          </cell>
          <cell r="CQ223">
            <v>3</v>
          </cell>
          <cell r="DV223" t="str">
            <v>300 mm</v>
          </cell>
          <cell r="DW223">
            <v>3.09</v>
          </cell>
          <cell r="DX223" t="str">
            <v>1</v>
          </cell>
          <cell r="DY223" t="str">
            <v>CS</v>
          </cell>
          <cell r="DZ223">
            <v>711.42</v>
          </cell>
          <cell r="EA223">
            <v>711.28</v>
          </cell>
        </row>
        <row r="224">
          <cell r="A224">
            <v>138</v>
          </cell>
          <cell r="B224" t="str">
            <v>C69</v>
          </cell>
          <cell r="C224" t="str">
            <v>C69'</v>
          </cell>
          <cell r="D224">
            <v>0.18010209999999999</v>
          </cell>
          <cell r="F224">
            <v>1.95767545</v>
          </cell>
          <cell r="G224">
            <v>2.33</v>
          </cell>
          <cell r="K224">
            <v>0.27754883784737133</v>
          </cell>
          <cell r="L224">
            <v>13.040389238114727</v>
          </cell>
          <cell r="M224">
            <v>13.040389238114727</v>
          </cell>
          <cell r="N224">
            <v>163.92132227388825</v>
          </cell>
          <cell r="O224">
            <v>0.63160351701183026</v>
          </cell>
          <cell r="P224">
            <v>193.16988582185087</v>
          </cell>
          <cell r="Q224">
            <v>0.18010209999999999</v>
          </cell>
          <cell r="R224">
            <v>0</v>
          </cell>
          <cell r="S224">
            <v>5.2120435599999988</v>
          </cell>
          <cell r="U224">
            <v>1477</v>
          </cell>
          <cell r="V224">
            <v>158.4</v>
          </cell>
          <cell r="X224">
            <v>0.91711659000000001</v>
          </cell>
          <cell r="Y224">
            <v>0.458558295</v>
          </cell>
          <cell r="AB224" t="str">
            <v/>
          </cell>
          <cell r="AC224">
            <v>126.72000000000001</v>
          </cell>
          <cell r="AD224">
            <v>2.166266666666667</v>
          </cell>
          <cell r="AE224">
            <v>7.9813920661871718</v>
          </cell>
          <cell r="AF224">
            <v>8.4399503611871722</v>
          </cell>
          <cell r="AG224">
            <v>10.003563429187171</v>
          </cell>
          <cell r="AH224">
            <v>203.17344925103805</v>
          </cell>
          <cell r="AI224">
            <v>56.5</v>
          </cell>
          <cell r="AJ224">
            <v>7.1</v>
          </cell>
          <cell r="AK224">
            <v>12</v>
          </cell>
          <cell r="AL224">
            <v>0.30000000000000004</v>
          </cell>
          <cell r="AM224">
            <v>1.4E-2</v>
          </cell>
          <cell r="AN224">
            <v>0.23633995056152352</v>
          </cell>
          <cell r="AO224">
            <v>0.29414062500000004</v>
          </cell>
          <cell r="AP224">
            <v>0.78779983520507824</v>
          </cell>
          <cell r="AQ224">
            <v>3.4013354638889139</v>
          </cell>
          <cell r="AR224">
            <v>2.1988591096814125</v>
          </cell>
          <cell r="AS224">
            <v>5.038283989314464</v>
          </cell>
          <cell r="AT224">
            <v>0.58965764209523008</v>
          </cell>
          <cell r="AU224">
            <v>0.82599759265675354</v>
          </cell>
          <cell r="AV224">
            <v>3.3906339780190273</v>
          </cell>
          <cell r="AW224">
            <v>239.66979291802159</v>
          </cell>
          <cell r="AX224">
            <v>0.84772238827999902</v>
          </cell>
          <cell r="AY224">
            <v>201.28615396239007</v>
          </cell>
          <cell r="AZ224" t="str">
            <v>01°07'36''</v>
          </cell>
          <cell r="BA224" t="e">
            <v>#VALUE!</v>
          </cell>
          <cell r="BB224">
            <v>0.16</v>
          </cell>
          <cell r="BC224" t="e">
            <v>#VALUE!</v>
          </cell>
          <cell r="BD224" t="e">
            <v>#VALUE!</v>
          </cell>
          <cell r="BE224" t="e">
            <v>#VALUE!</v>
          </cell>
          <cell r="BF224" t="e">
            <v>#VALUE!</v>
          </cell>
          <cell r="BG224" t="e">
            <v>#VALUE!</v>
          </cell>
          <cell r="BH224" t="e">
            <v>#VALUE!</v>
          </cell>
          <cell r="BI224" t="e">
            <v>#VALUE!</v>
          </cell>
          <cell r="BJ224" t="e">
            <v>#VALUE!</v>
          </cell>
          <cell r="BK224" t="e">
            <v>#VALUE!</v>
          </cell>
          <cell r="BL224" t="e">
            <v>#VALUE!</v>
          </cell>
          <cell r="BM224" t="e">
            <v>#VALUE!</v>
          </cell>
          <cell r="BN224">
            <v>2.9999999999972715E-2</v>
          </cell>
          <cell r="BO224">
            <v>711.25</v>
          </cell>
          <cell r="BP224">
            <v>707.24</v>
          </cell>
          <cell r="BQ224">
            <v>711.55</v>
          </cell>
          <cell r="BR224">
            <v>707.54</v>
          </cell>
          <cell r="BS224">
            <v>713.63697422336816</v>
          </cell>
          <cell r="BT224">
            <v>709</v>
          </cell>
          <cell r="BU224" t="str">
            <v/>
          </cell>
          <cell r="BV224">
            <v>2.0869742233682018</v>
          </cell>
          <cell r="BW224">
            <v>1.4600000000000364</v>
          </cell>
          <cell r="BX224">
            <v>2.3869742233682016</v>
          </cell>
          <cell r="BY224">
            <v>300</v>
          </cell>
          <cell r="BZ224">
            <v>0.77500000000000002</v>
          </cell>
          <cell r="CA224">
            <v>0.375</v>
          </cell>
          <cell r="CB224">
            <v>1.7734871116841191</v>
          </cell>
          <cell r="CC224">
            <v>11</v>
          </cell>
          <cell r="CD224">
            <v>1.5467496639644887</v>
          </cell>
          <cell r="CE224">
            <v>1950.9346855292094</v>
          </cell>
          <cell r="CF224">
            <v>3.4800871954664303E-2</v>
          </cell>
          <cell r="CG224">
            <v>1112.9330283264337</v>
          </cell>
          <cell r="CH224">
            <v>3063.8677138556432</v>
          </cell>
          <cell r="CI224">
            <v>2</v>
          </cell>
          <cell r="CJ224">
            <v>1</v>
          </cell>
          <cell r="CK224">
            <v>1.5</v>
          </cell>
          <cell r="CL224">
            <v>2650</v>
          </cell>
          <cell r="CM224">
            <v>1.7342647436918734</v>
          </cell>
          <cell r="CN224">
            <v>1.9</v>
          </cell>
          <cell r="CO224" t="str">
            <v/>
          </cell>
          <cell r="CP224">
            <v>3</v>
          </cell>
          <cell r="CQ224">
            <v>3</v>
          </cell>
          <cell r="DV224" t="str">
            <v>300 mm</v>
          </cell>
          <cell r="DW224">
            <v>56.5</v>
          </cell>
          <cell r="DX224" t="str">
            <v>1</v>
          </cell>
          <cell r="DY224" t="str">
            <v>CS</v>
          </cell>
          <cell r="DZ224">
            <v>711.25</v>
          </cell>
          <cell r="EA224">
            <v>707.24</v>
          </cell>
        </row>
        <row r="225">
          <cell r="A225">
            <v>139</v>
          </cell>
          <cell r="B225" t="str">
            <v>C69'</v>
          </cell>
          <cell r="C225" t="str">
            <v>C73'</v>
          </cell>
          <cell r="E225">
            <v>6.3839679999999996E-2</v>
          </cell>
          <cell r="F225">
            <v>2.02151513</v>
          </cell>
          <cell r="G225">
            <v>2.33</v>
          </cell>
          <cell r="K225">
            <v>2.2446069760715847E-2</v>
          </cell>
          <cell r="L225">
            <v>13.062835307875444</v>
          </cell>
          <cell r="M225">
            <v>13.085281377636161</v>
          </cell>
          <cell r="N225">
            <v>163.60379394445633</v>
          </cell>
          <cell r="O225">
            <v>0.63012697022767039</v>
          </cell>
          <cell r="P225">
            <v>199.7511926783416</v>
          </cell>
          <cell r="Q225">
            <v>0</v>
          </cell>
          <cell r="R225">
            <v>6.3839679999999996E-2</v>
          </cell>
          <cell r="S225">
            <v>5.2758832399999989</v>
          </cell>
          <cell r="U225">
            <v>1588</v>
          </cell>
          <cell r="V225">
            <v>158.4</v>
          </cell>
          <cell r="X225">
            <v>0.91711659000000001</v>
          </cell>
          <cell r="Y225">
            <v>0.458558295</v>
          </cell>
          <cell r="AB225" t="str">
            <v/>
          </cell>
          <cell r="AC225">
            <v>126.72000000000001</v>
          </cell>
          <cell r="AD225">
            <v>2.3290666666666668</v>
          </cell>
          <cell r="AE225">
            <v>8.5279163721618527</v>
          </cell>
          <cell r="AF225">
            <v>8.9864746671618523</v>
          </cell>
          <cell r="AG225">
            <v>10.569239639161852</v>
          </cell>
          <cell r="AH225">
            <v>210.32043231750345</v>
          </cell>
          <cell r="AI225">
            <v>5.71</v>
          </cell>
          <cell r="AJ225">
            <v>6.48</v>
          </cell>
          <cell r="AK225">
            <v>12</v>
          </cell>
          <cell r="AL225">
            <v>0.28399999999999997</v>
          </cell>
          <cell r="AM225">
            <v>0.01</v>
          </cell>
          <cell r="AN225">
            <v>0.20714111328124996</v>
          </cell>
          <cell r="AO225">
            <v>0.28119189453124999</v>
          </cell>
          <cell r="AP225">
            <v>0.72937011718749989</v>
          </cell>
          <cell r="AQ225">
            <v>4.2486788043759622</v>
          </cell>
          <cell r="AR225">
            <v>3.0601021048494261</v>
          </cell>
          <cell r="AS225">
            <v>4.1033360061732695</v>
          </cell>
          <cell r="AT225">
            <v>0.92004442317806101</v>
          </cell>
          <cell r="AU225">
            <v>1.1271855364593111</v>
          </cell>
          <cell r="AV225">
            <v>4.3721863526354037</v>
          </cell>
          <cell r="AW225">
            <v>276.96521358949138</v>
          </cell>
          <cell r="AX225">
            <v>0.75937490341019287</v>
          </cell>
          <cell r="AY225">
            <v>200.32864021153785</v>
          </cell>
          <cell r="AZ225" t="e">
            <v>#REF!</v>
          </cell>
          <cell r="BA225" t="e">
            <v>#REF!</v>
          </cell>
          <cell r="BB225" t="e">
            <v>#REF!</v>
          </cell>
          <cell r="BC225" t="e">
            <v>#REF!</v>
          </cell>
          <cell r="BD225" t="e">
            <v>#REF!</v>
          </cell>
          <cell r="BE225" t="e">
            <v>#REF!</v>
          </cell>
          <cell r="BF225" t="e">
            <v>#REF!</v>
          </cell>
          <cell r="BG225" t="e">
            <v>#REF!</v>
          </cell>
          <cell r="BH225" t="e">
            <v>#REF!</v>
          </cell>
          <cell r="BI225" t="e">
            <v>#REF!</v>
          </cell>
          <cell r="BJ225" t="e">
            <v>#REF!</v>
          </cell>
          <cell r="BK225" t="e">
            <v>#REF!</v>
          </cell>
          <cell r="BL225" t="e">
            <v>#REF!</v>
          </cell>
          <cell r="BM225" t="e">
            <v>#REF!</v>
          </cell>
          <cell r="BN225">
            <v>0.84000000000003183</v>
          </cell>
          <cell r="BO225">
            <v>706.4</v>
          </cell>
          <cell r="BP225">
            <v>706.03</v>
          </cell>
          <cell r="BQ225">
            <v>706.68399999999997</v>
          </cell>
          <cell r="BR225">
            <v>706.31399999999996</v>
          </cell>
          <cell r="BS225">
            <v>709</v>
          </cell>
          <cell r="BT225">
            <v>708.7</v>
          </cell>
          <cell r="BU225" t="str">
            <v/>
          </cell>
          <cell r="BV225">
            <v>2.3160000000000309</v>
          </cell>
          <cell r="BW225">
            <v>2.3860000000000809</v>
          </cell>
          <cell r="BX225">
            <v>2.6000000000000307</v>
          </cell>
          <cell r="BY225">
            <v>300</v>
          </cell>
          <cell r="BZ225">
            <v>0.71500000000000008</v>
          </cell>
          <cell r="CA225">
            <v>0.315</v>
          </cell>
          <cell r="CB225">
            <v>2.3510000000000559</v>
          </cell>
          <cell r="CC225">
            <v>3</v>
          </cell>
          <cell r="CD225">
            <v>2.090319131525034</v>
          </cell>
          <cell r="CE225">
            <v>4231.8000000001011</v>
          </cell>
          <cell r="CF225">
            <v>1.7405333348287397E-2</v>
          </cell>
          <cell r="CG225">
            <v>575.6146859707768</v>
          </cell>
          <cell r="CH225">
            <v>4807.4146859708781</v>
          </cell>
          <cell r="CI225">
            <v>4</v>
          </cell>
          <cell r="CJ225">
            <v>1</v>
          </cell>
          <cell r="CK225" t="str">
            <v/>
          </cell>
          <cell r="CL225" t="str">
            <v/>
          </cell>
          <cell r="CM225" t="str">
            <v/>
          </cell>
          <cell r="CN225" t="str">
            <v/>
          </cell>
          <cell r="CO225">
            <v>0.75487872130292433</v>
          </cell>
          <cell r="CP225">
            <v>3</v>
          </cell>
          <cell r="CQ225">
            <v>3</v>
          </cell>
          <cell r="DV225" t="str">
            <v>300 mm</v>
          </cell>
          <cell r="DW225">
            <v>5.71</v>
          </cell>
          <cell r="DX225" t="str">
            <v>-</v>
          </cell>
          <cell r="DY225" t="str">
            <v>PVC</v>
          </cell>
          <cell r="DZ225">
            <v>706.4</v>
          </cell>
          <cell r="EA225">
            <v>706.03</v>
          </cell>
        </row>
        <row r="226">
          <cell r="A226">
            <v>140</v>
          </cell>
          <cell r="B226" t="str">
            <v>C73'</v>
          </cell>
          <cell r="C226" t="str">
            <v>C73</v>
          </cell>
          <cell r="D226">
            <v>0.16588819000000002</v>
          </cell>
          <cell r="E226">
            <v>5.8024245000000002E-2</v>
          </cell>
          <cell r="F226">
            <v>2.245427565</v>
          </cell>
          <cell r="G226">
            <v>2.33</v>
          </cell>
          <cell r="K226">
            <v>0.24294541337142089</v>
          </cell>
          <cell r="L226">
            <v>13.328226791007582</v>
          </cell>
          <cell r="M226">
            <v>13.328226791007582</v>
          </cell>
          <cell r="N226">
            <v>161.91417372106369</v>
          </cell>
          <cell r="O226">
            <v>0.63133711560590755</v>
          </cell>
          <cell r="P226">
            <v>222.64006531194573</v>
          </cell>
          <cell r="Q226">
            <v>0.16588819000000002</v>
          </cell>
          <cell r="R226">
            <v>5.8024245000000002E-2</v>
          </cell>
          <cell r="S226">
            <v>5.4997956749999988</v>
          </cell>
          <cell r="U226">
            <v>1904</v>
          </cell>
          <cell r="V226">
            <v>158.4</v>
          </cell>
          <cell r="X226">
            <v>0.91711659000000001</v>
          </cell>
          <cell r="Y226">
            <v>0.458558295</v>
          </cell>
          <cell r="AB226" t="str">
            <v/>
          </cell>
          <cell r="AC226">
            <v>126.72000000000001</v>
          </cell>
          <cell r="AD226">
            <v>2.7925333333333335</v>
          </cell>
          <cell r="AE226">
            <v>10.059544469391918</v>
          </cell>
          <cell r="AF226">
            <v>10.518102764391918</v>
          </cell>
          <cell r="AG226">
            <v>12.168041466891918</v>
          </cell>
          <cell r="AH226">
            <v>234.80810677883764</v>
          </cell>
          <cell r="AI226">
            <v>52.89</v>
          </cell>
          <cell r="AJ226">
            <v>8</v>
          </cell>
          <cell r="AK226">
            <v>14</v>
          </cell>
          <cell r="AL226">
            <v>0.35000000000000003</v>
          </cell>
          <cell r="AM226">
            <v>1.4E-2</v>
          </cell>
          <cell r="AN226">
            <v>0.22245752811431879</v>
          </cell>
          <cell r="AO226">
            <v>0.33308105468750004</v>
          </cell>
          <cell r="AP226">
            <v>0.6355929374694822</v>
          </cell>
          <cell r="AQ226">
            <v>3.6398772080114412</v>
          </cell>
          <cell r="AR226">
            <v>2.6534126552821866</v>
          </cell>
          <cell r="AS226">
            <v>5.5968283141876931</v>
          </cell>
          <cell r="AT226">
            <v>0.67526534604491151</v>
          </cell>
          <cell r="AU226">
            <v>0.89772287415923024</v>
          </cell>
          <cell r="AV226">
            <v>3.9886683039097135</v>
          </cell>
          <cell r="AW226">
            <v>383.75486313580734</v>
          </cell>
          <cell r="AX226">
            <v>0.61187004865588168</v>
          </cell>
          <cell r="AY226">
            <v>202.09691417501654</v>
          </cell>
          <cell r="AZ226" t="str">
            <v>01°46'06''</v>
          </cell>
          <cell r="BA226" t="e">
            <v>#VALUE!</v>
          </cell>
          <cell r="BB226">
            <v>1E-3</v>
          </cell>
          <cell r="BC226" t="e">
            <v>#VALUE!</v>
          </cell>
          <cell r="BD226" t="e">
            <v>#VALUE!</v>
          </cell>
          <cell r="BE226" t="e">
            <v>#VALUE!</v>
          </cell>
          <cell r="BF226" t="e">
            <v>#VALUE!</v>
          </cell>
          <cell r="BG226" t="e">
            <v>#VALUE!</v>
          </cell>
          <cell r="BH226" t="e">
            <v>#VALUE!</v>
          </cell>
          <cell r="BI226" t="e">
            <v>#VALUE!</v>
          </cell>
          <cell r="BJ226" t="e">
            <v>#VALUE!</v>
          </cell>
          <cell r="BK226" t="e">
            <v>#VALUE!</v>
          </cell>
          <cell r="BL226" t="e">
            <v>#VALUE!</v>
          </cell>
          <cell r="BM226" t="e">
            <v>#VALUE!</v>
          </cell>
          <cell r="BN226">
            <v>2.9999999999972715E-2</v>
          </cell>
          <cell r="BO226">
            <v>706</v>
          </cell>
          <cell r="BP226">
            <v>701.77</v>
          </cell>
          <cell r="BQ226">
            <v>706.35</v>
          </cell>
          <cell r="BR226">
            <v>702.12</v>
          </cell>
          <cell r="BS226">
            <v>708.7</v>
          </cell>
          <cell r="BT226">
            <v>704.64109911207106</v>
          </cell>
          <cell r="BU226" t="str">
            <v/>
          </cell>
          <cell r="BV226">
            <v>2.3500000000000227</v>
          </cell>
          <cell r="BW226">
            <v>2.521099112071056</v>
          </cell>
          <cell r="BX226">
            <v>2.7000000000000228</v>
          </cell>
          <cell r="BY226">
            <v>350</v>
          </cell>
          <cell r="BZ226">
            <v>0.83750000000000002</v>
          </cell>
          <cell r="CA226">
            <v>0.4375</v>
          </cell>
          <cell r="CB226">
            <v>2.4355495560355394</v>
          </cell>
          <cell r="CC226">
            <v>3</v>
          </cell>
          <cell r="CD226">
            <v>1.9402254445584672</v>
          </cell>
          <cell r="CE226">
            <v>2449.5952558002073</v>
          </cell>
          <cell r="CF226">
            <v>2.2353578694937704E-2</v>
          </cell>
          <cell r="CG226">
            <v>773.07472831062876</v>
          </cell>
          <cell r="CH226">
            <v>3222.6699841108361</v>
          </cell>
          <cell r="CI226">
            <v>2</v>
          </cell>
          <cell r="CJ226">
            <v>1</v>
          </cell>
          <cell r="CK226">
            <v>1.5</v>
          </cell>
          <cell r="CL226">
            <v>2854</v>
          </cell>
          <cell r="CM226">
            <v>1.6937648830295213</v>
          </cell>
          <cell r="CN226">
            <v>1.9</v>
          </cell>
          <cell r="CO226" t="str">
            <v/>
          </cell>
          <cell r="CP226">
            <v>3</v>
          </cell>
          <cell r="CQ226">
            <v>3</v>
          </cell>
          <cell r="DV226" t="str">
            <v>350 mm</v>
          </cell>
          <cell r="DW226">
            <v>52.89</v>
          </cell>
          <cell r="DX226" t="str">
            <v>1</v>
          </cell>
          <cell r="DY226" t="str">
            <v>CS</v>
          </cell>
          <cell r="DZ226">
            <v>706</v>
          </cell>
          <cell r="EA226">
            <v>701.77</v>
          </cell>
        </row>
        <row r="227">
          <cell r="A227">
            <v>141</v>
          </cell>
          <cell r="B227" t="str">
            <v>C73</v>
          </cell>
          <cell r="C227" t="str">
            <v>C75</v>
          </cell>
          <cell r="D227">
            <v>0.25910161999999998</v>
          </cell>
          <cell r="F227">
            <v>2.504529185</v>
          </cell>
          <cell r="G227">
            <v>2.33</v>
          </cell>
          <cell r="K227">
            <v>0.356618383320365</v>
          </cell>
          <cell r="L227">
            <v>13.684845174327947</v>
          </cell>
          <cell r="M227">
            <v>13.684845174327947</v>
          </cell>
          <cell r="N227">
            <v>159.51843910962054</v>
          </cell>
          <cell r="O227">
            <v>0.63233707897282365</v>
          </cell>
          <cell r="P227">
            <v>248.77549643447557</v>
          </cell>
          <cell r="Q227">
            <v>0.25910161999999998</v>
          </cell>
          <cell r="R227">
            <v>0</v>
          </cell>
          <cell r="S227">
            <v>5.7588972949999988</v>
          </cell>
          <cell r="U227">
            <v>2041</v>
          </cell>
          <cell r="V227">
            <v>158.4</v>
          </cell>
          <cell r="W227">
            <v>0.25910161999999998</v>
          </cell>
          <cell r="X227">
            <v>1.17621821</v>
          </cell>
          <cell r="Y227">
            <v>0.58810910500000002</v>
          </cell>
          <cell r="AB227" t="str">
            <v/>
          </cell>
          <cell r="AC227">
            <v>126.72000000000001</v>
          </cell>
          <cell r="AD227">
            <v>2.9934666666666669</v>
          </cell>
          <cell r="AE227">
            <v>10.713368231292714</v>
          </cell>
          <cell r="AF227">
            <v>11.301477336292713</v>
          </cell>
          <cell r="AG227">
            <v>13.029146524792713</v>
          </cell>
          <cell r="AH227">
            <v>261.80464295926828</v>
          </cell>
          <cell r="AI227">
            <v>85.429999999999993</v>
          </cell>
          <cell r="AJ227">
            <v>9.6199999999999992</v>
          </cell>
          <cell r="AK227">
            <v>14</v>
          </cell>
          <cell r="AL227">
            <v>0.35000000000000003</v>
          </cell>
          <cell r="AM227">
            <v>1.4E-2</v>
          </cell>
          <cell r="AN227">
            <v>0.22472902536392214</v>
          </cell>
          <cell r="AO227">
            <v>0.33872070312500002</v>
          </cell>
          <cell r="AP227">
            <v>0.64208292961120605</v>
          </cell>
          <cell r="AQ227">
            <v>4.0108788320434119</v>
          </cell>
          <cell r="AR227">
            <v>2.9010402250316591</v>
          </cell>
          <cell r="AS227">
            <v>6.7857804188860626</v>
          </cell>
          <cell r="AT227">
            <v>0.8199362388039716</v>
          </cell>
          <cell r="AU227">
            <v>1.0446652641678937</v>
          </cell>
          <cell r="AV227">
            <v>4.3739162650230652</v>
          </cell>
          <cell r="AW227">
            <v>420.82006067190952</v>
          </cell>
          <cell r="AX227">
            <v>0.6221296640213716</v>
          </cell>
          <cell r="AY227">
            <v>201.24685368579253</v>
          </cell>
          <cell r="AZ227" t="str">
            <v>00°00'00''</v>
          </cell>
          <cell r="BA227" t="e">
            <v>#VALUE!</v>
          </cell>
          <cell r="BB227">
            <v>0.14699999999999999</v>
          </cell>
          <cell r="BC227" t="e">
            <v>#VALUE!</v>
          </cell>
          <cell r="BD227" t="e">
            <v>#VALUE!</v>
          </cell>
          <cell r="BE227" t="e">
            <v>#VALUE!</v>
          </cell>
          <cell r="BF227" t="e">
            <v>#VALUE!</v>
          </cell>
          <cell r="BG227" t="e">
            <v>#VALUE!</v>
          </cell>
          <cell r="BH227" t="e">
            <v>#VALUE!</v>
          </cell>
          <cell r="BI227" t="e">
            <v>#VALUE!</v>
          </cell>
          <cell r="BJ227" t="e">
            <v>#VALUE!</v>
          </cell>
          <cell r="BK227" t="e">
            <v>#VALUE!</v>
          </cell>
          <cell r="BL227" t="e">
            <v>#VALUE!</v>
          </cell>
          <cell r="BM227" t="e">
            <v>#VALUE!</v>
          </cell>
          <cell r="BN227">
            <v>2.9999999999972715E-2</v>
          </cell>
          <cell r="BO227">
            <v>701.74</v>
          </cell>
          <cell r="BP227">
            <v>693.52</v>
          </cell>
          <cell r="BQ227">
            <v>702.09</v>
          </cell>
          <cell r="BR227">
            <v>693.87</v>
          </cell>
          <cell r="BS227">
            <v>704.64109911207106</v>
          </cell>
          <cell r="BT227">
            <v>696.37646597910475</v>
          </cell>
          <cell r="BU227" t="str">
            <v/>
          </cell>
          <cell r="BV227">
            <v>2.5510991120710287</v>
          </cell>
          <cell r="BW227">
            <v>2.5064659791047461</v>
          </cell>
          <cell r="BX227">
            <v>2.9010991120710288</v>
          </cell>
          <cell r="BY227">
            <v>350</v>
          </cell>
          <cell r="BZ227">
            <v>0.83750000000000002</v>
          </cell>
          <cell r="CA227">
            <v>0.4375</v>
          </cell>
          <cell r="CB227">
            <v>2.5287825455878874</v>
          </cell>
          <cell r="CC227">
            <v>4</v>
          </cell>
          <cell r="CD227">
            <v>1.752847531055437</v>
          </cell>
          <cell r="CE227">
            <v>2397.4435164797374</v>
          </cell>
          <cell r="CF227">
            <v>2.0807739973253359E-2</v>
          </cell>
          <cell r="CG227">
            <v>727.12343306905495</v>
          </cell>
          <cell r="CH227">
            <v>3124.5669495487923</v>
          </cell>
          <cell r="CI227">
            <v>2</v>
          </cell>
          <cell r="CJ227">
            <v>1</v>
          </cell>
          <cell r="CK227">
            <v>1.5</v>
          </cell>
          <cell r="CL227">
            <v>2854</v>
          </cell>
          <cell r="CM227">
            <v>1.6422040729934086</v>
          </cell>
          <cell r="CN227">
            <v>1.9</v>
          </cell>
          <cell r="CO227" t="str">
            <v/>
          </cell>
          <cell r="CP227">
            <v>3</v>
          </cell>
          <cell r="CQ227">
            <v>3</v>
          </cell>
          <cell r="DV227" t="str">
            <v>350 mm</v>
          </cell>
          <cell r="DW227">
            <v>85.429999999999993</v>
          </cell>
          <cell r="DX227" t="str">
            <v>1</v>
          </cell>
          <cell r="DY227" t="str">
            <v>CS</v>
          </cell>
          <cell r="DZ227">
            <v>701.74</v>
          </cell>
          <cell r="EA227">
            <v>693.52</v>
          </cell>
        </row>
        <row r="228">
          <cell r="A228">
            <v>142</v>
          </cell>
          <cell r="B228" t="str">
            <v>C75</v>
          </cell>
          <cell r="C228" t="str">
            <v>C75'</v>
          </cell>
          <cell r="D228">
            <v>2.7117680000000002E-2</v>
          </cell>
          <cell r="F228">
            <v>2.5316468649999999</v>
          </cell>
          <cell r="G228">
            <v>2.33</v>
          </cell>
          <cell r="K228">
            <v>0.10128254027541035</v>
          </cell>
          <cell r="L228">
            <v>13.786127714603357</v>
          </cell>
          <cell r="M228">
            <v>13.786127714603357</v>
          </cell>
          <cell r="N228">
            <v>158.85556093163123</v>
          </cell>
          <cell r="O228">
            <v>0.63051724239172469</v>
          </cell>
          <cell r="P228">
            <v>251.49163499685122</v>
          </cell>
          <cell r="Q228">
            <v>2.7117680000000002E-2</v>
          </cell>
          <cell r="R228">
            <v>0</v>
          </cell>
          <cell r="S228">
            <v>5.7860149749999987</v>
          </cell>
          <cell r="U228">
            <v>2051</v>
          </cell>
          <cell r="V228">
            <v>158.4</v>
          </cell>
          <cell r="X228">
            <v>1.17621821</v>
          </cell>
          <cell r="Y228">
            <v>0.58810910500000002</v>
          </cell>
          <cell r="AB228" t="str">
            <v/>
          </cell>
          <cell r="AC228">
            <v>126.72000000000001</v>
          </cell>
          <cell r="AD228">
            <v>3.0081333333333338</v>
          </cell>
          <cell r="AE228">
            <v>10.760866929860999</v>
          </cell>
          <cell r="AF228">
            <v>11.348976034861</v>
          </cell>
          <cell r="AG228">
            <v>13.084780527361</v>
          </cell>
          <cell r="AH228">
            <v>264.57641552421222</v>
          </cell>
          <cell r="AI228">
            <v>22.810000000000002</v>
          </cell>
          <cell r="AJ228">
            <v>7.98</v>
          </cell>
          <cell r="AK228">
            <v>14</v>
          </cell>
          <cell r="AL228">
            <v>0.35000000000000003</v>
          </cell>
          <cell r="AM228">
            <v>1.4E-2</v>
          </cell>
          <cell r="AN228">
            <v>0.23982458114624022</v>
          </cell>
          <cell r="AO228">
            <v>0.33914794921875002</v>
          </cell>
          <cell r="AP228">
            <v>0.6852130889892577</v>
          </cell>
          <cell r="AQ228">
            <v>3.7654543437495414</v>
          </cell>
          <cell r="AR228">
            <v>2.5837520620926968</v>
          </cell>
          <cell r="AS228">
            <v>5.9297099103088549</v>
          </cell>
          <cell r="AT228">
            <v>0.7226629161499637</v>
          </cell>
          <cell r="AU228">
            <v>0.96248749729620386</v>
          </cell>
          <cell r="AV228">
            <v>3.983679348481433</v>
          </cell>
          <cell r="AW228">
            <v>383.27486937305349</v>
          </cell>
          <cell r="AX228">
            <v>0.69030462643427759</v>
          </cell>
          <cell r="AY228">
            <v>288.90514744734526</v>
          </cell>
          <cell r="AZ228" t="str">
            <v>87°39'30''</v>
          </cell>
          <cell r="BA228" t="e">
            <v>#VALUE!</v>
          </cell>
          <cell r="BB228">
            <v>1E-3</v>
          </cell>
          <cell r="BC228" t="e">
            <v>#VALUE!</v>
          </cell>
          <cell r="BD228" t="e">
            <v>#VALUE!</v>
          </cell>
          <cell r="BE228" t="e">
            <v>#VALUE!</v>
          </cell>
          <cell r="BF228" t="e">
            <v>#VALUE!</v>
          </cell>
          <cell r="BG228" t="e">
            <v>#VALUE!</v>
          </cell>
          <cell r="BH228" t="e">
            <v>#VALUE!</v>
          </cell>
          <cell r="BI228" t="e">
            <v>#VALUE!</v>
          </cell>
          <cell r="BJ228" t="e">
            <v>#VALUE!</v>
          </cell>
          <cell r="BK228" t="e">
            <v>#VALUE!</v>
          </cell>
          <cell r="BL228" t="e">
            <v>#VALUE!</v>
          </cell>
          <cell r="BM228" t="e">
            <v>#VALUE!</v>
          </cell>
          <cell r="BN228">
            <v>2.9999999999972715E-2</v>
          </cell>
          <cell r="BO228">
            <v>693.49</v>
          </cell>
          <cell r="BP228">
            <v>691.67</v>
          </cell>
          <cell r="BQ228">
            <v>693.84</v>
          </cell>
          <cell r="BR228">
            <v>692.02</v>
          </cell>
          <cell r="BS228">
            <v>696.37646597910475</v>
          </cell>
          <cell r="BT228">
            <v>695</v>
          </cell>
          <cell r="BU228" t="str">
            <v/>
          </cell>
          <cell r="BV228">
            <v>2.5364659791047188</v>
          </cell>
          <cell r="BW228">
            <v>2.9800000000000182</v>
          </cell>
          <cell r="BX228">
            <v>2.8864659791047189</v>
          </cell>
          <cell r="BY228">
            <v>350</v>
          </cell>
          <cell r="BZ228">
            <v>0.83750000000000002</v>
          </cell>
          <cell r="CA228">
            <v>0.4375</v>
          </cell>
          <cell r="CB228">
            <v>2.7582329895523685</v>
          </cell>
          <cell r="CC228">
            <v>4</v>
          </cell>
          <cell r="CD228">
            <v>1.8303996774230906</v>
          </cell>
          <cell r="CE228">
            <v>2503.5148587979525</v>
          </cell>
          <cell r="CF228">
            <v>1.7614953387844912E-2</v>
          </cell>
          <cell r="CG228">
            <v>631.45912356519909</v>
          </cell>
          <cell r="CH228">
            <v>3134.9739823631517</v>
          </cell>
          <cell r="CI228">
            <v>2</v>
          </cell>
          <cell r="CJ228">
            <v>1</v>
          </cell>
          <cell r="CK228">
            <v>1.5</v>
          </cell>
          <cell r="CL228">
            <v>2854</v>
          </cell>
          <cell r="CM228">
            <v>1.6476737819007454</v>
          </cell>
          <cell r="CN228">
            <v>1.9</v>
          </cell>
          <cell r="CO228" t="str">
            <v/>
          </cell>
          <cell r="CP228">
            <v>3</v>
          </cell>
          <cell r="CQ228">
            <v>3</v>
          </cell>
          <cell r="DV228" t="str">
            <v>350 mm</v>
          </cell>
          <cell r="DW228">
            <v>22.810000000000002</v>
          </cell>
          <cell r="DX228" t="str">
            <v>1</v>
          </cell>
          <cell r="DY228" t="str">
            <v>CS</v>
          </cell>
          <cell r="DZ228">
            <v>693.49</v>
          </cell>
          <cell r="EA228">
            <v>691.67</v>
          </cell>
        </row>
        <row r="229">
          <cell r="A229">
            <v>143</v>
          </cell>
          <cell r="B229" t="str">
            <v>C75'</v>
          </cell>
          <cell r="C229" t="str">
            <v>CBB7</v>
          </cell>
          <cell r="F229">
            <v>2.5316468649999999</v>
          </cell>
          <cell r="G229">
            <v>2.33</v>
          </cell>
          <cell r="K229">
            <v>1.5284053686658647E-2</v>
          </cell>
          <cell r="L229">
            <v>13.801411768290015</v>
          </cell>
          <cell r="M229">
            <v>13.801411768290015</v>
          </cell>
          <cell r="N229">
            <v>158.75618315305167</v>
          </cell>
          <cell r="O229">
            <v>0.62965517241379365</v>
          </cell>
          <cell r="P229">
            <v>251.49163499685122</v>
          </cell>
          <cell r="Q229">
            <v>0</v>
          </cell>
          <cell r="R229">
            <v>0</v>
          </cell>
          <cell r="S229">
            <v>5.7860149749999987</v>
          </cell>
          <cell r="U229">
            <v>2116</v>
          </cell>
          <cell r="V229">
            <v>158.4</v>
          </cell>
          <cell r="X229">
            <v>1.17621821</v>
          </cell>
          <cell r="Y229">
            <v>0.58810910500000002</v>
          </cell>
          <cell r="AB229" t="str">
            <v/>
          </cell>
          <cell r="AC229">
            <v>126.72000000000001</v>
          </cell>
          <cell r="AD229">
            <v>3.1034666666666668</v>
          </cell>
          <cell r="AE229">
            <v>11.068881764828291</v>
          </cell>
          <cell r="AF229">
            <v>11.656990869828292</v>
          </cell>
          <cell r="AG229">
            <v>13.392795362328291</v>
          </cell>
          <cell r="AH229">
            <v>264.88443035917953</v>
          </cell>
          <cell r="AI229">
            <v>4.6399999999999997</v>
          </cell>
          <cell r="AJ229">
            <v>9.6999999999999993</v>
          </cell>
          <cell r="AK229">
            <v>16</v>
          </cell>
          <cell r="AL229">
            <v>0.36199999999999999</v>
          </cell>
          <cell r="AM229">
            <v>0.01</v>
          </cell>
          <cell r="AN229">
            <v>0.18232369852066038</v>
          </cell>
          <cell r="AO229">
            <v>0.34662207031249997</v>
          </cell>
          <cell r="AP229">
            <v>0.50365662574768066</v>
          </cell>
          <cell r="AQ229">
            <v>5.0998111007316886</v>
          </cell>
          <cell r="AR229">
            <v>4.294792048260712</v>
          </cell>
          <cell r="AS229">
            <v>5.7839254602067083</v>
          </cell>
          <cell r="AT229">
            <v>1.3255898707006197</v>
          </cell>
          <cell r="AU229">
            <v>1.5079135692212802</v>
          </cell>
          <cell r="AV229">
            <v>6.2886464925182377</v>
          </cell>
          <cell r="AW229">
            <v>647.23829413967246</v>
          </cell>
          <cell r="AX229">
            <v>0.40925333491163629</v>
          </cell>
          <cell r="AY229">
            <v>290.64281485536679</v>
          </cell>
          <cell r="AZ229" t="str">
            <v>01°44'16''</v>
          </cell>
          <cell r="BA229" t="e">
            <v>#VALUE!</v>
          </cell>
          <cell r="BB229">
            <v>0.54500000000000004</v>
          </cell>
          <cell r="BC229" t="e">
            <v>#VALUE!</v>
          </cell>
          <cell r="BD229" t="e">
            <v>#VALUE!</v>
          </cell>
          <cell r="BE229" t="e">
            <v>#VALUE!</v>
          </cell>
          <cell r="BF229" t="e">
            <v>#VALUE!</v>
          </cell>
          <cell r="BG229" t="e">
            <v>#VALUE!</v>
          </cell>
          <cell r="BH229" t="e">
            <v>#VALUE!</v>
          </cell>
          <cell r="BI229" t="e">
            <v>#VALUE!</v>
          </cell>
          <cell r="BJ229" t="e">
            <v>#VALUE!</v>
          </cell>
          <cell r="BK229" t="e">
            <v>#VALUE!</v>
          </cell>
          <cell r="BL229" t="e">
            <v>#VALUE!</v>
          </cell>
          <cell r="BM229" t="e">
            <v>#VALUE!</v>
          </cell>
          <cell r="BN229">
            <v>2.9999999999972715E-2</v>
          </cell>
          <cell r="BO229">
            <v>691.64</v>
          </cell>
          <cell r="BP229">
            <v>691.19</v>
          </cell>
          <cell r="BQ229">
            <v>692.00199999999995</v>
          </cell>
          <cell r="BR229">
            <v>691.55200000000002</v>
          </cell>
          <cell r="BS229">
            <v>695</v>
          </cell>
          <cell r="BT229">
            <v>694.8</v>
          </cell>
          <cell r="BU229" t="str">
            <v/>
          </cell>
          <cell r="BV229">
            <v>2.9980000000000473</v>
          </cell>
          <cell r="BW229">
            <v>3.2479999999999336</v>
          </cell>
          <cell r="BX229">
            <v>3.3600000000000474</v>
          </cell>
          <cell r="BY229">
            <v>400</v>
          </cell>
          <cell r="BZ229">
            <v>0.8</v>
          </cell>
          <cell r="CA229">
            <v>0.4</v>
          </cell>
          <cell r="CB229">
            <v>3.1229999999999905</v>
          </cell>
          <cell r="CC229">
            <v>4</v>
          </cell>
          <cell r="CD229">
            <v>1.9754472415527813</v>
          </cell>
          <cell r="CE229">
            <v>6089.8499999999813</v>
          </cell>
          <cell r="CF229">
            <v>1.272956525105871E-2</v>
          </cell>
          <cell r="CG229">
            <v>469.21940264363457</v>
          </cell>
          <cell r="CH229">
            <v>6559.0694026436158</v>
          </cell>
          <cell r="CI229">
            <v>4</v>
          </cell>
          <cell r="CJ229">
            <v>1</v>
          </cell>
          <cell r="CK229" t="str">
            <v/>
          </cell>
          <cell r="CL229" t="str">
            <v/>
          </cell>
          <cell r="CM229" t="str">
            <v/>
          </cell>
          <cell r="CN229" t="str">
            <v/>
          </cell>
          <cell r="CO229">
            <v>1.0471647386993397</v>
          </cell>
          <cell r="CP229">
            <v>3</v>
          </cell>
          <cell r="CQ229">
            <v>3</v>
          </cell>
          <cell r="DV229" t="str">
            <v>400 mm</v>
          </cell>
          <cell r="DW229">
            <v>4.6399999999999997</v>
          </cell>
          <cell r="DX229" t="str">
            <v>-</v>
          </cell>
          <cell r="DY229" t="str">
            <v>PVC</v>
          </cell>
          <cell r="DZ229">
            <v>691.64</v>
          </cell>
          <cell r="EA229">
            <v>691.18999999999994</v>
          </cell>
        </row>
        <row r="230">
          <cell r="A230">
            <v>144</v>
          </cell>
          <cell r="B230" t="str">
            <v>CBB7</v>
          </cell>
          <cell r="C230" t="str">
            <v>C75A</v>
          </cell>
          <cell r="F230">
            <v>2.5316468649999999</v>
          </cell>
          <cell r="G230">
            <v>2.33</v>
          </cell>
          <cell r="K230">
            <v>0.21643102400566458</v>
          </cell>
          <cell r="L230">
            <v>14.01784279229568</v>
          </cell>
          <cell r="M230">
            <v>14.01784279229568</v>
          </cell>
          <cell r="N230">
            <v>157.36697439450208</v>
          </cell>
          <cell r="O230">
            <v>0.63054797243572758</v>
          </cell>
          <cell r="P230">
            <v>251.49163499685122</v>
          </cell>
          <cell r="Q230">
            <v>0</v>
          </cell>
          <cell r="R230">
            <v>0</v>
          </cell>
          <cell r="S230">
            <v>5.7860149749999987</v>
          </cell>
          <cell r="U230">
            <v>2190</v>
          </cell>
          <cell r="V230">
            <v>158.4</v>
          </cell>
          <cell r="Y230">
            <v>0</v>
          </cell>
          <cell r="AB230" t="str">
            <v/>
          </cell>
          <cell r="AC230">
            <v>126.72000000000001</v>
          </cell>
          <cell r="AD230">
            <v>3.2120000000000006</v>
          </cell>
          <cell r="AE230">
            <v>11.418041783794999</v>
          </cell>
          <cell r="AF230">
            <v>11.418041783794999</v>
          </cell>
          <cell r="AG230">
            <v>13.153846276294999</v>
          </cell>
          <cell r="AH230">
            <v>264.64548127314623</v>
          </cell>
          <cell r="AI230">
            <v>37.729999999999997</v>
          </cell>
          <cell r="AJ230">
            <v>4</v>
          </cell>
          <cell r="AK230">
            <v>16</v>
          </cell>
          <cell r="AL230">
            <v>0.4</v>
          </cell>
          <cell r="AM230">
            <v>1.4E-2</v>
          </cell>
          <cell r="AN230">
            <v>0.27225646972656259</v>
          </cell>
          <cell r="AO230">
            <v>0.36074218750000003</v>
          </cell>
          <cell r="AP230">
            <v>0.68064117431640647</v>
          </cell>
          <cell r="AQ230">
            <v>2.9052298733378588</v>
          </cell>
          <cell r="AR230">
            <v>1.8753119352220589</v>
          </cell>
          <cell r="AS230">
            <v>3.3789034258199795</v>
          </cell>
          <cell r="AT230">
            <v>0.43019167262664176</v>
          </cell>
          <cell r="AU230">
            <v>0.7024481423532043</v>
          </cell>
          <cell r="AV230">
            <v>3.0830049513197935</v>
          </cell>
          <cell r="AW230">
            <v>387.42182824188887</v>
          </cell>
          <cell r="AX230">
            <v>0.68309388367222668</v>
          </cell>
          <cell r="AY230">
            <v>205.60450196964803</v>
          </cell>
          <cell r="AZ230" t="str">
            <v>85°02'18''</v>
          </cell>
          <cell r="BA230" t="e">
            <v>#VALUE!</v>
          </cell>
          <cell r="BB230">
            <v>1E-3</v>
          </cell>
          <cell r="BC230" t="e">
            <v>#VALUE!</v>
          </cell>
          <cell r="BD230" t="e">
            <v>#VALUE!</v>
          </cell>
          <cell r="BE230" t="e">
            <v>#VALUE!</v>
          </cell>
          <cell r="BF230" t="e">
            <v>#VALUE!</v>
          </cell>
          <cell r="BG230" t="e">
            <v>#VALUE!</v>
          </cell>
          <cell r="BH230" t="e">
            <v>#VALUE!</v>
          </cell>
          <cell r="BI230" t="e">
            <v>#VALUE!</v>
          </cell>
          <cell r="BJ230" t="e">
            <v>#VALUE!</v>
          </cell>
          <cell r="BK230" t="e">
            <v>#VALUE!</v>
          </cell>
          <cell r="BL230" t="e">
            <v>#VALUE!</v>
          </cell>
          <cell r="BM230" t="e">
            <v>#VALUE!</v>
          </cell>
          <cell r="BN230">
            <v>3.0000000000086402E-2</v>
          </cell>
          <cell r="BO230">
            <v>691.16</v>
          </cell>
          <cell r="BP230">
            <v>689.65</v>
          </cell>
          <cell r="BQ230">
            <v>691.56</v>
          </cell>
          <cell r="BR230">
            <v>690.05</v>
          </cell>
          <cell r="BS230">
            <v>694.8</v>
          </cell>
          <cell r="BT230">
            <v>692.5</v>
          </cell>
          <cell r="BU230" t="str">
            <v/>
          </cell>
          <cell r="BV230">
            <v>3.2400000000000091</v>
          </cell>
          <cell r="BW230">
            <v>2.4500000000000455</v>
          </cell>
          <cell r="BX230">
            <v>3.640000000000009</v>
          </cell>
          <cell r="BY230">
            <v>400</v>
          </cell>
          <cell r="BZ230">
            <v>0.9</v>
          </cell>
          <cell r="CA230">
            <v>0.5</v>
          </cell>
          <cell r="CB230">
            <v>2.8450000000000273</v>
          </cell>
          <cell r="CC230">
            <v>3</v>
          </cell>
          <cell r="CD230">
            <v>2.042046235780774</v>
          </cell>
          <cell r="CE230">
            <v>2977.3034117683687</v>
          </cell>
          <cell r="CF230">
            <v>1.8931359577848417E-2</v>
          </cell>
          <cell r="CG230">
            <v>693.20204725520682</v>
          </cell>
          <cell r="CH230">
            <v>3670.5054590235754</v>
          </cell>
          <cell r="CI230">
            <v>2</v>
          </cell>
          <cell r="CJ230">
            <v>1</v>
          </cell>
          <cell r="CK230">
            <v>1.5</v>
          </cell>
          <cell r="CL230">
            <v>3059</v>
          </cell>
          <cell r="CM230">
            <v>1.7998555699690628</v>
          </cell>
          <cell r="CN230">
            <v>1.9</v>
          </cell>
          <cell r="CO230" t="str">
            <v/>
          </cell>
          <cell r="CP230">
            <v>3</v>
          </cell>
          <cell r="CQ230">
            <v>3</v>
          </cell>
          <cell r="DV230" t="str">
            <v>400 mm</v>
          </cell>
          <cell r="DW230">
            <v>37.729999999999997</v>
          </cell>
          <cell r="DX230" t="str">
            <v>1</v>
          </cell>
          <cell r="DY230" t="str">
            <v>CS</v>
          </cell>
          <cell r="DZ230">
            <v>691.16</v>
          </cell>
          <cell r="EA230">
            <v>689.65</v>
          </cell>
        </row>
        <row r="231">
          <cell r="A231">
            <v>145</v>
          </cell>
          <cell r="B231" t="str">
            <v>C75A</v>
          </cell>
          <cell r="C231" t="str">
            <v>ALIV75B</v>
          </cell>
          <cell r="F231">
            <v>2.5316468649999999</v>
          </cell>
          <cell r="G231">
            <v>2.33</v>
          </cell>
          <cell r="K231">
            <v>0.38256362378372682</v>
          </cell>
          <cell r="L231">
            <v>14.400406416079406</v>
          </cell>
          <cell r="M231">
            <v>14.400406416079406</v>
          </cell>
          <cell r="N231">
            <v>154.99085164316728</v>
          </cell>
          <cell r="O231">
            <v>0.63090702604482141</v>
          </cell>
          <cell r="P231">
            <v>251.49163499685122</v>
          </cell>
          <cell r="Q231">
            <v>0</v>
          </cell>
          <cell r="R231">
            <v>0</v>
          </cell>
          <cell r="S231">
            <v>5.7860149749999987</v>
          </cell>
          <cell r="U231">
            <v>2190</v>
          </cell>
          <cell r="V231">
            <v>158.4</v>
          </cell>
          <cell r="Y231">
            <v>0</v>
          </cell>
          <cell r="AB231" t="str">
            <v/>
          </cell>
          <cell r="AC231">
            <v>126.72000000000001</v>
          </cell>
          <cell r="AD231">
            <v>3.2120000000000006</v>
          </cell>
          <cell r="AE231">
            <v>11.418041783794999</v>
          </cell>
          <cell r="AF231">
            <v>11.418041783794999</v>
          </cell>
          <cell r="AG231">
            <v>13.153846276294999</v>
          </cell>
          <cell r="AH231">
            <v>264.64548127314623</v>
          </cell>
          <cell r="AI231">
            <v>66.039999999999992</v>
          </cell>
          <cell r="AJ231">
            <v>3.91</v>
          </cell>
          <cell r="AK231">
            <v>16</v>
          </cell>
          <cell r="AL231">
            <v>0.4</v>
          </cell>
          <cell r="AM231">
            <v>1.4E-2</v>
          </cell>
          <cell r="AN231">
            <v>0.27423915863037113</v>
          </cell>
          <cell r="AO231">
            <v>0.36074218750000003</v>
          </cell>
          <cell r="AP231">
            <v>0.68559789657592773</v>
          </cell>
          <cell r="AQ231">
            <v>2.8818844512036366</v>
          </cell>
          <cell r="AR231">
            <v>1.8488723986948947</v>
          </cell>
          <cell r="AS231">
            <v>3.321945364258351</v>
          </cell>
          <cell r="AT231">
            <v>0.42330570795562111</v>
          </cell>
          <cell r="AU231">
            <v>0.69754486658599224</v>
          </cell>
          <cell r="AV231">
            <v>3.0481238230164567</v>
          </cell>
          <cell r="AW231">
            <v>383.03853638482144</v>
          </cell>
          <cell r="AX231">
            <v>0.69091085134908969</v>
          </cell>
          <cell r="AY231">
            <v>202.11379254880276</v>
          </cell>
          <cell r="AZ231" t="str">
            <v>03°29'27''</v>
          </cell>
          <cell r="BA231" t="e">
            <v>#VALUE!</v>
          </cell>
          <cell r="BB231">
            <v>1E-3</v>
          </cell>
          <cell r="BC231" t="e">
            <v>#VALUE!</v>
          </cell>
          <cell r="BD231" t="e">
            <v>#VALUE!</v>
          </cell>
          <cell r="BE231" t="e">
            <v>#VALUE!</v>
          </cell>
          <cell r="BF231" t="e">
            <v>#VALUE!</v>
          </cell>
          <cell r="BG231" t="e">
            <v>#VALUE!</v>
          </cell>
          <cell r="BH231" t="e">
            <v>#VALUE!</v>
          </cell>
          <cell r="BI231" t="e">
            <v>#VALUE!</v>
          </cell>
          <cell r="BJ231" t="e">
            <v>#VALUE!</v>
          </cell>
          <cell r="BK231" t="e">
            <v>#VALUE!</v>
          </cell>
          <cell r="BL231" t="e">
            <v>#VALUE!</v>
          </cell>
          <cell r="BM231" t="e">
            <v>#VALUE!</v>
          </cell>
          <cell r="BN231">
            <v>6.9999999999936335E-2</v>
          </cell>
          <cell r="BO231">
            <v>689.58</v>
          </cell>
          <cell r="BP231">
            <v>687</v>
          </cell>
          <cell r="BQ231">
            <v>689.98</v>
          </cell>
          <cell r="BR231">
            <v>687.4</v>
          </cell>
          <cell r="BS231">
            <v>692.5</v>
          </cell>
          <cell r="BT231">
            <v>688</v>
          </cell>
          <cell r="BU231" t="str">
            <v/>
          </cell>
          <cell r="BV231">
            <v>2.5199999999999818</v>
          </cell>
          <cell r="BW231">
            <v>0.60000000000002274</v>
          </cell>
          <cell r="BX231">
            <v>2.9199999999999817</v>
          </cell>
          <cell r="BY231">
            <v>400</v>
          </cell>
          <cell r="BZ231">
            <v>0.9</v>
          </cell>
          <cell r="CA231">
            <v>0.5</v>
          </cell>
          <cell r="CB231">
            <v>1.5600000000000023</v>
          </cell>
          <cell r="CC231">
            <v>4</v>
          </cell>
          <cell r="CD231">
            <v>1.2502326693100456</v>
          </cell>
          <cell r="CE231">
            <v>1974.7425011752173</v>
          </cell>
          <cell r="CF231">
            <v>5.7927048862830177E-2</v>
          </cell>
          <cell r="CG231">
            <v>1924.5873652743965</v>
          </cell>
          <cell r="CH231">
            <v>3899.3298664496137</v>
          </cell>
          <cell r="CI231">
            <v>2</v>
          </cell>
          <cell r="CJ231">
            <v>1</v>
          </cell>
          <cell r="CK231">
            <v>1.5</v>
          </cell>
          <cell r="CL231">
            <v>3059</v>
          </cell>
          <cell r="CM231">
            <v>1.9120610656013144</v>
          </cell>
          <cell r="CN231">
            <v>2.2000000000000002</v>
          </cell>
          <cell r="CO231" t="str">
            <v/>
          </cell>
          <cell r="CP231">
            <v>3</v>
          </cell>
          <cell r="CQ231">
            <v>3</v>
          </cell>
          <cell r="DV231" t="str">
            <v>400 mm</v>
          </cell>
          <cell r="DW231">
            <v>66.039999999999992</v>
          </cell>
          <cell r="DX231" t="str">
            <v>1</v>
          </cell>
          <cell r="DY231" t="str">
            <v>CS</v>
          </cell>
          <cell r="DZ231">
            <v>689.58</v>
          </cell>
          <cell r="EA231">
            <v>687</v>
          </cell>
        </row>
        <row r="232">
          <cell r="A232">
            <v>146</v>
          </cell>
          <cell r="B232" t="str">
            <v>ALIV75B</v>
          </cell>
          <cell r="C232" t="str">
            <v>C75C</v>
          </cell>
          <cell r="G232" t="str">
            <v/>
          </cell>
          <cell r="K232" t="str">
            <v/>
          </cell>
          <cell r="L232" t="str">
            <v/>
          </cell>
          <cell r="M232" t="str">
            <v/>
          </cell>
          <cell r="N232">
            <v>0</v>
          </cell>
          <cell r="O232" t="str">
            <v/>
          </cell>
          <cell r="P232" t="str">
            <v/>
          </cell>
          <cell r="Q232">
            <v>0</v>
          </cell>
          <cell r="R232">
            <v>0</v>
          </cell>
          <cell r="S232">
            <v>5.7860149749999987</v>
          </cell>
          <cell r="U232">
            <v>2190</v>
          </cell>
          <cell r="V232">
            <v>158.4</v>
          </cell>
          <cell r="Y232">
            <v>0</v>
          </cell>
          <cell r="AB232" t="str">
            <v/>
          </cell>
          <cell r="AC232">
            <v>126.72000000000001</v>
          </cell>
          <cell r="AD232">
            <v>3.2120000000000006</v>
          </cell>
          <cell r="AE232">
            <v>11.418041783794999</v>
          </cell>
          <cell r="AF232">
            <v>11.418041783794999</v>
          </cell>
          <cell r="AG232">
            <v>13.153846276294999</v>
          </cell>
          <cell r="AH232">
            <v>13.153846276294999</v>
          </cell>
          <cell r="AI232">
            <v>30.59</v>
          </cell>
          <cell r="AJ232">
            <v>5.13</v>
          </cell>
          <cell r="AK232">
            <v>16</v>
          </cell>
          <cell r="AL232">
            <v>0.4</v>
          </cell>
          <cell r="AM232">
            <v>1.4E-2</v>
          </cell>
          <cell r="AN232">
            <v>5.3025054931640628E-2</v>
          </cell>
          <cell r="AO232">
            <v>7.9687500000000022E-2</v>
          </cell>
          <cell r="AP232">
            <v>0.13256263732910156</v>
          </cell>
          <cell r="AQ232">
            <v>1.3317972571314405</v>
          </cell>
          <cell r="AR232">
            <v>2.2265388442684078</v>
          </cell>
          <cell r="AS232">
            <v>1.0824136155440671</v>
          </cell>
          <cell r="AT232">
            <v>9.0401831503711921E-2</v>
          </cell>
          <cell r="AU232">
            <v>0.14342688643535256</v>
          </cell>
          <cell r="AV232">
            <v>3.4914265418376598</v>
          </cell>
          <cell r="AW232">
            <v>438.7455989754244</v>
          </cell>
          <cell r="AX232">
            <v>2.9980577143137999E-2</v>
          </cell>
          <cell r="AY232">
            <v>207.94732962731675</v>
          </cell>
          <cell r="AZ232" t="str">
            <v>05°50'01''</v>
          </cell>
          <cell r="BA232" t="e">
            <v>#VALUE!</v>
          </cell>
          <cell r="BB232">
            <v>1E-3</v>
          </cell>
          <cell r="BC232" t="e">
            <v>#VALUE!</v>
          </cell>
          <cell r="BD232" t="e">
            <v>#VALUE!</v>
          </cell>
          <cell r="BE232" t="e">
            <v>#VALUE!</v>
          </cell>
          <cell r="BF232" t="e">
            <v>#VALUE!</v>
          </cell>
          <cell r="BG232" t="e">
            <v>#VALUE!</v>
          </cell>
          <cell r="BH232" t="e">
            <v>#VALUE!</v>
          </cell>
          <cell r="BI232" t="e">
            <v>#VALUE!</v>
          </cell>
          <cell r="BJ232" t="e">
            <v>#VALUE!</v>
          </cell>
          <cell r="BK232" t="e">
            <v>#VALUE!</v>
          </cell>
          <cell r="BL232" t="e">
            <v>#VALUE!</v>
          </cell>
          <cell r="BM232" t="e">
            <v>#VALUE!</v>
          </cell>
          <cell r="BN232">
            <v>2.9999999999972715E-2</v>
          </cell>
          <cell r="BO232">
            <v>686.97</v>
          </cell>
          <cell r="BP232">
            <v>685.4</v>
          </cell>
          <cell r="BQ232">
            <v>687.37</v>
          </cell>
          <cell r="BR232">
            <v>685.8</v>
          </cell>
          <cell r="BS232">
            <v>688</v>
          </cell>
          <cell r="BT232">
            <v>687</v>
          </cell>
          <cell r="BU232" t="str">
            <v/>
          </cell>
          <cell r="BV232">
            <v>0.62999999999999545</v>
          </cell>
          <cell r="BW232">
            <v>1.2000000000000455</v>
          </cell>
          <cell r="BX232">
            <v>1.0299999999999954</v>
          </cell>
          <cell r="BY232">
            <v>400</v>
          </cell>
          <cell r="BZ232">
            <v>0.9</v>
          </cell>
          <cell r="CA232">
            <v>0.5</v>
          </cell>
          <cell r="CB232">
            <v>0.91500000000002046</v>
          </cell>
          <cell r="CC232">
            <v>5</v>
          </cell>
          <cell r="CD232">
            <v>0.83533472829343924</v>
          </cell>
          <cell r="CE232">
            <v>1150.255920860066</v>
          </cell>
          <cell r="CF232">
            <v>0.13793420081894148</v>
          </cell>
          <cell r="CG232">
            <v>5364.0418306843303</v>
          </cell>
          <cell r="CH232">
            <v>6514.2977515443963</v>
          </cell>
          <cell r="CI232">
            <v>2</v>
          </cell>
          <cell r="CJ232">
            <v>1</v>
          </cell>
          <cell r="CK232">
            <v>1.5</v>
          </cell>
          <cell r="CL232">
            <v>3059</v>
          </cell>
          <cell r="CM232">
            <v>3.1943271092895045</v>
          </cell>
          <cell r="CN232">
            <v>4</v>
          </cell>
          <cell r="CO232" t="str">
            <v/>
          </cell>
          <cell r="CP232">
            <v>3</v>
          </cell>
          <cell r="CQ232">
            <v>3</v>
          </cell>
          <cell r="DV232" t="str">
            <v>400 mm</v>
          </cell>
          <cell r="DW232">
            <v>30.59</v>
          </cell>
          <cell r="DX232" t="str">
            <v>1</v>
          </cell>
          <cell r="DY232" t="str">
            <v>CS</v>
          </cell>
          <cell r="DZ232">
            <v>686.97</v>
          </cell>
          <cell r="EA232">
            <v>685.4</v>
          </cell>
        </row>
        <row r="233">
          <cell r="A233">
            <v>144</v>
          </cell>
          <cell r="B233" t="str">
            <v>ALIV75B</v>
          </cell>
          <cell r="C233" t="str">
            <v>BOT 75B</v>
          </cell>
          <cell r="F233">
            <v>2.5316468649999999</v>
          </cell>
          <cell r="G233">
            <v>2.33</v>
          </cell>
          <cell r="K233">
            <v>3.7567191116015817E-3</v>
          </cell>
          <cell r="L233">
            <v>14.021599511407281</v>
          </cell>
          <cell r="M233">
            <v>14.021599511407281</v>
          </cell>
          <cell r="N233">
            <v>157.34315439165252</v>
          </cell>
          <cell r="O233">
            <v>0.65452702702702559</v>
          </cell>
          <cell r="P233">
            <v>251.49163499685122</v>
          </cell>
          <cell r="Q233">
            <v>0</v>
          </cell>
          <cell r="R233">
            <v>0</v>
          </cell>
          <cell r="V233">
            <v>158.4</v>
          </cell>
          <cell r="Y233">
            <v>0</v>
          </cell>
          <cell r="AB233" t="str">
            <v/>
          </cell>
          <cell r="AC233" t="str">
            <v/>
          </cell>
          <cell r="AD233" t="str">
            <v/>
          </cell>
          <cell r="AE233" t="str">
            <v/>
          </cell>
          <cell r="AF233" t="str">
            <v/>
          </cell>
          <cell r="AG233" t="str">
            <v/>
          </cell>
          <cell r="AH233">
            <v>251.49163499685122</v>
          </cell>
          <cell r="AI233">
            <v>1.4800000000000002</v>
          </cell>
          <cell r="AJ233">
            <v>18.920000000000002</v>
          </cell>
          <cell r="AK233">
            <v>10</v>
          </cell>
          <cell r="AL233">
            <v>0.22700000000000001</v>
          </cell>
          <cell r="AM233">
            <v>0.01</v>
          </cell>
          <cell r="AN233">
            <v>0.19865032863616944</v>
          </cell>
          <cell r="AO233">
            <v>0.22688396453857423</v>
          </cell>
          <cell r="AP233">
            <v>0.87511157989501953</v>
          </cell>
          <cell r="AQ233">
            <v>6.6966665482703718</v>
          </cell>
          <cell r="AR233">
            <v>4.27062331427706</v>
          </cell>
          <cell r="AS233">
            <v>10.966331396757798</v>
          </cell>
          <cell r="AT233">
            <v>2.2856953546749956</v>
          </cell>
          <cell r="AU233">
            <v>2.4843456833111652</v>
          </cell>
          <cell r="AV233">
            <v>6.4344298755729161</v>
          </cell>
          <cell r="AW233">
            <v>260.40640854220578</v>
          </cell>
          <cell r="AX233">
            <v>0.96576592106445913</v>
          </cell>
          <cell r="AY233">
            <v>159.53207548983758</v>
          </cell>
          <cell r="AZ233" t="b">
            <v>0</v>
          </cell>
          <cell r="BA233" t="str">
            <v/>
          </cell>
          <cell r="BB233" t="str">
            <v/>
          </cell>
          <cell r="BC233" t="str">
            <v/>
          </cell>
          <cell r="BD233" t="str">
            <v/>
          </cell>
          <cell r="BE233" t="str">
            <v/>
          </cell>
          <cell r="BF233" t="str">
            <v/>
          </cell>
          <cell r="BG233">
            <v>3.2677557264939012</v>
          </cell>
          <cell r="BH233">
            <v>5.2863436123348011</v>
          </cell>
          <cell r="BI233">
            <v>1.2</v>
          </cell>
          <cell r="BJ233" t="str">
            <v/>
          </cell>
          <cell r="BK233" t="str">
            <v/>
          </cell>
          <cell r="BL233" t="str">
            <v/>
          </cell>
          <cell r="BM233">
            <v>5.7463909103841164</v>
          </cell>
          <cell r="BN233">
            <v>3.0499999999999545</v>
          </cell>
          <cell r="BO233">
            <v>686.6</v>
          </cell>
          <cell r="BP233">
            <v>686.32</v>
          </cell>
          <cell r="BQ233">
            <v>686.827</v>
          </cell>
          <cell r="BR233">
            <v>686.54700000000003</v>
          </cell>
          <cell r="BS233">
            <v>688</v>
          </cell>
          <cell r="BT233">
            <v>687.2</v>
          </cell>
          <cell r="BU233" t="b">
            <v>0</v>
          </cell>
          <cell r="BV233">
            <v>1.1730000000000018</v>
          </cell>
          <cell r="BW233">
            <v>0.65300000000002001</v>
          </cell>
          <cell r="BX233">
            <v>1.4000000000000019</v>
          </cell>
          <cell r="BY233">
            <v>250</v>
          </cell>
          <cell r="BZ233">
            <v>0.65</v>
          </cell>
          <cell r="CA233">
            <v>0.25</v>
          </cell>
          <cell r="CB233">
            <v>0.91300000000001091</v>
          </cell>
          <cell r="CC233">
            <v>3</v>
          </cell>
          <cell r="CD233">
            <v>1.1462076925960107</v>
          </cell>
          <cell r="CE233">
            <v>1643.4000000000196</v>
          </cell>
          <cell r="CF233">
            <v>7.5455479958854432E-2</v>
          </cell>
          <cell r="CG233">
            <v>2245.2725303898396</v>
          </cell>
          <cell r="CH233">
            <v>3888.6725303898593</v>
          </cell>
          <cell r="CI233">
            <v>4</v>
          </cell>
          <cell r="CJ233">
            <v>1</v>
          </cell>
          <cell r="CK233" t="str">
            <v/>
          </cell>
          <cell r="CL233" t="str">
            <v/>
          </cell>
          <cell r="CM233" t="str">
            <v/>
          </cell>
          <cell r="CN233" t="str">
            <v/>
          </cell>
          <cell r="CO233">
            <v>0.51359213814249205</v>
          </cell>
          <cell r="CP233">
            <v>3</v>
          </cell>
          <cell r="CQ233">
            <v>3</v>
          </cell>
          <cell r="DV233" t="str">
            <v>250 mm</v>
          </cell>
          <cell r="DW233">
            <v>1.4800000000000002</v>
          </cell>
          <cell r="DX233" t="str">
            <v>-</v>
          </cell>
          <cell r="DY233" t="str">
            <v>PVC</v>
          </cell>
          <cell r="DZ233">
            <v>686.6</v>
          </cell>
          <cell r="EA233">
            <v>686.32</v>
          </cell>
        </row>
        <row r="234">
          <cell r="A234">
            <v>147</v>
          </cell>
          <cell r="B234" t="str">
            <v>C75C</v>
          </cell>
          <cell r="C234" t="str">
            <v>C75D</v>
          </cell>
          <cell r="F234">
            <v>0</v>
          </cell>
          <cell r="G234" t="str">
            <v/>
          </cell>
          <cell r="K234" t="str">
            <v/>
          </cell>
          <cell r="L234" t="str">
            <v/>
          </cell>
          <cell r="M234" t="str">
            <v/>
          </cell>
          <cell r="N234">
            <v>0</v>
          </cell>
          <cell r="O234" t="str">
            <v/>
          </cell>
          <cell r="P234" t="str">
            <v/>
          </cell>
          <cell r="Q234">
            <v>0</v>
          </cell>
          <cell r="R234">
            <v>0</v>
          </cell>
          <cell r="S234">
            <v>5.7860149749999987</v>
          </cell>
          <cell r="U234">
            <v>2190</v>
          </cell>
          <cell r="V234">
            <v>158.4</v>
          </cell>
          <cell r="Y234">
            <v>0</v>
          </cell>
          <cell r="AB234" t="str">
            <v/>
          </cell>
          <cell r="AC234">
            <v>126.72000000000001</v>
          </cell>
          <cell r="AD234">
            <v>3.2120000000000006</v>
          </cell>
          <cell r="AE234">
            <v>11.418041783794999</v>
          </cell>
          <cell r="AF234">
            <v>11.418041783794999</v>
          </cell>
          <cell r="AG234">
            <v>13.153846276294999</v>
          </cell>
          <cell r="AH234">
            <v>13.153846276294999</v>
          </cell>
          <cell r="AI234">
            <v>41.209999999999994</v>
          </cell>
          <cell r="AJ234">
            <v>6.84</v>
          </cell>
          <cell r="AK234">
            <v>10</v>
          </cell>
          <cell r="AL234">
            <v>0.25</v>
          </cell>
          <cell r="AM234">
            <v>1.4E-2</v>
          </cell>
          <cell r="AN234">
            <v>5.7461738586425781E-2</v>
          </cell>
          <cell r="AO234">
            <v>9.1796875E-2</v>
          </cell>
          <cell r="AP234">
            <v>0.22984695434570313</v>
          </cell>
          <cell r="AQ234">
            <v>1.5436863870633328</v>
          </cell>
          <cell r="AR234">
            <v>2.4467695095000432</v>
          </cell>
          <cell r="AS234">
            <v>1.44053276296088</v>
          </cell>
          <cell r="AT234">
            <v>0.12145604799208184</v>
          </cell>
          <cell r="AU234">
            <v>0.17891778657850763</v>
          </cell>
          <cell r="AV234">
            <v>2.9470824687671717</v>
          </cell>
          <cell r="AW234">
            <v>144.66457239690968</v>
          </cell>
          <cell r="AX234">
            <v>9.0926520974363947E-2</v>
          </cell>
          <cell r="AY234">
            <v>206.03110529619542</v>
          </cell>
          <cell r="AZ234" t="str">
            <v>01°54'58''</v>
          </cell>
          <cell r="BA234" t="e">
            <v>#VALUE!</v>
          </cell>
          <cell r="BB234">
            <v>3.5000000000000003E-2</v>
          </cell>
          <cell r="BC234" t="e">
            <v>#VALUE!</v>
          </cell>
          <cell r="BD234" t="e">
            <v>#VALUE!</v>
          </cell>
          <cell r="BE234" t="e">
            <v>#VALUE!</v>
          </cell>
          <cell r="BF234" t="e">
            <v>#VALUE!</v>
          </cell>
          <cell r="BG234" t="e">
            <v>#VALUE!</v>
          </cell>
          <cell r="BH234" t="e">
            <v>#VALUE!</v>
          </cell>
          <cell r="BI234" t="e">
            <v>#VALUE!</v>
          </cell>
          <cell r="BJ234" t="e">
            <v>#VALUE!</v>
          </cell>
          <cell r="BK234" t="e">
            <v>#VALUE!</v>
          </cell>
          <cell r="BL234" t="e">
            <v>#VALUE!</v>
          </cell>
          <cell r="BM234" t="e">
            <v>#VALUE!</v>
          </cell>
          <cell r="BN234">
            <v>2.9999999999972715E-2</v>
          </cell>
          <cell r="BO234">
            <v>685.37</v>
          </cell>
          <cell r="BP234">
            <v>682.55</v>
          </cell>
          <cell r="BQ234">
            <v>685.62</v>
          </cell>
          <cell r="BR234">
            <v>682.8</v>
          </cell>
          <cell r="BS234">
            <v>687</v>
          </cell>
          <cell r="BT234">
            <v>684</v>
          </cell>
          <cell r="BU234" t="str">
            <v/>
          </cell>
          <cell r="BV234">
            <v>1.3799999999999955</v>
          </cell>
          <cell r="BW234">
            <v>1.2000000000000455</v>
          </cell>
          <cell r="BX234">
            <v>1.6299999999999955</v>
          </cell>
          <cell r="BY234">
            <v>250</v>
          </cell>
          <cell r="BZ234">
            <v>0.71250000000000002</v>
          </cell>
          <cell r="CA234">
            <v>0.3125</v>
          </cell>
          <cell r="CB234">
            <v>1.2900000000000205</v>
          </cell>
          <cell r="CC234">
            <v>5</v>
          </cell>
          <cell r="CD234">
            <v>1.288232296427344</v>
          </cell>
          <cell r="CE234">
            <v>1111.7646004464295</v>
          </cell>
          <cell r="CF234">
            <v>5.1365772084149275E-2</v>
          </cell>
          <cell r="CG234">
            <v>1597.98940243673</v>
          </cell>
          <cell r="CH234">
            <v>2709.7540028831595</v>
          </cell>
          <cell r="CI234">
            <v>2</v>
          </cell>
          <cell r="CJ234">
            <v>1</v>
          </cell>
          <cell r="CK234">
            <v>1.5</v>
          </cell>
          <cell r="CL234">
            <v>2345</v>
          </cell>
          <cell r="CM234">
            <v>1.7333181255116159</v>
          </cell>
          <cell r="CN234">
            <v>1.9</v>
          </cell>
          <cell r="CO234" t="str">
            <v/>
          </cell>
          <cell r="CP234">
            <v>3</v>
          </cell>
          <cell r="CQ234">
            <v>3</v>
          </cell>
          <cell r="DV234" t="str">
            <v>250 mm</v>
          </cell>
          <cell r="DW234">
            <v>41.209999999999994</v>
          </cell>
          <cell r="DX234" t="str">
            <v>1</v>
          </cell>
          <cell r="DY234" t="str">
            <v>CS</v>
          </cell>
          <cell r="DZ234">
            <v>685.37</v>
          </cell>
          <cell r="EA234">
            <v>682.55</v>
          </cell>
        </row>
        <row r="235">
          <cell r="A235">
            <v>148</v>
          </cell>
          <cell r="B235" t="str">
            <v>C75D</v>
          </cell>
          <cell r="C235" t="str">
            <v>C75E</v>
          </cell>
          <cell r="F235">
            <v>0</v>
          </cell>
          <cell r="G235" t="str">
            <v/>
          </cell>
          <cell r="K235" t="str">
            <v/>
          </cell>
          <cell r="L235" t="str">
            <v/>
          </cell>
          <cell r="M235" t="str">
            <v/>
          </cell>
          <cell r="N235">
            <v>0</v>
          </cell>
          <cell r="O235" t="str">
            <v/>
          </cell>
          <cell r="P235" t="str">
            <v/>
          </cell>
          <cell r="Q235">
            <v>0</v>
          </cell>
          <cell r="R235">
            <v>0</v>
          </cell>
          <cell r="S235">
            <v>5.7860149749999987</v>
          </cell>
          <cell r="U235">
            <v>2190</v>
          </cell>
          <cell r="V235">
            <v>158.4</v>
          </cell>
          <cell r="Y235">
            <v>0</v>
          </cell>
          <cell r="AB235" t="str">
            <v/>
          </cell>
          <cell r="AC235">
            <v>126.72000000000001</v>
          </cell>
          <cell r="AD235">
            <v>3.2120000000000006</v>
          </cell>
          <cell r="AE235">
            <v>11.418041783794999</v>
          </cell>
          <cell r="AF235">
            <v>11.418041783794999</v>
          </cell>
          <cell r="AG235">
            <v>13.153846276294999</v>
          </cell>
          <cell r="AH235">
            <v>13.153846276294999</v>
          </cell>
          <cell r="AI235">
            <v>44.849999999999994</v>
          </cell>
          <cell r="AJ235">
            <v>8.85</v>
          </cell>
          <cell r="AK235">
            <v>10</v>
          </cell>
          <cell r="AL235">
            <v>0.25</v>
          </cell>
          <cell r="AM235">
            <v>1.4E-2</v>
          </cell>
          <cell r="AN235">
            <v>5.3893566131591797E-2</v>
          </cell>
          <cell r="AO235">
            <v>9.1796875E-2</v>
          </cell>
          <cell r="AP235">
            <v>0.21557426452636719</v>
          </cell>
          <cell r="AQ235">
            <v>1.6910057985597304</v>
          </cell>
          <cell r="AR235">
            <v>2.7733360996140051</v>
          </cell>
          <cell r="AS235">
            <v>1.7613061396971472</v>
          </cell>
          <cell r="AT235">
            <v>0.14574416976364074</v>
          </cell>
          <cell r="AU235">
            <v>0.19963773589523254</v>
          </cell>
          <cell r="AV235">
            <v>3.3522459399304405</v>
          </cell>
          <cell r="AW235">
            <v>164.55298777987005</v>
          </cell>
          <cell r="AX235">
            <v>7.9936842556098051E-2</v>
          </cell>
          <cell r="AY235">
            <v>224.59660014672079</v>
          </cell>
          <cell r="AZ235" t="str">
            <v>18°33'56''</v>
          </cell>
          <cell r="BA235" t="e">
            <v>#VALUE!</v>
          </cell>
          <cell r="BB235">
            <v>2.1000000000000001E-2</v>
          </cell>
          <cell r="BC235" t="e">
            <v>#VALUE!</v>
          </cell>
          <cell r="BD235" t="e">
            <v>#VALUE!</v>
          </cell>
          <cell r="BE235" t="e">
            <v>#VALUE!</v>
          </cell>
          <cell r="BF235" t="e">
            <v>#VALUE!</v>
          </cell>
          <cell r="BG235" t="e">
            <v>#VALUE!</v>
          </cell>
          <cell r="BH235" t="e">
            <v>#VALUE!</v>
          </cell>
          <cell r="BI235" t="e">
            <v>#VALUE!</v>
          </cell>
          <cell r="BJ235" t="e">
            <v>#VALUE!</v>
          </cell>
          <cell r="BK235" t="e">
            <v>#VALUE!</v>
          </cell>
          <cell r="BL235" t="e">
            <v>#VALUE!</v>
          </cell>
          <cell r="BM235" t="e">
            <v>#VALUE!</v>
          </cell>
          <cell r="BN235">
            <v>2.9999999999972715E-2</v>
          </cell>
          <cell r="BO235">
            <v>682.52</v>
          </cell>
          <cell r="BP235">
            <v>678.55</v>
          </cell>
          <cell r="BQ235">
            <v>682.77</v>
          </cell>
          <cell r="BR235">
            <v>678.8</v>
          </cell>
          <cell r="BS235">
            <v>684</v>
          </cell>
          <cell r="BT235">
            <v>680</v>
          </cell>
          <cell r="BU235" t="str">
            <v/>
          </cell>
          <cell r="BV235">
            <v>1.2300000000000182</v>
          </cell>
          <cell r="BW235">
            <v>1.2000000000000455</v>
          </cell>
          <cell r="BX235">
            <v>1.4800000000000182</v>
          </cell>
          <cell r="BY235">
            <v>250</v>
          </cell>
          <cell r="BZ235">
            <v>0.71250000000000002</v>
          </cell>
          <cell r="CA235">
            <v>0.3125</v>
          </cell>
          <cell r="CB235">
            <v>1.2150000000000318</v>
          </cell>
          <cell r="CC235">
            <v>5</v>
          </cell>
          <cell r="CD235">
            <v>1.236121119535293</v>
          </cell>
          <cell r="CE235">
            <v>1066.7918405514506</v>
          </cell>
          <cell r="CF235">
            <v>5.6892516618715638E-2</v>
          </cell>
          <cell r="CG235">
            <v>1779.7324552890548</v>
          </cell>
          <cell r="CH235">
            <v>2846.5242958405051</v>
          </cell>
          <cell r="CI235">
            <v>2</v>
          </cell>
          <cell r="CJ235">
            <v>1</v>
          </cell>
          <cell r="CK235">
            <v>1.5</v>
          </cell>
          <cell r="CL235">
            <v>2345</v>
          </cell>
          <cell r="CM235">
            <v>1.8208044536293211</v>
          </cell>
          <cell r="CN235">
            <v>1.9</v>
          </cell>
          <cell r="CO235" t="str">
            <v/>
          </cell>
          <cell r="CP235">
            <v>3</v>
          </cell>
          <cell r="CQ235">
            <v>3</v>
          </cell>
          <cell r="DV235" t="str">
            <v>250 mm</v>
          </cell>
          <cell r="DW235">
            <v>44.849999999999994</v>
          </cell>
          <cell r="DX235" t="str">
            <v>1</v>
          </cell>
          <cell r="DY235" t="str">
            <v>CS</v>
          </cell>
          <cell r="DZ235">
            <v>682.52</v>
          </cell>
          <cell r="EA235">
            <v>678.55</v>
          </cell>
        </row>
        <row r="236">
          <cell r="A236">
            <v>147</v>
          </cell>
          <cell r="B236" t="str">
            <v>C75E</v>
          </cell>
          <cell r="C236" t="str">
            <v>C75F</v>
          </cell>
          <cell r="F236">
            <v>0</v>
          </cell>
          <cell r="G236" t="str">
            <v/>
          </cell>
          <cell r="K236" t="str">
            <v/>
          </cell>
          <cell r="L236" t="str">
            <v/>
          </cell>
          <cell r="M236" t="str">
            <v/>
          </cell>
          <cell r="N236">
            <v>0</v>
          </cell>
          <cell r="O236" t="str">
            <v/>
          </cell>
          <cell r="P236" t="str">
            <v/>
          </cell>
          <cell r="Q236">
            <v>0</v>
          </cell>
          <cell r="R236">
            <v>0</v>
          </cell>
          <cell r="S236">
            <v>5.7860149749999987</v>
          </cell>
          <cell r="U236">
            <v>2190</v>
          </cell>
          <cell r="V236">
            <v>158.4</v>
          </cell>
          <cell r="Y236">
            <v>0</v>
          </cell>
          <cell r="AB236" t="str">
            <v/>
          </cell>
          <cell r="AC236">
            <v>126.72000000000001</v>
          </cell>
          <cell r="AD236">
            <v>3.2120000000000006</v>
          </cell>
          <cell r="AE236">
            <v>11.418041783794999</v>
          </cell>
          <cell r="AF236">
            <v>11.418041783794999</v>
          </cell>
          <cell r="AG236">
            <v>13.153846276294999</v>
          </cell>
          <cell r="AH236">
            <v>13.153846276294999</v>
          </cell>
          <cell r="AI236">
            <v>43.37</v>
          </cell>
          <cell r="AJ236">
            <v>6.85</v>
          </cell>
          <cell r="AK236">
            <v>10</v>
          </cell>
          <cell r="AL236">
            <v>0.25</v>
          </cell>
          <cell r="AM236">
            <v>1.4E-2</v>
          </cell>
          <cell r="AN236">
            <v>5.7440757751464844E-2</v>
          </cell>
          <cell r="AO236">
            <v>9.1796875E-2</v>
          </cell>
          <cell r="AP236">
            <v>0.22976303100585938</v>
          </cell>
          <cell r="AQ236">
            <v>1.5444845441222612</v>
          </cell>
          <cell r="AR236">
            <v>2.4485119685927472</v>
          </cell>
          <cell r="AS236">
            <v>1.4421759304525255</v>
          </cell>
          <cell r="AT236">
            <v>0.12158167721878435</v>
          </cell>
          <cell r="AU236">
            <v>0.17902243497024919</v>
          </cell>
          <cell r="AV236">
            <v>2.9492359820021234</v>
          </cell>
          <cell r="AW236">
            <v>144.7702827306336</v>
          </cell>
          <cell r="AX236">
            <v>9.0860127010801414E-2</v>
          </cell>
          <cell r="AY236">
            <v>221.89428815702618</v>
          </cell>
          <cell r="AZ236" t="str">
            <v>02°42'08''</v>
          </cell>
          <cell r="BA236" t="e">
            <v>#VALUE!</v>
          </cell>
          <cell r="BB236">
            <v>1E-3</v>
          </cell>
          <cell r="BC236" t="e">
            <v>#VALUE!</v>
          </cell>
          <cell r="BD236" t="e">
            <v>#VALUE!</v>
          </cell>
          <cell r="BE236" t="e">
            <v>#VALUE!</v>
          </cell>
          <cell r="BF236" t="e">
            <v>#VALUE!</v>
          </cell>
          <cell r="BG236" t="e">
            <v>#VALUE!</v>
          </cell>
          <cell r="BH236" t="e">
            <v>#VALUE!</v>
          </cell>
          <cell r="BI236" t="e">
            <v>#VALUE!</v>
          </cell>
          <cell r="BJ236" t="e">
            <v>#VALUE!</v>
          </cell>
          <cell r="BK236" t="e">
            <v>#VALUE!</v>
          </cell>
          <cell r="BL236" t="e">
            <v>#VALUE!</v>
          </cell>
          <cell r="BM236" t="e">
            <v>#VALUE!</v>
          </cell>
          <cell r="BN236">
            <v>2.9999999999972715E-2</v>
          </cell>
          <cell r="BO236">
            <v>678.52</v>
          </cell>
          <cell r="BP236">
            <v>675.55</v>
          </cell>
          <cell r="BQ236">
            <v>678.77</v>
          </cell>
          <cell r="BR236">
            <v>675.8</v>
          </cell>
          <cell r="BS236">
            <v>680</v>
          </cell>
          <cell r="BT236">
            <v>677</v>
          </cell>
          <cell r="BU236" t="str">
            <v/>
          </cell>
          <cell r="BV236">
            <v>1.2300000000000182</v>
          </cell>
          <cell r="BW236">
            <v>1.2000000000000455</v>
          </cell>
          <cell r="BX236">
            <v>1.4800000000000182</v>
          </cell>
          <cell r="BY236">
            <v>250</v>
          </cell>
          <cell r="BZ236">
            <v>0.71250000000000002</v>
          </cell>
          <cell r="CA236">
            <v>0.3125</v>
          </cell>
          <cell r="CB236">
            <v>1.2150000000000318</v>
          </cell>
          <cell r="CC236">
            <v>5</v>
          </cell>
          <cell r="CD236">
            <v>1.236121119535293</v>
          </cell>
          <cell r="CE236">
            <v>1066.7918405514506</v>
          </cell>
          <cell r="CF236">
            <v>5.6892516618715638E-2</v>
          </cell>
          <cell r="CG236">
            <v>1779.7324552890548</v>
          </cell>
          <cell r="CH236">
            <v>2846.5242958405051</v>
          </cell>
          <cell r="CI236">
            <v>2</v>
          </cell>
          <cell r="CJ236">
            <v>1</v>
          </cell>
          <cell r="CK236">
            <v>1.5</v>
          </cell>
          <cell r="CL236">
            <v>2345</v>
          </cell>
          <cell r="CM236">
            <v>1.8208044536293211</v>
          </cell>
          <cell r="CN236">
            <v>1.9</v>
          </cell>
          <cell r="CO236" t="str">
            <v/>
          </cell>
          <cell r="CP236">
            <v>3</v>
          </cell>
          <cell r="CQ236">
            <v>3</v>
          </cell>
          <cell r="DV236" t="str">
            <v>250 mm</v>
          </cell>
          <cell r="DW236">
            <v>43.37</v>
          </cell>
          <cell r="DX236" t="str">
            <v>1</v>
          </cell>
          <cell r="DY236" t="str">
            <v>CS</v>
          </cell>
          <cell r="DZ236">
            <v>678.52</v>
          </cell>
          <cell r="EA236">
            <v>675.55</v>
          </cell>
        </row>
        <row r="237">
          <cell r="A237">
            <v>148</v>
          </cell>
          <cell r="B237" t="str">
            <v>C75F</v>
          </cell>
          <cell r="C237" t="str">
            <v>C75G</v>
          </cell>
          <cell r="F237">
            <v>0</v>
          </cell>
          <cell r="G237" t="str">
            <v/>
          </cell>
          <cell r="K237" t="str">
            <v/>
          </cell>
          <cell r="L237" t="str">
            <v/>
          </cell>
          <cell r="M237" t="str">
            <v/>
          </cell>
          <cell r="N237">
            <v>0</v>
          </cell>
          <cell r="O237" t="str">
            <v/>
          </cell>
          <cell r="P237" t="str">
            <v/>
          </cell>
          <cell r="Q237">
            <v>0</v>
          </cell>
          <cell r="R237">
            <v>0</v>
          </cell>
          <cell r="S237">
            <v>5.7860149749999987</v>
          </cell>
          <cell r="U237">
            <v>2190</v>
          </cell>
          <cell r="V237">
            <v>158.4</v>
          </cell>
          <cell r="Y237">
            <v>0</v>
          </cell>
          <cell r="AB237" t="str">
            <v/>
          </cell>
          <cell r="AC237">
            <v>126.72000000000001</v>
          </cell>
          <cell r="AD237">
            <v>3.2120000000000006</v>
          </cell>
          <cell r="AE237">
            <v>11.418041783794999</v>
          </cell>
          <cell r="AF237">
            <v>11.418041783794999</v>
          </cell>
          <cell r="AG237">
            <v>13.153846276294999</v>
          </cell>
          <cell r="AH237">
            <v>13.153846276294999</v>
          </cell>
          <cell r="AI237">
            <v>79.239999999999995</v>
          </cell>
          <cell r="AJ237">
            <v>6.27</v>
          </cell>
          <cell r="AK237">
            <v>10</v>
          </cell>
          <cell r="AL237">
            <v>0.25</v>
          </cell>
          <cell r="AM237">
            <v>1.4E-2</v>
          </cell>
          <cell r="AN237">
            <v>5.8724880218505859E-2</v>
          </cell>
          <cell r="AO237">
            <v>9.1796875E-2</v>
          </cell>
          <cell r="AP237">
            <v>0.23489952087402344</v>
          </cell>
          <cell r="AQ237">
            <v>1.4968486796641438</v>
          </cell>
          <cell r="AR237">
            <v>2.3451185736541329</v>
          </cell>
          <cell r="AS237">
            <v>1.3459229265503505</v>
          </cell>
          <cell r="AT237">
            <v>0.11419755197820033</v>
          </cell>
          <cell r="AU237">
            <v>0.17292243219670619</v>
          </cell>
          <cell r="AV237">
            <v>2.8216166443911619</v>
          </cell>
          <cell r="AW237">
            <v>138.50578314478059</v>
          </cell>
          <cell r="AX237">
            <v>9.4969653812543242E-2</v>
          </cell>
          <cell r="AY237">
            <v>238.97274415381378</v>
          </cell>
          <cell r="AZ237" t="str">
            <v>17°04'42''</v>
          </cell>
          <cell r="BA237" t="e">
            <v>#VALUE!</v>
          </cell>
          <cell r="BB237">
            <v>1E-3</v>
          </cell>
          <cell r="BC237" t="e">
            <v>#VALUE!</v>
          </cell>
          <cell r="BD237" t="e">
            <v>#VALUE!</v>
          </cell>
          <cell r="BE237" t="e">
            <v>#VALUE!</v>
          </cell>
          <cell r="BF237" t="e">
            <v>#VALUE!</v>
          </cell>
          <cell r="BG237" t="e">
            <v>#VALUE!</v>
          </cell>
          <cell r="BH237" t="e">
            <v>#VALUE!</v>
          </cell>
          <cell r="BI237" t="e">
            <v>#VALUE!</v>
          </cell>
          <cell r="BJ237" t="e">
            <v>#VALUE!</v>
          </cell>
          <cell r="BK237" t="e">
            <v>#VALUE!</v>
          </cell>
          <cell r="BL237" t="e">
            <v>#VALUE!</v>
          </cell>
          <cell r="BM237" t="e">
            <v>#VALUE!</v>
          </cell>
          <cell r="BN237">
            <v>2.9999999999972715E-2</v>
          </cell>
          <cell r="BO237">
            <v>675.52</v>
          </cell>
          <cell r="BP237">
            <v>670.55</v>
          </cell>
          <cell r="BQ237">
            <v>675.77</v>
          </cell>
          <cell r="BR237">
            <v>670.8</v>
          </cell>
          <cell r="BS237">
            <v>677</v>
          </cell>
          <cell r="BT237">
            <v>672</v>
          </cell>
          <cell r="BU237" t="str">
            <v/>
          </cell>
          <cell r="BV237">
            <v>1.2300000000000182</v>
          </cell>
          <cell r="BW237">
            <v>1.2000000000000455</v>
          </cell>
          <cell r="BX237">
            <v>1.4800000000000182</v>
          </cell>
          <cell r="BY237">
            <v>250</v>
          </cell>
          <cell r="BZ237">
            <v>0.71250000000000002</v>
          </cell>
          <cell r="CA237">
            <v>0.3125</v>
          </cell>
          <cell r="CB237">
            <v>1.2150000000000318</v>
          </cell>
          <cell r="CC237">
            <v>5</v>
          </cell>
          <cell r="CD237">
            <v>1.236121119535293</v>
          </cell>
          <cell r="CE237">
            <v>1066.7918405514506</v>
          </cell>
          <cell r="CF237">
            <v>5.6892516618715638E-2</v>
          </cell>
          <cell r="CG237">
            <v>1779.7324552890548</v>
          </cell>
          <cell r="CH237">
            <v>2846.5242958405051</v>
          </cell>
          <cell r="CI237">
            <v>2</v>
          </cell>
          <cell r="CJ237">
            <v>1</v>
          </cell>
          <cell r="CK237">
            <v>1.5</v>
          </cell>
          <cell r="CL237">
            <v>2345</v>
          </cell>
          <cell r="CM237">
            <v>1.8208044536293211</v>
          </cell>
          <cell r="CN237">
            <v>1.9</v>
          </cell>
          <cell r="CO237" t="str">
            <v/>
          </cell>
          <cell r="CP237">
            <v>3</v>
          </cell>
          <cell r="CQ237">
            <v>3</v>
          </cell>
          <cell r="DV237" t="str">
            <v>250 mm</v>
          </cell>
          <cell r="DW237">
            <v>79.239999999999995</v>
          </cell>
          <cell r="DX237" t="str">
            <v>1</v>
          </cell>
          <cell r="DY237" t="str">
            <v>CS</v>
          </cell>
          <cell r="DZ237">
            <v>675.52</v>
          </cell>
          <cell r="EA237">
            <v>670.55</v>
          </cell>
        </row>
        <row r="238">
          <cell r="A238">
            <v>148</v>
          </cell>
          <cell r="B238" t="str">
            <v>C75G</v>
          </cell>
          <cell r="C238" t="str">
            <v>C75H</v>
          </cell>
          <cell r="E238">
            <v>0</v>
          </cell>
          <cell r="F238">
            <v>0</v>
          </cell>
          <cell r="G238" t="str">
            <v/>
          </cell>
          <cell r="K238" t="str">
            <v/>
          </cell>
          <cell r="L238" t="str">
            <v/>
          </cell>
          <cell r="M238" t="str">
            <v/>
          </cell>
          <cell r="N238">
            <v>0</v>
          </cell>
          <cell r="O238" t="str">
            <v/>
          </cell>
          <cell r="P238" t="str">
            <v/>
          </cell>
          <cell r="Q238">
            <v>0</v>
          </cell>
          <cell r="R238">
            <v>0</v>
          </cell>
          <cell r="S238">
            <v>5.7860149749999987</v>
          </cell>
          <cell r="U238">
            <v>2190</v>
          </cell>
          <cell r="V238">
            <v>158.4</v>
          </cell>
          <cell r="Y238">
            <v>0</v>
          </cell>
          <cell r="AB238" t="str">
            <v/>
          </cell>
          <cell r="AC238">
            <v>126.72000000000001</v>
          </cell>
          <cell r="AD238">
            <v>3.2120000000000006</v>
          </cell>
          <cell r="AE238">
            <v>11.418041783794999</v>
          </cell>
          <cell r="AF238">
            <v>11.418041783794999</v>
          </cell>
          <cell r="AG238">
            <v>13.153846276294999</v>
          </cell>
          <cell r="AH238">
            <v>13.153846276294999</v>
          </cell>
          <cell r="AI238">
            <v>33.89</v>
          </cell>
          <cell r="AJ238">
            <v>3.33</v>
          </cell>
          <cell r="AK238">
            <v>10</v>
          </cell>
          <cell r="AL238">
            <v>0.25</v>
          </cell>
          <cell r="AM238">
            <v>1.4E-2</v>
          </cell>
          <cell r="AN238">
            <v>6.8876266479492188E-2</v>
          </cell>
          <cell r="AO238">
            <v>9.1796875E-2</v>
          </cell>
          <cell r="AP238">
            <v>0.27550506591796875</v>
          </cell>
          <cell r="AQ238">
            <v>1.1958574172927121</v>
          </cell>
          <cell r="AR238">
            <v>1.7191286108317958</v>
          </cell>
          <cell r="AS238">
            <v>0.82087720497592842</v>
          </cell>
          <cell r="AT238">
            <v>7.2888632135269915E-2</v>
          </cell>
          <cell r="AU238">
            <v>0.1417648986147621</v>
          </cell>
          <cell r="AV238">
            <v>2.0562994286986562</v>
          </cell>
          <cell r="AW238">
            <v>100.93836216844667</v>
          </cell>
          <cell r="AX238">
            <v>0.13031563018967718</v>
          </cell>
          <cell r="AY238">
            <v>260.02632201628137</v>
          </cell>
          <cell r="AZ238" t="str">
            <v>21°03'13''</v>
          </cell>
          <cell r="BA238" t="e">
            <v>#VALUE!</v>
          </cell>
          <cell r="BB238">
            <v>1E-3</v>
          </cell>
          <cell r="BC238" t="e">
            <v>#VALUE!</v>
          </cell>
          <cell r="BD238" t="e">
            <v>#VALUE!</v>
          </cell>
          <cell r="BE238" t="e">
            <v>#VALUE!</v>
          </cell>
          <cell r="BF238" t="e">
            <v>#VALUE!</v>
          </cell>
          <cell r="BG238" t="e">
            <v>#VALUE!</v>
          </cell>
          <cell r="BH238" t="e">
            <v>#VALUE!</v>
          </cell>
          <cell r="BI238" t="e">
            <v>#VALUE!</v>
          </cell>
          <cell r="BJ238" t="e">
            <v>#VALUE!</v>
          </cell>
          <cell r="BK238" t="e">
            <v>#VALUE!</v>
          </cell>
          <cell r="BL238" t="e">
            <v>#VALUE!</v>
          </cell>
          <cell r="BM238" t="e">
            <v>#VALUE!</v>
          </cell>
          <cell r="BN238">
            <v>2.9999999999972715E-2</v>
          </cell>
          <cell r="BO238">
            <v>670.52</v>
          </cell>
          <cell r="BP238">
            <v>669.39</v>
          </cell>
          <cell r="BQ238">
            <v>670.77</v>
          </cell>
          <cell r="BR238">
            <v>669.64</v>
          </cell>
          <cell r="BS238">
            <v>672</v>
          </cell>
          <cell r="BT238">
            <v>670.83699999999999</v>
          </cell>
          <cell r="BU238" t="str">
            <v/>
          </cell>
          <cell r="BV238">
            <v>1.2300000000000182</v>
          </cell>
          <cell r="BW238">
            <v>1.1970000000000027</v>
          </cell>
          <cell r="BX238">
            <v>1.4800000000000182</v>
          </cell>
          <cell r="BY238">
            <v>250</v>
          </cell>
          <cell r="BZ238">
            <v>0.71250000000000002</v>
          </cell>
          <cell r="CA238">
            <v>0.3125</v>
          </cell>
          <cell r="CB238">
            <v>1.2135000000000105</v>
          </cell>
          <cell r="CC238">
            <v>5</v>
          </cell>
          <cell r="CD238">
            <v>1.2350563522178859</v>
          </cell>
          <cell r="CE238">
            <v>1065.8729297195389</v>
          </cell>
          <cell r="CF238">
            <v>5.7011473852414118E-2</v>
          </cell>
          <cell r="CG238">
            <v>1783.6925373754361</v>
          </cell>
          <cell r="CH238">
            <v>2849.5654670949752</v>
          </cell>
          <cell r="CI238">
            <v>2</v>
          </cell>
          <cell r="CJ238">
            <v>1</v>
          </cell>
          <cell r="CK238">
            <v>1.5</v>
          </cell>
          <cell r="CL238">
            <v>2345</v>
          </cell>
          <cell r="CM238">
            <v>1.8227497657323934</v>
          </cell>
          <cell r="CN238">
            <v>1.9</v>
          </cell>
          <cell r="CO238" t="str">
            <v/>
          </cell>
          <cell r="CP238">
            <v>3</v>
          </cell>
          <cell r="CQ238">
            <v>3</v>
          </cell>
          <cell r="DV238" t="str">
            <v>250 mm</v>
          </cell>
          <cell r="DW238">
            <v>33.89</v>
          </cell>
          <cell r="DX238" t="str">
            <v>1</v>
          </cell>
          <cell r="DY238" t="str">
            <v>CS</v>
          </cell>
          <cell r="DZ238">
            <v>670.52</v>
          </cell>
          <cell r="EA238">
            <v>669.39</v>
          </cell>
        </row>
        <row r="239">
          <cell r="A239">
            <v>148</v>
          </cell>
          <cell r="B239" t="str">
            <v>C75H</v>
          </cell>
          <cell r="C239" t="str">
            <v>C75I</v>
          </cell>
          <cell r="E239">
            <v>4.1964095399999994</v>
          </cell>
          <cell r="F239">
            <v>4.1964095399999994</v>
          </cell>
          <cell r="G239">
            <v>2.33</v>
          </cell>
          <cell r="K239">
            <v>0.34992540065485556</v>
          </cell>
          <cell r="L239">
            <v>0.34992540065485556</v>
          </cell>
          <cell r="M239">
            <v>5</v>
          </cell>
          <cell r="N239">
            <v>279.62630691925784</v>
          </cell>
          <cell r="O239">
            <v>0.63071680080482906</v>
          </cell>
          <cell r="P239">
            <v>740.099809315328</v>
          </cell>
          <cell r="Q239">
            <v>0</v>
          </cell>
          <cell r="R239">
            <v>4.1964095399999994</v>
          </cell>
          <cell r="S239">
            <v>9.9824245149999982</v>
          </cell>
          <cell r="U239">
            <v>2997</v>
          </cell>
          <cell r="V239">
            <v>158.4</v>
          </cell>
          <cell r="Y239">
            <v>0</v>
          </cell>
          <cell r="AB239" t="str">
            <v/>
          </cell>
          <cell r="AC239">
            <v>126.72000000000001</v>
          </cell>
          <cell r="AD239">
            <v>4.3956</v>
          </cell>
          <cell r="AE239">
            <v>15.133066102540335</v>
          </cell>
          <cell r="AF239">
            <v>15.133066102540335</v>
          </cell>
          <cell r="AG239">
            <v>18.127793457040333</v>
          </cell>
          <cell r="AH239">
            <v>758.2276027723683</v>
          </cell>
          <cell r="AI239">
            <v>59.64</v>
          </cell>
          <cell r="AJ239">
            <v>6.39</v>
          </cell>
          <cell r="AK239">
            <v>10</v>
          </cell>
          <cell r="AL239">
            <v>0.25</v>
          </cell>
          <cell r="AM239">
            <v>1.4E-2</v>
          </cell>
          <cell r="AN239">
            <v>0.24999999749999999</v>
          </cell>
          <cell r="AO239">
            <v>0.24999593198299408</v>
          </cell>
          <cell r="AP239">
            <v>0.99999998999999995</v>
          </cell>
          <cell r="AQ239">
            <v>2.8486106679145999</v>
          </cell>
          <cell r="AR239">
            <v>2.9001725102432829E-2</v>
          </cell>
          <cell r="AS239">
            <v>4.0076185240344371</v>
          </cell>
          <cell r="AT239">
            <v>0.41358729548200118</v>
          </cell>
          <cell r="AU239">
            <v>0.66358729298200114</v>
          </cell>
          <cell r="AV239">
            <v>2.8484897903555648</v>
          </cell>
          <cell r="AW239">
            <v>139.82491561260269</v>
          </cell>
          <cell r="AX239">
            <v>5.4226930833493583</v>
          </cell>
          <cell r="AY239">
            <v>227.34343438485215</v>
          </cell>
          <cell r="AZ239" t="str">
            <v>32°40'58''</v>
          </cell>
          <cell r="BA239" t="e">
            <v>#VALUE!</v>
          </cell>
          <cell r="BB239">
            <v>0.52200000000000002</v>
          </cell>
          <cell r="BC239" t="e">
            <v>#VALUE!</v>
          </cell>
          <cell r="BD239" t="e">
            <v>#VALUE!</v>
          </cell>
          <cell r="BE239" t="e">
            <v>#VALUE!</v>
          </cell>
          <cell r="BF239" t="e">
            <v>#VALUE!</v>
          </cell>
          <cell r="BG239" t="e">
            <v>#VALUE!</v>
          </cell>
          <cell r="BH239" t="e">
            <v>#VALUE!</v>
          </cell>
          <cell r="BI239" t="e">
            <v>#VALUE!</v>
          </cell>
          <cell r="BJ239" t="e">
            <v>#VALUE!</v>
          </cell>
          <cell r="BK239" t="e">
            <v>#VALUE!</v>
          </cell>
          <cell r="BL239" t="e">
            <v>#VALUE!</v>
          </cell>
          <cell r="BM239" t="e">
            <v>#VALUE!</v>
          </cell>
          <cell r="BN239">
            <v>2.9999999999972715E-2</v>
          </cell>
          <cell r="BO239">
            <v>669.36</v>
          </cell>
          <cell r="BP239">
            <v>665.55</v>
          </cell>
          <cell r="BQ239">
            <v>669.61</v>
          </cell>
          <cell r="BR239">
            <v>665.8</v>
          </cell>
          <cell r="BS239">
            <v>670.83699999999999</v>
          </cell>
          <cell r="BT239">
            <v>667</v>
          </cell>
          <cell r="BU239" t="str">
            <v/>
          </cell>
          <cell r="BV239">
            <v>1.2269999999999754</v>
          </cell>
          <cell r="BW239">
            <v>1.2000000000000455</v>
          </cell>
          <cell r="BX239">
            <v>1.4769999999999754</v>
          </cell>
          <cell r="BY239">
            <v>250</v>
          </cell>
          <cell r="BZ239">
            <v>0.71250000000000002</v>
          </cell>
          <cell r="CA239">
            <v>0.3125</v>
          </cell>
          <cell r="CB239">
            <v>1.2135000000000105</v>
          </cell>
          <cell r="CC239">
            <v>5</v>
          </cell>
          <cell r="CD239">
            <v>1.2350563522178859</v>
          </cell>
          <cell r="CE239">
            <v>1065.8729297195389</v>
          </cell>
          <cell r="CF239">
            <v>5.7011473852414118E-2</v>
          </cell>
          <cell r="CG239">
            <v>1783.6925373754361</v>
          </cell>
          <cell r="CH239">
            <v>2849.5654670949752</v>
          </cell>
          <cell r="CI239">
            <v>2</v>
          </cell>
          <cell r="CJ239">
            <v>1</v>
          </cell>
          <cell r="CK239">
            <v>1.5</v>
          </cell>
          <cell r="CL239">
            <v>2345</v>
          </cell>
          <cell r="CM239">
            <v>1.8227497657323934</v>
          </cell>
          <cell r="CN239">
            <v>1.9</v>
          </cell>
          <cell r="CO239" t="str">
            <v/>
          </cell>
          <cell r="CP239">
            <v>3</v>
          </cell>
          <cell r="CQ239">
            <v>3</v>
          </cell>
          <cell r="DV239" t="str">
            <v>250 mm</v>
          </cell>
          <cell r="DW239">
            <v>59.64</v>
          </cell>
          <cell r="DX239" t="str">
            <v>1</v>
          </cell>
          <cell r="DY239" t="str">
            <v>CS</v>
          </cell>
          <cell r="DZ239">
            <v>669.36</v>
          </cell>
          <cell r="EA239">
            <v>665.55000000000007</v>
          </cell>
        </row>
        <row r="240">
          <cell r="AD240" t="str">
            <v/>
          </cell>
        </row>
        <row r="241">
          <cell r="A241" t="str">
            <v>COLECTOR Nº 2  AC CALLE 9</v>
          </cell>
        </row>
        <row r="242">
          <cell r="AD242" t="str">
            <v/>
          </cell>
          <cell r="BU242" t="str">
            <v/>
          </cell>
        </row>
        <row r="243">
          <cell r="A243">
            <v>149</v>
          </cell>
          <cell r="B243" t="str">
            <v>C79</v>
          </cell>
          <cell r="C243" t="str">
            <v>C81</v>
          </cell>
          <cell r="D243">
            <v>5.7403999999999997E-2</v>
          </cell>
          <cell r="F243">
            <v>5.7403999999999997E-2</v>
          </cell>
          <cell r="G243">
            <v>2.33</v>
          </cell>
          <cell r="H243">
            <v>2</v>
          </cell>
          <cell r="I243">
            <v>0.5</v>
          </cell>
          <cell r="J243">
            <v>25</v>
          </cell>
          <cell r="K243" t="str">
            <v/>
          </cell>
          <cell r="L243">
            <v>5</v>
          </cell>
          <cell r="M243">
            <v>10</v>
          </cell>
          <cell r="N243">
            <v>190.32831544687943</v>
          </cell>
          <cell r="O243">
            <v>0.62888586359767995</v>
          </cell>
          <cell r="P243">
            <v>6.8709595544923054</v>
          </cell>
          <cell r="Q243">
            <v>5.7403999999999997E-2</v>
          </cell>
          <cell r="R243">
            <v>0</v>
          </cell>
          <cell r="S243">
            <v>5.7403999999999997E-2</v>
          </cell>
          <cell r="U243">
            <v>9</v>
          </cell>
          <cell r="V243">
            <v>158.4</v>
          </cell>
          <cell r="W243">
            <v>5.7403999999999997E-2</v>
          </cell>
          <cell r="X243">
            <v>5.7403999999999997E-2</v>
          </cell>
          <cell r="Y243">
            <v>2.8701999999999998E-2</v>
          </cell>
          <cell r="AB243" t="str">
            <v/>
          </cell>
          <cell r="AC243">
            <v>126.72000000000001</v>
          </cell>
          <cell r="AD243">
            <v>1.32E-2</v>
          </cell>
          <cell r="AE243">
            <v>5.28E-2</v>
          </cell>
          <cell r="AF243">
            <v>8.1501999999999991E-2</v>
          </cell>
          <cell r="AG243">
            <v>9.8723199999999983E-2</v>
          </cell>
          <cell r="AH243">
            <v>8.3709595544923054</v>
          </cell>
          <cell r="AI243">
            <v>18.07</v>
          </cell>
          <cell r="AJ243">
            <v>2.82</v>
          </cell>
          <cell r="AK243">
            <v>10</v>
          </cell>
          <cell r="AL243">
            <v>0.25</v>
          </cell>
          <cell r="AM243">
            <v>1.4E-2</v>
          </cell>
          <cell r="AN243">
            <v>5.7206630706787109E-2</v>
          </cell>
          <cell r="AO243">
            <v>7.2265625E-2</v>
          </cell>
          <cell r="AP243">
            <v>0.22882652282714844</v>
          </cell>
          <cell r="AQ243">
            <v>0.98861061198072864</v>
          </cell>
          <cell r="AR243">
            <v>1.5706911131882131</v>
          </cell>
          <cell r="AS243">
            <v>0.59158564981694783</v>
          </cell>
          <cell r="AT243">
            <v>4.9814013359883322E-2</v>
          </cell>
          <cell r="AU243">
            <v>0.10702064406667043</v>
          </cell>
          <cell r="AV243">
            <v>1.892294784008077</v>
          </cell>
          <cell r="AW243">
            <v>92.887802997907173</v>
          </cell>
          <cell r="AX243">
            <v>9.011903914533223E-2</v>
          </cell>
          <cell r="AY243">
            <v>124.83902001829958</v>
          </cell>
          <cell r="AZ243" t="e">
            <v>#REF!</v>
          </cell>
          <cell r="BA243" t="e">
            <v>#REF!</v>
          </cell>
          <cell r="BB243" t="e">
            <v>#REF!</v>
          </cell>
          <cell r="BC243" t="e">
            <v>#REF!</v>
          </cell>
          <cell r="BD243" t="e">
            <v>#REF!</v>
          </cell>
          <cell r="BE243" t="e">
            <v>#REF!</v>
          </cell>
          <cell r="BF243" t="e">
            <v>#REF!</v>
          </cell>
          <cell r="BG243" t="e">
            <v>#REF!</v>
          </cell>
          <cell r="BH243" t="e">
            <v>#REF!</v>
          </cell>
          <cell r="BI243" t="e">
            <v>#REF!</v>
          </cell>
          <cell r="BJ243" t="e">
            <v>#REF!</v>
          </cell>
          <cell r="BK243" t="e">
            <v>#REF!</v>
          </cell>
          <cell r="BL243" t="e">
            <v>#REF!</v>
          </cell>
          <cell r="BM243" t="e">
            <v>#REF!</v>
          </cell>
          <cell r="BO243">
            <v>723.12</v>
          </cell>
          <cell r="BP243">
            <v>722.61</v>
          </cell>
          <cell r="BQ243">
            <v>723.37</v>
          </cell>
          <cell r="BR243">
            <v>722.86</v>
          </cell>
          <cell r="BS243">
            <v>724.56890518959699</v>
          </cell>
          <cell r="BT243">
            <v>724.06805408539549</v>
          </cell>
          <cell r="BU243" t="str">
            <v/>
          </cell>
          <cell r="BV243">
            <v>1.1989051895969851</v>
          </cell>
          <cell r="BW243">
            <v>1.2080540853954744</v>
          </cell>
          <cell r="BX243">
            <v>1.4489051895969851</v>
          </cell>
          <cell r="BY243">
            <v>250</v>
          </cell>
          <cell r="BZ243">
            <v>0.71250000000000002</v>
          </cell>
          <cell r="CA243">
            <v>0.3125</v>
          </cell>
          <cell r="CB243">
            <v>1.2034796374962298</v>
          </cell>
          <cell r="CC243">
            <v>3</v>
          </cell>
          <cell r="CD243">
            <v>1.3251218113667012</v>
          </cell>
          <cell r="CE243">
            <v>1210.8714651929286</v>
          </cell>
          <cell r="CF243">
            <v>5.7815216516694856E-2</v>
          </cell>
          <cell r="CG243">
            <v>1810.5016241664589</v>
          </cell>
          <cell r="CH243">
            <v>3021.3730893593874</v>
          </cell>
          <cell r="CI243">
            <v>2</v>
          </cell>
          <cell r="CJ243">
            <v>1</v>
          </cell>
          <cell r="CK243">
            <v>1.5</v>
          </cell>
          <cell r="CL243">
            <v>2345</v>
          </cell>
          <cell r="CM243">
            <v>1.9326480315731689</v>
          </cell>
          <cell r="CN243">
            <v>2.2000000000000002</v>
          </cell>
          <cell r="CO243" t="str">
            <v/>
          </cell>
          <cell r="CP243">
            <v>3</v>
          </cell>
          <cell r="CQ243">
            <v>3</v>
          </cell>
          <cell r="DV243" t="str">
            <v>250 mm</v>
          </cell>
          <cell r="DW243">
            <v>18.07</v>
          </cell>
          <cell r="DX243" t="str">
            <v>1</v>
          </cell>
          <cell r="DY243" t="str">
            <v>CS</v>
          </cell>
          <cell r="DZ243">
            <v>723.12</v>
          </cell>
          <cell r="EA243">
            <v>722.61</v>
          </cell>
        </row>
        <row r="244">
          <cell r="A244">
            <v>150</v>
          </cell>
          <cell r="B244" t="str">
            <v>C81</v>
          </cell>
          <cell r="C244" t="str">
            <v>C83</v>
          </cell>
          <cell r="D244">
            <v>3.5792000000000004E-2</v>
          </cell>
          <cell r="E244">
            <v>0.11669000000000002</v>
          </cell>
          <cell r="F244">
            <v>0.20988600000000002</v>
          </cell>
          <cell r="G244">
            <v>2.33</v>
          </cell>
          <cell r="K244">
            <v>0.33371073522046496</v>
          </cell>
          <cell r="L244">
            <v>10.333710735220466</v>
          </cell>
          <cell r="M244">
            <v>10.333710735220466</v>
          </cell>
          <cell r="N244">
            <v>186.85417175520629</v>
          </cell>
          <cell r="O244">
            <v>0.6281115196896393</v>
          </cell>
          <cell r="P244">
            <v>24.767048791532744</v>
          </cell>
          <cell r="Q244">
            <v>3.5792000000000004E-2</v>
          </cell>
          <cell r="R244">
            <v>0.11669000000000002</v>
          </cell>
          <cell r="S244">
            <v>0.20988600000000002</v>
          </cell>
          <cell r="U244">
            <v>32</v>
          </cell>
          <cell r="V244">
            <v>158.4</v>
          </cell>
          <cell r="W244">
            <v>3.5792000000000004E-2</v>
          </cell>
          <cell r="X244">
            <v>0.20988600000000002</v>
          </cell>
          <cell r="Y244">
            <v>0.10494300000000001</v>
          </cell>
          <cell r="AB244" t="str">
            <v/>
          </cell>
          <cell r="AC244">
            <v>126.72000000000001</v>
          </cell>
          <cell r="AD244">
            <v>4.6933333333333341E-2</v>
          </cell>
          <cell r="AE244">
            <v>0.18773333333333336</v>
          </cell>
          <cell r="AF244">
            <v>0.29267633333333337</v>
          </cell>
          <cell r="AG244">
            <v>0.35564213333333339</v>
          </cell>
          <cell r="AH244">
            <v>26.267048791532744</v>
          </cell>
          <cell r="AI244">
            <v>18.27</v>
          </cell>
          <cell r="AJ244">
            <v>0.88</v>
          </cell>
          <cell r="AK244">
            <v>10</v>
          </cell>
          <cell r="AL244">
            <v>0.25</v>
          </cell>
          <cell r="AM244">
            <v>1.4E-2</v>
          </cell>
          <cell r="AN244">
            <v>0.14202117919921875</v>
          </cell>
          <cell r="AO244">
            <v>0.130859375</v>
          </cell>
          <cell r="AP244">
            <v>0.568084716796875</v>
          </cell>
          <cell r="AQ244">
            <v>0.91250222984458385</v>
          </cell>
          <cell r="AR244">
            <v>0.85383388368627278</v>
          </cell>
          <cell r="AS244">
            <v>0.40094865617798769</v>
          </cell>
          <cell r="AT244">
            <v>4.2439363887428014E-2</v>
          </cell>
          <cell r="AU244">
            <v>0.18446054308664678</v>
          </cell>
          <cell r="AV244">
            <v>1.0570744459438051</v>
          </cell>
          <cell r="AW244">
            <v>51.889020526164984</v>
          </cell>
          <cell r="AX244">
            <v>0.50621593017520172</v>
          </cell>
          <cell r="AY244">
            <v>125.01476464665866</v>
          </cell>
          <cell r="AZ244" t="str">
            <v>00°00'00''</v>
          </cell>
          <cell r="BA244" t="e">
            <v>#VALUE!</v>
          </cell>
          <cell r="BB244">
            <v>7.6999999999999999E-2</v>
          </cell>
          <cell r="BC244" t="e">
            <v>#VALUE!</v>
          </cell>
          <cell r="BD244" t="e">
            <v>#VALUE!</v>
          </cell>
          <cell r="BE244" t="e">
            <v>#VALUE!</v>
          </cell>
          <cell r="BF244" t="e">
            <v>#VALUE!</v>
          </cell>
          <cell r="BG244" t="e">
            <v>#VALUE!</v>
          </cell>
          <cell r="BH244" t="e">
            <v>#VALUE!</v>
          </cell>
          <cell r="BI244" t="e">
            <v>#VALUE!</v>
          </cell>
          <cell r="BJ244" t="e">
            <v>#VALUE!</v>
          </cell>
          <cell r="BK244" t="e">
            <v>#VALUE!</v>
          </cell>
          <cell r="BL244" t="e">
            <v>#VALUE!</v>
          </cell>
          <cell r="BM244" t="e">
            <v>#VALUE!</v>
          </cell>
          <cell r="BN244">
            <v>6.0000000000059117E-2</v>
          </cell>
          <cell r="BO244">
            <v>722.55</v>
          </cell>
          <cell r="BP244">
            <v>722.39</v>
          </cell>
          <cell r="BQ244">
            <v>722.80000000000007</v>
          </cell>
          <cell r="BR244">
            <v>722.64</v>
          </cell>
          <cell r="BS244">
            <v>724.06805408539549</v>
          </cell>
          <cell r="BT244">
            <v>723.84460479080133</v>
          </cell>
          <cell r="BU244" t="str">
            <v/>
          </cell>
          <cell r="BV244">
            <v>1.2680540853954199</v>
          </cell>
          <cell r="BW244">
            <v>1.2046047908013406</v>
          </cell>
          <cell r="BX244">
            <v>1.5180540853954199</v>
          </cell>
          <cell r="BY244">
            <v>250</v>
          </cell>
          <cell r="BZ244">
            <v>0.71250000000000002</v>
          </cell>
          <cell r="CA244">
            <v>0.3125</v>
          </cell>
          <cell r="CB244">
            <v>1.2363294380983803</v>
          </cell>
          <cell r="CC244">
            <v>3</v>
          </cell>
          <cell r="CD244">
            <v>1.3527071658475547</v>
          </cell>
          <cell r="CE244">
            <v>1236.0784448921358</v>
          </cell>
          <cell r="CF244">
            <v>5.5238280782048843E-2</v>
          </cell>
          <cell r="CG244">
            <v>1724.8719698274626</v>
          </cell>
          <cell r="CH244">
            <v>2960.9504147195985</v>
          </cell>
          <cell r="CI244">
            <v>2</v>
          </cell>
          <cell r="CJ244">
            <v>1</v>
          </cell>
          <cell r="CK244">
            <v>1.5</v>
          </cell>
          <cell r="CL244">
            <v>2345</v>
          </cell>
          <cell r="CM244">
            <v>1.8939981330828988</v>
          </cell>
          <cell r="CN244">
            <v>1.9</v>
          </cell>
          <cell r="CO244" t="str">
            <v/>
          </cell>
          <cell r="CP244">
            <v>3</v>
          </cell>
          <cell r="CQ244">
            <v>3</v>
          </cell>
          <cell r="DV244" t="str">
            <v>250 mm</v>
          </cell>
          <cell r="DW244">
            <v>18.27</v>
          </cell>
          <cell r="DX244" t="str">
            <v>1</v>
          </cell>
          <cell r="DY244" t="str">
            <v>CS</v>
          </cell>
          <cell r="DZ244">
            <v>722.55000000000007</v>
          </cell>
          <cell r="EA244">
            <v>722.3900000000001</v>
          </cell>
        </row>
        <row r="245">
          <cell r="A245">
            <v>151</v>
          </cell>
          <cell r="B245" t="str">
            <v>C83</v>
          </cell>
          <cell r="C245" t="str">
            <v>C85</v>
          </cell>
          <cell r="E245">
            <v>0.10196000000000001</v>
          </cell>
          <cell r="F245">
            <v>0.31184600000000001</v>
          </cell>
          <cell r="G245">
            <v>2.33</v>
          </cell>
          <cell r="K245">
            <v>4.4806042567804058E-2</v>
          </cell>
          <cell r="L245">
            <v>10.378516777788271</v>
          </cell>
          <cell r="M245">
            <v>10.378516777788271</v>
          </cell>
          <cell r="N245">
            <v>186.40083156174762</v>
          </cell>
          <cell r="O245">
            <v>0.62920212911890738</v>
          </cell>
          <cell r="P245">
            <v>36.725305048524234</v>
          </cell>
          <cell r="Q245">
            <v>0</v>
          </cell>
          <cell r="R245">
            <v>0.10196000000000001</v>
          </cell>
          <cell r="S245">
            <v>0.31184600000000001</v>
          </cell>
          <cell r="U245">
            <v>35</v>
          </cell>
          <cell r="V245">
            <v>158.4</v>
          </cell>
          <cell r="X245">
            <v>0.31184600000000001</v>
          </cell>
          <cell r="Y245">
            <v>0.15592300000000001</v>
          </cell>
          <cell r="AB245" t="str">
            <v/>
          </cell>
          <cell r="AC245">
            <v>126.72000000000001</v>
          </cell>
          <cell r="AD245">
            <v>5.1333333333333342E-2</v>
          </cell>
          <cell r="AE245">
            <v>0.20533333333333337</v>
          </cell>
          <cell r="AF245">
            <v>0.3612563333333334</v>
          </cell>
          <cell r="AG245">
            <v>0.45481013333333342</v>
          </cell>
          <cell r="AH245">
            <v>38.225305048524234</v>
          </cell>
          <cell r="AI245">
            <v>3.9699999999999998</v>
          </cell>
          <cell r="AJ245">
            <v>2.52</v>
          </cell>
          <cell r="AK245">
            <v>10</v>
          </cell>
          <cell r="AL245">
            <v>0.25</v>
          </cell>
          <cell r="AM245">
            <v>1.4E-2</v>
          </cell>
          <cell r="AN245">
            <v>0.13033390045166016</v>
          </cell>
          <cell r="AO245">
            <v>0.1591796875</v>
          </cell>
          <cell r="AP245">
            <v>0.52133560180664063</v>
          </cell>
          <cell r="AQ245">
            <v>1.4772041621872303</v>
          </cell>
          <cell r="AR245">
            <v>1.4640245587138752</v>
          </cell>
          <cell r="AS245">
            <v>1.068402863493239</v>
          </cell>
          <cell r="AT245">
            <v>0.1112197827106665</v>
          </cell>
          <cell r="AU245">
            <v>0.24155368316232667</v>
          </cell>
          <cell r="AV245">
            <v>1.7888112127744396</v>
          </cell>
          <cell r="AW245">
            <v>87.808065073612923</v>
          </cell>
          <cell r="AX245">
            <v>0.43532795098580607</v>
          </cell>
          <cell r="AY245">
            <v>125.25527767760919</v>
          </cell>
          <cell r="AZ245" t="str">
            <v>00°00'00''</v>
          </cell>
          <cell r="BA245" t="e">
            <v>#VALUE!</v>
          </cell>
          <cell r="BB245">
            <v>5.7000000000000002E-2</v>
          </cell>
          <cell r="BC245" t="e">
            <v>#VALUE!</v>
          </cell>
          <cell r="BD245" t="e">
            <v>#VALUE!</v>
          </cell>
          <cell r="BE245" t="e">
            <v>#VALUE!</v>
          </cell>
          <cell r="BF245" t="e">
            <v>#VALUE!</v>
          </cell>
          <cell r="BG245" t="e">
            <v>#VALUE!</v>
          </cell>
          <cell r="BH245" t="e">
            <v>#VALUE!</v>
          </cell>
          <cell r="BI245" t="e">
            <v>#VALUE!</v>
          </cell>
          <cell r="BJ245" t="e">
            <v>#VALUE!</v>
          </cell>
          <cell r="BK245" t="e">
            <v>#VALUE!</v>
          </cell>
          <cell r="BL245" t="e">
            <v>#VALUE!</v>
          </cell>
          <cell r="BM245" t="e">
            <v>#VALUE!</v>
          </cell>
          <cell r="BN245">
            <v>5.999999999994543E-2</v>
          </cell>
          <cell r="BO245">
            <v>722.33</v>
          </cell>
          <cell r="BP245">
            <v>722.23</v>
          </cell>
          <cell r="BQ245">
            <v>722.58000000000015</v>
          </cell>
          <cell r="BR245">
            <v>722.48</v>
          </cell>
          <cell r="BS245">
            <v>723.84460479080133</v>
          </cell>
          <cell r="BT245">
            <v>723.70945573876008</v>
          </cell>
          <cell r="BU245" t="str">
            <v/>
          </cell>
          <cell r="BV245">
            <v>1.2646047908011724</v>
          </cell>
          <cell r="BW245">
            <v>1.2294557387600662</v>
          </cell>
          <cell r="BX245">
            <v>1.5146047908011724</v>
          </cell>
          <cell r="BY245">
            <v>250</v>
          </cell>
          <cell r="BZ245">
            <v>0.71250000000000002</v>
          </cell>
          <cell r="CA245">
            <v>0.3125</v>
          </cell>
          <cell r="CB245">
            <v>1.2470302647806193</v>
          </cell>
          <cell r="CC245">
            <v>4</v>
          </cell>
          <cell r="CD245">
            <v>1.2586449494309453</v>
          </cell>
          <cell r="CE245">
            <v>1245.9700014636289</v>
          </cell>
          <cell r="CF245">
            <v>5.4433908956975308E-2</v>
          </cell>
          <cell r="CG245">
            <v>1698.3377773718998</v>
          </cell>
          <cell r="CH245">
            <v>2944.3077788355286</v>
          </cell>
          <cell r="CI245">
            <v>2</v>
          </cell>
          <cell r="CJ245">
            <v>1</v>
          </cell>
          <cell r="CK245">
            <v>1.5</v>
          </cell>
          <cell r="CL245">
            <v>2345</v>
          </cell>
          <cell r="CM245">
            <v>1.8833525237753912</v>
          </cell>
          <cell r="CN245">
            <v>1.9</v>
          </cell>
          <cell r="CO245" t="str">
            <v/>
          </cell>
          <cell r="CP245">
            <v>3</v>
          </cell>
          <cell r="CQ245">
            <v>3</v>
          </cell>
          <cell r="DV245" t="str">
            <v>250 mm</v>
          </cell>
          <cell r="DW245">
            <v>3.9699999999999998</v>
          </cell>
          <cell r="DX245" t="str">
            <v>1</v>
          </cell>
          <cell r="DY245" t="str">
            <v>CS</v>
          </cell>
          <cell r="DZ245">
            <v>722.33000000000015</v>
          </cell>
          <cell r="EA245">
            <v>722.23000000000013</v>
          </cell>
        </row>
        <row r="246">
          <cell r="A246">
            <v>152</v>
          </cell>
          <cell r="B246" t="str">
            <v>C85</v>
          </cell>
          <cell r="C246" t="str">
            <v>C87</v>
          </cell>
          <cell r="D246">
            <v>7.2639999999999996E-2</v>
          </cell>
          <cell r="F246">
            <v>0.38448599999999999</v>
          </cell>
          <cell r="G246">
            <v>2.33</v>
          </cell>
          <cell r="K246">
            <v>0.22230564110858839</v>
          </cell>
          <cell r="L246">
            <v>10.600822418896859</v>
          </cell>
          <cell r="M246">
            <v>10.600822418896859</v>
          </cell>
          <cell r="N246">
            <v>184.19532324006872</v>
          </cell>
          <cell r="O246">
            <v>0.63210060662699541</v>
          </cell>
          <cell r="P246">
            <v>45.182778473050305</v>
          </cell>
          <cell r="Q246">
            <v>7.2639999999999996E-2</v>
          </cell>
          <cell r="R246">
            <v>0</v>
          </cell>
          <cell r="S246">
            <v>0.38448599999999999</v>
          </cell>
          <cell r="U246">
            <v>38</v>
          </cell>
          <cell r="V246">
            <v>158.4</v>
          </cell>
          <cell r="W246">
            <v>7.2639999999999996E-2</v>
          </cell>
          <cell r="X246">
            <v>0.38448599999999999</v>
          </cell>
          <cell r="Y246">
            <v>0.192243</v>
          </cell>
          <cell r="AB246" t="str">
            <v/>
          </cell>
          <cell r="AC246">
            <v>126.72000000000001</v>
          </cell>
          <cell r="AD246">
            <v>5.5733333333333343E-2</v>
          </cell>
          <cell r="AE246">
            <v>0.22293333333333337</v>
          </cell>
          <cell r="AF246">
            <v>0.41517633333333337</v>
          </cell>
          <cell r="AG246">
            <v>0.53052213333333342</v>
          </cell>
          <cell r="AH246">
            <v>46.682778473050305</v>
          </cell>
          <cell r="AI246">
            <v>32.699999999999996</v>
          </cell>
          <cell r="AJ246">
            <v>9.0500000000000007</v>
          </cell>
          <cell r="AK246">
            <v>10</v>
          </cell>
          <cell r="AL246">
            <v>0.25</v>
          </cell>
          <cell r="AM246">
            <v>1.4E-2</v>
          </cell>
          <cell r="AN246">
            <v>0.10256171226501465</v>
          </cell>
          <cell r="AO246">
            <v>0.17578125</v>
          </cell>
          <cell r="AP246">
            <v>0.41024684906005859</v>
          </cell>
          <cell r="AQ246">
            <v>2.4615987663498813</v>
          </cell>
          <cell r="AR246">
            <v>2.8278238309256754</v>
          </cell>
          <cell r="AS246">
            <v>3.1313264645952419</v>
          </cell>
          <cell r="AT246">
            <v>0.30884141113635355</v>
          </cell>
          <cell r="AU246">
            <v>0.4114031234013682</v>
          </cell>
          <cell r="AV246">
            <v>3.3899128068734354</v>
          </cell>
          <cell r="AW246">
            <v>166.40195578724283</v>
          </cell>
          <cell r="AX246">
            <v>0.28054224634677782</v>
          </cell>
          <cell r="AY246">
            <v>209.37962319127195</v>
          </cell>
          <cell r="AZ246" t="str">
            <v>84°07'28''</v>
          </cell>
          <cell r="BA246" t="e">
            <v>#VALUE!</v>
          </cell>
          <cell r="BB246">
            <v>0.17</v>
          </cell>
          <cell r="BC246" t="e">
            <v>#VALUE!</v>
          </cell>
          <cell r="BD246" t="e">
            <v>#VALUE!</v>
          </cell>
          <cell r="BE246" t="e">
            <v>#VALUE!</v>
          </cell>
          <cell r="BF246" t="e">
            <v>#VALUE!</v>
          </cell>
          <cell r="BG246" t="e">
            <v>#VALUE!</v>
          </cell>
          <cell r="BH246" t="e">
            <v>#VALUE!</v>
          </cell>
          <cell r="BI246" t="e">
            <v>#VALUE!</v>
          </cell>
          <cell r="BJ246" t="e">
            <v>#VALUE!</v>
          </cell>
          <cell r="BK246" t="e">
            <v>#VALUE!</v>
          </cell>
          <cell r="BL246" t="e">
            <v>#VALUE!</v>
          </cell>
          <cell r="BM246" t="e">
            <v>#VALUE!</v>
          </cell>
          <cell r="BN246">
            <v>2.9999999999972715E-2</v>
          </cell>
          <cell r="BO246">
            <v>722.2</v>
          </cell>
          <cell r="BP246">
            <v>719.24</v>
          </cell>
          <cell r="BQ246">
            <v>722.45000000000016</v>
          </cell>
          <cell r="BR246">
            <v>719.49</v>
          </cell>
          <cell r="BS246">
            <v>723.70945573876008</v>
          </cell>
          <cell r="BT246">
            <v>720.70065900470513</v>
          </cell>
          <cell r="BU246" t="str">
            <v/>
          </cell>
          <cell r="BV246">
            <v>1.2594557387599252</v>
          </cell>
          <cell r="BW246">
            <v>1.2106590047051213</v>
          </cell>
          <cell r="BX246">
            <v>1.5094557387599252</v>
          </cell>
          <cell r="BY246">
            <v>250</v>
          </cell>
          <cell r="BZ246">
            <v>0.71250000000000002</v>
          </cell>
          <cell r="CA246">
            <v>0.3125</v>
          </cell>
          <cell r="CB246">
            <v>1.2350573717325233</v>
          </cell>
          <cell r="CC246">
            <v>5</v>
          </cell>
          <cell r="CD246">
            <v>1.2502729220327518</v>
          </cell>
          <cell r="CE246">
            <v>1079.0050672286716</v>
          </cell>
          <cell r="CF246">
            <v>5.5335017681700016E-2</v>
          </cell>
          <cell r="CG246">
            <v>1728.0693434364484</v>
          </cell>
          <cell r="CH246">
            <v>2807.07441066512</v>
          </cell>
          <cell r="CI246">
            <v>2</v>
          </cell>
          <cell r="CJ246">
            <v>1</v>
          </cell>
          <cell r="CK246">
            <v>1.5</v>
          </cell>
          <cell r="CL246">
            <v>2345</v>
          </cell>
          <cell r="CM246">
            <v>1.7955699855000768</v>
          </cell>
          <cell r="CN246">
            <v>1.9</v>
          </cell>
          <cell r="CO246" t="str">
            <v/>
          </cell>
          <cell r="CP246">
            <v>3</v>
          </cell>
          <cell r="CQ246">
            <v>3</v>
          </cell>
          <cell r="DV246" t="str">
            <v>250 mm</v>
          </cell>
          <cell r="DW246">
            <v>32.699999999999996</v>
          </cell>
          <cell r="DX246" t="str">
            <v>1</v>
          </cell>
          <cell r="DY246" t="str">
            <v>CS</v>
          </cell>
          <cell r="DZ246">
            <v>722.20000000000016</v>
          </cell>
          <cell r="EA246">
            <v>719.24000000000012</v>
          </cell>
        </row>
        <row r="247">
          <cell r="A247">
            <v>153</v>
          </cell>
          <cell r="B247" t="str">
            <v>C87</v>
          </cell>
          <cell r="C247" t="str">
            <v>C89</v>
          </cell>
          <cell r="D247">
            <v>0.10764000000000001</v>
          </cell>
          <cell r="E247">
            <v>0.208537</v>
          </cell>
          <cell r="F247">
            <v>0.70066300000000004</v>
          </cell>
          <cell r="G247">
            <v>2.33</v>
          </cell>
          <cell r="K247">
            <v>0.24574146138105199</v>
          </cell>
          <cell r="L247">
            <v>10.846563880277911</v>
          </cell>
          <cell r="M247">
            <v>10.846563880277911</v>
          </cell>
          <cell r="N247">
            <v>181.83866268016729</v>
          </cell>
          <cell r="O247">
            <v>0.63120981822059719</v>
          </cell>
          <cell r="P247">
            <v>81.473052593062178</v>
          </cell>
          <cell r="Q247">
            <v>0.10764000000000001</v>
          </cell>
          <cell r="R247">
            <v>0.208537</v>
          </cell>
          <cell r="S247">
            <v>0.70066300000000004</v>
          </cell>
          <cell r="U247">
            <v>86</v>
          </cell>
          <cell r="V247">
            <v>158.4</v>
          </cell>
          <cell r="W247">
            <v>0.10764000000000001</v>
          </cell>
          <cell r="X247">
            <v>0.70066300000000004</v>
          </cell>
          <cell r="Y247">
            <v>0.35033150000000002</v>
          </cell>
          <cell r="AB247" t="str">
            <v/>
          </cell>
          <cell r="AC247">
            <v>126.72000000000001</v>
          </cell>
          <cell r="AD247">
            <v>0.12613333333333335</v>
          </cell>
          <cell r="AE247">
            <v>0.50453333333333339</v>
          </cell>
          <cell r="AF247">
            <v>0.85486483333333341</v>
          </cell>
          <cell r="AG247">
            <v>1.0650637333333335</v>
          </cell>
          <cell r="AH247">
            <v>82.973052593062178</v>
          </cell>
          <cell r="AI247">
            <v>39.709999999999994</v>
          </cell>
          <cell r="AJ247">
            <v>7.3</v>
          </cell>
          <cell r="AK247">
            <v>10</v>
          </cell>
          <cell r="AL247">
            <v>0.25</v>
          </cell>
          <cell r="AM247">
            <v>1.4E-2</v>
          </cell>
          <cell r="AN247">
            <v>0.14989686012268066</v>
          </cell>
          <cell r="AO247">
            <v>0.2265625</v>
          </cell>
          <cell r="AP247">
            <v>0.59958744049072266</v>
          </cell>
          <cell r="AQ247">
            <v>2.7003764094057732</v>
          </cell>
          <cell r="AR247">
            <v>2.432391377356367</v>
          </cell>
          <cell r="AS247">
            <v>3.4781261404879515</v>
          </cell>
          <cell r="AT247">
            <v>0.37166323916795185</v>
          </cell>
          <cell r="AU247">
            <v>0.52156009929063252</v>
          </cell>
          <cell r="AV247">
            <v>3.0445679282109883</v>
          </cell>
          <cell r="AW247">
            <v>149.44987869723028</v>
          </cell>
          <cell r="AX247">
            <v>0.5551898289670536</v>
          </cell>
          <cell r="AY247">
            <v>209.41560085566593</v>
          </cell>
          <cell r="AZ247" t="str">
            <v>00°00'00''</v>
          </cell>
          <cell r="BA247" t="e">
            <v>#VALUE!</v>
          </cell>
          <cell r="BB247">
            <v>0.11</v>
          </cell>
          <cell r="BC247" t="e">
            <v>#VALUE!</v>
          </cell>
          <cell r="BD247" t="e">
            <v>#VALUE!</v>
          </cell>
          <cell r="BE247" t="e">
            <v>#VALUE!</v>
          </cell>
          <cell r="BF247" t="e">
            <v>#VALUE!</v>
          </cell>
          <cell r="BG247" t="e">
            <v>#VALUE!</v>
          </cell>
          <cell r="BH247" t="e">
            <v>#VALUE!</v>
          </cell>
          <cell r="BI247" t="e">
            <v>#VALUE!</v>
          </cell>
          <cell r="BJ247" t="e">
            <v>#VALUE!</v>
          </cell>
          <cell r="BK247" t="e">
            <v>#VALUE!</v>
          </cell>
          <cell r="BL247" t="e">
            <v>#VALUE!</v>
          </cell>
          <cell r="BM247" t="e">
            <v>#VALUE!</v>
          </cell>
          <cell r="BN247">
            <v>6.0000000000059117E-2</v>
          </cell>
          <cell r="BO247">
            <v>719.18</v>
          </cell>
          <cell r="BP247">
            <v>716.28</v>
          </cell>
          <cell r="BQ247">
            <v>719.43000000000018</v>
          </cell>
          <cell r="BR247">
            <v>716.53</v>
          </cell>
          <cell r="BS247">
            <v>720.70065900470513</v>
          </cell>
          <cell r="BT247">
            <v>717.75432137390692</v>
          </cell>
          <cell r="BU247" t="str">
            <v/>
          </cell>
          <cell r="BV247">
            <v>1.2706590047049531</v>
          </cell>
          <cell r="BW247">
            <v>1.2243213739069461</v>
          </cell>
          <cell r="BX247">
            <v>1.5206590047049531</v>
          </cell>
          <cell r="BY247">
            <v>250</v>
          </cell>
          <cell r="BZ247">
            <v>0.71250000000000002</v>
          </cell>
          <cell r="CA247">
            <v>0.3125</v>
          </cell>
          <cell r="CB247">
            <v>1.2474901893059496</v>
          </cell>
          <cell r="CC247">
            <v>6</v>
          </cell>
          <cell r="CD247">
            <v>1.3795639913172753</v>
          </cell>
          <cell r="CE247">
            <v>1190.585280194173</v>
          </cell>
          <cell r="CF247">
            <v>5.4399709464237223E-2</v>
          </cell>
          <cell r="CG247">
            <v>1697.2116889610388</v>
          </cell>
          <cell r="CH247">
            <v>2887.7969691552116</v>
          </cell>
          <cell r="CI247">
            <v>2</v>
          </cell>
          <cell r="CJ247">
            <v>1</v>
          </cell>
          <cell r="CK247">
            <v>1.5</v>
          </cell>
          <cell r="CL247">
            <v>2345</v>
          </cell>
          <cell r="CM247">
            <v>1.8472048843210309</v>
          </cell>
          <cell r="CN247">
            <v>1.9</v>
          </cell>
          <cell r="CO247" t="str">
            <v/>
          </cell>
          <cell r="CP247">
            <v>3</v>
          </cell>
          <cell r="CQ247">
            <v>3</v>
          </cell>
          <cell r="DV247" t="str">
            <v>250 mm</v>
          </cell>
          <cell r="DW247">
            <v>39.709999999999994</v>
          </cell>
          <cell r="DX247" t="str">
            <v>1</v>
          </cell>
          <cell r="DY247" t="str">
            <v>CS</v>
          </cell>
          <cell r="DZ247">
            <v>719.18000000000018</v>
          </cell>
          <cell r="EA247">
            <v>716.2800000000002</v>
          </cell>
        </row>
        <row r="248">
          <cell r="A248">
            <v>154</v>
          </cell>
          <cell r="B248" t="str">
            <v>C89</v>
          </cell>
          <cell r="C248" t="str">
            <v>C91</v>
          </cell>
          <cell r="D248">
            <v>0.35147</v>
          </cell>
          <cell r="E248">
            <v>9.6370000000000011E-2</v>
          </cell>
          <cell r="F248">
            <v>1.1485030000000001</v>
          </cell>
          <cell r="G248">
            <v>2.33</v>
          </cell>
          <cell r="K248">
            <v>0.52607390237240359</v>
          </cell>
          <cell r="L248">
            <v>11.372637782650314</v>
          </cell>
          <cell r="M248">
            <v>11.372637782650314</v>
          </cell>
          <cell r="N248">
            <v>177.05957684933301</v>
          </cell>
          <cell r="O248">
            <v>0.63089500725758318</v>
          </cell>
          <cell r="P248">
            <v>131.49946898615906</v>
          </cell>
          <cell r="Q248">
            <v>0.35147</v>
          </cell>
          <cell r="R248">
            <v>9.6370000000000011E-2</v>
          </cell>
          <cell r="S248">
            <v>1.1485030000000001</v>
          </cell>
          <cell r="U248">
            <v>130</v>
          </cell>
          <cell r="V248">
            <v>158.4</v>
          </cell>
          <cell r="W248">
            <v>0.35147</v>
          </cell>
          <cell r="X248">
            <v>1.1485030000000001</v>
          </cell>
          <cell r="Y248">
            <v>0.57425150000000003</v>
          </cell>
          <cell r="AB248" t="str">
            <v/>
          </cell>
          <cell r="AC248">
            <v>126.72000000000001</v>
          </cell>
          <cell r="AD248">
            <v>0.19066666666666668</v>
          </cell>
          <cell r="AE248">
            <v>0.76266666666666671</v>
          </cell>
          <cell r="AF248">
            <v>1.3369181666666667</v>
          </cell>
          <cell r="AG248">
            <v>1.6814690666666667</v>
          </cell>
          <cell r="AH248">
            <v>133.18093805282572</v>
          </cell>
          <cell r="AI248">
            <v>93.2</v>
          </cell>
          <cell r="AJ248">
            <v>6.78</v>
          </cell>
          <cell r="AK248">
            <v>12</v>
          </cell>
          <cell r="AL248">
            <v>0.30000000000000004</v>
          </cell>
          <cell r="AM248">
            <v>1.4E-2</v>
          </cell>
          <cell r="AN248">
            <v>0.18245058059692387</v>
          </cell>
          <cell r="AO248">
            <v>0.27333984375000009</v>
          </cell>
          <cell r="AP248">
            <v>0.6081686019897462</v>
          </cell>
          <cell r="AQ248">
            <v>2.9594690882625456</v>
          </cell>
          <cell r="AR248">
            <v>2.4085013152681429</v>
          </cell>
          <cell r="AS248">
            <v>3.9219917084770159</v>
          </cell>
          <cell r="AT248">
            <v>0.44640455068203577</v>
          </cell>
          <cell r="AU248">
            <v>0.62885513127895964</v>
          </cell>
          <cell r="AV248">
            <v>3.3133444165328445</v>
          </cell>
          <cell r="AW248">
            <v>234.20651575032778</v>
          </cell>
          <cell r="AX248">
            <v>0.56864745041850673</v>
          </cell>
          <cell r="AY248">
            <v>209.35166640765968</v>
          </cell>
          <cell r="AZ248" t="str">
            <v>00°00'00''</v>
          </cell>
          <cell r="BA248" t="e">
            <v>#VALUE!</v>
          </cell>
          <cell r="BB248">
            <v>0.107</v>
          </cell>
          <cell r="BC248" t="e">
            <v>#VALUE!</v>
          </cell>
          <cell r="BD248" t="e">
            <v>#VALUE!</v>
          </cell>
          <cell r="BE248" t="e">
            <v>#VALUE!</v>
          </cell>
          <cell r="BF248" t="e">
            <v>#VALUE!</v>
          </cell>
          <cell r="BG248" t="e">
            <v>#VALUE!</v>
          </cell>
          <cell r="BH248" t="e">
            <v>#VALUE!</v>
          </cell>
          <cell r="BI248" t="e">
            <v>#VALUE!</v>
          </cell>
          <cell r="BJ248" t="e">
            <v>#VALUE!</v>
          </cell>
          <cell r="BK248" t="e">
            <v>#VALUE!</v>
          </cell>
          <cell r="BL248" t="e">
            <v>#VALUE!</v>
          </cell>
          <cell r="BM248" t="e">
            <v>#VALUE!</v>
          </cell>
          <cell r="BN248">
            <v>5.999999999994543E-2</v>
          </cell>
          <cell r="BO248">
            <v>716.22</v>
          </cell>
          <cell r="BP248">
            <v>709.9</v>
          </cell>
          <cell r="BQ248">
            <v>716.52000000000021</v>
          </cell>
          <cell r="BR248">
            <v>710.19999999999993</v>
          </cell>
          <cell r="BS248">
            <v>717.75432137390692</v>
          </cell>
          <cell r="BT248">
            <v>711.42602784577196</v>
          </cell>
          <cell r="BU248" t="str">
            <v/>
          </cell>
          <cell r="BV248">
            <v>1.2343213739067096</v>
          </cell>
          <cell r="BW248">
            <v>1.2260278457720233</v>
          </cell>
          <cell r="BX248">
            <v>1.5343213739067096</v>
          </cell>
          <cell r="BY248">
            <v>300</v>
          </cell>
          <cell r="BZ248">
            <v>0.77500000000000002</v>
          </cell>
          <cell r="CA248">
            <v>0.375</v>
          </cell>
          <cell r="CB248">
            <v>1.2301746098393664</v>
          </cell>
          <cell r="CC248">
            <v>7</v>
          </cell>
          <cell r="CD248">
            <v>1.202205891184557</v>
          </cell>
          <cell r="CE248">
            <v>1516.3573181247218</v>
          </cell>
          <cell r="CF248">
            <v>6.6403358611216823E-2</v>
          </cell>
          <cell r="CG248">
            <v>2148.629095498728</v>
          </cell>
          <cell r="CH248">
            <v>3664.9864136234501</v>
          </cell>
          <cell r="CI248">
            <v>2</v>
          </cell>
          <cell r="CJ248">
            <v>1</v>
          </cell>
          <cell r="CK248">
            <v>1.5</v>
          </cell>
          <cell r="CL248">
            <v>2650</v>
          </cell>
          <cell r="CM248">
            <v>2.0745206114849717</v>
          </cell>
          <cell r="CN248">
            <v>2.2000000000000002</v>
          </cell>
          <cell r="CO248" t="str">
            <v/>
          </cell>
          <cell r="CP248">
            <v>3</v>
          </cell>
          <cell r="CQ248">
            <v>3</v>
          </cell>
          <cell r="DV248" t="str">
            <v>300 mm</v>
          </cell>
          <cell r="DW248">
            <v>93.2</v>
          </cell>
          <cell r="DX248" t="str">
            <v>1</v>
          </cell>
          <cell r="DY248" t="str">
            <v>CS</v>
          </cell>
          <cell r="DZ248">
            <v>716.22000000000025</v>
          </cell>
          <cell r="EA248">
            <v>709.9000000000002</v>
          </cell>
        </row>
        <row r="249">
          <cell r="A249">
            <v>155</v>
          </cell>
          <cell r="B249" t="str">
            <v>C91</v>
          </cell>
          <cell r="C249" t="str">
            <v>C93</v>
          </cell>
          <cell r="D249">
            <v>0.22886999999999999</v>
          </cell>
          <cell r="E249">
            <v>8.1379999999999994E-2</v>
          </cell>
          <cell r="F249">
            <v>1.458753</v>
          </cell>
          <cell r="G249">
            <v>2.33</v>
          </cell>
          <cell r="K249">
            <v>0.34892999021931786</v>
          </cell>
          <cell r="L249">
            <v>11.721567772869632</v>
          </cell>
          <cell r="M249">
            <v>11.721567772869632</v>
          </cell>
          <cell r="N249">
            <v>174.07354949096819</v>
          </cell>
          <cell r="O249">
            <v>0.63159777531819761</v>
          </cell>
          <cell r="P249">
            <v>165.60973974888279</v>
          </cell>
          <cell r="Q249">
            <v>0.22886999999999999</v>
          </cell>
          <cell r="R249">
            <v>8.1379999999999994E-2</v>
          </cell>
          <cell r="S249">
            <v>1.458753</v>
          </cell>
          <cell r="U249">
            <v>154</v>
          </cell>
          <cell r="V249">
            <v>158.4</v>
          </cell>
          <cell r="X249">
            <v>1.2298830000000001</v>
          </cell>
          <cell r="Y249">
            <v>0.61494150000000003</v>
          </cell>
          <cell r="AB249" t="str">
            <v/>
          </cell>
          <cell r="AC249">
            <v>126.72000000000001</v>
          </cell>
          <cell r="AD249">
            <v>0.22586666666666669</v>
          </cell>
          <cell r="AE249">
            <v>0.90346666666666675</v>
          </cell>
          <cell r="AF249">
            <v>1.5184081666666667</v>
          </cell>
          <cell r="AG249">
            <v>1.9560340666666667</v>
          </cell>
          <cell r="AH249">
            <v>167.56577381554945</v>
          </cell>
          <cell r="AI249">
            <v>62.04</v>
          </cell>
          <cell r="AJ249">
            <v>5.66</v>
          </cell>
          <cell r="AK249">
            <v>12</v>
          </cell>
          <cell r="AL249">
            <v>0.30000000000000004</v>
          </cell>
          <cell r="AM249">
            <v>1.4E-2</v>
          </cell>
          <cell r="AN249">
            <v>0.22342400550842287</v>
          </cell>
          <cell r="AO249">
            <v>0.287841796875</v>
          </cell>
          <cell r="AP249">
            <v>0.74474668502807617</v>
          </cell>
          <cell r="AQ249">
            <v>2.9680879981770496</v>
          </cell>
          <cell r="AR249">
            <v>2.0381389670379955</v>
          </cell>
          <cell r="AS249">
            <v>3.8476476502257273</v>
          </cell>
          <cell r="AT249">
            <v>0.44900847935385552</v>
          </cell>
          <cell r="AU249">
            <v>0.67243248486227836</v>
          </cell>
          <cell r="AV249">
            <v>3.0273312994157453</v>
          </cell>
          <cell r="AW249">
            <v>213.98943983010639</v>
          </cell>
          <cell r="AX249">
            <v>0.78305627580774873</v>
          </cell>
          <cell r="AY249">
            <v>208.93840628680863</v>
          </cell>
          <cell r="AZ249" t="str">
            <v>00°00'00''</v>
          </cell>
          <cell r="BA249" t="e">
            <v>#VALUE!</v>
          </cell>
          <cell r="BB249">
            <v>4.3999999999999997E-2</v>
          </cell>
          <cell r="BC249" t="e">
            <v>#VALUE!</v>
          </cell>
          <cell r="BD249" t="e">
            <v>#VALUE!</v>
          </cell>
          <cell r="BE249" t="e">
            <v>#VALUE!</v>
          </cell>
          <cell r="BF249" t="e">
            <v>#VALUE!</v>
          </cell>
          <cell r="BG249" t="e">
            <v>#VALUE!</v>
          </cell>
          <cell r="BH249" t="e">
            <v>#VALUE!</v>
          </cell>
          <cell r="BI249" t="e">
            <v>#VALUE!</v>
          </cell>
          <cell r="BJ249" t="e">
            <v>#VALUE!</v>
          </cell>
          <cell r="BK249" t="e">
            <v>#VALUE!</v>
          </cell>
          <cell r="BL249" t="e">
            <v>#VALUE!</v>
          </cell>
          <cell r="BM249" t="e">
            <v>#VALUE!</v>
          </cell>
          <cell r="BN249">
            <v>1.5799999999999272</v>
          </cell>
          <cell r="BO249">
            <v>708.32</v>
          </cell>
          <cell r="BP249">
            <v>704.81</v>
          </cell>
          <cell r="BQ249">
            <v>708.62</v>
          </cell>
          <cell r="BR249">
            <v>705.1099999999999</v>
          </cell>
          <cell r="BS249">
            <v>711.42602784577196</v>
          </cell>
          <cell r="BT249">
            <v>706.3415082309524</v>
          </cell>
          <cell r="BU249">
            <v>1.5799999999999272</v>
          </cell>
          <cell r="BV249">
            <v>2.8060278457719505</v>
          </cell>
          <cell r="BW249">
            <v>1.2315082309524996</v>
          </cell>
          <cell r="BX249">
            <v>3.1060278457719503</v>
          </cell>
          <cell r="BY249">
            <v>300</v>
          </cell>
          <cell r="BZ249">
            <v>0.77500000000000002</v>
          </cell>
          <cell r="CA249">
            <v>0.375</v>
          </cell>
          <cell r="CB249">
            <v>2.0187680383622251</v>
          </cell>
          <cell r="CC249">
            <v>8</v>
          </cell>
          <cell r="CD249">
            <v>1.675452585683302</v>
          </cell>
          <cell r="CE249">
            <v>2113.2692894796701</v>
          </cell>
          <cell r="CF249">
            <v>2.7376037734825109E-2</v>
          </cell>
          <cell r="CG249">
            <v>892.41393222706427</v>
          </cell>
          <cell r="CH249">
            <v>3005.6832217067345</v>
          </cell>
          <cell r="CI249">
            <v>2</v>
          </cell>
          <cell r="CJ249">
            <v>1</v>
          </cell>
          <cell r="CK249">
            <v>1.5</v>
          </cell>
          <cell r="CL249">
            <v>2650</v>
          </cell>
          <cell r="CM249">
            <v>1.701330125494378</v>
          </cell>
          <cell r="CN249">
            <v>1.9</v>
          </cell>
          <cell r="CO249" t="str">
            <v/>
          </cell>
          <cell r="CP249">
            <v>3</v>
          </cell>
          <cell r="CQ249">
            <v>3</v>
          </cell>
          <cell r="DV249" t="str">
            <v>300 mm</v>
          </cell>
          <cell r="DW249">
            <v>62.04</v>
          </cell>
          <cell r="DX249" t="str">
            <v>1</v>
          </cell>
          <cell r="DY249" t="str">
            <v>CS</v>
          </cell>
          <cell r="DZ249">
            <v>708.32</v>
          </cell>
          <cell r="EA249">
            <v>704.81000000000006</v>
          </cell>
        </row>
        <row r="250">
          <cell r="A250">
            <v>156</v>
          </cell>
          <cell r="B250" t="str">
            <v>C93</v>
          </cell>
          <cell r="C250" t="str">
            <v>C95'</v>
          </cell>
          <cell r="D250">
            <v>0.24525</v>
          </cell>
          <cell r="F250">
            <v>1.7040029999999999</v>
          </cell>
          <cell r="G250">
            <v>2.33</v>
          </cell>
          <cell r="K250">
            <v>0.2782246582278276</v>
          </cell>
          <cell r="L250">
            <v>11.999792431097459</v>
          </cell>
          <cell r="M250">
            <v>11.999792431097459</v>
          </cell>
          <cell r="N250">
            <v>171.78910091867152</v>
          </cell>
          <cell r="O250">
            <v>0.63096831729049518</v>
          </cell>
          <cell r="P250">
            <v>192.19324070306448</v>
          </cell>
          <cell r="Q250">
            <v>0.24525</v>
          </cell>
          <cell r="R250">
            <v>0</v>
          </cell>
          <cell r="S250">
            <v>1.7040029999999999</v>
          </cell>
          <cell r="U250">
            <v>219</v>
          </cell>
          <cell r="V250">
            <v>158.4</v>
          </cell>
          <cell r="X250">
            <v>1.2298830000000001</v>
          </cell>
          <cell r="Y250">
            <v>0.61494150000000003</v>
          </cell>
          <cell r="AB250" t="str">
            <v/>
          </cell>
          <cell r="AC250">
            <v>126.72000000000001</v>
          </cell>
          <cell r="AD250">
            <v>0.32120000000000004</v>
          </cell>
          <cell r="AE250">
            <v>1.2848000000000002</v>
          </cell>
          <cell r="AF250">
            <v>1.8997415000000002</v>
          </cell>
          <cell r="AG250">
            <v>2.4109424000000002</v>
          </cell>
          <cell r="AH250">
            <v>194.60418310306449</v>
          </cell>
          <cell r="AI250">
            <v>55.379999999999995</v>
          </cell>
          <cell r="AJ250">
            <v>6.9</v>
          </cell>
          <cell r="AK250">
            <v>12</v>
          </cell>
          <cell r="AL250">
            <v>0.30000000000000004</v>
          </cell>
          <cell r="AM250">
            <v>1.4E-2</v>
          </cell>
          <cell r="AN250">
            <v>0.2314656257629395</v>
          </cell>
          <cell r="AO250">
            <v>0.29311523437499998</v>
          </cell>
          <cell r="AP250">
            <v>0.77155208587646484</v>
          </cell>
          <cell r="AQ250">
            <v>3.325350809597809</v>
          </cell>
          <cell r="AR250">
            <v>2.2008198074552197</v>
          </cell>
          <cell r="AS250">
            <v>4.8195215419218851</v>
          </cell>
          <cell r="AT250">
            <v>0.56360642236966374</v>
          </cell>
          <cell r="AU250">
            <v>0.79507204813260324</v>
          </cell>
          <cell r="AV250">
            <v>3.3425374424144136</v>
          </cell>
          <cell r="AW250">
            <v>236.27004915235366</v>
          </cell>
          <cell r="AX250">
            <v>0.82365151148539428</v>
          </cell>
          <cell r="AY250">
            <v>209.17485909803258</v>
          </cell>
          <cell r="AZ250" t="str">
            <v>00°00'00''</v>
          </cell>
          <cell r="BA250" t="e">
            <v>#VALUE!</v>
          </cell>
          <cell r="BB250">
            <v>0.123</v>
          </cell>
          <cell r="BC250" t="e">
            <v>#VALUE!</v>
          </cell>
          <cell r="BD250" t="e">
            <v>#VALUE!</v>
          </cell>
          <cell r="BE250" t="e">
            <v>#VALUE!</v>
          </cell>
          <cell r="BF250" t="e">
            <v>#VALUE!</v>
          </cell>
          <cell r="BG250" t="e">
            <v>#VALUE!</v>
          </cell>
          <cell r="BH250" t="e">
            <v>#VALUE!</v>
          </cell>
          <cell r="BI250" t="e">
            <v>#VALUE!</v>
          </cell>
          <cell r="BJ250" t="e">
            <v>#VALUE!</v>
          </cell>
          <cell r="BK250" t="e">
            <v>#VALUE!</v>
          </cell>
          <cell r="BL250" t="e">
            <v>#VALUE!</v>
          </cell>
          <cell r="BM250" t="e">
            <v>#VALUE!</v>
          </cell>
          <cell r="BN250">
            <v>2.9999999999972715E-2</v>
          </cell>
          <cell r="BO250">
            <v>704.78</v>
          </cell>
          <cell r="BP250">
            <v>700.96</v>
          </cell>
          <cell r="BQ250">
            <v>705.08</v>
          </cell>
          <cell r="BR250">
            <v>701.26</v>
          </cell>
          <cell r="BS250">
            <v>706.3415082309524</v>
          </cell>
          <cell r="BT250">
            <v>702.5</v>
          </cell>
          <cell r="BU250" t="str">
            <v/>
          </cell>
          <cell r="BV250">
            <v>1.2615082309523586</v>
          </cell>
          <cell r="BW250">
            <v>1.2400000000000091</v>
          </cell>
          <cell r="BX250">
            <v>1.5615082309523587</v>
          </cell>
          <cell r="BY250">
            <v>300</v>
          </cell>
          <cell r="BZ250">
            <v>0.77500000000000002</v>
          </cell>
          <cell r="CA250">
            <v>0.375</v>
          </cell>
          <cell r="CB250">
            <v>1.2507541154761839</v>
          </cell>
          <cell r="CC250">
            <v>9</v>
          </cell>
          <cell r="CD250">
            <v>1.2169400929146001</v>
          </cell>
          <cell r="CE250">
            <v>1534.9417509443469</v>
          </cell>
          <cell r="CF250">
            <v>6.4568433820293647E-2</v>
          </cell>
          <cell r="CG250">
            <v>2083.8360968652096</v>
          </cell>
          <cell r="CH250">
            <v>3618.7778478095565</v>
          </cell>
          <cell r="CI250">
            <v>2</v>
          </cell>
          <cell r="CJ250">
            <v>1</v>
          </cell>
          <cell r="CK250">
            <v>1.5</v>
          </cell>
          <cell r="CL250">
            <v>2650</v>
          </cell>
          <cell r="CM250">
            <v>2.0483648195148434</v>
          </cell>
          <cell r="CN250">
            <v>2.2000000000000002</v>
          </cell>
          <cell r="CO250" t="str">
            <v/>
          </cell>
          <cell r="CP250">
            <v>3</v>
          </cell>
          <cell r="CQ250">
            <v>3</v>
          </cell>
          <cell r="DV250" t="str">
            <v>300 mm</v>
          </cell>
          <cell r="DW250">
            <v>55.379999999999995</v>
          </cell>
          <cell r="DX250" t="str">
            <v>1</v>
          </cell>
          <cell r="DY250" t="str">
            <v>CS</v>
          </cell>
          <cell r="DZ250">
            <v>704.78000000000009</v>
          </cell>
          <cell r="EA250">
            <v>700.96</v>
          </cell>
        </row>
        <row r="251">
          <cell r="A251">
            <v>157</v>
          </cell>
          <cell r="B251" t="str">
            <v>C95'</v>
          </cell>
          <cell r="C251" t="str">
            <v>C95</v>
          </cell>
          <cell r="F251">
            <v>1.7040029999999999</v>
          </cell>
          <cell r="G251">
            <v>2.33</v>
          </cell>
          <cell r="K251">
            <v>2.8913451604308044E-2</v>
          </cell>
          <cell r="L251">
            <v>12.028705882701768</v>
          </cell>
          <cell r="M251">
            <v>12.028705882701768</v>
          </cell>
          <cell r="N251">
            <v>171.55638381735659</v>
          </cell>
          <cell r="O251">
            <v>0.63033993656752307</v>
          </cell>
          <cell r="P251">
            <v>192.19324070306448</v>
          </cell>
          <cell r="Q251">
            <v>0</v>
          </cell>
          <cell r="R251">
            <v>0</v>
          </cell>
          <cell r="S251">
            <v>1.7040029999999999</v>
          </cell>
          <cell r="U251">
            <v>219</v>
          </cell>
          <cell r="V251">
            <v>158.4</v>
          </cell>
          <cell r="W251">
            <v>0</v>
          </cell>
          <cell r="X251">
            <v>1.2298830000000001</v>
          </cell>
          <cell r="Y251">
            <v>0.61494150000000003</v>
          </cell>
          <cell r="AB251" t="str">
            <v/>
          </cell>
          <cell r="AC251">
            <v>126.72000000000001</v>
          </cell>
          <cell r="AD251">
            <v>0.32120000000000004</v>
          </cell>
          <cell r="AE251">
            <v>1.2848000000000002</v>
          </cell>
          <cell r="AF251">
            <v>1.8997415000000002</v>
          </cell>
          <cell r="AG251">
            <v>2.4109424000000002</v>
          </cell>
          <cell r="AH251">
            <v>194.60418310306449</v>
          </cell>
          <cell r="AI251">
            <v>5.35</v>
          </cell>
          <cell r="AJ251">
            <v>5.61</v>
          </cell>
          <cell r="AK251">
            <v>12</v>
          </cell>
          <cell r="AL251">
            <v>0.30000000000000004</v>
          </cell>
          <cell r="AM251">
            <v>1.4E-2</v>
          </cell>
          <cell r="AN251">
            <v>0.25027656555175787</v>
          </cell>
          <cell r="AO251">
            <v>0.29311523437499998</v>
          </cell>
          <cell r="AP251">
            <v>0.83425521850585949</v>
          </cell>
          <cell r="AQ251">
            <v>3.0887654222692467</v>
          </cell>
          <cell r="AR251">
            <v>1.8541813443421375</v>
          </cell>
          <cell r="AS251">
            <v>4.154402110914674</v>
          </cell>
          <cell r="AT251">
            <v>0.48626258072406303</v>
          </cell>
          <cell r="AU251">
            <v>0.73653914627582084</v>
          </cell>
          <cell r="AV251">
            <v>3.0139300326456673</v>
          </cell>
          <cell r="AW251">
            <v>213.04216010234873</v>
          </cell>
          <cell r="AX251">
            <v>0.91345385819207636</v>
          </cell>
          <cell r="AY251">
            <v>208.0077344955894</v>
          </cell>
          <cell r="AZ251" t="str">
            <v>01°10'02''</v>
          </cell>
          <cell r="BA251" t="e">
            <v>#VALUE!</v>
          </cell>
          <cell r="BB251">
            <v>1E-3</v>
          </cell>
          <cell r="BC251" t="e">
            <v>#VALUE!</v>
          </cell>
          <cell r="BD251" t="e">
            <v>#VALUE!</v>
          </cell>
          <cell r="BE251" t="e">
            <v>#VALUE!</v>
          </cell>
          <cell r="BF251" t="e">
            <v>#VALUE!</v>
          </cell>
          <cell r="BG251" t="e">
            <v>#VALUE!</v>
          </cell>
          <cell r="BH251" t="e">
            <v>#VALUE!</v>
          </cell>
          <cell r="BI251" t="e">
            <v>#VALUE!</v>
          </cell>
          <cell r="BJ251" t="e">
            <v>#VALUE!</v>
          </cell>
          <cell r="BK251" t="e">
            <v>#VALUE!</v>
          </cell>
          <cell r="BL251" t="e">
            <v>#VALUE!</v>
          </cell>
          <cell r="BM251" t="e">
            <v>#VALUE!</v>
          </cell>
          <cell r="BN251">
            <v>3.0000000000086402E-2</v>
          </cell>
          <cell r="BO251">
            <v>700.93</v>
          </cell>
          <cell r="BP251">
            <v>700.63</v>
          </cell>
          <cell r="BQ251">
            <v>701.23</v>
          </cell>
          <cell r="BR251">
            <v>700.93</v>
          </cell>
          <cell r="BS251">
            <v>702.5</v>
          </cell>
          <cell r="BT251">
            <v>702.19612678727503</v>
          </cell>
          <cell r="BU251" t="str">
            <v/>
          </cell>
          <cell r="BV251">
            <v>1.2699999999999818</v>
          </cell>
          <cell r="BW251">
            <v>1.2661267872750841</v>
          </cell>
          <cell r="BX251">
            <v>1.5699999999999819</v>
          </cell>
          <cell r="BY251">
            <v>300</v>
          </cell>
          <cell r="BZ251">
            <v>0.77500000000000002</v>
          </cell>
          <cell r="CA251">
            <v>0.375</v>
          </cell>
          <cell r="CB251">
            <v>1.268063393637533</v>
          </cell>
          <cell r="CC251">
            <v>10</v>
          </cell>
          <cell r="CD251">
            <v>1.229221932367057</v>
          </cell>
          <cell r="CE251">
            <v>1550.4329885687239</v>
          </cell>
          <cell r="CF251">
            <v>6.3079989025009886E-2</v>
          </cell>
          <cell r="CG251">
            <v>2031.7028857139337</v>
          </cell>
          <cell r="CH251">
            <v>3582.1358742826578</v>
          </cell>
          <cell r="CI251">
            <v>2</v>
          </cell>
          <cell r="CJ251">
            <v>1</v>
          </cell>
          <cell r="CK251">
            <v>1.5</v>
          </cell>
          <cell r="CL251">
            <v>2650</v>
          </cell>
          <cell r="CM251">
            <v>2.0276240797826364</v>
          </cell>
          <cell r="CN251">
            <v>2.2000000000000002</v>
          </cell>
          <cell r="CO251" t="str">
            <v/>
          </cell>
          <cell r="CP251">
            <v>3</v>
          </cell>
          <cell r="CQ251">
            <v>3</v>
          </cell>
          <cell r="DV251" t="str">
            <v>300 mm</v>
          </cell>
          <cell r="DW251">
            <v>5.35</v>
          </cell>
          <cell r="DX251" t="str">
            <v>1</v>
          </cell>
          <cell r="DY251" t="str">
            <v>CS</v>
          </cell>
          <cell r="DZ251">
            <v>700.93000000000006</v>
          </cell>
          <cell r="EA251">
            <v>700.63000000000011</v>
          </cell>
        </row>
        <row r="252">
          <cell r="A252">
            <v>158</v>
          </cell>
          <cell r="B252" t="str">
            <v>C95</v>
          </cell>
          <cell r="C252" t="str">
            <v>C97</v>
          </cell>
          <cell r="D252">
            <v>0.28748825</v>
          </cell>
          <cell r="E252">
            <v>0.10576300000000001</v>
          </cell>
          <cell r="F252">
            <v>2.0972542499999998</v>
          </cell>
          <cell r="G252">
            <v>2.33</v>
          </cell>
          <cell r="K252">
            <v>0.33506315429170125</v>
          </cell>
          <cell r="L252">
            <v>12.363769036993469</v>
          </cell>
          <cell r="M252">
            <v>12.363769036993469</v>
          </cell>
          <cell r="N252">
            <v>168.92106989992493</v>
          </cell>
          <cell r="O252">
            <v>0.63091216821167939</v>
          </cell>
          <cell r="P252">
            <v>234.10374038823829</v>
          </cell>
          <cell r="Q252">
            <v>0.28748825</v>
          </cell>
          <cell r="R252">
            <v>0.10576300000000001</v>
          </cell>
          <cell r="S252">
            <v>2.0972542499999998</v>
          </cell>
          <cell r="U252">
            <v>274</v>
          </cell>
          <cell r="V252">
            <v>158.4</v>
          </cell>
          <cell r="W252">
            <v>0.28748825</v>
          </cell>
          <cell r="X252">
            <v>1.5173712500000001</v>
          </cell>
          <cell r="Y252">
            <v>0.75868562500000003</v>
          </cell>
          <cell r="AB252" t="str">
            <v/>
          </cell>
          <cell r="AC252">
            <v>126.72000000000001</v>
          </cell>
          <cell r="AD252">
            <v>0.40186666666666676</v>
          </cell>
          <cell r="AE252">
            <v>1.607466666666667</v>
          </cell>
          <cell r="AF252">
            <v>2.3661522916666673</v>
          </cell>
          <cell r="AG252">
            <v>2.9953285666666671</v>
          </cell>
          <cell r="AH252">
            <v>237.09906895490496</v>
          </cell>
          <cell r="AI252">
            <v>71.61</v>
          </cell>
          <cell r="AJ252">
            <v>7.21</v>
          </cell>
          <cell r="AK252">
            <v>12</v>
          </cell>
          <cell r="AL252">
            <v>0.30000000000000004</v>
          </cell>
          <cell r="AM252">
            <v>1.4E-2</v>
          </cell>
          <cell r="AN252">
            <v>0.26665735244750988</v>
          </cell>
          <cell r="AO252">
            <v>0.29685058593750002</v>
          </cell>
          <cell r="AP252">
            <v>0.88885784149169944</v>
          </cell>
          <cell r="AQ252">
            <v>3.5712614613759741</v>
          </cell>
          <cell r="AR252">
            <v>1.920045871660478</v>
          </cell>
          <cell r="AS252">
            <v>5.5802774895011895</v>
          </cell>
          <cell r="AT252">
            <v>0.65004630099435567</v>
          </cell>
          <cell r="AU252">
            <v>0.91670365344186555</v>
          </cell>
          <cell r="AV252">
            <v>3.4167985005443771</v>
          </cell>
          <cell r="AW252">
            <v>241.51925403240386</v>
          </cell>
          <cell r="AX252">
            <v>0.98169841532838675</v>
          </cell>
          <cell r="AY252">
            <v>209.25452733513976</v>
          </cell>
          <cell r="AZ252" t="str">
            <v>01°14'48''</v>
          </cell>
          <cell r="BA252" t="e">
            <v>#VALUE!</v>
          </cell>
          <cell r="BB252">
            <v>0.18</v>
          </cell>
          <cell r="BC252" t="e">
            <v>#VALUE!</v>
          </cell>
          <cell r="BD252" t="e">
            <v>#VALUE!</v>
          </cell>
          <cell r="BE252" t="e">
            <v>#VALUE!</v>
          </cell>
          <cell r="BF252" t="e">
            <v>#VALUE!</v>
          </cell>
          <cell r="BG252" t="e">
            <v>#VALUE!</v>
          </cell>
          <cell r="BH252" t="e">
            <v>#VALUE!</v>
          </cell>
          <cell r="BI252" t="e">
            <v>#VALUE!</v>
          </cell>
          <cell r="BJ252" t="e">
            <v>#VALUE!</v>
          </cell>
          <cell r="BK252" t="e">
            <v>#VALUE!</v>
          </cell>
          <cell r="BL252" t="e">
            <v>#VALUE!</v>
          </cell>
          <cell r="BM252" t="e">
            <v>#VALUE!</v>
          </cell>
          <cell r="BN252">
            <v>2.9999999999972715E-2</v>
          </cell>
          <cell r="BO252">
            <v>700.6</v>
          </cell>
          <cell r="BP252">
            <v>695.44</v>
          </cell>
          <cell r="BQ252">
            <v>700.9</v>
          </cell>
          <cell r="BR252">
            <v>695.74</v>
          </cell>
          <cell r="BS252">
            <v>702.19612678727503</v>
          </cell>
          <cell r="BT252">
            <v>697.30921947450781</v>
          </cell>
          <cell r="BU252" t="str">
            <v/>
          </cell>
          <cell r="BV252">
            <v>1.2961267872750568</v>
          </cell>
          <cell r="BW252">
            <v>1.5692194745078041</v>
          </cell>
          <cell r="BX252">
            <v>1.5961267872750569</v>
          </cell>
          <cell r="BY252">
            <v>300</v>
          </cell>
          <cell r="BZ252">
            <v>0.77500000000000002</v>
          </cell>
          <cell r="CA252">
            <v>0.375</v>
          </cell>
          <cell r="CB252">
            <v>1.4326731308914304</v>
          </cell>
          <cell r="CC252">
            <v>11</v>
          </cell>
          <cell r="CD252">
            <v>1.3411120299652304</v>
          </cell>
          <cell r="CE252">
            <v>1691.5613672955199</v>
          </cell>
          <cell r="CF252">
            <v>5.1075694925679205E-2</v>
          </cell>
          <cell r="CG252">
            <v>1625.1912640791973</v>
          </cell>
          <cell r="CH252">
            <v>3316.7526313747171</v>
          </cell>
          <cell r="CI252">
            <v>2</v>
          </cell>
          <cell r="CJ252">
            <v>1</v>
          </cell>
          <cell r="CK252">
            <v>1.5</v>
          </cell>
          <cell r="CL252">
            <v>2650</v>
          </cell>
          <cell r="CM252">
            <v>1.8774071498347455</v>
          </cell>
          <cell r="CN252">
            <v>1.9</v>
          </cell>
          <cell r="CO252" t="str">
            <v/>
          </cell>
          <cell r="CP252">
            <v>3</v>
          </cell>
          <cell r="CQ252">
            <v>3</v>
          </cell>
          <cell r="DV252" t="str">
            <v>300 mm</v>
          </cell>
          <cell r="DW252">
            <v>71.61</v>
          </cell>
          <cell r="DX252" t="str">
            <v>1</v>
          </cell>
          <cell r="DY252" t="str">
            <v>CS</v>
          </cell>
          <cell r="DZ252">
            <v>700.6</v>
          </cell>
          <cell r="EA252">
            <v>695.44</v>
          </cell>
        </row>
        <row r="253">
          <cell r="A253">
            <v>159</v>
          </cell>
          <cell r="B253" t="str">
            <v>C97</v>
          </cell>
          <cell r="C253" t="str">
            <v>C99</v>
          </cell>
          <cell r="D253">
            <v>0.33466999999999997</v>
          </cell>
          <cell r="F253">
            <v>2.4319242499999998</v>
          </cell>
          <cell r="G253">
            <v>2.33</v>
          </cell>
          <cell r="K253">
            <v>0.4557467823458009</v>
          </cell>
          <cell r="L253">
            <v>12.819515819339269</v>
          </cell>
          <cell r="M253">
            <v>12.819515819339269</v>
          </cell>
          <cell r="N253">
            <v>165.50854264312719</v>
          </cell>
          <cell r="O253">
            <v>0.63132946781244448</v>
          </cell>
          <cell r="P253">
            <v>269.07354929826545</v>
          </cell>
          <cell r="Q253">
            <v>0.33466999999999997</v>
          </cell>
          <cell r="R253">
            <v>0</v>
          </cell>
          <cell r="S253">
            <v>2.4319242499999998</v>
          </cell>
          <cell r="U253">
            <v>327</v>
          </cell>
          <cell r="V253">
            <v>158.4</v>
          </cell>
          <cell r="W253">
            <v>0.33466999999999997</v>
          </cell>
          <cell r="X253">
            <v>1.8520412500000001</v>
          </cell>
          <cell r="Y253">
            <v>0.92602062500000004</v>
          </cell>
          <cell r="AB253" t="str">
            <v/>
          </cell>
          <cell r="AC253">
            <v>126.72000000000001</v>
          </cell>
          <cell r="AD253">
            <v>0.47960000000000003</v>
          </cell>
          <cell r="AE253">
            <v>1.9184000000000001</v>
          </cell>
          <cell r="AF253">
            <v>2.8444206250000001</v>
          </cell>
          <cell r="AG253">
            <v>3.5739979000000002</v>
          </cell>
          <cell r="AH253">
            <v>272.64754719826544</v>
          </cell>
          <cell r="AI253">
            <v>100.61</v>
          </cell>
          <cell r="AJ253">
            <v>7.35</v>
          </cell>
          <cell r="AK253">
            <v>14</v>
          </cell>
          <cell r="AL253">
            <v>0.35000000000000003</v>
          </cell>
          <cell r="AM253">
            <v>1.4E-2</v>
          </cell>
          <cell r="AN253">
            <v>0.25118874311447148</v>
          </cell>
          <cell r="AO253">
            <v>0.34034423828125004</v>
          </cell>
          <cell r="AP253">
            <v>0.71768212318420421</v>
          </cell>
          <cell r="AQ253">
            <v>3.6892340971280047</v>
          </cell>
          <cell r="AR253">
            <v>2.4300255481555877</v>
          </cell>
          <cell r="AS253">
            <v>5.6641569587658562</v>
          </cell>
          <cell r="AT253">
            <v>0.69370276368052419</v>
          </cell>
          <cell r="AU253">
            <v>0.94489150679499567</v>
          </cell>
          <cell r="AV253">
            <v>3.8231963078001372</v>
          </cell>
          <cell r="AW253">
            <v>367.83459141063139</v>
          </cell>
          <cell r="AX253">
            <v>0.74122323882773689</v>
          </cell>
          <cell r="AY253">
            <v>238.07946625257713</v>
          </cell>
          <cell r="AZ253" t="str">
            <v>28°49'30''</v>
          </cell>
          <cell r="BA253" t="e">
            <v>#VALUE!</v>
          </cell>
          <cell r="BB253">
            <v>2.8000000000000001E-2</v>
          </cell>
          <cell r="BC253" t="e">
            <v>#VALUE!</v>
          </cell>
          <cell r="BD253" t="e">
            <v>#VALUE!</v>
          </cell>
          <cell r="BE253" t="e">
            <v>#VALUE!</v>
          </cell>
          <cell r="BF253" t="e">
            <v>#VALUE!</v>
          </cell>
          <cell r="BG253" t="e">
            <v>#VALUE!</v>
          </cell>
          <cell r="BH253" t="e">
            <v>#VALUE!</v>
          </cell>
          <cell r="BI253" t="e">
            <v>#VALUE!</v>
          </cell>
          <cell r="BJ253" t="e">
            <v>#VALUE!</v>
          </cell>
          <cell r="BK253" t="e">
            <v>#VALUE!</v>
          </cell>
          <cell r="BL253" t="e">
            <v>#VALUE!</v>
          </cell>
          <cell r="BM253" t="e">
            <v>#VALUE!</v>
          </cell>
          <cell r="BN253">
            <v>3.0000000000086402E-2</v>
          </cell>
          <cell r="BO253">
            <v>695.41</v>
          </cell>
          <cell r="BP253">
            <v>688.02</v>
          </cell>
          <cell r="BQ253">
            <v>695.7600000000001</v>
          </cell>
          <cell r="BR253">
            <v>688.37</v>
          </cell>
          <cell r="BS253">
            <v>697.30921947450781</v>
          </cell>
          <cell r="BT253">
            <v>689.60356434230721</v>
          </cell>
          <cell r="BU253" t="str">
            <v/>
          </cell>
          <cell r="BV253">
            <v>1.5492194745077086</v>
          </cell>
          <cell r="BW253">
            <v>1.2335643423072042</v>
          </cell>
          <cell r="BX253">
            <v>1.8992194745077087</v>
          </cell>
          <cell r="BY253">
            <v>350</v>
          </cell>
          <cell r="BZ253">
            <v>0.83750000000000002</v>
          </cell>
          <cell r="CA253">
            <v>0.4375</v>
          </cell>
          <cell r="CB253">
            <v>1.3913919084074564</v>
          </cell>
          <cell r="CC253">
            <v>12</v>
          </cell>
          <cell r="CD253">
            <v>1.2429331300451751</v>
          </cell>
          <cell r="CE253">
            <v>1830.7822380660723</v>
          </cell>
          <cell r="CF253">
            <v>6.2329052246940964E-2</v>
          </cell>
          <cell r="CG253">
            <v>2042.365868876856</v>
          </cell>
          <cell r="CH253">
            <v>3873.1481069429283</v>
          </cell>
          <cell r="CI253">
            <v>2</v>
          </cell>
          <cell r="CJ253">
            <v>1</v>
          </cell>
          <cell r="CK253">
            <v>1.5</v>
          </cell>
          <cell r="CL253">
            <v>2854</v>
          </cell>
          <cell r="CM253">
            <v>2.0356419623035711</v>
          </cell>
          <cell r="CN253">
            <v>2.2000000000000002</v>
          </cell>
          <cell r="CO253" t="str">
            <v/>
          </cell>
          <cell r="CP253">
            <v>3</v>
          </cell>
          <cell r="CQ253">
            <v>3</v>
          </cell>
          <cell r="DV253" t="str">
            <v>350 mm</v>
          </cell>
          <cell r="DW253">
            <v>100.61</v>
          </cell>
          <cell r="DX253" t="str">
            <v>1</v>
          </cell>
          <cell r="DY253" t="str">
            <v>CS</v>
          </cell>
          <cell r="DZ253">
            <v>695.41000000000008</v>
          </cell>
          <cell r="EA253">
            <v>688.0200000000001</v>
          </cell>
        </row>
        <row r="254">
          <cell r="A254">
            <v>160</v>
          </cell>
          <cell r="B254" t="str">
            <v>C99</v>
          </cell>
          <cell r="C254" t="str">
            <v>C99A</v>
          </cell>
          <cell r="D254">
            <v>0.05</v>
          </cell>
          <cell r="E254">
            <v>1.7144852900000001</v>
          </cell>
          <cell r="F254">
            <v>4.1964095399999994</v>
          </cell>
          <cell r="G254">
            <v>2.33</v>
          </cell>
          <cell r="K254">
            <v>7.7752147587709236E-2</v>
          </cell>
          <cell r="L254">
            <v>12.897267966926979</v>
          </cell>
          <cell r="M254">
            <v>12.897267966926979</v>
          </cell>
          <cell r="N254">
            <v>164.94501903470294</v>
          </cell>
          <cell r="O254">
            <v>0.63294285403602168</v>
          </cell>
          <cell r="P254">
            <v>453.28717418096073</v>
          </cell>
          <cell r="Q254">
            <v>0.05</v>
          </cell>
          <cell r="R254">
            <v>1.7144852900000001</v>
          </cell>
          <cell r="S254">
            <v>4.1964095399999994</v>
          </cell>
          <cell r="U254">
            <v>807</v>
          </cell>
          <cell r="V254">
            <v>158.4</v>
          </cell>
          <cell r="X254">
            <v>1.8520412500000001</v>
          </cell>
          <cell r="Y254">
            <v>0.92602062500000004</v>
          </cell>
          <cell r="AB254" t="str">
            <v/>
          </cell>
          <cell r="AC254">
            <v>126.72000000000001</v>
          </cell>
          <cell r="AD254">
            <v>1.1836</v>
          </cell>
          <cell r="AE254">
            <v>4.5664659877840457</v>
          </cell>
          <cell r="AF254">
            <v>5.4924866127840453</v>
          </cell>
          <cell r="AG254">
            <v>6.7514094747840447</v>
          </cell>
          <cell r="AH254">
            <v>460.03858365574479</v>
          </cell>
          <cell r="AI254">
            <v>22.080000000000002</v>
          </cell>
          <cell r="AJ254">
            <v>11.41</v>
          </cell>
          <cell r="AK254">
            <v>14</v>
          </cell>
          <cell r="AL254">
            <v>0.35000000000000003</v>
          </cell>
          <cell r="AM254">
            <v>1.4E-2</v>
          </cell>
          <cell r="AN254">
            <v>0.34999999650000002</v>
          </cell>
          <cell r="AO254">
            <v>0.34878234863281254</v>
          </cell>
          <cell r="AP254">
            <v>0.99999998999999995</v>
          </cell>
          <cell r="AQ254">
            <v>4.7636975486829645</v>
          </cell>
          <cell r="AR254">
            <v>4.0989337354358717E-2</v>
          </cell>
          <cell r="AS254">
            <v>10.018419139738048</v>
          </cell>
          <cell r="AT254">
            <v>1.1566164289158045</v>
          </cell>
          <cell r="AU254">
            <v>1.5066164254158045</v>
          </cell>
          <cell r="AV254">
            <v>4.763495406586765</v>
          </cell>
          <cell r="AW254">
            <v>458.30196660146481</v>
          </cell>
          <cell r="AX254">
            <v>1.0037892419863652</v>
          </cell>
          <cell r="AY254">
            <v>263.29046538295734</v>
          </cell>
          <cell r="AZ254" t="str">
            <v>25°12'40''</v>
          </cell>
          <cell r="BA254" t="e">
            <v>#VALUE!</v>
          </cell>
          <cell r="BB254">
            <v>0.56200000000000006</v>
          </cell>
          <cell r="BC254" t="e">
            <v>#VALUE!</v>
          </cell>
          <cell r="BD254" t="e">
            <v>#VALUE!</v>
          </cell>
          <cell r="BE254" t="e">
            <v>#VALUE!</v>
          </cell>
          <cell r="BF254" t="e">
            <v>#VALUE!</v>
          </cell>
          <cell r="BG254" t="e">
            <v>#VALUE!</v>
          </cell>
          <cell r="BH254" t="e">
            <v>#VALUE!</v>
          </cell>
          <cell r="BI254" t="e">
            <v>#VALUE!</v>
          </cell>
          <cell r="BJ254" t="e">
            <v>#VALUE!</v>
          </cell>
          <cell r="BK254" t="e">
            <v>#VALUE!</v>
          </cell>
          <cell r="BL254" t="e">
            <v>#VALUE!</v>
          </cell>
          <cell r="BM254" t="e">
            <v>#VALUE!</v>
          </cell>
          <cell r="BN254">
            <v>5.999999999994543E-2</v>
          </cell>
          <cell r="BO254">
            <v>687.96</v>
          </cell>
          <cell r="BP254">
            <v>685.44</v>
          </cell>
          <cell r="BQ254">
            <v>688.31000000000017</v>
          </cell>
          <cell r="BR254">
            <v>685.79000000000008</v>
          </cell>
          <cell r="BS254">
            <v>689.60356434230721</v>
          </cell>
          <cell r="BT254">
            <v>687.2</v>
          </cell>
          <cell r="BU254" t="str">
            <v/>
          </cell>
          <cell r="BV254">
            <v>1.293564342307036</v>
          </cell>
          <cell r="BW254">
            <v>1.4099999999999682</v>
          </cell>
          <cell r="BX254">
            <v>1.6435643423070361</v>
          </cell>
          <cell r="BY254">
            <v>350</v>
          </cell>
          <cell r="BZ254">
            <v>0.83750000000000002</v>
          </cell>
          <cell r="CA254">
            <v>0.4375</v>
          </cell>
          <cell r="CB254">
            <v>1.3517821711535021</v>
          </cell>
          <cell r="CC254">
            <v>13</v>
          </cell>
          <cell r="CD254">
            <v>1.2170460973369936</v>
          </cell>
          <cell r="CE254">
            <v>1792.6518523415789</v>
          </cell>
          <cell r="CF254">
            <v>6.5514291573415706E-2</v>
          </cell>
          <cell r="CG254">
            <v>2154.9561336108659</v>
          </cell>
          <cell r="CH254">
            <v>3947.6079859524448</v>
          </cell>
          <cell r="CI254">
            <v>2</v>
          </cell>
          <cell r="CJ254">
            <v>1</v>
          </cell>
          <cell r="CK254">
            <v>1.5</v>
          </cell>
          <cell r="CL254">
            <v>2854</v>
          </cell>
          <cell r="CM254">
            <v>2.0747764467164216</v>
          </cell>
          <cell r="CN254">
            <v>2.2000000000000002</v>
          </cell>
          <cell r="CO254" t="str">
            <v/>
          </cell>
          <cell r="CP254">
            <v>3</v>
          </cell>
          <cell r="CQ254">
            <v>3</v>
          </cell>
          <cell r="DV254" t="str">
            <v>350 mm</v>
          </cell>
          <cell r="DW254">
            <v>22.080000000000002</v>
          </cell>
          <cell r="DX254" t="str">
            <v>1</v>
          </cell>
          <cell r="DY254" t="str">
            <v>CS</v>
          </cell>
          <cell r="DZ254">
            <v>687.96000000000015</v>
          </cell>
          <cell r="EA254">
            <v>685.44000000000017</v>
          </cell>
        </row>
        <row r="255">
          <cell r="A255">
            <v>161</v>
          </cell>
          <cell r="B255" t="str">
            <v>C99A</v>
          </cell>
          <cell r="C255" t="str">
            <v>C99B</v>
          </cell>
          <cell r="E255">
            <v>0</v>
          </cell>
          <cell r="F255">
            <v>4.1964095399999994</v>
          </cell>
          <cell r="G255">
            <v>2.33</v>
          </cell>
          <cell r="K255">
            <v>1.7509705880511908</v>
          </cell>
          <cell r="L255">
            <v>14.648238554978169</v>
          </cell>
          <cell r="M255">
            <v>14.648238554978169</v>
          </cell>
          <cell r="N255">
            <v>153.50306273102572</v>
          </cell>
          <cell r="O255">
            <v>0.62988345799269441</v>
          </cell>
          <cell r="P255">
            <v>0</v>
          </cell>
          <cell r="Q255">
            <v>0</v>
          </cell>
          <cell r="R255">
            <v>0</v>
          </cell>
          <cell r="S255">
            <v>4.1964095399999994</v>
          </cell>
          <cell r="U255">
            <v>807</v>
          </cell>
          <cell r="V255">
            <v>158.4</v>
          </cell>
          <cell r="X255">
            <v>1.8520412500000001</v>
          </cell>
          <cell r="Y255">
            <v>0.92602062500000004</v>
          </cell>
          <cell r="AB255" t="str">
            <v/>
          </cell>
          <cell r="AC255">
            <v>126.72000000000001</v>
          </cell>
          <cell r="AD255">
            <v>1.1836</v>
          </cell>
          <cell r="AE255">
            <v>4.5664659877840457</v>
          </cell>
          <cell r="AF255">
            <v>5.4924866127840453</v>
          </cell>
          <cell r="AG255">
            <v>6.7514094747840447</v>
          </cell>
          <cell r="AH255">
            <v>6.7514094747840447</v>
          </cell>
          <cell r="AI255">
            <v>114.98</v>
          </cell>
          <cell r="AJ255">
            <v>4.5</v>
          </cell>
          <cell r="AK255">
            <v>10</v>
          </cell>
          <cell r="AL255">
            <v>0.25</v>
          </cell>
          <cell r="AM255">
            <v>1.4E-2</v>
          </cell>
          <cell r="AN255">
            <v>4.5799732208251953E-2</v>
          </cell>
          <cell r="AO255">
            <v>6.4453125E-2</v>
          </cell>
          <cell r="AP255">
            <v>0.18319892883300781</v>
          </cell>
          <cell r="AQ255">
            <v>1.0955481791907726</v>
          </cell>
          <cell r="AR255">
            <v>1.9578812376742056</v>
          </cell>
          <cell r="AS255">
            <v>0.7759378457874575</v>
          </cell>
          <cell r="AT255">
            <v>6.1173588834261834E-2</v>
          </cell>
          <cell r="AU255">
            <v>0.10697332104251378</v>
          </cell>
          <cell r="AV255">
            <v>2.3903995313648339</v>
          </cell>
          <cell r="AW255">
            <v>117.33846260750384</v>
          </cell>
          <cell r="AX255">
            <v>5.7537906367219518E-2</v>
          </cell>
          <cell r="AY255">
            <v>201.56822808215128</v>
          </cell>
          <cell r="AZ255" t="str">
            <v>61°43'20''</v>
          </cell>
          <cell r="BA255" t="e">
            <v>#VALUE!</v>
          </cell>
          <cell r="BB255">
            <v>1E-3</v>
          </cell>
          <cell r="BC255" t="e">
            <v>#VALUE!</v>
          </cell>
          <cell r="BD255" t="e">
            <v>#VALUE!</v>
          </cell>
          <cell r="BE255" t="e">
            <v>#VALUE!</v>
          </cell>
          <cell r="BF255" t="e">
            <v>#VALUE!</v>
          </cell>
          <cell r="BG255" t="e">
            <v>#VALUE!</v>
          </cell>
          <cell r="BH255" t="e">
            <v>#VALUE!</v>
          </cell>
          <cell r="BI255" t="e">
            <v>#VALUE!</v>
          </cell>
          <cell r="BJ255" t="e">
            <v>#VALUE!</v>
          </cell>
          <cell r="BK255" t="e">
            <v>#VALUE!</v>
          </cell>
          <cell r="BL255" t="e">
            <v>#VALUE!</v>
          </cell>
          <cell r="BM255" t="e">
            <v>#VALUE!</v>
          </cell>
          <cell r="BN255">
            <v>3.0000000000086402E-2</v>
          </cell>
          <cell r="BO255">
            <v>685.41</v>
          </cell>
          <cell r="BP255">
            <v>680.24</v>
          </cell>
          <cell r="BQ255">
            <v>685.66</v>
          </cell>
          <cell r="BR255">
            <v>680.49</v>
          </cell>
          <cell r="BS255">
            <v>687.2</v>
          </cell>
          <cell r="BT255">
            <v>681.71900000000005</v>
          </cell>
          <cell r="BU255" t="str">
            <v/>
          </cell>
          <cell r="BV255">
            <v>1.5400000000000773</v>
          </cell>
          <cell r="BW255">
            <v>1.2290000000000418</v>
          </cell>
          <cell r="BX255">
            <v>1.7900000000000773</v>
          </cell>
          <cell r="BY255">
            <v>250</v>
          </cell>
          <cell r="BZ255">
            <v>0.71250000000000002</v>
          </cell>
          <cell r="CA255">
            <v>0.3125</v>
          </cell>
          <cell r="CB255">
            <v>1.3845000000000596</v>
          </cell>
          <cell r="CC255">
            <v>13</v>
          </cell>
          <cell r="CD255">
            <v>1.3881740538095471</v>
          </cell>
          <cell r="CE255">
            <v>1479.9019924589313</v>
          </cell>
          <cell r="CF255">
            <v>4.543053232859029E-2</v>
          </cell>
          <cell r="CG255">
            <v>1407.820105053386</v>
          </cell>
          <cell r="CH255">
            <v>2887.7220975123173</v>
          </cell>
          <cell r="CI255">
            <v>2</v>
          </cell>
          <cell r="CJ255">
            <v>1</v>
          </cell>
          <cell r="CK255">
            <v>1.5</v>
          </cell>
          <cell r="CL255">
            <v>2345</v>
          </cell>
          <cell r="CM255">
            <v>1.8471569920121436</v>
          </cell>
          <cell r="CN255">
            <v>1.9</v>
          </cell>
          <cell r="CO255" t="str">
            <v/>
          </cell>
          <cell r="CP255">
            <v>3</v>
          </cell>
          <cell r="CQ255">
            <v>3</v>
          </cell>
          <cell r="DV255" t="str">
            <v>250 mm</v>
          </cell>
          <cell r="DW255">
            <v>114.98</v>
          </cell>
          <cell r="DX255" t="str">
            <v>1</v>
          </cell>
          <cell r="DY255" t="str">
            <v>CS</v>
          </cell>
          <cell r="DZ255">
            <v>685.41</v>
          </cell>
          <cell r="EA255">
            <v>680.24</v>
          </cell>
        </row>
        <row r="256">
          <cell r="A256">
            <v>162</v>
          </cell>
          <cell r="B256" t="str">
            <v>C99B</v>
          </cell>
          <cell r="C256" t="str">
            <v>C99C</v>
          </cell>
          <cell r="E256">
            <v>0</v>
          </cell>
          <cell r="F256">
            <v>4.1964095399999994</v>
          </cell>
          <cell r="G256">
            <v>2.33</v>
          </cell>
          <cell r="K256">
            <v>0.8476413561630245</v>
          </cell>
          <cell r="L256">
            <v>15.495879911141193</v>
          </cell>
          <cell r="M256">
            <v>15.495879911141193</v>
          </cell>
          <cell r="N256">
            <v>148.69577843677527</v>
          </cell>
          <cell r="O256">
            <v>0.63121516296646207</v>
          </cell>
          <cell r="P256">
            <v>0</v>
          </cell>
          <cell r="Q256">
            <v>0</v>
          </cell>
          <cell r="R256">
            <v>0</v>
          </cell>
          <cell r="S256">
            <v>4.1964095399999994</v>
          </cell>
          <cell r="U256">
            <v>807</v>
          </cell>
          <cell r="V256">
            <v>158.4</v>
          </cell>
          <cell r="X256">
            <v>1.8520412500000001</v>
          </cell>
          <cell r="Y256">
            <v>0.92602062500000004</v>
          </cell>
          <cell r="AB256" t="str">
            <v/>
          </cell>
          <cell r="AC256">
            <v>126.72000000000001</v>
          </cell>
          <cell r="AD256">
            <v>1.1836</v>
          </cell>
          <cell r="AE256">
            <v>4.5664659877840457</v>
          </cell>
          <cell r="AF256">
            <v>5.4924866127840453</v>
          </cell>
          <cell r="AG256">
            <v>6.7514094747840447</v>
          </cell>
          <cell r="AH256">
            <v>6.7514094747840447</v>
          </cell>
          <cell r="AI256">
            <v>63.509999999999991</v>
          </cell>
          <cell r="AJ256">
            <v>6.5</v>
          </cell>
          <cell r="AK256">
            <v>10</v>
          </cell>
          <cell r="AL256">
            <v>0.25</v>
          </cell>
          <cell r="AM256">
            <v>1.4E-2</v>
          </cell>
          <cell r="AN256">
            <v>4.1760921478271484E-2</v>
          </cell>
          <cell r="AO256">
            <v>6.4453125E-2</v>
          </cell>
          <cell r="AP256">
            <v>0.16704368591308594</v>
          </cell>
          <cell r="AQ256">
            <v>1.2513944920845346</v>
          </cell>
          <cell r="AR256">
            <v>2.3470992917444407</v>
          </cell>
          <cell r="AS256">
            <v>1.041057275437131</v>
          </cell>
          <cell r="AT256">
            <v>7.9815911050943433E-2</v>
          </cell>
          <cell r="AU256">
            <v>0.12157683252921492</v>
          </cell>
          <cell r="AV256">
            <v>2.872902693060333</v>
          </cell>
          <cell r="AW256">
            <v>141.02328117182302</v>
          </cell>
          <cell r="AX256">
            <v>4.7874431928428295E-2</v>
          </cell>
          <cell r="AY256">
            <v>192.49030613976345</v>
          </cell>
          <cell r="AZ256" t="str">
            <v>09°04'41''</v>
          </cell>
          <cell r="BA256" t="e">
            <v>#VALUE!</v>
          </cell>
          <cell r="BB256">
            <v>1.4999999999999999E-2</v>
          </cell>
          <cell r="BC256" t="e">
            <v>#VALUE!</v>
          </cell>
          <cell r="BD256" t="e">
            <v>#VALUE!</v>
          </cell>
          <cell r="BE256" t="e">
            <v>#VALUE!</v>
          </cell>
          <cell r="BF256" t="e">
            <v>#VALUE!</v>
          </cell>
          <cell r="BG256" t="e">
            <v>#VALUE!</v>
          </cell>
          <cell r="BH256" t="e">
            <v>#VALUE!</v>
          </cell>
          <cell r="BI256" t="e">
            <v>#VALUE!</v>
          </cell>
          <cell r="BJ256" t="e">
            <v>#VALUE!</v>
          </cell>
          <cell r="BK256" t="e">
            <v>#VALUE!</v>
          </cell>
          <cell r="BL256" t="e">
            <v>#VALUE!</v>
          </cell>
          <cell r="BM256" t="e">
            <v>#VALUE!</v>
          </cell>
          <cell r="BN256">
            <v>6.0000000000059117E-2</v>
          </cell>
          <cell r="BO256">
            <v>680.18</v>
          </cell>
          <cell r="BP256">
            <v>676.05</v>
          </cell>
          <cell r="BQ256">
            <v>680.43000000000006</v>
          </cell>
          <cell r="BR256">
            <v>676.3</v>
          </cell>
          <cell r="BS256">
            <v>681.71900000000005</v>
          </cell>
          <cell r="BT256">
            <v>677</v>
          </cell>
          <cell r="BU256" t="str">
            <v/>
          </cell>
          <cell r="BV256">
            <v>1.2889999999999873</v>
          </cell>
          <cell r="BW256">
            <v>0.70000000000004547</v>
          </cell>
          <cell r="BX256">
            <v>1.5389999999999873</v>
          </cell>
          <cell r="BY256">
            <v>250</v>
          </cell>
          <cell r="BZ256">
            <v>0.71250000000000002</v>
          </cell>
          <cell r="CA256">
            <v>0.3125</v>
          </cell>
          <cell r="CB256">
            <v>0.99450000000001637</v>
          </cell>
          <cell r="CC256">
            <v>13</v>
          </cell>
          <cell r="CD256">
            <v>1.0915558417398417</v>
          </cell>
          <cell r="CE256">
            <v>1163.6838050948072</v>
          </cell>
          <cell r="CF256">
            <v>7.8935976212518244E-2</v>
          </cell>
          <cell r="CG256">
            <v>2546.0839761205343</v>
          </cell>
          <cell r="CH256">
            <v>3709.7677812153415</v>
          </cell>
          <cell r="CI256">
            <v>2</v>
          </cell>
          <cell r="CJ256">
            <v>1</v>
          </cell>
          <cell r="CK256">
            <v>1.5</v>
          </cell>
          <cell r="CL256">
            <v>2345</v>
          </cell>
          <cell r="CM256">
            <v>2.3729857875577878</v>
          </cell>
          <cell r="CN256">
            <v>3</v>
          </cell>
          <cell r="CO256" t="str">
            <v/>
          </cell>
          <cell r="CP256">
            <v>3</v>
          </cell>
          <cell r="CQ256">
            <v>3</v>
          </cell>
          <cell r="DV256" t="str">
            <v>250 mm</v>
          </cell>
          <cell r="DW256">
            <v>63.509999999999991</v>
          </cell>
          <cell r="DX256" t="str">
            <v>1</v>
          </cell>
          <cell r="DY256" t="str">
            <v>CS</v>
          </cell>
          <cell r="DZ256">
            <v>680.18000000000006</v>
          </cell>
          <cell r="EA256">
            <v>676.05000000000007</v>
          </cell>
        </row>
        <row r="257">
          <cell r="A257">
            <v>163</v>
          </cell>
          <cell r="B257" t="str">
            <v>C99C</v>
          </cell>
          <cell r="C257" t="str">
            <v>C75F</v>
          </cell>
          <cell r="E257">
            <v>0</v>
          </cell>
          <cell r="F257">
            <v>4.1964095399999994</v>
          </cell>
          <cell r="G257">
            <v>2.33</v>
          </cell>
          <cell r="K257">
            <v>1.1704778686233521</v>
          </cell>
          <cell r="L257">
            <v>16.666357779764546</v>
          </cell>
          <cell r="M257">
            <v>16.666357779764546</v>
          </cell>
          <cell r="N257">
            <v>142.6898826544558</v>
          </cell>
          <cell r="O257">
            <v>0.62750000000000006</v>
          </cell>
          <cell r="P257">
            <v>0</v>
          </cell>
          <cell r="Q257">
            <v>0</v>
          </cell>
          <cell r="R257">
            <v>0</v>
          </cell>
          <cell r="S257">
            <v>4.1964095399999994</v>
          </cell>
          <cell r="U257">
            <v>807</v>
          </cell>
          <cell r="V257">
            <v>158.4</v>
          </cell>
          <cell r="X257">
            <v>1.8520412500000001</v>
          </cell>
          <cell r="Y257">
            <v>0.92602062500000004</v>
          </cell>
          <cell r="AB257" t="str">
            <v/>
          </cell>
          <cell r="AC257">
            <v>126.72000000000001</v>
          </cell>
          <cell r="AD257">
            <v>1.1836</v>
          </cell>
          <cell r="AE257">
            <v>4.5664659877840457</v>
          </cell>
          <cell r="AF257">
            <v>5.4924866127840453</v>
          </cell>
          <cell r="AG257">
            <v>6.7514094747840447</v>
          </cell>
          <cell r="AH257">
            <v>6.7514094747840447</v>
          </cell>
          <cell r="AI257">
            <v>90.95</v>
          </cell>
          <cell r="AJ257">
            <v>7.2</v>
          </cell>
          <cell r="AK257">
            <v>10</v>
          </cell>
          <cell r="AL257">
            <v>0.25</v>
          </cell>
          <cell r="AM257">
            <v>1.4E-2</v>
          </cell>
          <cell r="AN257">
            <v>4.0707588195800781E-2</v>
          </cell>
          <cell r="AO257">
            <v>6.4453125E-2</v>
          </cell>
          <cell r="AP257">
            <v>0.16283035278320313</v>
          </cell>
          <cell r="AQ257">
            <v>1.2984075437845668</v>
          </cell>
          <cell r="AR257">
            <v>2.4679439462478583</v>
          </cell>
          <cell r="AS257">
            <v>1.1294970726100015</v>
          </cell>
          <cell r="AT257">
            <v>8.5925695706252372E-2</v>
          </cell>
          <cell r="AU257">
            <v>0.12663328390205314</v>
          </cell>
          <cell r="AV257">
            <v>3.0236428147647909</v>
          </cell>
          <cell r="AW257">
            <v>148.42271959288487</v>
          </cell>
          <cell r="AX257">
            <v>4.5487708979479548E-2</v>
          </cell>
          <cell r="AY257">
            <v>112.44434624387951</v>
          </cell>
          <cell r="AZ257" t="str">
            <v>80°02'45''</v>
          </cell>
          <cell r="BA257" t="e">
            <v>#VALUE!</v>
          </cell>
          <cell r="BB257">
            <v>5.0000000000000001E-3</v>
          </cell>
          <cell r="BC257" t="e">
            <v>#VALUE!</v>
          </cell>
          <cell r="BD257" t="e">
            <v>#VALUE!</v>
          </cell>
          <cell r="BE257" t="e">
            <v>#VALUE!</v>
          </cell>
          <cell r="BF257" t="e">
            <v>#VALUE!</v>
          </cell>
          <cell r="BG257" t="e">
            <v>#VALUE!</v>
          </cell>
          <cell r="BH257" t="e">
            <v>#VALUE!</v>
          </cell>
          <cell r="BI257" t="e">
            <v>#VALUE!</v>
          </cell>
          <cell r="BJ257" t="e">
            <v>#VALUE!</v>
          </cell>
          <cell r="BK257" t="e">
            <v>#VALUE!</v>
          </cell>
          <cell r="BL257" t="e">
            <v>#VALUE!</v>
          </cell>
          <cell r="BM257" t="e">
            <v>#VALUE!</v>
          </cell>
          <cell r="BN257">
            <v>2.9999999999972715E-2</v>
          </cell>
          <cell r="BO257">
            <v>676.02</v>
          </cell>
          <cell r="BP257">
            <v>669.47</v>
          </cell>
          <cell r="BQ257">
            <v>676.2700000000001</v>
          </cell>
          <cell r="BR257">
            <v>669.72</v>
          </cell>
          <cell r="BS257">
            <v>677</v>
          </cell>
          <cell r="BT257">
            <v>677</v>
          </cell>
          <cell r="BU257" t="str">
            <v/>
          </cell>
          <cell r="BV257">
            <v>0.7299999999999045</v>
          </cell>
          <cell r="BW257">
            <v>7.2799999999999727</v>
          </cell>
          <cell r="BX257">
            <v>0.9799999999999045</v>
          </cell>
          <cell r="BY257">
            <v>250</v>
          </cell>
          <cell r="BZ257">
            <v>0.71250000000000002</v>
          </cell>
          <cell r="CA257">
            <v>0.3125</v>
          </cell>
          <cell r="CB257">
            <v>4.0049999999999386</v>
          </cell>
          <cell r="CC257">
            <v>13</v>
          </cell>
          <cell r="CD257">
            <v>2.3739966946859004</v>
          </cell>
          <cell r="CE257">
            <v>2530.8659450269424</v>
          </cell>
          <cell r="CF257">
            <v>6.0972428731098649E-3</v>
          </cell>
          <cell r="CG257">
            <v>240.70075961566255</v>
          </cell>
          <cell r="CH257">
            <v>2771.5667046426051</v>
          </cell>
          <cell r="CI257">
            <v>2</v>
          </cell>
          <cell r="CJ257">
            <v>1</v>
          </cell>
          <cell r="CK257">
            <v>1.5</v>
          </cell>
          <cell r="CL257">
            <v>2345</v>
          </cell>
          <cell r="CM257">
            <v>1.7728571671487878</v>
          </cell>
          <cell r="CN257">
            <v>1.9</v>
          </cell>
          <cell r="CO257" t="str">
            <v/>
          </cell>
          <cell r="CP257">
            <v>3</v>
          </cell>
          <cell r="CQ257">
            <v>3</v>
          </cell>
          <cell r="DV257" t="str">
            <v>250 mm</v>
          </cell>
          <cell r="DW257">
            <v>90.95</v>
          </cell>
          <cell r="DX257" t="str">
            <v>1</v>
          </cell>
          <cell r="DY257" t="str">
            <v>CS</v>
          </cell>
          <cell r="DZ257">
            <v>676.0200000000001</v>
          </cell>
          <cell r="EA257">
            <v>669.47000000000014</v>
          </cell>
        </row>
        <row r="258">
          <cell r="AD258" t="str">
            <v/>
          </cell>
        </row>
      </sheetData>
      <sheetData sheetId="2" refreshError="1">
        <row r="1">
          <cell r="A1" t="str">
            <v>CAMARA</v>
          </cell>
          <cell r="B1" t="str">
            <v>profundidad</v>
          </cell>
          <cell r="D1" t="str">
            <v>COTA TERRENO</v>
          </cell>
          <cell r="E1" t="str">
            <v>cota batea</v>
          </cell>
        </row>
        <row r="2">
          <cell r="B2" t="str">
            <v>entrada</v>
          </cell>
          <cell r="C2" t="str">
            <v>salida</v>
          </cell>
          <cell r="D2" t="str">
            <v>final</v>
          </cell>
          <cell r="E2" t="str">
            <v>inicial</v>
          </cell>
          <cell r="F2" t="str">
            <v>final</v>
          </cell>
        </row>
        <row r="3">
          <cell r="A3" t="e">
            <v>#REF!</v>
          </cell>
          <cell r="C3">
            <v>1.49</v>
          </cell>
          <cell r="D3">
            <v>1196.82</v>
          </cell>
          <cell r="F3">
            <v>1195.33</v>
          </cell>
        </row>
        <row r="4">
          <cell r="A4" t="e">
            <v>#REF!</v>
          </cell>
          <cell r="B4">
            <v>1.7922332437492616</v>
          </cell>
          <cell r="C4">
            <v>1.9393039988614469</v>
          </cell>
          <cell r="D4">
            <v>1196.9179999999999</v>
          </cell>
          <cell r="E4">
            <v>1195.1257667562506</v>
          </cell>
          <cell r="F4">
            <v>1194.9786960011384</v>
          </cell>
        </row>
        <row r="5">
          <cell r="A5" t="e">
            <v>#REF!</v>
          </cell>
          <cell r="D5">
            <v>1193.8910000000001</v>
          </cell>
        </row>
        <row r="7">
          <cell r="A7" t="str">
            <v>C26</v>
          </cell>
          <cell r="C7">
            <v>1.4074444926887881</v>
          </cell>
          <cell r="D7">
            <v>1203.2629999999999</v>
          </cell>
          <cell r="F7">
            <v>1201.8555555073112</v>
          </cell>
        </row>
        <row r="8">
          <cell r="A8" t="str">
            <v>C18</v>
          </cell>
          <cell r="B8">
            <v>1.4724469430169633</v>
          </cell>
          <cell r="C8">
            <v>1.622621335986927</v>
          </cell>
          <cell r="D8">
            <v>1201.5170000000001</v>
          </cell>
          <cell r="E8">
            <v>1200.044553056983</v>
          </cell>
          <cell r="F8">
            <v>1199.8943786640132</v>
          </cell>
        </row>
        <row r="9">
          <cell r="A9" t="str">
            <v>C20</v>
          </cell>
          <cell r="B9">
            <v>2.2927930565142596</v>
          </cell>
          <cell r="C9">
            <v>2.5811818998280613</v>
          </cell>
          <cell r="D9">
            <v>1197.51</v>
          </cell>
          <cell r="E9">
            <v>1195.2172069434857</v>
          </cell>
          <cell r="F9">
            <v>1194.9288181001718</v>
          </cell>
        </row>
        <row r="10">
          <cell r="A10" t="str">
            <v>C22</v>
          </cell>
          <cell r="B10">
            <v>2.21</v>
          </cell>
          <cell r="C10">
            <v>2.3547611343828487</v>
          </cell>
          <cell r="D10">
            <v>1190.75</v>
          </cell>
          <cell r="E10">
            <v>1188.54</v>
          </cell>
          <cell r="F10">
            <v>1188.3952388656171</v>
          </cell>
        </row>
        <row r="11">
          <cell r="A11" t="str">
            <v>C24</v>
          </cell>
          <cell r="B11">
            <v>2.5092628399591783</v>
          </cell>
          <cell r="C11">
            <v>2.5606444501335983</v>
          </cell>
          <cell r="D11">
            <v>1190.54</v>
          </cell>
          <cell r="E11">
            <v>1188.0307371600409</v>
          </cell>
          <cell r="F11">
            <v>1187.9793555498663</v>
          </cell>
        </row>
        <row r="12">
          <cell r="A12" t="str">
            <v>C56</v>
          </cell>
          <cell r="B12">
            <v>1.4291605927956454</v>
          </cell>
          <cell r="C12">
            <v>1.622621335986927</v>
          </cell>
          <cell r="D12">
            <v>1186.8219999999999</v>
          </cell>
          <cell r="E12">
            <v>1185.3928394072043</v>
          </cell>
          <cell r="F12">
            <v>1185.199378664013</v>
          </cell>
        </row>
        <row r="13">
          <cell r="A13" t="str">
            <v>C54</v>
          </cell>
          <cell r="B13">
            <v>2.0645822822062576</v>
          </cell>
          <cell r="C13">
            <v>2.1581473536345936</v>
          </cell>
          <cell r="D13">
            <v>1185.4059999999999</v>
          </cell>
          <cell r="E13">
            <v>1183.3414177177938</v>
          </cell>
          <cell r="F13">
            <v>1183.2478526463653</v>
          </cell>
        </row>
        <row r="14">
          <cell r="A14" t="str">
            <v>C58</v>
          </cell>
          <cell r="B14">
            <v>1.6439282222773597</v>
          </cell>
          <cell r="C14">
            <v>1.6758281534811379</v>
          </cell>
          <cell r="D14">
            <v>1182.7929999999999</v>
          </cell>
          <cell r="E14">
            <v>1181.1490717777226</v>
          </cell>
          <cell r="F14">
            <v>1181.1171718465187</v>
          </cell>
        </row>
        <row r="15">
          <cell r="A15" t="str">
            <v>C60</v>
          </cell>
          <cell r="B15">
            <v>1.4</v>
          </cell>
          <cell r="C15">
            <v>1.43</v>
          </cell>
          <cell r="D15">
            <v>1182.2809999999999</v>
          </cell>
          <cell r="E15">
            <v>1180.8809999999999</v>
          </cell>
          <cell r="F15">
            <v>1180.8509999999999</v>
          </cell>
        </row>
        <row r="16">
          <cell r="A16" t="str">
            <v>C62</v>
          </cell>
          <cell r="B16">
            <v>2.9189724219320743</v>
          </cell>
          <cell r="C16">
            <v>3.0107972366135849</v>
          </cell>
          <cell r="D16">
            <v>1180.105</v>
          </cell>
          <cell r="E16">
            <v>1177.186027578068</v>
          </cell>
          <cell r="F16">
            <v>1177.0942027633864</v>
          </cell>
        </row>
        <row r="17">
          <cell r="A17" t="str">
            <v>C66</v>
          </cell>
          <cell r="B17">
            <v>2.7656644771193775</v>
          </cell>
          <cell r="C17">
            <v>2.8372521918222215</v>
          </cell>
          <cell r="D17">
            <v>1175.7529999999999</v>
          </cell>
          <cell r="E17">
            <v>1172.9873355228806</v>
          </cell>
          <cell r="F17">
            <v>1172.9157478081777</v>
          </cell>
        </row>
        <row r="18">
          <cell r="A18" t="str">
            <v>C70</v>
          </cell>
          <cell r="B18">
            <v>1.7711295830627416</v>
          </cell>
          <cell r="C18">
            <v>1.7816845961056069</v>
          </cell>
          <cell r="D18">
            <v>1170.057</v>
          </cell>
          <cell r="E18">
            <v>1168.2858704169373</v>
          </cell>
          <cell r="F18">
            <v>1168.2753154038944</v>
          </cell>
        </row>
        <row r="19">
          <cell r="A19" t="str">
            <v>C74</v>
          </cell>
          <cell r="B19">
            <v>1.6439282222773597</v>
          </cell>
          <cell r="C19">
            <v>1.6970562748477143</v>
          </cell>
          <cell r="D19">
            <v>1166.828</v>
          </cell>
          <cell r="E19">
            <v>1165.1840717777227</v>
          </cell>
          <cell r="F19">
            <v>1165.1309437251523</v>
          </cell>
        </row>
        <row r="20">
          <cell r="A20" t="str">
            <v>C76</v>
          </cell>
          <cell r="B20">
            <v>1.5905973720586866</v>
          </cell>
          <cell r="C20">
            <v>1.6439282222773597</v>
          </cell>
          <cell r="D20">
            <v>1166.7570000000001</v>
          </cell>
          <cell r="E20">
            <v>1165.1664026279414</v>
          </cell>
          <cell r="F20">
            <v>1165.1130717777228</v>
          </cell>
        </row>
        <row r="21">
          <cell r="A21" t="str">
            <v>C78</v>
          </cell>
          <cell r="B21">
            <v>1.9393039988614469</v>
          </cell>
          <cell r="C21">
            <v>2.0645822822062576</v>
          </cell>
          <cell r="D21">
            <v>1164.991</v>
          </cell>
          <cell r="E21">
            <v>1163.0516960011385</v>
          </cell>
          <cell r="F21">
            <v>1162.9264177177938</v>
          </cell>
        </row>
        <row r="22">
          <cell r="A22" t="str">
            <v>C80</v>
          </cell>
          <cell r="B22">
            <v>2.0437465596301316</v>
          </cell>
          <cell r="C22">
            <v>2.365079279855117</v>
          </cell>
          <cell r="D22">
            <v>1161.903</v>
          </cell>
          <cell r="E22">
            <v>1159.8592534403699</v>
          </cell>
          <cell r="F22">
            <v>1159.5379207201449</v>
          </cell>
        </row>
        <row r="23">
          <cell r="A23" t="str">
            <v>C90</v>
          </cell>
          <cell r="B23">
            <v>1.5692036196746424</v>
          </cell>
          <cell r="C23">
            <v>1.6758281534811379</v>
          </cell>
          <cell r="D23">
            <v>1159.4490000000001</v>
          </cell>
          <cell r="E23">
            <v>1157.8797963803254</v>
          </cell>
          <cell r="F23">
            <v>1157.7731718465188</v>
          </cell>
        </row>
        <row r="24">
          <cell r="A24" t="str">
            <v>C104</v>
          </cell>
          <cell r="B24">
            <v>1.6545694303957148</v>
          </cell>
          <cell r="C24">
            <v>1.9078784028338913</v>
          </cell>
          <cell r="D24">
            <v>1155.144</v>
          </cell>
          <cell r="E24">
            <v>1153.4894305696043</v>
          </cell>
          <cell r="F24">
            <v>1153.2361215971662</v>
          </cell>
        </row>
        <row r="25">
          <cell r="A25" t="str">
            <v>C110</v>
          </cell>
          <cell r="B25">
            <v>1.9078784028338913</v>
          </cell>
          <cell r="C25">
            <v>2.3960175291512376</v>
          </cell>
          <cell r="D25">
            <v>1152.9380000000001</v>
          </cell>
          <cell r="E25">
            <v>1151.0301215971663</v>
          </cell>
          <cell r="F25">
            <v>1150.5419824708488</v>
          </cell>
        </row>
        <row r="26">
          <cell r="A26" t="str">
            <v>C122</v>
          </cell>
          <cell r="B26">
            <v>2.2410711724530303</v>
          </cell>
          <cell r="C26">
            <v>2.3341165352226954</v>
          </cell>
          <cell r="D26">
            <v>1150.7449999999999</v>
          </cell>
          <cell r="E26">
            <v>1148.5039288275468</v>
          </cell>
          <cell r="F26">
            <v>1148.4108834647773</v>
          </cell>
        </row>
        <row r="27">
          <cell r="A27" t="str">
            <v>C130</v>
          </cell>
          <cell r="B27">
            <v>1.5263027222671128</v>
          </cell>
          <cell r="C27">
            <v>1.6332789106579439</v>
          </cell>
          <cell r="D27">
            <v>1147.5784266390315</v>
          </cell>
          <cell r="E27">
            <v>1146.0521239167645</v>
          </cell>
          <cell r="F27">
            <v>1145.9451477283735</v>
          </cell>
        </row>
        <row r="28">
          <cell r="A28" t="str">
            <v>C128</v>
          </cell>
          <cell r="B28">
            <v>2.4989797918350596</v>
          </cell>
          <cell r="C28">
            <v>2.5298221281347035</v>
          </cell>
          <cell r="D28">
            <v>1147.7005174295173</v>
          </cell>
          <cell r="E28">
            <v>1145.2015376376821</v>
          </cell>
          <cell r="F28">
            <v>1145.1706953013825</v>
          </cell>
        </row>
        <row r="29">
          <cell r="A29" t="str">
            <v>C140</v>
          </cell>
          <cell r="B29">
            <v>1.8869022232219665</v>
          </cell>
          <cell r="C29">
            <v>1.9078784028338913</v>
          </cell>
          <cell r="D29">
            <v>1144.9210551968299</v>
          </cell>
          <cell r="E29">
            <v>1143.0341529736079</v>
          </cell>
          <cell r="F29">
            <v>1143.0131767939961</v>
          </cell>
        </row>
        <row r="30">
          <cell r="A30" t="str">
            <v>BOT9</v>
          </cell>
          <cell r="B30">
            <v>1.1100000000000001</v>
          </cell>
          <cell r="D30">
            <v>1134.6099999999999</v>
          </cell>
          <cell r="E30">
            <v>1133.5</v>
          </cell>
        </row>
        <row r="31">
          <cell r="A31" t="str">
            <v>.</v>
          </cell>
        </row>
        <row r="32">
          <cell r="A32" t="str">
            <v>C6</v>
          </cell>
          <cell r="C32">
            <v>1.622621335986927</v>
          </cell>
          <cell r="D32">
            <v>1207.6503149464363</v>
          </cell>
          <cell r="F32">
            <v>1206.0276936104494</v>
          </cell>
        </row>
        <row r="33">
          <cell r="A33" t="str">
            <v>C8</v>
          </cell>
          <cell r="B33">
            <v>1.331014650557987</v>
          </cell>
          <cell r="C33">
            <v>1.331014650557987</v>
          </cell>
          <cell r="D33">
            <v>1205.6365918230699</v>
          </cell>
          <cell r="E33">
            <v>1204.3055771725119</v>
          </cell>
          <cell r="F33">
            <v>1204.3055771725119</v>
          </cell>
        </row>
        <row r="34">
          <cell r="A34" t="str">
            <v>C10</v>
          </cell>
          <cell r="B34">
            <v>1.9183586734497799</v>
          </cell>
          <cell r="C34">
            <v>1.9183586734497799</v>
          </cell>
          <cell r="D34">
            <v>1205.1054621242815</v>
          </cell>
          <cell r="E34">
            <v>1203.1871034508317</v>
          </cell>
          <cell r="F34">
            <v>1203.1871034508317</v>
          </cell>
        </row>
        <row r="35">
          <cell r="A35" t="str">
            <v>C12</v>
          </cell>
          <cell r="B35">
            <v>2.5503725218093143</v>
          </cell>
          <cell r="C35">
            <v>2.6939933184772373</v>
          </cell>
          <cell r="D35">
            <v>1204.7499792674366</v>
          </cell>
          <cell r="E35">
            <v>1202.1996067456273</v>
          </cell>
          <cell r="F35">
            <v>1202.0559859489595</v>
          </cell>
        </row>
        <row r="36">
          <cell r="A36" t="str">
            <v>C14</v>
          </cell>
          <cell r="B36">
            <v>0.57099999999999995</v>
          </cell>
          <cell r="C36">
            <v>0.58099999999999996</v>
          </cell>
          <cell r="D36">
            <v>1201.0533373303695</v>
          </cell>
          <cell r="E36">
            <v>1200.4823373303695</v>
          </cell>
          <cell r="F36">
            <v>1200.4723373303696</v>
          </cell>
        </row>
        <row r="37">
          <cell r="A37" t="str">
            <v>C18</v>
          </cell>
          <cell r="B37">
            <v>1.4074444926887881</v>
          </cell>
          <cell r="D37">
            <v>1201.5170000000001</v>
          </cell>
          <cell r="E37">
            <v>1200.1095555073114</v>
          </cell>
        </row>
        <row r="39">
          <cell r="A39" t="str">
            <v>C26</v>
          </cell>
          <cell r="C39">
            <v>1.6652026903653503</v>
          </cell>
          <cell r="D39">
            <v>1203.2629999999999</v>
          </cell>
          <cell r="F39">
            <v>1201.5977973096346</v>
          </cell>
        </row>
        <row r="40">
          <cell r="A40" t="str">
            <v>C28</v>
          </cell>
          <cell r="B40">
            <v>1.4291605927956454</v>
          </cell>
          <cell r="C40">
            <v>1.4291605927956454</v>
          </cell>
          <cell r="D40">
            <v>1195.1600000000001</v>
          </cell>
          <cell r="E40">
            <v>1193.7308394072045</v>
          </cell>
          <cell r="F40">
            <v>1193.7308394072045</v>
          </cell>
        </row>
        <row r="41">
          <cell r="A41" t="str">
            <v>C52</v>
          </cell>
          <cell r="B41">
            <v>1.5370426148939398</v>
          </cell>
          <cell r="C41">
            <v>1.6970562748477143</v>
          </cell>
          <cell r="D41">
            <v>1189.6320000000001</v>
          </cell>
          <cell r="E41">
            <v>1188.0949573851062</v>
          </cell>
          <cell r="F41">
            <v>1187.9349437251524</v>
          </cell>
        </row>
        <row r="42">
          <cell r="A42" t="str">
            <v>C54</v>
          </cell>
          <cell r="B42">
            <v>0.8</v>
          </cell>
          <cell r="C42">
            <v>2.1581473536345936</v>
          </cell>
          <cell r="D42">
            <v>1185.4059999999999</v>
          </cell>
          <cell r="E42">
            <v>1184.606</v>
          </cell>
          <cell r="F42">
            <v>1183.2478526463653</v>
          </cell>
        </row>
        <row r="43">
          <cell r="A43" t="str">
            <v>.</v>
          </cell>
        </row>
        <row r="44">
          <cell r="A44" t="str">
            <v>TC1</v>
          </cell>
          <cell r="C44">
            <v>1.4</v>
          </cell>
          <cell r="D44">
            <v>1190.0889999999999</v>
          </cell>
          <cell r="F44">
            <v>1188.6889999999999</v>
          </cell>
        </row>
        <row r="45">
          <cell r="A45" t="str">
            <v>C52</v>
          </cell>
          <cell r="B45">
            <v>1.6758281534811379</v>
          </cell>
          <cell r="D45">
            <v>1189.6320000000001</v>
          </cell>
          <cell r="E45">
            <v>1187.9561718465188</v>
          </cell>
        </row>
        <row r="46">
          <cell r="A46" t="str">
            <v>.</v>
          </cell>
        </row>
        <row r="47">
          <cell r="A47" t="str">
            <v>C64</v>
          </cell>
          <cell r="C47">
            <v>1.4</v>
          </cell>
          <cell r="D47">
            <v>1181.973</v>
          </cell>
          <cell r="F47">
            <v>1180.5729999999999</v>
          </cell>
        </row>
        <row r="48">
          <cell r="A48" t="str">
            <v>C62</v>
          </cell>
          <cell r="B48">
            <v>2.8065815505700167</v>
          </cell>
          <cell r="D48">
            <v>1180.105</v>
          </cell>
          <cell r="E48">
            <v>1177.2984184494301</v>
          </cell>
        </row>
        <row r="50">
          <cell r="A50" t="str">
            <v>C65</v>
          </cell>
          <cell r="C50">
            <v>2.2721135535003527</v>
          </cell>
          <cell r="D50">
            <v>1177.9459999999999</v>
          </cell>
          <cell r="E50">
            <v>1177.9459999999999</v>
          </cell>
          <cell r="F50">
            <v>1175.6738864464996</v>
          </cell>
        </row>
        <row r="51">
          <cell r="A51" t="str">
            <v>C66</v>
          </cell>
          <cell r="B51">
            <v>2.7656644771193775</v>
          </cell>
          <cell r="C51">
            <v>2.8372521918222215</v>
          </cell>
          <cell r="D51">
            <v>1175.7529999999999</v>
          </cell>
          <cell r="E51">
            <v>1172.9873355228806</v>
          </cell>
          <cell r="F51">
            <v>1172.9157478081777</v>
          </cell>
        </row>
        <row r="52">
          <cell r="A52" t="str">
            <v>C70</v>
          </cell>
          <cell r="B52">
            <v>1.7711295830627416</v>
          </cell>
          <cell r="C52">
            <v>1.7816845961056069</v>
          </cell>
          <cell r="D52">
            <v>1170.057</v>
          </cell>
          <cell r="E52">
            <v>1168.2858704169373</v>
          </cell>
          <cell r="F52">
            <v>1168.2753154038944</v>
          </cell>
        </row>
        <row r="53">
          <cell r="A53" t="str">
            <v>C74</v>
          </cell>
          <cell r="B53">
            <v>1.6439282222773597</v>
          </cell>
          <cell r="C53">
            <v>1.3200378782444087</v>
          </cell>
          <cell r="D53">
            <v>1166.828</v>
          </cell>
          <cell r="E53">
            <v>1165.1840717777227</v>
          </cell>
          <cell r="F53">
            <v>1165.5079621217556</v>
          </cell>
        </row>
        <row r="54">
          <cell r="A54" t="str">
            <v>C92</v>
          </cell>
          <cell r="B54">
            <v>1.4</v>
          </cell>
          <cell r="C54">
            <v>1.43</v>
          </cell>
          <cell r="D54">
            <v>1166.373</v>
          </cell>
          <cell r="E54">
            <v>1164.973</v>
          </cell>
          <cell r="F54">
            <v>1164.943</v>
          </cell>
        </row>
        <row r="55">
          <cell r="A55" t="str">
            <v>C94</v>
          </cell>
          <cell r="B55">
            <v>1.6970562748477143</v>
          </cell>
          <cell r="C55">
            <v>1.8869022232219665</v>
          </cell>
          <cell r="D55">
            <v>1163.442</v>
          </cell>
          <cell r="E55">
            <v>1161.7449437251523</v>
          </cell>
          <cell r="F55">
            <v>1161.555097776778</v>
          </cell>
        </row>
        <row r="56">
          <cell r="A56" t="str">
            <v>C96</v>
          </cell>
          <cell r="B56">
            <v>1.6970562748477143</v>
          </cell>
          <cell r="C56">
            <v>1.9078784028338913</v>
          </cell>
          <cell r="D56">
            <v>1160.8699999999999</v>
          </cell>
          <cell r="E56">
            <v>1159.1729437251522</v>
          </cell>
          <cell r="F56">
            <v>1158.9621215971661</v>
          </cell>
        </row>
        <row r="57">
          <cell r="A57" t="str">
            <v>C100</v>
          </cell>
          <cell r="B57">
            <v>1.739425192412712</v>
          </cell>
          <cell r="C57">
            <v>1.7711295830627416</v>
          </cell>
          <cell r="D57">
            <v>1155.9649999999999</v>
          </cell>
          <cell r="E57">
            <v>1154.2255748075872</v>
          </cell>
          <cell r="F57">
            <v>1154.1938704169372</v>
          </cell>
        </row>
        <row r="58">
          <cell r="A58" t="str">
            <v>C116</v>
          </cell>
          <cell r="B58">
            <v>1.8027756377319946</v>
          </cell>
          <cell r="C58">
            <v>1.8133118871280804</v>
          </cell>
          <cell r="D58">
            <v>1153.258</v>
          </cell>
          <cell r="E58">
            <v>1151.4552243622682</v>
          </cell>
          <cell r="F58">
            <v>1151.444688112872</v>
          </cell>
        </row>
        <row r="59">
          <cell r="A59" t="str">
            <v>C120</v>
          </cell>
          <cell r="B59">
            <v>1.6864459671154604</v>
          </cell>
          <cell r="C59">
            <v>1.9602295783912658</v>
          </cell>
          <cell r="D59">
            <v>1150.2919999999999</v>
          </cell>
          <cell r="E59">
            <v>1148.6055540328844</v>
          </cell>
          <cell r="F59">
            <v>1148.3317704216086</v>
          </cell>
        </row>
        <row r="60">
          <cell r="A60" t="str">
            <v>C132</v>
          </cell>
          <cell r="B60">
            <v>1.6545694303957148</v>
          </cell>
          <cell r="C60">
            <v>1.8027756377319946</v>
          </cell>
          <cell r="D60">
            <v>1148.6058974796965</v>
          </cell>
          <cell r="E60">
            <v>1146.9513280493009</v>
          </cell>
          <cell r="F60">
            <v>1146.8031218419646</v>
          </cell>
        </row>
        <row r="61">
          <cell r="A61" t="str">
            <v>C130</v>
          </cell>
          <cell r="B61">
            <v>1.4291605927956454</v>
          </cell>
          <cell r="C61">
            <v>1.6332789106579439</v>
          </cell>
          <cell r="D61">
            <v>1147.5784266390315</v>
          </cell>
          <cell r="E61">
            <v>1146.1492660462359</v>
          </cell>
          <cell r="F61">
            <v>1145.9451477283735</v>
          </cell>
        </row>
        <row r="63">
          <cell r="A63" t="str">
            <v>C94</v>
          </cell>
          <cell r="C63">
            <v>1.4</v>
          </cell>
          <cell r="D63">
            <v>1163.442</v>
          </cell>
          <cell r="F63">
            <v>1162.0419999999999</v>
          </cell>
        </row>
        <row r="64">
          <cell r="A64" t="str">
            <v>C80</v>
          </cell>
          <cell r="B64">
            <v>1.9602295783912658</v>
          </cell>
          <cell r="D64">
            <v>1161.903</v>
          </cell>
          <cell r="E64">
            <v>1159.9427704216087</v>
          </cell>
        </row>
        <row r="66">
          <cell r="A66" t="str">
            <v>C100</v>
          </cell>
          <cell r="C66">
            <v>1.374772708486752</v>
          </cell>
          <cell r="D66">
            <v>1155.9649999999999</v>
          </cell>
          <cell r="F66">
            <v>1154.5902272915132</v>
          </cell>
        </row>
        <row r="67">
          <cell r="A67" t="str">
            <v>C102</v>
          </cell>
          <cell r="B67">
            <v>1.8133118871280804</v>
          </cell>
          <cell r="C67">
            <v>1.9602295783912658</v>
          </cell>
          <cell r="D67">
            <v>1155.913</v>
          </cell>
          <cell r="E67">
            <v>1154.0996881128719</v>
          </cell>
          <cell r="F67">
            <v>1153.9527704216086</v>
          </cell>
        </row>
        <row r="68">
          <cell r="A68" t="str">
            <v>C104</v>
          </cell>
          <cell r="B68">
            <v>1.7500000000000002</v>
          </cell>
          <cell r="C68">
            <v>1.9078784028338913</v>
          </cell>
          <cell r="D68">
            <v>1155.144</v>
          </cell>
          <cell r="E68">
            <v>1153.394</v>
          </cell>
          <cell r="F68">
            <v>1153.2361215971662</v>
          </cell>
        </row>
        <row r="70">
          <cell r="A70" t="str">
            <v>C116</v>
          </cell>
          <cell r="C70">
            <v>1.0392304845413265</v>
          </cell>
          <cell r="D70">
            <v>1153.258</v>
          </cell>
          <cell r="F70">
            <v>1152.2187695154587</v>
          </cell>
        </row>
        <row r="71">
          <cell r="A71" t="str">
            <v>C114</v>
          </cell>
          <cell r="B71">
            <v>1.2093386622447826</v>
          </cell>
          <cell r="C71">
            <v>1.2870120434556935</v>
          </cell>
          <cell r="D71">
            <v>1153.2619999999999</v>
          </cell>
          <cell r="E71">
            <v>1152.0526613377551</v>
          </cell>
          <cell r="F71">
            <v>1151.9749879565443</v>
          </cell>
        </row>
        <row r="72">
          <cell r="A72" t="str">
            <v>C112</v>
          </cell>
          <cell r="B72">
            <v>1.2649110640673515</v>
          </cell>
          <cell r="C72">
            <v>1.3419761547807025</v>
          </cell>
          <cell r="D72" t="e">
            <v>#REF!</v>
          </cell>
          <cell r="E72" t="e">
            <v>#REF!</v>
          </cell>
          <cell r="F72" t="e">
            <v>#REF!</v>
          </cell>
        </row>
        <row r="73">
          <cell r="A73" t="str">
            <v>C110</v>
          </cell>
          <cell r="B73">
            <v>2.0124611797498106</v>
          </cell>
          <cell r="C73">
            <v>2.3960175291512376</v>
          </cell>
          <cell r="D73">
            <v>1152.9380000000001</v>
          </cell>
          <cell r="E73">
            <v>1150.9255388202503</v>
          </cell>
        </row>
        <row r="75">
          <cell r="A75" t="str">
            <v>TC3</v>
          </cell>
          <cell r="C75">
            <v>0.6</v>
          </cell>
          <cell r="D75">
            <v>1154.836</v>
          </cell>
          <cell r="F75">
            <v>1154.2360000000001</v>
          </cell>
        </row>
        <row r="76">
          <cell r="A76" t="str">
            <v>C102</v>
          </cell>
          <cell r="B76">
            <v>1.8553975315279472</v>
          </cell>
          <cell r="D76">
            <v>1155.913</v>
          </cell>
          <cell r="E76">
            <v>1154.0576024684722</v>
          </cell>
        </row>
        <row r="78">
          <cell r="A78" t="str">
            <v>TC3</v>
          </cell>
          <cell r="C78">
            <v>0.6</v>
          </cell>
          <cell r="D78">
            <v>1154.836</v>
          </cell>
          <cell r="F78">
            <v>1154.2360000000001</v>
          </cell>
        </row>
        <row r="79">
          <cell r="A79" t="str">
            <v>C114</v>
          </cell>
          <cell r="B79">
            <v>1.2649110640673515</v>
          </cell>
          <cell r="D79">
            <v>1153.2619999999999</v>
          </cell>
          <cell r="E79">
            <v>1151.9970889359327</v>
          </cell>
        </row>
        <row r="81">
          <cell r="A81" t="str">
            <v>C120</v>
          </cell>
          <cell r="C81">
            <v>1.8764061394058591</v>
          </cell>
          <cell r="D81">
            <v>1150.2919999999999</v>
          </cell>
          <cell r="F81">
            <v>1148.4155938605941</v>
          </cell>
        </row>
        <row r="82">
          <cell r="A82" t="str">
            <v>C122</v>
          </cell>
          <cell r="B82">
            <v>2.36</v>
          </cell>
          <cell r="D82">
            <v>1150.7449999999999</v>
          </cell>
          <cell r="E82">
            <v>1148.385</v>
          </cell>
        </row>
        <row r="84">
          <cell r="A84" t="str">
            <v>C96</v>
          </cell>
          <cell r="C84">
            <v>1.4291605927956454</v>
          </cell>
          <cell r="D84">
            <v>1160.8720000000001</v>
          </cell>
          <cell r="F84">
            <v>1159.4428394072045</v>
          </cell>
        </row>
        <row r="85">
          <cell r="A85" t="str">
            <v>C99</v>
          </cell>
          <cell r="B85">
            <v>1.8764061394058591</v>
          </cell>
          <cell r="C85">
            <v>2.054166497633529</v>
          </cell>
          <cell r="D85">
            <v>1160.223</v>
          </cell>
          <cell r="E85">
            <v>1158.3465938605941</v>
          </cell>
          <cell r="F85">
            <v>1158.1688335023664</v>
          </cell>
        </row>
        <row r="86">
          <cell r="A86" t="str">
            <v>C98</v>
          </cell>
          <cell r="B86">
            <v>2.0020239758804088</v>
          </cell>
          <cell r="C86">
            <v>2.1373815756668253</v>
          </cell>
          <cell r="D86">
            <v>1155.9259999999999</v>
          </cell>
          <cell r="E86">
            <v>1153.9239760241196</v>
          </cell>
          <cell r="F86">
            <v>1153.7886184243332</v>
          </cell>
        </row>
        <row r="87">
          <cell r="A87" t="str">
            <v>C118</v>
          </cell>
          <cell r="B87">
            <v>1.5584928617096712</v>
          </cell>
          <cell r="C87">
            <v>1.844884820253015</v>
          </cell>
          <cell r="D87">
            <v>1152.7660000000001</v>
          </cell>
          <cell r="E87">
            <v>1151.2075071382903</v>
          </cell>
          <cell r="F87">
            <v>1150.9211151797469</v>
          </cell>
        </row>
        <row r="88">
          <cell r="A88" t="str">
            <v>CJ119</v>
          </cell>
          <cell r="B88">
            <v>1.2093386622447826</v>
          </cell>
          <cell r="C88">
            <v>1.2093386622447826</v>
          </cell>
          <cell r="D88">
            <v>1150.2339999999999</v>
          </cell>
          <cell r="E88">
            <v>1149.0246613377551</v>
          </cell>
          <cell r="F88">
            <v>1149.0246613377551</v>
          </cell>
        </row>
        <row r="89">
          <cell r="A89" t="str">
            <v>C120</v>
          </cell>
          <cell r="B89">
            <v>1.9602295783912658</v>
          </cell>
          <cell r="D89">
            <v>1150.2919999999999</v>
          </cell>
          <cell r="E89">
            <v>1148.3317704216086</v>
          </cell>
          <cell r="F89">
            <v>1150.2919999999999</v>
          </cell>
        </row>
        <row r="91">
          <cell r="A91" t="str">
            <v>C100</v>
          </cell>
          <cell r="C91">
            <v>1.0622617379911601</v>
          </cell>
          <cell r="D91">
            <v>1155.9649999999999</v>
          </cell>
          <cell r="F91">
            <v>1154.9027382620088</v>
          </cell>
        </row>
        <row r="92">
          <cell r="A92" t="str">
            <v>C98</v>
          </cell>
          <cell r="B92">
            <v>2.0228939665736312</v>
          </cell>
          <cell r="D92">
            <v>1155.9259999999999</v>
          </cell>
          <cell r="E92">
            <v>1153.9031060334264</v>
          </cell>
        </row>
        <row r="94">
          <cell r="A94" t="str">
            <v>C116</v>
          </cell>
          <cell r="C94">
            <v>1.6758281534811379</v>
          </cell>
          <cell r="D94">
            <v>1153.258</v>
          </cell>
          <cell r="F94">
            <v>1151.5821718465188</v>
          </cell>
        </row>
        <row r="95">
          <cell r="A95" t="str">
            <v>C118</v>
          </cell>
          <cell r="B95">
            <v>1.4</v>
          </cell>
          <cell r="D95">
            <v>1152.7660000000001</v>
          </cell>
          <cell r="E95">
            <v>1151.366</v>
          </cell>
        </row>
        <row r="97">
          <cell r="A97" t="str">
            <v>C134</v>
          </cell>
          <cell r="C97">
            <v>1.016070863670443</v>
          </cell>
          <cell r="D97">
            <v>1148.4671202861955</v>
          </cell>
          <cell r="F97">
            <v>1147.4510494225251</v>
          </cell>
        </row>
        <row r="98">
          <cell r="A98" t="str">
            <v>C132</v>
          </cell>
          <cell r="B98">
            <v>1.5047923444781346</v>
          </cell>
          <cell r="D98">
            <v>1148.6058974796965</v>
          </cell>
          <cell r="E98">
            <v>1147.1011051352184</v>
          </cell>
        </row>
        <row r="100">
          <cell r="A100" t="str">
            <v>C136</v>
          </cell>
          <cell r="C100">
            <v>2.1581473536345936</v>
          </cell>
          <cell r="D100">
            <v>1147.1464895875115</v>
          </cell>
          <cell r="F100">
            <v>1144.9883422338769</v>
          </cell>
        </row>
        <row r="101">
          <cell r="A101" t="str">
            <v>C138</v>
          </cell>
          <cell r="B101">
            <v>0.94572723340295128</v>
          </cell>
          <cell r="C101">
            <v>1.0622617379911601</v>
          </cell>
          <cell r="D101">
            <v>1145.5126510172631</v>
          </cell>
          <cell r="E101">
            <v>1144.5669237838601</v>
          </cell>
          <cell r="F101">
            <v>1144.450389279272</v>
          </cell>
        </row>
        <row r="102">
          <cell r="A102" t="str">
            <v>BOT7</v>
          </cell>
          <cell r="D102">
            <v>1128.44</v>
          </cell>
          <cell r="E102">
            <v>1127.6437102567099</v>
          </cell>
        </row>
        <row r="104">
          <cell r="A104" t="str">
            <v>TC4</v>
          </cell>
          <cell r="C104">
            <v>1.4</v>
          </cell>
          <cell r="D104">
            <v>1161.7639999999999</v>
          </cell>
          <cell r="F104">
            <v>1160.3639999999998</v>
          </cell>
        </row>
        <row r="105">
          <cell r="A105" t="str">
            <v>C82</v>
          </cell>
          <cell r="B105">
            <v>1.6119553343687907</v>
          </cell>
          <cell r="C105">
            <v>1.6970562748477143</v>
          </cell>
          <cell r="D105">
            <v>1159.931</v>
          </cell>
          <cell r="E105">
            <v>1158.3190446656313</v>
          </cell>
          <cell r="F105">
            <v>1158.2339437251524</v>
          </cell>
        </row>
        <row r="106">
          <cell r="A106" t="str">
            <v>C84</v>
          </cell>
          <cell r="B106">
            <v>2.0645822822062576</v>
          </cell>
          <cell r="C106">
            <v>2.189269284487406</v>
          </cell>
          <cell r="D106">
            <v>1157.8125746058085</v>
          </cell>
          <cell r="E106">
            <v>1155.7479923236024</v>
          </cell>
          <cell r="F106">
            <v>1155.6233053213211</v>
          </cell>
        </row>
        <row r="107">
          <cell r="A107" t="str">
            <v>C106</v>
          </cell>
          <cell r="B107">
            <v>3.8839284236453175</v>
          </cell>
          <cell r="C107">
            <v>3.954743986657038</v>
          </cell>
          <cell r="D107">
            <v>1154.6266067570036</v>
          </cell>
          <cell r="E107">
            <v>1150.7426783333583</v>
          </cell>
          <cell r="F107">
            <v>1150.6718627703465</v>
          </cell>
        </row>
        <row r="108">
          <cell r="A108" t="str">
            <v>C108</v>
          </cell>
          <cell r="B108">
            <v>2.908762623522243</v>
          </cell>
          <cell r="C108">
            <v>2.9802013354805412</v>
          </cell>
          <cell r="D108">
            <v>1153.093708605792</v>
          </cell>
          <cell r="E108">
            <v>1150.1849459822697</v>
          </cell>
          <cell r="F108">
            <v>1150.1135072703114</v>
          </cell>
        </row>
        <row r="109">
          <cell r="A109" t="str">
            <v>C124</v>
          </cell>
          <cell r="B109">
            <v>2.6324893162176366</v>
          </cell>
          <cell r="C109">
            <v>2.6939933184772373</v>
          </cell>
          <cell r="D109">
            <v>1151.36099689966</v>
          </cell>
          <cell r="E109">
            <v>1148.7285075834423</v>
          </cell>
          <cell r="F109">
            <v>1148.6670035811828</v>
          </cell>
        </row>
        <row r="110">
          <cell r="A110" t="str">
            <v>C126</v>
          </cell>
          <cell r="B110">
            <v>1.0737318100903968</v>
          </cell>
          <cell r="C110">
            <v>1.1532562594670797</v>
          </cell>
          <cell r="D110">
            <v>1147.7185499223162</v>
          </cell>
          <cell r="E110">
            <v>1146.6448181122259</v>
          </cell>
          <cell r="F110">
            <v>1146.5652936628492</v>
          </cell>
        </row>
        <row r="111">
          <cell r="A111" t="str">
            <v>C128</v>
          </cell>
          <cell r="B111">
            <v>2.2721135535003527</v>
          </cell>
          <cell r="D111">
            <v>1147.7005174295173</v>
          </cell>
          <cell r="E111">
            <v>1145.428403876017</v>
          </cell>
        </row>
        <row r="113">
          <cell r="A113" t="str">
            <v>C90</v>
          </cell>
          <cell r="C113">
            <v>1.4</v>
          </cell>
          <cell r="D113">
            <v>1159.4494287921034</v>
          </cell>
          <cell r="F113">
            <v>1158.0494287921033</v>
          </cell>
        </row>
        <row r="114">
          <cell r="A114" t="str">
            <v>C84</v>
          </cell>
          <cell r="B114">
            <v>1.9811360377318867</v>
          </cell>
          <cell r="D114">
            <v>1157.8125746058085</v>
          </cell>
          <cell r="E114">
            <v>1155.8314385680767</v>
          </cell>
        </row>
        <row r="116">
          <cell r="A116" t="str">
            <v>C84</v>
          </cell>
          <cell r="C116">
            <v>1.5370426148939398</v>
          </cell>
          <cell r="D116">
            <v>1157.8125746058085</v>
          </cell>
          <cell r="F116">
            <v>1156.2755319909147</v>
          </cell>
        </row>
        <row r="117">
          <cell r="A117" t="str">
            <v>C86</v>
          </cell>
          <cell r="B117">
            <v>1.7922332437492616</v>
          </cell>
          <cell r="C117">
            <v>1.9078784028338913</v>
          </cell>
          <cell r="D117">
            <v>1156.6426841433508</v>
          </cell>
          <cell r="E117">
            <v>1154.8504508996016</v>
          </cell>
          <cell r="F117">
            <v>1154.734805740517</v>
          </cell>
        </row>
        <row r="118">
          <cell r="A118" t="str">
            <v>C88</v>
          </cell>
          <cell r="B118">
            <v>1.0392304845413265</v>
          </cell>
          <cell r="C118">
            <v>1.1757550765359255</v>
          </cell>
          <cell r="D118">
            <v>1152.2815318608457</v>
          </cell>
          <cell r="E118">
            <v>1151.2423013763043</v>
          </cell>
          <cell r="F118">
            <v>1151.1057767843097</v>
          </cell>
        </row>
        <row r="119">
          <cell r="A119" t="str">
            <v>C106</v>
          </cell>
          <cell r="B119">
            <v>3.8535697735995385</v>
          </cell>
          <cell r="D119">
            <v>1154.6266067570036</v>
          </cell>
          <cell r="E119">
            <v>1150.7730369834042</v>
          </cell>
        </row>
        <row r="121">
          <cell r="A121" t="str">
            <v>C104</v>
          </cell>
          <cell r="C121">
            <v>1.4832396974191329</v>
          </cell>
          <cell r="D121">
            <v>1155.1441202878093</v>
          </cell>
          <cell r="F121">
            <v>1153.6608805903902</v>
          </cell>
        </row>
        <row r="122">
          <cell r="A122" t="str">
            <v>C106</v>
          </cell>
          <cell r="B122">
            <v>3.9345139471096049</v>
          </cell>
          <cell r="D122">
            <v>1154.6266067570036</v>
          </cell>
          <cell r="E122">
            <v>1150.6920928098941</v>
          </cell>
        </row>
        <row r="124">
          <cell r="A124" t="str">
            <v>C108</v>
          </cell>
          <cell r="C124">
            <v>1.4291605927956454</v>
          </cell>
          <cell r="D124">
            <v>1153.093708605792</v>
          </cell>
          <cell r="F124">
            <v>1151.6645480129964</v>
          </cell>
        </row>
        <row r="125">
          <cell r="A125" t="str">
            <v>C110</v>
          </cell>
          <cell r="B125">
            <v>1.6970562748477143</v>
          </cell>
          <cell r="D125">
            <v>1152.9384668853863</v>
          </cell>
          <cell r="E125">
            <v>1151.2414106105387</v>
          </cell>
        </row>
        <row r="127">
          <cell r="A127" t="str">
            <v>C124</v>
          </cell>
          <cell r="C127">
            <v>1.4291605927956454</v>
          </cell>
          <cell r="D127">
            <v>1151.36099689966</v>
          </cell>
          <cell r="F127">
            <v>1149.9318363068644</v>
          </cell>
        </row>
        <row r="128">
          <cell r="A128" t="str">
            <v>C122</v>
          </cell>
          <cell r="B128">
            <v>1.9602295783912658</v>
          </cell>
          <cell r="D128">
            <v>1150.7446010748581</v>
          </cell>
          <cell r="E128">
            <v>1148.7843714964667</v>
          </cell>
        </row>
        <row r="131">
          <cell r="A131" t="str">
            <v>PT1</v>
          </cell>
          <cell r="C131">
            <v>3.53</v>
          </cell>
          <cell r="D131">
            <v>1230.9528403960812</v>
          </cell>
          <cell r="F131">
            <v>1227.4228403960813</v>
          </cell>
        </row>
        <row r="132">
          <cell r="A132" t="str">
            <v>PT2</v>
          </cell>
          <cell r="B132">
            <v>1.4</v>
          </cell>
          <cell r="C132">
            <v>2.095805334471692</v>
          </cell>
          <cell r="D132">
            <v>1226.6500000000001</v>
          </cell>
          <cell r="E132">
            <v>1225.25</v>
          </cell>
          <cell r="F132">
            <v>1224.5541946655285</v>
          </cell>
        </row>
        <row r="133">
          <cell r="A133" t="str">
            <v>C1</v>
          </cell>
          <cell r="B133">
            <v>1.9915822855207366</v>
          </cell>
          <cell r="C133">
            <v>2.3857074422485249</v>
          </cell>
          <cell r="D133">
            <v>1220.9332550114161</v>
          </cell>
          <cell r="E133">
            <v>1218.9416727258954</v>
          </cell>
          <cell r="F133">
            <v>1218.5475475691676</v>
          </cell>
        </row>
        <row r="134">
          <cell r="A134" t="str">
            <v>C2</v>
          </cell>
          <cell r="B134">
            <v>2.3857074422485249</v>
          </cell>
          <cell r="C134">
            <v>2.5709142342754259</v>
          </cell>
          <cell r="D134">
            <v>1218.2593464328063</v>
          </cell>
          <cell r="E134">
            <v>1215.8736389905578</v>
          </cell>
          <cell r="F134">
            <v>1215.6884321985308</v>
          </cell>
        </row>
        <row r="135">
          <cell r="A135" t="str">
            <v>C4</v>
          </cell>
          <cell r="B135">
            <v>2.3753947040439409</v>
          </cell>
          <cell r="D135">
            <v>1211.8135146093448</v>
          </cell>
          <cell r="E135">
            <v>1209.4381199053009</v>
          </cell>
        </row>
        <row r="137">
          <cell r="A137" t="str">
            <v>C36</v>
          </cell>
          <cell r="C137">
            <v>1.2759702190882043</v>
          </cell>
          <cell r="D137" t="e">
            <v>#REF!</v>
          </cell>
          <cell r="F137" t="e">
            <v>#REF!</v>
          </cell>
        </row>
        <row r="138">
          <cell r="A138" t="str">
            <v>C34</v>
          </cell>
          <cell r="B138">
            <v>1.6</v>
          </cell>
          <cell r="C138">
            <v>1.7</v>
          </cell>
          <cell r="D138" t="e">
            <v>#REF!</v>
          </cell>
          <cell r="E138" t="e">
            <v>#REF!</v>
          </cell>
          <cell r="F138" t="e">
            <v>#REF!</v>
          </cell>
        </row>
        <row r="139">
          <cell r="A139" t="e">
            <v>#REF!</v>
          </cell>
          <cell r="B139">
            <v>4.5607017003965513</v>
          </cell>
          <cell r="C139">
            <v>4.71</v>
          </cell>
          <cell r="D139" t="e">
            <v>#REF!</v>
          </cell>
          <cell r="E139" t="e">
            <v>#REF!</v>
          </cell>
          <cell r="F139" t="e">
            <v>#REF!</v>
          </cell>
        </row>
        <row r="142">
          <cell r="A142" t="str">
            <v>C42</v>
          </cell>
          <cell r="C142">
            <v>2.5606444501335983</v>
          </cell>
          <cell r="D142" t="e">
            <v>#REF!</v>
          </cell>
          <cell r="F142" t="e">
            <v>#REF!</v>
          </cell>
        </row>
        <row r="143">
          <cell r="A143" t="str">
            <v>C38</v>
          </cell>
          <cell r="B143">
            <v>3.0311878859615415</v>
          </cell>
          <cell r="C143">
            <v>3.4177331668812299</v>
          </cell>
          <cell r="D143" t="e">
            <v>#REF!</v>
          </cell>
          <cell r="E143" t="e">
            <v>#REF!</v>
          </cell>
          <cell r="F143" t="e">
            <v>#REF!</v>
          </cell>
        </row>
        <row r="144">
          <cell r="A144" t="str">
            <v>BOT2</v>
          </cell>
          <cell r="D144">
            <v>1185.4390000000001</v>
          </cell>
          <cell r="E144" t="e">
            <v>#REF!</v>
          </cell>
        </row>
        <row r="146">
          <cell r="A146" t="e">
            <v>#REF!</v>
          </cell>
          <cell r="C146">
            <v>1.55</v>
          </cell>
          <cell r="D146" t="e">
            <v>#REF!</v>
          </cell>
          <cell r="F146" t="e">
            <v>#REF!</v>
          </cell>
        </row>
        <row r="147">
          <cell r="A147" t="e">
            <v>#REF!</v>
          </cell>
          <cell r="B147">
            <v>2.4500000000000002</v>
          </cell>
          <cell r="C147">
            <v>2.6119724347703213</v>
          </cell>
          <cell r="D147" t="e">
            <v>#REF!</v>
          </cell>
          <cell r="E147" t="e">
            <v>#REF!</v>
          </cell>
          <cell r="F147" t="e">
            <v>#REF!</v>
          </cell>
        </row>
        <row r="148">
          <cell r="A148" t="e">
            <v>#REF!</v>
          </cell>
          <cell r="B148">
            <v>4.68</v>
          </cell>
          <cell r="C148">
            <v>4.71</v>
          </cell>
          <cell r="D148" t="e">
            <v>#REF!</v>
          </cell>
          <cell r="E148" t="e">
            <v>#REF!</v>
          </cell>
          <cell r="F148" t="e">
            <v>#REF!</v>
          </cell>
        </row>
        <row r="149">
          <cell r="A149" t="str">
            <v>BOT4</v>
          </cell>
          <cell r="D149">
            <v>1174.47</v>
          </cell>
          <cell r="F149">
            <v>1173.8699999999999</v>
          </cell>
        </row>
        <row r="151">
          <cell r="A151" t="str">
            <v>C60</v>
          </cell>
          <cell r="C151">
            <v>1.4</v>
          </cell>
          <cell r="D151" t="e">
            <v>#REF!</v>
          </cell>
          <cell r="F151" t="e">
            <v>#REF!</v>
          </cell>
        </row>
        <row r="152">
          <cell r="A152" t="str">
            <v>C50</v>
          </cell>
          <cell r="B152">
            <v>1.8973929482318628</v>
          </cell>
          <cell r="C152">
            <v>2.2721135535003527</v>
          </cell>
          <cell r="D152" t="e">
            <v>#REF!</v>
          </cell>
          <cell r="E152" t="e">
            <v>#REF!</v>
          </cell>
          <cell r="F152" t="e">
            <v>#REF!</v>
          </cell>
        </row>
        <row r="153">
          <cell r="A153" t="str">
            <v>C48</v>
          </cell>
          <cell r="B153">
            <v>1.4</v>
          </cell>
          <cell r="D153" t="e">
            <v>#REF!</v>
          </cell>
          <cell r="E153" t="e">
            <v>#REF!</v>
          </cell>
        </row>
        <row r="155">
          <cell r="A155" t="str">
            <v>C40</v>
          </cell>
          <cell r="C155">
            <v>2.8679086456859118</v>
          </cell>
          <cell r="D155" t="e">
            <v>#REF!</v>
          </cell>
          <cell r="F155" t="e">
            <v>#REF!</v>
          </cell>
        </row>
        <row r="156">
          <cell r="A156" t="str">
            <v>C42</v>
          </cell>
          <cell r="B156">
            <v>2.7247201691182896</v>
          </cell>
          <cell r="C156">
            <v>3.8434489719521454</v>
          </cell>
          <cell r="D156" t="e">
            <v>#REF!</v>
          </cell>
          <cell r="E156" t="e">
            <v>#REF!</v>
          </cell>
          <cell r="F156" t="e">
            <v>#REF!</v>
          </cell>
        </row>
        <row r="157">
          <cell r="A157" t="str">
            <v>C44</v>
          </cell>
          <cell r="B157">
            <v>2.4784067462787456</v>
          </cell>
          <cell r="C157">
            <v>2.5709142342754259</v>
          </cell>
          <cell r="D157" t="e">
            <v>#REF!</v>
          </cell>
          <cell r="E157" t="e">
            <v>#REF!</v>
          </cell>
          <cell r="F157" t="e">
            <v>#REF!</v>
          </cell>
        </row>
        <row r="158">
          <cell r="A158" t="str">
            <v>C46</v>
          </cell>
          <cell r="B158">
            <v>1.4291605927956454</v>
          </cell>
          <cell r="C158">
            <v>1.7922332437492616</v>
          </cell>
          <cell r="D158" t="e">
            <v>#REF!</v>
          </cell>
          <cell r="E158" t="e">
            <v>#REF!</v>
          </cell>
          <cell r="F158" t="e">
            <v>#REF!</v>
          </cell>
        </row>
        <row r="159">
          <cell r="A159" t="str">
            <v>C48</v>
          </cell>
          <cell r="B159">
            <v>1.4</v>
          </cell>
          <cell r="D159" t="e">
            <v>#REF!</v>
          </cell>
          <cell r="E159" t="e">
            <v>#REF!</v>
          </cell>
        </row>
        <row r="161">
          <cell r="A161" t="str">
            <v>TC5</v>
          </cell>
          <cell r="C161">
            <v>1.4</v>
          </cell>
          <cell r="D161" t="e">
            <v>#REF!</v>
          </cell>
          <cell r="F161" t="e">
            <v>#REF!</v>
          </cell>
        </row>
        <row r="162">
          <cell r="A162" t="str">
            <v>C68</v>
          </cell>
          <cell r="B162">
            <v>1.2649110640673515</v>
          </cell>
          <cell r="C162">
            <v>1.8553975315279472</v>
          </cell>
          <cell r="D162" t="e">
            <v>#REF!</v>
          </cell>
          <cell r="E162" t="e">
            <v>#REF!</v>
          </cell>
          <cell r="F162" t="e">
            <v>#REF!</v>
          </cell>
        </row>
        <row r="163">
          <cell r="A163" t="str">
            <v>BOT6</v>
          </cell>
          <cell r="B163">
            <v>2</v>
          </cell>
          <cell r="D163" t="e">
            <v>#REF!</v>
          </cell>
          <cell r="E163" t="e">
            <v>#REF!</v>
          </cell>
        </row>
        <row r="165">
          <cell r="A165" t="str">
            <v>C162</v>
          </cell>
          <cell r="B165">
            <v>1.3965672200076873</v>
          </cell>
          <cell r="C165">
            <v>1.3419761547807025</v>
          </cell>
          <cell r="D165" t="e">
            <v>#REF!</v>
          </cell>
          <cell r="F165" t="e">
            <v>#REF!</v>
          </cell>
        </row>
        <row r="166">
          <cell r="A166" t="str">
            <v>C160</v>
          </cell>
          <cell r="B166">
            <v>1.3529227620230211</v>
          </cell>
          <cell r="C166">
            <v>1.4074444926887881</v>
          </cell>
          <cell r="D166" t="e">
            <v>#REF!</v>
          </cell>
          <cell r="E166" t="e">
            <v>#REF!</v>
          </cell>
          <cell r="F166" t="e">
            <v>#REF!</v>
          </cell>
        </row>
        <row r="167">
          <cell r="A167" t="str">
            <v>C158</v>
          </cell>
          <cell r="B167">
            <v>1.4074444926887881</v>
          </cell>
          <cell r="C167">
            <v>1.4508273501695508</v>
          </cell>
          <cell r="D167" t="e">
            <v>#REF!</v>
          </cell>
          <cell r="E167" t="e">
            <v>#REF!</v>
          </cell>
          <cell r="F167" t="e">
            <v>#REF!</v>
          </cell>
        </row>
        <row r="168">
          <cell r="A168" t="str">
            <v>BOT12</v>
          </cell>
          <cell r="D168" t="e">
            <v>#REF!</v>
          </cell>
          <cell r="E168">
            <v>1138.81</v>
          </cell>
        </row>
        <row r="171">
          <cell r="A171" t="str">
            <v>C142</v>
          </cell>
          <cell r="B171">
            <v>2.4166298847775596</v>
          </cell>
          <cell r="C171">
            <v>2.5195436094658095</v>
          </cell>
          <cell r="D171" t="e">
            <v>#REF!</v>
          </cell>
          <cell r="F171" t="e">
            <v>#REF!</v>
          </cell>
        </row>
        <row r="172">
          <cell r="A172" t="str">
            <v>CJ143</v>
          </cell>
          <cell r="B172">
            <v>0.7</v>
          </cell>
          <cell r="C172">
            <v>0.73</v>
          </cell>
          <cell r="D172" t="e">
            <v>#REF!</v>
          </cell>
          <cell r="E172" t="e">
            <v>#REF!</v>
          </cell>
          <cell r="F172" t="e">
            <v>#REF!</v>
          </cell>
        </row>
        <row r="173">
          <cell r="A173" t="str">
            <v>CJ144</v>
          </cell>
          <cell r="B173">
            <v>0.88</v>
          </cell>
          <cell r="C173">
            <v>0.9</v>
          </cell>
          <cell r="D173" t="e">
            <v>#REF!</v>
          </cell>
          <cell r="E173" t="e">
            <v>#REF!</v>
          </cell>
          <cell r="F173" t="e">
            <v>#REF!</v>
          </cell>
        </row>
        <row r="174">
          <cell r="A174" t="str">
            <v>C150</v>
          </cell>
          <cell r="B174">
            <v>0.61611687202997445</v>
          </cell>
          <cell r="C174">
            <v>0.68417833932389305</v>
          </cell>
          <cell r="D174" t="e">
            <v>#REF!</v>
          </cell>
          <cell r="E174" t="e">
            <v>#REF!</v>
          </cell>
          <cell r="F174" t="e">
            <v>#REF!</v>
          </cell>
        </row>
        <row r="175">
          <cell r="A175" t="str">
            <v>CJ152</v>
          </cell>
          <cell r="B175">
            <v>0.65</v>
          </cell>
          <cell r="C175">
            <v>0.73</v>
          </cell>
          <cell r="D175" t="e">
            <v>#REF!</v>
          </cell>
          <cell r="E175" t="e">
            <v>#REF!</v>
          </cell>
          <cell r="F175" t="e">
            <v>#REF!</v>
          </cell>
        </row>
        <row r="176">
          <cell r="A176" t="str">
            <v>BOT11</v>
          </cell>
          <cell r="B176">
            <v>1.07</v>
          </cell>
          <cell r="D176" t="e">
            <v>#REF!</v>
          </cell>
          <cell r="E176" t="e">
            <v>#REF!</v>
          </cell>
        </row>
        <row r="178">
          <cell r="A178" t="str">
            <v>CJ166</v>
          </cell>
          <cell r="C178">
            <v>1.72</v>
          </cell>
          <cell r="D178">
            <v>1178.0029836888752</v>
          </cell>
          <cell r="F178">
            <v>1176.2829836888752</v>
          </cell>
        </row>
        <row r="179">
          <cell r="A179" t="str">
            <v>CJ164</v>
          </cell>
          <cell r="B179">
            <v>0.67</v>
          </cell>
          <cell r="C179">
            <v>0.7</v>
          </cell>
          <cell r="D179">
            <v>1170.0820154856133</v>
          </cell>
          <cell r="E179">
            <v>1169.4120154856132</v>
          </cell>
          <cell r="F179">
            <v>1169.3820154856132</v>
          </cell>
        </row>
        <row r="180">
          <cell r="A180" t="str">
            <v>CJ162</v>
          </cell>
          <cell r="B180">
            <v>0.8</v>
          </cell>
          <cell r="C180">
            <v>0.8</v>
          </cell>
          <cell r="D180">
            <v>1168.9728423386268</v>
          </cell>
          <cell r="E180">
            <v>1168.1728423386269</v>
          </cell>
          <cell r="F180">
            <v>1168.1728423386269</v>
          </cell>
        </row>
        <row r="181">
          <cell r="A181" t="str">
            <v>CJ156</v>
          </cell>
          <cell r="B181">
            <v>0.43</v>
          </cell>
          <cell r="C181">
            <v>0.43</v>
          </cell>
          <cell r="D181">
            <v>1165.7435616916148</v>
          </cell>
          <cell r="E181">
            <v>1165.3135616916147</v>
          </cell>
          <cell r="F181">
            <v>1165.3135616916147</v>
          </cell>
        </row>
        <row r="182">
          <cell r="A182" t="str">
            <v>CJ154</v>
          </cell>
          <cell r="B182">
            <v>0.69</v>
          </cell>
          <cell r="C182">
            <v>0.87</v>
          </cell>
          <cell r="D182">
            <v>1152.1975496993373</v>
          </cell>
          <cell r="E182">
            <v>1151.5075496993372</v>
          </cell>
          <cell r="F182">
            <v>1151.3275496993374</v>
          </cell>
        </row>
        <row r="183">
          <cell r="A183" t="str">
            <v>CJ152</v>
          </cell>
          <cell r="B183">
            <v>0.82</v>
          </cell>
          <cell r="C183">
            <v>0.89</v>
          </cell>
          <cell r="D183">
            <v>1150.8302120287158</v>
          </cell>
          <cell r="E183">
            <v>1150.0102120287158</v>
          </cell>
          <cell r="F183">
            <v>1149.9402120287157</v>
          </cell>
        </row>
        <row r="184">
          <cell r="A184" t="str">
            <v>BOT11</v>
          </cell>
          <cell r="B184">
            <v>1.07</v>
          </cell>
          <cell r="D184">
            <v>1141.95</v>
          </cell>
          <cell r="E184">
            <v>1140.8800000000001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CIOS"/>
    </sheetNames>
    <sheetDataSet>
      <sheetData sheetId="0" refreshError="1">
        <row r="49">
          <cell r="D49">
            <v>13600</v>
          </cell>
        </row>
        <row r="62">
          <cell r="D62">
            <v>100300</v>
          </cell>
        </row>
        <row r="73">
          <cell r="D73">
            <v>23800</v>
          </cell>
        </row>
      </sheetData>
      <sheetData sheetId="1"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
      <sheetName val="lisprecios"/>
      <sheetName val="unitario"/>
      <sheetName val="PRESTACIONES SOCIALES"/>
      <sheetName val="PERSOPROPUESTA"/>
      <sheetName val="TRES PIEDRAS"/>
      <sheetName val="SAN JACINTO"/>
      <sheetName val="TRES BINDES"/>
      <sheetName val="TRES PALMAS"/>
      <sheetName val="Hoja1"/>
      <sheetName val="PRESU"/>
      <sheetName val="JARAQUIEL"/>
      <sheetName val="LETRILORICA"/>
    </sheetNames>
    <sheetDataSet>
      <sheetData sheetId="0" refreshError="1">
        <row r="22">
          <cell r="D22">
            <v>118800</v>
          </cell>
        </row>
        <row r="27">
          <cell r="D27">
            <v>216000</v>
          </cell>
        </row>
        <row r="45">
          <cell r="D45">
            <v>64800</v>
          </cell>
        </row>
      </sheetData>
      <sheetData sheetId="1" refreshError="1">
        <row r="12">
          <cell r="D12">
            <v>12000</v>
          </cell>
        </row>
        <row r="35">
          <cell r="D35">
            <v>30000</v>
          </cell>
        </row>
      </sheetData>
      <sheetData sheetId="2" refreshError="1"/>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row r="1">
          <cell r="A1" t="str">
            <v>ITEM</v>
          </cell>
          <cell r="B1" t="str">
            <v>DESCRIPCION</v>
          </cell>
          <cell r="C1" t="str">
            <v xml:space="preserve">UNIDAD </v>
          </cell>
          <cell r="D1" t="str">
            <v>COSTO TOTAL</v>
          </cell>
          <cell r="G1" t="str">
            <v>CUBS</v>
          </cell>
        </row>
        <row r="2">
          <cell r="A2" t="str">
            <v>200.1</v>
          </cell>
          <cell r="B2" t="str">
            <v xml:space="preserve">DESMONTE Y LIMPIEZA EN BOSQUE           </v>
          </cell>
          <cell r="C2" t="str">
            <v>Ha</v>
          </cell>
          <cell r="D2">
            <v>2512248</v>
          </cell>
          <cell r="E2">
            <v>1</v>
          </cell>
          <cell r="F2">
            <v>1</v>
          </cell>
          <cell r="G2" t="str">
            <v>3.6.1.2.1</v>
          </cell>
        </row>
        <row r="3">
          <cell r="A3" t="str">
            <v>200.2</v>
          </cell>
          <cell r="B3" t="str">
            <v xml:space="preserve">DESMONTE Y LIMPIEZA EN ZONAS NO BOSCOSAS           </v>
          </cell>
          <cell r="C3" t="str">
            <v>Ha</v>
          </cell>
          <cell r="D3">
            <v>950061.52597402583</v>
          </cell>
          <cell r="F3">
            <v>1</v>
          </cell>
          <cell r="G3" t="str">
            <v>3.6.1.2.3</v>
          </cell>
        </row>
        <row r="4">
          <cell r="A4" t="str">
            <v>201.7</v>
          </cell>
          <cell r="B4" t="str">
            <v xml:space="preserve">DEMOLICION DE ESTRUCTURAS.             </v>
          </cell>
          <cell r="C4" t="str">
            <v>M3</v>
          </cell>
          <cell r="D4">
            <v>97845</v>
          </cell>
          <cell r="F4">
            <v>1</v>
          </cell>
          <cell r="G4" t="str">
            <v xml:space="preserve">3.6.1.3.13  </v>
          </cell>
        </row>
        <row r="5">
          <cell r="A5" t="str">
            <v>201.8</v>
          </cell>
          <cell r="B5" t="str">
            <v>DEMOLICION DE PAVIMENTOS RIGIDOS</v>
          </cell>
          <cell r="C5" t="str">
            <v>M2</v>
          </cell>
          <cell r="D5">
            <v>26099</v>
          </cell>
          <cell r="F5">
            <v>1</v>
          </cell>
          <cell r="G5" t="str">
            <v>3.6.1.3.15</v>
          </cell>
        </row>
        <row r="6">
          <cell r="A6" t="str">
            <v>201.9</v>
          </cell>
          <cell r="B6" t="str">
            <v xml:space="preserve">DEMOLICION DE PISOS Y ANDENES DE CONCRETO.             </v>
          </cell>
          <cell r="C6" t="str">
            <v>M2</v>
          </cell>
          <cell r="D6">
            <v>19159</v>
          </cell>
          <cell r="F6">
            <v>1</v>
          </cell>
          <cell r="G6" t="str">
            <v>3.6.1.3.33</v>
          </cell>
        </row>
        <row r="7">
          <cell r="A7" t="str">
            <v>201.10</v>
          </cell>
          <cell r="B7" t="str">
            <v xml:space="preserve">DEMOLICION DE BORDILLOS DE CONCRETO      </v>
          </cell>
          <cell r="C7" t="str">
            <v>ML</v>
          </cell>
          <cell r="D7">
            <v>15722</v>
          </cell>
          <cell r="F7">
            <v>1</v>
          </cell>
          <cell r="G7" t="str">
            <v>3.6.1.3.35</v>
          </cell>
        </row>
        <row r="8">
          <cell r="A8" t="str">
            <v>201.11</v>
          </cell>
          <cell r="B8" t="str">
            <v xml:space="preserve">DESMONTAJE Y TRASLADO DE ESTRUCTURAS METALICAS.            </v>
          </cell>
          <cell r="C8" t="str">
            <v>Kg</v>
          </cell>
          <cell r="D8">
            <v>1218</v>
          </cell>
          <cell r="F8">
            <v>1</v>
          </cell>
          <cell r="G8" t="str">
            <v>3.6.1.3</v>
          </cell>
        </row>
        <row r="9">
          <cell r="A9" t="str">
            <v>201.12</v>
          </cell>
          <cell r="B9" t="str">
            <v xml:space="preserve">REMOCION DE ESPECIES VEGETALES           </v>
          </cell>
          <cell r="C9" t="str">
            <v>UN</v>
          </cell>
          <cell r="D9">
            <v>148653</v>
          </cell>
          <cell r="F9">
            <v>1</v>
          </cell>
          <cell r="G9" t="str">
            <v>3.6.1.3.47</v>
          </cell>
        </row>
        <row r="10">
          <cell r="A10" t="str">
            <v>201.15</v>
          </cell>
          <cell r="B10" t="str">
            <v>REMOCION DE ALCANTARILLAS</v>
          </cell>
          <cell r="C10" t="str">
            <v>ML</v>
          </cell>
          <cell r="D10">
            <v>65945</v>
          </cell>
          <cell r="F10">
            <v>1</v>
          </cell>
          <cell r="G10" t="str">
            <v>3.6.1.3</v>
          </cell>
        </row>
        <row r="11">
          <cell r="A11" t="str">
            <v>201.16</v>
          </cell>
          <cell r="B11" t="str">
            <v xml:space="preserve">REMOCION DE CERCAS DE ALAMBRE            </v>
          </cell>
          <cell r="C11" t="str">
            <v>ML</v>
          </cell>
          <cell r="D11">
            <v>3175</v>
          </cell>
          <cell r="F11">
            <v>1</v>
          </cell>
          <cell r="G11" t="str">
            <v>3.6.1.3</v>
          </cell>
        </row>
        <row r="12">
          <cell r="A12" t="str">
            <v>201.21</v>
          </cell>
          <cell r="B12" t="str">
            <v>REMOCION DE DEFENSAS METALICAS</v>
          </cell>
          <cell r="C12" t="str">
            <v>ML</v>
          </cell>
          <cell r="D12">
            <v>8238</v>
          </cell>
          <cell r="F12">
            <v>1</v>
          </cell>
          <cell r="G12" t="str">
            <v>3.6.1.3</v>
          </cell>
        </row>
        <row r="13">
          <cell r="A13" t="str">
            <v>210.1.1</v>
          </cell>
          <cell r="B13" t="str">
            <v>EXCAVACIÓN SIN CLASIFICAR DE LA EXPLANACIÓN Y CANALES</v>
          </cell>
          <cell r="C13" t="str">
            <v>M3</v>
          </cell>
          <cell r="D13">
            <v>11606</v>
          </cell>
          <cell r="F13">
            <v>1</v>
          </cell>
          <cell r="G13" t="str">
            <v xml:space="preserve">3.6.2.1.1 </v>
          </cell>
        </row>
        <row r="14">
          <cell r="A14" t="str">
            <v>210.1.2</v>
          </cell>
          <cell r="B14" t="str">
            <v>EXCAVACIÓN SIN CLASIFICAR DE PRESTAMOS</v>
          </cell>
          <cell r="C14" t="str">
            <v>M3</v>
          </cell>
          <cell r="D14">
            <v>6120</v>
          </cell>
          <cell r="F14">
            <v>1</v>
          </cell>
          <cell r="G14" t="str">
            <v>3.6.2.1.3 </v>
          </cell>
        </row>
        <row r="15">
          <cell r="A15" t="str">
            <v>210.2.1</v>
          </cell>
          <cell r="B15" t="str">
            <v>EXCAVACION EN ROCA DE LA EXPLANACION Y CANALES</v>
          </cell>
          <cell r="C15" t="str">
            <v>M3</v>
          </cell>
          <cell r="D15">
            <v>33225</v>
          </cell>
          <cell r="F15">
            <v>1</v>
          </cell>
          <cell r="G15" t="str">
            <v>3.6.2.1.3</v>
          </cell>
        </row>
        <row r="16">
          <cell r="A16" t="str">
            <v>210.2.2</v>
          </cell>
          <cell r="B16" t="str">
            <v>EXCAVACION EN MATERIAL COMUN DE LA EXPLANACION Y CANALES</v>
          </cell>
          <cell r="C16" t="str">
            <v>M3</v>
          </cell>
          <cell r="D16">
            <v>5392</v>
          </cell>
          <cell r="F16">
            <v>1</v>
          </cell>
          <cell r="G16" t="str">
            <v>3.6.2.1.5</v>
          </cell>
        </row>
        <row r="17">
          <cell r="A17" t="str">
            <v>210.2.3</v>
          </cell>
          <cell r="B17" t="str">
            <v>EXCAVACION EN ROCA DE PRESTAMOS</v>
          </cell>
          <cell r="C17" t="str">
            <v>M3</v>
          </cell>
          <cell r="D17">
            <v>17643</v>
          </cell>
          <cell r="F17">
            <v>1</v>
          </cell>
          <cell r="G17" t="str">
            <v>3.6.2.1.5</v>
          </cell>
        </row>
        <row r="18">
          <cell r="A18" t="str">
            <v>210.2.4</v>
          </cell>
          <cell r="B18" t="str">
            <v xml:space="preserve">EXCAVACION EN MATERIAL COMUN DE PRESTAMOS         </v>
          </cell>
          <cell r="C18" t="str">
            <v>M3</v>
          </cell>
          <cell r="D18">
            <v>3945</v>
          </cell>
          <cell r="F18">
            <v>1</v>
          </cell>
          <cell r="G18" t="str">
            <v>3.6.2.1.5</v>
          </cell>
        </row>
        <row r="19">
          <cell r="A19" t="str">
            <v>211.1</v>
          </cell>
          <cell r="B19" t="str">
            <v>REMOCION DE DERRUMBES</v>
          </cell>
          <cell r="C19" t="str">
            <v>M3</v>
          </cell>
          <cell r="D19">
            <v>5397</v>
          </cell>
          <cell r="F19">
            <v>1</v>
          </cell>
          <cell r="G19" t="str">
            <v xml:space="preserve">3.6.2.2.1  </v>
          </cell>
        </row>
        <row r="20">
          <cell r="A20" t="str">
            <v>220.1</v>
          </cell>
          <cell r="B20" t="str">
            <v>TERRAPLENES</v>
          </cell>
          <cell r="C20" t="str">
            <v>M3</v>
          </cell>
          <cell r="D20">
            <v>10653</v>
          </cell>
          <cell r="F20">
            <v>1</v>
          </cell>
          <cell r="G20" t="str">
            <v>3.6.2.3.1</v>
          </cell>
        </row>
        <row r="21">
          <cell r="A21" t="str">
            <v>221.1</v>
          </cell>
          <cell r="B21" t="str">
            <v>PEDRAPLÉN COMPACTO</v>
          </cell>
          <cell r="C21" t="str">
            <v>M3</v>
          </cell>
          <cell r="D21">
            <v>11290</v>
          </cell>
          <cell r="F21">
            <v>1</v>
          </cell>
          <cell r="G21" t="str">
            <v>3.6.2.4.2</v>
          </cell>
        </row>
        <row r="22">
          <cell r="A22" t="str">
            <v>221.2</v>
          </cell>
          <cell r="B22" t="str">
            <v>PEDRAPLÉN SUELTO</v>
          </cell>
          <cell r="C22" t="str">
            <v>M3</v>
          </cell>
          <cell r="D22">
            <v>8032</v>
          </cell>
          <cell r="F22">
            <v>1</v>
          </cell>
          <cell r="G22" t="str">
            <v>3.6.2.4.1</v>
          </cell>
        </row>
        <row r="23">
          <cell r="A23" t="str">
            <v>230.1</v>
          </cell>
          <cell r="B23" t="str">
            <v xml:space="preserve">MEJORAMIENTO DE LA SUBRASANTE INVOLUCRANDO EL SUELO EXISTENTE.          </v>
          </cell>
          <cell r="C23" t="str">
            <v>M2</v>
          </cell>
          <cell r="D23">
            <v>937</v>
          </cell>
          <cell r="F23">
            <v>1</v>
          </cell>
          <cell r="G23" t="str">
            <v>3.6.2.5.1</v>
          </cell>
        </row>
        <row r="24">
          <cell r="A24" t="str">
            <v>230.2</v>
          </cell>
          <cell r="B24" t="str">
            <v xml:space="preserve">MEJORAMIENTO DE LA SUBRASANTE EMPLEANDO UNICAMENTE MATERIAL ADICIONADO.             </v>
          </cell>
          <cell r="C24" t="str">
            <v>M3</v>
          </cell>
          <cell r="D24">
            <v>6124</v>
          </cell>
          <cell r="F24">
            <v>1</v>
          </cell>
          <cell r="G24" t="str">
            <v>3.6.2.5.2</v>
          </cell>
        </row>
        <row r="25">
          <cell r="A25" t="str">
            <v>231.1</v>
          </cell>
          <cell r="B25" t="str">
            <v>GEOTEXTIL PARA SEPARACION DE SUELOS DE SUBRASANTE Y CAPAS GRANULARES</v>
          </cell>
          <cell r="C25" t="str">
            <v>M2</v>
          </cell>
          <cell r="D25">
            <v>8153</v>
          </cell>
          <cell r="F25">
            <v>1</v>
          </cell>
          <cell r="G25" t="str">
            <v>3.6.8.2 </v>
          </cell>
        </row>
        <row r="26">
          <cell r="A26" t="str">
            <v>232.1</v>
          </cell>
          <cell r="B26" t="str">
            <v xml:space="preserve">GEOTEXTIL PARA ESTABILIZACION DE SUELOS DE SUBRASANTE Y CAPAS GRANULARES           </v>
          </cell>
          <cell r="C26" t="str">
            <v>M2</v>
          </cell>
          <cell r="D26">
            <v>8153</v>
          </cell>
          <cell r="F26">
            <v>1</v>
          </cell>
          <cell r="G26" t="str">
            <v>3.6.8.2 </v>
          </cell>
        </row>
        <row r="27">
          <cell r="A27" t="str">
            <v>310.1</v>
          </cell>
          <cell r="B27" t="str">
            <v xml:space="preserve">CONFORMACION DE LA CALZADA EXISTENTE           </v>
          </cell>
          <cell r="C27" t="str">
            <v>M2</v>
          </cell>
          <cell r="D27">
            <v>866</v>
          </cell>
          <cell r="F27">
            <v>1</v>
          </cell>
          <cell r="G27" t="str">
            <v>3.6.3.1.1</v>
          </cell>
        </row>
        <row r="28">
          <cell r="A28" t="str">
            <v>311.1</v>
          </cell>
          <cell r="B28" t="str">
            <v xml:space="preserve">AFIRMADO             </v>
          </cell>
          <cell r="C28" t="str">
            <v>M3</v>
          </cell>
          <cell r="D28">
            <v>47968</v>
          </cell>
          <cell r="F28">
            <v>1</v>
          </cell>
          <cell r="G28" t="str">
            <v>3.6.3.2.1</v>
          </cell>
        </row>
        <row r="29">
          <cell r="A29" t="str">
            <v>320.1</v>
          </cell>
          <cell r="B29" t="str">
            <v>SUBBASE GRANULAR</v>
          </cell>
          <cell r="C29" t="str">
            <v>M3</v>
          </cell>
          <cell r="D29">
            <v>62515</v>
          </cell>
          <cell r="F29">
            <v>1</v>
          </cell>
          <cell r="G29" t="str">
            <v>3.6.3.4.4</v>
          </cell>
        </row>
        <row r="30">
          <cell r="A30" t="str">
            <v>320.2</v>
          </cell>
          <cell r="B30" t="str">
            <v>SUBBASE GRANULAR PARA BACHEO</v>
          </cell>
          <cell r="C30" t="str">
            <v>M3</v>
          </cell>
          <cell r="D30">
            <v>103869</v>
          </cell>
          <cell r="F30">
            <v>1</v>
          </cell>
          <cell r="G30" t="str">
            <v>3.6.3.4.4</v>
          </cell>
        </row>
        <row r="31">
          <cell r="A31" t="str">
            <v>330.1</v>
          </cell>
          <cell r="B31" t="str">
            <v>BASE GRANULAR</v>
          </cell>
          <cell r="C31" t="str">
            <v>M³</v>
          </cell>
          <cell r="D31">
            <v>69583</v>
          </cell>
          <cell r="F31">
            <v>1</v>
          </cell>
          <cell r="G31" t="str">
            <v>3.6.3.6.2</v>
          </cell>
        </row>
        <row r="32">
          <cell r="A32" t="str">
            <v>330.2</v>
          </cell>
          <cell r="B32" t="str">
            <v>BASE GRANULAR PARA BACHEO</v>
          </cell>
          <cell r="C32" t="str">
            <v>M³</v>
          </cell>
          <cell r="D32">
            <v>155759</v>
          </cell>
          <cell r="F32">
            <v>1</v>
          </cell>
          <cell r="G32" t="str">
            <v>3.6.3.6.3</v>
          </cell>
        </row>
        <row r="33">
          <cell r="A33" t="str">
            <v>340.1</v>
          </cell>
          <cell r="B33" t="str">
            <v>BASE ESTABILIZADA CON EMULSIÓN ASFÁLTICA BEE-1</v>
          </cell>
          <cell r="C33" t="str">
            <v>M³</v>
          </cell>
          <cell r="D33">
            <v>74503</v>
          </cell>
          <cell r="F33">
            <v>1</v>
          </cell>
          <cell r="G33" t="str">
            <v>3.6.3.7.1</v>
          </cell>
        </row>
        <row r="34">
          <cell r="A34" t="str">
            <v>340.2</v>
          </cell>
          <cell r="B34" t="str">
            <v>BASE ESTABILIZADA CON EMULSIÓN ASFÁLTICA BEE-2</v>
          </cell>
          <cell r="C34" t="str">
            <v>M³</v>
          </cell>
          <cell r="D34">
            <v>77436</v>
          </cell>
          <cell r="F34">
            <v>1</v>
          </cell>
          <cell r="G34" t="str">
            <v>3.6.3.7.3</v>
          </cell>
        </row>
        <row r="35">
          <cell r="A35" t="str">
            <v>341.1</v>
          </cell>
          <cell r="B35" t="str">
            <v>BASE ESTABILIZADA CON CEMENTO PORTLAND</v>
          </cell>
          <cell r="C35" t="str">
            <v>M³</v>
          </cell>
          <cell r="D35">
            <v>66206</v>
          </cell>
          <cell r="F35">
            <v>1</v>
          </cell>
          <cell r="G35" t="str">
            <v>3.6.3.7</v>
          </cell>
        </row>
        <row r="36">
          <cell r="A36" t="str">
            <v>341.2</v>
          </cell>
          <cell r="B36" t="str">
            <v>CEMENTO PORTLAND</v>
          </cell>
          <cell r="C36" t="str">
            <v>KG</v>
          </cell>
          <cell r="D36">
            <v>614</v>
          </cell>
          <cell r="F36">
            <v>1</v>
          </cell>
          <cell r="G36" t="str">
            <v>3.6.3.7</v>
          </cell>
        </row>
        <row r="37">
          <cell r="A37" t="str">
            <v>342.1</v>
          </cell>
          <cell r="B37" t="str">
            <v>BASE DE CONCRETO HIDRÁULICO</v>
          </cell>
          <cell r="C37" t="str">
            <v>M³</v>
          </cell>
          <cell r="D37">
            <v>634841</v>
          </cell>
          <cell r="F37">
            <v>1</v>
          </cell>
          <cell r="G37" t="str">
            <v>3.6.3.7</v>
          </cell>
        </row>
        <row r="38">
          <cell r="A38" t="str">
            <v>410.1</v>
          </cell>
          <cell r="B38" t="str">
            <v>CEMENTO ASFÁLTICO DE PENETRACIÓN 60-70</v>
          </cell>
          <cell r="C38" t="str">
            <v>KG</v>
          </cell>
          <cell r="D38">
            <v>1394</v>
          </cell>
          <cell r="F38">
            <v>1</v>
          </cell>
          <cell r="G38" t="str">
            <v>3.6.4.1.1</v>
          </cell>
        </row>
        <row r="39">
          <cell r="A39" t="str">
            <v>410.2</v>
          </cell>
          <cell r="B39" t="str">
            <v>CEMENTO ASFÁLTICO DE PENETRACIÓN 80-100</v>
          </cell>
          <cell r="C39" t="str">
            <v>KG</v>
          </cell>
          <cell r="D39">
            <v>1331</v>
          </cell>
          <cell r="F39">
            <v>1</v>
          </cell>
          <cell r="G39" t="str">
            <v>3.6.4.1.2</v>
          </cell>
        </row>
        <row r="40">
          <cell r="A40" t="str">
            <v>411.1</v>
          </cell>
          <cell r="B40" t="str">
            <v>EMULSIÓN ASFÁLTICA DE ROTURA MEDIA CRM</v>
          </cell>
          <cell r="C40" t="str">
            <v>LT</v>
          </cell>
          <cell r="D40">
            <v>1903</v>
          </cell>
          <cell r="F40">
            <v>1</v>
          </cell>
          <cell r="G40" t="str">
            <v>3.6.4.2.1</v>
          </cell>
        </row>
        <row r="41">
          <cell r="A41" t="str">
            <v>411.2</v>
          </cell>
          <cell r="B41" t="str">
            <v>EMULSIÓN ASFÁLTICA DE ROTURA LENTA CRL-1</v>
          </cell>
          <cell r="C41" t="str">
            <v>LT</v>
          </cell>
          <cell r="D41">
            <v>1686</v>
          </cell>
          <cell r="F41">
            <v>1</v>
          </cell>
          <cell r="G41" t="str">
            <v>3.6.4.2.2</v>
          </cell>
        </row>
        <row r="42">
          <cell r="A42" t="str">
            <v>411.3</v>
          </cell>
          <cell r="B42" t="str">
            <v>EMULSIÓN ASFÁLTICA DE ROTURA LENTA CRL-1H</v>
          </cell>
          <cell r="C42" t="str">
            <v>LT</v>
          </cell>
          <cell r="D42">
            <v>1594</v>
          </cell>
          <cell r="F42">
            <v>1</v>
          </cell>
          <cell r="G42" t="str">
            <v>3.6.4.2.3</v>
          </cell>
        </row>
        <row r="43">
          <cell r="A43" t="str">
            <v>414.1</v>
          </cell>
          <cell r="B43" t="str">
            <v>CEMENTO ASFÁLTICO MODIFICADO CON POLÍMEROS TIPO I</v>
          </cell>
          <cell r="C43" t="str">
            <v>KG</v>
          </cell>
          <cell r="D43">
            <v>2226</v>
          </cell>
          <cell r="F43">
            <v>1</v>
          </cell>
          <cell r="G43" t="str">
            <v>3.6.4.1.3</v>
          </cell>
        </row>
        <row r="44">
          <cell r="A44" t="str">
            <v>414.2</v>
          </cell>
          <cell r="B44" t="str">
            <v>CEMENTO ASFÁLTICO MODIFICADO CON POLÍMEROS TIPO II</v>
          </cell>
          <cell r="C44" t="str">
            <v>KG</v>
          </cell>
          <cell r="D44">
            <v>2359</v>
          </cell>
          <cell r="F44">
            <v>1</v>
          </cell>
          <cell r="G44" t="str">
            <v>3.6.4.1.4</v>
          </cell>
        </row>
        <row r="45">
          <cell r="A45" t="str">
            <v>414.3</v>
          </cell>
          <cell r="B45" t="str">
            <v>CEMENTO ASFÁLTICO MODIFICADO CON POLÍMEROS TIPO III</v>
          </cell>
          <cell r="C45" t="str">
            <v>KG</v>
          </cell>
          <cell r="D45">
            <v>2480</v>
          </cell>
          <cell r="F45">
            <v>1</v>
          </cell>
          <cell r="G45" t="str">
            <v>3.6.4.1.5</v>
          </cell>
        </row>
        <row r="46">
          <cell r="A46" t="str">
            <v>414.4</v>
          </cell>
          <cell r="B46" t="str">
            <v>CEMENTO ASFÁLTICO MODIFICADO CON POLÍMEROS TIPO IV</v>
          </cell>
          <cell r="C46" t="str">
            <v>KG</v>
          </cell>
          <cell r="D46">
            <v>2661</v>
          </cell>
          <cell r="F46">
            <v>1</v>
          </cell>
          <cell r="G46" t="str">
            <v>3.6.4.1.6</v>
          </cell>
        </row>
        <row r="47">
          <cell r="A47" t="str">
            <v>414.5</v>
          </cell>
          <cell r="B47" t="str">
            <v>CEMENTO ASFÁLTICO MODIFICADO CON POLÍMEROS TIPO V</v>
          </cell>
          <cell r="C47" t="str">
            <v>KG</v>
          </cell>
          <cell r="D47">
            <v>2682</v>
          </cell>
          <cell r="F47">
            <v>1</v>
          </cell>
          <cell r="G47" t="str">
            <v>3.6.4.1</v>
          </cell>
        </row>
        <row r="48">
          <cell r="A48" t="str">
            <v>415.1</v>
          </cell>
          <cell r="B48" t="str">
            <v>EMULSIÓN ASFÁLTICA DE ROTURA MEDIA MODIFICADA CON POLÍMEROS CRMm</v>
          </cell>
          <cell r="C48" t="str">
            <v>LT</v>
          </cell>
          <cell r="D48">
            <v>2375</v>
          </cell>
          <cell r="F48">
            <v>1</v>
          </cell>
          <cell r="G48" t="str">
            <v>3.6.4.2.5</v>
          </cell>
        </row>
        <row r="49">
          <cell r="A49" t="str">
            <v>420.1</v>
          </cell>
          <cell r="B49" t="str">
            <v>RIEGO DE IMPRIMACIÓN CON EMULSIÓN ASFÁLTICA</v>
          </cell>
          <cell r="C49" t="str">
            <v>M²</v>
          </cell>
          <cell r="D49">
            <v>2260</v>
          </cell>
          <cell r="F49">
            <v>1</v>
          </cell>
          <cell r="G49" t="str">
            <v xml:space="preserve">3.6.4.3.1 </v>
          </cell>
        </row>
        <row r="50">
          <cell r="A50" t="str">
            <v>420.2</v>
          </cell>
          <cell r="B50" t="str">
            <v>RIEGO DE IMPRIMACIÓN CON ASFALTO LÍQUIDO</v>
          </cell>
          <cell r="C50" t="str">
            <v>M²</v>
          </cell>
          <cell r="D50">
            <v>10036</v>
          </cell>
          <cell r="F50">
            <v>1</v>
          </cell>
          <cell r="G50" t="str">
            <v>3.6.4.3.2</v>
          </cell>
        </row>
        <row r="51">
          <cell r="A51" t="str">
            <v>421.1</v>
          </cell>
          <cell r="B51" t="str">
            <v>RIEGO DE LIGA CON EMULSIÓN ASFÁLTICA CRR-1</v>
          </cell>
          <cell r="C51" t="str">
            <v>M²</v>
          </cell>
          <cell r="D51">
            <v>1104</v>
          </cell>
          <cell r="F51">
            <v>1</v>
          </cell>
          <cell r="G51" t="str">
            <v>3.6.4.4.2</v>
          </cell>
        </row>
        <row r="52">
          <cell r="A52" t="str">
            <v>421.2</v>
          </cell>
          <cell r="B52" t="str">
            <v>RIEGO DE LIGA CON EMULSIÓN ASFÁLTICA CRR-2</v>
          </cell>
          <cell r="C52" t="str">
            <v>M²</v>
          </cell>
          <cell r="D52">
            <v>1047</v>
          </cell>
          <cell r="F52">
            <v>1</v>
          </cell>
          <cell r="G52" t="str">
            <v>3.6.4.4.3</v>
          </cell>
        </row>
        <row r="53">
          <cell r="A53" t="str">
            <v>421.3</v>
          </cell>
          <cell r="B53" t="str">
            <v>RIEGO DE LIGA CON EMULSIÓN MODIFICADA CON POLÍMEROS              CRR-1m</v>
          </cell>
          <cell r="C53" t="str">
            <v>M²</v>
          </cell>
          <cell r="D53">
            <v>1683</v>
          </cell>
          <cell r="F53">
            <v>1</v>
          </cell>
          <cell r="G53" t="str">
            <v>3.6.4.4.4</v>
          </cell>
        </row>
        <row r="54">
          <cell r="A54" t="str">
            <v>421.4</v>
          </cell>
          <cell r="B54" t="str">
            <v>RIEGO DE LIGA CON EMULSIÓN MODIFICADA CON POLÍMEROS CRR-2m</v>
          </cell>
          <cell r="C54" t="str">
            <v>M²</v>
          </cell>
          <cell r="D54">
            <v>1706</v>
          </cell>
          <cell r="F54">
            <v>1</v>
          </cell>
          <cell r="G54" t="str">
            <v>3.6.4.4.5</v>
          </cell>
        </row>
        <row r="55">
          <cell r="A55" t="str">
            <v>430.1</v>
          </cell>
          <cell r="B55" t="str">
            <v>TRATAMIENTO SUPERFICIAL SIMPLE CON EMULSIÓN CRR-2</v>
          </cell>
          <cell r="C55" t="str">
            <v>M²</v>
          </cell>
          <cell r="D55">
            <v>6579</v>
          </cell>
          <cell r="F55">
            <v>1</v>
          </cell>
          <cell r="G55" t="str">
            <v>3.6.4.5.1</v>
          </cell>
        </row>
        <row r="56">
          <cell r="A56" t="str">
            <v>430.2</v>
          </cell>
          <cell r="B56" t="str">
            <v>TRATAMIENTO SUPERFICIAL SIMPLE CON EMULSIÓN CRR-2M</v>
          </cell>
          <cell r="C56" t="str">
            <v>M²</v>
          </cell>
          <cell r="D56">
            <v>7377</v>
          </cell>
          <cell r="F56">
            <v>1</v>
          </cell>
          <cell r="G56" t="str">
            <v>3.6.4.5.2</v>
          </cell>
        </row>
        <row r="57">
          <cell r="A57" t="str">
            <v>431.1</v>
          </cell>
          <cell r="B57" t="str">
            <v>TRATAMIENTO SUPERFICIAL DOBLE CON EMULSION CRR-2</v>
          </cell>
          <cell r="C57" t="str">
            <v>M²</v>
          </cell>
          <cell r="D57">
            <v>9843</v>
          </cell>
          <cell r="F57">
            <v>1</v>
          </cell>
          <cell r="G57" t="str">
            <v>3.6.4.6.1</v>
          </cell>
        </row>
        <row r="58">
          <cell r="A58" t="str">
            <v>431.2</v>
          </cell>
          <cell r="B58" t="str">
            <v>TRATAMIENTO SUPERFICIAL DOBLE CON EMULSION CRR-2M</v>
          </cell>
          <cell r="C58" t="str">
            <v>M²</v>
          </cell>
          <cell r="D58">
            <v>11212</v>
          </cell>
          <cell r="F58">
            <v>1</v>
          </cell>
          <cell r="G58" t="str">
            <v>3.6.4.6.2</v>
          </cell>
        </row>
        <row r="59">
          <cell r="A59" t="str">
            <v>432.1</v>
          </cell>
          <cell r="B59" t="str">
            <v>SELLO DE ARENA-ASFALTO CRR-2</v>
          </cell>
          <cell r="C59" t="str">
            <v>M²</v>
          </cell>
          <cell r="D59">
            <v>3240</v>
          </cell>
          <cell r="F59">
            <v>1</v>
          </cell>
          <cell r="G59" t="str">
            <v>3.6.4.7.1</v>
          </cell>
        </row>
        <row r="60">
          <cell r="A60" t="str">
            <v>432.2</v>
          </cell>
          <cell r="B60" t="str">
            <v>SELLO DE ARENA-ASFALTO CRR-2M</v>
          </cell>
          <cell r="C60" t="str">
            <v>M²</v>
          </cell>
          <cell r="D60">
            <v>3684</v>
          </cell>
          <cell r="F60">
            <v>1</v>
          </cell>
          <cell r="G60" t="str">
            <v>3.6.4.7.1</v>
          </cell>
        </row>
        <row r="61">
          <cell r="A61" t="str">
            <v>433.1</v>
          </cell>
          <cell r="B61" t="str">
            <v>LECHADA ASFALTICA CON EMULSION CRL-1H LA-1</v>
          </cell>
          <cell r="C61" t="str">
            <v>M²</v>
          </cell>
          <cell r="D61">
            <v>4072</v>
          </cell>
          <cell r="F61">
            <v>1</v>
          </cell>
          <cell r="G61" t="str">
            <v>3.6.4.8.1</v>
          </cell>
        </row>
        <row r="62">
          <cell r="A62" t="str">
            <v>433.2</v>
          </cell>
          <cell r="B62" t="str">
            <v>LECHADA ASFALTICA CON EMULSION CRL-1H LA-2</v>
          </cell>
          <cell r="C62" t="str">
            <v>M²</v>
          </cell>
          <cell r="D62">
            <v>5365</v>
          </cell>
          <cell r="F62">
            <v>1</v>
          </cell>
          <cell r="G62" t="str">
            <v>3.6.4.8.2</v>
          </cell>
        </row>
        <row r="63">
          <cell r="A63" t="str">
            <v>433.3</v>
          </cell>
          <cell r="B63" t="str">
            <v>LECHADA ASFALTICA CON EMULSION CRL-1H LA-3</v>
          </cell>
          <cell r="C63" t="str">
            <v>M²</v>
          </cell>
          <cell r="D63">
            <v>5521</v>
          </cell>
          <cell r="F63">
            <v>1</v>
          </cell>
          <cell r="G63" t="str">
            <v>3.6.4.8.3</v>
          </cell>
        </row>
        <row r="64">
          <cell r="A64" t="str">
            <v>433.4</v>
          </cell>
          <cell r="B64" t="str">
            <v>LECHADA ASFALTICA CON EMULSION CRL-1H LA-4</v>
          </cell>
          <cell r="C64" t="str">
            <v>M²</v>
          </cell>
          <cell r="D64">
            <v>6762</v>
          </cell>
          <cell r="F64">
            <v>1</v>
          </cell>
          <cell r="G64" t="str">
            <v>3.6.4.8.4</v>
          </cell>
        </row>
        <row r="65">
          <cell r="A65" t="str">
            <v>433.5</v>
          </cell>
          <cell r="B65" t="str">
            <v>LECHADA ASFALTICA CON EMULSION CRL-1HM LA-1</v>
          </cell>
          <cell r="C65" t="str">
            <v>M²</v>
          </cell>
          <cell r="D65">
            <v>4614</v>
          </cell>
          <cell r="F65">
            <v>1</v>
          </cell>
          <cell r="G65" t="str">
            <v>3.6.4.8.5</v>
          </cell>
        </row>
        <row r="66">
          <cell r="A66" t="str">
            <v>433.6</v>
          </cell>
          <cell r="B66" t="str">
            <v>LECHADA ASFALTICA CON EMULSION CRL-1HM LA-2</v>
          </cell>
          <cell r="C66" t="str">
            <v>M²</v>
          </cell>
          <cell r="D66">
            <v>6159</v>
          </cell>
          <cell r="F66">
            <v>1</v>
          </cell>
          <cell r="G66" t="str">
            <v>3.6.4.8.6</v>
          </cell>
        </row>
        <row r="67">
          <cell r="A67" t="str">
            <v>433.7</v>
          </cell>
          <cell r="B67" t="str">
            <v>LECHADA ASFALTICA CON EMULSION CRL-1HM LA-3</v>
          </cell>
          <cell r="C67" t="str">
            <v>M²</v>
          </cell>
          <cell r="D67">
            <v>6502</v>
          </cell>
          <cell r="F67">
            <v>1</v>
          </cell>
          <cell r="G67" t="str">
            <v>3.6.4.8.7</v>
          </cell>
        </row>
        <row r="68">
          <cell r="A68" t="str">
            <v>433.8</v>
          </cell>
          <cell r="B68" t="str">
            <v>LECHADA ASFALTICA CON EMULSION CRL-1HM LA-4</v>
          </cell>
          <cell r="C68" t="str">
            <v>M²</v>
          </cell>
          <cell r="D68">
            <v>6762</v>
          </cell>
          <cell r="F68">
            <v>1</v>
          </cell>
          <cell r="G68" t="str">
            <v>3.6.4.8.8</v>
          </cell>
        </row>
        <row r="69">
          <cell r="A69" t="str">
            <v>440.1</v>
          </cell>
          <cell r="B69" t="str">
            <v>MEZCLA DENSA EN FRIO MDF-1</v>
          </cell>
          <cell r="C69" t="str">
            <v>M³</v>
          </cell>
          <cell r="D69">
            <v>252679</v>
          </cell>
          <cell r="F69">
            <v>1</v>
          </cell>
          <cell r="G69" t="str">
            <v>3.6.4.9.1</v>
          </cell>
        </row>
        <row r="70">
          <cell r="A70" t="str">
            <v>440.1P</v>
          </cell>
          <cell r="B70" t="str">
            <v>MEZCLA DENSA EN FRIO MDF-1</v>
          </cell>
          <cell r="C70" t="str">
            <v>M³</v>
          </cell>
          <cell r="D70">
            <v>589211</v>
          </cell>
          <cell r="F70">
            <v>1</v>
          </cell>
          <cell r="G70" t="str">
            <v>3.6.4.9</v>
          </cell>
        </row>
        <row r="71">
          <cell r="A71" t="str">
            <v>440.2</v>
          </cell>
          <cell r="B71" t="str">
            <v>MEZCLA DENSA EN FRIO MDF-2</v>
          </cell>
          <cell r="C71" t="str">
            <v>M³</v>
          </cell>
          <cell r="D71">
            <v>275588</v>
          </cell>
          <cell r="F71">
            <v>1</v>
          </cell>
          <cell r="G71" t="str">
            <v>3.6.4.9.2</v>
          </cell>
        </row>
        <row r="72">
          <cell r="A72" t="str">
            <v>440.2P</v>
          </cell>
          <cell r="B72" t="str">
            <v>MEZCLA DENSA EN FRIO MDF-2</v>
          </cell>
          <cell r="C72" t="str">
            <v>M³</v>
          </cell>
          <cell r="D72">
            <v>617540</v>
          </cell>
          <cell r="F72">
            <v>1</v>
          </cell>
          <cell r="G72" t="str">
            <v>3.6.4.9</v>
          </cell>
        </row>
        <row r="73">
          <cell r="A73" t="str">
            <v>440.3</v>
          </cell>
          <cell r="B73" t="str">
            <v>MEZCLA DENSA EN FRIO MDF-3</v>
          </cell>
          <cell r="C73" t="str">
            <v>M³</v>
          </cell>
          <cell r="D73">
            <v>278285</v>
          </cell>
          <cell r="F73">
            <v>1</v>
          </cell>
          <cell r="G73" t="str">
            <v>3.6.4.9.3</v>
          </cell>
        </row>
        <row r="74">
          <cell r="A74" t="str">
            <v>440.3P</v>
          </cell>
          <cell r="B74" t="str">
            <v>MEZCLA DENSA EN FRIO MDF-3</v>
          </cell>
          <cell r="C74" t="str">
            <v>M³</v>
          </cell>
          <cell r="D74">
            <v>572731</v>
          </cell>
          <cell r="F74">
            <v>1</v>
          </cell>
          <cell r="G74" t="str">
            <v>3.6.4.9</v>
          </cell>
        </row>
        <row r="75">
          <cell r="A75" t="str">
            <v>440.4</v>
          </cell>
          <cell r="B75" t="str">
            <v>MEZCLA DENSA EN FRIO PARA BACHEO</v>
          </cell>
          <cell r="C75" t="str">
            <v>M³</v>
          </cell>
          <cell r="D75">
            <v>694026</v>
          </cell>
          <cell r="F75">
            <v>1</v>
          </cell>
          <cell r="G75" t="str">
            <v>3.6.4.9.4</v>
          </cell>
        </row>
        <row r="76">
          <cell r="A76" t="str">
            <v>441.1</v>
          </cell>
          <cell r="B76" t="str">
            <v>MEZCLA ABIERTA EN FRIO TIPO MAF-1</v>
          </cell>
          <cell r="C76" t="str">
            <v>M³</v>
          </cell>
          <cell r="D76">
            <v>275588</v>
          </cell>
          <cell r="F76">
            <v>1</v>
          </cell>
          <cell r="G76" t="str">
            <v>3.6.4.10.1</v>
          </cell>
        </row>
        <row r="77">
          <cell r="A77" t="str">
            <v>441.1P</v>
          </cell>
          <cell r="B77" t="str">
            <v>MEZCLA ABIERTA EN FRIO TIPO MAF-1</v>
          </cell>
          <cell r="C77" t="str">
            <v>M³</v>
          </cell>
          <cell r="D77">
            <v>617811</v>
          </cell>
          <cell r="F77">
            <v>1</v>
          </cell>
          <cell r="G77" t="str">
            <v>3.6.4.10</v>
          </cell>
        </row>
        <row r="78">
          <cell r="A78" t="str">
            <v>441.2</v>
          </cell>
          <cell r="B78" t="str">
            <v>MEZCLA ABIERTA EN FRIO TIPO MAF-2</v>
          </cell>
          <cell r="C78" t="str">
            <v>M³</v>
          </cell>
          <cell r="D78">
            <v>275588</v>
          </cell>
          <cell r="F78">
            <v>1</v>
          </cell>
          <cell r="G78" t="str">
            <v>3.6.4.10.2</v>
          </cell>
        </row>
        <row r="79">
          <cell r="A79" t="str">
            <v>441.2P</v>
          </cell>
          <cell r="B79" t="str">
            <v>MEZCLA ABIERTA EN FRIO TIPO MAF-2</v>
          </cell>
          <cell r="C79" t="str">
            <v>M³</v>
          </cell>
          <cell r="D79">
            <v>617811</v>
          </cell>
          <cell r="F79">
            <v>1</v>
          </cell>
          <cell r="G79" t="str">
            <v>3.6.4.10</v>
          </cell>
        </row>
        <row r="80">
          <cell r="A80" t="str">
            <v>441.3</v>
          </cell>
          <cell r="B80" t="str">
            <v>MEZCLA ABIERTA EN FRIO TIPO MAF-3</v>
          </cell>
          <cell r="C80" t="str">
            <v>M³</v>
          </cell>
          <cell r="D80">
            <v>277465</v>
          </cell>
          <cell r="F80">
            <v>1</v>
          </cell>
          <cell r="G80" t="str">
            <v>3.6.4.10.3</v>
          </cell>
        </row>
        <row r="81">
          <cell r="A81" t="str">
            <v>441.3P</v>
          </cell>
          <cell r="B81" t="str">
            <v>MEZCLA ABIERTA EN FRIO TIPO MAF-3</v>
          </cell>
          <cell r="C81" t="str">
            <v>M³</v>
          </cell>
          <cell r="D81">
            <v>577641</v>
          </cell>
          <cell r="F81">
            <v>1</v>
          </cell>
          <cell r="G81" t="str">
            <v>3.6.4.10</v>
          </cell>
        </row>
        <row r="82">
          <cell r="A82" t="str">
            <v>441.4</v>
          </cell>
          <cell r="B82" t="str">
            <v>MEZCLA ABIERTA EN FRIO PARA BACHEO</v>
          </cell>
          <cell r="C82" t="str">
            <v>M³</v>
          </cell>
          <cell r="D82">
            <v>676978</v>
          </cell>
          <cell r="F82">
            <v>1</v>
          </cell>
          <cell r="G82" t="str">
            <v>3.6.4.10.4</v>
          </cell>
        </row>
        <row r="83">
          <cell r="A83" t="str">
            <v>450.1</v>
          </cell>
          <cell r="B83" t="str">
            <v>MEZCLA DENSA EN CALIENTE MDC-1</v>
          </cell>
          <cell r="C83" t="str">
            <v>M³</v>
          </cell>
          <cell r="D83">
            <v>340623</v>
          </cell>
          <cell r="F83">
            <v>1</v>
          </cell>
          <cell r="G83" t="str">
            <v>3.6.4.11.2</v>
          </cell>
        </row>
        <row r="84">
          <cell r="A84" t="str">
            <v>450.1P</v>
          </cell>
          <cell r="B84" t="str">
            <v>MEZCLA DENSA EN CALIENTE MDC-1</v>
          </cell>
          <cell r="C84" t="str">
            <v>M³</v>
          </cell>
          <cell r="D84">
            <v>728593</v>
          </cell>
          <cell r="F84">
            <v>1</v>
          </cell>
          <cell r="G84" t="str">
            <v>3.6.4.11</v>
          </cell>
        </row>
        <row r="85">
          <cell r="A85" t="str">
            <v>450.2</v>
          </cell>
          <cell r="B85" t="str">
            <v>MEZCLA DENSA EN CALIENTE MDC-2</v>
          </cell>
          <cell r="C85" t="str">
            <v>M³</v>
          </cell>
          <cell r="D85">
            <v>340623</v>
          </cell>
          <cell r="F85">
            <v>1</v>
          </cell>
          <cell r="G85" t="str">
            <v>3.6.4.11.3</v>
          </cell>
        </row>
        <row r="86">
          <cell r="A86" t="str">
            <v>450.2P</v>
          </cell>
          <cell r="B86" t="str">
            <v>MEZCLA DENSA EN CALIENTE MDC-2</v>
          </cell>
          <cell r="C86" t="str">
            <v>M³</v>
          </cell>
          <cell r="D86">
            <v>748684</v>
          </cell>
          <cell r="F86">
            <v>1</v>
          </cell>
          <cell r="G86" t="str">
            <v>3.6.4.11</v>
          </cell>
        </row>
        <row r="87">
          <cell r="A87" t="str">
            <v>450.3</v>
          </cell>
          <cell r="B87" t="str">
            <v>MEZCLA DENSA EN CALIENTE MDC-3</v>
          </cell>
          <cell r="C87" t="str">
            <v>M³</v>
          </cell>
          <cell r="D87">
            <v>343724</v>
          </cell>
          <cell r="F87">
            <v>1</v>
          </cell>
          <cell r="G87" t="str">
            <v>3.6.4.11.4</v>
          </cell>
        </row>
        <row r="88">
          <cell r="A88" t="str">
            <v>450.3P</v>
          </cell>
          <cell r="B88" t="str">
            <v>MEZCLA DENSA EN CALIENTE MDC-3</v>
          </cell>
          <cell r="C88" t="str">
            <v>M³</v>
          </cell>
          <cell r="D88">
            <v>864683</v>
          </cell>
          <cell r="F88">
            <v>1</v>
          </cell>
          <cell r="G88" t="str">
            <v>3.6.4.11</v>
          </cell>
        </row>
        <row r="89">
          <cell r="A89" t="str">
            <v>450.4</v>
          </cell>
          <cell r="B89" t="str">
            <v>MEZCLA SEMIDENSA EN CALIENTE MSC-1</v>
          </cell>
          <cell r="C89" t="str">
            <v>M³</v>
          </cell>
          <cell r="D89">
            <v>340623</v>
          </cell>
          <cell r="F89">
            <v>1</v>
          </cell>
          <cell r="G89" t="str">
            <v>3.6.4</v>
          </cell>
        </row>
        <row r="90">
          <cell r="A90" t="str">
            <v>450.5</v>
          </cell>
          <cell r="B90" t="str">
            <v>MEZCLA SEMIDENSA EN CALIENTE MSC-2</v>
          </cell>
          <cell r="C90" t="str">
            <v>M³</v>
          </cell>
          <cell r="D90">
            <v>340623</v>
          </cell>
          <cell r="F90">
            <v>1</v>
          </cell>
          <cell r="G90" t="str">
            <v>3.6.4</v>
          </cell>
        </row>
        <row r="91">
          <cell r="A91" t="str">
            <v>450.6</v>
          </cell>
          <cell r="B91" t="str">
            <v>MEZCLA GRUESA EN CALIENTE MGC-0</v>
          </cell>
          <cell r="C91" t="str">
            <v>M³</v>
          </cell>
          <cell r="D91">
            <v>340623</v>
          </cell>
          <cell r="F91">
            <v>1</v>
          </cell>
          <cell r="G91" t="str">
            <v>3.6.4</v>
          </cell>
        </row>
        <row r="92">
          <cell r="A92" t="str">
            <v>450.7</v>
          </cell>
          <cell r="B92" t="str">
            <v>MEZCLA GRUESA EN CALIENTE MGC-1</v>
          </cell>
          <cell r="C92" t="str">
            <v>M³</v>
          </cell>
          <cell r="D92">
            <v>340623</v>
          </cell>
          <cell r="F92">
            <v>1</v>
          </cell>
          <cell r="G92" t="str">
            <v>3.6.4</v>
          </cell>
        </row>
        <row r="93">
          <cell r="A93" t="str">
            <v>450.8</v>
          </cell>
          <cell r="B93" t="str">
            <v>MEZCLA DE ALTO MODULO</v>
          </cell>
          <cell r="C93" t="str">
            <v>M³</v>
          </cell>
          <cell r="D93">
            <v>340623</v>
          </cell>
          <cell r="F93">
            <v>1</v>
          </cell>
          <cell r="G93" t="str">
            <v>3.6.4</v>
          </cell>
        </row>
        <row r="94">
          <cell r="A94" t="str">
            <v>450.9</v>
          </cell>
          <cell r="B94" t="str">
            <v>MEZCLA DENSA EN CALIENTE PARA BACHEO</v>
          </cell>
          <cell r="C94" t="str">
            <v>M³</v>
          </cell>
          <cell r="D94">
            <v>860716</v>
          </cell>
          <cell r="F94">
            <v>1</v>
          </cell>
          <cell r="G94" t="str">
            <v>3.6.4.11.5</v>
          </cell>
        </row>
        <row r="95">
          <cell r="A95" t="str">
            <v>451.1</v>
          </cell>
          <cell r="B95" t="str">
            <v>MEZCLA ABIERTA EN CALIENTE TIPO MAC-1</v>
          </cell>
          <cell r="C95" t="str">
            <v>M³</v>
          </cell>
          <cell r="D95">
            <v>339962</v>
          </cell>
          <cell r="F95">
            <v>1</v>
          </cell>
          <cell r="G95" t="str">
            <v>3.6.4.12.1</v>
          </cell>
        </row>
        <row r="96">
          <cell r="A96" t="str">
            <v>451.1P</v>
          </cell>
          <cell r="B96" t="str">
            <v>MEZCLA ABIERTA EN CALIENTE TIPO MAC-1</v>
          </cell>
          <cell r="C96" t="str">
            <v>M³</v>
          </cell>
          <cell r="D96">
            <v>741701</v>
          </cell>
          <cell r="F96">
            <v>1</v>
          </cell>
          <cell r="G96" t="str">
            <v>3.6.4.12</v>
          </cell>
        </row>
        <row r="97">
          <cell r="A97" t="str">
            <v>451.2</v>
          </cell>
          <cell r="B97" t="str">
            <v>MEZCLA ABIERTA EN CALIENTE TIPO MAC-2</v>
          </cell>
          <cell r="C97" t="str">
            <v>M³</v>
          </cell>
          <cell r="D97">
            <v>339962</v>
          </cell>
          <cell r="F97">
            <v>1</v>
          </cell>
          <cell r="G97" t="str">
            <v>3.6.4.12.2</v>
          </cell>
        </row>
        <row r="98">
          <cell r="A98" t="str">
            <v>451.2P</v>
          </cell>
          <cell r="B98" t="str">
            <v>MEZCLA ABIERTA EN CALIENTE TIPO MAC-2</v>
          </cell>
          <cell r="C98" t="str">
            <v>M³</v>
          </cell>
          <cell r="D98">
            <v>741701</v>
          </cell>
          <cell r="F98">
            <v>1</v>
          </cell>
          <cell r="G98" t="str">
            <v>3.6.4.12</v>
          </cell>
        </row>
        <row r="99">
          <cell r="A99" t="str">
            <v>451.3</v>
          </cell>
          <cell r="B99" t="str">
            <v>MEZCLA ABIERTA EN CALIENTE TIPO MAC-3</v>
          </cell>
          <cell r="C99" t="str">
            <v>M³</v>
          </cell>
          <cell r="D99">
            <v>339962</v>
          </cell>
          <cell r="F99">
            <v>1</v>
          </cell>
          <cell r="G99" t="str">
            <v>3.6.4.12.3</v>
          </cell>
        </row>
        <row r="100">
          <cell r="A100" t="str">
            <v>451.3P</v>
          </cell>
          <cell r="B100" t="str">
            <v>MEZCLA ABIERTA EN CALIENTE TIPO MAC-3</v>
          </cell>
          <cell r="C100" t="str">
            <v>M³</v>
          </cell>
          <cell r="D100">
            <v>741701</v>
          </cell>
          <cell r="F100">
            <v>1</v>
          </cell>
          <cell r="G100" t="str">
            <v>3.6.4.12</v>
          </cell>
        </row>
        <row r="101">
          <cell r="A101" t="str">
            <v>451.4</v>
          </cell>
          <cell r="B101" t="str">
            <v>MEZCLA ABIERTAEN CALIENTE  MAC-3 PARA BACHEO</v>
          </cell>
          <cell r="C101" t="str">
            <v>M³</v>
          </cell>
          <cell r="D101">
            <v>760579</v>
          </cell>
          <cell r="F101">
            <v>1</v>
          </cell>
          <cell r="G101" t="str">
            <v>3.6.4.12</v>
          </cell>
        </row>
        <row r="102">
          <cell r="A102" t="str">
            <v>452.1</v>
          </cell>
          <cell r="B102" t="str">
            <v>MEZCLA DISCONTINUA EN CALIENTE TIPO M-1</v>
          </cell>
          <cell r="C102" t="str">
            <v>M³</v>
          </cell>
          <cell r="D102">
            <v>446232</v>
          </cell>
          <cell r="F102">
            <v>1</v>
          </cell>
          <cell r="G102" t="str">
            <v>3.6.4.13.1</v>
          </cell>
        </row>
        <row r="103">
          <cell r="A103" t="str">
            <v>452.1P</v>
          </cell>
          <cell r="B103" t="str">
            <v>MEZCLA DISCONTINUA EN CALIENTE TIPO M-1</v>
          </cell>
          <cell r="C103" t="str">
            <v>M³</v>
          </cell>
          <cell r="D103">
            <v>920451</v>
          </cell>
          <cell r="F103">
            <v>1</v>
          </cell>
          <cell r="G103" t="str">
            <v>3.6.4.13.1 </v>
          </cell>
        </row>
        <row r="104">
          <cell r="A104" t="str">
            <v>452.2</v>
          </cell>
          <cell r="B104" t="str">
            <v>MEZCLA DISCONTINUA EN CALIENTE TIPO M-2</v>
          </cell>
          <cell r="C104" t="str">
            <v>M³</v>
          </cell>
          <cell r="D104">
            <v>446232</v>
          </cell>
          <cell r="F104">
            <v>1</v>
          </cell>
          <cell r="G104" t="str">
            <v>3.6.4.13.2</v>
          </cell>
        </row>
        <row r="105">
          <cell r="A105" t="str">
            <v>452.2P</v>
          </cell>
          <cell r="B105" t="str">
            <v>MEZCLA DISCONTINUA EN CALIENTE TIPO M-2</v>
          </cell>
          <cell r="C105" t="str">
            <v>M³</v>
          </cell>
          <cell r="D105">
            <v>920451</v>
          </cell>
          <cell r="F105">
            <v>1</v>
          </cell>
          <cell r="G105" t="str">
            <v>3.6.4.13.2</v>
          </cell>
        </row>
        <row r="106">
          <cell r="A106" t="str">
            <v>452.3</v>
          </cell>
          <cell r="B106" t="str">
            <v>MEZCLA DISCONTINUA EN CALIENTE TIPO F-1</v>
          </cell>
          <cell r="C106" t="str">
            <v>M³</v>
          </cell>
          <cell r="D106">
            <v>446232</v>
          </cell>
          <cell r="F106">
            <v>1</v>
          </cell>
          <cell r="G106" t="str">
            <v>3.6.4.13.7</v>
          </cell>
        </row>
        <row r="107">
          <cell r="A107" t="str">
            <v>452.3P</v>
          </cell>
          <cell r="B107" t="str">
            <v>MEZCLA DISCONTINUA EN CALIENTE TIPO F-1</v>
          </cell>
          <cell r="C107" t="str">
            <v>M³</v>
          </cell>
          <cell r="D107">
            <v>1142742</v>
          </cell>
          <cell r="F107">
            <v>1</v>
          </cell>
          <cell r="G107" t="str">
            <v>3.6.4.13.7</v>
          </cell>
        </row>
        <row r="108">
          <cell r="A108" t="str">
            <v>452.4</v>
          </cell>
          <cell r="B108" t="str">
            <v>MEZCLA DISCONTINUA EN CALIENTE TIPO F-2</v>
          </cell>
          <cell r="C108" t="str">
            <v>M³</v>
          </cell>
          <cell r="D108">
            <v>446232</v>
          </cell>
          <cell r="F108">
            <v>1</v>
          </cell>
          <cell r="G108" t="str">
            <v>3.6.4.13.8</v>
          </cell>
        </row>
        <row r="109">
          <cell r="A109" t="str">
            <v>452.4P</v>
          </cell>
          <cell r="B109" t="str">
            <v>MEZCLA DISCONTINUA EN CALIENTE TIPO F-2</v>
          </cell>
          <cell r="C109" t="str">
            <v>M³</v>
          </cell>
          <cell r="D109">
            <v>1142742</v>
          </cell>
          <cell r="F109">
            <v>1</v>
          </cell>
          <cell r="G109" t="str">
            <v>3.6.4.13.8 </v>
          </cell>
        </row>
        <row r="110">
          <cell r="A110" t="str">
            <v>453.1</v>
          </cell>
          <cell r="B110" t="str">
            <v>MEZCLA DRENANTE</v>
          </cell>
          <cell r="C110" t="str">
            <v>M³</v>
          </cell>
          <cell r="D110">
            <v>446232</v>
          </cell>
          <cell r="F110">
            <v>1</v>
          </cell>
          <cell r="G110" t="str">
            <v>3.6.4.13.7</v>
          </cell>
        </row>
        <row r="111">
          <cell r="A111" t="str">
            <v>460.1</v>
          </cell>
          <cell r="B111" t="str">
            <v>FRESADO DE UN PAVIMENTO ASFALTICO</v>
          </cell>
          <cell r="C111" t="str">
            <v>M²</v>
          </cell>
          <cell r="D111">
            <v>4784</v>
          </cell>
          <cell r="F111">
            <v>1</v>
          </cell>
          <cell r="G111" t="str">
            <v>3.6.4.15.2</v>
          </cell>
        </row>
        <row r="112">
          <cell r="A112" t="str">
            <v>461.1</v>
          </cell>
          <cell r="B112" t="str">
            <v>PAVIMENTO ASFALTICO RECICLADO EN FRIO EN EL LUGAR CON EMULSION ASFALTICA</v>
          </cell>
          <cell r="C112" t="str">
            <v>M³</v>
          </cell>
          <cell r="D112">
            <v>74499</v>
          </cell>
          <cell r="F112">
            <v>1</v>
          </cell>
          <cell r="G112" t="str">
            <v>3.6.4.16.1</v>
          </cell>
        </row>
        <row r="113">
          <cell r="A113" t="str">
            <v>461.2</v>
          </cell>
          <cell r="B113" t="str">
            <v>PAVIMENTO ASFALTICO RECICLADO EN FRIO EN EL LUGAR CON CEMENTO ASFALTICO ESPUMADO</v>
          </cell>
          <cell r="C113" t="str">
            <v>M³</v>
          </cell>
          <cell r="D113">
            <v>116194</v>
          </cell>
          <cell r="F113">
            <v>1</v>
          </cell>
          <cell r="G113" t="str">
            <v>3.6.4.16.2</v>
          </cell>
        </row>
        <row r="114">
          <cell r="A114" t="str">
            <v>462.1</v>
          </cell>
          <cell r="B114" t="str">
            <v xml:space="preserve">MEZCLA ASFALTICA RECICLADA EN CALIENTE </v>
          </cell>
          <cell r="C114" t="str">
            <v>M³</v>
          </cell>
          <cell r="D114" t="e">
            <v>#N/A</v>
          </cell>
          <cell r="E114" t="str">
            <v>SIN REFERENCIA</v>
          </cell>
          <cell r="F114">
            <v>1</v>
          </cell>
          <cell r="G114" t="str">
            <v>3.6.4.17</v>
          </cell>
        </row>
        <row r="115">
          <cell r="A115" t="str">
            <v>462.2</v>
          </cell>
          <cell r="B115" t="str">
            <v>MEZCLA ASFALTICA RECICLADA EN CALIENTE DEL TIPO PARA BACHEO</v>
          </cell>
          <cell r="C115" t="str">
            <v>M³</v>
          </cell>
          <cell r="D115" t="e">
            <v>#DIV/0!</v>
          </cell>
          <cell r="E115" t="str">
            <v>SIN REFERENCIA</v>
          </cell>
          <cell r="F115">
            <v>1</v>
          </cell>
          <cell r="G115" t="str">
            <v>3.6.4.17</v>
          </cell>
        </row>
        <row r="116">
          <cell r="A116" t="str">
            <v>464.1</v>
          </cell>
          <cell r="B116" t="str">
            <v>GEOTEXTIL PARA REHABILITACIÓN DE PAVIMENTO ASFALTICO</v>
          </cell>
          <cell r="C116" t="str">
            <v>M²</v>
          </cell>
          <cell r="D116">
            <v>7379</v>
          </cell>
          <cell r="F116">
            <v>1</v>
          </cell>
          <cell r="G116" t="str">
            <v>3.6.8</v>
          </cell>
        </row>
        <row r="117">
          <cell r="A117" t="str">
            <v>464.2</v>
          </cell>
          <cell r="B117" t="str">
            <v>SUMINISTRO CEMENTO ASFALTICO</v>
          </cell>
          <cell r="C117" t="str">
            <v>KG</v>
          </cell>
          <cell r="D117">
            <v>3213</v>
          </cell>
          <cell r="F117">
            <v>1</v>
          </cell>
          <cell r="G117" t="str">
            <v>3.6.4.8 </v>
          </cell>
        </row>
        <row r="118">
          <cell r="A118" t="str">
            <v>464.3</v>
          </cell>
          <cell r="B118" t="str">
            <v>SUMINISTRO EMULSION ASFALTICA CONVENCIONAL</v>
          </cell>
          <cell r="C118" t="str">
            <v>L</v>
          </cell>
          <cell r="D118">
            <v>3523</v>
          </cell>
          <cell r="F118">
            <v>1</v>
          </cell>
          <cell r="G118" t="str">
            <v>3.6.4.2</v>
          </cell>
        </row>
        <row r="119">
          <cell r="A119" t="str">
            <v>464.4</v>
          </cell>
          <cell r="B119" t="str">
            <v>SUMINISTRO EMULSION ASFALTICA MODIFICADA CON POLIMEROS</v>
          </cell>
          <cell r="C119" t="str">
            <v>L</v>
          </cell>
          <cell r="D119">
            <v>4237</v>
          </cell>
          <cell r="F119">
            <v>1</v>
          </cell>
          <cell r="G119" t="str">
            <v> 3.6.4.2.5 </v>
          </cell>
        </row>
        <row r="120">
          <cell r="A120" t="str">
            <v>465.1</v>
          </cell>
          <cell r="B120" t="str">
            <v>EXCAVACIONES PARA REPARACION DE PAVIMENTO EXISTENTE</v>
          </cell>
          <cell r="C120" t="str">
            <v>M³</v>
          </cell>
          <cell r="D120">
            <v>82725</v>
          </cell>
          <cell r="F120">
            <v>1</v>
          </cell>
          <cell r="G120" t="str">
            <v>3.6.2.1</v>
          </cell>
        </row>
        <row r="121">
          <cell r="A121" t="str">
            <v>466.1</v>
          </cell>
          <cell r="B121" t="str">
            <v>SELLO DE GRIETAS SIN RUTEADO</v>
          </cell>
          <cell r="C121" t="str">
            <v>ML</v>
          </cell>
          <cell r="D121">
            <v>4414</v>
          </cell>
          <cell r="F121">
            <v>1</v>
          </cell>
          <cell r="G121" t="str">
            <v>3.6.4.7</v>
          </cell>
        </row>
        <row r="122">
          <cell r="A122" t="str">
            <v>466.2</v>
          </cell>
          <cell r="B122" t="str">
            <v>SELLO DE GRIETAS CON RUTEADO</v>
          </cell>
          <cell r="C122" t="str">
            <v>ML</v>
          </cell>
          <cell r="D122">
            <v>5490</v>
          </cell>
          <cell r="F122">
            <v>1</v>
          </cell>
          <cell r="G122" t="str">
            <v>3.6.4.7</v>
          </cell>
        </row>
        <row r="123">
          <cell r="A123" t="str">
            <v>500.1</v>
          </cell>
          <cell r="B123" t="str">
            <v>PAVIMENTO DE CONCRETO HIDRAULICO</v>
          </cell>
          <cell r="C123" t="str">
            <v>M³</v>
          </cell>
          <cell r="D123">
            <v>779229</v>
          </cell>
          <cell r="F123">
            <v>1</v>
          </cell>
          <cell r="G123" t="str">
            <v>3.6.5.1</v>
          </cell>
        </row>
        <row r="124">
          <cell r="A124" t="str">
            <v>501.1</v>
          </cell>
          <cell r="B124" t="str">
            <v>CEMENTO PORTLAND NORMAL</v>
          </cell>
          <cell r="C124" t="str">
            <v>KG</v>
          </cell>
          <cell r="D124">
            <v>614</v>
          </cell>
          <cell r="F124">
            <v>1</v>
          </cell>
          <cell r="G124" t="str">
            <v>1.35.1.1.3</v>
          </cell>
        </row>
        <row r="125">
          <cell r="A125" t="str">
            <v>510.1</v>
          </cell>
          <cell r="B125" t="str">
            <v>PAVIMENTO DE ADOQUINES DE CONCRETO</v>
          </cell>
          <cell r="C125" t="str">
            <v>M²</v>
          </cell>
          <cell r="D125">
            <v>64967</v>
          </cell>
          <cell r="F125">
            <v>1</v>
          </cell>
          <cell r="G125" t="str">
            <v>3.6.5.2.10</v>
          </cell>
        </row>
        <row r="126">
          <cell r="A126" t="str">
            <v>600.1</v>
          </cell>
          <cell r="B126" t="str">
            <v>EXCAVACIONES VARIAS SIN CLASIFICAR</v>
          </cell>
          <cell r="C126" t="str">
            <v>M³</v>
          </cell>
          <cell r="D126">
            <v>56267</v>
          </cell>
          <cell r="F126">
            <v>1</v>
          </cell>
          <cell r="G126" t="str">
            <v>3.6.6.1.9</v>
          </cell>
        </row>
        <row r="127">
          <cell r="A127" t="str">
            <v>600.2</v>
          </cell>
          <cell r="B127" t="str">
            <v>EXCAVACIONES VARIAS EN ROCA EN SECO</v>
          </cell>
          <cell r="C127" t="str">
            <v>M³</v>
          </cell>
          <cell r="D127">
            <v>83615</v>
          </cell>
          <cell r="F127">
            <v>1</v>
          </cell>
          <cell r="G127" t="str">
            <v>3.6.6.1.9</v>
          </cell>
        </row>
        <row r="128">
          <cell r="A128" t="str">
            <v>600.3</v>
          </cell>
          <cell r="B128" t="str">
            <v>EXCAVACIONES VARIAS EN ROCA BAJO AGUA</v>
          </cell>
          <cell r="C128" t="str">
            <v>M³</v>
          </cell>
          <cell r="D128">
            <v>130132</v>
          </cell>
          <cell r="F128">
            <v>1</v>
          </cell>
          <cell r="G128" t="str">
            <v>3.6.6.1.9</v>
          </cell>
        </row>
        <row r="129">
          <cell r="A129" t="str">
            <v>600.4</v>
          </cell>
          <cell r="B129" t="str">
            <v>EXCAVACIONES VARIAS EN MATERIAL COMUN EN SECO</v>
          </cell>
          <cell r="C129" t="str">
            <v>M³</v>
          </cell>
          <cell r="D129">
            <v>14561</v>
          </cell>
          <cell r="F129">
            <v>1</v>
          </cell>
          <cell r="G129" t="str">
            <v xml:space="preserve">3.6.6.1.10  </v>
          </cell>
        </row>
        <row r="130">
          <cell r="A130" t="str">
            <v>600.5</v>
          </cell>
          <cell r="B130" t="str">
            <v>EXCAVACIONES VARIAS EN MATERIAL COMUN BAJO AGUA</v>
          </cell>
          <cell r="C130" t="str">
            <v>M³</v>
          </cell>
          <cell r="D130">
            <v>31167</v>
          </cell>
          <cell r="F130">
            <v>1</v>
          </cell>
          <cell r="G130" t="str">
            <v>3.6.6.1.11</v>
          </cell>
        </row>
        <row r="131">
          <cell r="A131" t="str">
            <v>610.1</v>
          </cell>
          <cell r="B131" t="str">
            <v>RELLENO PARA ESTRUCTURAS</v>
          </cell>
          <cell r="C131" t="str">
            <v>M³</v>
          </cell>
          <cell r="D131">
            <v>48057</v>
          </cell>
          <cell r="F131">
            <v>1</v>
          </cell>
          <cell r="G131" t="str">
            <v xml:space="preserve">3.6.6.2.1   </v>
          </cell>
        </row>
        <row r="132">
          <cell r="A132" t="str">
            <v>610.2</v>
          </cell>
          <cell r="B132" t="str">
            <v>RELLENOS CON MATERIAL FILTRANTE</v>
          </cell>
          <cell r="C132" t="str">
            <v>M³</v>
          </cell>
          <cell r="D132">
            <v>59835</v>
          </cell>
          <cell r="F132">
            <v>1</v>
          </cell>
          <cell r="G132" t="str">
            <v>3.6.6.2.4</v>
          </cell>
        </row>
        <row r="133">
          <cell r="A133" t="str">
            <v>620.1</v>
          </cell>
          <cell r="B133" t="str">
            <v>PILOTES PREFABRICADOS DE CONCRETO</v>
          </cell>
          <cell r="C133" t="str">
            <v>ML</v>
          </cell>
          <cell r="D133">
            <v>304854</v>
          </cell>
          <cell r="F133">
            <v>1</v>
          </cell>
          <cell r="G133" t="str">
            <v>3.6.6.3.1</v>
          </cell>
        </row>
        <row r="134">
          <cell r="A134" t="str">
            <v>620.2</v>
          </cell>
          <cell r="B134" t="str">
            <v>EXTENSION DE PILOTES PREFABRICADOS</v>
          </cell>
          <cell r="C134" t="str">
            <v>ML</v>
          </cell>
          <cell r="D134">
            <v>329208</v>
          </cell>
          <cell r="F134">
            <v>1</v>
          </cell>
          <cell r="G134" t="str">
            <v>3.6.6.3.2</v>
          </cell>
        </row>
        <row r="135">
          <cell r="A135" t="str">
            <v>620.3</v>
          </cell>
          <cell r="B135" t="str">
            <v>PRUEBA DE CARGA DE PILOTE PREFABRICADO</v>
          </cell>
          <cell r="C135" t="str">
            <v>U</v>
          </cell>
          <cell r="D135">
            <v>36343474</v>
          </cell>
          <cell r="F135">
            <v>1</v>
          </cell>
          <cell r="G135" t="str">
            <v>3.6.6.4.6</v>
          </cell>
        </row>
        <row r="136">
          <cell r="A136" t="str">
            <v>621.1</v>
          </cell>
          <cell r="B136" t="str">
            <v>PILOTE DE CONCRETO FUNDIDO EN SITIO, D=0,80 m</v>
          </cell>
          <cell r="C136" t="str">
            <v>ML</v>
          </cell>
          <cell r="D136">
            <v>1314266</v>
          </cell>
          <cell r="F136">
            <v>1</v>
          </cell>
          <cell r="G136" t="str">
            <v>3.6.6.4.1</v>
          </cell>
        </row>
        <row r="137">
          <cell r="A137" t="str">
            <v>621.1P7</v>
          </cell>
          <cell r="B137" t="str">
            <v>PILOTES PREEXCAVADOS TIPO CAISSON  D=1,20 M, (EXCAVACIÓN, ANILLOS DE 0,15 M EN CONCRETO CLASE D, CONCRETO CLASE C PARA EL NUCLEO , NO INCLUYE ACERO DE REFUERZO).</v>
          </cell>
          <cell r="C137" t="str">
            <v>ML</v>
          </cell>
          <cell r="D137">
            <v>2165992</v>
          </cell>
          <cell r="F137">
            <v>1</v>
          </cell>
          <cell r="G137" t="str">
            <v>3.6.6.4</v>
          </cell>
        </row>
        <row r="138">
          <cell r="A138" t="str">
            <v>621.2</v>
          </cell>
          <cell r="B138" t="str">
            <v>BASE ACAMPANADA FUNDIDA EN SITIO</v>
          </cell>
          <cell r="C138" t="str">
            <v>M³</v>
          </cell>
          <cell r="D138">
            <v>2106254</v>
          </cell>
          <cell r="F138">
            <v>1</v>
          </cell>
          <cell r="G138" t="str">
            <v>3.6.6.4.2</v>
          </cell>
        </row>
        <row r="139">
          <cell r="A139" t="str">
            <v>621.3</v>
          </cell>
          <cell r="B139" t="str">
            <v>PILOTE DE PRUEBA</v>
          </cell>
          <cell r="C139" t="str">
            <v>ML</v>
          </cell>
          <cell r="D139">
            <v>2438115</v>
          </cell>
          <cell r="F139">
            <v>1</v>
          </cell>
          <cell r="G139" t="str">
            <v>3.6.6.4.3</v>
          </cell>
        </row>
        <row r="140">
          <cell r="A140" t="str">
            <v>621.4</v>
          </cell>
          <cell r="B140" t="str">
            <v xml:space="preserve">BASE ACAMPANADA DE PRUEBA </v>
          </cell>
          <cell r="C140" t="str">
            <v>M³</v>
          </cell>
          <cell r="D140">
            <v>2106254</v>
          </cell>
          <cell r="F140">
            <v>1</v>
          </cell>
          <cell r="G140" t="str">
            <v xml:space="preserve"> 3.6.6.4.4</v>
          </cell>
        </row>
        <row r="141">
          <cell r="A141" t="str">
            <v>621.5</v>
          </cell>
          <cell r="B141" t="str">
            <v>CAMISA PERMANENTE DE DIAMETRO EXTERIOR 1,2 M</v>
          </cell>
          <cell r="C141" t="str">
            <v>ML</v>
          </cell>
          <cell r="D141">
            <v>4716518</v>
          </cell>
          <cell r="F141">
            <v>1</v>
          </cell>
          <cell r="G141" t="str">
            <v>3.6.6.5.5</v>
          </cell>
        </row>
        <row r="142">
          <cell r="A142" t="str">
            <v>621.6</v>
          </cell>
          <cell r="B142" t="str">
            <v>PRUEBA DE CARGA DE PILOTE FUNDIDO EN SITIO</v>
          </cell>
          <cell r="C142" t="str">
            <v>U</v>
          </cell>
          <cell r="D142">
            <v>129337582</v>
          </cell>
          <cell r="F142">
            <v>1</v>
          </cell>
          <cell r="G142" t="str">
            <v xml:space="preserve"> 3.6.6.4.6 </v>
          </cell>
        </row>
        <row r="143">
          <cell r="A143" t="str">
            <v>622.1</v>
          </cell>
          <cell r="B143" t="str">
            <v>TABLESTACADO DE MADERA LONGITUD 5M</v>
          </cell>
          <cell r="C143" t="str">
            <v>M²</v>
          </cell>
          <cell r="D143">
            <v>304410</v>
          </cell>
          <cell r="F143">
            <v>1</v>
          </cell>
          <cell r="G143" t="str">
            <v>3.6.6.5.1</v>
          </cell>
        </row>
        <row r="144">
          <cell r="A144" t="str">
            <v>622.2</v>
          </cell>
          <cell r="B144" t="str">
            <v>TABLESTACADO METALICO</v>
          </cell>
          <cell r="C144" t="str">
            <v>M²</v>
          </cell>
          <cell r="D144">
            <v>612713</v>
          </cell>
          <cell r="F144">
            <v>1</v>
          </cell>
          <cell r="G144" t="str">
            <v>3.6.6.5.3</v>
          </cell>
        </row>
        <row r="145">
          <cell r="A145" t="str">
            <v>622.3</v>
          </cell>
          <cell r="B145" t="str">
            <v>TABLESTACADO DE CONCRETO REFORZADO</v>
          </cell>
          <cell r="C145" t="str">
            <v>M²</v>
          </cell>
          <cell r="D145">
            <v>522948</v>
          </cell>
          <cell r="F145">
            <v>1</v>
          </cell>
          <cell r="G145" t="str">
            <v>3.6.6.5.2</v>
          </cell>
        </row>
        <row r="146">
          <cell r="A146" t="str">
            <v>622.4</v>
          </cell>
          <cell r="B146" t="str">
            <v>TABLESTACADO DE CONCRETO PREESFORZADO</v>
          </cell>
          <cell r="C146" t="str">
            <v>M²</v>
          </cell>
          <cell r="D146">
            <v>663237</v>
          </cell>
          <cell r="F146">
            <v>1</v>
          </cell>
          <cell r="G146" t="str">
            <v>3.6.6.5.4 </v>
          </cell>
        </row>
        <row r="147">
          <cell r="A147" t="str">
            <v>622.5</v>
          </cell>
          <cell r="B147" t="str">
            <v>CORTE DEL EXTREMO SUPERIOR DEL ELEMENTO</v>
          </cell>
          <cell r="C147" t="str">
            <v>ML</v>
          </cell>
          <cell r="D147">
            <v>52767</v>
          </cell>
          <cell r="F147">
            <v>1</v>
          </cell>
          <cell r="G147" t="str">
            <v>3.6.6.5.5</v>
          </cell>
        </row>
        <row r="148">
          <cell r="A148" t="str">
            <v>623.1</v>
          </cell>
          <cell r="B148" t="str">
            <v>ANCLAJES</v>
          </cell>
          <cell r="C148" t="str">
            <v>ML</v>
          </cell>
          <cell r="D148">
            <v>318261</v>
          </cell>
          <cell r="F148">
            <v>1</v>
          </cell>
          <cell r="G148" t="str">
            <v>3.6.6.8</v>
          </cell>
        </row>
        <row r="149">
          <cell r="A149" t="str">
            <v>623.2</v>
          </cell>
          <cell r="B149" t="str">
            <v>PRUEBA DE CARGA</v>
          </cell>
          <cell r="C149" t="str">
            <v>U</v>
          </cell>
          <cell r="D149">
            <v>1154739.625</v>
          </cell>
          <cell r="F149">
            <v>1</v>
          </cell>
          <cell r="G149" t="str">
            <v>3.6.6.8</v>
          </cell>
        </row>
        <row r="150">
          <cell r="A150" t="str">
            <v>630.1</v>
          </cell>
          <cell r="B150" t="str">
            <v>CONCRETO CLASE A</v>
          </cell>
          <cell r="C150" t="str">
            <v>M³</v>
          </cell>
          <cell r="D150">
            <v>954345.88925000001</v>
          </cell>
          <cell r="F150">
            <v>1</v>
          </cell>
          <cell r="G150" t="str">
            <v>3.6.6.6.8</v>
          </cell>
        </row>
        <row r="151">
          <cell r="A151" t="str">
            <v>630.2</v>
          </cell>
          <cell r="B151" t="str">
            <v>CONCRETO CLASE B</v>
          </cell>
          <cell r="C151" t="str">
            <v>M³</v>
          </cell>
          <cell r="D151">
            <v>922171</v>
          </cell>
          <cell r="F151">
            <v>1</v>
          </cell>
          <cell r="G151" t="str">
            <v>3.6.6.6.17</v>
          </cell>
        </row>
        <row r="152">
          <cell r="A152" t="str">
            <v>630.3</v>
          </cell>
          <cell r="B152" t="str">
            <v>CONCRETO CLASE C</v>
          </cell>
          <cell r="C152" t="str">
            <v>M³</v>
          </cell>
          <cell r="D152">
            <v>916590</v>
          </cell>
          <cell r="F152">
            <v>1</v>
          </cell>
          <cell r="G152" t="str">
            <v xml:space="preserve"> 3.6.6.6.26</v>
          </cell>
        </row>
        <row r="153">
          <cell r="A153" t="str">
            <v>630.4</v>
          </cell>
          <cell r="B153" t="str">
            <v>CONCRETO CLASE D</v>
          </cell>
          <cell r="C153" t="str">
            <v>M³</v>
          </cell>
          <cell r="D153">
            <v>555256</v>
          </cell>
          <cell r="F153">
            <v>1</v>
          </cell>
          <cell r="G153" t="str">
            <v xml:space="preserve">3.6.6.6.35 </v>
          </cell>
        </row>
        <row r="154">
          <cell r="A154" t="str">
            <v>630.5</v>
          </cell>
          <cell r="B154" t="str">
            <v>CONCRETO CLASE E</v>
          </cell>
          <cell r="C154" t="str">
            <v>M³</v>
          </cell>
          <cell r="D154">
            <v>483618</v>
          </cell>
          <cell r="F154">
            <v>1</v>
          </cell>
          <cell r="G154" t="str">
            <v>3.6.6.6.44</v>
          </cell>
        </row>
        <row r="155">
          <cell r="A155" t="str">
            <v>630.6</v>
          </cell>
          <cell r="B155" t="str">
            <v>CONCRETO CLASE F</v>
          </cell>
          <cell r="C155" t="str">
            <v>M³</v>
          </cell>
          <cell r="D155">
            <v>444495</v>
          </cell>
          <cell r="F155">
            <v>1</v>
          </cell>
          <cell r="G155" t="str">
            <v>3.6.6.6.46</v>
          </cell>
        </row>
        <row r="156">
          <cell r="A156" t="str">
            <v>630P</v>
          </cell>
          <cell r="B156" t="str">
            <v>BOLSACRETO</v>
          </cell>
          <cell r="C156" t="str">
            <v>M³</v>
          </cell>
          <cell r="D156">
            <v>451938</v>
          </cell>
          <cell r="F156">
            <v>1</v>
          </cell>
          <cell r="G156" t="str">
            <v>3.3.5.3.6</v>
          </cell>
        </row>
        <row r="157">
          <cell r="A157" t="str">
            <v>630.7</v>
          </cell>
          <cell r="B157" t="str">
            <v>CONCRETO CLASE G</v>
          </cell>
          <cell r="C157" t="str">
            <v>M³</v>
          </cell>
          <cell r="D157">
            <v>306558</v>
          </cell>
          <cell r="F157">
            <v>1</v>
          </cell>
          <cell r="G157" t="str">
            <v>3.6.6.6.47</v>
          </cell>
        </row>
        <row r="158">
          <cell r="A158" t="str">
            <v>631.1</v>
          </cell>
          <cell r="B158" t="str">
            <v>LECHADA PARA DUCTOS</v>
          </cell>
          <cell r="C158" t="str">
            <v>LT</v>
          </cell>
          <cell r="D158">
            <v>1210</v>
          </cell>
          <cell r="F158">
            <v>1</v>
          </cell>
          <cell r="G158" t="str">
            <v>3.6.6.21.2</v>
          </cell>
        </row>
        <row r="159">
          <cell r="A159" t="str">
            <v>632.1</v>
          </cell>
          <cell r="B159" t="str">
            <v>BARANDA DE CONCRETO 1.05*0.35</v>
          </cell>
          <cell r="C159" t="str">
            <v>ML</v>
          </cell>
          <cell r="D159">
            <v>156330</v>
          </cell>
          <cell r="F159">
            <v>1</v>
          </cell>
          <cell r="G159" t="str">
            <v>3.6.6.7.1</v>
          </cell>
        </row>
        <row r="160">
          <cell r="A160" t="str">
            <v>640.1</v>
          </cell>
          <cell r="B160" t="str">
            <v>ACERO DE REFUERZO fy 60 Mpa</v>
          </cell>
          <cell r="C160" t="str">
            <v>KG</v>
          </cell>
          <cell r="D160">
            <v>4447</v>
          </cell>
          <cell r="F160">
            <v>1</v>
          </cell>
          <cell r="G160" t="str">
            <v>3.6.6.8.1 </v>
          </cell>
        </row>
        <row r="161">
          <cell r="A161" t="str">
            <v>640.2</v>
          </cell>
          <cell r="B161" t="str">
            <v>MALLA DE REFUERZO 40 k.s.i</v>
          </cell>
          <cell r="C161" t="str">
            <v>KG</v>
          </cell>
          <cell r="D161">
            <v>4349</v>
          </cell>
          <cell r="F161">
            <v>1</v>
          </cell>
          <cell r="G161" t="str">
            <v> 3.6.6.8.2 </v>
          </cell>
        </row>
        <row r="162">
          <cell r="A162" t="str">
            <v>641.1</v>
          </cell>
          <cell r="B162" t="str">
            <v>ACERO DE PREESFUERZO</v>
          </cell>
          <cell r="C162" t="str">
            <v>TON-M</v>
          </cell>
          <cell r="D162">
            <v>1378</v>
          </cell>
          <cell r="F162">
            <v>1</v>
          </cell>
          <cell r="G162" t="str">
            <v>3.6.6.9.1</v>
          </cell>
        </row>
        <row r="163">
          <cell r="A163" t="str">
            <v>641.2</v>
          </cell>
          <cell r="B163" t="str">
            <v>ACERO DE PREESFUERZO</v>
          </cell>
          <cell r="C163" t="str">
            <v>KG</v>
          </cell>
          <cell r="D163">
            <v>17441</v>
          </cell>
          <cell r="F163">
            <v>1</v>
          </cell>
          <cell r="G163" t="str">
            <v>3.6.6.9</v>
          </cell>
        </row>
        <row r="164">
          <cell r="A164" t="str">
            <v>642.1</v>
          </cell>
          <cell r="B164" t="str">
            <v>APOYO ELASTOMÉRICO</v>
          </cell>
          <cell r="C164" t="str">
            <v>U</v>
          </cell>
          <cell r="D164">
            <v>487504</v>
          </cell>
          <cell r="F164">
            <v>1</v>
          </cell>
          <cell r="G164" t="str">
            <v>3.6.6.10.1</v>
          </cell>
        </row>
        <row r="165">
          <cell r="A165" t="str">
            <v>642.2</v>
          </cell>
          <cell r="B165" t="str">
            <v>SELLO PARA JUNTAS DE PUENTES</v>
          </cell>
          <cell r="C165" t="str">
            <v>ML</v>
          </cell>
          <cell r="D165">
            <v>2424133</v>
          </cell>
          <cell r="F165">
            <v>1</v>
          </cell>
          <cell r="G165" t="str">
            <v>3.6.6.10.2</v>
          </cell>
        </row>
        <row r="166">
          <cell r="A166" t="str">
            <v>650.1</v>
          </cell>
          <cell r="B166" t="str">
            <v xml:space="preserve">DISEÑO Y FABRICACION DE ESTRUCTURA METALICA.             </v>
          </cell>
          <cell r="C166" t="str">
            <v>KG</v>
          </cell>
          <cell r="D166">
            <v>11110</v>
          </cell>
          <cell r="F166">
            <v>1</v>
          </cell>
          <cell r="G166" t="str">
            <v>3.6.6.11.1</v>
          </cell>
        </row>
        <row r="167">
          <cell r="A167" t="str">
            <v>650.2</v>
          </cell>
          <cell r="B167" t="str">
            <v xml:space="preserve">FABRICACION DE LA ESTRUCTURA METALICA      </v>
          </cell>
          <cell r="C167" t="str">
            <v>KG</v>
          </cell>
          <cell r="D167">
            <v>7584</v>
          </cell>
          <cell r="F167">
            <v>1</v>
          </cell>
          <cell r="G167" t="str">
            <v>3.6.6.11.2</v>
          </cell>
        </row>
        <row r="168">
          <cell r="A168" t="str">
            <v>650.3</v>
          </cell>
          <cell r="B168" t="str">
            <v xml:space="preserve">TRANSPORTE ESTRUCTURA METALICA            </v>
          </cell>
          <cell r="C168" t="str">
            <v>KG</v>
          </cell>
          <cell r="D168">
            <v>13000</v>
          </cell>
          <cell r="F168">
            <v>1</v>
          </cell>
          <cell r="G168" t="str">
            <v>3.6.6.11.7</v>
          </cell>
        </row>
        <row r="169">
          <cell r="A169" t="str">
            <v>650.4</v>
          </cell>
          <cell r="B169" t="str">
            <v xml:space="preserve">MONTAJE Y PINTURA DE LA ESTRUCTURA METALICA             </v>
          </cell>
          <cell r="C169" t="str">
            <v>KG</v>
          </cell>
          <cell r="D169">
            <v>1434</v>
          </cell>
          <cell r="F169">
            <v>1</v>
          </cell>
          <cell r="G169" t="str">
            <v>3.6.6.11.6</v>
          </cell>
        </row>
        <row r="170">
          <cell r="A170" t="str">
            <v>660.1</v>
          </cell>
          <cell r="B170" t="str">
            <v xml:space="preserve">TUBERIA DE CONCRETO SIMPLE DE DIAMETRO 450 mm            </v>
          </cell>
          <cell r="C170" t="str">
            <v>ML</v>
          </cell>
          <cell r="D170">
            <v>259508</v>
          </cell>
          <cell r="F170">
            <v>1</v>
          </cell>
          <cell r="G170" t="str">
            <v>3.6.6.12.9 </v>
          </cell>
        </row>
        <row r="171">
          <cell r="A171" t="str">
            <v>660.2</v>
          </cell>
          <cell r="B171" t="str">
            <v>TUBERIA DE CONCRETO SIMPLE D=500MM</v>
          </cell>
          <cell r="C171" t="str">
            <v>ML</v>
          </cell>
          <cell r="D171">
            <v>361308</v>
          </cell>
          <cell r="F171">
            <v>1</v>
          </cell>
          <cell r="G171" t="str">
            <v>3.6.6.12.8</v>
          </cell>
        </row>
        <row r="172">
          <cell r="A172" t="str">
            <v>660.3</v>
          </cell>
          <cell r="B172" t="str">
            <v xml:space="preserve"> TUBERIA DE CONCRETO SIMPLE DE DIAMETRO 600 mm            </v>
          </cell>
          <cell r="C172" t="str">
            <v>ML</v>
          </cell>
          <cell r="D172">
            <v>314751</v>
          </cell>
          <cell r="F172">
            <v>1</v>
          </cell>
          <cell r="G172" t="str">
            <v>3.6.6.12.9</v>
          </cell>
        </row>
        <row r="173">
          <cell r="A173" t="str">
            <v>661.1</v>
          </cell>
          <cell r="B173" t="str">
            <v>TUBERIA DE CONCRETO REFORZADO D=900MM (TIPO 1)</v>
          </cell>
          <cell r="C173" t="str">
            <v>ML</v>
          </cell>
          <cell r="D173">
            <v>527093</v>
          </cell>
          <cell r="F173">
            <v>1</v>
          </cell>
          <cell r="G173" t="str">
            <v>3.6.6.13.4</v>
          </cell>
        </row>
        <row r="174">
          <cell r="A174" t="str">
            <v>661.1</v>
          </cell>
          <cell r="B174" t="str">
            <v xml:space="preserve"> TUBERIA DE CONCRETO REFORZADO D=900MM (TIPO 2)</v>
          </cell>
          <cell r="C174" t="str">
            <v>ML</v>
          </cell>
          <cell r="D174">
            <v>602325</v>
          </cell>
          <cell r="F174">
            <v>1</v>
          </cell>
          <cell r="G174" t="str">
            <v>3.6.6.13.4</v>
          </cell>
        </row>
        <row r="175">
          <cell r="A175" t="str">
            <v>661.1P</v>
          </cell>
          <cell r="B175" t="str">
            <v>TUBERIA DE CONCRETO REFORZADO D=900MM TUBO HECHO EN OBRA</v>
          </cell>
          <cell r="C175" t="str">
            <v>ML</v>
          </cell>
          <cell r="D175">
            <v>361830</v>
          </cell>
          <cell r="F175">
            <v>1</v>
          </cell>
          <cell r="G175" t="str">
            <v>3.6.6.13</v>
          </cell>
        </row>
        <row r="176">
          <cell r="A176" t="str">
            <v>662.1</v>
          </cell>
          <cell r="B176" t="str">
            <v xml:space="preserve">TUBERIA CORRUGADA DE ACERO GALVANIZADA, LAMINA MP68             </v>
          </cell>
          <cell r="C176" t="str">
            <v>ML</v>
          </cell>
          <cell r="D176">
            <v>792321</v>
          </cell>
          <cell r="F176">
            <v>1</v>
          </cell>
          <cell r="G176" t="str">
            <v>3.3.14.19.1</v>
          </cell>
        </row>
        <row r="177">
          <cell r="A177" t="str">
            <v>662.2</v>
          </cell>
          <cell r="B177" t="str">
            <v xml:space="preserve"> TUBERIA CORRUGADA DE ACERO CON RECUBRIMIENTO BITUMINOSO DE LAMINA CALIBRE 12 Y D=60"   </v>
          </cell>
          <cell r="C177" t="str">
            <v>ML</v>
          </cell>
          <cell r="D177" t="e">
            <v>#N/A</v>
          </cell>
          <cell r="E177" t="str">
            <v>SIN REFERENCIA</v>
          </cell>
          <cell r="F177">
            <v>1</v>
          </cell>
          <cell r="G177" t="str">
            <v>3.6.6.14</v>
          </cell>
        </row>
        <row r="178">
          <cell r="A178" t="str">
            <v>670.1</v>
          </cell>
          <cell r="B178" t="str">
            <v xml:space="preserve">DISIPARADOR DE ENERGIA Y SEDIMENTADOR EN GAVIONES.  CON RECUBRIMIENTO     </v>
          </cell>
          <cell r="C178" t="str">
            <v>M3</v>
          </cell>
          <cell r="D178">
            <v>271181</v>
          </cell>
          <cell r="F178">
            <v>1</v>
          </cell>
          <cell r="G178" t="str">
            <v>3.6.6.15.2</v>
          </cell>
        </row>
        <row r="179">
          <cell r="A179" t="str">
            <v>670.2</v>
          </cell>
          <cell r="B179" t="str">
            <v xml:space="preserve">DISIPARADOR DE ENERGIA Y SEDIMENTADOR EN CONCRETO CICLOPEO.         </v>
          </cell>
          <cell r="C179" t="str">
            <v>M3</v>
          </cell>
          <cell r="D179">
            <v>712360</v>
          </cell>
          <cell r="F179">
            <v>1</v>
          </cell>
          <cell r="G179" t="str">
            <v>3.6.6.15.2</v>
          </cell>
        </row>
        <row r="180">
          <cell r="A180" t="str">
            <v>671.1</v>
          </cell>
          <cell r="B180" t="str">
            <v xml:space="preserve">CUNETAS DE CONCRETO CONCRETO FUNDIDA EN EL LUGAR          </v>
          </cell>
          <cell r="C180" t="str">
            <v>M3</v>
          </cell>
          <cell r="D180">
            <v>609312</v>
          </cell>
          <cell r="F180">
            <v>1</v>
          </cell>
          <cell r="G180" t="str">
            <v>3.6.6.16.1</v>
          </cell>
        </row>
        <row r="181">
          <cell r="A181" t="str">
            <v>671.2</v>
          </cell>
          <cell r="B181" t="str">
            <v xml:space="preserve">CUNETAS PREFABRICADAS EN CONCRETO       </v>
          </cell>
          <cell r="C181" t="str">
            <v>ML</v>
          </cell>
          <cell r="D181">
            <v>253566</v>
          </cell>
          <cell r="F181">
            <v>1</v>
          </cell>
          <cell r="G181" t="str">
            <v> 3.6.6.16.8</v>
          </cell>
        </row>
        <row r="182">
          <cell r="A182" t="str">
            <v>672.1</v>
          </cell>
          <cell r="B182" t="str">
            <v xml:space="preserve">BORDILLOS (0,5*0,225)          </v>
          </cell>
          <cell r="C182" t="str">
            <v>ML</v>
          </cell>
          <cell r="D182">
            <v>71966</v>
          </cell>
          <cell r="F182">
            <v>1</v>
          </cell>
          <cell r="G182" t="str">
            <v>3.6.6.19.2</v>
          </cell>
        </row>
        <row r="183">
          <cell r="A183" t="str">
            <v>673.1</v>
          </cell>
          <cell r="B183" t="str">
            <v xml:space="preserve">MATERIAL GRANULAR FILTRANTE     </v>
          </cell>
          <cell r="C183" t="str">
            <v>M3</v>
          </cell>
          <cell r="D183">
            <v>126813</v>
          </cell>
          <cell r="F183">
            <v>1</v>
          </cell>
          <cell r="G183" t="str">
            <v>3.6.6.19.2</v>
          </cell>
        </row>
        <row r="184">
          <cell r="A184" t="str">
            <v>673.2</v>
          </cell>
          <cell r="B184" t="str">
            <v xml:space="preserve">GEOTEXTIL NT 2500      </v>
          </cell>
          <cell r="C184" t="str">
            <v>M2</v>
          </cell>
          <cell r="D184">
            <v>7386</v>
          </cell>
          <cell r="F184">
            <v>1</v>
          </cell>
          <cell r="G184" t="str">
            <v>3.6.8.1.2</v>
          </cell>
        </row>
        <row r="185">
          <cell r="A185" t="str">
            <v>673.2P</v>
          </cell>
          <cell r="B185" t="str">
            <v>Geodren</v>
          </cell>
          <cell r="C185" t="str">
            <v>Ml</v>
          </cell>
          <cell r="D185">
            <v>36240</v>
          </cell>
          <cell r="F185">
            <v>1</v>
          </cell>
          <cell r="G185" t="str">
            <v>3.6.8.1</v>
          </cell>
        </row>
        <row r="186">
          <cell r="A186" t="str">
            <v>673.3</v>
          </cell>
          <cell r="B186" t="str">
            <v xml:space="preserve"> MATERIAL DE COBERTURA</v>
          </cell>
          <cell r="C186" t="str">
            <v>M3</v>
          </cell>
          <cell r="D186">
            <v>170603</v>
          </cell>
          <cell r="F186">
            <v>1</v>
          </cell>
          <cell r="G186" t="str">
            <v>3.6.8.1.2</v>
          </cell>
        </row>
        <row r="187">
          <cell r="A187" t="str">
            <v>674.1</v>
          </cell>
          <cell r="B187" t="str">
            <v xml:space="preserve">DRENES HORIZONTALES CON LONGITUD MENOR O IGUAL A 10 M     </v>
          </cell>
          <cell r="C187" t="str">
            <v>ML</v>
          </cell>
          <cell r="D187">
            <v>75888</v>
          </cell>
          <cell r="F187">
            <v>1</v>
          </cell>
          <cell r="G187" t="str">
            <v>3.6.6.20.1</v>
          </cell>
        </row>
        <row r="188">
          <cell r="A188" t="str">
            <v>674.2</v>
          </cell>
          <cell r="B188" t="str">
            <v xml:space="preserve">DRENES HORIZONTALES CON LONGITUD MAYOR 10 M     </v>
          </cell>
          <cell r="C188" t="str">
            <v>ML</v>
          </cell>
          <cell r="D188">
            <v>95721</v>
          </cell>
          <cell r="F188">
            <v>1</v>
          </cell>
          <cell r="G188" t="str">
            <v>3.6.6.20.2</v>
          </cell>
        </row>
        <row r="189">
          <cell r="A189" t="str">
            <v>680.1</v>
          </cell>
          <cell r="B189" t="str">
            <v xml:space="preserve">ESCAMAS EN CONCRETO (1,25m*1,25m), E=18cm.           </v>
          </cell>
          <cell r="C189" t="str">
            <v>M2</v>
          </cell>
          <cell r="D189">
            <v>158426</v>
          </cell>
          <cell r="F189">
            <v>1</v>
          </cell>
          <cell r="G189" t="str">
            <v>3.6.6.20.1</v>
          </cell>
        </row>
        <row r="190">
          <cell r="A190" t="str">
            <v>680.2</v>
          </cell>
          <cell r="B190" t="str">
            <v xml:space="preserve">ARMADURA GALVANIZADA            </v>
          </cell>
          <cell r="C190" t="str">
            <v>ML</v>
          </cell>
          <cell r="D190">
            <v>124000</v>
          </cell>
          <cell r="F190">
            <v>1</v>
          </cell>
          <cell r="G190" t="str">
            <v>3.6.6.20.2</v>
          </cell>
        </row>
        <row r="191">
          <cell r="A191" t="str">
            <v>680.3</v>
          </cell>
          <cell r="B191" t="str">
            <v xml:space="preserve">RELLENO GRANULAR PARA TIERRA ARMADA            </v>
          </cell>
          <cell r="C191" t="str">
            <v>M3</v>
          </cell>
          <cell r="D191">
            <v>125354</v>
          </cell>
          <cell r="F191">
            <v>1</v>
          </cell>
          <cell r="G191" t="str">
            <v>3.6.6.20.3</v>
          </cell>
        </row>
        <row r="192">
          <cell r="A192" t="str">
            <v>681.1</v>
          </cell>
          <cell r="B192" t="str">
            <v xml:space="preserve">GAVIONES        </v>
          </cell>
          <cell r="C192" t="str">
            <v>M3</v>
          </cell>
          <cell r="D192">
            <v>202085</v>
          </cell>
          <cell r="F192">
            <v>1</v>
          </cell>
          <cell r="G192" t="str">
            <v xml:space="preserve">3.6.6.21.1  </v>
          </cell>
        </row>
        <row r="193">
          <cell r="A193" t="str">
            <v>682.1</v>
          </cell>
          <cell r="B193" t="str">
            <v xml:space="preserve">COLCHOGAVIONES            </v>
          </cell>
          <cell r="C193" t="str">
            <v>M3</v>
          </cell>
          <cell r="D193">
            <v>119545</v>
          </cell>
          <cell r="F193">
            <v>1</v>
          </cell>
          <cell r="G193" t="str">
            <v>3.2.7.5.3</v>
          </cell>
        </row>
        <row r="194">
          <cell r="A194" t="str">
            <v>690.1</v>
          </cell>
          <cell r="B194" t="str">
            <v xml:space="preserve">IMPERMEABILIZACION DE ESTRUCTURAS           </v>
          </cell>
          <cell r="C194" t="str">
            <v>M2</v>
          </cell>
          <cell r="D194">
            <v>33993</v>
          </cell>
          <cell r="F194">
            <v>1</v>
          </cell>
          <cell r="G194" t="str">
            <v>3.6.7.1.1</v>
          </cell>
        </row>
        <row r="195">
          <cell r="A195" t="str">
            <v>700.1</v>
          </cell>
          <cell r="B195" t="str">
            <v xml:space="preserve">LINEA DE DEMARCACION CON PINTURA EN FRIO  </v>
          </cell>
          <cell r="C195" t="str">
            <v>ML</v>
          </cell>
          <cell r="D195">
            <v>2077</v>
          </cell>
          <cell r="F195">
            <v>1</v>
          </cell>
          <cell r="G195" t="str">
            <v>3.6.7.1.1</v>
          </cell>
        </row>
        <row r="196">
          <cell r="A196" t="str">
            <v>700.2</v>
          </cell>
          <cell r="B196" t="str">
            <v xml:space="preserve"> LINEA DE DEMARCACION CON RESINA TERMOPLASTICA  </v>
          </cell>
          <cell r="C196" t="str">
            <v>ML</v>
          </cell>
          <cell r="D196">
            <v>450</v>
          </cell>
          <cell r="E196" t="str">
            <v>SIN REFERENCIA</v>
          </cell>
          <cell r="F196">
            <v>1</v>
          </cell>
          <cell r="G196" t="str">
            <v>3.6.7.1.6</v>
          </cell>
        </row>
        <row r="197">
          <cell r="A197" t="str">
            <v>700.3</v>
          </cell>
          <cell r="B197" t="str">
            <v xml:space="preserve">MARCA VIAL CON PINTURA EN FRIO </v>
          </cell>
          <cell r="C197" t="str">
            <v>M2</v>
          </cell>
          <cell r="D197">
            <v>68780</v>
          </cell>
          <cell r="F197">
            <v>1</v>
          </cell>
          <cell r="G197" t="str">
            <v> 3.6.7.1.2</v>
          </cell>
        </row>
        <row r="198">
          <cell r="A198" t="str">
            <v>700.4</v>
          </cell>
          <cell r="B198" t="str">
            <v>MARCA VIAL CON RESINA TERMOPLASTICA</v>
          </cell>
          <cell r="C198" t="str">
            <v>M2</v>
          </cell>
          <cell r="D198" t="e">
            <v>#DIV/0!</v>
          </cell>
          <cell r="E198" t="str">
            <v>SIN REFERENCIA</v>
          </cell>
          <cell r="F198">
            <v>1</v>
          </cell>
          <cell r="G198" t="str">
            <v>3.6.7.1.6</v>
          </cell>
        </row>
        <row r="199">
          <cell r="A199" t="str">
            <v>701.1</v>
          </cell>
          <cell r="B199" t="str">
            <v>TACHA REFLECTIVA</v>
          </cell>
          <cell r="C199" t="str">
            <v>U</v>
          </cell>
          <cell r="D199">
            <v>6830</v>
          </cell>
          <cell r="F199">
            <v>1</v>
          </cell>
          <cell r="G199" t="str">
            <v>3.6.7.2.1</v>
          </cell>
        </row>
        <row r="200">
          <cell r="A200" t="str">
            <v>710.1</v>
          </cell>
          <cell r="B200" t="str">
            <v>SEÑALES DE TRANSITO GRUPO I. (75cm*75cm)</v>
          </cell>
          <cell r="C200" t="str">
            <v>U</v>
          </cell>
          <cell r="D200">
            <v>338555</v>
          </cell>
          <cell r="F200">
            <v>1</v>
          </cell>
          <cell r="G200" t="str">
            <v>3.6.7.3.13</v>
          </cell>
        </row>
        <row r="201">
          <cell r="A201" t="str">
            <v>710.2</v>
          </cell>
          <cell r="B201" t="str">
            <v xml:space="preserve">SEÑALES DE TRANSITO GRUPO II. (1.20m*0.40cm).       SP 40, SP 41 </v>
          </cell>
          <cell r="C201" t="str">
            <v>U</v>
          </cell>
          <cell r="D201">
            <v>531122</v>
          </cell>
          <cell r="F201">
            <v>1</v>
          </cell>
          <cell r="G201" t="str">
            <v>3.6.7.3</v>
          </cell>
        </row>
        <row r="202">
          <cell r="A202" t="str">
            <v>710.3</v>
          </cell>
          <cell r="B202" t="str">
            <v xml:space="preserve">SEÑALES DE TRANSITO GRUPO III. (2 BANDEJAS DE 2.40m*30cm)      SP 54        </v>
          </cell>
          <cell r="C202" t="str">
            <v>U</v>
          </cell>
          <cell r="D202">
            <v>488768</v>
          </cell>
          <cell r="F202">
            <v>1</v>
          </cell>
          <cell r="G202" t="str">
            <v>3.6.7.3</v>
          </cell>
        </row>
        <row r="203">
          <cell r="A203" t="str">
            <v>710.4</v>
          </cell>
          <cell r="B203" t="str">
            <v>SEÑAL DE TRANSITO GRUPO IV. (60cm*75cm)</v>
          </cell>
          <cell r="C203" t="str">
            <v>U</v>
          </cell>
          <cell r="D203">
            <v>326716</v>
          </cell>
          <cell r="F203">
            <v>1</v>
          </cell>
          <cell r="G203" t="str">
            <v>3.6.7.3</v>
          </cell>
        </row>
        <row r="204">
          <cell r="A204" t="str">
            <v>710.5</v>
          </cell>
          <cell r="B204" t="str">
            <v xml:space="preserve">SEÑAL DE TRANSITO GRUPO V.             </v>
          </cell>
          <cell r="C204" t="str">
            <v>U</v>
          </cell>
          <cell r="D204">
            <v>450050</v>
          </cell>
          <cell r="F204">
            <v>1</v>
          </cell>
          <cell r="G204" t="str">
            <v>3.6.7.3</v>
          </cell>
        </row>
        <row r="205">
          <cell r="A205" t="str">
            <v>720.1</v>
          </cell>
          <cell r="B205" t="str">
            <v>POSTE DE REFERENCIA</v>
          </cell>
          <cell r="C205" t="str">
            <v>U</v>
          </cell>
          <cell r="D205">
            <v>133872</v>
          </cell>
          <cell r="F205">
            <v>1</v>
          </cell>
          <cell r="G205" t="str">
            <v>3.6.7.4.1</v>
          </cell>
        </row>
        <row r="206">
          <cell r="A206" t="str">
            <v>730.1</v>
          </cell>
          <cell r="B206" t="str">
            <v>DEFENSAS METALICAS</v>
          </cell>
          <cell r="C206" t="str">
            <v>ML</v>
          </cell>
          <cell r="D206">
            <v>129980</v>
          </cell>
          <cell r="F206">
            <v>1</v>
          </cell>
          <cell r="G206" t="str">
            <v>3.6.7.5.1</v>
          </cell>
        </row>
        <row r="207">
          <cell r="A207" t="str">
            <v>730.2</v>
          </cell>
          <cell r="B207" t="str">
            <v>SECCION FINAL DE DEFENSAS METALICAS</v>
          </cell>
          <cell r="C207" t="str">
            <v>U</v>
          </cell>
          <cell r="D207">
            <v>59258</v>
          </cell>
          <cell r="F207">
            <v>1</v>
          </cell>
          <cell r="G207" t="str">
            <v>3.6.7.5.2</v>
          </cell>
        </row>
        <row r="208">
          <cell r="A208" t="str">
            <v>730.3</v>
          </cell>
          <cell r="B208" t="str">
            <v>SECCION DE TOPE</v>
          </cell>
          <cell r="C208" t="str">
            <v>U</v>
          </cell>
          <cell r="D208">
            <v>32187</v>
          </cell>
          <cell r="F208">
            <v>1</v>
          </cell>
          <cell r="G208" t="str">
            <v>3.6.7.5.3</v>
          </cell>
        </row>
        <row r="209">
          <cell r="A209" t="str">
            <v>731.1</v>
          </cell>
          <cell r="B209" t="str">
            <v>DEFENSA DE CONCRETO</v>
          </cell>
          <cell r="C209" t="str">
            <v>ML</v>
          </cell>
          <cell r="D209">
            <v>318202</v>
          </cell>
          <cell r="F209">
            <v>1</v>
          </cell>
          <cell r="G209" t="str">
            <v>3.6.6.21</v>
          </cell>
        </row>
        <row r="210">
          <cell r="A210" t="str">
            <v>740.1</v>
          </cell>
          <cell r="B210" t="str">
            <v>CAPTAFAROS</v>
          </cell>
          <cell r="C210" t="str">
            <v>U</v>
          </cell>
          <cell r="D210">
            <v>13775</v>
          </cell>
          <cell r="F210">
            <v>1</v>
          </cell>
          <cell r="G210" t="str">
            <v>3.6.7.6.1</v>
          </cell>
        </row>
        <row r="211">
          <cell r="A211" t="str">
            <v>741.1P1</v>
          </cell>
          <cell r="B211" t="str">
            <v>DELINEADORES DE CORONA( GRADO DIAMANTE DE 1.10)</v>
          </cell>
          <cell r="C211" t="str">
            <v>U</v>
          </cell>
          <cell r="D211">
            <v>74284</v>
          </cell>
          <cell r="E211" t="str">
            <v>SIN REFERENCIA</v>
          </cell>
          <cell r="F211">
            <v>1</v>
          </cell>
          <cell r="G211" t="str">
            <v>3.6.7</v>
          </cell>
        </row>
        <row r="212">
          <cell r="A212" t="str">
            <v>741.1P2</v>
          </cell>
          <cell r="B212" t="str">
            <v>DELINEADORES DE CORONA( GRADO DIAMANTE DE 0.90)</v>
          </cell>
          <cell r="C212" t="str">
            <v>U</v>
          </cell>
          <cell r="D212">
            <v>74284</v>
          </cell>
          <cell r="E212" t="str">
            <v>SIN REFERENCIA</v>
          </cell>
          <cell r="F212">
            <v>1</v>
          </cell>
          <cell r="G212" t="str">
            <v>3.6.7</v>
          </cell>
        </row>
        <row r="213">
          <cell r="A213" t="str">
            <v>741.1P3</v>
          </cell>
          <cell r="B213" t="str">
            <v>DELINEADORES DE CORONA TUBULAR</v>
          </cell>
          <cell r="C213" t="str">
            <v>U</v>
          </cell>
          <cell r="D213">
            <v>202464</v>
          </cell>
          <cell r="F213">
            <v>1</v>
          </cell>
          <cell r="G213" t="str">
            <v>3.6.7</v>
          </cell>
        </row>
        <row r="214">
          <cell r="A214" t="str">
            <v>800.1</v>
          </cell>
          <cell r="B214" t="str">
            <v>CERCA DE ALAMBRE DE PUAS CON POSTES DE MADERA</v>
          </cell>
          <cell r="C214" t="str">
            <v>ML</v>
          </cell>
          <cell r="D214">
            <v>23263</v>
          </cell>
          <cell r="F214">
            <v>1</v>
          </cell>
          <cell r="G214" t="str">
            <v>3.6.9.1.4</v>
          </cell>
        </row>
        <row r="215">
          <cell r="A215" t="str">
            <v>800.2</v>
          </cell>
          <cell r="B215" t="str">
            <v>CERCA DE ALAMBRE DE PUAS CON POSTES DE CONCRETO</v>
          </cell>
          <cell r="C215" t="str">
            <v>ML</v>
          </cell>
          <cell r="D215">
            <v>45004</v>
          </cell>
          <cell r="F215">
            <v>1</v>
          </cell>
          <cell r="G215" t="str">
            <v>3.6.9.1.10</v>
          </cell>
        </row>
        <row r="216">
          <cell r="A216" t="str">
            <v>800.3</v>
          </cell>
          <cell r="B216" t="str">
            <v>CERCA DE MALLA CON POSTES DE MADERA</v>
          </cell>
          <cell r="C216" t="str">
            <v>ML</v>
          </cell>
          <cell r="D216">
            <v>121043</v>
          </cell>
          <cell r="F216">
            <v>1</v>
          </cell>
          <cell r="G216" t="str">
            <v>3.6.9.1.6</v>
          </cell>
        </row>
        <row r="217">
          <cell r="A217" t="str">
            <v>800.4</v>
          </cell>
          <cell r="B217" t="str">
            <v>CERCA DE MALLA CON POSTES DE CONCRETO</v>
          </cell>
          <cell r="C217" t="str">
            <v>ML</v>
          </cell>
          <cell r="D217">
            <v>139536</v>
          </cell>
          <cell r="F217">
            <v>1</v>
          </cell>
          <cell r="G217" t="str">
            <v>3.6.9.1.13</v>
          </cell>
        </row>
        <row r="218">
          <cell r="A218" t="str">
            <v>801.1</v>
          </cell>
          <cell r="B218" t="str">
            <v>ROCERIA</v>
          </cell>
          <cell r="C218" t="str">
            <v>HA</v>
          </cell>
          <cell r="D218">
            <v>407596</v>
          </cell>
          <cell r="F218">
            <v>1</v>
          </cell>
          <cell r="G218" t="str">
            <v>3.6.1.2</v>
          </cell>
        </row>
        <row r="219">
          <cell r="A219" t="str">
            <v>801.2</v>
          </cell>
          <cell r="B219" t="str">
            <v>LIMPIEZA DE BERMAS</v>
          </cell>
          <cell r="C219" t="str">
            <v>M²</v>
          </cell>
          <cell r="D219">
            <v>1511</v>
          </cell>
          <cell r="F219">
            <v>1</v>
          </cell>
          <cell r="G219" t="str">
            <v>3.6.9.4.12</v>
          </cell>
        </row>
        <row r="220">
          <cell r="A220" t="str">
            <v>801.3</v>
          </cell>
          <cell r="B220" t="str">
            <v>LIMPIEZA A MANO DE CUNETAS EN TIERRA</v>
          </cell>
          <cell r="C220" t="str">
            <v>ML</v>
          </cell>
          <cell r="D220">
            <v>1511</v>
          </cell>
          <cell r="F220">
            <v>1</v>
          </cell>
          <cell r="G220" t="str">
            <v>3.6.9.4.12</v>
          </cell>
        </row>
        <row r="221">
          <cell r="A221" t="str">
            <v>801.4</v>
          </cell>
          <cell r="B221" t="str">
            <v>LIMPIEZA A MANO DE CUNETAS EN CONCRETO</v>
          </cell>
          <cell r="C221" t="str">
            <v>ML</v>
          </cell>
          <cell r="D221">
            <v>1312</v>
          </cell>
          <cell r="F221">
            <v>1</v>
          </cell>
          <cell r="G221" t="str">
            <v>3.6.9.4.12</v>
          </cell>
        </row>
        <row r="222">
          <cell r="A222" t="str">
            <v>801.5</v>
          </cell>
          <cell r="B222" t="str">
            <v>LIMPIEZA A MANO DE ENCOLES Y DESCOLES</v>
          </cell>
          <cell r="C222" t="str">
            <v>ML</v>
          </cell>
          <cell r="D222">
            <v>15106</v>
          </cell>
          <cell r="F222">
            <v>1</v>
          </cell>
          <cell r="G222" t="str">
            <v>3.6.9.4.8</v>
          </cell>
        </row>
        <row r="223">
          <cell r="A223" t="str">
            <v>801.6</v>
          </cell>
          <cell r="B223" t="str">
            <v>LIMPIEZA A MANO DE ALCANTARILLAS DE TUBO DE 600 O 900 MM</v>
          </cell>
          <cell r="C223" t="str">
            <v>U</v>
          </cell>
          <cell r="D223">
            <v>66693</v>
          </cell>
          <cell r="F223">
            <v>1</v>
          </cell>
          <cell r="G223" t="str">
            <v>3.6.9.4.10</v>
          </cell>
        </row>
        <row r="224">
          <cell r="A224" t="str">
            <v>801.7</v>
          </cell>
          <cell r="B224" t="str">
            <v>LIMPIEZA A MANO DE PUENTES Y PONTONES</v>
          </cell>
          <cell r="C224" t="str">
            <v>ML</v>
          </cell>
          <cell r="D224">
            <v>11931</v>
          </cell>
          <cell r="F224">
            <v>1</v>
          </cell>
          <cell r="G224" t="str">
            <v>3.6.9.4</v>
          </cell>
        </row>
        <row r="225">
          <cell r="A225" t="str">
            <v>810.1</v>
          </cell>
          <cell r="B225" t="str">
            <v>PROTECCION DE TALUDES CON BLOQUES DE CESPED</v>
          </cell>
          <cell r="C225" t="str">
            <v>M²</v>
          </cell>
          <cell r="D225">
            <v>21148</v>
          </cell>
          <cell r="F225">
            <v>1</v>
          </cell>
          <cell r="G225" t="str">
            <v>3.6.9.2.1</v>
          </cell>
        </row>
        <row r="226">
          <cell r="A226" t="str">
            <v>810.2</v>
          </cell>
          <cell r="B226" t="str">
            <v>PROTECCION  DE TALUDES CON TIERRA ORGANICA Y SEMILLAS</v>
          </cell>
          <cell r="C226" t="str">
            <v>M²</v>
          </cell>
          <cell r="D226">
            <v>23244</v>
          </cell>
          <cell r="F226">
            <v>1</v>
          </cell>
          <cell r="G226" t="str">
            <v>3.6.9.2.2</v>
          </cell>
        </row>
        <row r="227">
          <cell r="A227" t="str">
            <v>810.3</v>
          </cell>
          <cell r="B227" t="str">
            <v>PROTECCION DE TALUDES CON HIDROSIEMBRA CONTROLADA</v>
          </cell>
          <cell r="C227" t="str">
            <v>M²</v>
          </cell>
          <cell r="D227">
            <v>115751</v>
          </cell>
          <cell r="F227">
            <v>1</v>
          </cell>
          <cell r="G227" t="str">
            <v>3.2.9.1.1</v>
          </cell>
        </row>
        <row r="228">
          <cell r="A228" t="str">
            <v>811.1P1</v>
          </cell>
          <cell r="B228" t="str">
            <v>PRODUCTO ENROLLADO PARA CONTROL DE EROSION DEL TIPO 1A</v>
          </cell>
          <cell r="C228" t="str">
            <v>M²</v>
          </cell>
          <cell r="D228">
            <v>87630</v>
          </cell>
          <cell r="F228">
            <v>1</v>
          </cell>
          <cell r="G228" t="str">
            <v>3.2.10.1</v>
          </cell>
        </row>
        <row r="229">
          <cell r="A229" t="str">
            <v>811.1P2</v>
          </cell>
          <cell r="B229" t="str">
            <v>PRODUCTO ENROLLADO PARA CONTROL DE EROSION DEL TIPO 1B</v>
          </cell>
          <cell r="C229" t="str">
            <v>M²</v>
          </cell>
          <cell r="D229">
            <v>84650</v>
          </cell>
          <cell r="F229">
            <v>1</v>
          </cell>
          <cell r="G229" t="str">
            <v>3.2.10.1</v>
          </cell>
        </row>
        <row r="230">
          <cell r="A230" t="str">
            <v>811.1P3</v>
          </cell>
          <cell r="B230" t="str">
            <v>PRODUCTO ENROLLADO PARA CONTROL DE EROSION DEL TIPO 1C</v>
          </cell>
          <cell r="C230" t="str">
            <v>M²</v>
          </cell>
          <cell r="D230">
            <v>85313</v>
          </cell>
          <cell r="F230">
            <v>1</v>
          </cell>
          <cell r="G230" t="str">
            <v>3.2.10.1</v>
          </cell>
        </row>
        <row r="231">
          <cell r="A231" t="str">
            <v>811.1P4</v>
          </cell>
          <cell r="B231" t="str">
            <v>PRODUCTO ENROLLADO PARA CONTROL DE EROSION DEL TIPO 1D</v>
          </cell>
          <cell r="C231" t="str">
            <v>M²</v>
          </cell>
          <cell r="D231">
            <v>86372</v>
          </cell>
          <cell r="F231">
            <v>1</v>
          </cell>
          <cell r="G231" t="str">
            <v>3.2.10.1</v>
          </cell>
        </row>
        <row r="232">
          <cell r="A232" t="str">
            <v>811.1P5</v>
          </cell>
          <cell r="B232" t="str">
            <v>PRODUCTO ENROLLADO PARA CONTROL DE EROSION DEL TIPO 2A</v>
          </cell>
          <cell r="C232" t="str">
            <v>M²</v>
          </cell>
          <cell r="D232">
            <v>84650</v>
          </cell>
          <cell r="F232">
            <v>1</v>
          </cell>
          <cell r="G232" t="str">
            <v>3.2.10.1</v>
          </cell>
        </row>
        <row r="233">
          <cell r="A233" t="str">
            <v>811.1P6</v>
          </cell>
          <cell r="B233" t="str">
            <v>PRODUCTO ENROLLADO PARA CONTROL DE EROSION DEL TIPO 2B</v>
          </cell>
          <cell r="C233" t="str">
            <v>M²</v>
          </cell>
          <cell r="D233">
            <v>85572</v>
          </cell>
          <cell r="F233">
            <v>1</v>
          </cell>
          <cell r="G233" t="str">
            <v>3.2.10.1</v>
          </cell>
        </row>
        <row r="234">
          <cell r="A234" t="str">
            <v>811.1P7</v>
          </cell>
          <cell r="B234" t="str">
            <v>PRODUCTO ENROLLADO PARA CONTROL DE EROSION DEL TIPO 2C</v>
          </cell>
          <cell r="C234" t="str">
            <v>M²</v>
          </cell>
          <cell r="D234">
            <v>85572</v>
          </cell>
          <cell r="F234">
            <v>1</v>
          </cell>
          <cell r="G234" t="str">
            <v>3.2.10.1</v>
          </cell>
        </row>
        <row r="235">
          <cell r="A235" t="str">
            <v>811.1P8</v>
          </cell>
          <cell r="B235" t="str">
            <v>PRODUCTO ENROLLADO PARA CONTROL DE EROSION DEL TIPO 2D</v>
          </cell>
          <cell r="C235" t="str">
            <v>M²</v>
          </cell>
          <cell r="D235">
            <v>86369</v>
          </cell>
          <cell r="F235">
            <v>1</v>
          </cell>
          <cell r="G235" t="str">
            <v>3.2.10.1</v>
          </cell>
        </row>
        <row r="236">
          <cell r="A236" t="str">
            <v>811.1P9</v>
          </cell>
          <cell r="B236" t="str">
            <v>PRODUCTO ENROLLADO PARA CONTROL DE EROSION DEL TIPO 3A</v>
          </cell>
          <cell r="C236" t="str">
            <v>M²</v>
          </cell>
          <cell r="D236">
            <v>85572</v>
          </cell>
          <cell r="F236">
            <v>1</v>
          </cell>
          <cell r="G236" t="str">
            <v>3.2.10.1</v>
          </cell>
        </row>
        <row r="237">
          <cell r="A237" t="str">
            <v>811.1P10</v>
          </cell>
          <cell r="B237" t="str">
            <v>PRODUCTO ENROLLADO PARA CONTROL DE EROSION DEL TIPO 3B</v>
          </cell>
          <cell r="C237" t="str">
            <v>M²</v>
          </cell>
          <cell r="D237">
            <v>86360</v>
          </cell>
          <cell r="F237">
            <v>1</v>
          </cell>
          <cell r="G237" t="str">
            <v>3.2.10.1</v>
          </cell>
        </row>
        <row r="238">
          <cell r="A238" t="str">
            <v>811.1P11</v>
          </cell>
          <cell r="B238" t="str">
            <v>PRODUCTO ENROLLADO PARA CONTROL DE EROSION DEL TIPO 4</v>
          </cell>
          <cell r="C238" t="str">
            <v>M²</v>
          </cell>
          <cell r="D238">
            <v>87489</v>
          </cell>
          <cell r="F238">
            <v>1</v>
          </cell>
          <cell r="G238" t="str">
            <v>3.2.10.1</v>
          </cell>
        </row>
        <row r="239">
          <cell r="A239" t="str">
            <v>811.1P12</v>
          </cell>
          <cell r="B239" t="str">
            <v>PRODUCTO ENROLLADO PARA CONTROL DE EROSION DEL TIPO 5A</v>
          </cell>
          <cell r="C239" t="str">
            <v>M²</v>
          </cell>
          <cell r="D239">
            <v>101120</v>
          </cell>
          <cell r="F239">
            <v>1</v>
          </cell>
          <cell r="G239" t="str">
            <v>3.2.10.1</v>
          </cell>
        </row>
        <row r="240">
          <cell r="A240" t="str">
            <v>811.1P13</v>
          </cell>
          <cell r="B240" t="str">
            <v>PRODUCTO ENROLLADO PARA CONTROL DE EROSION DEL TIPO 5B</v>
          </cell>
          <cell r="C240" t="str">
            <v>M²</v>
          </cell>
          <cell r="D240">
            <v>101120</v>
          </cell>
          <cell r="F240">
            <v>1</v>
          </cell>
          <cell r="G240" t="str">
            <v>3.2.10.1</v>
          </cell>
        </row>
        <row r="241">
          <cell r="A241" t="str">
            <v>811.1P14</v>
          </cell>
          <cell r="B241" t="str">
            <v>PRODUCTO ENROLLADO PARA CONTROL DE EROSION DEL TIPO 5C</v>
          </cell>
          <cell r="C241" t="str">
            <v>M²</v>
          </cell>
          <cell r="D241">
            <v>101120</v>
          </cell>
          <cell r="F241">
            <v>1</v>
          </cell>
          <cell r="G241" t="str">
            <v>3.2.10.1</v>
          </cell>
        </row>
        <row r="242">
          <cell r="A242" t="str">
            <v>812.1</v>
          </cell>
          <cell r="B242" t="str">
            <v>RECUBRIMIENTO CON MALLA Y MORTERO 1:4 DE e=5 CM</v>
          </cell>
          <cell r="C242" t="str">
            <v>M²</v>
          </cell>
          <cell r="D242">
            <v>119485</v>
          </cell>
          <cell r="F242">
            <v>1</v>
          </cell>
          <cell r="G242" t="str">
            <v>3.3.5.3</v>
          </cell>
        </row>
        <row r="243">
          <cell r="A243" t="str">
            <v>900.1</v>
          </cell>
          <cell r="B243" t="str">
            <v>TRANSPORTE DE MATERIALES PROVENIENTES DE LA EXPLAN, CANAL, PRESTA ENTRE 100 Y 1000 M</v>
          </cell>
          <cell r="C243" t="str">
            <v>M³-E</v>
          </cell>
          <cell r="D243">
            <v>983</v>
          </cell>
          <cell r="F243">
            <v>1</v>
          </cell>
          <cell r="G243" t="str">
            <v xml:space="preserve">3.6.9.3.1   </v>
          </cell>
        </row>
        <row r="244">
          <cell r="A244" t="str">
            <v>900.2</v>
          </cell>
          <cell r="B244" t="str">
            <v>TRANSPORTE DE MATERIALES PROVENIENTES DE LA EXPLAN, CANAL, PRESTA MAYOR A 1000 M</v>
          </cell>
          <cell r="C244" t="str">
            <v>M³-KM</v>
          </cell>
          <cell r="D244">
            <v>1207</v>
          </cell>
          <cell r="F244">
            <v>1</v>
          </cell>
          <cell r="G244" t="str">
            <v xml:space="preserve">3.6.9.3.1   </v>
          </cell>
        </row>
        <row r="245">
          <cell r="A245" t="str">
            <v>900.3</v>
          </cell>
          <cell r="B245" t="str">
            <v>TRANSPORTE DE MATERIAL PROVENIENTE DE DERRUMBES</v>
          </cell>
          <cell r="C245" t="str">
            <v>M³-KM</v>
          </cell>
          <cell r="D245">
            <v>947</v>
          </cell>
          <cell r="F245">
            <v>1</v>
          </cell>
          <cell r="G245" t="str">
            <v xml:space="preserve">3.6.9.3.1   </v>
          </cell>
        </row>
      </sheetData>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18000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6655</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row r="1">
          <cell r="A1" t="str">
            <v>200.1</v>
          </cell>
          <cell r="B1" t="str">
            <v>3.6.1.2.1</v>
          </cell>
        </row>
        <row r="2">
          <cell r="A2" t="str">
            <v>200.2</v>
          </cell>
          <cell r="B2" t="str">
            <v>3.6.1.2.3</v>
          </cell>
        </row>
        <row r="3">
          <cell r="A3" t="str">
            <v>200P1</v>
          </cell>
        </row>
        <row r="4">
          <cell r="A4" t="str">
            <v>200P2</v>
          </cell>
        </row>
        <row r="5">
          <cell r="A5" t="str">
            <v>201.1</v>
          </cell>
          <cell r="B5" t="str">
            <v>3.6.1.3.11</v>
          </cell>
        </row>
        <row r="6">
          <cell r="A6" t="str">
            <v>201.2</v>
          </cell>
          <cell r="B6" t="str">
            <v>3.6.1.3.11</v>
          </cell>
        </row>
        <row r="7">
          <cell r="A7" t="str">
            <v>201.3</v>
          </cell>
          <cell r="B7" t="str">
            <v>3.6.1.3.15</v>
          </cell>
        </row>
        <row r="8">
          <cell r="A8" t="str">
            <v>201.4</v>
          </cell>
          <cell r="B8" t="str">
            <v>3.6.1.3.14</v>
          </cell>
        </row>
        <row r="9">
          <cell r="A9" t="str">
            <v>201.5</v>
          </cell>
          <cell r="B9" t="str">
            <v>3.3.1.1</v>
          </cell>
        </row>
        <row r="10">
          <cell r="A10" t="str">
            <v>201.6</v>
          </cell>
          <cell r="B10" t="str">
            <v>3.6.1.3.11</v>
          </cell>
        </row>
        <row r="11">
          <cell r="A11" t="str">
            <v>201.6P</v>
          </cell>
          <cell r="B11" t="str">
            <v>3.6.1.3</v>
          </cell>
        </row>
        <row r="12">
          <cell r="A12" t="str">
            <v>201.10</v>
          </cell>
          <cell r="B12" t="str">
            <v>3.6.1.3.35</v>
          </cell>
        </row>
        <row r="13">
          <cell r="A13" t="str">
            <v>201.11</v>
          </cell>
          <cell r="B13" t="str">
            <v>3.6.1.3</v>
          </cell>
        </row>
        <row r="14">
          <cell r="A14" t="str">
            <v>201.11P10</v>
          </cell>
          <cell r="B14" t="str">
            <v>3.6.1.3</v>
          </cell>
        </row>
        <row r="15">
          <cell r="A15" t="str">
            <v>201.11P7</v>
          </cell>
          <cell r="B15" t="str">
            <v>3.6.1.3</v>
          </cell>
        </row>
        <row r="16">
          <cell r="A16" t="str">
            <v>201.11P8</v>
          </cell>
          <cell r="B16" t="str">
            <v>3.6.1.3</v>
          </cell>
        </row>
        <row r="17">
          <cell r="A17" t="str">
            <v>201.11P9</v>
          </cell>
          <cell r="B17" t="str">
            <v>3.6.1.3</v>
          </cell>
        </row>
        <row r="18">
          <cell r="A18" t="str">
            <v>201.12</v>
          </cell>
          <cell r="B18" t="str">
            <v>3.6.1.3.47</v>
          </cell>
        </row>
        <row r="19">
          <cell r="A19" t="str">
            <v>201.13</v>
          </cell>
          <cell r="B19" t="str">
            <v>3.6.1.3</v>
          </cell>
        </row>
        <row r="20">
          <cell r="A20" t="str">
            <v>201.14</v>
          </cell>
          <cell r="B20" t="str">
            <v>3.6.1.3.9</v>
          </cell>
        </row>
        <row r="21">
          <cell r="A21" t="str">
            <v>201.15</v>
          </cell>
          <cell r="B21" t="str">
            <v>3.6.1.3</v>
          </cell>
        </row>
        <row r="22">
          <cell r="A22" t="str">
            <v>201.16</v>
          </cell>
          <cell r="B22" t="str">
            <v>3.6.1.3</v>
          </cell>
        </row>
        <row r="23">
          <cell r="A23" t="str">
            <v>201.17</v>
          </cell>
          <cell r="B23" t="str">
            <v>3.6.1.3</v>
          </cell>
        </row>
        <row r="24">
          <cell r="A24" t="str">
            <v>201.18</v>
          </cell>
          <cell r="B24" t="str">
            <v>3.6.1.3.1</v>
          </cell>
        </row>
        <row r="25">
          <cell r="A25" t="str">
            <v>201.19</v>
          </cell>
          <cell r="B25" t="str">
            <v>3.6.1.3</v>
          </cell>
        </row>
        <row r="26">
          <cell r="A26" t="str">
            <v>201.20</v>
          </cell>
          <cell r="B26" t="str">
            <v>3.6.1.3</v>
          </cell>
        </row>
        <row r="27">
          <cell r="A27" t="str">
            <v>201.21</v>
          </cell>
          <cell r="B27" t="str">
            <v>3.6.1.3</v>
          </cell>
        </row>
        <row r="28">
          <cell r="A28" t="str">
            <v>201.22</v>
          </cell>
          <cell r="B28" t="str">
            <v>3.6.1.3.13</v>
          </cell>
        </row>
        <row r="29">
          <cell r="A29" t="str">
            <v>201.2P1</v>
          </cell>
        </row>
        <row r="30">
          <cell r="A30" t="str">
            <v>201.2P2</v>
          </cell>
        </row>
        <row r="31">
          <cell r="A31" t="str">
            <v>201.3</v>
          </cell>
          <cell r="B31" t="str">
            <v>3.6.1.3.33</v>
          </cell>
        </row>
        <row r="32">
          <cell r="A32" t="str">
            <v>201.4</v>
          </cell>
          <cell r="B32" t="str">
            <v/>
          </cell>
        </row>
        <row r="33">
          <cell r="A33" t="str">
            <v>201.5</v>
          </cell>
        </row>
        <row r="34">
          <cell r="A34" t="str">
            <v>201.6</v>
          </cell>
        </row>
        <row r="35">
          <cell r="A35" t="str">
            <v>201.7</v>
          </cell>
          <cell r="B35" t="str">
            <v xml:space="preserve">3.6.1.3.13  </v>
          </cell>
        </row>
        <row r="36">
          <cell r="A36" t="str">
            <v>201.8</v>
          </cell>
          <cell r="B36" t="str">
            <v>3.6.1.3.15</v>
          </cell>
        </row>
        <row r="37">
          <cell r="A37" t="str">
            <v>201.9</v>
          </cell>
          <cell r="B37" t="str">
            <v>3.6.1.3.33</v>
          </cell>
        </row>
        <row r="38">
          <cell r="A38" t="str">
            <v>210.1</v>
          </cell>
          <cell r="B38" t="str">
            <v>3.6.2.1.1 </v>
          </cell>
        </row>
        <row r="39">
          <cell r="A39" t="str">
            <v>210.1.1</v>
          </cell>
          <cell r="B39" t="str">
            <v xml:space="preserve">3.6.2.1.1 </v>
          </cell>
        </row>
        <row r="40">
          <cell r="A40" t="str">
            <v>210.1.1</v>
          </cell>
          <cell r="B40" t="str">
            <v xml:space="preserve">3.6.2.1.1 </v>
          </cell>
        </row>
        <row r="41">
          <cell r="A41" t="str">
            <v>210.1.2</v>
          </cell>
          <cell r="B41" t="str">
            <v>3.6.2.1.3 </v>
          </cell>
        </row>
        <row r="42">
          <cell r="A42" t="str">
            <v>210.2</v>
          </cell>
          <cell r="B42" t="str">
            <v>3.6.2.1.3</v>
          </cell>
        </row>
        <row r="43">
          <cell r="A43" t="str">
            <v>210.2 OTRA</v>
          </cell>
          <cell r="B43" t="str">
            <v>3.6.2.1.3 </v>
          </cell>
        </row>
        <row r="44">
          <cell r="A44" t="str">
            <v>210.2.1</v>
          </cell>
          <cell r="B44" t="str">
            <v>3.6.2.1.3</v>
          </cell>
        </row>
        <row r="45">
          <cell r="A45" t="str">
            <v>210.2.2</v>
          </cell>
          <cell r="B45" t="str">
            <v>3.6.2.1.5</v>
          </cell>
        </row>
        <row r="46">
          <cell r="A46" t="str">
            <v>210.2.3</v>
          </cell>
          <cell r="B46" t="str">
            <v>3.6.2.1.5</v>
          </cell>
        </row>
        <row r="47">
          <cell r="A47" t="str">
            <v>210.2.4</v>
          </cell>
          <cell r="B47" t="str">
            <v>3.6.2.1.5</v>
          </cell>
        </row>
        <row r="48">
          <cell r="A48" t="str">
            <v>210.3</v>
          </cell>
          <cell r="B48" t="str">
            <v>3.6.2.1.5</v>
          </cell>
        </row>
        <row r="49">
          <cell r="A49" t="str">
            <v>211.1</v>
          </cell>
          <cell r="B49" t="str">
            <v xml:space="preserve">3.6.2.2.1  </v>
          </cell>
        </row>
        <row r="50">
          <cell r="A50" t="str">
            <v>211.1P</v>
          </cell>
          <cell r="B50" t="str">
            <v>3.6.2.2</v>
          </cell>
        </row>
        <row r="51">
          <cell r="A51" t="str">
            <v>220.1</v>
          </cell>
          <cell r="B51" t="str">
            <v>3.6.2.3.1</v>
          </cell>
        </row>
        <row r="52">
          <cell r="A52" t="str">
            <v>221.1</v>
          </cell>
          <cell r="B52" t="str">
            <v>3.6.2.4.2</v>
          </cell>
        </row>
        <row r="53">
          <cell r="A53" t="str">
            <v>221.2</v>
          </cell>
          <cell r="B53" t="str">
            <v>3.6.2.4.1</v>
          </cell>
        </row>
        <row r="54">
          <cell r="A54" t="str">
            <v>225.1P</v>
          </cell>
        </row>
        <row r="55">
          <cell r="A55" t="str">
            <v>225.2P</v>
          </cell>
        </row>
        <row r="56">
          <cell r="A56" t="str">
            <v>230.1</v>
          </cell>
          <cell r="B56" t="str">
            <v>3.6.2.5.1</v>
          </cell>
        </row>
        <row r="57">
          <cell r="A57" t="str">
            <v>230.2</v>
          </cell>
          <cell r="B57" t="str">
            <v>3.6.2.5.2</v>
          </cell>
        </row>
        <row r="58">
          <cell r="A58" t="str">
            <v>231.1</v>
          </cell>
          <cell r="B58" t="str">
            <v>3.6.8.2 </v>
          </cell>
        </row>
        <row r="59">
          <cell r="A59" t="str">
            <v>232.1</v>
          </cell>
          <cell r="B59" t="str">
            <v>3.6.8.2 </v>
          </cell>
        </row>
        <row r="60">
          <cell r="A60" t="str">
            <v>234.1</v>
          </cell>
          <cell r="B60" t="str">
            <v>3.6.8.2 </v>
          </cell>
        </row>
        <row r="61">
          <cell r="A61" t="str">
            <v>310.1</v>
          </cell>
          <cell r="B61" t="str">
            <v>3.6.3.1.1</v>
          </cell>
        </row>
        <row r="62">
          <cell r="A62" t="str">
            <v>311.1</v>
          </cell>
          <cell r="B62" t="str">
            <v>3.6.3.2.1</v>
          </cell>
        </row>
        <row r="63">
          <cell r="A63" t="str">
            <v>311P1</v>
          </cell>
          <cell r="B63" t="str">
            <v>3.6.3.2</v>
          </cell>
        </row>
        <row r="64">
          <cell r="A64" t="str">
            <v>311P2</v>
          </cell>
          <cell r="B64" t="str">
            <v>3.6.3.2</v>
          </cell>
        </row>
        <row r="65">
          <cell r="A65" t="str">
            <v>311P3</v>
          </cell>
          <cell r="B65" t="str">
            <v>3.6.3.2</v>
          </cell>
        </row>
        <row r="66">
          <cell r="A66" t="str">
            <v>312.1</v>
          </cell>
          <cell r="B66" t="str">
            <v>3.6.3.2</v>
          </cell>
        </row>
        <row r="67">
          <cell r="A67" t="str">
            <v>312.2</v>
          </cell>
          <cell r="B67" t="str">
            <v>3.6.3.2</v>
          </cell>
        </row>
        <row r="68">
          <cell r="A68" t="str">
            <v>312.3</v>
          </cell>
          <cell r="B68" t="str">
            <v>3.6.3.2</v>
          </cell>
        </row>
        <row r="69">
          <cell r="A69" t="str">
            <v>312.4</v>
          </cell>
          <cell r="B69" t="str">
            <v>3.6.3.3</v>
          </cell>
        </row>
        <row r="70">
          <cell r="A70" t="str">
            <v>320.1</v>
          </cell>
          <cell r="B70" t="str">
            <v>3.6.3.4.4</v>
          </cell>
        </row>
        <row r="71">
          <cell r="A71" t="str">
            <v>320.2</v>
          </cell>
          <cell r="B71" t="str">
            <v>3.6.3.4.4</v>
          </cell>
        </row>
        <row r="72">
          <cell r="A72" t="str">
            <v>330.1</v>
          </cell>
          <cell r="B72" t="str">
            <v>3.6.3.6.2</v>
          </cell>
        </row>
        <row r="73">
          <cell r="A73" t="str">
            <v>330.2</v>
          </cell>
          <cell r="B73" t="str">
            <v>3.6.3.6.3</v>
          </cell>
        </row>
        <row r="74">
          <cell r="A74" t="str">
            <v>340.1</v>
          </cell>
          <cell r="B74" t="str">
            <v>3.6.3.7.1</v>
          </cell>
        </row>
        <row r="75">
          <cell r="A75" t="str">
            <v>340.2</v>
          </cell>
          <cell r="B75" t="str">
            <v>3.6.3.7.3</v>
          </cell>
        </row>
        <row r="76">
          <cell r="A76" t="str">
            <v>340.3</v>
          </cell>
          <cell r="B76" t="str">
            <v>3.6.3.7.5</v>
          </cell>
        </row>
        <row r="77">
          <cell r="A77" t="str">
            <v>341.1</v>
          </cell>
          <cell r="B77" t="str">
            <v>3.6.3.7</v>
          </cell>
        </row>
        <row r="78">
          <cell r="A78" t="str">
            <v>341.2</v>
          </cell>
          <cell r="B78" t="str">
            <v>3.6.3.7</v>
          </cell>
        </row>
        <row r="79">
          <cell r="A79" t="str">
            <v>342.1</v>
          </cell>
          <cell r="B79" t="str">
            <v>3.6.3.7</v>
          </cell>
        </row>
        <row r="80">
          <cell r="A80" t="str">
            <v>342P</v>
          </cell>
          <cell r="B80" t="str">
            <v>3.6.3.7.16 </v>
          </cell>
        </row>
        <row r="81">
          <cell r="A81" t="str">
            <v>410.1</v>
          </cell>
          <cell r="B81" t="str">
            <v>3.6.4.1.1</v>
          </cell>
        </row>
        <row r="82">
          <cell r="A82" t="str">
            <v>410.2</v>
          </cell>
          <cell r="B82" t="str">
            <v>3.6.4.1.2</v>
          </cell>
        </row>
        <row r="83">
          <cell r="A83" t="str">
            <v>411.1</v>
          </cell>
          <cell r="B83" t="str">
            <v>3.6.4.2.1</v>
          </cell>
        </row>
        <row r="84">
          <cell r="A84" t="str">
            <v>411.2</v>
          </cell>
          <cell r="B84" t="str">
            <v>3.6.4.2.2</v>
          </cell>
        </row>
        <row r="85">
          <cell r="A85" t="str">
            <v>411.3</v>
          </cell>
          <cell r="B85" t="str">
            <v>3.6.4.2.3</v>
          </cell>
        </row>
        <row r="86">
          <cell r="A86" t="str">
            <v>414.1</v>
          </cell>
          <cell r="B86" t="str">
            <v>3.6.4.1.3</v>
          </cell>
        </row>
        <row r="87">
          <cell r="A87" t="str">
            <v>414.2</v>
          </cell>
          <cell r="B87" t="str">
            <v>3.6.4.1.4</v>
          </cell>
        </row>
        <row r="88">
          <cell r="A88" t="str">
            <v>414.3</v>
          </cell>
          <cell r="B88" t="str">
            <v>3.6.4.1.5</v>
          </cell>
        </row>
        <row r="89">
          <cell r="A89" t="str">
            <v>414.4</v>
          </cell>
          <cell r="B89" t="str">
            <v>3.6.4.1.6</v>
          </cell>
        </row>
        <row r="90">
          <cell r="A90" t="str">
            <v>414.5</v>
          </cell>
          <cell r="B90" t="str">
            <v>3.6.4.1</v>
          </cell>
        </row>
        <row r="91">
          <cell r="A91" t="str">
            <v>415.1</v>
          </cell>
          <cell r="B91" t="str">
            <v>3.6.4.2.5</v>
          </cell>
        </row>
        <row r="92">
          <cell r="A92" t="str">
            <v>420.1</v>
          </cell>
          <cell r="B92" t="str">
            <v xml:space="preserve">3.6.4.3.1 </v>
          </cell>
        </row>
        <row r="93">
          <cell r="A93" t="str">
            <v>420.2</v>
          </cell>
          <cell r="B93" t="str">
            <v>3.6.4.3.2</v>
          </cell>
        </row>
        <row r="94">
          <cell r="A94" t="str">
            <v>421.1</v>
          </cell>
          <cell r="B94" t="str">
            <v>3.6.4.4.2</v>
          </cell>
        </row>
        <row r="95">
          <cell r="A95" t="str">
            <v>421.2</v>
          </cell>
          <cell r="B95" t="str">
            <v>3.6.4.4.3</v>
          </cell>
        </row>
        <row r="96">
          <cell r="A96" t="str">
            <v>421.3</v>
          </cell>
          <cell r="B96" t="str">
            <v>3.6.4.4.4</v>
          </cell>
        </row>
        <row r="97">
          <cell r="A97" t="str">
            <v>421.4</v>
          </cell>
          <cell r="B97" t="str">
            <v>3.6.4.4.5</v>
          </cell>
        </row>
        <row r="98">
          <cell r="A98" t="str">
            <v>430.1</v>
          </cell>
          <cell r="B98" t="str">
            <v>3.6.4.5.1</v>
          </cell>
        </row>
        <row r="99">
          <cell r="A99" t="str">
            <v>430.2</v>
          </cell>
          <cell r="B99" t="str">
            <v>3.6.4.5.2</v>
          </cell>
        </row>
        <row r="100">
          <cell r="A100" t="str">
            <v>431.1</v>
          </cell>
          <cell r="B100" t="str">
            <v>3.6.4.6.1</v>
          </cell>
        </row>
        <row r="101">
          <cell r="A101" t="str">
            <v>431.2</v>
          </cell>
          <cell r="B101" t="str">
            <v>3.6.4.6.2</v>
          </cell>
        </row>
        <row r="102">
          <cell r="A102" t="str">
            <v>432.1</v>
          </cell>
          <cell r="B102" t="str">
            <v>3.6.4.7.1</v>
          </cell>
        </row>
        <row r="103">
          <cell r="A103" t="str">
            <v>432.2</v>
          </cell>
          <cell r="B103" t="str">
            <v>3.6.4.7.1</v>
          </cell>
        </row>
        <row r="104">
          <cell r="A104" t="str">
            <v>433.1</v>
          </cell>
          <cell r="B104" t="str">
            <v>3.6.4.8.1</v>
          </cell>
        </row>
        <row r="105">
          <cell r="A105" t="str">
            <v>433.2</v>
          </cell>
          <cell r="B105" t="str">
            <v>3.6.4.8.2</v>
          </cell>
        </row>
        <row r="106">
          <cell r="A106" t="str">
            <v>433.3</v>
          </cell>
          <cell r="B106" t="str">
            <v>3.6.4.8.3</v>
          </cell>
        </row>
        <row r="107">
          <cell r="A107" t="str">
            <v>433.4</v>
          </cell>
          <cell r="B107" t="str">
            <v>3.6.4.8.4</v>
          </cell>
        </row>
        <row r="108">
          <cell r="A108" t="str">
            <v>433.5</v>
          </cell>
          <cell r="B108" t="str">
            <v>3.6.4.8.5</v>
          </cell>
        </row>
        <row r="109">
          <cell r="A109" t="str">
            <v>433.6</v>
          </cell>
          <cell r="B109" t="str">
            <v>3.6.4.8.6</v>
          </cell>
        </row>
        <row r="110">
          <cell r="A110" t="str">
            <v>433.7</v>
          </cell>
          <cell r="B110" t="str">
            <v>3.6.4.8.7</v>
          </cell>
        </row>
        <row r="111">
          <cell r="A111" t="str">
            <v>433.8</v>
          </cell>
          <cell r="B111" t="str">
            <v>3.6.4.8.8</v>
          </cell>
        </row>
        <row r="112">
          <cell r="A112" t="str">
            <v>440.1</v>
          </cell>
          <cell r="B112" t="str">
            <v>3.6.4.9.1</v>
          </cell>
        </row>
        <row r="113">
          <cell r="A113" t="str">
            <v>440.1P</v>
          </cell>
          <cell r="B113" t="str">
            <v>3.6.4.9</v>
          </cell>
        </row>
        <row r="114">
          <cell r="A114" t="str">
            <v>440.2</v>
          </cell>
          <cell r="B114" t="str">
            <v>3.6.4.9.2</v>
          </cell>
        </row>
        <row r="115">
          <cell r="A115" t="str">
            <v>440.2P</v>
          </cell>
          <cell r="B115" t="str">
            <v>3.6.4.9</v>
          </cell>
        </row>
        <row r="116">
          <cell r="A116" t="str">
            <v>440.3</v>
          </cell>
          <cell r="B116" t="str">
            <v>3.6.4.9.3</v>
          </cell>
        </row>
        <row r="117">
          <cell r="A117" t="str">
            <v>440.3P</v>
          </cell>
          <cell r="B117" t="str">
            <v>3.6.4.9</v>
          </cell>
        </row>
        <row r="118">
          <cell r="A118" t="str">
            <v>440.4</v>
          </cell>
          <cell r="B118" t="str">
            <v>3.6.4.9.4</v>
          </cell>
        </row>
        <row r="119">
          <cell r="A119" t="str">
            <v>441.1</v>
          </cell>
          <cell r="B119" t="str">
            <v>3.6.4.10.1</v>
          </cell>
        </row>
        <row r="120">
          <cell r="A120" t="str">
            <v>441.1P</v>
          </cell>
          <cell r="B120" t="str">
            <v>3.6.4.10</v>
          </cell>
        </row>
        <row r="121">
          <cell r="A121" t="str">
            <v>441.2</v>
          </cell>
          <cell r="B121" t="str">
            <v>3.6.4.10.2</v>
          </cell>
        </row>
        <row r="122">
          <cell r="A122" t="str">
            <v>441.2P</v>
          </cell>
          <cell r="B122" t="str">
            <v>3.6.4.10</v>
          </cell>
        </row>
        <row r="123">
          <cell r="A123" t="str">
            <v>441.3</v>
          </cell>
          <cell r="B123" t="str">
            <v>3.6.4.10.3</v>
          </cell>
        </row>
        <row r="124">
          <cell r="A124" t="str">
            <v>441.3P</v>
          </cell>
          <cell r="B124" t="str">
            <v>3.6.4.10</v>
          </cell>
        </row>
        <row r="125">
          <cell r="A125" t="str">
            <v>441.4</v>
          </cell>
          <cell r="B125" t="str">
            <v>3.6.4.10.4</v>
          </cell>
        </row>
        <row r="126">
          <cell r="A126" t="str">
            <v>450.1</v>
          </cell>
          <cell r="B126" t="str">
            <v>3.6.4.11.2</v>
          </cell>
        </row>
        <row r="127">
          <cell r="A127" t="str">
            <v>450.1.1</v>
          </cell>
          <cell r="B127" t="str">
            <v>3.6.4.11</v>
          </cell>
        </row>
        <row r="128">
          <cell r="A128" t="str">
            <v>450.1.2</v>
          </cell>
          <cell r="B128" t="str">
            <v>3.6.4.11</v>
          </cell>
        </row>
        <row r="129">
          <cell r="A129" t="str">
            <v>450.1P</v>
          </cell>
          <cell r="B129" t="str">
            <v>3.6.4.11</v>
          </cell>
        </row>
        <row r="130">
          <cell r="A130" t="str">
            <v>450.2</v>
          </cell>
          <cell r="B130" t="str">
            <v>3.6.4.11.3</v>
          </cell>
        </row>
        <row r="131">
          <cell r="A131" t="str">
            <v>450.2P</v>
          </cell>
          <cell r="B131" t="str">
            <v>3.6.4.11</v>
          </cell>
        </row>
        <row r="132">
          <cell r="A132" t="str">
            <v>450.3</v>
          </cell>
          <cell r="B132" t="str">
            <v>3.6.4.11.4</v>
          </cell>
        </row>
        <row r="133">
          <cell r="A133" t="str">
            <v>450.3P</v>
          </cell>
          <cell r="B133" t="str">
            <v>3.6.4.11</v>
          </cell>
        </row>
        <row r="134">
          <cell r="A134" t="str">
            <v>450.4</v>
          </cell>
          <cell r="B134" t="str">
            <v>3.6.4</v>
          </cell>
        </row>
        <row r="135">
          <cell r="A135" t="str">
            <v>450.5</v>
          </cell>
          <cell r="B135" t="str">
            <v>3.6.4</v>
          </cell>
        </row>
        <row r="136">
          <cell r="A136" t="str">
            <v>450.6</v>
          </cell>
          <cell r="B136" t="str">
            <v>3.6.4</v>
          </cell>
        </row>
        <row r="137">
          <cell r="A137" t="str">
            <v>450.7</v>
          </cell>
          <cell r="B137" t="str">
            <v>3.6.4</v>
          </cell>
        </row>
        <row r="138">
          <cell r="A138" t="str">
            <v>450.8</v>
          </cell>
          <cell r="B138" t="str">
            <v>3.6.4</v>
          </cell>
        </row>
        <row r="139">
          <cell r="A139" t="str">
            <v>450.9</v>
          </cell>
          <cell r="B139" t="str">
            <v>3.6.4.11.5</v>
          </cell>
        </row>
        <row r="140">
          <cell r="A140" t="str">
            <v>450.9P</v>
          </cell>
          <cell r="B140" t="str">
            <v>3.6.4.11.5</v>
          </cell>
        </row>
        <row r="141">
          <cell r="A141" t="str">
            <v>451.1</v>
          </cell>
          <cell r="B141" t="str">
            <v>3.6.4.12.1</v>
          </cell>
        </row>
        <row r="142">
          <cell r="A142" t="str">
            <v>451.1P</v>
          </cell>
          <cell r="B142" t="str">
            <v>3.6.4.12</v>
          </cell>
        </row>
        <row r="143">
          <cell r="A143" t="str">
            <v>451.2</v>
          </cell>
          <cell r="B143" t="str">
            <v>3.6.4.12.2</v>
          </cell>
        </row>
        <row r="144">
          <cell r="A144" t="str">
            <v>451.2P</v>
          </cell>
          <cell r="B144" t="str">
            <v>3.6.4.12</v>
          </cell>
        </row>
        <row r="145">
          <cell r="A145" t="str">
            <v>451.3</v>
          </cell>
          <cell r="B145" t="str">
            <v>3.6.4.12.3</v>
          </cell>
        </row>
        <row r="146">
          <cell r="A146" t="str">
            <v>451.3P</v>
          </cell>
          <cell r="B146" t="str">
            <v>3.6.4.12</v>
          </cell>
        </row>
        <row r="147">
          <cell r="A147" t="str">
            <v>451.4</v>
          </cell>
          <cell r="B147" t="str">
            <v>3.6.4.12</v>
          </cell>
        </row>
        <row r="148">
          <cell r="A148" t="str">
            <v>452.1</v>
          </cell>
          <cell r="B148" t="str">
            <v>3.6.4.13.1</v>
          </cell>
        </row>
        <row r="149">
          <cell r="A149" t="str">
            <v>452.1P</v>
          </cell>
          <cell r="B149" t="str">
            <v>3.6.4.13.1 </v>
          </cell>
        </row>
        <row r="150">
          <cell r="A150" t="str">
            <v>452.2</v>
          </cell>
          <cell r="B150" t="str">
            <v>3.6.4.13.2</v>
          </cell>
        </row>
        <row r="151">
          <cell r="A151" t="str">
            <v>452.2P</v>
          </cell>
          <cell r="B151" t="str">
            <v>3.6.4.13.2</v>
          </cell>
        </row>
        <row r="152">
          <cell r="A152" t="str">
            <v>452.3</v>
          </cell>
          <cell r="B152" t="str">
            <v>3.6.4.13.7</v>
          </cell>
        </row>
        <row r="153">
          <cell r="A153" t="str">
            <v>452.3P</v>
          </cell>
          <cell r="B153" t="str">
            <v>3.6.4.13.7</v>
          </cell>
        </row>
        <row r="154">
          <cell r="A154" t="str">
            <v>452.4</v>
          </cell>
          <cell r="B154" t="str">
            <v>3.6.4.13.8</v>
          </cell>
        </row>
        <row r="155">
          <cell r="A155" t="str">
            <v>452.4P</v>
          </cell>
          <cell r="B155" t="str">
            <v>3.6.4.13.8 </v>
          </cell>
        </row>
        <row r="156">
          <cell r="A156" t="str">
            <v>453.1</v>
          </cell>
          <cell r="B156" t="str">
            <v>3.6.4.13.7</v>
          </cell>
        </row>
        <row r="157">
          <cell r="A157" t="str">
            <v>460.1</v>
          </cell>
          <cell r="B157" t="str">
            <v>3.6.4.15.2</v>
          </cell>
        </row>
        <row r="158">
          <cell r="A158" t="str">
            <v>460P</v>
          </cell>
          <cell r="B158" t="str">
            <v>3.6.4.15</v>
          </cell>
        </row>
        <row r="159">
          <cell r="A159" t="str">
            <v>461.1</v>
          </cell>
          <cell r="B159" t="str">
            <v>3.6.4.16.1</v>
          </cell>
        </row>
        <row r="160">
          <cell r="A160" t="str">
            <v>461.2</v>
          </cell>
          <cell r="B160" t="str">
            <v>3.6.4.16.2</v>
          </cell>
        </row>
        <row r="161">
          <cell r="A161" t="str">
            <v>462.1</v>
          </cell>
          <cell r="B161" t="str">
            <v>3.6.4.17</v>
          </cell>
        </row>
        <row r="162">
          <cell r="A162" t="str">
            <v>462.1.1</v>
          </cell>
          <cell r="B162" t="str">
            <v>3.6.4.17.3</v>
          </cell>
        </row>
        <row r="163">
          <cell r="A163" t="str">
            <v>462.1.2</v>
          </cell>
          <cell r="B163" t="str">
            <v>3.6.4.17.4</v>
          </cell>
        </row>
        <row r="164">
          <cell r="A164" t="str">
            <v>462.1.3</v>
          </cell>
          <cell r="B164" t="str">
            <v/>
          </cell>
        </row>
        <row r="165">
          <cell r="A165" t="str">
            <v>462.2</v>
          </cell>
          <cell r="B165" t="str">
            <v>3.6.4.17</v>
          </cell>
        </row>
        <row r="166">
          <cell r="A166" t="str">
            <v>464.1</v>
          </cell>
          <cell r="B166" t="str">
            <v>3.6.8</v>
          </cell>
        </row>
        <row r="167">
          <cell r="A167" t="str">
            <v>464.2</v>
          </cell>
          <cell r="B167" t="str">
            <v>3.6.4.8 </v>
          </cell>
        </row>
        <row r="168">
          <cell r="A168" t="str">
            <v>464.3</v>
          </cell>
          <cell r="B168" t="str">
            <v>3.6.4.2</v>
          </cell>
        </row>
        <row r="169">
          <cell r="A169" t="str">
            <v>464.4</v>
          </cell>
          <cell r="B169" t="str">
            <v> 3.6.4.2.5 </v>
          </cell>
        </row>
        <row r="170">
          <cell r="A170" t="str">
            <v>465.1</v>
          </cell>
          <cell r="B170" t="str">
            <v>3.6.2.1</v>
          </cell>
        </row>
        <row r="171">
          <cell r="A171" t="str">
            <v>466.1</v>
          </cell>
          <cell r="B171" t="str">
            <v>3.6.4.7</v>
          </cell>
        </row>
        <row r="172">
          <cell r="A172" t="str">
            <v>466.2</v>
          </cell>
          <cell r="B172" t="str">
            <v>3.6.4.7</v>
          </cell>
        </row>
        <row r="173">
          <cell r="A173" t="str">
            <v>500.1</v>
          </cell>
          <cell r="B173" t="str">
            <v>3.6.5.1</v>
          </cell>
        </row>
        <row r="174">
          <cell r="A174" t="str">
            <v>501.1</v>
          </cell>
          <cell r="B174" t="str">
            <v>1.35.1.1.3</v>
          </cell>
        </row>
        <row r="175">
          <cell r="A175" t="str">
            <v>510.1</v>
          </cell>
          <cell r="B175" t="str">
            <v>3.6.5.2.10</v>
          </cell>
        </row>
        <row r="176">
          <cell r="A176" t="str">
            <v>600.1</v>
          </cell>
          <cell r="B176" t="str">
            <v>3.6.6.1.9</v>
          </cell>
        </row>
        <row r="177">
          <cell r="A177" t="str">
            <v>600.2</v>
          </cell>
          <cell r="B177" t="str">
            <v>3.6.6.1.9</v>
          </cell>
        </row>
        <row r="178">
          <cell r="A178" t="str">
            <v>600.2P</v>
          </cell>
          <cell r="B178" t="str">
            <v>3.6.6.1</v>
          </cell>
        </row>
        <row r="179">
          <cell r="A179" t="str">
            <v>600.3</v>
          </cell>
          <cell r="B179" t="str">
            <v>3.6.6.1.9</v>
          </cell>
        </row>
        <row r="180">
          <cell r="A180" t="str">
            <v>600.4</v>
          </cell>
          <cell r="B180" t="str">
            <v xml:space="preserve">3.6.6.1.10  </v>
          </cell>
        </row>
        <row r="181">
          <cell r="A181" t="str">
            <v>600.4P</v>
          </cell>
          <cell r="B181" t="str">
            <v>3.6.6.1</v>
          </cell>
        </row>
        <row r="182">
          <cell r="A182" t="str">
            <v>600.5</v>
          </cell>
          <cell r="B182" t="str">
            <v>3.6.6.1.11</v>
          </cell>
        </row>
        <row r="183">
          <cell r="A183" t="str">
            <v>600.5P</v>
          </cell>
          <cell r="B183" t="str">
            <v>3.6.6.1</v>
          </cell>
        </row>
        <row r="184">
          <cell r="A184" t="str">
            <v>610.1</v>
          </cell>
          <cell r="B184" t="str">
            <v xml:space="preserve">3.6.6.2.1   </v>
          </cell>
        </row>
        <row r="185">
          <cell r="A185" t="str">
            <v>610.2</v>
          </cell>
          <cell r="B185" t="str">
            <v>3.6.6.2.4</v>
          </cell>
        </row>
        <row r="186">
          <cell r="A186" t="str">
            <v>620.1</v>
          </cell>
          <cell r="B186" t="str">
            <v>3.6.6.3.1</v>
          </cell>
        </row>
        <row r="187">
          <cell r="A187" t="str">
            <v>620.2</v>
          </cell>
          <cell r="B187" t="str">
            <v>3.6.6.3.2</v>
          </cell>
        </row>
        <row r="188">
          <cell r="A188" t="str">
            <v>620.3</v>
          </cell>
          <cell r="B188" t="str">
            <v>3.6.6.4.6</v>
          </cell>
        </row>
        <row r="189">
          <cell r="A189" t="str">
            <v>620P</v>
          </cell>
          <cell r="B189" t="str">
            <v>3.6.6.4</v>
          </cell>
        </row>
        <row r="190">
          <cell r="A190" t="str">
            <v>621.1</v>
          </cell>
          <cell r="B190" t="str">
            <v>3.6.6.4.1</v>
          </cell>
        </row>
        <row r="191">
          <cell r="A191" t="str">
            <v>621.1P</v>
          </cell>
          <cell r="B191" t="str">
            <v>3.6.6.4</v>
          </cell>
        </row>
        <row r="192">
          <cell r="A192" t="str">
            <v>621.1P2</v>
          </cell>
          <cell r="B192" t="str">
            <v>3.6.6.4</v>
          </cell>
        </row>
        <row r="193">
          <cell r="A193" t="str">
            <v>621.1P3</v>
          </cell>
          <cell r="B193" t="str">
            <v>3.6.6.4</v>
          </cell>
        </row>
        <row r="194">
          <cell r="A194" t="str">
            <v>621.1P4</v>
          </cell>
          <cell r="B194" t="str">
            <v>3.6.6.4</v>
          </cell>
        </row>
        <row r="195">
          <cell r="A195" t="str">
            <v>621.1P5</v>
          </cell>
          <cell r="B195" t="str">
            <v>3.6.6.4</v>
          </cell>
        </row>
        <row r="196">
          <cell r="A196" t="str">
            <v>621.1P6</v>
          </cell>
          <cell r="B196" t="str">
            <v>3.6.6.4</v>
          </cell>
        </row>
        <row r="197">
          <cell r="A197" t="str">
            <v>621.1P7</v>
          </cell>
          <cell r="B197" t="str">
            <v>3.6.6.4</v>
          </cell>
        </row>
        <row r="198">
          <cell r="A198" t="str">
            <v>621.2</v>
          </cell>
          <cell r="B198" t="str">
            <v>3.6.6.4.2</v>
          </cell>
        </row>
        <row r="199">
          <cell r="A199" t="str">
            <v>621.3</v>
          </cell>
          <cell r="B199" t="str">
            <v>3.6.6.4.3</v>
          </cell>
        </row>
        <row r="200">
          <cell r="A200" t="str">
            <v>621.4</v>
          </cell>
          <cell r="B200" t="str">
            <v xml:space="preserve"> 3.6.6.4.4</v>
          </cell>
        </row>
        <row r="201">
          <cell r="A201" t="str">
            <v>621.5</v>
          </cell>
          <cell r="B201" t="str">
            <v>3.6.6.5.5</v>
          </cell>
        </row>
        <row r="202">
          <cell r="A202" t="str">
            <v>621.5P</v>
          </cell>
          <cell r="B202" t="str">
            <v>3.6.6.4.5</v>
          </cell>
        </row>
        <row r="203">
          <cell r="A203" t="str">
            <v>621.6</v>
          </cell>
          <cell r="B203" t="str">
            <v xml:space="preserve"> 3.6.6.4.6 </v>
          </cell>
        </row>
        <row r="204">
          <cell r="A204" t="str">
            <v>622.1</v>
          </cell>
          <cell r="B204" t="str">
            <v>3.6.6.5.1</v>
          </cell>
        </row>
        <row r="205">
          <cell r="A205" t="str">
            <v>622.2</v>
          </cell>
          <cell r="B205" t="str">
            <v>3.6.6.5.3</v>
          </cell>
        </row>
        <row r="206">
          <cell r="A206" t="str">
            <v>622.3</v>
          </cell>
          <cell r="B206" t="str">
            <v>3.6.6.5.2</v>
          </cell>
        </row>
        <row r="207">
          <cell r="A207" t="str">
            <v>622.4</v>
          </cell>
          <cell r="B207" t="str">
            <v>3.6.6.5.4 </v>
          </cell>
        </row>
        <row r="208">
          <cell r="A208" t="str">
            <v>622.5</v>
          </cell>
          <cell r="B208" t="str">
            <v>3.6.6.5.5</v>
          </cell>
        </row>
        <row r="209">
          <cell r="A209" t="str">
            <v>621.7</v>
          </cell>
          <cell r="B209" t="str">
            <v>3.6.6.4</v>
          </cell>
        </row>
        <row r="210">
          <cell r="A210" t="str">
            <v>623.1</v>
          </cell>
          <cell r="B210" t="str">
            <v>3.6.6.8</v>
          </cell>
        </row>
        <row r="211">
          <cell r="A211" t="str">
            <v>623.2</v>
          </cell>
          <cell r="B211" t="str">
            <v>3.6.6.8</v>
          </cell>
        </row>
        <row r="212">
          <cell r="A212" t="str">
            <v>630.1</v>
          </cell>
          <cell r="B212" t="str">
            <v>3.6.6.6.8</v>
          </cell>
        </row>
        <row r="213">
          <cell r="A213" t="str">
            <v>630.2</v>
          </cell>
          <cell r="B213" t="str">
            <v>3.6.6.6.17</v>
          </cell>
        </row>
        <row r="214">
          <cell r="A214" t="str">
            <v>630.3</v>
          </cell>
          <cell r="B214" t="str">
            <v xml:space="preserve"> 3.6.6.6.26</v>
          </cell>
        </row>
        <row r="215">
          <cell r="A215" t="str">
            <v>630.4</v>
          </cell>
          <cell r="B215" t="str">
            <v xml:space="preserve">3.6.6.6.35 </v>
          </cell>
        </row>
        <row r="216">
          <cell r="A216" t="str">
            <v>630.5</v>
          </cell>
          <cell r="B216" t="str">
            <v>3.6.6.6.44</v>
          </cell>
        </row>
        <row r="217">
          <cell r="A217" t="str">
            <v>630.6</v>
          </cell>
          <cell r="B217" t="str">
            <v>3.6.6.6.46</v>
          </cell>
        </row>
        <row r="218">
          <cell r="A218" t="str">
            <v>630.7</v>
          </cell>
          <cell r="B218" t="str">
            <v>3.6.6.6.47</v>
          </cell>
        </row>
        <row r="219">
          <cell r="A219" t="str">
            <v>630P</v>
          </cell>
          <cell r="B219" t="str">
            <v>3.3.5.3.6</v>
          </cell>
        </row>
        <row r="220">
          <cell r="A220" t="str">
            <v>631.1</v>
          </cell>
          <cell r="B220" t="str">
            <v>3.6.6.21.2</v>
          </cell>
        </row>
        <row r="221">
          <cell r="A221" t="str">
            <v>631P</v>
          </cell>
          <cell r="B221" t="str">
            <v>3.6.6.21.2</v>
          </cell>
        </row>
        <row r="222">
          <cell r="A222" t="str">
            <v>632.1</v>
          </cell>
          <cell r="B222" t="str">
            <v>3.6.6.7.1</v>
          </cell>
        </row>
        <row r="223">
          <cell r="A223" t="str">
            <v>632.2</v>
          </cell>
          <cell r="B223" t="str">
            <v>3.6.6.7.2</v>
          </cell>
        </row>
        <row r="224">
          <cell r="A224" t="str">
            <v>632P</v>
          </cell>
          <cell r="B224" t="str">
            <v>3.6.6.11</v>
          </cell>
        </row>
        <row r="225">
          <cell r="A225" t="str">
            <v>640.1</v>
          </cell>
          <cell r="B225" t="str">
            <v>3.6.6.8.1 </v>
          </cell>
        </row>
        <row r="226">
          <cell r="A226" t="str">
            <v>640.1P</v>
          </cell>
          <cell r="B226" t="str">
            <v> 3.6.6.11</v>
          </cell>
        </row>
        <row r="227">
          <cell r="A227" t="str">
            <v>640.1P1</v>
          </cell>
          <cell r="B227" t="str">
            <v> 3.6.6.11.5</v>
          </cell>
        </row>
        <row r="228">
          <cell r="A228" t="str">
            <v>640.2</v>
          </cell>
          <cell r="B228" t="str">
            <v> 3.6.6.8.2 </v>
          </cell>
        </row>
        <row r="229">
          <cell r="A229" t="str">
            <v>640.2</v>
          </cell>
          <cell r="B229" t="str">
            <v>3.6.6.11</v>
          </cell>
        </row>
        <row r="230">
          <cell r="A230" t="str">
            <v>640.3</v>
          </cell>
          <cell r="B230" t="str">
            <v> 3.6.6.8.3 </v>
          </cell>
        </row>
        <row r="231">
          <cell r="A231" t="str">
            <v>641.1</v>
          </cell>
          <cell r="B231" t="str">
            <v>3.6.6.9.1</v>
          </cell>
        </row>
        <row r="232">
          <cell r="A232" t="str">
            <v>641.2</v>
          </cell>
          <cell r="B232" t="str">
            <v>3.6.6.9</v>
          </cell>
        </row>
        <row r="233">
          <cell r="A233" t="str">
            <v>642P1</v>
          </cell>
          <cell r="B233" t="str">
            <v>3.6.6.10</v>
          </cell>
        </row>
        <row r="234">
          <cell r="A234" t="str">
            <v>642P2</v>
          </cell>
          <cell r="B234" t="str">
            <v>3.6.6.10</v>
          </cell>
        </row>
        <row r="235">
          <cell r="A235" t="str">
            <v>642P3</v>
          </cell>
          <cell r="B235" t="str">
            <v>3.6.6.10</v>
          </cell>
        </row>
        <row r="236">
          <cell r="A236" t="str">
            <v>642.1</v>
          </cell>
          <cell r="B236" t="str">
            <v>3.6.6.10.1</v>
          </cell>
        </row>
        <row r="237">
          <cell r="A237" t="str">
            <v>642.2</v>
          </cell>
          <cell r="B237" t="str">
            <v>3.6.6.10.2</v>
          </cell>
        </row>
        <row r="238">
          <cell r="A238" t="str">
            <v>650.1</v>
          </cell>
          <cell r="B238" t="str">
            <v>3.6.6.11.1</v>
          </cell>
        </row>
        <row r="239">
          <cell r="A239" t="str">
            <v>650.2</v>
          </cell>
          <cell r="B239" t="str">
            <v>3.6.6.11.2</v>
          </cell>
        </row>
        <row r="240">
          <cell r="A240" t="str">
            <v>650.3</v>
          </cell>
          <cell r="B240" t="str">
            <v>3.6.6.11.7</v>
          </cell>
        </row>
        <row r="241">
          <cell r="A241" t="str">
            <v>650.3 OTRO</v>
          </cell>
          <cell r="B241" t="str">
            <v>3.6.6.11.7</v>
          </cell>
        </row>
        <row r="242">
          <cell r="A242" t="str">
            <v>650.3P</v>
          </cell>
          <cell r="B242" t="str">
            <v>3.6.6.11</v>
          </cell>
        </row>
        <row r="243">
          <cell r="A243" t="str">
            <v>650.4</v>
          </cell>
          <cell r="B243" t="str">
            <v>3.6.6.11.6</v>
          </cell>
        </row>
        <row r="244">
          <cell r="A244" t="str">
            <v>660.1</v>
          </cell>
          <cell r="B244" t="str">
            <v>3.6.6.12.9 </v>
          </cell>
        </row>
        <row r="245">
          <cell r="A245" t="str">
            <v>660.1</v>
          </cell>
          <cell r="B245" t="str">
            <v>3.6.6.12.7</v>
          </cell>
        </row>
        <row r="246">
          <cell r="A246" t="str">
            <v>660.2</v>
          </cell>
          <cell r="B246" t="str">
            <v>3.6.6.12.8</v>
          </cell>
        </row>
        <row r="247">
          <cell r="A247" t="str">
            <v>660.3</v>
          </cell>
          <cell r="B247" t="str">
            <v>3.6.6.12.9</v>
          </cell>
        </row>
        <row r="248">
          <cell r="A248" t="str">
            <v>661 OTRO</v>
          </cell>
          <cell r="B248" t="str">
            <v>3.6.6.13</v>
          </cell>
        </row>
        <row r="249">
          <cell r="A249" t="str">
            <v>661.1</v>
          </cell>
          <cell r="B249" t="str">
            <v>3.6.6.13.4</v>
          </cell>
        </row>
        <row r="250">
          <cell r="A250" t="str">
            <v>661.1.1</v>
          </cell>
          <cell r="B250" t="str">
            <v>3.6.6.13</v>
          </cell>
        </row>
        <row r="251">
          <cell r="A251" t="str">
            <v>661.1.2</v>
          </cell>
          <cell r="B251" t="str">
            <v>3.6.6.13</v>
          </cell>
        </row>
        <row r="252">
          <cell r="A252" t="str">
            <v>661.1P</v>
          </cell>
          <cell r="B252" t="str">
            <v>3.6.6.13</v>
          </cell>
        </row>
        <row r="253">
          <cell r="A253" t="str">
            <v>661.2</v>
          </cell>
          <cell r="B253" t="str">
            <v>3.6.6.13.20</v>
          </cell>
        </row>
        <row r="254">
          <cell r="A254" t="str">
            <v>661.3</v>
          </cell>
          <cell r="B254" t="str">
            <v> 3.6.6.13.4 </v>
          </cell>
        </row>
        <row r="255">
          <cell r="A255" t="str">
            <v>662.1</v>
          </cell>
          <cell r="B255" t="str">
            <v>3.3.14.19.1</v>
          </cell>
        </row>
        <row r="256">
          <cell r="A256" t="str">
            <v>662.2</v>
          </cell>
          <cell r="B256" t="str">
            <v>3.6.6.14</v>
          </cell>
        </row>
        <row r="257">
          <cell r="A257" t="str">
            <v>670.1</v>
          </cell>
          <cell r="B257" t="str">
            <v>3.6.6.15.2</v>
          </cell>
        </row>
        <row r="258">
          <cell r="A258" t="str">
            <v>670.1P</v>
          </cell>
          <cell r="B258" t="str">
            <v>3.6.6.15.2</v>
          </cell>
        </row>
        <row r="259">
          <cell r="A259" t="str">
            <v>670.2</v>
          </cell>
          <cell r="B259" t="str">
            <v>3.6.6.15.2</v>
          </cell>
        </row>
        <row r="260">
          <cell r="A260" t="str">
            <v>671.1</v>
          </cell>
          <cell r="B260" t="str">
            <v>3.6.6.16.1</v>
          </cell>
        </row>
        <row r="261">
          <cell r="A261" t="str">
            <v>671.2</v>
          </cell>
          <cell r="B261" t="str">
            <v> 3.6.6.16.8</v>
          </cell>
        </row>
        <row r="262">
          <cell r="A262" t="str">
            <v>672.1</v>
          </cell>
          <cell r="B262" t="str">
            <v>3.6.6.19.2</v>
          </cell>
        </row>
        <row r="263">
          <cell r="A263" t="str">
            <v>673.1</v>
          </cell>
          <cell r="B263" t="str">
            <v>3.6.6.19.2</v>
          </cell>
        </row>
        <row r="264">
          <cell r="A264" t="str">
            <v>673.2</v>
          </cell>
          <cell r="B264" t="str">
            <v>3.6.8.1.2</v>
          </cell>
        </row>
        <row r="265">
          <cell r="A265" t="str">
            <v>673.2P</v>
          </cell>
          <cell r="B265" t="str">
            <v>3.6.8.1</v>
          </cell>
        </row>
        <row r="266">
          <cell r="A266" t="str">
            <v>673.3</v>
          </cell>
          <cell r="B266" t="str">
            <v>3.6.8.1.2</v>
          </cell>
        </row>
        <row r="267">
          <cell r="A267" t="str">
            <v>674.1</v>
          </cell>
          <cell r="B267" t="str">
            <v>3.6.6.20.1</v>
          </cell>
        </row>
        <row r="268">
          <cell r="A268" t="str">
            <v>674.2</v>
          </cell>
          <cell r="B268" t="str">
            <v>3.6.6.20.2</v>
          </cell>
        </row>
        <row r="269">
          <cell r="A269" t="str">
            <v>675.1</v>
          </cell>
          <cell r="B269" t="str">
            <v> 3.6.8.2.6 </v>
          </cell>
        </row>
        <row r="270">
          <cell r="A270" t="str">
            <v>675.2</v>
          </cell>
          <cell r="B270" t="str">
            <v>3.6.4.2</v>
          </cell>
        </row>
        <row r="271">
          <cell r="A271" t="str">
            <v>675.3</v>
          </cell>
          <cell r="B271" t="str">
            <v>3.6.4.1.2</v>
          </cell>
        </row>
        <row r="272">
          <cell r="A272" t="str">
            <v>676.1</v>
          </cell>
          <cell r="B272" t="str">
            <v> 3.6.8.2.2 </v>
          </cell>
        </row>
        <row r="273">
          <cell r="A273" t="str">
            <v>680.1P</v>
          </cell>
          <cell r="B273" t="str">
            <v>3.6.6.20.1 </v>
          </cell>
        </row>
        <row r="274">
          <cell r="A274" t="str">
            <v>680.1</v>
          </cell>
          <cell r="B274" t="str">
            <v>3.6.6.20.1</v>
          </cell>
        </row>
        <row r="275">
          <cell r="A275" t="str">
            <v>680.2</v>
          </cell>
          <cell r="B275" t="str">
            <v>3.6.6.20.2</v>
          </cell>
        </row>
        <row r="276">
          <cell r="A276" t="str">
            <v>680.3</v>
          </cell>
          <cell r="B276" t="str">
            <v>3.6.6.20.3</v>
          </cell>
        </row>
        <row r="277">
          <cell r="A277" t="str">
            <v>680P</v>
          </cell>
          <cell r="B277" t="str">
            <v>3.3.11.3</v>
          </cell>
        </row>
        <row r="278">
          <cell r="A278" t="str">
            <v>681.1</v>
          </cell>
          <cell r="B278" t="str">
            <v xml:space="preserve">3.6.6.21.1  </v>
          </cell>
        </row>
        <row r="279">
          <cell r="A279" t="str">
            <v>682.1</v>
          </cell>
          <cell r="B279" t="str">
            <v>3.2.7.5.3</v>
          </cell>
        </row>
        <row r="280">
          <cell r="A280" t="str">
            <v>683P</v>
          </cell>
          <cell r="B280" t="str">
            <v> 3.6.6.14</v>
          </cell>
        </row>
        <row r="281">
          <cell r="A281" t="str">
            <v>690.1</v>
          </cell>
          <cell r="B281" t="str">
            <v>3.6.7.1.1</v>
          </cell>
        </row>
        <row r="282">
          <cell r="A282" t="str">
            <v>700.1</v>
          </cell>
          <cell r="B282" t="str">
            <v>3.6.7.1.1</v>
          </cell>
        </row>
        <row r="283">
          <cell r="A283" t="str">
            <v>700.2</v>
          </cell>
          <cell r="B283" t="str">
            <v>3.6.7.1.6</v>
          </cell>
        </row>
        <row r="284">
          <cell r="A284" t="str">
            <v>700.3</v>
          </cell>
          <cell r="B284" t="str">
            <v> 3.6.7.1.2</v>
          </cell>
        </row>
        <row r="285">
          <cell r="A285" t="str">
            <v>700.4</v>
          </cell>
          <cell r="B285" t="str">
            <v>3.6.7.1.6</v>
          </cell>
        </row>
        <row r="286">
          <cell r="A286" t="str">
            <v>700P</v>
          </cell>
          <cell r="B286" t="str">
            <v>3.6.7</v>
          </cell>
        </row>
        <row r="287">
          <cell r="A287" t="str">
            <v>701.1</v>
          </cell>
          <cell r="B287" t="str">
            <v>3.6.7.2.1</v>
          </cell>
        </row>
        <row r="288">
          <cell r="A288" t="str">
            <v>701P</v>
          </cell>
          <cell r="B288" t="str">
            <v>3.6.7.2</v>
          </cell>
        </row>
        <row r="289">
          <cell r="A289" t="str">
            <v>710.1</v>
          </cell>
          <cell r="B289" t="str">
            <v>3.6.7.3.13</v>
          </cell>
        </row>
        <row r="290">
          <cell r="A290" t="str">
            <v>710.1.1</v>
          </cell>
          <cell r="B290" t="str">
            <v>3.6.7.3.39</v>
          </cell>
        </row>
        <row r="291">
          <cell r="A291" t="str">
            <v>710.1.3</v>
          </cell>
          <cell r="B291" t="str">
            <v>3.6.7.3</v>
          </cell>
        </row>
        <row r="292">
          <cell r="A292" t="str">
            <v>710.1.4</v>
          </cell>
          <cell r="B292" t="str">
            <v>3.6.7.3</v>
          </cell>
        </row>
        <row r="293">
          <cell r="A293" t="str">
            <v>710.1.5</v>
          </cell>
          <cell r="B293" t="str">
            <v>3.6.7.3</v>
          </cell>
        </row>
        <row r="294">
          <cell r="A294" t="str">
            <v>710.2</v>
          </cell>
          <cell r="B294" t="str">
            <v>3.6.7.3</v>
          </cell>
        </row>
        <row r="295">
          <cell r="A295" t="str">
            <v>710.3</v>
          </cell>
          <cell r="B295" t="str">
            <v>3.6.7.3</v>
          </cell>
        </row>
        <row r="296">
          <cell r="A296" t="str">
            <v>710.4</v>
          </cell>
          <cell r="B296" t="str">
            <v>3.6.7.3</v>
          </cell>
        </row>
        <row r="297">
          <cell r="A297" t="str">
            <v>710.5</v>
          </cell>
          <cell r="B297" t="str">
            <v>3.6.7.3</v>
          </cell>
        </row>
        <row r="298">
          <cell r="A298" t="str">
            <v>720.1</v>
          </cell>
          <cell r="B298" t="str">
            <v>3.6.7.4.1</v>
          </cell>
        </row>
        <row r="299">
          <cell r="A299" t="str">
            <v>730.1</v>
          </cell>
          <cell r="B299" t="str">
            <v>3.6.7.5.1</v>
          </cell>
        </row>
        <row r="300">
          <cell r="A300" t="str">
            <v>730.2</v>
          </cell>
          <cell r="B300" t="str">
            <v>3.6.7.5.2</v>
          </cell>
        </row>
        <row r="301">
          <cell r="A301" t="str">
            <v>730.2</v>
          </cell>
          <cell r="B301" t="str">
            <v>3.6.7.5.2</v>
          </cell>
        </row>
        <row r="302">
          <cell r="A302" t="str">
            <v>730.3</v>
          </cell>
          <cell r="B302" t="str">
            <v>3.6.7.5.3</v>
          </cell>
        </row>
        <row r="303">
          <cell r="A303" t="str">
            <v>731.1</v>
          </cell>
          <cell r="B303" t="str">
            <v>3.6.6.21</v>
          </cell>
        </row>
        <row r="304">
          <cell r="A304" t="str">
            <v>740.1</v>
          </cell>
          <cell r="B304" t="str">
            <v>3.6.7.6.1</v>
          </cell>
        </row>
        <row r="305">
          <cell r="A305" t="str">
            <v>741.1P1</v>
          </cell>
          <cell r="B305" t="str">
            <v>3.6.7</v>
          </cell>
        </row>
        <row r="306">
          <cell r="A306" t="str">
            <v>741.1P2</v>
          </cell>
          <cell r="B306" t="str">
            <v>3.6.7</v>
          </cell>
        </row>
        <row r="307">
          <cell r="A307" t="str">
            <v>741.1P3</v>
          </cell>
          <cell r="B307" t="str">
            <v>3.6.7</v>
          </cell>
        </row>
        <row r="308">
          <cell r="A308" t="str">
            <v>800.1</v>
          </cell>
          <cell r="B308" t="str">
            <v>3.6.9.1.4</v>
          </cell>
        </row>
        <row r="309">
          <cell r="A309" t="str">
            <v>800.2</v>
          </cell>
          <cell r="B309" t="str">
            <v>3.6.9.1.10</v>
          </cell>
        </row>
        <row r="310">
          <cell r="A310" t="str">
            <v>800.3</v>
          </cell>
          <cell r="B310" t="str">
            <v>3.6.9.1.6</v>
          </cell>
        </row>
        <row r="311">
          <cell r="A311" t="str">
            <v>800.4</v>
          </cell>
          <cell r="B311" t="str">
            <v>3.6.9.1.13</v>
          </cell>
        </row>
        <row r="312">
          <cell r="A312" t="str">
            <v>800P</v>
          </cell>
          <cell r="B312" t="str">
            <v>3.6.9.1.30</v>
          </cell>
        </row>
        <row r="313">
          <cell r="A313" t="str">
            <v>801.1</v>
          </cell>
          <cell r="B313" t="str">
            <v>3.6.1.2</v>
          </cell>
        </row>
        <row r="314">
          <cell r="A314" t="str">
            <v>801.2</v>
          </cell>
          <cell r="B314" t="str">
            <v>3.6.9.4.12</v>
          </cell>
        </row>
        <row r="315">
          <cell r="A315" t="str">
            <v>801.3</v>
          </cell>
          <cell r="B315" t="str">
            <v>3.6.9.4.12</v>
          </cell>
        </row>
        <row r="316">
          <cell r="A316" t="str">
            <v>801.4</v>
          </cell>
          <cell r="B316" t="str">
            <v>3.6.9.4.12</v>
          </cell>
        </row>
        <row r="317">
          <cell r="A317" t="str">
            <v>801.5</v>
          </cell>
          <cell r="B317" t="str">
            <v>3.6.9.4.8</v>
          </cell>
        </row>
        <row r="318">
          <cell r="A318" t="str">
            <v>801.6</v>
          </cell>
          <cell r="B318" t="str">
            <v>3.6.9.4.10</v>
          </cell>
        </row>
        <row r="319">
          <cell r="A319" t="str">
            <v>801.7</v>
          </cell>
          <cell r="B319" t="str">
            <v>3.6.9.4</v>
          </cell>
        </row>
        <row r="320">
          <cell r="A320" t="str">
            <v>810.1</v>
          </cell>
          <cell r="B320" t="str">
            <v>3.6.9.2.1</v>
          </cell>
        </row>
        <row r="321">
          <cell r="A321" t="str">
            <v>810.2</v>
          </cell>
          <cell r="B321" t="str">
            <v>3.6.9.2.2</v>
          </cell>
        </row>
        <row r="322">
          <cell r="A322" t="str">
            <v>810.3</v>
          </cell>
          <cell r="B322" t="str">
            <v>3.2.9.1.1</v>
          </cell>
        </row>
        <row r="323">
          <cell r="A323" t="str">
            <v>810.1P</v>
          </cell>
          <cell r="B323" t="str">
            <v> 3.6.9.2</v>
          </cell>
        </row>
        <row r="324">
          <cell r="A324" t="str">
            <v>811.1</v>
          </cell>
          <cell r="B324" t="str">
            <v>3.2.10.1</v>
          </cell>
        </row>
        <row r="325">
          <cell r="A325" t="str">
            <v>811.1P1</v>
          </cell>
          <cell r="B325" t="str">
            <v>3.2.10.1</v>
          </cell>
        </row>
        <row r="326">
          <cell r="A326" t="str">
            <v>811.1P10</v>
          </cell>
          <cell r="B326" t="str">
            <v>3.2.10.1</v>
          </cell>
        </row>
        <row r="327">
          <cell r="A327" t="str">
            <v>811.1P11</v>
          </cell>
          <cell r="B327" t="str">
            <v>3.2.10.1</v>
          </cell>
        </row>
        <row r="328">
          <cell r="A328" t="str">
            <v>811.1P12</v>
          </cell>
          <cell r="B328" t="str">
            <v>3.2.10.1</v>
          </cell>
        </row>
        <row r="329">
          <cell r="A329" t="str">
            <v>811.1P13</v>
          </cell>
          <cell r="B329" t="str">
            <v>3.2.10.1</v>
          </cell>
        </row>
        <row r="330">
          <cell r="A330" t="str">
            <v>811.1P14</v>
          </cell>
          <cell r="B330" t="str">
            <v>3.2.10.1</v>
          </cell>
        </row>
        <row r="331">
          <cell r="A331" t="str">
            <v>811.1P2</v>
          </cell>
          <cell r="B331" t="str">
            <v>3.2.10.1</v>
          </cell>
        </row>
        <row r="332">
          <cell r="A332" t="str">
            <v>811.1P3</v>
          </cell>
          <cell r="B332" t="str">
            <v>3.2.10.1</v>
          </cell>
        </row>
        <row r="333">
          <cell r="A333" t="str">
            <v>811.1P4</v>
          </cell>
          <cell r="B333" t="str">
            <v>3.2.10.1</v>
          </cell>
        </row>
        <row r="334">
          <cell r="A334" t="str">
            <v>811.1P5</v>
          </cell>
          <cell r="B334" t="str">
            <v>3.2.10.1</v>
          </cell>
        </row>
        <row r="335">
          <cell r="A335" t="str">
            <v>811.1P6</v>
          </cell>
          <cell r="B335" t="str">
            <v>3.2.10.1</v>
          </cell>
        </row>
        <row r="336">
          <cell r="A336" t="str">
            <v>811.1P7</v>
          </cell>
          <cell r="B336" t="str">
            <v>3.2.10.1</v>
          </cell>
        </row>
        <row r="337">
          <cell r="A337" t="str">
            <v>811.1P8</v>
          </cell>
          <cell r="B337" t="str">
            <v>3.2.10.1</v>
          </cell>
        </row>
        <row r="338">
          <cell r="A338" t="str">
            <v>811.1P9</v>
          </cell>
          <cell r="B338" t="str">
            <v>3.2.10.1</v>
          </cell>
        </row>
        <row r="339">
          <cell r="A339" t="str">
            <v>812.1</v>
          </cell>
          <cell r="B339" t="str">
            <v>3.3.5.3</v>
          </cell>
        </row>
        <row r="340">
          <cell r="A340" t="str">
            <v>815P</v>
          </cell>
          <cell r="B340" t="str">
            <v>3.2.10.3</v>
          </cell>
        </row>
        <row r="341">
          <cell r="A341" t="str">
            <v>900.1</v>
          </cell>
          <cell r="B341" t="str">
            <v xml:space="preserve">3.6.9.3.1   </v>
          </cell>
        </row>
        <row r="342">
          <cell r="A342" t="str">
            <v>900.2</v>
          </cell>
          <cell r="B342" t="str">
            <v xml:space="preserve">3.6.9.3.1   </v>
          </cell>
        </row>
        <row r="343">
          <cell r="A343" t="str">
            <v>900.3</v>
          </cell>
          <cell r="B343" t="str">
            <v xml:space="preserve">3.6.9.3.1   </v>
          </cell>
        </row>
        <row r="344">
          <cell r="A344" t="str">
            <v>900.3P</v>
          </cell>
          <cell r="B344" t="str">
            <v xml:space="preserve">3.6.9.3.1   </v>
          </cell>
        </row>
        <row r="345">
          <cell r="A345" t="str">
            <v>900.4P</v>
          </cell>
          <cell r="B345" t="str">
            <v xml:space="preserve">3.6.9.3.1   </v>
          </cell>
        </row>
        <row r="346">
          <cell r="A346" t="str">
            <v>640.1P2</v>
          </cell>
          <cell r="B346" t="str">
            <v>3.6.6.11.3</v>
          </cell>
        </row>
        <row r="347">
          <cell r="A347" t="str">
            <v>trinchos de madera</v>
          </cell>
          <cell r="B347" t="str">
            <v> 3.2.7.5.1</v>
          </cell>
        </row>
        <row r="348">
          <cell r="A348" t="str">
            <v>510P1</v>
          </cell>
          <cell r="B348" t="str">
            <v>3.6.5.2</v>
          </cell>
        </row>
        <row r="349">
          <cell r="A349" t="str">
            <v>510P2</v>
          </cell>
          <cell r="B349" t="str">
            <v>3.6.5.2.2</v>
          </cell>
        </row>
        <row r="350">
          <cell r="A350" t="str">
            <v>510P3</v>
          </cell>
          <cell r="B350" t="str">
            <v>3.6.5.2</v>
          </cell>
        </row>
      </sheetData>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Descapote"/>
      <sheetName val="630.4"/>
      <sheetName val="Cuadrillas"/>
      <sheetName val="Equ"/>
      <sheetName val="Trans"/>
      <sheetName val="Mat"/>
    </sheetNames>
    <sheetDataSet>
      <sheetData sheetId="0" refreshError="1"/>
      <sheetData sheetId="1" refreshError="1">
        <row r="1">
          <cell r="A1" t="str">
            <v>ITEM</v>
          </cell>
          <cell r="B1" t="str">
            <v>DESCRIPCION</v>
          </cell>
          <cell r="C1" t="str">
            <v xml:space="preserve">UNIDAD </v>
          </cell>
          <cell r="D1" t="str">
            <v>COSTO TOTAL</v>
          </cell>
          <cell r="G1" t="str">
            <v>CUBS</v>
          </cell>
        </row>
        <row r="2">
          <cell r="A2" t="str">
            <v>200.1</v>
          </cell>
          <cell r="B2" t="str">
            <v xml:space="preserve">DESMONTE Y LIMPIEZA EN BOSQUE           </v>
          </cell>
          <cell r="C2" t="str">
            <v>Ha</v>
          </cell>
          <cell r="D2">
            <v>2512248</v>
          </cell>
          <cell r="E2">
            <v>1</v>
          </cell>
          <cell r="F2">
            <v>1</v>
          </cell>
          <cell r="G2" t="str">
            <v>3.6.1.2.1</v>
          </cell>
        </row>
        <row r="3">
          <cell r="A3" t="str">
            <v>200.2</v>
          </cell>
          <cell r="B3" t="str">
            <v xml:space="preserve">DESMONTE Y LIMPIEZA EN ZONAS NO BOSCOSAS           </v>
          </cell>
          <cell r="C3" t="str">
            <v>Ha</v>
          </cell>
          <cell r="D3">
            <v>950061.52597402583</v>
          </cell>
          <cell r="F3">
            <v>1</v>
          </cell>
          <cell r="G3" t="str">
            <v>3.6.1.2.3</v>
          </cell>
        </row>
        <row r="4">
          <cell r="A4" t="str">
            <v>201.7</v>
          </cell>
          <cell r="B4" t="str">
            <v xml:space="preserve">DEMOLICION DE ESTRUCTURAS.             </v>
          </cell>
          <cell r="C4" t="str">
            <v>M3</v>
          </cell>
          <cell r="D4">
            <v>97845</v>
          </cell>
          <cell r="F4">
            <v>1</v>
          </cell>
          <cell r="G4" t="str">
            <v xml:space="preserve">3.6.1.3.13  </v>
          </cell>
        </row>
        <row r="5">
          <cell r="A5" t="str">
            <v>201.8</v>
          </cell>
          <cell r="B5" t="str">
            <v>DEMOLICION DE PAVIMENTOS RIGIDOS</v>
          </cell>
          <cell r="C5" t="str">
            <v>M2</v>
          </cell>
          <cell r="D5">
            <v>26099</v>
          </cell>
          <cell r="F5">
            <v>1</v>
          </cell>
          <cell r="G5" t="str">
            <v>3.6.1.3.15</v>
          </cell>
        </row>
        <row r="6">
          <cell r="A6" t="str">
            <v>201.9</v>
          </cell>
          <cell r="B6" t="str">
            <v xml:space="preserve">DEMOLICION DE PISOS Y ANDENES DE CONCRETO.             </v>
          </cell>
          <cell r="C6" t="str">
            <v>M2</v>
          </cell>
          <cell r="D6">
            <v>19159</v>
          </cell>
          <cell r="F6">
            <v>1</v>
          </cell>
          <cell r="G6" t="str">
            <v>3.6.1.3.33</v>
          </cell>
        </row>
        <row r="7">
          <cell r="A7" t="str">
            <v>201.10</v>
          </cell>
          <cell r="B7" t="str">
            <v xml:space="preserve">DEMOLICION DE BORDILLOS DE CONCRETO      </v>
          </cell>
          <cell r="C7" t="str">
            <v>ML</v>
          </cell>
          <cell r="D7">
            <v>15722</v>
          </cell>
          <cell r="F7">
            <v>1</v>
          </cell>
          <cell r="G7" t="str">
            <v>3.6.1.3.35</v>
          </cell>
        </row>
        <row r="8">
          <cell r="A8" t="str">
            <v>201.11</v>
          </cell>
          <cell r="B8" t="str">
            <v xml:space="preserve">DESMONTAJE Y TRASLADO DE ESTRUCTURAS METALICAS.            </v>
          </cell>
          <cell r="C8" t="str">
            <v>Kg</v>
          </cell>
          <cell r="D8">
            <v>1218</v>
          </cell>
          <cell r="F8">
            <v>1</v>
          </cell>
          <cell r="G8" t="str">
            <v>3.6.1.3</v>
          </cell>
        </row>
        <row r="9">
          <cell r="A9" t="str">
            <v>201.12</v>
          </cell>
          <cell r="B9" t="str">
            <v xml:space="preserve">REMOCION DE ESPECIES VEGETALES           </v>
          </cell>
          <cell r="C9" t="str">
            <v>UN</v>
          </cell>
          <cell r="D9">
            <v>148653</v>
          </cell>
          <cell r="F9">
            <v>1</v>
          </cell>
          <cell r="G9" t="str">
            <v>3.6.1.3.47</v>
          </cell>
        </row>
        <row r="10">
          <cell r="A10" t="str">
            <v>201.15</v>
          </cell>
          <cell r="B10" t="str">
            <v>REMOCION DE ALCANTARILLAS</v>
          </cell>
          <cell r="C10" t="str">
            <v>ML</v>
          </cell>
          <cell r="D10">
            <v>65945</v>
          </cell>
          <cell r="F10">
            <v>1</v>
          </cell>
          <cell r="G10" t="str">
            <v>3.6.1.3</v>
          </cell>
        </row>
        <row r="11">
          <cell r="A11" t="str">
            <v>201.16</v>
          </cell>
          <cell r="B11" t="str">
            <v xml:space="preserve">REMOCION DE CERCAS DE ALAMBRE            </v>
          </cell>
          <cell r="C11" t="str">
            <v>ML</v>
          </cell>
          <cell r="D11">
            <v>3175</v>
          </cell>
          <cell r="F11">
            <v>1</v>
          </cell>
          <cell r="G11" t="str">
            <v>3.6.1.3</v>
          </cell>
        </row>
        <row r="12">
          <cell r="A12" t="str">
            <v>201.21</v>
          </cell>
          <cell r="B12" t="str">
            <v>REMOCION DE DEFENSAS METALICAS</v>
          </cell>
          <cell r="C12" t="str">
            <v>ML</v>
          </cell>
          <cell r="D12">
            <v>8238</v>
          </cell>
          <cell r="F12">
            <v>1</v>
          </cell>
          <cell r="G12" t="str">
            <v>3.6.1.3</v>
          </cell>
        </row>
        <row r="13">
          <cell r="A13" t="str">
            <v>210.1.1</v>
          </cell>
          <cell r="B13" t="str">
            <v>EXCAVACIÓN SIN CLASIFICAR DE LA EXPLANACIÓN Y CANALES</v>
          </cell>
          <cell r="C13" t="str">
            <v>M3</v>
          </cell>
          <cell r="D13">
            <v>11606</v>
          </cell>
          <cell r="F13">
            <v>1</v>
          </cell>
          <cell r="G13" t="str">
            <v xml:space="preserve">3.6.2.1.1 </v>
          </cell>
        </row>
        <row r="14">
          <cell r="A14" t="str">
            <v>210.1.2</v>
          </cell>
          <cell r="B14" t="str">
            <v>EXCAVACIÓN SIN CLASIFICAR DE PRESTAMOS</v>
          </cell>
          <cell r="C14" t="str">
            <v>M3</v>
          </cell>
          <cell r="D14">
            <v>6120</v>
          </cell>
          <cell r="F14">
            <v>1</v>
          </cell>
          <cell r="G14" t="str">
            <v>3.6.2.1.3 </v>
          </cell>
        </row>
        <row r="15">
          <cell r="A15" t="str">
            <v>210.2.1</v>
          </cell>
          <cell r="B15" t="str">
            <v>EXCAVACION EN ROCA DE LA EXPLANACION Y CANALES</v>
          </cell>
          <cell r="C15" t="str">
            <v>M3</v>
          </cell>
          <cell r="D15">
            <v>33225</v>
          </cell>
          <cell r="F15">
            <v>1</v>
          </cell>
          <cell r="G15" t="str">
            <v>3.6.2.1.3</v>
          </cell>
        </row>
        <row r="16">
          <cell r="A16" t="str">
            <v>210.2.2</v>
          </cell>
          <cell r="B16" t="str">
            <v>EXCAVACION EN MATERIAL COMUN DE LA EXPLANACION Y CANALES</v>
          </cell>
          <cell r="C16" t="str">
            <v>M3</v>
          </cell>
          <cell r="D16">
            <v>5392</v>
          </cell>
          <cell r="F16">
            <v>1</v>
          </cell>
          <cell r="G16" t="str">
            <v>3.6.2.1.5</v>
          </cell>
        </row>
        <row r="17">
          <cell r="A17" t="str">
            <v>210.2.3</v>
          </cell>
          <cell r="B17" t="str">
            <v>EXCAVACION EN ROCA DE PRESTAMOS</v>
          </cell>
          <cell r="C17" t="str">
            <v>M3</v>
          </cell>
          <cell r="D17">
            <v>17643</v>
          </cell>
          <cell r="F17">
            <v>1</v>
          </cell>
          <cell r="G17" t="str">
            <v>3.6.2.1.5</v>
          </cell>
        </row>
        <row r="18">
          <cell r="A18" t="str">
            <v>210.2.4</v>
          </cell>
          <cell r="B18" t="str">
            <v xml:space="preserve">EXCAVACION EN MATERIAL COMUN DE PRESTAMOS         </v>
          </cell>
          <cell r="C18" t="str">
            <v>M3</v>
          </cell>
          <cell r="D18">
            <v>3945</v>
          </cell>
          <cell r="F18">
            <v>1</v>
          </cell>
          <cell r="G18" t="str">
            <v>3.6.2.1.5</v>
          </cell>
        </row>
        <row r="19">
          <cell r="A19" t="str">
            <v>211.1</v>
          </cell>
          <cell r="B19" t="str">
            <v>REMOCION DE DERRUMBES</v>
          </cell>
          <cell r="C19" t="str">
            <v>M3</v>
          </cell>
          <cell r="D19">
            <v>5397</v>
          </cell>
          <cell r="F19">
            <v>1</v>
          </cell>
          <cell r="G19" t="str">
            <v xml:space="preserve">3.6.2.2.1  </v>
          </cell>
        </row>
        <row r="20">
          <cell r="A20" t="str">
            <v>220.1</v>
          </cell>
          <cell r="B20" t="str">
            <v>TERRAPLENES</v>
          </cell>
          <cell r="C20" t="str">
            <v>M3</v>
          </cell>
          <cell r="D20">
            <v>10653</v>
          </cell>
          <cell r="F20">
            <v>1</v>
          </cell>
          <cell r="G20" t="str">
            <v>3.6.2.3.1</v>
          </cell>
        </row>
        <row r="21">
          <cell r="A21" t="str">
            <v>221.1</v>
          </cell>
          <cell r="B21" t="str">
            <v>PEDRAPLÉN COMPACTO</v>
          </cell>
          <cell r="C21" t="str">
            <v>M3</v>
          </cell>
          <cell r="D21">
            <v>11290</v>
          </cell>
          <cell r="F21">
            <v>1</v>
          </cell>
          <cell r="G21" t="str">
            <v>3.6.2.4.2</v>
          </cell>
        </row>
        <row r="22">
          <cell r="A22" t="str">
            <v>221.2</v>
          </cell>
          <cell r="B22" t="str">
            <v>PEDRAPLÉN SUELTO</v>
          </cell>
          <cell r="C22" t="str">
            <v>M3</v>
          </cell>
          <cell r="D22">
            <v>8032</v>
          </cell>
          <cell r="F22">
            <v>1</v>
          </cell>
          <cell r="G22" t="str">
            <v>3.6.2.4.1</v>
          </cell>
        </row>
        <row r="23">
          <cell r="A23" t="str">
            <v>230.1</v>
          </cell>
          <cell r="B23" t="str">
            <v xml:space="preserve">MEJORAMIENTO DE LA SUBRASANTE INVOLUCRANDO EL SUELO EXISTENTE.          </v>
          </cell>
          <cell r="C23" t="str">
            <v>M2</v>
          </cell>
          <cell r="D23">
            <v>937</v>
          </cell>
          <cell r="F23">
            <v>1</v>
          </cell>
          <cell r="G23" t="str">
            <v>3.6.2.5.1</v>
          </cell>
        </row>
        <row r="24">
          <cell r="A24" t="str">
            <v>230.2</v>
          </cell>
          <cell r="B24" t="str">
            <v xml:space="preserve">MEJORAMIENTO DE LA SUBRASANTE EMPLEANDO UNICAMENTE MATERIAL ADICIONADO.             </v>
          </cell>
          <cell r="C24" t="str">
            <v>M3</v>
          </cell>
          <cell r="D24">
            <v>6124</v>
          </cell>
          <cell r="F24">
            <v>1</v>
          </cell>
          <cell r="G24" t="str">
            <v>3.6.2.5.2</v>
          </cell>
        </row>
        <row r="25">
          <cell r="A25" t="str">
            <v>231.1</v>
          </cell>
          <cell r="B25" t="str">
            <v>GEOTEXTIL PARA SEPARACION DE SUELOS DE SUBRASANTE Y CAPAS GRANULARES</v>
          </cell>
          <cell r="C25" t="str">
            <v>M2</v>
          </cell>
          <cell r="D25">
            <v>8153</v>
          </cell>
          <cell r="F25">
            <v>1</v>
          </cell>
          <cell r="G25" t="str">
            <v>3.6.8.2 </v>
          </cell>
        </row>
        <row r="26">
          <cell r="A26" t="str">
            <v>232.1</v>
          </cell>
          <cell r="B26" t="str">
            <v xml:space="preserve">GEOTEXTIL PARA ESTABILIZACION DE SUELOS DE SUBRASANTE Y CAPAS GRANULARES           </v>
          </cell>
          <cell r="C26" t="str">
            <v>M2</v>
          </cell>
          <cell r="D26">
            <v>8153</v>
          </cell>
          <cell r="F26">
            <v>1</v>
          </cell>
          <cell r="G26" t="str">
            <v>3.6.8.2 </v>
          </cell>
        </row>
        <row r="27">
          <cell r="A27" t="str">
            <v>310.1</v>
          </cell>
          <cell r="B27" t="str">
            <v xml:space="preserve">CONFORMACION DE LA CALZADA EXISTENTE           </v>
          </cell>
          <cell r="C27" t="str">
            <v>M2</v>
          </cell>
          <cell r="D27">
            <v>866</v>
          </cell>
          <cell r="F27">
            <v>1</v>
          </cell>
          <cell r="G27" t="str">
            <v>3.6.3.1.1</v>
          </cell>
        </row>
        <row r="28">
          <cell r="A28" t="str">
            <v>311.1</v>
          </cell>
          <cell r="B28" t="str">
            <v xml:space="preserve">AFIRMADO             </v>
          </cell>
          <cell r="C28" t="str">
            <v>M3</v>
          </cell>
          <cell r="D28">
            <v>47968</v>
          </cell>
          <cell r="F28">
            <v>1</v>
          </cell>
          <cell r="G28" t="str">
            <v>3.6.3.2.1</v>
          </cell>
        </row>
        <row r="29">
          <cell r="A29" t="str">
            <v>320.1</v>
          </cell>
          <cell r="B29" t="str">
            <v>SUBBASE GRANULAR</v>
          </cell>
          <cell r="C29" t="str">
            <v>M3</v>
          </cell>
          <cell r="D29">
            <v>62515</v>
          </cell>
          <cell r="F29">
            <v>1</v>
          </cell>
          <cell r="G29" t="str">
            <v>3.6.3.4.4</v>
          </cell>
        </row>
        <row r="30">
          <cell r="A30" t="str">
            <v>320.2</v>
          </cell>
          <cell r="B30" t="str">
            <v>SUBBASE GRANULAR PARA BACHEO</v>
          </cell>
          <cell r="C30" t="str">
            <v>M3</v>
          </cell>
          <cell r="D30">
            <v>103869</v>
          </cell>
          <cell r="F30">
            <v>1</v>
          </cell>
          <cell r="G30" t="str">
            <v>3.6.3.4.4</v>
          </cell>
        </row>
        <row r="31">
          <cell r="A31" t="str">
            <v>330.1</v>
          </cell>
          <cell r="B31" t="str">
            <v>BASE GRANULAR</v>
          </cell>
          <cell r="C31" t="str">
            <v>M³</v>
          </cell>
          <cell r="D31">
            <v>69583</v>
          </cell>
          <cell r="F31">
            <v>1</v>
          </cell>
          <cell r="G31" t="str">
            <v>3.6.3.6.2</v>
          </cell>
        </row>
        <row r="32">
          <cell r="A32" t="str">
            <v>330.2</v>
          </cell>
          <cell r="B32" t="str">
            <v>BASE GRANULAR PARA BACHEO</v>
          </cell>
          <cell r="C32" t="str">
            <v>M³</v>
          </cell>
          <cell r="D32">
            <v>155759</v>
          </cell>
          <cell r="F32">
            <v>1</v>
          </cell>
          <cell r="G32" t="str">
            <v>3.6.3.6.3</v>
          </cell>
        </row>
        <row r="33">
          <cell r="A33" t="str">
            <v>340.1</v>
          </cell>
          <cell r="B33" t="str">
            <v>BASE ESTABILIZADA CON EMULSIÓN ASFÁLTICA BEE-1</v>
          </cell>
          <cell r="C33" t="str">
            <v>M³</v>
          </cell>
          <cell r="D33">
            <v>74503</v>
          </cell>
          <cell r="F33">
            <v>1</v>
          </cell>
          <cell r="G33" t="str">
            <v>3.6.3.7.1</v>
          </cell>
        </row>
        <row r="34">
          <cell r="A34" t="str">
            <v>340.2</v>
          </cell>
          <cell r="B34" t="str">
            <v>BASE ESTABILIZADA CON EMULSIÓN ASFÁLTICA BEE-2</v>
          </cell>
          <cell r="C34" t="str">
            <v>M³</v>
          </cell>
          <cell r="D34">
            <v>77436</v>
          </cell>
          <cell r="F34">
            <v>1</v>
          </cell>
          <cell r="G34" t="str">
            <v>3.6.3.7.3</v>
          </cell>
        </row>
        <row r="35">
          <cell r="A35" t="str">
            <v>341.1</v>
          </cell>
          <cell r="B35" t="str">
            <v>BASE ESTABILIZADA CON CEMENTO PORTLAND</v>
          </cell>
          <cell r="C35" t="str">
            <v>M³</v>
          </cell>
          <cell r="D35">
            <v>66206</v>
          </cell>
          <cell r="F35">
            <v>1</v>
          </cell>
          <cell r="G35" t="str">
            <v>3.6.3.7</v>
          </cell>
        </row>
        <row r="36">
          <cell r="A36" t="str">
            <v>341.2</v>
          </cell>
          <cell r="B36" t="str">
            <v>CEMENTO PORTLAND</v>
          </cell>
          <cell r="C36" t="str">
            <v>KG</v>
          </cell>
          <cell r="D36">
            <v>614</v>
          </cell>
          <cell r="F36">
            <v>1</v>
          </cell>
          <cell r="G36" t="str">
            <v>3.6.3.7</v>
          </cell>
        </row>
        <row r="37">
          <cell r="A37" t="str">
            <v>342.1</v>
          </cell>
          <cell r="B37" t="str">
            <v>BASE DE CONCRETO HIDRÁULICO</v>
          </cell>
          <cell r="C37" t="str">
            <v>M³</v>
          </cell>
          <cell r="D37">
            <v>634841</v>
          </cell>
          <cell r="F37">
            <v>1</v>
          </cell>
          <cell r="G37" t="str">
            <v>3.6.3.7</v>
          </cell>
        </row>
        <row r="38">
          <cell r="A38" t="str">
            <v>410.1</v>
          </cell>
          <cell r="B38" t="str">
            <v>CEMENTO ASFÁLTICO DE PENETRACIÓN 60-70</v>
          </cell>
          <cell r="C38" t="str">
            <v>KG</v>
          </cell>
          <cell r="D38">
            <v>1394</v>
          </cell>
          <cell r="F38">
            <v>1</v>
          </cell>
          <cell r="G38" t="str">
            <v>3.6.4.1.1</v>
          </cell>
        </row>
        <row r="39">
          <cell r="A39" t="str">
            <v>410.2</v>
          </cell>
          <cell r="B39" t="str">
            <v>CEMENTO ASFÁLTICO DE PENETRACIÓN 80-100</v>
          </cell>
          <cell r="C39" t="str">
            <v>KG</v>
          </cell>
          <cell r="D39">
            <v>1331</v>
          </cell>
          <cell r="F39">
            <v>1</v>
          </cell>
          <cell r="G39" t="str">
            <v>3.6.4.1.2</v>
          </cell>
        </row>
        <row r="40">
          <cell r="A40" t="str">
            <v>411.1</v>
          </cell>
          <cell r="B40" t="str">
            <v>EMULSIÓN ASFÁLTICA DE ROTURA MEDIA CRM</v>
          </cell>
          <cell r="C40" t="str">
            <v>LT</v>
          </cell>
          <cell r="D40">
            <v>1903</v>
          </cell>
          <cell r="F40">
            <v>1</v>
          </cell>
          <cell r="G40" t="str">
            <v>3.6.4.2.1</v>
          </cell>
        </row>
        <row r="41">
          <cell r="A41" t="str">
            <v>411.2</v>
          </cell>
          <cell r="B41" t="str">
            <v>EMULSIÓN ASFÁLTICA DE ROTURA LENTA CRL-1</v>
          </cell>
          <cell r="C41" t="str">
            <v>LT</v>
          </cell>
          <cell r="D41">
            <v>1686</v>
          </cell>
          <cell r="F41">
            <v>1</v>
          </cell>
          <cell r="G41" t="str">
            <v>3.6.4.2.2</v>
          </cell>
        </row>
        <row r="42">
          <cell r="A42" t="str">
            <v>411.3</v>
          </cell>
          <cell r="B42" t="str">
            <v>EMULSIÓN ASFÁLTICA DE ROTURA LENTA CRL-1H</v>
          </cell>
          <cell r="C42" t="str">
            <v>LT</v>
          </cell>
          <cell r="D42">
            <v>1594</v>
          </cell>
          <cell r="F42">
            <v>1</v>
          </cell>
          <cell r="G42" t="str">
            <v>3.6.4.2.3</v>
          </cell>
        </row>
        <row r="43">
          <cell r="A43" t="str">
            <v>414.1</v>
          </cell>
          <cell r="B43" t="str">
            <v>CEMENTO ASFÁLTICO MODIFICADO CON POLÍMEROS TIPO I</v>
          </cell>
          <cell r="C43" t="str">
            <v>KG</v>
          </cell>
          <cell r="D43">
            <v>2226</v>
          </cell>
          <cell r="F43">
            <v>1</v>
          </cell>
          <cell r="G43" t="str">
            <v>3.6.4.1.3</v>
          </cell>
        </row>
        <row r="44">
          <cell r="A44" t="str">
            <v>414.2</v>
          </cell>
          <cell r="B44" t="str">
            <v>CEMENTO ASFÁLTICO MODIFICADO CON POLÍMEROS TIPO II</v>
          </cell>
          <cell r="C44" t="str">
            <v>KG</v>
          </cell>
          <cell r="D44">
            <v>2359</v>
          </cell>
          <cell r="F44">
            <v>1</v>
          </cell>
          <cell r="G44" t="str">
            <v>3.6.4.1.4</v>
          </cell>
        </row>
        <row r="45">
          <cell r="A45" t="str">
            <v>414.3</v>
          </cell>
          <cell r="B45" t="str">
            <v>CEMENTO ASFÁLTICO MODIFICADO CON POLÍMEROS TIPO III</v>
          </cell>
          <cell r="C45" t="str">
            <v>KG</v>
          </cell>
          <cell r="D45">
            <v>2480</v>
          </cell>
          <cell r="F45">
            <v>1</v>
          </cell>
          <cell r="G45" t="str">
            <v>3.6.4.1.5</v>
          </cell>
        </row>
        <row r="46">
          <cell r="A46" t="str">
            <v>414.4</v>
          </cell>
          <cell r="B46" t="str">
            <v>CEMENTO ASFÁLTICO MODIFICADO CON POLÍMEROS TIPO IV</v>
          </cell>
          <cell r="C46" t="str">
            <v>KG</v>
          </cell>
          <cell r="D46">
            <v>2661</v>
          </cell>
          <cell r="F46">
            <v>1</v>
          </cell>
          <cell r="G46" t="str">
            <v>3.6.4.1.6</v>
          </cell>
        </row>
        <row r="47">
          <cell r="A47" t="str">
            <v>414.5</v>
          </cell>
          <cell r="B47" t="str">
            <v>CEMENTO ASFÁLTICO MODIFICADO CON POLÍMEROS TIPO V</v>
          </cell>
          <cell r="C47" t="str">
            <v>KG</v>
          </cell>
          <cell r="D47">
            <v>2682</v>
          </cell>
          <cell r="F47">
            <v>1</v>
          </cell>
          <cell r="G47" t="str">
            <v>3.6.4.1</v>
          </cell>
        </row>
        <row r="48">
          <cell r="A48" t="str">
            <v>415.1</v>
          </cell>
          <cell r="B48" t="str">
            <v>EMULSIÓN ASFÁLTICA DE ROTURA MEDIA MODIFICADA CON POLÍMEROS CRMm</v>
          </cell>
          <cell r="C48" t="str">
            <v>LT</v>
          </cell>
          <cell r="D48">
            <v>2375</v>
          </cell>
          <cell r="F48">
            <v>1</v>
          </cell>
          <cell r="G48" t="str">
            <v>3.6.4.2.5</v>
          </cell>
        </row>
        <row r="49">
          <cell r="A49" t="str">
            <v>420.1</v>
          </cell>
          <cell r="B49" t="str">
            <v>RIEGO DE IMPRIMACIÓN CON EMULSIÓN ASFÁLTICA</v>
          </cell>
          <cell r="C49" t="str">
            <v>M²</v>
          </cell>
          <cell r="D49">
            <v>2260</v>
          </cell>
          <cell r="F49">
            <v>1</v>
          </cell>
          <cell r="G49" t="str">
            <v xml:space="preserve">3.6.4.3.1 </v>
          </cell>
        </row>
        <row r="50">
          <cell r="A50" t="str">
            <v>420.2</v>
          </cell>
          <cell r="B50" t="str">
            <v>RIEGO DE IMPRIMACIÓN CON ASFALTO LÍQUIDO</v>
          </cell>
          <cell r="C50" t="str">
            <v>M²</v>
          </cell>
          <cell r="D50">
            <v>10036</v>
          </cell>
          <cell r="F50">
            <v>1</v>
          </cell>
          <cell r="G50" t="str">
            <v>3.6.4.3.2</v>
          </cell>
        </row>
        <row r="51">
          <cell r="A51" t="str">
            <v>421.1</v>
          </cell>
          <cell r="B51" t="str">
            <v>RIEGO DE LIGA CON EMULSIÓN ASFÁLTICA CRR-1</v>
          </cell>
          <cell r="C51" t="str">
            <v>M²</v>
          </cell>
          <cell r="D51">
            <v>1104</v>
          </cell>
          <cell r="F51">
            <v>1</v>
          </cell>
          <cell r="G51" t="str">
            <v>3.6.4.4.2</v>
          </cell>
        </row>
        <row r="52">
          <cell r="A52" t="str">
            <v>421.2</v>
          </cell>
          <cell r="B52" t="str">
            <v>RIEGO DE LIGA CON EMULSIÓN ASFÁLTICA CRR-2</v>
          </cell>
          <cell r="C52" t="str">
            <v>M²</v>
          </cell>
          <cell r="D52">
            <v>1047</v>
          </cell>
          <cell r="F52">
            <v>1</v>
          </cell>
          <cell r="G52" t="str">
            <v>3.6.4.4.3</v>
          </cell>
        </row>
        <row r="53">
          <cell r="A53" t="str">
            <v>421.3</v>
          </cell>
          <cell r="B53" t="str">
            <v>RIEGO DE LIGA CON EMULSIÓN MODIFICADA CON POLÍMEROS              CRR-1m</v>
          </cell>
          <cell r="C53" t="str">
            <v>M²</v>
          </cell>
          <cell r="D53">
            <v>1683</v>
          </cell>
          <cell r="F53">
            <v>1</v>
          </cell>
          <cell r="G53" t="str">
            <v>3.6.4.4.4</v>
          </cell>
        </row>
        <row r="54">
          <cell r="A54" t="str">
            <v>421.4</v>
          </cell>
          <cell r="B54" t="str">
            <v>RIEGO DE LIGA CON EMULSIÓN MODIFICADA CON POLÍMEROS CRR-2m</v>
          </cell>
          <cell r="C54" t="str">
            <v>M²</v>
          </cell>
          <cell r="D54">
            <v>1706</v>
          </cell>
          <cell r="F54">
            <v>1</v>
          </cell>
          <cell r="G54" t="str">
            <v>3.6.4.4.5</v>
          </cell>
        </row>
        <row r="55">
          <cell r="A55" t="str">
            <v>430.1</v>
          </cell>
          <cell r="B55" t="str">
            <v>TRATAMIENTO SUPERFICIAL SIMPLE CON EMULSIÓN CRR-2</v>
          </cell>
          <cell r="C55" t="str">
            <v>M²</v>
          </cell>
          <cell r="D55">
            <v>6579</v>
          </cell>
          <cell r="F55">
            <v>1</v>
          </cell>
          <cell r="G55" t="str">
            <v>3.6.4.5.1</v>
          </cell>
        </row>
        <row r="56">
          <cell r="A56" t="str">
            <v>430.2</v>
          </cell>
          <cell r="B56" t="str">
            <v>TRATAMIENTO SUPERFICIAL SIMPLE CON EMULSIÓN CRR-2M</v>
          </cell>
          <cell r="C56" t="str">
            <v>M²</v>
          </cell>
          <cell r="D56">
            <v>7377</v>
          </cell>
          <cell r="F56">
            <v>1</v>
          </cell>
          <cell r="G56" t="str">
            <v>3.6.4.5.2</v>
          </cell>
        </row>
        <row r="57">
          <cell r="A57" t="str">
            <v>431.1</v>
          </cell>
          <cell r="B57" t="str">
            <v>TRATAMIENTO SUPERFICIAL DOBLE CON EMULSION CRR-2</v>
          </cell>
          <cell r="C57" t="str">
            <v>M²</v>
          </cell>
          <cell r="D57">
            <v>9843</v>
          </cell>
          <cell r="F57">
            <v>1</v>
          </cell>
          <cell r="G57" t="str">
            <v>3.6.4.6.1</v>
          </cell>
        </row>
        <row r="58">
          <cell r="A58" t="str">
            <v>431.2</v>
          </cell>
          <cell r="B58" t="str">
            <v>TRATAMIENTO SUPERFICIAL DOBLE CON EMULSION CRR-2M</v>
          </cell>
          <cell r="C58" t="str">
            <v>M²</v>
          </cell>
          <cell r="D58">
            <v>11212</v>
          </cell>
          <cell r="F58">
            <v>1</v>
          </cell>
          <cell r="G58" t="str">
            <v>3.6.4.6.2</v>
          </cell>
        </row>
        <row r="59">
          <cell r="A59" t="str">
            <v>432.1</v>
          </cell>
          <cell r="B59" t="str">
            <v>SELLO DE ARENA-ASFALTO CRR-2</v>
          </cell>
          <cell r="C59" t="str">
            <v>M²</v>
          </cell>
          <cell r="D59">
            <v>3240</v>
          </cell>
          <cell r="F59">
            <v>1</v>
          </cell>
          <cell r="G59" t="str">
            <v>3.6.4.7.1</v>
          </cell>
        </row>
        <row r="60">
          <cell r="A60" t="str">
            <v>432.2</v>
          </cell>
          <cell r="B60" t="str">
            <v>SELLO DE ARENA-ASFALTO CRR-2M</v>
          </cell>
          <cell r="C60" t="str">
            <v>M²</v>
          </cell>
          <cell r="D60">
            <v>3684</v>
          </cell>
          <cell r="F60">
            <v>1</v>
          </cell>
          <cell r="G60" t="str">
            <v>3.6.4.7.1</v>
          </cell>
        </row>
        <row r="61">
          <cell r="A61" t="str">
            <v>433.1</v>
          </cell>
          <cell r="B61" t="str">
            <v>LECHADA ASFALTICA CON EMULSION CRL-1H LA-1</v>
          </cell>
          <cell r="C61" t="str">
            <v>M²</v>
          </cell>
          <cell r="D61">
            <v>4072</v>
          </cell>
          <cell r="F61">
            <v>1</v>
          </cell>
          <cell r="G61" t="str">
            <v>3.6.4.8.1</v>
          </cell>
        </row>
        <row r="62">
          <cell r="A62" t="str">
            <v>433.2</v>
          </cell>
          <cell r="B62" t="str">
            <v>LECHADA ASFALTICA CON EMULSION CRL-1H LA-2</v>
          </cell>
          <cell r="C62" t="str">
            <v>M²</v>
          </cell>
          <cell r="D62">
            <v>5365</v>
          </cell>
          <cell r="F62">
            <v>1</v>
          </cell>
          <cell r="G62" t="str">
            <v>3.6.4.8.2</v>
          </cell>
        </row>
        <row r="63">
          <cell r="A63" t="str">
            <v>433.3</v>
          </cell>
          <cell r="B63" t="str">
            <v>LECHADA ASFALTICA CON EMULSION CRL-1H LA-3</v>
          </cell>
          <cell r="C63" t="str">
            <v>M²</v>
          </cell>
          <cell r="D63">
            <v>5521</v>
          </cell>
          <cell r="F63">
            <v>1</v>
          </cell>
          <cell r="G63" t="str">
            <v>3.6.4.8.3</v>
          </cell>
        </row>
        <row r="64">
          <cell r="A64" t="str">
            <v>433.4</v>
          </cell>
          <cell r="B64" t="str">
            <v>LECHADA ASFALTICA CON EMULSION CRL-1H LA-4</v>
          </cell>
          <cell r="C64" t="str">
            <v>M²</v>
          </cell>
          <cell r="D64">
            <v>6762</v>
          </cell>
          <cell r="F64">
            <v>1</v>
          </cell>
          <cell r="G64" t="str">
            <v>3.6.4.8.4</v>
          </cell>
        </row>
        <row r="65">
          <cell r="A65" t="str">
            <v>433.5</v>
          </cell>
          <cell r="B65" t="str">
            <v>LECHADA ASFALTICA CON EMULSION CRL-1HM LA-1</v>
          </cell>
          <cell r="C65" t="str">
            <v>M²</v>
          </cell>
          <cell r="D65">
            <v>4614</v>
          </cell>
          <cell r="F65">
            <v>1</v>
          </cell>
          <cell r="G65" t="str">
            <v>3.6.4.8.5</v>
          </cell>
        </row>
        <row r="66">
          <cell r="A66" t="str">
            <v>433.6</v>
          </cell>
          <cell r="B66" t="str">
            <v>LECHADA ASFALTICA CON EMULSION CRL-1HM LA-2</v>
          </cell>
          <cell r="C66" t="str">
            <v>M²</v>
          </cell>
          <cell r="D66">
            <v>6159</v>
          </cell>
          <cell r="F66">
            <v>1</v>
          </cell>
          <cell r="G66" t="str">
            <v>3.6.4.8.6</v>
          </cell>
        </row>
        <row r="67">
          <cell r="A67" t="str">
            <v>433.7</v>
          </cell>
          <cell r="B67" t="str">
            <v>LECHADA ASFALTICA CON EMULSION CRL-1HM LA-3</v>
          </cell>
          <cell r="C67" t="str">
            <v>M²</v>
          </cell>
          <cell r="D67">
            <v>6502</v>
          </cell>
          <cell r="F67">
            <v>1</v>
          </cell>
          <cell r="G67" t="str">
            <v>3.6.4.8.7</v>
          </cell>
        </row>
        <row r="68">
          <cell r="A68" t="str">
            <v>433.8</v>
          </cell>
          <cell r="B68" t="str">
            <v>LECHADA ASFALTICA CON EMULSION CRL-1HM LA-4</v>
          </cell>
          <cell r="C68" t="str">
            <v>M²</v>
          </cell>
          <cell r="D68">
            <v>6762</v>
          </cell>
          <cell r="F68">
            <v>1</v>
          </cell>
          <cell r="G68" t="str">
            <v>3.6.4.8.8</v>
          </cell>
        </row>
        <row r="69">
          <cell r="A69" t="str">
            <v>440.1</v>
          </cell>
          <cell r="B69" t="str">
            <v>MEZCLA DENSA EN FRIO MDF-1</v>
          </cell>
          <cell r="C69" t="str">
            <v>M³</v>
          </cell>
          <cell r="D69">
            <v>252679</v>
          </cell>
          <cell r="F69">
            <v>1</v>
          </cell>
          <cell r="G69" t="str">
            <v>3.6.4.9.1</v>
          </cell>
        </row>
        <row r="70">
          <cell r="A70" t="str">
            <v>440.1P</v>
          </cell>
          <cell r="B70" t="str">
            <v>MEZCLA DENSA EN FRIO MDF-1</v>
          </cell>
          <cell r="C70" t="str">
            <v>M³</v>
          </cell>
          <cell r="D70">
            <v>589211</v>
          </cell>
          <cell r="F70">
            <v>1</v>
          </cell>
          <cell r="G70" t="str">
            <v>3.6.4.9</v>
          </cell>
        </row>
        <row r="71">
          <cell r="A71" t="str">
            <v>440.2</v>
          </cell>
          <cell r="B71" t="str">
            <v>MEZCLA DENSA EN FRIO MDF-2</v>
          </cell>
          <cell r="C71" t="str">
            <v>M³</v>
          </cell>
          <cell r="D71">
            <v>275588</v>
          </cell>
          <cell r="F71">
            <v>1</v>
          </cell>
          <cell r="G71" t="str">
            <v>3.6.4.9.2</v>
          </cell>
        </row>
        <row r="72">
          <cell r="A72" t="str">
            <v>440.2P</v>
          </cell>
          <cell r="B72" t="str">
            <v>MEZCLA DENSA EN FRIO MDF-2</v>
          </cell>
          <cell r="C72" t="str">
            <v>M³</v>
          </cell>
          <cell r="D72">
            <v>617540</v>
          </cell>
          <cell r="F72">
            <v>1</v>
          </cell>
          <cell r="G72" t="str">
            <v>3.6.4.9</v>
          </cell>
        </row>
        <row r="73">
          <cell r="A73" t="str">
            <v>440.3</v>
          </cell>
          <cell r="B73" t="str">
            <v>MEZCLA DENSA EN FRIO MDF-3</v>
          </cell>
          <cell r="C73" t="str">
            <v>M³</v>
          </cell>
          <cell r="D73">
            <v>278285</v>
          </cell>
          <cell r="F73">
            <v>1</v>
          </cell>
          <cell r="G73" t="str">
            <v>3.6.4.9.3</v>
          </cell>
        </row>
        <row r="74">
          <cell r="A74" t="str">
            <v>440.3P</v>
          </cell>
          <cell r="B74" t="str">
            <v>MEZCLA DENSA EN FRIO MDF-3</v>
          </cell>
          <cell r="C74" t="str">
            <v>M³</v>
          </cell>
          <cell r="D74">
            <v>572731</v>
          </cell>
          <cell r="F74">
            <v>1</v>
          </cell>
          <cell r="G74" t="str">
            <v>3.6.4.9</v>
          </cell>
        </row>
        <row r="75">
          <cell r="A75" t="str">
            <v>440.4</v>
          </cell>
          <cell r="B75" t="str">
            <v>MEZCLA DENSA EN FRIO PARA BACHEO</v>
          </cell>
          <cell r="C75" t="str">
            <v>M³</v>
          </cell>
          <cell r="D75">
            <v>694026</v>
          </cell>
          <cell r="F75">
            <v>1</v>
          </cell>
          <cell r="G75" t="str">
            <v>3.6.4.9.4</v>
          </cell>
        </row>
        <row r="76">
          <cell r="A76" t="str">
            <v>441.1</v>
          </cell>
          <cell r="B76" t="str">
            <v>MEZCLA ABIERTA EN FRIO TIPO MAF-1</v>
          </cell>
          <cell r="C76" t="str">
            <v>M³</v>
          </cell>
          <cell r="D76">
            <v>275588</v>
          </cell>
          <cell r="F76">
            <v>1</v>
          </cell>
          <cell r="G76" t="str">
            <v>3.6.4.10.1</v>
          </cell>
        </row>
        <row r="77">
          <cell r="A77" t="str">
            <v>441.1P</v>
          </cell>
          <cell r="B77" t="str">
            <v>MEZCLA ABIERTA EN FRIO TIPO MAF-1</v>
          </cell>
          <cell r="C77" t="str">
            <v>M³</v>
          </cell>
          <cell r="D77">
            <v>617811</v>
          </cell>
          <cell r="F77">
            <v>1</v>
          </cell>
          <cell r="G77" t="str">
            <v>3.6.4.10</v>
          </cell>
        </row>
        <row r="78">
          <cell r="A78" t="str">
            <v>441.2</v>
          </cell>
          <cell r="B78" t="str">
            <v>MEZCLA ABIERTA EN FRIO TIPO MAF-2</v>
          </cell>
          <cell r="C78" t="str">
            <v>M³</v>
          </cell>
          <cell r="D78">
            <v>275588</v>
          </cell>
          <cell r="F78">
            <v>1</v>
          </cell>
          <cell r="G78" t="str">
            <v>3.6.4.10.2</v>
          </cell>
        </row>
        <row r="79">
          <cell r="A79" t="str">
            <v>441.2P</v>
          </cell>
          <cell r="B79" t="str">
            <v>MEZCLA ABIERTA EN FRIO TIPO MAF-2</v>
          </cell>
          <cell r="C79" t="str">
            <v>M³</v>
          </cell>
          <cell r="D79">
            <v>617811</v>
          </cell>
          <cell r="F79">
            <v>1</v>
          </cell>
          <cell r="G79" t="str">
            <v>3.6.4.10</v>
          </cell>
        </row>
        <row r="80">
          <cell r="A80" t="str">
            <v>441.3</v>
          </cell>
          <cell r="B80" t="str">
            <v>MEZCLA ABIERTA EN FRIO TIPO MAF-3</v>
          </cell>
          <cell r="C80" t="str">
            <v>M³</v>
          </cell>
          <cell r="D80">
            <v>277465</v>
          </cell>
          <cell r="F80">
            <v>1</v>
          </cell>
          <cell r="G80" t="str">
            <v>3.6.4.10.3</v>
          </cell>
        </row>
        <row r="81">
          <cell r="A81" t="str">
            <v>441.3P</v>
          </cell>
          <cell r="B81" t="str">
            <v>MEZCLA ABIERTA EN FRIO TIPO MAF-3</v>
          </cell>
          <cell r="C81" t="str">
            <v>M³</v>
          </cell>
          <cell r="D81">
            <v>577641</v>
          </cell>
          <cell r="F81">
            <v>1</v>
          </cell>
          <cell r="G81" t="str">
            <v>3.6.4.10</v>
          </cell>
        </row>
        <row r="82">
          <cell r="A82" t="str">
            <v>441.4</v>
          </cell>
          <cell r="B82" t="str">
            <v>MEZCLA ABIERTA EN FRIO PARA BACHEO</v>
          </cell>
          <cell r="C82" t="str">
            <v>M³</v>
          </cell>
          <cell r="D82">
            <v>676978</v>
          </cell>
          <cell r="F82">
            <v>1</v>
          </cell>
          <cell r="G82" t="str">
            <v>3.6.4.10.4</v>
          </cell>
        </row>
        <row r="83">
          <cell r="A83" t="str">
            <v>450.1</v>
          </cell>
          <cell r="B83" t="str">
            <v>MEZCLA DENSA EN CALIENTE MDC-1</v>
          </cell>
          <cell r="C83" t="str">
            <v>M³</v>
          </cell>
          <cell r="D83">
            <v>340623</v>
          </cell>
          <cell r="F83">
            <v>1</v>
          </cell>
          <cell r="G83" t="str">
            <v>3.6.4.11.2</v>
          </cell>
        </row>
        <row r="84">
          <cell r="A84" t="str">
            <v>450.1P</v>
          </cell>
          <cell r="B84" t="str">
            <v>MEZCLA DENSA EN CALIENTE MDC-1</v>
          </cell>
          <cell r="C84" t="str">
            <v>M³</v>
          </cell>
          <cell r="D84">
            <v>728593</v>
          </cell>
          <cell r="F84">
            <v>1</v>
          </cell>
          <cell r="G84" t="str">
            <v>3.6.4.11</v>
          </cell>
        </row>
        <row r="85">
          <cell r="A85" t="str">
            <v>450.2</v>
          </cell>
          <cell r="B85" t="str">
            <v>MEZCLA DENSA EN CALIENTE MDC-2</v>
          </cell>
          <cell r="C85" t="str">
            <v>M³</v>
          </cell>
          <cell r="D85">
            <v>340623</v>
          </cell>
          <cell r="F85">
            <v>1</v>
          </cell>
          <cell r="G85" t="str">
            <v>3.6.4.11.3</v>
          </cell>
        </row>
        <row r="86">
          <cell r="A86" t="str">
            <v>450.2P</v>
          </cell>
          <cell r="B86" t="str">
            <v>MEZCLA DENSA EN CALIENTE MDC-2</v>
          </cell>
          <cell r="C86" t="str">
            <v>M³</v>
          </cell>
          <cell r="D86">
            <v>748684</v>
          </cell>
          <cell r="F86">
            <v>1</v>
          </cell>
          <cell r="G86" t="str">
            <v>3.6.4.11</v>
          </cell>
        </row>
        <row r="87">
          <cell r="A87" t="str">
            <v>450.3</v>
          </cell>
          <cell r="B87" t="str">
            <v>MEZCLA DENSA EN CALIENTE MDC-3</v>
          </cell>
          <cell r="C87" t="str">
            <v>M³</v>
          </cell>
          <cell r="D87">
            <v>343724</v>
          </cell>
          <cell r="F87">
            <v>1</v>
          </cell>
          <cell r="G87" t="str">
            <v>3.6.4.11.4</v>
          </cell>
        </row>
        <row r="88">
          <cell r="A88" t="str">
            <v>450.3P</v>
          </cell>
          <cell r="B88" t="str">
            <v>MEZCLA DENSA EN CALIENTE MDC-3</v>
          </cell>
          <cell r="C88" t="str">
            <v>M³</v>
          </cell>
          <cell r="D88">
            <v>864683</v>
          </cell>
          <cell r="F88">
            <v>1</v>
          </cell>
          <cell r="G88" t="str">
            <v>3.6.4.11</v>
          </cell>
        </row>
        <row r="89">
          <cell r="A89" t="str">
            <v>450.4</v>
          </cell>
          <cell r="B89" t="str">
            <v>MEZCLA SEMIDENSA EN CALIENTE MSC-1</v>
          </cell>
          <cell r="C89" t="str">
            <v>M³</v>
          </cell>
          <cell r="D89">
            <v>340623</v>
          </cell>
          <cell r="F89">
            <v>1</v>
          </cell>
          <cell r="G89" t="str">
            <v>3.6.4</v>
          </cell>
        </row>
        <row r="90">
          <cell r="A90" t="str">
            <v>450.5</v>
          </cell>
          <cell r="B90" t="str">
            <v>MEZCLA SEMIDENSA EN CALIENTE MSC-2</v>
          </cell>
          <cell r="C90" t="str">
            <v>M³</v>
          </cell>
          <cell r="D90">
            <v>340623</v>
          </cell>
          <cell r="F90">
            <v>1</v>
          </cell>
          <cell r="G90" t="str">
            <v>3.6.4</v>
          </cell>
        </row>
        <row r="91">
          <cell r="A91" t="str">
            <v>450.6</v>
          </cell>
          <cell r="B91" t="str">
            <v>MEZCLA GRUESA EN CALIENTE MGC-0</v>
          </cell>
          <cell r="C91" t="str">
            <v>M³</v>
          </cell>
          <cell r="D91">
            <v>340623</v>
          </cell>
          <cell r="F91">
            <v>1</v>
          </cell>
          <cell r="G91" t="str">
            <v>3.6.4</v>
          </cell>
        </row>
        <row r="92">
          <cell r="A92" t="str">
            <v>450.7</v>
          </cell>
          <cell r="B92" t="str">
            <v>MEZCLA GRUESA EN CALIENTE MGC-1</v>
          </cell>
          <cell r="C92" t="str">
            <v>M³</v>
          </cell>
          <cell r="D92">
            <v>340623</v>
          </cell>
          <cell r="F92">
            <v>1</v>
          </cell>
          <cell r="G92" t="str">
            <v>3.6.4</v>
          </cell>
        </row>
        <row r="93">
          <cell r="A93" t="str">
            <v>450.8</v>
          </cell>
          <cell r="B93" t="str">
            <v>MEZCLA DE ALTO MODULO</v>
          </cell>
          <cell r="C93" t="str">
            <v>M³</v>
          </cell>
          <cell r="D93">
            <v>340623</v>
          </cell>
          <cell r="F93">
            <v>1</v>
          </cell>
          <cell r="G93" t="str">
            <v>3.6.4</v>
          </cell>
        </row>
        <row r="94">
          <cell r="A94" t="str">
            <v>450.9</v>
          </cell>
          <cell r="B94" t="str">
            <v>MEZCLA DENSA EN CALIENTE PARA BACHEO</v>
          </cell>
          <cell r="C94" t="str">
            <v>M³</v>
          </cell>
          <cell r="D94">
            <v>860716</v>
          </cell>
          <cell r="F94">
            <v>1</v>
          </cell>
          <cell r="G94" t="str">
            <v>3.6.4.11.5</v>
          </cell>
        </row>
        <row r="95">
          <cell r="A95" t="str">
            <v>451.1</v>
          </cell>
          <cell r="B95" t="str">
            <v>MEZCLA ABIERTA EN CALIENTE TIPO MAC-1</v>
          </cell>
          <cell r="C95" t="str">
            <v>M³</v>
          </cell>
          <cell r="D95">
            <v>339962</v>
          </cell>
          <cell r="F95">
            <v>1</v>
          </cell>
          <cell r="G95" t="str">
            <v>3.6.4.12.1</v>
          </cell>
        </row>
        <row r="96">
          <cell r="A96" t="str">
            <v>451.1P</v>
          </cell>
          <cell r="B96" t="str">
            <v>MEZCLA ABIERTA EN CALIENTE TIPO MAC-1</v>
          </cell>
          <cell r="C96" t="str">
            <v>M³</v>
          </cell>
          <cell r="D96">
            <v>741701</v>
          </cell>
          <cell r="F96">
            <v>1</v>
          </cell>
          <cell r="G96" t="str">
            <v>3.6.4.12</v>
          </cell>
        </row>
        <row r="97">
          <cell r="A97" t="str">
            <v>451.2</v>
          </cell>
          <cell r="B97" t="str">
            <v>MEZCLA ABIERTA EN CALIENTE TIPO MAC-2</v>
          </cell>
          <cell r="C97" t="str">
            <v>M³</v>
          </cell>
          <cell r="D97">
            <v>339962</v>
          </cell>
          <cell r="F97">
            <v>1</v>
          </cell>
          <cell r="G97" t="str">
            <v>3.6.4.12.2</v>
          </cell>
        </row>
        <row r="98">
          <cell r="A98" t="str">
            <v>451.2P</v>
          </cell>
          <cell r="B98" t="str">
            <v>MEZCLA ABIERTA EN CALIENTE TIPO MAC-2</v>
          </cell>
          <cell r="C98" t="str">
            <v>M³</v>
          </cell>
          <cell r="D98">
            <v>741701</v>
          </cell>
          <cell r="F98">
            <v>1</v>
          </cell>
          <cell r="G98" t="str">
            <v>3.6.4.12</v>
          </cell>
        </row>
        <row r="99">
          <cell r="A99" t="str">
            <v>451.3</v>
          </cell>
          <cell r="B99" t="str">
            <v>MEZCLA ABIERTA EN CALIENTE TIPO MAC-3</v>
          </cell>
          <cell r="C99" t="str">
            <v>M³</v>
          </cell>
          <cell r="D99">
            <v>339962</v>
          </cell>
          <cell r="F99">
            <v>1</v>
          </cell>
          <cell r="G99" t="str">
            <v>3.6.4.12.3</v>
          </cell>
        </row>
        <row r="100">
          <cell r="A100" t="str">
            <v>451.3P</v>
          </cell>
          <cell r="B100" t="str">
            <v>MEZCLA ABIERTA EN CALIENTE TIPO MAC-3</v>
          </cell>
          <cell r="C100" t="str">
            <v>M³</v>
          </cell>
          <cell r="D100">
            <v>741701</v>
          </cell>
          <cell r="F100">
            <v>1</v>
          </cell>
          <cell r="G100" t="str">
            <v>3.6.4.12</v>
          </cell>
        </row>
        <row r="101">
          <cell r="A101" t="str">
            <v>451.4</v>
          </cell>
          <cell r="B101" t="str">
            <v>MEZCLA ABIERTAEN CALIENTE  MAC-3 PARA BACHEO</v>
          </cell>
          <cell r="C101" t="str">
            <v>M³</v>
          </cell>
          <cell r="D101">
            <v>760579</v>
          </cell>
          <cell r="F101">
            <v>1</v>
          </cell>
          <cell r="G101" t="str">
            <v>3.6.4.12</v>
          </cell>
        </row>
        <row r="102">
          <cell r="A102" t="str">
            <v>452.1</v>
          </cell>
          <cell r="B102" t="str">
            <v>MEZCLA DISCONTINUA EN CALIENTE TIPO M-1</v>
          </cell>
          <cell r="C102" t="str">
            <v>M³</v>
          </cell>
          <cell r="D102">
            <v>446232</v>
          </cell>
          <cell r="F102">
            <v>1</v>
          </cell>
          <cell r="G102" t="str">
            <v>3.6.4.13.1</v>
          </cell>
        </row>
        <row r="103">
          <cell r="A103" t="str">
            <v>452.1P</v>
          </cell>
          <cell r="B103" t="str">
            <v>MEZCLA DISCONTINUA EN CALIENTE TIPO M-1</v>
          </cell>
          <cell r="C103" t="str">
            <v>M³</v>
          </cell>
          <cell r="D103">
            <v>920451</v>
          </cell>
          <cell r="F103">
            <v>1</v>
          </cell>
          <cell r="G103" t="str">
            <v>3.6.4.13.1 </v>
          </cell>
        </row>
        <row r="104">
          <cell r="A104" t="str">
            <v>452.2</v>
          </cell>
          <cell r="B104" t="str">
            <v>MEZCLA DISCONTINUA EN CALIENTE TIPO M-2</v>
          </cell>
          <cell r="C104" t="str">
            <v>M³</v>
          </cell>
          <cell r="D104">
            <v>446232</v>
          </cell>
          <cell r="F104">
            <v>1</v>
          </cell>
          <cell r="G104" t="str">
            <v>3.6.4.13.2</v>
          </cell>
        </row>
        <row r="105">
          <cell r="A105" t="str">
            <v>452.2P</v>
          </cell>
          <cell r="B105" t="str">
            <v>MEZCLA DISCONTINUA EN CALIENTE TIPO M-2</v>
          </cell>
          <cell r="C105" t="str">
            <v>M³</v>
          </cell>
          <cell r="D105">
            <v>920451</v>
          </cell>
          <cell r="F105">
            <v>1</v>
          </cell>
          <cell r="G105" t="str">
            <v>3.6.4.13.2</v>
          </cell>
        </row>
        <row r="106">
          <cell r="A106" t="str">
            <v>452.3</v>
          </cell>
          <cell r="B106" t="str">
            <v>MEZCLA DISCONTINUA EN CALIENTE TIPO F-1</v>
          </cell>
          <cell r="C106" t="str">
            <v>M³</v>
          </cell>
          <cell r="D106">
            <v>446232</v>
          </cell>
          <cell r="F106">
            <v>1</v>
          </cell>
          <cell r="G106" t="str">
            <v>3.6.4.13.7</v>
          </cell>
        </row>
        <row r="107">
          <cell r="A107" t="str">
            <v>452.3P</v>
          </cell>
          <cell r="B107" t="str">
            <v>MEZCLA DISCONTINUA EN CALIENTE TIPO F-1</v>
          </cell>
          <cell r="C107" t="str">
            <v>M³</v>
          </cell>
          <cell r="D107">
            <v>1142742</v>
          </cell>
          <cell r="F107">
            <v>1</v>
          </cell>
          <cell r="G107" t="str">
            <v>3.6.4.13.7</v>
          </cell>
        </row>
        <row r="108">
          <cell r="A108" t="str">
            <v>452.4</v>
          </cell>
          <cell r="B108" t="str">
            <v>MEZCLA DISCONTINUA EN CALIENTE TIPO F-2</v>
          </cell>
          <cell r="C108" t="str">
            <v>M³</v>
          </cell>
          <cell r="D108">
            <v>446232</v>
          </cell>
          <cell r="F108">
            <v>1</v>
          </cell>
          <cell r="G108" t="str">
            <v>3.6.4.13.8</v>
          </cell>
        </row>
        <row r="109">
          <cell r="A109" t="str">
            <v>452.4P</v>
          </cell>
          <cell r="B109" t="str">
            <v>MEZCLA DISCONTINUA EN CALIENTE TIPO F-2</v>
          </cell>
          <cell r="C109" t="str">
            <v>M³</v>
          </cell>
          <cell r="D109">
            <v>1142742</v>
          </cell>
          <cell r="F109">
            <v>1</v>
          </cell>
          <cell r="G109" t="str">
            <v>3.6.4.13.8 </v>
          </cell>
        </row>
        <row r="110">
          <cell r="A110" t="str">
            <v>453.1</v>
          </cell>
          <cell r="B110" t="str">
            <v>MEZCLA DRENANTE</v>
          </cell>
          <cell r="C110" t="str">
            <v>M³</v>
          </cell>
          <cell r="D110">
            <v>446232</v>
          </cell>
          <cell r="F110">
            <v>1</v>
          </cell>
          <cell r="G110" t="str">
            <v>3.6.4.13.7</v>
          </cell>
        </row>
        <row r="111">
          <cell r="A111" t="str">
            <v>460.1</v>
          </cell>
          <cell r="B111" t="str">
            <v>FRESADO DE UN PAVIMENTO ASFALTICO</v>
          </cell>
          <cell r="C111" t="str">
            <v>M²</v>
          </cell>
          <cell r="D111">
            <v>4784</v>
          </cell>
          <cell r="F111">
            <v>1</v>
          </cell>
          <cell r="G111" t="str">
            <v>3.6.4.15.2</v>
          </cell>
        </row>
        <row r="112">
          <cell r="A112" t="str">
            <v>461.1</v>
          </cell>
          <cell r="B112" t="str">
            <v>PAVIMENTO ASFALTICO RECICLADO EN FRIO EN EL LUGAR CON EMULSION ASFALTICA</v>
          </cell>
          <cell r="C112" t="str">
            <v>M³</v>
          </cell>
          <cell r="D112">
            <v>74499</v>
          </cell>
          <cell r="F112">
            <v>1</v>
          </cell>
          <cell r="G112" t="str">
            <v>3.6.4.16.1</v>
          </cell>
        </row>
        <row r="113">
          <cell r="A113" t="str">
            <v>461.2</v>
          </cell>
          <cell r="B113" t="str">
            <v>PAVIMENTO ASFALTICO RECICLADO EN FRIO EN EL LUGAR CON CEMENTO ASFALTICO ESPUMADO</v>
          </cell>
          <cell r="C113" t="str">
            <v>M³</v>
          </cell>
          <cell r="D113">
            <v>116194</v>
          </cell>
          <cell r="F113">
            <v>1</v>
          </cell>
          <cell r="G113" t="str">
            <v>3.6.4.16.2</v>
          </cell>
        </row>
        <row r="114">
          <cell r="A114" t="str">
            <v>462.1</v>
          </cell>
          <cell r="B114" t="str">
            <v xml:space="preserve">MEZCLA ASFALTICA RECICLADA EN CALIENTE </v>
          </cell>
          <cell r="C114" t="str">
            <v>M³</v>
          </cell>
          <cell r="D114" t="e">
            <v>#N/A</v>
          </cell>
          <cell r="E114" t="str">
            <v>SIN REFERENCIA</v>
          </cell>
          <cell r="F114">
            <v>1</v>
          </cell>
          <cell r="G114" t="str">
            <v>3.6.4.17</v>
          </cell>
        </row>
        <row r="115">
          <cell r="A115" t="str">
            <v>462.2</v>
          </cell>
          <cell r="B115" t="str">
            <v>MEZCLA ASFALTICA RECICLADA EN CALIENTE DEL TIPO PARA BACHEO</v>
          </cell>
          <cell r="C115" t="str">
            <v>M³</v>
          </cell>
          <cell r="D115" t="e">
            <v>#DIV/0!</v>
          </cell>
          <cell r="E115" t="str">
            <v>SIN REFERENCIA</v>
          </cell>
          <cell r="F115">
            <v>1</v>
          </cell>
          <cell r="G115" t="str">
            <v>3.6.4.17</v>
          </cell>
        </row>
        <row r="116">
          <cell r="A116" t="str">
            <v>464.1</v>
          </cell>
          <cell r="B116" t="str">
            <v>GEOTEXTIL PARA REHABILITACIÓN DE PAVIMENTO ASFALTICO</v>
          </cell>
          <cell r="C116" t="str">
            <v>M²</v>
          </cell>
          <cell r="D116">
            <v>7379</v>
          </cell>
          <cell r="F116">
            <v>1</v>
          </cell>
          <cell r="G116" t="str">
            <v>3.6.8</v>
          </cell>
        </row>
        <row r="117">
          <cell r="A117" t="str">
            <v>464.2</v>
          </cell>
          <cell r="B117" t="str">
            <v>SUMINISTRO CEMENTO ASFALTICO</v>
          </cell>
          <cell r="C117" t="str">
            <v>KG</v>
          </cell>
          <cell r="D117">
            <v>3213</v>
          </cell>
          <cell r="F117">
            <v>1</v>
          </cell>
          <cell r="G117" t="str">
            <v>3.6.4.8 </v>
          </cell>
        </row>
        <row r="118">
          <cell r="A118" t="str">
            <v>464.3</v>
          </cell>
          <cell r="B118" t="str">
            <v>SUMINISTRO EMULSION ASFALTICA CONVENCIONAL</v>
          </cell>
          <cell r="C118" t="str">
            <v>L</v>
          </cell>
          <cell r="D118">
            <v>3523</v>
          </cell>
          <cell r="F118">
            <v>1</v>
          </cell>
          <cell r="G118" t="str">
            <v>3.6.4.2</v>
          </cell>
        </row>
        <row r="119">
          <cell r="A119" t="str">
            <v>464.4</v>
          </cell>
          <cell r="B119" t="str">
            <v>SUMINISTRO EMULSION ASFALTICA MODIFICADA CON POLIMEROS</v>
          </cell>
          <cell r="C119" t="str">
            <v>L</v>
          </cell>
          <cell r="D119">
            <v>4237</v>
          </cell>
          <cell r="F119">
            <v>1</v>
          </cell>
          <cell r="G119" t="str">
            <v> 3.6.4.2.5 </v>
          </cell>
        </row>
        <row r="120">
          <cell r="A120" t="str">
            <v>465.1</v>
          </cell>
          <cell r="B120" t="str">
            <v>EXCAVACIONES PARA REPARACION DE PAVIMENTO EXISTENTE</v>
          </cell>
          <cell r="C120" t="str">
            <v>M³</v>
          </cell>
          <cell r="D120">
            <v>82725</v>
          </cell>
          <cell r="F120">
            <v>1</v>
          </cell>
          <cell r="G120" t="str">
            <v>3.6.2.1</v>
          </cell>
        </row>
        <row r="121">
          <cell r="A121" t="str">
            <v>466.1</v>
          </cell>
          <cell r="B121" t="str">
            <v>SELLO DE GRIETAS SIN RUTEADO</v>
          </cell>
          <cell r="C121" t="str">
            <v>ML</v>
          </cell>
          <cell r="D121">
            <v>4414</v>
          </cell>
          <cell r="F121">
            <v>1</v>
          </cell>
          <cell r="G121" t="str">
            <v>3.6.4.7</v>
          </cell>
        </row>
        <row r="122">
          <cell r="A122" t="str">
            <v>466.2</v>
          </cell>
          <cell r="B122" t="str">
            <v>SELLO DE GRIETAS CON RUTEADO</v>
          </cell>
          <cell r="C122" t="str">
            <v>ML</v>
          </cell>
          <cell r="D122">
            <v>5490</v>
          </cell>
          <cell r="F122">
            <v>1</v>
          </cell>
          <cell r="G122" t="str">
            <v>3.6.4.7</v>
          </cell>
        </row>
        <row r="123">
          <cell r="A123" t="str">
            <v>500.1</v>
          </cell>
          <cell r="B123" t="str">
            <v>PAVIMENTO DE CONCRETO HIDRAULICO</v>
          </cell>
          <cell r="C123" t="str">
            <v>M³</v>
          </cell>
          <cell r="D123">
            <v>779229</v>
          </cell>
          <cell r="F123">
            <v>1</v>
          </cell>
          <cell r="G123" t="str">
            <v>3.6.5.1</v>
          </cell>
        </row>
        <row r="124">
          <cell r="A124" t="str">
            <v>501.1</v>
          </cell>
          <cell r="B124" t="str">
            <v>CEMENTO PORTLAND NORMAL</v>
          </cell>
          <cell r="C124" t="str">
            <v>KG</v>
          </cell>
          <cell r="D124">
            <v>614</v>
          </cell>
          <cell r="F124">
            <v>1</v>
          </cell>
          <cell r="G124" t="str">
            <v>1.35.1.1.3</v>
          </cell>
        </row>
        <row r="125">
          <cell r="A125" t="str">
            <v>510.1</v>
          </cell>
          <cell r="B125" t="str">
            <v>PAVIMENTO DE ADOQUINES DE CONCRETO</v>
          </cell>
          <cell r="C125" t="str">
            <v>M²</v>
          </cell>
          <cell r="D125">
            <v>64967</v>
          </cell>
          <cell r="F125">
            <v>1</v>
          </cell>
          <cell r="G125" t="str">
            <v>3.6.5.2.10</v>
          </cell>
        </row>
        <row r="126">
          <cell r="A126" t="str">
            <v>600.1</v>
          </cell>
          <cell r="B126" t="str">
            <v>EXCAVACIONES VARIAS SIN CLASIFICAR</v>
          </cell>
          <cell r="C126" t="str">
            <v>M³</v>
          </cell>
          <cell r="D126">
            <v>56267</v>
          </cell>
          <cell r="F126">
            <v>1</v>
          </cell>
          <cell r="G126" t="str">
            <v>3.6.6.1.9</v>
          </cell>
        </row>
        <row r="127">
          <cell r="A127" t="str">
            <v>600.2</v>
          </cell>
          <cell r="B127" t="str">
            <v>EXCAVACIONES VARIAS EN ROCA EN SECO</v>
          </cell>
          <cell r="C127" t="str">
            <v>M³</v>
          </cell>
          <cell r="D127">
            <v>83615</v>
          </cell>
          <cell r="F127">
            <v>1</v>
          </cell>
          <cell r="G127" t="str">
            <v>3.6.6.1.9</v>
          </cell>
        </row>
        <row r="128">
          <cell r="A128" t="str">
            <v>600.3</v>
          </cell>
          <cell r="B128" t="str">
            <v>EXCAVACIONES VARIAS EN ROCA BAJO AGUA</v>
          </cell>
          <cell r="C128" t="str">
            <v>M³</v>
          </cell>
          <cell r="D128">
            <v>130132</v>
          </cell>
          <cell r="F128">
            <v>1</v>
          </cell>
          <cell r="G128" t="str">
            <v>3.6.6.1.9</v>
          </cell>
        </row>
        <row r="129">
          <cell r="A129" t="str">
            <v>600.4</v>
          </cell>
          <cell r="B129" t="str">
            <v>EXCAVACIONES VARIAS EN MATERIAL COMUN EN SECO</v>
          </cell>
          <cell r="C129" t="str">
            <v>M³</v>
          </cell>
          <cell r="D129">
            <v>14561</v>
          </cell>
          <cell r="F129">
            <v>1</v>
          </cell>
          <cell r="G129" t="str">
            <v xml:space="preserve">3.6.6.1.10  </v>
          </cell>
        </row>
        <row r="130">
          <cell r="A130" t="str">
            <v>600.5</v>
          </cell>
          <cell r="B130" t="str">
            <v>EXCAVACIONES VARIAS EN MATERIAL COMUN BAJO AGUA</v>
          </cell>
          <cell r="C130" t="str">
            <v>M³</v>
          </cell>
          <cell r="D130">
            <v>31167</v>
          </cell>
          <cell r="F130">
            <v>1</v>
          </cell>
          <cell r="G130" t="str">
            <v>3.6.6.1.11</v>
          </cell>
        </row>
        <row r="131">
          <cell r="A131" t="str">
            <v>610.1</v>
          </cell>
          <cell r="B131" t="str">
            <v>RELLENO PARA ESTRUCTURAS</v>
          </cell>
          <cell r="C131" t="str">
            <v>M³</v>
          </cell>
          <cell r="D131">
            <v>48057</v>
          </cell>
          <cell r="F131">
            <v>1</v>
          </cell>
          <cell r="G131" t="str">
            <v xml:space="preserve">3.6.6.2.1   </v>
          </cell>
        </row>
        <row r="132">
          <cell r="A132" t="str">
            <v>610.2</v>
          </cell>
          <cell r="B132" t="str">
            <v>RELLENOS CON MATERIAL FILTRANTE</v>
          </cell>
          <cell r="C132" t="str">
            <v>M³</v>
          </cell>
          <cell r="D132">
            <v>59835</v>
          </cell>
          <cell r="F132">
            <v>1</v>
          </cell>
          <cell r="G132" t="str">
            <v>3.6.6.2.4</v>
          </cell>
        </row>
        <row r="133">
          <cell r="A133" t="str">
            <v>620.1</v>
          </cell>
          <cell r="B133" t="str">
            <v>PILOTES PREFABRICADOS DE CONCRETO</v>
          </cell>
          <cell r="C133" t="str">
            <v>ML</v>
          </cell>
          <cell r="D133">
            <v>304854</v>
          </cell>
          <cell r="F133">
            <v>1</v>
          </cell>
          <cell r="G133" t="str">
            <v>3.6.6.3.1</v>
          </cell>
        </row>
        <row r="134">
          <cell r="A134" t="str">
            <v>620.2</v>
          </cell>
          <cell r="B134" t="str">
            <v>EXTENSION DE PILOTES PREFABRICADOS</v>
          </cell>
          <cell r="C134" t="str">
            <v>ML</v>
          </cell>
          <cell r="D134">
            <v>329208</v>
          </cell>
          <cell r="F134">
            <v>1</v>
          </cell>
          <cell r="G134" t="str">
            <v>3.6.6.3.2</v>
          </cell>
        </row>
        <row r="135">
          <cell r="A135" t="str">
            <v>620.3</v>
          </cell>
          <cell r="B135" t="str">
            <v>PRUEBA DE CARGA DE PILOTE PREFABRICADO</v>
          </cell>
          <cell r="C135" t="str">
            <v>U</v>
          </cell>
          <cell r="D135">
            <v>36343474</v>
          </cell>
          <cell r="F135">
            <v>1</v>
          </cell>
          <cell r="G135" t="str">
            <v>3.6.6.4.6</v>
          </cell>
        </row>
        <row r="136">
          <cell r="A136" t="str">
            <v>621.1</v>
          </cell>
          <cell r="B136" t="str">
            <v>PILOTE DE CONCRETO FUNDIDO EN SITIO, D=0,80 m</v>
          </cell>
          <cell r="C136" t="str">
            <v>ML</v>
          </cell>
          <cell r="D136">
            <v>1314266</v>
          </cell>
          <cell r="F136">
            <v>1</v>
          </cell>
          <cell r="G136" t="str">
            <v>3.6.6.4.1</v>
          </cell>
        </row>
        <row r="137">
          <cell r="A137" t="str">
            <v>621.1P7</v>
          </cell>
          <cell r="B137" t="str">
            <v>PILOTES PREEXCAVADOS TIPO CAISSON  D=1,20 M, (EXCAVACIÓN, ANILLOS DE 0,15 M EN CONCRETO CLASE D, CONCRETO CLASE C PARA EL NUCLEO , NO INCLUYE ACERO DE REFUERZO).</v>
          </cell>
          <cell r="C137" t="str">
            <v>ML</v>
          </cell>
          <cell r="D137">
            <v>2165992</v>
          </cell>
          <cell r="F137">
            <v>1</v>
          </cell>
          <cell r="G137" t="str">
            <v>3.6.6.4</v>
          </cell>
        </row>
        <row r="138">
          <cell r="A138" t="str">
            <v>621.2</v>
          </cell>
          <cell r="B138" t="str">
            <v>BASE ACAMPANADA FUNDIDA EN SITIO</v>
          </cell>
          <cell r="C138" t="str">
            <v>M³</v>
          </cell>
          <cell r="D138">
            <v>2106254</v>
          </cell>
          <cell r="F138">
            <v>1</v>
          </cell>
          <cell r="G138" t="str">
            <v>3.6.6.4.2</v>
          </cell>
        </row>
        <row r="139">
          <cell r="A139" t="str">
            <v>621.3</v>
          </cell>
          <cell r="B139" t="str">
            <v>PILOTE DE PRUEBA</v>
          </cell>
          <cell r="C139" t="str">
            <v>ML</v>
          </cell>
          <cell r="D139">
            <v>2438115</v>
          </cell>
          <cell r="F139">
            <v>1</v>
          </cell>
          <cell r="G139" t="str">
            <v>3.6.6.4.3</v>
          </cell>
        </row>
        <row r="140">
          <cell r="A140" t="str">
            <v>621.4</v>
          </cell>
          <cell r="B140" t="str">
            <v xml:space="preserve">BASE ACAMPANADA DE PRUEBA </v>
          </cell>
          <cell r="C140" t="str">
            <v>M³</v>
          </cell>
          <cell r="D140">
            <v>2106254</v>
          </cell>
          <cell r="F140">
            <v>1</v>
          </cell>
          <cell r="G140" t="str">
            <v xml:space="preserve"> 3.6.6.4.4</v>
          </cell>
        </row>
        <row r="141">
          <cell r="A141" t="str">
            <v>621.5</v>
          </cell>
          <cell r="B141" t="str">
            <v>CAMISA PERMANENTE DE DIAMETRO EXTERIOR 1,2 M</v>
          </cell>
          <cell r="C141" t="str">
            <v>ML</v>
          </cell>
          <cell r="D141">
            <v>4716518</v>
          </cell>
          <cell r="F141">
            <v>1</v>
          </cell>
          <cell r="G141" t="str">
            <v>3.6.6.5.5</v>
          </cell>
        </row>
        <row r="142">
          <cell r="A142" t="str">
            <v>621.6</v>
          </cell>
          <cell r="B142" t="str">
            <v>PRUEBA DE CARGA DE PILOTE FUNDIDO EN SITIO</v>
          </cell>
          <cell r="C142" t="str">
            <v>U</v>
          </cell>
          <cell r="D142">
            <v>129337582</v>
          </cell>
          <cell r="F142">
            <v>1</v>
          </cell>
          <cell r="G142" t="str">
            <v xml:space="preserve"> 3.6.6.4.6 </v>
          </cell>
        </row>
        <row r="143">
          <cell r="A143" t="str">
            <v>622.1</v>
          </cell>
          <cell r="B143" t="str">
            <v>TABLESTACADO DE MADERA LONGITUD 5M</v>
          </cell>
          <cell r="C143" t="str">
            <v>M²</v>
          </cell>
          <cell r="D143">
            <v>304410</v>
          </cell>
          <cell r="F143">
            <v>1</v>
          </cell>
          <cell r="G143" t="str">
            <v>3.6.6.5.1</v>
          </cell>
        </row>
        <row r="144">
          <cell r="A144" t="str">
            <v>622.2</v>
          </cell>
          <cell r="B144" t="str">
            <v>TABLESTACADO METALICO</v>
          </cell>
          <cell r="C144" t="str">
            <v>M²</v>
          </cell>
          <cell r="D144">
            <v>612713</v>
          </cell>
          <cell r="F144">
            <v>1</v>
          </cell>
          <cell r="G144" t="str">
            <v>3.6.6.5.3</v>
          </cell>
        </row>
        <row r="145">
          <cell r="A145" t="str">
            <v>622.3</v>
          </cell>
          <cell r="B145" t="str">
            <v>TABLESTACADO DE CONCRETO REFORZADO</v>
          </cell>
          <cell r="C145" t="str">
            <v>M²</v>
          </cell>
          <cell r="D145">
            <v>522948</v>
          </cell>
          <cell r="F145">
            <v>1</v>
          </cell>
          <cell r="G145" t="str">
            <v>3.6.6.5.2</v>
          </cell>
        </row>
        <row r="146">
          <cell r="A146" t="str">
            <v>622.4</v>
          </cell>
          <cell r="B146" t="str">
            <v>TABLESTACADO DE CONCRETO PREESFORZADO</v>
          </cell>
          <cell r="C146" t="str">
            <v>M²</v>
          </cell>
          <cell r="D146">
            <v>663237</v>
          </cell>
          <cell r="F146">
            <v>1</v>
          </cell>
          <cell r="G146" t="str">
            <v>3.6.6.5.4 </v>
          </cell>
        </row>
        <row r="147">
          <cell r="A147" t="str">
            <v>622.5</v>
          </cell>
          <cell r="B147" t="str">
            <v>CORTE DEL EXTREMO SUPERIOR DEL ELEMENTO</v>
          </cell>
          <cell r="C147" t="str">
            <v>ML</v>
          </cell>
          <cell r="D147">
            <v>52767</v>
          </cell>
          <cell r="F147">
            <v>1</v>
          </cell>
          <cell r="G147" t="str">
            <v>3.6.6.5.5</v>
          </cell>
        </row>
        <row r="148">
          <cell r="A148" t="str">
            <v>623.1</v>
          </cell>
          <cell r="B148" t="str">
            <v>ANCLAJES</v>
          </cell>
          <cell r="C148" t="str">
            <v>ML</v>
          </cell>
          <cell r="D148">
            <v>318261</v>
          </cell>
          <cell r="F148">
            <v>1</v>
          </cell>
          <cell r="G148" t="str">
            <v>3.6.6.8</v>
          </cell>
        </row>
        <row r="149">
          <cell r="A149" t="str">
            <v>623.2</v>
          </cell>
          <cell r="B149" t="str">
            <v>PRUEBA DE CARGA</v>
          </cell>
          <cell r="C149" t="str">
            <v>U</v>
          </cell>
          <cell r="D149">
            <v>1154739.625</v>
          </cell>
          <cell r="F149">
            <v>1</v>
          </cell>
          <cell r="G149" t="str">
            <v>3.6.6.8</v>
          </cell>
        </row>
        <row r="150">
          <cell r="A150" t="str">
            <v>630.1</v>
          </cell>
          <cell r="B150" t="str">
            <v>CONCRETO CLASE A</v>
          </cell>
          <cell r="C150" t="str">
            <v>M³</v>
          </cell>
          <cell r="D150">
            <v>954345.88925000001</v>
          </cell>
          <cell r="F150">
            <v>1</v>
          </cell>
          <cell r="G150" t="str">
            <v>3.6.6.6.8</v>
          </cell>
        </row>
        <row r="151">
          <cell r="A151" t="str">
            <v>630.2</v>
          </cell>
          <cell r="B151" t="str">
            <v>CONCRETO CLASE B</v>
          </cell>
          <cell r="C151" t="str">
            <v>M³</v>
          </cell>
          <cell r="D151">
            <v>922171</v>
          </cell>
          <cell r="F151">
            <v>1</v>
          </cell>
          <cell r="G151" t="str">
            <v>3.6.6.6.17</v>
          </cell>
        </row>
        <row r="152">
          <cell r="A152" t="str">
            <v>630.3</v>
          </cell>
          <cell r="B152" t="str">
            <v>CONCRETO CLASE C</v>
          </cell>
          <cell r="C152" t="str">
            <v>M³</v>
          </cell>
          <cell r="D152">
            <v>916590</v>
          </cell>
          <cell r="F152">
            <v>1</v>
          </cell>
          <cell r="G152" t="str">
            <v xml:space="preserve"> 3.6.6.6.26</v>
          </cell>
        </row>
        <row r="153">
          <cell r="A153" t="str">
            <v>630.4</v>
          </cell>
          <cell r="B153" t="str">
            <v>CONCRETO CLASE D</v>
          </cell>
          <cell r="C153" t="str">
            <v>M³</v>
          </cell>
          <cell r="D153">
            <v>555256</v>
          </cell>
          <cell r="F153">
            <v>1</v>
          </cell>
          <cell r="G153" t="str">
            <v xml:space="preserve">3.6.6.6.35 </v>
          </cell>
        </row>
        <row r="154">
          <cell r="A154" t="str">
            <v>630.5</v>
          </cell>
          <cell r="B154" t="str">
            <v>CONCRETO CLASE E</v>
          </cell>
          <cell r="C154" t="str">
            <v>M³</v>
          </cell>
          <cell r="D154">
            <v>483618</v>
          </cell>
          <cell r="F154">
            <v>1</v>
          </cell>
          <cell r="G154" t="str">
            <v>3.6.6.6.44</v>
          </cell>
        </row>
        <row r="155">
          <cell r="A155" t="str">
            <v>630.6</v>
          </cell>
          <cell r="B155" t="str">
            <v>CONCRETO CLASE F</v>
          </cell>
          <cell r="C155" t="str">
            <v>M³</v>
          </cell>
          <cell r="D155">
            <v>444495</v>
          </cell>
          <cell r="F155">
            <v>1</v>
          </cell>
          <cell r="G155" t="str">
            <v>3.6.6.6.46</v>
          </cell>
        </row>
        <row r="156">
          <cell r="A156" t="str">
            <v>630P</v>
          </cell>
          <cell r="B156" t="str">
            <v>BOLSACRETO</v>
          </cell>
          <cell r="C156" t="str">
            <v>M³</v>
          </cell>
          <cell r="D156">
            <v>451938</v>
          </cell>
          <cell r="F156">
            <v>1</v>
          </cell>
          <cell r="G156" t="str">
            <v>3.3.5.3.6</v>
          </cell>
        </row>
        <row r="157">
          <cell r="A157" t="str">
            <v>630.7</v>
          </cell>
          <cell r="B157" t="str">
            <v>CONCRETO CLASE G</v>
          </cell>
          <cell r="C157" t="str">
            <v>M³</v>
          </cell>
          <cell r="D157">
            <v>306558</v>
          </cell>
          <cell r="F157">
            <v>1</v>
          </cell>
          <cell r="G157" t="str">
            <v>3.6.6.6.47</v>
          </cell>
        </row>
        <row r="158">
          <cell r="A158" t="str">
            <v>631.1</v>
          </cell>
          <cell r="B158" t="str">
            <v>LECHADA PARA DUCTOS</v>
          </cell>
          <cell r="C158" t="str">
            <v>LT</v>
          </cell>
          <cell r="D158">
            <v>1210</v>
          </cell>
          <cell r="F158">
            <v>1</v>
          </cell>
          <cell r="G158" t="str">
            <v>3.6.6.21.2</v>
          </cell>
        </row>
        <row r="159">
          <cell r="A159" t="str">
            <v>632.1</v>
          </cell>
          <cell r="B159" t="str">
            <v>BARANDA DE CONCRETO 1.05*0.35</v>
          </cell>
          <cell r="C159" t="str">
            <v>ML</v>
          </cell>
          <cell r="D159">
            <v>156330</v>
          </cell>
          <cell r="F159">
            <v>1</v>
          </cell>
          <cell r="G159" t="str">
            <v>3.6.6.7.1</v>
          </cell>
        </row>
        <row r="160">
          <cell r="A160" t="str">
            <v>640.1</v>
          </cell>
          <cell r="B160" t="str">
            <v>ACERO DE REFUERZO fy 60 Mpa</v>
          </cell>
          <cell r="C160" t="str">
            <v>KG</v>
          </cell>
          <cell r="D160">
            <v>4447</v>
          </cell>
          <cell r="F160">
            <v>1</v>
          </cell>
          <cell r="G160" t="str">
            <v>3.6.6.8.1 </v>
          </cell>
        </row>
        <row r="161">
          <cell r="A161" t="str">
            <v>640.2</v>
          </cell>
          <cell r="B161" t="str">
            <v>MALLA DE REFUERZO 40 k.s.i</v>
          </cell>
          <cell r="C161" t="str">
            <v>KG</v>
          </cell>
          <cell r="D161">
            <v>4349</v>
          </cell>
          <cell r="F161">
            <v>1</v>
          </cell>
          <cell r="G161" t="str">
            <v> 3.6.6.8.2 </v>
          </cell>
        </row>
        <row r="162">
          <cell r="A162" t="str">
            <v>641.1</v>
          </cell>
          <cell r="B162" t="str">
            <v>ACERO DE PREESFUERZO</v>
          </cell>
          <cell r="C162" t="str">
            <v>TON-M</v>
          </cell>
          <cell r="D162">
            <v>1378</v>
          </cell>
          <cell r="F162">
            <v>1</v>
          </cell>
          <cell r="G162" t="str">
            <v>3.6.6.9.1</v>
          </cell>
        </row>
        <row r="163">
          <cell r="A163" t="str">
            <v>641.2</v>
          </cell>
          <cell r="B163" t="str">
            <v>ACERO DE PREESFUERZO</v>
          </cell>
          <cell r="C163" t="str">
            <v>KG</v>
          </cell>
          <cell r="D163">
            <v>17441</v>
          </cell>
          <cell r="F163">
            <v>1</v>
          </cell>
          <cell r="G163" t="str">
            <v>3.6.6.9</v>
          </cell>
        </row>
        <row r="164">
          <cell r="A164" t="str">
            <v>642.1</v>
          </cell>
          <cell r="B164" t="str">
            <v>APOYO ELASTOMÉRICO</v>
          </cell>
          <cell r="C164" t="str">
            <v>U</v>
          </cell>
          <cell r="D164">
            <v>487504</v>
          </cell>
          <cell r="F164">
            <v>1</v>
          </cell>
          <cell r="G164" t="str">
            <v>3.6.6.10.1</v>
          </cell>
        </row>
        <row r="165">
          <cell r="A165" t="str">
            <v>642.2</v>
          </cell>
          <cell r="B165" t="str">
            <v>SELLO PARA JUNTAS DE PUENTES</v>
          </cell>
          <cell r="C165" t="str">
            <v>ML</v>
          </cell>
          <cell r="D165">
            <v>2424133</v>
          </cell>
          <cell r="F165">
            <v>1</v>
          </cell>
          <cell r="G165" t="str">
            <v>3.6.6.10.2</v>
          </cell>
        </row>
        <row r="166">
          <cell r="A166" t="str">
            <v>650.1</v>
          </cell>
          <cell r="B166" t="str">
            <v xml:space="preserve">DISEÑO Y FABRICACION DE ESTRUCTURA METALICA.             </v>
          </cell>
          <cell r="C166" t="str">
            <v>KG</v>
          </cell>
          <cell r="D166">
            <v>11110</v>
          </cell>
          <cell r="F166">
            <v>1</v>
          </cell>
          <cell r="G166" t="str">
            <v>3.6.6.11.1</v>
          </cell>
        </row>
        <row r="167">
          <cell r="A167" t="str">
            <v>650.2</v>
          </cell>
          <cell r="B167" t="str">
            <v xml:space="preserve">FABRICACION DE LA ESTRUCTURA METALICA      </v>
          </cell>
          <cell r="C167" t="str">
            <v>KG</v>
          </cell>
          <cell r="D167">
            <v>7584</v>
          </cell>
          <cell r="F167">
            <v>1</v>
          </cell>
          <cell r="G167" t="str">
            <v>3.6.6.11.2</v>
          </cell>
        </row>
        <row r="168">
          <cell r="A168" t="str">
            <v>650.3</v>
          </cell>
          <cell r="B168" t="str">
            <v xml:space="preserve">TRANSPORTE ESTRUCTURA METALICA            </v>
          </cell>
          <cell r="C168" t="str">
            <v>KG</v>
          </cell>
          <cell r="D168">
            <v>13000</v>
          </cell>
          <cell r="F168">
            <v>1</v>
          </cell>
          <cell r="G168" t="str">
            <v>3.6.6.11.7</v>
          </cell>
        </row>
        <row r="169">
          <cell r="A169" t="str">
            <v>650.4</v>
          </cell>
          <cell r="B169" t="str">
            <v xml:space="preserve">MONTAJE Y PINTURA DE LA ESTRUCTURA METALICA             </v>
          </cell>
          <cell r="C169" t="str">
            <v>KG</v>
          </cell>
          <cell r="D169">
            <v>1434</v>
          </cell>
          <cell r="F169">
            <v>1</v>
          </cell>
          <cell r="G169" t="str">
            <v>3.6.6.11.6</v>
          </cell>
        </row>
        <row r="170">
          <cell r="A170" t="str">
            <v>660.1</v>
          </cell>
          <cell r="B170" t="str">
            <v xml:space="preserve">TUBERIA DE CONCRETO SIMPLE DE DIAMETRO 450 mm            </v>
          </cell>
          <cell r="C170" t="str">
            <v>ML</v>
          </cell>
          <cell r="D170">
            <v>259508</v>
          </cell>
          <cell r="F170">
            <v>1</v>
          </cell>
          <cell r="G170" t="str">
            <v>3.6.6.12.9 </v>
          </cell>
        </row>
        <row r="171">
          <cell r="A171" t="str">
            <v>660.2</v>
          </cell>
          <cell r="B171" t="str">
            <v>TUBERIA DE CONCRETO SIMPLE D=500MM</v>
          </cell>
          <cell r="C171" t="str">
            <v>ML</v>
          </cell>
          <cell r="D171">
            <v>361308</v>
          </cell>
          <cell r="F171">
            <v>1</v>
          </cell>
          <cell r="G171" t="str">
            <v>3.6.6.12.8</v>
          </cell>
        </row>
        <row r="172">
          <cell r="A172" t="str">
            <v>660.3</v>
          </cell>
          <cell r="B172" t="str">
            <v xml:space="preserve"> TUBERIA DE CONCRETO SIMPLE DE DIAMETRO 600 mm            </v>
          </cell>
          <cell r="C172" t="str">
            <v>ML</v>
          </cell>
          <cell r="D172">
            <v>314751</v>
          </cell>
          <cell r="F172">
            <v>1</v>
          </cell>
          <cell r="G172" t="str">
            <v>3.6.6.12.9</v>
          </cell>
        </row>
        <row r="173">
          <cell r="A173" t="str">
            <v>661.1</v>
          </cell>
          <cell r="B173" t="str">
            <v>TUBERIA DE CONCRETO REFORZADO D=900MM (TIPO 1)</v>
          </cell>
          <cell r="C173" t="str">
            <v>ML</v>
          </cell>
          <cell r="D173">
            <v>527093</v>
          </cell>
          <cell r="F173">
            <v>1</v>
          </cell>
          <cell r="G173" t="str">
            <v>3.6.6.13.4</v>
          </cell>
        </row>
        <row r="174">
          <cell r="A174" t="str">
            <v>661.1</v>
          </cell>
          <cell r="B174" t="str">
            <v xml:space="preserve"> TUBERIA DE CONCRETO REFORZADO D=900MM (TIPO 2)</v>
          </cell>
          <cell r="C174" t="str">
            <v>ML</v>
          </cell>
          <cell r="D174">
            <v>602325</v>
          </cell>
          <cell r="F174">
            <v>1</v>
          </cell>
          <cell r="G174" t="str">
            <v>3.6.6.13.4</v>
          </cell>
        </row>
        <row r="175">
          <cell r="A175" t="str">
            <v>661.1P</v>
          </cell>
          <cell r="B175" t="str">
            <v>TUBERIA DE CONCRETO REFORZADO D=900MM TUBO HECHO EN OBRA</v>
          </cell>
          <cell r="C175" t="str">
            <v>ML</v>
          </cell>
          <cell r="D175">
            <v>361830</v>
          </cell>
          <cell r="F175">
            <v>1</v>
          </cell>
          <cell r="G175" t="str">
            <v>3.6.6.13</v>
          </cell>
        </row>
        <row r="176">
          <cell r="A176" t="str">
            <v>662.1</v>
          </cell>
          <cell r="B176" t="str">
            <v xml:space="preserve">TUBERIA CORRUGADA DE ACERO GALVANIZADA, LAMINA MP68             </v>
          </cell>
          <cell r="C176" t="str">
            <v>ML</v>
          </cell>
          <cell r="D176">
            <v>792321</v>
          </cell>
          <cell r="F176">
            <v>1</v>
          </cell>
          <cell r="G176" t="str">
            <v>3.3.14.19.1</v>
          </cell>
        </row>
        <row r="177">
          <cell r="A177" t="str">
            <v>662.2</v>
          </cell>
          <cell r="B177" t="str">
            <v xml:space="preserve"> TUBERIA CORRUGADA DE ACERO CON RECUBRIMIENTO BITUMINOSO DE LAMINA CALIBRE 12 Y D=60"   </v>
          </cell>
          <cell r="C177" t="str">
            <v>ML</v>
          </cell>
          <cell r="D177" t="e">
            <v>#N/A</v>
          </cell>
          <cell r="E177" t="str">
            <v>SIN REFERENCIA</v>
          </cell>
          <cell r="F177">
            <v>1</v>
          </cell>
          <cell r="G177" t="str">
            <v>3.6.6.14</v>
          </cell>
        </row>
        <row r="178">
          <cell r="A178" t="str">
            <v>670.1</v>
          </cell>
          <cell r="B178" t="str">
            <v xml:space="preserve">DISIPARADOR DE ENERGIA Y SEDIMENTADOR EN GAVIONES.  CON RECUBRIMIENTO     </v>
          </cell>
          <cell r="C178" t="str">
            <v>M3</v>
          </cell>
          <cell r="D178">
            <v>271181</v>
          </cell>
          <cell r="F178">
            <v>1</v>
          </cell>
          <cell r="G178" t="str">
            <v>3.6.6.15.2</v>
          </cell>
        </row>
        <row r="179">
          <cell r="A179" t="str">
            <v>670.2</v>
          </cell>
          <cell r="B179" t="str">
            <v xml:space="preserve">DISIPARADOR DE ENERGIA Y SEDIMENTADOR EN CONCRETO CICLOPEO.         </v>
          </cell>
          <cell r="C179" t="str">
            <v>M3</v>
          </cell>
          <cell r="D179">
            <v>712360</v>
          </cell>
          <cell r="F179">
            <v>1</v>
          </cell>
          <cell r="G179" t="str">
            <v>3.6.6.15.2</v>
          </cell>
        </row>
        <row r="180">
          <cell r="A180" t="str">
            <v>671.1</v>
          </cell>
          <cell r="B180" t="str">
            <v xml:space="preserve">CUNETAS DE CONCRETO CONCRETO FUNDIDA EN EL LUGAR          </v>
          </cell>
          <cell r="C180" t="str">
            <v>M3</v>
          </cell>
          <cell r="D180">
            <v>609312</v>
          </cell>
          <cell r="F180">
            <v>1</v>
          </cell>
          <cell r="G180" t="str">
            <v>3.6.6.16.1</v>
          </cell>
        </row>
        <row r="181">
          <cell r="A181" t="str">
            <v>671.2</v>
          </cell>
          <cell r="B181" t="str">
            <v xml:space="preserve">CUNETAS PREFABRICADAS EN CONCRETO       </v>
          </cell>
          <cell r="C181" t="str">
            <v>ML</v>
          </cell>
          <cell r="D181">
            <v>253566</v>
          </cell>
          <cell r="F181">
            <v>1</v>
          </cell>
          <cell r="G181" t="str">
            <v> 3.6.6.16.8</v>
          </cell>
        </row>
        <row r="182">
          <cell r="A182" t="str">
            <v>672.1</v>
          </cell>
          <cell r="B182" t="str">
            <v xml:space="preserve">BORDILLOS (0,5*0,225)          </v>
          </cell>
          <cell r="C182" t="str">
            <v>ML</v>
          </cell>
          <cell r="D182">
            <v>71966</v>
          </cell>
          <cell r="F182">
            <v>1</v>
          </cell>
          <cell r="G182" t="str">
            <v>3.6.6.19.2</v>
          </cell>
        </row>
        <row r="183">
          <cell r="A183" t="str">
            <v>673.1</v>
          </cell>
          <cell r="B183" t="str">
            <v xml:space="preserve">MATERIAL GRANULAR FILTRANTE     </v>
          </cell>
          <cell r="C183" t="str">
            <v>M3</v>
          </cell>
          <cell r="D183">
            <v>126813</v>
          </cell>
          <cell r="F183">
            <v>1</v>
          </cell>
          <cell r="G183" t="str">
            <v>3.6.6.19.2</v>
          </cell>
        </row>
        <row r="184">
          <cell r="A184" t="str">
            <v>673.2</v>
          </cell>
          <cell r="B184" t="str">
            <v xml:space="preserve">GEOTEXTIL NT 2500      </v>
          </cell>
          <cell r="C184" t="str">
            <v>M2</v>
          </cell>
          <cell r="D184">
            <v>7386</v>
          </cell>
          <cell r="F184">
            <v>1</v>
          </cell>
          <cell r="G184" t="str">
            <v>3.6.8.1.2</v>
          </cell>
        </row>
        <row r="185">
          <cell r="A185" t="str">
            <v>673.2P</v>
          </cell>
          <cell r="B185" t="str">
            <v>Geodren</v>
          </cell>
          <cell r="C185" t="str">
            <v>Ml</v>
          </cell>
          <cell r="D185">
            <v>36240</v>
          </cell>
          <cell r="F185">
            <v>1</v>
          </cell>
          <cell r="G185" t="str">
            <v>3.6.8.1</v>
          </cell>
        </row>
        <row r="186">
          <cell r="A186" t="str">
            <v>673.3</v>
          </cell>
          <cell r="B186" t="str">
            <v xml:space="preserve"> MATERIAL DE COBERTURA</v>
          </cell>
          <cell r="C186" t="str">
            <v>M3</v>
          </cell>
          <cell r="D186">
            <v>170603</v>
          </cell>
          <cell r="F186">
            <v>1</v>
          </cell>
          <cell r="G186" t="str">
            <v>3.6.8.1.2</v>
          </cell>
        </row>
        <row r="187">
          <cell r="A187" t="str">
            <v>674.1</v>
          </cell>
          <cell r="B187" t="str">
            <v xml:space="preserve">DRENES HORIZONTALES CON LONGITUD MENOR O IGUAL A 10 M     </v>
          </cell>
          <cell r="C187" t="str">
            <v>ML</v>
          </cell>
          <cell r="D187">
            <v>75888</v>
          </cell>
          <cell r="F187">
            <v>1</v>
          </cell>
          <cell r="G187" t="str">
            <v>3.6.6.20.1</v>
          </cell>
        </row>
        <row r="188">
          <cell r="A188" t="str">
            <v>674.2</v>
          </cell>
          <cell r="B188" t="str">
            <v xml:space="preserve">DRENES HORIZONTALES CON LONGITUD MAYOR 10 M     </v>
          </cell>
          <cell r="C188" t="str">
            <v>ML</v>
          </cell>
          <cell r="D188">
            <v>95721</v>
          </cell>
          <cell r="F188">
            <v>1</v>
          </cell>
          <cell r="G188" t="str">
            <v>3.6.6.20.2</v>
          </cell>
        </row>
        <row r="189">
          <cell r="A189" t="str">
            <v>680.1</v>
          </cell>
          <cell r="B189" t="str">
            <v xml:space="preserve">ESCAMAS EN CONCRETO (1,25m*1,25m), E=18cm.           </v>
          </cell>
          <cell r="C189" t="str">
            <v>M2</v>
          </cell>
          <cell r="D189">
            <v>158426</v>
          </cell>
          <cell r="F189">
            <v>1</v>
          </cell>
          <cell r="G189" t="str">
            <v>3.6.6.20.1</v>
          </cell>
        </row>
        <row r="190">
          <cell r="A190" t="str">
            <v>680.2</v>
          </cell>
          <cell r="B190" t="str">
            <v xml:space="preserve">ARMADURA GALVANIZADA            </v>
          </cell>
          <cell r="C190" t="str">
            <v>ML</v>
          </cell>
          <cell r="D190">
            <v>124000</v>
          </cell>
          <cell r="F190">
            <v>1</v>
          </cell>
          <cell r="G190" t="str">
            <v>3.6.6.20.2</v>
          </cell>
        </row>
        <row r="191">
          <cell r="A191" t="str">
            <v>680.3</v>
          </cell>
          <cell r="B191" t="str">
            <v xml:space="preserve">RELLENO GRANULAR PARA TIERRA ARMADA            </v>
          </cell>
          <cell r="C191" t="str">
            <v>M3</v>
          </cell>
          <cell r="D191">
            <v>125354</v>
          </cell>
          <cell r="F191">
            <v>1</v>
          </cell>
          <cell r="G191" t="str">
            <v>3.6.6.20.3</v>
          </cell>
        </row>
        <row r="192">
          <cell r="A192" t="str">
            <v>681.1</v>
          </cell>
          <cell r="B192" t="str">
            <v xml:space="preserve">GAVIONES        </v>
          </cell>
          <cell r="C192" t="str">
            <v>M3</v>
          </cell>
          <cell r="D192">
            <v>202085</v>
          </cell>
          <cell r="F192">
            <v>1</v>
          </cell>
          <cell r="G192" t="str">
            <v xml:space="preserve">3.6.6.21.1  </v>
          </cell>
        </row>
        <row r="193">
          <cell r="A193" t="str">
            <v>682.1</v>
          </cell>
          <cell r="B193" t="str">
            <v xml:space="preserve">COLCHOGAVIONES            </v>
          </cell>
          <cell r="C193" t="str">
            <v>M3</v>
          </cell>
          <cell r="D193">
            <v>119545</v>
          </cell>
          <cell r="F193">
            <v>1</v>
          </cell>
          <cell r="G193" t="str">
            <v>3.2.7.5.3</v>
          </cell>
        </row>
        <row r="194">
          <cell r="A194" t="str">
            <v>690.1</v>
          </cell>
          <cell r="B194" t="str">
            <v xml:space="preserve">IMPERMEABILIZACION DE ESTRUCTURAS           </v>
          </cell>
          <cell r="C194" t="str">
            <v>M2</v>
          </cell>
          <cell r="D194">
            <v>33993</v>
          </cell>
          <cell r="F194">
            <v>1</v>
          </cell>
          <cell r="G194" t="str">
            <v>3.6.7.1.1</v>
          </cell>
        </row>
        <row r="195">
          <cell r="A195" t="str">
            <v>700.1</v>
          </cell>
          <cell r="B195" t="str">
            <v xml:space="preserve">LINEA DE DEMARCACION CON PINTURA EN FRIO  </v>
          </cell>
          <cell r="C195" t="str">
            <v>ML</v>
          </cell>
          <cell r="D195">
            <v>2077</v>
          </cell>
          <cell r="F195">
            <v>1</v>
          </cell>
          <cell r="G195" t="str">
            <v>3.6.7.1.1</v>
          </cell>
        </row>
        <row r="196">
          <cell r="A196" t="str">
            <v>700.2</v>
          </cell>
          <cell r="B196" t="str">
            <v xml:space="preserve"> LINEA DE DEMARCACION CON RESINA TERMOPLASTICA  </v>
          </cell>
          <cell r="C196" t="str">
            <v>ML</v>
          </cell>
          <cell r="D196">
            <v>450</v>
          </cell>
          <cell r="E196" t="str">
            <v>SIN REFERENCIA</v>
          </cell>
          <cell r="F196">
            <v>1</v>
          </cell>
          <cell r="G196" t="str">
            <v>3.6.7.1.6</v>
          </cell>
        </row>
        <row r="197">
          <cell r="A197" t="str">
            <v>700.3</v>
          </cell>
          <cell r="B197" t="str">
            <v xml:space="preserve">MARCA VIAL CON PINTURA EN FRIO </v>
          </cell>
          <cell r="C197" t="str">
            <v>M2</v>
          </cell>
          <cell r="D197">
            <v>68780</v>
          </cell>
          <cell r="F197">
            <v>1</v>
          </cell>
          <cell r="G197" t="str">
            <v> 3.6.7.1.2</v>
          </cell>
        </row>
        <row r="198">
          <cell r="A198" t="str">
            <v>700.4</v>
          </cell>
          <cell r="B198" t="str">
            <v>MARCA VIAL CON RESINA TERMOPLASTICA</v>
          </cell>
          <cell r="C198" t="str">
            <v>M2</v>
          </cell>
          <cell r="D198" t="e">
            <v>#DIV/0!</v>
          </cell>
          <cell r="E198" t="str">
            <v>SIN REFERENCIA</v>
          </cell>
          <cell r="F198">
            <v>1</v>
          </cell>
          <cell r="G198" t="str">
            <v>3.6.7.1.6</v>
          </cell>
        </row>
        <row r="199">
          <cell r="A199" t="str">
            <v>701.1</v>
          </cell>
          <cell r="B199" t="str">
            <v>TACHA REFLECTIVA</v>
          </cell>
          <cell r="C199" t="str">
            <v>U</v>
          </cell>
          <cell r="D199">
            <v>6830</v>
          </cell>
          <cell r="F199">
            <v>1</v>
          </cell>
          <cell r="G199" t="str">
            <v>3.6.7.2.1</v>
          </cell>
        </row>
        <row r="200">
          <cell r="A200" t="str">
            <v>710.1</v>
          </cell>
          <cell r="B200" t="str">
            <v>SEÑALES DE TRANSITO GRUPO I. (75cm*75cm)</v>
          </cell>
          <cell r="C200" t="str">
            <v>U</v>
          </cell>
          <cell r="D200">
            <v>338555</v>
          </cell>
          <cell r="F200">
            <v>1</v>
          </cell>
          <cell r="G200" t="str">
            <v>3.6.7.3.13</v>
          </cell>
        </row>
        <row r="201">
          <cell r="A201" t="str">
            <v>710.2</v>
          </cell>
          <cell r="B201" t="str">
            <v xml:space="preserve">SEÑALES DE TRANSITO GRUPO II. (1.20m*0.40cm).       SP 40, SP 41 </v>
          </cell>
          <cell r="C201" t="str">
            <v>U</v>
          </cell>
          <cell r="D201">
            <v>531122</v>
          </cell>
          <cell r="F201">
            <v>1</v>
          </cell>
          <cell r="G201" t="str">
            <v>3.6.7.3</v>
          </cell>
        </row>
        <row r="202">
          <cell r="A202" t="str">
            <v>710.3</v>
          </cell>
          <cell r="B202" t="str">
            <v xml:space="preserve">SEÑALES DE TRANSITO GRUPO III. (2 BANDEJAS DE 2.40m*30cm)      SP 54        </v>
          </cell>
          <cell r="C202" t="str">
            <v>U</v>
          </cell>
          <cell r="D202">
            <v>488768</v>
          </cell>
          <cell r="F202">
            <v>1</v>
          </cell>
          <cell r="G202" t="str">
            <v>3.6.7.3</v>
          </cell>
        </row>
        <row r="203">
          <cell r="A203" t="str">
            <v>710.4</v>
          </cell>
          <cell r="B203" t="str">
            <v>SEÑAL DE TRANSITO GRUPO IV. (60cm*75cm)</v>
          </cell>
          <cell r="C203" t="str">
            <v>U</v>
          </cell>
          <cell r="D203">
            <v>326716</v>
          </cell>
          <cell r="F203">
            <v>1</v>
          </cell>
          <cell r="G203" t="str">
            <v>3.6.7.3</v>
          </cell>
        </row>
        <row r="204">
          <cell r="A204" t="str">
            <v>710.5</v>
          </cell>
          <cell r="B204" t="str">
            <v xml:space="preserve">SEÑAL DE TRANSITO GRUPO V.             </v>
          </cell>
          <cell r="C204" t="str">
            <v>U</v>
          </cell>
          <cell r="D204">
            <v>450050</v>
          </cell>
          <cell r="F204">
            <v>1</v>
          </cell>
          <cell r="G204" t="str">
            <v>3.6.7.3</v>
          </cell>
        </row>
        <row r="205">
          <cell r="A205" t="str">
            <v>720.1</v>
          </cell>
          <cell r="B205" t="str">
            <v>POSTE DE REFERENCIA</v>
          </cell>
          <cell r="C205" t="str">
            <v>U</v>
          </cell>
          <cell r="D205">
            <v>133872</v>
          </cell>
          <cell r="F205">
            <v>1</v>
          </cell>
          <cell r="G205" t="str">
            <v>3.6.7.4.1</v>
          </cell>
        </row>
        <row r="206">
          <cell r="A206" t="str">
            <v>730.1</v>
          </cell>
          <cell r="B206" t="str">
            <v>DEFENSAS METALICAS</v>
          </cell>
          <cell r="C206" t="str">
            <v>ML</v>
          </cell>
          <cell r="D206">
            <v>129980</v>
          </cell>
          <cell r="F206">
            <v>1</v>
          </cell>
          <cell r="G206" t="str">
            <v>3.6.7.5.1</v>
          </cell>
        </row>
        <row r="207">
          <cell r="A207" t="str">
            <v>730.2</v>
          </cell>
          <cell r="B207" t="str">
            <v>SECCION FINAL DE DEFENSAS METALICAS</v>
          </cell>
          <cell r="C207" t="str">
            <v>U</v>
          </cell>
          <cell r="D207">
            <v>59258</v>
          </cell>
          <cell r="F207">
            <v>1</v>
          </cell>
          <cell r="G207" t="str">
            <v>3.6.7.5.2</v>
          </cell>
        </row>
        <row r="208">
          <cell r="A208" t="str">
            <v>730.3</v>
          </cell>
          <cell r="B208" t="str">
            <v>SECCION DE TOPE</v>
          </cell>
          <cell r="C208" t="str">
            <v>U</v>
          </cell>
          <cell r="D208">
            <v>32187</v>
          </cell>
          <cell r="F208">
            <v>1</v>
          </cell>
          <cell r="G208" t="str">
            <v>3.6.7.5.3</v>
          </cell>
        </row>
        <row r="209">
          <cell r="A209" t="str">
            <v>731.1</v>
          </cell>
          <cell r="B209" t="str">
            <v>DEFENSA DE CONCRETO</v>
          </cell>
          <cell r="C209" t="str">
            <v>ML</v>
          </cell>
          <cell r="D209">
            <v>318202</v>
          </cell>
          <cell r="F209">
            <v>1</v>
          </cell>
          <cell r="G209" t="str">
            <v>3.6.6.21</v>
          </cell>
        </row>
        <row r="210">
          <cell r="A210" t="str">
            <v>740.1</v>
          </cell>
          <cell r="B210" t="str">
            <v>CAPTAFAROS</v>
          </cell>
          <cell r="C210" t="str">
            <v>U</v>
          </cell>
          <cell r="D210">
            <v>13775</v>
          </cell>
          <cell r="F210">
            <v>1</v>
          </cell>
          <cell r="G210" t="str">
            <v>3.6.7.6.1</v>
          </cell>
        </row>
        <row r="211">
          <cell r="A211" t="str">
            <v>741.1P1</v>
          </cell>
          <cell r="B211" t="str">
            <v>DELINEADORES DE CORONA( GRADO DIAMANTE DE 1.10)</v>
          </cell>
          <cell r="C211" t="str">
            <v>U</v>
          </cell>
          <cell r="D211">
            <v>74284</v>
          </cell>
          <cell r="E211" t="str">
            <v>SIN REFERENCIA</v>
          </cell>
          <cell r="F211">
            <v>1</v>
          </cell>
          <cell r="G211" t="str">
            <v>3.6.7</v>
          </cell>
        </row>
        <row r="212">
          <cell r="A212" t="str">
            <v>741.1P2</v>
          </cell>
          <cell r="B212" t="str">
            <v>DELINEADORES DE CORONA( GRADO DIAMANTE DE 0.90)</v>
          </cell>
          <cell r="C212" t="str">
            <v>U</v>
          </cell>
          <cell r="D212">
            <v>74284</v>
          </cell>
          <cell r="E212" t="str">
            <v>SIN REFERENCIA</v>
          </cell>
          <cell r="F212">
            <v>1</v>
          </cell>
          <cell r="G212" t="str">
            <v>3.6.7</v>
          </cell>
        </row>
        <row r="213">
          <cell r="A213" t="str">
            <v>741.1P3</v>
          </cell>
          <cell r="B213" t="str">
            <v>DELINEADORES DE CORONA TUBULAR</v>
          </cell>
          <cell r="C213" t="str">
            <v>U</v>
          </cell>
          <cell r="D213">
            <v>202464</v>
          </cell>
          <cell r="F213">
            <v>1</v>
          </cell>
          <cell r="G213" t="str">
            <v>3.6.7</v>
          </cell>
        </row>
        <row r="214">
          <cell r="A214" t="str">
            <v>800.1</v>
          </cell>
          <cell r="B214" t="str">
            <v>CERCA DE ALAMBRE DE PUAS CON POSTES DE MADERA</v>
          </cell>
          <cell r="C214" t="str">
            <v>ML</v>
          </cell>
          <cell r="D214">
            <v>23263</v>
          </cell>
          <cell r="F214">
            <v>1</v>
          </cell>
          <cell r="G214" t="str">
            <v>3.6.9.1.4</v>
          </cell>
        </row>
        <row r="215">
          <cell r="A215" t="str">
            <v>800.2</v>
          </cell>
          <cell r="B215" t="str">
            <v>CERCA DE ALAMBRE DE PUAS CON POSTES DE CONCRETO</v>
          </cell>
          <cell r="C215" t="str">
            <v>ML</v>
          </cell>
          <cell r="D215">
            <v>45004</v>
          </cell>
          <cell r="F215">
            <v>1</v>
          </cell>
          <cell r="G215" t="str">
            <v>3.6.9.1.10</v>
          </cell>
        </row>
        <row r="216">
          <cell r="A216" t="str">
            <v>800.3</v>
          </cell>
          <cell r="B216" t="str">
            <v>CERCA DE MALLA CON POSTES DE MADERA</v>
          </cell>
          <cell r="C216" t="str">
            <v>ML</v>
          </cell>
          <cell r="D216">
            <v>121043</v>
          </cell>
          <cell r="F216">
            <v>1</v>
          </cell>
          <cell r="G216" t="str">
            <v>3.6.9.1.6</v>
          </cell>
        </row>
        <row r="217">
          <cell r="A217" t="str">
            <v>800.4</v>
          </cell>
          <cell r="B217" t="str">
            <v>CERCA DE MALLA CON POSTES DE CONCRETO</v>
          </cell>
          <cell r="C217" t="str">
            <v>ML</v>
          </cell>
          <cell r="D217">
            <v>139536</v>
          </cell>
          <cell r="F217">
            <v>1</v>
          </cell>
          <cell r="G217" t="str">
            <v>3.6.9.1.13</v>
          </cell>
        </row>
        <row r="218">
          <cell r="A218" t="str">
            <v>801.1</v>
          </cell>
          <cell r="B218" t="str">
            <v>ROCERIA</v>
          </cell>
          <cell r="C218" t="str">
            <v>HA</v>
          </cell>
          <cell r="D218">
            <v>407596</v>
          </cell>
          <cell r="F218">
            <v>1</v>
          </cell>
          <cell r="G218" t="str">
            <v>3.6.1.2</v>
          </cell>
        </row>
        <row r="219">
          <cell r="A219" t="str">
            <v>801.2</v>
          </cell>
          <cell r="B219" t="str">
            <v>LIMPIEZA DE BERMAS</v>
          </cell>
          <cell r="C219" t="str">
            <v>M²</v>
          </cell>
          <cell r="D219">
            <v>1511</v>
          </cell>
          <cell r="F219">
            <v>1</v>
          </cell>
          <cell r="G219" t="str">
            <v>3.6.9.4.12</v>
          </cell>
        </row>
        <row r="220">
          <cell r="A220" t="str">
            <v>801.3</v>
          </cell>
          <cell r="B220" t="str">
            <v>LIMPIEZA A MANO DE CUNETAS EN TIERRA</v>
          </cell>
          <cell r="C220" t="str">
            <v>ML</v>
          </cell>
          <cell r="D220">
            <v>1511</v>
          </cell>
          <cell r="F220">
            <v>1</v>
          </cell>
          <cell r="G220" t="str">
            <v>3.6.9.4.12</v>
          </cell>
        </row>
        <row r="221">
          <cell r="A221" t="str">
            <v>801.4</v>
          </cell>
          <cell r="B221" t="str">
            <v>LIMPIEZA A MANO DE CUNETAS EN CONCRETO</v>
          </cell>
          <cell r="C221" t="str">
            <v>ML</v>
          </cell>
          <cell r="D221">
            <v>1312</v>
          </cell>
          <cell r="F221">
            <v>1</v>
          </cell>
          <cell r="G221" t="str">
            <v>3.6.9.4.12</v>
          </cell>
        </row>
        <row r="222">
          <cell r="A222" t="str">
            <v>801.5</v>
          </cell>
          <cell r="B222" t="str">
            <v>LIMPIEZA A MANO DE ENCOLES Y DESCOLES</v>
          </cell>
          <cell r="C222" t="str">
            <v>ML</v>
          </cell>
          <cell r="D222">
            <v>15106</v>
          </cell>
          <cell r="F222">
            <v>1</v>
          </cell>
          <cell r="G222" t="str">
            <v>3.6.9.4.8</v>
          </cell>
        </row>
        <row r="223">
          <cell r="A223" t="str">
            <v>801.6</v>
          </cell>
          <cell r="B223" t="str">
            <v>LIMPIEZA A MANO DE ALCANTARILLAS DE TUBO DE 600 O 900 MM</v>
          </cell>
          <cell r="C223" t="str">
            <v>U</v>
          </cell>
          <cell r="D223">
            <v>66693</v>
          </cell>
          <cell r="F223">
            <v>1</v>
          </cell>
          <cell r="G223" t="str">
            <v>3.6.9.4.10</v>
          </cell>
        </row>
        <row r="224">
          <cell r="A224" t="str">
            <v>801.7</v>
          </cell>
          <cell r="B224" t="str">
            <v>LIMPIEZA A MANO DE PUENTES Y PONTONES</v>
          </cell>
          <cell r="C224" t="str">
            <v>ML</v>
          </cell>
          <cell r="D224">
            <v>11931</v>
          </cell>
          <cell r="F224">
            <v>1</v>
          </cell>
          <cell r="G224" t="str">
            <v>3.6.9.4</v>
          </cell>
        </row>
        <row r="225">
          <cell r="A225" t="str">
            <v>810.1</v>
          </cell>
          <cell r="B225" t="str">
            <v>PROTECCION DE TALUDES CON BLOQUES DE CESPED</v>
          </cell>
          <cell r="C225" t="str">
            <v>M²</v>
          </cell>
          <cell r="D225">
            <v>21148</v>
          </cell>
          <cell r="F225">
            <v>1</v>
          </cell>
          <cell r="G225" t="str">
            <v>3.6.9.2.1</v>
          </cell>
        </row>
        <row r="226">
          <cell r="A226" t="str">
            <v>810.2</v>
          </cell>
          <cell r="B226" t="str">
            <v>PROTECCION  DE TALUDES CON TIERRA ORGANICA Y SEMILLAS</v>
          </cell>
          <cell r="C226" t="str">
            <v>M²</v>
          </cell>
          <cell r="D226">
            <v>23244</v>
          </cell>
          <cell r="F226">
            <v>1</v>
          </cell>
          <cell r="G226" t="str">
            <v>3.6.9.2.2</v>
          </cell>
        </row>
        <row r="227">
          <cell r="A227" t="str">
            <v>810.3</v>
          </cell>
          <cell r="B227" t="str">
            <v>PROTECCION DE TALUDES CON HIDROSIEMBRA CONTROLADA</v>
          </cell>
          <cell r="C227" t="str">
            <v>M²</v>
          </cell>
          <cell r="D227">
            <v>115751</v>
          </cell>
          <cell r="F227">
            <v>1</v>
          </cell>
          <cell r="G227" t="str">
            <v>3.2.9.1.1</v>
          </cell>
        </row>
        <row r="228">
          <cell r="A228" t="str">
            <v>811.1P1</v>
          </cell>
          <cell r="B228" t="str">
            <v>PRODUCTO ENROLLADO PARA CONTROL DE EROSION DEL TIPO 1A</v>
          </cell>
          <cell r="C228" t="str">
            <v>M²</v>
          </cell>
          <cell r="D228">
            <v>87630</v>
          </cell>
          <cell r="F228">
            <v>1</v>
          </cell>
          <cell r="G228" t="str">
            <v>3.2.10.1</v>
          </cell>
        </row>
        <row r="229">
          <cell r="A229" t="str">
            <v>811.1P2</v>
          </cell>
          <cell r="B229" t="str">
            <v>PRODUCTO ENROLLADO PARA CONTROL DE EROSION DEL TIPO 1B</v>
          </cell>
          <cell r="C229" t="str">
            <v>M²</v>
          </cell>
          <cell r="D229">
            <v>84650</v>
          </cell>
          <cell r="F229">
            <v>1</v>
          </cell>
          <cell r="G229" t="str">
            <v>3.2.10.1</v>
          </cell>
        </row>
        <row r="230">
          <cell r="A230" t="str">
            <v>811.1P3</v>
          </cell>
          <cell r="B230" t="str">
            <v>PRODUCTO ENROLLADO PARA CONTROL DE EROSION DEL TIPO 1C</v>
          </cell>
          <cell r="C230" t="str">
            <v>M²</v>
          </cell>
          <cell r="D230">
            <v>85313</v>
          </cell>
          <cell r="F230">
            <v>1</v>
          </cell>
          <cell r="G230" t="str">
            <v>3.2.10.1</v>
          </cell>
        </row>
        <row r="231">
          <cell r="A231" t="str">
            <v>811.1P4</v>
          </cell>
          <cell r="B231" t="str">
            <v>PRODUCTO ENROLLADO PARA CONTROL DE EROSION DEL TIPO 1D</v>
          </cell>
          <cell r="C231" t="str">
            <v>M²</v>
          </cell>
          <cell r="D231">
            <v>86372</v>
          </cell>
          <cell r="F231">
            <v>1</v>
          </cell>
          <cell r="G231" t="str">
            <v>3.2.10.1</v>
          </cell>
        </row>
        <row r="232">
          <cell r="A232" t="str">
            <v>811.1P5</v>
          </cell>
          <cell r="B232" t="str">
            <v>PRODUCTO ENROLLADO PARA CONTROL DE EROSION DEL TIPO 2A</v>
          </cell>
          <cell r="C232" t="str">
            <v>M²</v>
          </cell>
          <cell r="D232">
            <v>84650</v>
          </cell>
          <cell r="F232">
            <v>1</v>
          </cell>
          <cell r="G232" t="str">
            <v>3.2.10.1</v>
          </cell>
        </row>
        <row r="233">
          <cell r="A233" t="str">
            <v>811.1P6</v>
          </cell>
          <cell r="B233" t="str">
            <v>PRODUCTO ENROLLADO PARA CONTROL DE EROSION DEL TIPO 2B</v>
          </cell>
          <cell r="C233" t="str">
            <v>M²</v>
          </cell>
          <cell r="D233">
            <v>85572</v>
          </cell>
          <cell r="F233">
            <v>1</v>
          </cell>
          <cell r="G233" t="str">
            <v>3.2.10.1</v>
          </cell>
        </row>
        <row r="234">
          <cell r="A234" t="str">
            <v>811.1P7</v>
          </cell>
          <cell r="B234" t="str">
            <v>PRODUCTO ENROLLADO PARA CONTROL DE EROSION DEL TIPO 2C</v>
          </cell>
          <cell r="C234" t="str">
            <v>M²</v>
          </cell>
          <cell r="D234">
            <v>85572</v>
          </cell>
          <cell r="F234">
            <v>1</v>
          </cell>
          <cell r="G234" t="str">
            <v>3.2.10.1</v>
          </cell>
        </row>
        <row r="235">
          <cell r="A235" t="str">
            <v>811.1P8</v>
          </cell>
          <cell r="B235" t="str">
            <v>PRODUCTO ENROLLADO PARA CONTROL DE EROSION DEL TIPO 2D</v>
          </cell>
          <cell r="C235" t="str">
            <v>M²</v>
          </cell>
          <cell r="D235">
            <v>86369</v>
          </cell>
          <cell r="F235">
            <v>1</v>
          </cell>
          <cell r="G235" t="str">
            <v>3.2.10.1</v>
          </cell>
        </row>
        <row r="236">
          <cell r="A236" t="str">
            <v>811.1P9</v>
          </cell>
          <cell r="B236" t="str">
            <v>PRODUCTO ENROLLADO PARA CONTROL DE EROSION DEL TIPO 3A</v>
          </cell>
          <cell r="C236" t="str">
            <v>M²</v>
          </cell>
          <cell r="D236">
            <v>85572</v>
          </cell>
          <cell r="F236">
            <v>1</v>
          </cell>
          <cell r="G236" t="str">
            <v>3.2.10.1</v>
          </cell>
        </row>
        <row r="237">
          <cell r="A237" t="str">
            <v>811.1P10</v>
          </cell>
          <cell r="B237" t="str">
            <v>PRODUCTO ENROLLADO PARA CONTROL DE EROSION DEL TIPO 3B</v>
          </cell>
          <cell r="C237" t="str">
            <v>M²</v>
          </cell>
          <cell r="D237">
            <v>86360</v>
          </cell>
          <cell r="F237">
            <v>1</v>
          </cell>
          <cell r="G237" t="str">
            <v>3.2.10.1</v>
          </cell>
        </row>
        <row r="238">
          <cell r="A238" t="str">
            <v>811.1P11</v>
          </cell>
          <cell r="B238" t="str">
            <v>PRODUCTO ENROLLADO PARA CONTROL DE EROSION DEL TIPO 4</v>
          </cell>
          <cell r="C238" t="str">
            <v>M²</v>
          </cell>
          <cell r="D238">
            <v>87489</v>
          </cell>
          <cell r="F238">
            <v>1</v>
          </cell>
          <cell r="G238" t="str">
            <v>3.2.10.1</v>
          </cell>
        </row>
        <row r="239">
          <cell r="A239" t="str">
            <v>811.1P12</v>
          </cell>
          <cell r="B239" t="str">
            <v>PRODUCTO ENROLLADO PARA CONTROL DE EROSION DEL TIPO 5A</v>
          </cell>
          <cell r="C239" t="str">
            <v>M²</v>
          </cell>
          <cell r="D239">
            <v>101120</v>
          </cell>
          <cell r="F239">
            <v>1</v>
          </cell>
          <cell r="G239" t="str">
            <v>3.2.10.1</v>
          </cell>
        </row>
        <row r="240">
          <cell r="A240" t="str">
            <v>811.1P13</v>
          </cell>
          <cell r="B240" t="str">
            <v>PRODUCTO ENROLLADO PARA CONTROL DE EROSION DEL TIPO 5B</v>
          </cell>
          <cell r="C240" t="str">
            <v>M²</v>
          </cell>
          <cell r="D240">
            <v>101120</v>
          </cell>
          <cell r="F240">
            <v>1</v>
          </cell>
          <cell r="G240" t="str">
            <v>3.2.10.1</v>
          </cell>
        </row>
        <row r="241">
          <cell r="A241" t="str">
            <v>811.1P14</v>
          </cell>
          <cell r="B241" t="str">
            <v>PRODUCTO ENROLLADO PARA CONTROL DE EROSION DEL TIPO 5C</v>
          </cell>
          <cell r="C241" t="str">
            <v>M²</v>
          </cell>
          <cell r="D241">
            <v>101120</v>
          </cell>
          <cell r="F241">
            <v>1</v>
          </cell>
          <cell r="G241" t="str">
            <v>3.2.10.1</v>
          </cell>
        </row>
        <row r="242">
          <cell r="A242" t="str">
            <v>812.1</v>
          </cell>
          <cell r="B242" t="str">
            <v>RECUBRIMIENTO CON MALLA Y MORTERO 1:4 DE e=5 CM</v>
          </cell>
          <cell r="C242" t="str">
            <v>M²</v>
          </cell>
          <cell r="D242">
            <v>119485</v>
          </cell>
          <cell r="F242">
            <v>1</v>
          </cell>
          <cell r="G242" t="str">
            <v>3.3.5.3</v>
          </cell>
        </row>
        <row r="243">
          <cell r="A243" t="str">
            <v>900.1</v>
          </cell>
          <cell r="B243" t="str">
            <v>TRANSPORTE DE MATERIALES PROVENIENTES DE LA EXPLAN, CANAL, PRESTA ENTRE 100 Y 1000 M</v>
          </cell>
          <cell r="C243" t="str">
            <v>M³-E</v>
          </cell>
          <cell r="D243">
            <v>983</v>
          </cell>
          <cell r="F243">
            <v>1</v>
          </cell>
          <cell r="G243" t="str">
            <v xml:space="preserve">3.6.9.3.1   </v>
          </cell>
        </row>
        <row r="244">
          <cell r="A244" t="str">
            <v>900.2</v>
          </cell>
          <cell r="B244" t="str">
            <v>TRANSPORTE DE MATERIALES PROVENIENTES DE LA EXPLAN, CANAL, PRESTA MAYOR A 1000 M</v>
          </cell>
          <cell r="C244" t="str">
            <v>M³-KM</v>
          </cell>
          <cell r="D244">
            <v>1207</v>
          </cell>
          <cell r="F244">
            <v>1</v>
          </cell>
          <cell r="G244" t="str">
            <v xml:space="preserve">3.6.9.3.1   </v>
          </cell>
        </row>
        <row r="245">
          <cell r="A245" t="str">
            <v>900.3</v>
          </cell>
          <cell r="B245" t="str">
            <v>TRANSPORTE DE MATERIAL PROVENIENTE DE DERRUMBES</v>
          </cell>
          <cell r="C245" t="str">
            <v>M³-KM</v>
          </cell>
          <cell r="D245">
            <v>947</v>
          </cell>
          <cell r="F245">
            <v>1</v>
          </cell>
          <cell r="G245" t="str">
            <v xml:space="preserve">3.6.9.3.1   </v>
          </cell>
        </row>
      </sheetData>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18000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6655</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row r="1">
          <cell r="A1" t="str">
            <v>200.1</v>
          </cell>
          <cell r="B1" t="str">
            <v>3.6.1.2.1</v>
          </cell>
        </row>
        <row r="2">
          <cell r="A2" t="str">
            <v>200.2</v>
          </cell>
          <cell r="B2" t="str">
            <v>3.6.1.2.3</v>
          </cell>
        </row>
        <row r="3">
          <cell r="A3" t="str">
            <v>200P1</v>
          </cell>
        </row>
        <row r="4">
          <cell r="A4" t="str">
            <v>200P2</v>
          </cell>
        </row>
        <row r="5">
          <cell r="A5" t="str">
            <v>201.1</v>
          </cell>
          <cell r="B5" t="str">
            <v>3.6.1.3.11</v>
          </cell>
        </row>
        <row r="6">
          <cell r="A6" t="str">
            <v>201.2</v>
          </cell>
          <cell r="B6" t="str">
            <v>3.6.1.3.11</v>
          </cell>
        </row>
        <row r="7">
          <cell r="A7" t="str">
            <v>201.3</v>
          </cell>
          <cell r="B7" t="str">
            <v>3.6.1.3.15</v>
          </cell>
        </row>
        <row r="8">
          <cell r="A8" t="str">
            <v>201.4</v>
          </cell>
          <cell r="B8" t="str">
            <v>3.6.1.3.14</v>
          </cell>
        </row>
        <row r="9">
          <cell r="A9" t="str">
            <v>201.5</v>
          </cell>
          <cell r="B9" t="str">
            <v>3.3.1.1</v>
          </cell>
        </row>
        <row r="10">
          <cell r="A10" t="str">
            <v>201.6</v>
          </cell>
          <cell r="B10" t="str">
            <v>3.6.1.3.11</v>
          </cell>
        </row>
        <row r="11">
          <cell r="A11" t="str">
            <v>201.6P</v>
          </cell>
          <cell r="B11" t="str">
            <v>3.6.1.3</v>
          </cell>
        </row>
        <row r="12">
          <cell r="A12" t="str">
            <v>201.10</v>
          </cell>
          <cell r="B12" t="str">
            <v>3.6.1.3.35</v>
          </cell>
        </row>
        <row r="13">
          <cell r="A13" t="str">
            <v>201.11</v>
          </cell>
          <cell r="B13" t="str">
            <v>3.6.1.3</v>
          </cell>
        </row>
        <row r="14">
          <cell r="A14" t="str">
            <v>201.11P10</v>
          </cell>
          <cell r="B14" t="str">
            <v>3.6.1.3</v>
          </cell>
        </row>
        <row r="15">
          <cell r="A15" t="str">
            <v>201.11P7</v>
          </cell>
          <cell r="B15" t="str">
            <v>3.6.1.3</v>
          </cell>
        </row>
        <row r="16">
          <cell r="A16" t="str">
            <v>201.11P8</v>
          </cell>
          <cell r="B16" t="str">
            <v>3.6.1.3</v>
          </cell>
        </row>
        <row r="17">
          <cell r="A17" t="str">
            <v>201.11P9</v>
          </cell>
          <cell r="B17" t="str">
            <v>3.6.1.3</v>
          </cell>
        </row>
        <row r="18">
          <cell r="A18" t="str">
            <v>201.12</v>
          </cell>
          <cell r="B18" t="str">
            <v>3.6.1.3.47</v>
          </cell>
        </row>
        <row r="19">
          <cell r="A19" t="str">
            <v>201.13</v>
          </cell>
          <cell r="B19" t="str">
            <v>3.6.1.3</v>
          </cell>
        </row>
        <row r="20">
          <cell r="A20" t="str">
            <v>201.14</v>
          </cell>
          <cell r="B20" t="str">
            <v>3.6.1.3.9</v>
          </cell>
        </row>
        <row r="21">
          <cell r="A21" t="str">
            <v>201.15</v>
          </cell>
          <cell r="B21" t="str">
            <v>3.6.1.3</v>
          </cell>
        </row>
        <row r="22">
          <cell r="A22" t="str">
            <v>201.16</v>
          </cell>
          <cell r="B22" t="str">
            <v>3.6.1.3</v>
          </cell>
        </row>
        <row r="23">
          <cell r="A23" t="str">
            <v>201.17</v>
          </cell>
          <cell r="B23" t="str">
            <v>3.6.1.3</v>
          </cell>
        </row>
        <row r="24">
          <cell r="A24" t="str">
            <v>201.18</v>
          </cell>
          <cell r="B24" t="str">
            <v>3.6.1.3.1</v>
          </cell>
        </row>
        <row r="25">
          <cell r="A25" t="str">
            <v>201.19</v>
          </cell>
          <cell r="B25" t="str">
            <v>3.6.1.3</v>
          </cell>
        </row>
        <row r="26">
          <cell r="A26" t="str">
            <v>201.20</v>
          </cell>
          <cell r="B26" t="str">
            <v>3.6.1.3</v>
          </cell>
        </row>
        <row r="27">
          <cell r="A27" t="str">
            <v>201.21</v>
          </cell>
          <cell r="B27" t="str">
            <v>3.6.1.3</v>
          </cell>
        </row>
        <row r="28">
          <cell r="A28" t="str">
            <v>201.22</v>
          </cell>
          <cell r="B28" t="str">
            <v>3.6.1.3.13</v>
          </cell>
        </row>
        <row r="29">
          <cell r="A29" t="str">
            <v>201.2P1</v>
          </cell>
        </row>
        <row r="30">
          <cell r="A30" t="str">
            <v>201.2P2</v>
          </cell>
        </row>
        <row r="31">
          <cell r="A31" t="str">
            <v>201.3</v>
          </cell>
          <cell r="B31" t="str">
            <v>3.6.1.3.33</v>
          </cell>
        </row>
        <row r="32">
          <cell r="A32" t="str">
            <v>201.4</v>
          </cell>
          <cell r="B32" t="str">
            <v/>
          </cell>
        </row>
        <row r="33">
          <cell r="A33" t="str">
            <v>201.5</v>
          </cell>
        </row>
        <row r="34">
          <cell r="A34" t="str">
            <v>201.6</v>
          </cell>
        </row>
        <row r="35">
          <cell r="A35" t="str">
            <v>201.7</v>
          </cell>
          <cell r="B35" t="str">
            <v xml:space="preserve">3.6.1.3.13  </v>
          </cell>
        </row>
        <row r="36">
          <cell r="A36" t="str">
            <v>201.8</v>
          </cell>
          <cell r="B36" t="str">
            <v>3.6.1.3.15</v>
          </cell>
        </row>
        <row r="37">
          <cell r="A37" t="str">
            <v>201.9</v>
          </cell>
          <cell r="B37" t="str">
            <v>3.6.1.3.33</v>
          </cell>
        </row>
        <row r="38">
          <cell r="A38" t="str">
            <v>210.1</v>
          </cell>
          <cell r="B38" t="str">
            <v>3.6.2.1.1 </v>
          </cell>
        </row>
        <row r="39">
          <cell r="A39" t="str">
            <v>210.1.1</v>
          </cell>
          <cell r="B39" t="str">
            <v xml:space="preserve">3.6.2.1.1 </v>
          </cell>
        </row>
        <row r="40">
          <cell r="A40" t="str">
            <v>210.1.1</v>
          </cell>
          <cell r="B40" t="str">
            <v xml:space="preserve">3.6.2.1.1 </v>
          </cell>
        </row>
        <row r="41">
          <cell r="A41" t="str">
            <v>210.1.2</v>
          </cell>
          <cell r="B41" t="str">
            <v>3.6.2.1.3 </v>
          </cell>
        </row>
        <row r="42">
          <cell r="A42" t="str">
            <v>210.2</v>
          </cell>
          <cell r="B42" t="str">
            <v>3.6.2.1.3</v>
          </cell>
        </row>
        <row r="43">
          <cell r="A43" t="str">
            <v>210.2 OTRA</v>
          </cell>
          <cell r="B43" t="str">
            <v>3.6.2.1.3 </v>
          </cell>
        </row>
        <row r="44">
          <cell r="A44" t="str">
            <v>210.2.1</v>
          </cell>
          <cell r="B44" t="str">
            <v>3.6.2.1.3</v>
          </cell>
        </row>
        <row r="45">
          <cell r="A45" t="str">
            <v>210.2.2</v>
          </cell>
          <cell r="B45" t="str">
            <v>3.6.2.1.5</v>
          </cell>
        </row>
        <row r="46">
          <cell r="A46" t="str">
            <v>210.2.3</v>
          </cell>
          <cell r="B46" t="str">
            <v>3.6.2.1.5</v>
          </cell>
        </row>
        <row r="47">
          <cell r="A47" t="str">
            <v>210.2.4</v>
          </cell>
          <cell r="B47" t="str">
            <v>3.6.2.1.5</v>
          </cell>
        </row>
        <row r="48">
          <cell r="A48" t="str">
            <v>210.3</v>
          </cell>
          <cell r="B48" t="str">
            <v>3.6.2.1.5</v>
          </cell>
        </row>
        <row r="49">
          <cell r="A49" t="str">
            <v>211.1</v>
          </cell>
          <cell r="B49" t="str">
            <v xml:space="preserve">3.6.2.2.1  </v>
          </cell>
        </row>
        <row r="50">
          <cell r="A50" t="str">
            <v>211.1P</v>
          </cell>
          <cell r="B50" t="str">
            <v>3.6.2.2</v>
          </cell>
        </row>
        <row r="51">
          <cell r="A51" t="str">
            <v>220.1</v>
          </cell>
          <cell r="B51" t="str">
            <v>3.6.2.3.1</v>
          </cell>
        </row>
        <row r="52">
          <cell r="A52" t="str">
            <v>221.1</v>
          </cell>
          <cell r="B52" t="str">
            <v>3.6.2.4.2</v>
          </cell>
        </row>
        <row r="53">
          <cell r="A53" t="str">
            <v>221.2</v>
          </cell>
          <cell r="B53" t="str">
            <v>3.6.2.4.1</v>
          </cell>
        </row>
        <row r="54">
          <cell r="A54" t="str">
            <v>225.1P</v>
          </cell>
        </row>
        <row r="55">
          <cell r="A55" t="str">
            <v>225.2P</v>
          </cell>
        </row>
        <row r="56">
          <cell r="A56" t="str">
            <v>230.1</v>
          </cell>
          <cell r="B56" t="str">
            <v>3.6.2.5.1</v>
          </cell>
        </row>
        <row r="57">
          <cell r="A57" t="str">
            <v>230.2</v>
          </cell>
          <cell r="B57" t="str">
            <v>3.6.2.5.2</v>
          </cell>
        </row>
        <row r="58">
          <cell r="A58" t="str">
            <v>231.1</v>
          </cell>
          <cell r="B58" t="str">
            <v>3.6.8.2 </v>
          </cell>
        </row>
        <row r="59">
          <cell r="A59" t="str">
            <v>232.1</v>
          </cell>
          <cell r="B59" t="str">
            <v>3.6.8.2 </v>
          </cell>
        </row>
        <row r="60">
          <cell r="A60" t="str">
            <v>234.1</v>
          </cell>
          <cell r="B60" t="str">
            <v>3.6.8.2 </v>
          </cell>
        </row>
        <row r="61">
          <cell r="A61" t="str">
            <v>310.1</v>
          </cell>
          <cell r="B61" t="str">
            <v>3.6.3.1.1</v>
          </cell>
        </row>
        <row r="62">
          <cell r="A62" t="str">
            <v>311.1</v>
          </cell>
          <cell r="B62" t="str">
            <v>3.6.3.2.1</v>
          </cell>
        </row>
        <row r="63">
          <cell r="A63" t="str">
            <v>311P1</v>
          </cell>
          <cell r="B63" t="str">
            <v>3.6.3.2</v>
          </cell>
        </row>
        <row r="64">
          <cell r="A64" t="str">
            <v>311P2</v>
          </cell>
          <cell r="B64" t="str">
            <v>3.6.3.2</v>
          </cell>
        </row>
        <row r="65">
          <cell r="A65" t="str">
            <v>311P3</v>
          </cell>
          <cell r="B65" t="str">
            <v>3.6.3.2</v>
          </cell>
        </row>
        <row r="66">
          <cell r="A66" t="str">
            <v>312.1</v>
          </cell>
          <cell r="B66" t="str">
            <v>3.6.3.2</v>
          </cell>
        </row>
        <row r="67">
          <cell r="A67" t="str">
            <v>312.2</v>
          </cell>
          <cell r="B67" t="str">
            <v>3.6.3.2</v>
          </cell>
        </row>
        <row r="68">
          <cell r="A68" t="str">
            <v>312.3</v>
          </cell>
          <cell r="B68" t="str">
            <v>3.6.3.2</v>
          </cell>
        </row>
        <row r="69">
          <cell r="A69" t="str">
            <v>312.4</v>
          </cell>
          <cell r="B69" t="str">
            <v>3.6.3.3</v>
          </cell>
        </row>
        <row r="70">
          <cell r="A70" t="str">
            <v>320.1</v>
          </cell>
          <cell r="B70" t="str">
            <v>3.6.3.4.4</v>
          </cell>
        </row>
        <row r="71">
          <cell r="A71" t="str">
            <v>320.2</v>
          </cell>
          <cell r="B71" t="str">
            <v>3.6.3.4.4</v>
          </cell>
        </row>
        <row r="72">
          <cell r="A72" t="str">
            <v>330.1</v>
          </cell>
          <cell r="B72" t="str">
            <v>3.6.3.6.2</v>
          </cell>
        </row>
        <row r="73">
          <cell r="A73" t="str">
            <v>330.2</v>
          </cell>
          <cell r="B73" t="str">
            <v>3.6.3.6.3</v>
          </cell>
        </row>
        <row r="74">
          <cell r="A74" t="str">
            <v>340.1</v>
          </cell>
          <cell r="B74" t="str">
            <v>3.6.3.7.1</v>
          </cell>
        </row>
        <row r="75">
          <cell r="A75" t="str">
            <v>340.2</v>
          </cell>
          <cell r="B75" t="str">
            <v>3.6.3.7.3</v>
          </cell>
        </row>
        <row r="76">
          <cell r="A76" t="str">
            <v>340.3</v>
          </cell>
          <cell r="B76" t="str">
            <v>3.6.3.7.5</v>
          </cell>
        </row>
        <row r="77">
          <cell r="A77" t="str">
            <v>341.1</v>
          </cell>
          <cell r="B77" t="str">
            <v>3.6.3.7</v>
          </cell>
        </row>
        <row r="78">
          <cell r="A78" t="str">
            <v>341.2</v>
          </cell>
          <cell r="B78" t="str">
            <v>3.6.3.7</v>
          </cell>
        </row>
        <row r="79">
          <cell r="A79" t="str">
            <v>342.1</v>
          </cell>
          <cell r="B79" t="str">
            <v>3.6.3.7</v>
          </cell>
        </row>
        <row r="80">
          <cell r="A80" t="str">
            <v>342P</v>
          </cell>
          <cell r="B80" t="str">
            <v>3.6.3.7.16 </v>
          </cell>
        </row>
        <row r="81">
          <cell r="A81" t="str">
            <v>410.1</v>
          </cell>
          <cell r="B81" t="str">
            <v>3.6.4.1.1</v>
          </cell>
        </row>
        <row r="82">
          <cell r="A82" t="str">
            <v>410.2</v>
          </cell>
          <cell r="B82" t="str">
            <v>3.6.4.1.2</v>
          </cell>
        </row>
        <row r="83">
          <cell r="A83" t="str">
            <v>411.1</v>
          </cell>
          <cell r="B83" t="str">
            <v>3.6.4.2.1</v>
          </cell>
        </row>
        <row r="84">
          <cell r="A84" t="str">
            <v>411.2</v>
          </cell>
          <cell r="B84" t="str">
            <v>3.6.4.2.2</v>
          </cell>
        </row>
        <row r="85">
          <cell r="A85" t="str">
            <v>411.3</v>
          </cell>
          <cell r="B85" t="str">
            <v>3.6.4.2.3</v>
          </cell>
        </row>
        <row r="86">
          <cell r="A86" t="str">
            <v>414.1</v>
          </cell>
          <cell r="B86" t="str">
            <v>3.6.4.1.3</v>
          </cell>
        </row>
        <row r="87">
          <cell r="A87" t="str">
            <v>414.2</v>
          </cell>
          <cell r="B87" t="str">
            <v>3.6.4.1.4</v>
          </cell>
        </row>
        <row r="88">
          <cell r="A88" t="str">
            <v>414.3</v>
          </cell>
          <cell r="B88" t="str">
            <v>3.6.4.1.5</v>
          </cell>
        </row>
        <row r="89">
          <cell r="A89" t="str">
            <v>414.4</v>
          </cell>
          <cell r="B89" t="str">
            <v>3.6.4.1.6</v>
          </cell>
        </row>
        <row r="90">
          <cell r="A90" t="str">
            <v>414.5</v>
          </cell>
          <cell r="B90" t="str">
            <v>3.6.4.1</v>
          </cell>
        </row>
        <row r="91">
          <cell r="A91" t="str">
            <v>415.1</v>
          </cell>
          <cell r="B91" t="str">
            <v>3.6.4.2.5</v>
          </cell>
        </row>
        <row r="92">
          <cell r="A92" t="str">
            <v>420.1</v>
          </cell>
          <cell r="B92" t="str">
            <v xml:space="preserve">3.6.4.3.1 </v>
          </cell>
        </row>
        <row r="93">
          <cell r="A93" t="str">
            <v>420.2</v>
          </cell>
          <cell r="B93" t="str">
            <v>3.6.4.3.2</v>
          </cell>
        </row>
        <row r="94">
          <cell r="A94" t="str">
            <v>421.1</v>
          </cell>
          <cell r="B94" t="str">
            <v>3.6.4.4.2</v>
          </cell>
        </row>
        <row r="95">
          <cell r="A95" t="str">
            <v>421.2</v>
          </cell>
          <cell r="B95" t="str">
            <v>3.6.4.4.3</v>
          </cell>
        </row>
        <row r="96">
          <cell r="A96" t="str">
            <v>421.3</v>
          </cell>
          <cell r="B96" t="str">
            <v>3.6.4.4.4</v>
          </cell>
        </row>
        <row r="97">
          <cell r="A97" t="str">
            <v>421.4</v>
          </cell>
          <cell r="B97" t="str">
            <v>3.6.4.4.5</v>
          </cell>
        </row>
        <row r="98">
          <cell r="A98" t="str">
            <v>430.1</v>
          </cell>
          <cell r="B98" t="str">
            <v>3.6.4.5.1</v>
          </cell>
        </row>
        <row r="99">
          <cell r="A99" t="str">
            <v>430.2</v>
          </cell>
          <cell r="B99" t="str">
            <v>3.6.4.5.2</v>
          </cell>
        </row>
        <row r="100">
          <cell r="A100" t="str">
            <v>431.1</v>
          </cell>
          <cell r="B100" t="str">
            <v>3.6.4.6.1</v>
          </cell>
        </row>
        <row r="101">
          <cell r="A101" t="str">
            <v>431.2</v>
          </cell>
          <cell r="B101" t="str">
            <v>3.6.4.6.2</v>
          </cell>
        </row>
        <row r="102">
          <cell r="A102" t="str">
            <v>432.1</v>
          </cell>
          <cell r="B102" t="str">
            <v>3.6.4.7.1</v>
          </cell>
        </row>
        <row r="103">
          <cell r="A103" t="str">
            <v>432.2</v>
          </cell>
          <cell r="B103" t="str">
            <v>3.6.4.7.1</v>
          </cell>
        </row>
        <row r="104">
          <cell r="A104" t="str">
            <v>433.1</v>
          </cell>
          <cell r="B104" t="str">
            <v>3.6.4.8.1</v>
          </cell>
        </row>
        <row r="105">
          <cell r="A105" t="str">
            <v>433.2</v>
          </cell>
          <cell r="B105" t="str">
            <v>3.6.4.8.2</v>
          </cell>
        </row>
        <row r="106">
          <cell r="A106" t="str">
            <v>433.3</v>
          </cell>
          <cell r="B106" t="str">
            <v>3.6.4.8.3</v>
          </cell>
        </row>
        <row r="107">
          <cell r="A107" t="str">
            <v>433.4</v>
          </cell>
          <cell r="B107" t="str">
            <v>3.6.4.8.4</v>
          </cell>
        </row>
        <row r="108">
          <cell r="A108" t="str">
            <v>433.5</v>
          </cell>
          <cell r="B108" t="str">
            <v>3.6.4.8.5</v>
          </cell>
        </row>
        <row r="109">
          <cell r="A109" t="str">
            <v>433.6</v>
          </cell>
          <cell r="B109" t="str">
            <v>3.6.4.8.6</v>
          </cell>
        </row>
        <row r="110">
          <cell r="A110" t="str">
            <v>433.7</v>
          </cell>
          <cell r="B110" t="str">
            <v>3.6.4.8.7</v>
          </cell>
        </row>
        <row r="111">
          <cell r="A111" t="str">
            <v>433.8</v>
          </cell>
          <cell r="B111" t="str">
            <v>3.6.4.8.8</v>
          </cell>
        </row>
        <row r="112">
          <cell r="A112" t="str">
            <v>440.1</v>
          </cell>
          <cell r="B112" t="str">
            <v>3.6.4.9.1</v>
          </cell>
        </row>
        <row r="113">
          <cell r="A113" t="str">
            <v>440.1P</v>
          </cell>
          <cell r="B113" t="str">
            <v>3.6.4.9</v>
          </cell>
        </row>
        <row r="114">
          <cell r="A114" t="str">
            <v>440.2</v>
          </cell>
          <cell r="B114" t="str">
            <v>3.6.4.9.2</v>
          </cell>
        </row>
        <row r="115">
          <cell r="A115" t="str">
            <v>440.2P</v>
          </cell>
          <cell r="B115" t="str">
            <v>3.6.4.9</v>
          </cell>
        </row>
        <row r="116">
          <cell r="A116" t="str">
            <v>440.3</v>
          </cell>
          <cell r="B116" t="str">
            <v>3.6.4.9.3</v>
          </cell>
        </row>
        <row r="117">
          <cell r="A117" t="str">
            <v>440.3P</v>
          </cell>
          <cell r="B117" t="str">
            <v>3.6.4.9</v>
          </cell>
        </row>
        <row r="118">
          <cell r="A118" t="str">
            <v>440.4</v>
          </cell>
          <cell r="B118" t="str">
            <v>3.6.4.9.4</v>
          </cell>
        </row>
        <row r="119">
          <cell r="A119" t="str">
            <v>441.1</v>
          </cell>
          <cell r="B119" t="str">
            <v>3.6.4.10.1</v>
          </cell>
        </row>
        <row r="120">
          <cell r="A120" t="str">
            <v>441.1P</v>
          </cell>
          <cell r="B120" t="str">
            <v>3.6.4.10</v>
          </cell>
        </row>
        <row r="121">
          <cell r="A121" t="str">
            <v>441.2</v>
          </cell>
          <cell r="B121" t="str">
            <v>3.6.4.10.2</v>
          </cell>
        </row>
        <row r="122">
          <cell r="A122" t="str">
            <v>441.2P</v>
          </cell>
          <cell r="B122" t="str">
            <v>3.6.4.10</v>
          </cell>
        </row>
        <row r="123">
          <cell r="A123" t="str">
            <v>441.3</v>
          </cell>
          <cell r="B123" t="str">
            <v>3.6.4.10.3</v>
          </cell>
        </row>
        <row r="124">
          <cell r="A124" t="str">
            <v>441.3P</v>
          </cell>
          <cell r="B124" t="str">
            <v>3.6.4.10</v>
          </cell>
        </row>
        <row r="125">
          <cell r="A125" t="str">
            <v>441.4</v>
          </cell>
          <cell r="B125" t="str">
            <v>3.6.4.10.4</v>
          </cell>
        </row>
        <row r="126">
          <cell r="A126" t="str">
            <v>450.1</v>
          </cell>
          <cell r="B126" t="str">
            <v>3.6.4.11.2</v>
          </cell>
        </row>
        <row r="127">
          <cell r="A127" t="str">
            <v>450.1.1</v>
          </cell>
          <cell r="B127" t="str">
            <v>3.6.4.11</v>
          </cell>
        </row>
        <row r="128">
          <cell r="A128" t="str">
            <v>450.1.2</v>
          </cell>
          <cell r="B128" t="str">
            <v>3.6.4.11</v>
          </cell>
        </row>
        <row r="129">
          <cell r="A129" t="str">
            <v>450.1P</v>
          </cell>
          <cell r="B129" t="str">
            <v>3.6.4.11</v>
          </cell>
        </row>
        <row r="130">
          <cell r="A130" t="str">
            <v>450.2</v>
          </cell>
          <cell r="B130" t="str">
            <v>3.6.4.11.3</v>
          </cell>
        </row>
        <row r="131">
          <cell r="A131" t="str">
            <v>450.2P</v>
          </cell>
          <cell r="B131" t="str">
            <v>3.6.4.11</v>
          </cell>
        </row>
        <row r="132">
          <cell r="A132" t="str">
            <v>450.3</v>
          </cell>
          <cell r="B132" t="str">
            <v>3.6.4.11.4</v>
          </cell>
        </row>
        <row r="133">
          <cell r="A133" t="str">
            <v>450.3P</v>
          </cell>
          <cell r="B133" t="str">
            <v>3.6.4.11</v>
          </cell>
        </row>
        <row r="134">
          <cell r="A134" t="str">
            <v>450.4</v>
          </cell>
          <cell r="B134" t="str">
            <v>3.6.4</v>
          </cell>
        </row>
        <row r="135">
          <cell r="A135" t="str">
            <v>450.5</v>
          </cell>
          <cell r="B135" t="str">
            <v>3.6.4</v>
          </cell>
        </row>
        <row r="136">
          <cell r="A136" t="str">
            <v>450.6</v>
          </cell>
          <cell r="B136" t="str">
            <v>3.6.4</v>
          </cell>
        </row>
        <row r="137">
          <cell r="A137" t="str">
            <v>450.7</v>
          </cell>
          <cell r="B137" t="str">
            <v>3.6.4</v>
          </cell>
        </row>
        <row r="138">
          <cell r="A138" t="str">
            <v>450.8</v>
          </cell>
          <cell r="B138" t="str">
            <v>3.6.4</v>
          </cell>
        </row>
        <row r="139">
          <cell r="A139" t="str">
            <v>450.9</v>
          </cell>
          <cell r="B139" t="str">
            <v>3.6.4.11.5</v>
          </cell>
        </row>
        <row r="140">
          <cell r="A140" t="str">
            <v>450.9P</v>
          </cell>
          <cell r="B140" t="str">
            <v>3.6.4.11.5</v>
          </cell>
        </row>
        <row r="141">
          <cell r="A141" t="str">
            <v>451.1</v>
          </cell>
          <cell r="B141" t="str">
            <v>3.6.4.12.1</v>
          </cell>
        </row>
        <row r="142">
          <cell r="A142" t="str">
            <v>451.1P</v>
          </cell>
          <cell r="B142" t="str">
            <v>3.6.4.12</v>
          </cell>
        </row>
        <row r="143">
          <cell r="A143" t="str">
            <v>451.2</v>
          </cell>
          <cell r="B143" t="str">
            <v>3.6.4.12.2</v>
          </cell>
        </row>
        <row r="144">
          <cell r="A144" t="str">
            <v>451.2P</v>
          </cell>
          <cell r="B144" t="str">
            <v>3.6.4.12</v>
          </cell>
        </row>
        <row r="145">
          <cell r="A145" t="str">
            <v>451.3</v>
          </cell>
          <cell r="B145" t="str">
            <v>3.6.4.12.3</v>
          </cell>
        </row>
        <row r="146">
          <cell r="A146" t="str">
            <v>451.3P</v>
          </cell>
          <cell r="B146" t="str">
            <v>3.6.4.12</v>
          </cell>
        </row>
        <row r="147">
          <cell r="A147" t="str">
            <v>451.4</v>
          </cell>
          <cell r="B147" t="str">
            <v>3.6.4.12</v>
          </cell>
        </row>
        <row r="148">
          <cell r="A148" t="str">
            <v>452.1</v>
          </cell>
          <cell r="B148" t="str">
            <v>3.6.4.13.1</v>
          </cell>
        </row>
        <row r="149">
          <cell r="A149" t="str">
            <v>452.1P</v>
          </cell>
          <cell r="B149" t="str">
            <v>3.6.4.13.1 </v>
          </cell>
        </row>
        <row r="150">
          <cell r="A150" t="str">
            <v>452.2</v>
          </cell>
          <cell r="B150" t="str">
            <v>3.6.4.13.2</v>
          </cell>
        </row>
        <row r="151">
          <cell r="A151" t="str">
            <v>452.2P</v>
          </cell>
          <cell r="B151" t="str">
            <v>3.6.4.13.2</v>
          </cell>
        </row>
        <row r="152">
          <cell r="A152" t="str">
            <v>452.3</v>
          </cell>
          <cell r="B152" t="str">
            <v>3.6.4.13.7</v>
          </cell>
        </row>
        <row r="153">
          <cell r="A153" t="str">
            <v>452.3P</v>
          </cell>
          <cell r="B153" t="str">
            <v>3.6.4.13.7</v>
          </cell>
        </row>
        <row r="154">
          <cell r="A154" t="str">
            <v>452.4</v>
          </cell>
          <cell r="B154" t="str">
            <v>3.6.4.13.8</v>
          </cell>
        </row>
        <row r="155">
          <cell r="A155" t="str">
            <v>452.4P</v>
          </cell>
          <cell r="B155" t="str">
            <v>3.6.4.13.8 </v>
          </cell>
        </row>
        <row r="156">
          <cell r="A156" t="str">
            <v>453.1</v>
          </cell>
          <cell r="B156" t="str">
            <v>3.6.4.13.7</v>
          </cell>
        </row>
        <row r="157">
          <cell r="A157" t="str">
            <v>460.1</v>
          </cell>
          <cell r="B157" t="str">
            <v>3.6.4.15.2</v>
          </cell>
        </row>
        <row r="158">
          <cell r="A158" t="str">
            <v>460P</v>
          </cell>
          <cell r="B158" t="str">
            <v>3.6.4.15</v>
          </cell>
        </row>
        <row r="159">
          <cell r="A159" t="str">
            <v>461.1</v>
          </cell>
          <cell r="B159" t="str">
            <v>3.6.4.16.1</v>
          </cell>
        </row>
        <row r="160">
          <cell r="A160" t="str">
            <v>461.2</v>
          </cell>
          <cell r="B160" t="str">
            <v>3.6.4.16.2</v>
          </cell>
        </row>
        <row r="161">
          <cell r="A161" t="str">
            <v>462.1</v>
          </cell>
          <cell r="B161" t="str">
            <v>3.6.4.17</v>
          </cell>
        </row>
        <row r="162">
          <cell r="A162" t="str">
            <v>462.1.1</v>
          </cell>
          <cell r="B162" t="str">
            <v>3.6.4.17.3</v>
          </cell>
        </row>
        <row r="163">
          <cell r="A163" t="str">
            <v>462.1.2</v>
          </cell>
          <cell r="B163" t="str">
            <v>3.6.4.17.4</v>
          </cell>
        </row>
        <row r="164">
          <cell r="A164" t="str">
            <v>462.1.3</v>
          </cell>
          <cell r="B164" t="str">
            <v/>
          </cell>
        </row>
        <row r="165">
          <cell r="A165" t="str">
            <v>462.2</v>
          </cell>
          <cell r="B165" t="str">
            <v>3.6.4.17</v>
          </cell>
        </row>
        <row r="166">
          <cell r="A166" t="str">
            <v>464.1</v>
          </cell>
          <cell r="B166" t="str">
            <v>3.6.8</v>
          </cell>
        </row>
        <row r="167">
          <cell r="A167" t="str">
            <v>464.2</v>
          </cell>
          <cell r="B167" t="str">
            <v>3.6.4.8 </v>
          </cell>
        </row>
        <row r="168">
          <cell r="A168" t="str">
            <v>464.3</v>
          </cell>
          <cell r="B168" t="str">
            <v>3.6.4.2</v>
          </cell>
        </row>
        <row r="169">
          <cell r="A169" t="str">
            <v>464.4</v>
          </cell>
          <cell r="B169" t="str">
            <v> 3.6.4.2.5 </v>
          </cell>
        </row>
        <row r="170">
          <cell r="A170" t="str">
            <v>465.1</v>
          </cell>
          <cell r="B170" t="str">
            <v>3.6.2.1</v>
          </cell>
        </row>
        <row r="171">
          <cell r="A171" t="str">
            <v>466.1</v>
          </cell>
          <cell r="B171" t="str">
            <v>3.6.4.7</v>
          </cell>
        </row>
        <row r="172">
          <cell r="A172" t="str">
            <v>466.2</v>
          </cell>
          <cell r="B172" t="str">
            <v>3.6.4.7</v>
          </cell>
        </row>
        <row r="173">
          <cell r="A173" t="str">
            <v>500.1</v>
          </cell>
          <cell r="B173" t="str">
            <v>3.6.5.1</v>
          </cell>
        </row>
        <row r="174">
          <cell r="A174" t="str">
            <v>501.1</v>
          </cell>
          <cell r="B174" t="str">
            <v>1.35.1.1.3</v>
          </cell>
        </row>
        <row r="175">
          <cell r="A175" t="str">
            <v>510.1</v>
          </cell>
          <cell r="B175" t="str">
            <v>3.6.5.2.10</v>
          </cell>
        </row>
        <row r="176">
          <cell r="A176" t="str">
            <v>600.1</v>
          </cell>
          <cell r="B176" t="str">
            <v>3.6.6.1.9</v>
          </cell>
        </row>
        <row r="177">
          <cell r="A177" t="str">
            <v>600.2</v>
          </cell>
          <cell r="B177" t="str">
            <v>3.6.6.1.9</v>
          </cell>
        </row>
        <row r="178">
          <cell r="A178" t="str">
            <v>600.2P</v>
          </cell>
          <cell r="B178" t="str">
            <v>3.6.6.1</v>
          </cell>
        </row>
        <row r="179">
          <cell r="A179" t="str">
            <v>600.3</v>
          </cell>
          <cell r="B179" t="str">
            <v>3.6.6.1.9</v>
          </cell>
        </row>
        <row r="180">
          <cell r="A180" t="str">
            <v>600.4</v>
          </cell>
          <cell r="B180" t="str">
            <v xml:space="preserve">3.6.6.1.10  </v>
          </cell>
        </row>
        <row r="181">
          <cell r="A181" t="str">
            <v>600.4P</v>
          </cell>
          <cell r="B181" t="str">
            <v>3.6.6.1</v>
          </cell>
        </row>
        <row r="182">
          <cell r="A182" t="str">
            <v>600.5</v>
          </cell>
          <cell r="B182" t="str">
            <v>3.6.6.1.11</v>
          </cell>
        </row>
        <row r="183">
          <cell r="A183" t="str">
            <v>600.5P</v>
          </cell>
          <cell r="B183" t="str">
            <v>3.6.6.1</v>
          </cell>
        </row>
        <row r="184">
          <cell r="A184" t="str">
            <v>610.1</v>
          </cell>
          <cell r="B184" t="str">
            <v xml:space="preserve">3.6.6.2.1   </v>
          </cell>
        </row>
        <row r="185">
          <cell r="A185" t="str">
            <v>610.2</v>
          </cell>
          <cell r="B185" t="str">
            <v>3.6.6.2.4</v>
          </cell>
        </row>
        <row r="186">
          <cell r="A186" t="str">
            <v>620.1</v>
          </cell>
          <cell r="B186" t="str">
            <v>3.6.6.3.1</v>
          </cell>
        </row>
        <row r="187">
          <cell r="A187" t="str">
            <v>620.2</v>
          </cell>
          <cell r="B187" t="str">
            <v>3.6.6.3.2</v>
          </cell>
        </row>
        <row r="188">
          <cell r="A188" t="str">
            <v>620.3</v>
          </cell>
          <cell r="B188" t="str">
            <v>3.6.6.4.6</v>
          </cell>
        </row>
        <row r="189">
          <cell r="A189" t="str">
            <v>620P</v>
          </cell>
          <cell r="B189" t="str">
            <v>3.6.6.4</v>
          </cell>
        </row>
        <row r="190">
          <cell r="A190" t="str">
            <v>621.1</v>
          </cell>
          <cell r="B190" t="str">
            <v>3.6.6.4.1</v>
          </cell>
        </row>
        <row r="191">
          <cell r="A191" t="str">
            <v>621.1P</v>
          </cell>
          <cell r="B191" t="str">
            <v>3.6.6.4</v>
          </cell>
        </row>
        <row r="192">
          <cell r="A192" t="str">
            <v>621.1P2</v>
          </cell>
          <cell r="B192" t="str">
            <v>3.6.6.4</v>
          </cell>
        </row>
        <row r="193">
          <cell r="A193" t="str">
            <v>621.1P3</v>
          </cell>
          <cell r="B193" t="str">
            <v>3.6.6.4</v>
          </cell>
        </row>
        <row r="194">
          <cell r="A194" t="str">
            <v>621.1P4</v>
          </cell>
          <cell r="B194" t="str">
            <v>3.6.6.4</v>
          </cell>
        </row>
        <row r="195">
          <cell r="A195" t="str">
            <v>621.1P5</v>
          </cell>
          <cell r="B195" t="str">
            <v>3.6.6.4</v>
          </cell>
        </row>
        <row r="196">
          <cell r="A196" t="str">
            <v>621.1P6</v>
          </cell>
          <cell r="B196" t="str">
            <v>3.6.6.4</v>
          </cell>
        </row>
        <row r="197">
          <cell r="A197" t="str">
            <v>621.1P7</v>
          </cell>
          <cell r="B197" t="str">
            <v>3.6.6.4</v>
          </cell>
        </row>
        <row r="198">
          <cell r="A198" t="str">
            <v>621.2</v>
          </cell>
          <cell r="B198" t="str">
            <v>3.6.6.4.2</v>
          </cell>
        </row>
        <row r="199">
          <cell r="A199" t="str">
            <v>621.3</v>
          </cell>
          <cell r="B199" t="str">
            <v>3.6.6.4.3</v>
          </cell>
        </row>
        <row r="200">
          <cell r="A200" t="str">
            <v>621.4</v>
          </cell>
          <cell r="B200" t="str">
            <v xml:space="preserve"> 3.6.6.4.4</v>
          </cell>
        </row>
        <row r="201">
          <cell r="A201" t="str">
            <v>621.5</v>
          </cell>
          <cell r="B201" t="str">
            <v>3.6.6.5.5</v>
          </cell>
        </row>
        <row r="202">
          <cell r="A202" t="str">
            <v>621.5P</v>
          </cell>
          <cell r="B202" t="str">
            <v>3.6.6.4.5</v>
          </cell>
        </row>
        <row r="203">
          <cell r="A203" t="str">
            <v>621.6</v>
          </cell>
          <cell r="B203" t="str">
            <v xml:space="preserve"> 3.6.6.4.6 </v>
          </cell>
        </row>
        <row r="204">
          <cell r="A204" t="str">
            <v>622.1</v>
          </cell>
          <cell r="B204" t="str">
            <v>3.6.6.5.1</v>
          </cell>
        </row>
        <row r="205">
          <cell r="A205" t="str">
            <v>622.2</v>
          </cell>
          <cell r="B205" t="str">
            <v>3.6.6.5.3</v>
          </cell>
        </row>
        <row r="206">
          <cell r="A206" t="str">
            <v>622.3</v>
          </cell>
          <cell r="B206" t="str">
            <v>3.6.6.5.2</v>
          </cell>
        </row>
        <row r="207">
          <cell r="A207" t="str">
            <v>622.4</v>
          </cell>
          <cell r="B207" t="str">
            <v>3.6.6.5.4 </v>
          </cell>
        </row>
        <row r="208">
          <cell r="A208" t="str">
            <v>622.5</v>
          </cell>
          <cell r="B208" t="str">
            <v>3.6.6.5.5</v>
          </cell>
        </row>
        <row r="209">
          <cell r="A209" t="str">
            <v>621.7</v>
          </cell>
          <cell r="B209" t="str">
            <v>3.6.6.4</v>
          </cell>
        </row>
        <row r="210">
          <cell r="A210" t="str">
            <v>623.1</v>
          </cell>
          <cell r="B210" t="str">
            <v>3.6.6.8</v>
          </cell>
        </row>
        <row r="211">
          <cell r="A211" t="str">
            <v>623.2</v>
          </cell>
          <cell r="B211" t="str">
            <v>3.6.6.8</v>
          </cell>
        </row>
        <row r="212">
          <cell r="A212" t="str">
            <v>630.1</v>
          </cell>
          <cell r="B212" t="str">
            <v>3.6.6.6.8</v>
          </cell>
        </row>
        <row r="213">
          <cell r="A213" t="str">
            <v>630.2</v>
          </cell>
          <cell r="B213" t="str">
            <v>3.6.6.6.17</v>
          </cell>
        </row>
        <row r="214">
          <cell r="A214" t="str">
            <v>630.3</v>
          </cell>
          <cell r="B214" t="str">
            <v xml:space="preserve"> 3.6.6.6.26</v>
          </cell>
        </row>
        <row r="215">
          <cell r="A215" t="str">
            <v>630.4</v>
          </cell>
          <cell r="B215" t="str">
            <v xml:space="preserve">3.6.6.6.35 </v>
          </cell>
        </row>
        <row r="216">
          <cell r="A216" t="str">
            <v>630.5</v>
          </cell>
          <cell r="B216" t="str">
            <v>3.6.6.6.44</v>
          </cell>
        </row>
        <row r="217">
          <cell r="A217" t="str">
            <v>630.6</v>
          </cell>
          <cell r="B217" t="str">
            <v>3.6.6.6.46</v>
          </cell>
        </row>
        <row r="218">
          <cell r="A218" t="str">
            <v>630.7</v>
          </cell>
          <cell r="B218" t="str">
            <v>3.6.6.6.47</v>
          </cell>
        </row>
        <row r="219">
          <cell r="A219" t="str">
            <v>630P</v>
          </cell>
          <cell r="B219" t="str">
            <v>3.3.5.3.6</v>
          </cell>
        </row>
        <row r="220">
          <cell r="A220" t="str">
            <v>631.1</v>
          </cell>
          <cell r="B220" t="str">
            <v>3.6.6.21.2</v>
          </cell>
        </row>
        <row r="221">
          <cell r="A221" t="str">
            <v>631P</v>
          </cell>
          <cell r="B221" t="str">
            <v>3.6.6.21.2</v>
          </cell>
        </row>
        <row r="222">
          <cell r="A222" t="str">
            <v>632.1</v>
          </cell>
          <cell r="B222" t="str">
            <v>3.6.6.7.1</v>
          </cell>
        </row>
        <row r="223">
          <cell r="A223" t="str">
            <v>632.2</v>
          </cell>
          <cell r="B223" t="str">
            <v>3.6.6.7.2</v>
          </cell>
        </row>
        <row r="224">
          <cell r="A224" t="str">
            <v>632P</v>
          </cell>
          <cell r="B224" t="str">
            <v>3.6.6.11</v>
          </cell>
        </row>
        <row r="225">
          <cell r="A225" t="str">
            <v>640.1</v>
          </cell>
          <cell r="B225" t="str">
            <v>3.6.6.8.1 </v>
          </cell>
        </row>
        <row r="226">
          <cell r="A226" t="str">
            <v>640.1P</v>
          </cell>
          <cell r="B226" t="str">
            <v> 3.6.6.11</v>
          </cell>
        </row>
        <row r="227">
          <cell r="A227" t="str">
            <v>640.1P1</v>
          </cell>
          <cell r="B227" t="str">
            <v> 3.6.6.11.5</v>
          </cell>
        </row>
        <row r="228">
          <cell r="A228" t="str">
            <v>640.2</v>
          </cell>
          <cell r="B228" t="str">
            <v> 3.6.6.8.2 </v>
          </cell>
        </row>
        <row r="229">
          <cell r="A229" t="str">
            <v>640.2</v>
          </cell>
          <cell r="B229" t="str">
            <v>3.6.6.11</v>
          </cell>
        </row>
        <row r="230">
          <cell r="A230" t="str">
            <v>640.3</v>
          </cell>
          <cell r="B230" t="str">
            <v> 3.6.6.8.3 </v>
          </cell>
        </row>
        <row r="231">
          <cell r="A231" t="str">
            <v>641.1</v>
          </cell>
          <cell r="B231" t="str">
            <v>3.6.6.9.1</v>
          </cell>
        </row>
        <row r="232">
          <cell r="A232" t="str">
            <v>641.2</v>
          </cell>
          <cell r="B232" t="str">
            <v>3.6.6.9</v>
          </cell>
        </row>
        <row r="233">
          <cell r="A233" t="str">
            <v>642P1</v>
          </cell>
          <cell r="B233" t="str">
            <v>3.6.6.10</v>
          </cell>
        </row>
        <row r="234">
          <cell r="A234" t="str">
            <v>642P2</v>
          </cell>
          <cell r="B234" t="str">
            <v>3.6.6.10</v>
          </cell>
        </row>
        <row r="235">
          <cell r="A235" t="str">
            <v>642P3</v>
          </cell>
          <cell r="B235" t="str">
            <v>3.6.6.10</v>
          </cell>
        </row>
        <row r="236">
          <cell r="A236" t="str">
            <v>642.1</v>
          </cell>
          <cell r="B236" t="str">
            <v>3.6.6.10.1</v>
          </cell>
        </row>
        <row r="237">
          <cell r="A237" t="str">
            <v>642.2</v>
          </cell>
          <cell r="B237" t="str">
            <v>3.6.6.10.2</v>
          </cell>
        </row>
        <row r="238">
          <cell r="A238" t="str">
            <v>650.1</v>
          </cell>
          <cell r="B238" t="str">
            <v>3.6.6.11.1</v>
          </cell>
        </row>
        <row r="239">
          <cell r="A239" t="str">
            <v>650.2</v>
          </cell>
          <cell r="B239" t="str">
            <v>3.6.6.11.2</v>
          </cell>
        </row>
        <row r="240">
          <cell r="A240" t="str">
            <v>650.3</v>
          </cell>
          <cell r="B240" t="str">
            <v>3.6.6.11.7</v>
          </cell>
        </row>
        <row r="241">
          <cell r="A241" t="str">
            <v>650.3 OTRO</v>
          </cell>
          <cell r="B241" t="str">
            <v>3.6.6.11.7</v>
          </cell>
        </row>
        <row r="242">
          <cell r="A242" t="str">
            <v>650.3P</v>
          </cell>
          <cell r="B242" t="str">
            <v>3.6.6.11</v>
          </cell>
        </row>
        <row r="243">
          <cell r="A243" t="str">
            <v>650.4</v>
          </cell>
          <cell r="B243" t="str">
            <v>3.6.6.11.6</v>
          </cell>
        </row>
        <row r="244">
          <cell r="A244" t="str">
            <v>660.1</v>
          </cell>
          <cell r="B244" t="str">
            <v>3.6.6.12.9 </v>
          </cell>
        </row>
        <row r="245">
          <cell r="A245" t="str">
            <v>660.1</v>
          </cell>
          <cell r="B245" t="str">
            <v>3.6.6.12.7</v>
          </cell>
        </row>
        <row r="246">
          <cell r="A246" t="str">
            <v>660.2</v>
          </cell>
          <cell r="B246" t="str">
            <v>3.6.6.12.8</v>
          </cell>
        </row>
        <row r="247">
          <cell r="A247" t="str">
            <v>660.3</v>
          </cell>
          <cell r="B247" t="str">
            <v>3.6.6.12.9</v>
          </cell>
        </row>
        <row r="248">
          <cell r="A248" t="str">
            <v>661 OTRO</v>
          </cell>
          <cell r="B248" t="str">
            <v>3.6.6.13</v>
          </cell>
        </row>
        <row r="249">
          <cell r="A249" t="str">
            <v>661.1</v>
          </cell>
          <cell r="B249" t="str">
            <v>3.6.6.13.4</v>
          </cell>
        </row>
        <row r="250">
          <cell r="A250" t="str">
            <v>661.1.1</v>
          </cell>
          <cell r="B250" t="str">
            <v>3.6.6.13</v>
          </cell>
        </row>
        <row r="251">
          <cell r="A251" t="str">
            <v>661.1.2</v>
          </cell>
          <cell r="B251" t="str">
            <v>3.6.6.13</v>
          </cell>
        </row>
        <row r="252">
          <cell r="A252" t="str">
            <v>661.1P</v>
          </cell>
          <cell r="B252" t="str">
            <v>3.6.6.13</v>
          </cell>
        </row>
        <row r="253">
          <cell r="A253" t="str">
            <v>661.2</v>
          </cell>
          <cell r="B253" t="str">
            <v>3.6.6.13.20</v>
          </cell>
        </row>
        <row r="254">
          <cell r="A254" t="str">
            <v>661.3</v>
          </cell>
          <cell r="B254" t="str">
            <v> 3.6.6.13.4 </v>
          </cell>
        </row>
        <row r="255">
          <cell r="A255" t="str">
            <v>662.1</v>
          </cell>
          <cell r="B255" t="str">
            <v>3.3.14.19.1</v>
          </cell>
        </row>
        <row r="256">
          <cell r="A256" t="str">
            <v>662.2</v>
          </cell>
          <cell r="B256" t="str">
            <v>3.6.6.14</v>
          </cell>
        </row>
        <row r="257">
          <cell r="A257" t="str">
            <v>670.1</v>
          </cell>
          <cell r="B257" t="str">
            <v>3.6.6.15.2</v>
          </cell>
        </row>
        <row r="258">
          <cell r="A258" t="str">
            <v>670.1P</v>
          </cell>
          <cell r="B258" t="str">
            <v>3.6.6.15.2</v>
          </cell>
        </row>
        <row r="259">
          <cell r="A259" t="str">
            <v>670.2</v>
          </cell>
          <cell r="B259" t="str">
            <v>3.6.6.15.2</v>
          </cell>
        </row>
        <row r="260">
          <cell r="A260" t="str">
            <v>671.1</v>
          </cell>
          <cell r="B260" t="str">
            <v>3.6.6.16.1</v>
          </cell>
        </row>
        <row r="261">
          <cell r="A261" t="str">
            <v>671.2</v>
          </cell>
          <cell r="B261" t="str">
            <v> 3.6.6.16.8</v>
          </cell>
        </row>
        <row r="262">
          <cell r="A262" t="str">
            <v>672.1</v>
          </cell>
          <cell r="B262" t="str">
            <v>3.6.6.19.2</v>
          </cell>
        </row>
        <row r="263">
          <cell r="A263" t="str">
            <v>673.1</v>
          </cell>
          <cell r="B263" t="str">
            <v>3.6.6.19.2</v>
          </cell>
        </row>
        <row r="264">
          <cell r="A264" t="str">
            <v>673.2</v>
          </cell>
          <cell r="B264" t="str">
            <v>3.6.8.1.2</v>
          </cell>
        </row>
        <row r="265">
          <cell r="A265" t="str">
            <v>673.2P</v>
          </cell>
          <cell r="B265" t="str">
            <v>3.6.8.1</v>
          </cell>
        </row>
        <row r="266">
          <cell r="A266" t="str">
            <v>673.3</v>
          </cell>
          <cell r="B266" t="str">
            <v>3.6.8.1.2</v>
          </cell>
        </row>
        <row r="267">
          <cell r="A267" t="str">
            <v>674.1</v>
          </cell>
          <cell r="B267" t="str">
            <v>3.6.6.20.1</v>
          </cell>
        </row>
        <row r="268">
          <cell r="A268" t="str">
            <v>674.2</v>
          </cell>
          <cell r="B268" t="str">
            <v>3.6.6.20.2</v>
          </cell>
        </row>
        <row r="269">
          <cell r="A269" t="str">
            <v>675.1</v>
          </cell>
          <cell r="B269" t="str">
            <v> 3.6.8.2.6 </v>
          </cell>
        </row>
        <row r="270">
          <cell r="A270" t="str">
            <v>675.2</v>
          </cell>
          <cell r="B270" t="str">
            <v>3.6.4.2</v>
          </cell>
        </row>
        <row r="271">
          <cell r="A271" t="str">
            <v>675.3</v>
          </cell>
          <cell r="B271" t="str">
            <v>3.6.4.1.2</v>
          </cell>
        </row>
        <row r="272">
          <cell r="A272" t="str">
            <v>676.1</v>
          </cell>
          <cell r="B272" t="str">
            <v> 3.6.8.2.2 </v>
          </cell>
        </row>
        <row r="273">
          <cell r="A273" t="str">
            <v>680.1P</v>
          </cell>
          <cell r="B273" t="str">
            <v>3.6.6.20.1 </v>
          </cell>
        </row>
        <row r="274">
          <cell r="A274" t="str">
            <v>680.1</v>
          </cell>
          <cell r="B274" t="str">
            <v>3.6.6.20.1</v>
          </cell>
        </row>
        <row r="275">
          <cell r="A275" t="str">
            <v>680.2</v>
          </cell>
          <cell r="B275" t="str">
            <v>3.6.6.20.2</v>
          </cell>
        </row>
        <row r="276">
          <cell r="A276" t="str">
            <v>680.3</v>
          </cell>
          <cell r="B276" t="str">
            <v>3.6.6.20.3</v>
          </cell>
        </row>
        <row r="277">
          <cell r="A277" t="str">
            <v>680P</v>
          </cell>
          <cell r="B277" t="str">
            <v>3.3.11.3</v>
          </cell>
        </row>
        <row r="278">
          <cell r="A278" t="str">
            <v>681.1</v>
          </cell>
          <cell r="B278" t="str">
            <v xml:space="preserve">3.6.6.21.1  </v>
          </cell>
        </row>
        <row r="279">
          <cell r="A279" t="str">
            <v>682.1</v>
          </cell>
          <cell r="B279" t="str">
            <v>3.2.7.5.3</v>
          </cell>
        </row>
        <row r="280">
          <cell r="A280" t="str">
            <v>683P</v>
          </cell>
          <cell r="B280" t="str">
            <v> 3.6.6.14</v>
          </cell>
        </row>
        <row r="281">
          <cell r="A281" t="str">
            <v>690.1</v>
          </cell>
          <cell r="B281" t="str">
            <v>3.6.7.1.1</v>
          </cell>
        </row>
        <row r="282">
          <cell r="A282" t="str">
            <v>700.1</v>
          </cell>
          <cell r="B282" t="str">
            <v>3.6.7.1.1</v>
          </cell>
        </row>
        <row r="283">
          <cell r="A283" t="str">
            <v>700.2</v>
          </cell>
          <cell r="B283" t="str">
            <v>3.6.7.1.6</v>
          </cell>
        </row>
        <row r="284">
          <cell r="A284" t="str">
            <v>700.3</v>
          </cell>
          <cell r="B284" t="str">
            <v> 3.6.7.1.2</v>
          </cell>
        </row>
        <row r="285">
          <cell r="A285" t="str">
            <v>700.4</v>
          </cell>
          <cell r="B285" t="str">
            <v>3.6.7.1.6</v>
          </cell>
        </row>
        <row r="286">
          <cell r="A286" t="str">
            <v>700P</v>
          </cell>
          <cell r="B286" t="str">
            <v>3.6.7</v>
          </cell>
        </row>
        <row r="287">
          <cell r="A287" t="str">
            <v>701.1</v>
          </cell>
          <cell r="B287" t="str">
            <v>3.6.7.2.1</v>
          </cell>
        </row>
        <row r="288">
          <cell r="A288" t="str">
            <v>701P</v>
          </cell>
          <cell r="B288" t="str">
            <v>3.6.7.2</v>
          </cell>
        </row>
        <row r="289">
          <cell r="A289" t="str">
            <v>710.1</v>
          </cell>
          <cell r="B289" t="str">
            <v>3.6.7.3.13</v>
          </cell>
        </row>
        <row r="290">
          <cell r="A290" t="str">
            <v>710.1.1</v>
          </cell>
          <cell r="B290" t="str">
            <v>3.6.7.3.39</v>
          </cell>
        </row>
        <row r="291">
          <cell r="A291" t="str">
            <v>710.1.3</v>
          </cell>
          <cell r="B291" t="str">
            <v>3.6.7.3</v>
          </cell>
        </row>
        <row r="292">
          <cell r="A292" t="str">
            <v>710.1.4</v>
          </cell>
          <cell r="B292" t="str">
            <v>3.6.7.3</v>
          </cell>
        </row>
        <row r="293">
          <cell r="A293" t="str">
            <v>710.1.5</v>
          </cell>
          <cell r="B293" t="str">
            <v>3.6.7.3</v>
          </cell>
        </row>
        <row r="294">
          <cell r="A294" t="str">
            <v>710.2</v>
          </cell>
          <cell r="B294" t="str">
            <v>3.6.7.3</v>
          </cell>
        </row>
        <row r="295">
          <cell r="A295" t="str">
            <v>710.3</v>
          </cell>
          <cell r="B295" t="str">
            <v>3.6.7.3</v>
          </cell>
        </row>
        <row r="296">
          <cell r="A296" t="str">
            <v>710.4</v>
          </cell>
          <cell r="B296" t="str">
            <v>3.6.7.3</v>
          </cell>
        </row>
        <row r="297">
          <cell r="A297" t="str">
            <v>710.5</v>
          </cell>
          <cell r="B297" t="str">
            <v>3.6.7.3</v>
          </cell>
        </row>
        <row r="298">
          <cell r="A298" t="str">
            <v>720.1</v>
          </cell>
          <cell r="B298" t="str">
            <v>3.6.7.4.1</v>
          </cell>
        </row>
        <row r="299">
          <cell r="A299" t="str">
            <v>730.1</v>
          </cell>
          <cell r="B299" t="str">
            <v>3.6.7.5.1</v>
          </cell>
        </row>
        <row r="300">
          <cell r="A300" t="str">
            <v>730.2</v>
          </cell>
          <cell r="B300" t="str">
            <v>3.6.7.5.2</v>
          </cell>
        </row>
        <row r="301">
          <cell r="A301" t="str">
            <v>730.2</v>
          </cell>
          <cell r="B301" t="str">
            <v>3.6.7.5.2</v>
          </cell>
        </row>
        <row r="302">
          <cell r="A302" t="str">
            <v>730.3</v>
          </cell>
          <cell r="B302" t="str">
            <v>3.6.7.5.3</v>
          </cell>
        </row>
        <row r="303">
          <cell r="A303" t="str">
            <v>731.1</v>
          </cell>
          <cell r="B303" t="str">
            <v>3.6.6.21</v>
          </cell>
        </row>
        <row r="304">
          <cell r="A304" t="str">
            <v>740.1</v>
          </cell>
          <cell r="B304" t="str">
            <v>3.6.7.6.1</v>
          </cell>
        </row>
        <row r="305">
          <cell r="A305" t="str">
            <v>741.1P1</v>
          </cell>
          <cell r="B305" t="str">
            <v>3.6.7</v>
          </cell>
        </row>
        <row r="306">
          <cell r="A306" t="str">
            <v>741.1P2</v>
          </cell>
          <cell r="B306" t="str">
            <v>3.6.7</v>
          </cell>
        </row>
        <row r="307">
          <cell r="A307" t="str">
            <v>741.1P3</v>
          </cell>
          <cell r="B307" t="str">
            <v>3.6.7</v>
          </cell>
        </row>
        <row r="308">
          <cell r="A308" t="str">
            <v>800.1</v>
          </cell>
          <cell r="B308" t="str">
            <v>3.6.9.1.4</v>
          </cell>
        </row>
        <row r="309">
          <cell r="A309" t="str">
            <v>800.2</v>
          </cell>
          <cell r="B309" t="str">
            <v>3.6.9.1.10</v>
          </cell>
        </row>
        <row r="310">
          <cell r="A310" t="str">
            <v>800.3</v>
          </cell>
          <cell r="B310" t="str">
            <v>3.6.9.1.6</v>
          </cell>
        </row>
        <row r="311">
          <cell r="A311" t="str">
            <v>800.4</v>
          </cell>
          <cell r="B311" t="str">
            <v>3.6.9.1.13</v>
          </cell>
        </row>
        <row r="312">
          <cell r="A312" t="str">
            <v>800P</v>
          </cell>
          <cell r="B312" t="str">
            <v>3.6.9.1.30</v>
          </cell>
        </row>
        <row r="313">
          <cell r="A313" t="str">
            <v>801.1</v>
          </cell>
          <cell r="B313" t="str">
            <v>3.6.1.2</v>
          </cell>
        </row>
        <row r="314">
          <cell r="A314" t="str">
            <v>801.2</v>
          </cell>
          <cell r="B314" t="str">
            <v>3.6.9.4.12</v>
          </cell>
        </row>
        <row r="315">
          <cell r="A315" t="str">
            <v>801.3</v>
          </cell>
          <cell r="B315" t="str">
            <v>3.6.9.4.12</v>
          </cell>
        </row>
        <row r="316">
          <cell r="A316" t="str">
            <v>801.4</v>
          </cell>
          <cell r="B316" t="str">
            <v>3.6.9.4.12</v>
          </cell>
        </row>
        <row r="317">
          <cell r="A317" t="str">
            <v>801.5</v>
          </cell>
          <cell r="B317" t="str">
            <v>3.6.9.4.8</v>
          </cell>
        </row>
        <row r="318">
          <cell r="A318" t="str">
            <v>801.6</v>
          </cell>
          <cell r="B318" t="str">
            <v>3.6.9.4.10</v>
          </cell>
        </row>
        <row r="319">
          <cell r="A319" t="str">
            <v>801.7</v>
          </cell>
          <cell r="B319" t="str">
            <v>3.6.9.4</v>
          </cell>
        </row>
        <row r="320">
          <cell r="A320" t="str">
            <v>810.1</v>
          </cell>
          <cell r="B320" t="str">
            <v>3.6.9.2.1</v>
          </cell>
        </row>
        <row r="321">
          <cell r="A321" t="str">
            <v>810.2</v>
          </cell>
          <cell r="B321" t="str">
            <v>3.6.9.2.2</v>
          </cell>
        </row>
        <row r="322">
          <cell r="A322" t="str">
            <v>810.3</v>
          </cell>
          <cell r="B322" t="str">
            <v>3.2.9.1.1</v>
          </cell>
        </row>
        <row r="323">
          <cell r="A323" t="str">
            <v>810.1P</v>
          </cell>
          <cell r="B323" t="str">
            <v> 3.6.9.2</v>
          </cell>
        </row>
        <row r="324">
          <cell r="A324" t="str">
            <v>811.1</v>
          </cell>
          <cell r="B324" t="str">
            <v>3.2.10.1</v>
          </cell>
        </row>
        <row r="325">
          <cell r="A325" t="str">
            <v>811.1P1</v>
          </cell>
          <cell r="B325" t="str">
            <v>3.2.10.1</v>
          </cell>
        </row>
        <row r="326">
          <cell r="A326" t="str">
            <v>811.1P10</v>
          </cell>
          <cell r="B326" t="str">
            <v>3.2.10.1</v>
          </cell>
        </row>
        <row r="327">
          <cell r="A327" t="str">
            <v>811.1P11</v>
          </cell>
          <cell r="B327" t="str">
            <v>3.2.10.1</v>
          </cell>
        </row>
        <row r="328">
          <cell r="A328" t="str">
            <v>811.1P12</v>
          </cell>
          <cell r="B328" t="str">
            <v>3.2.10.1</v>
          </cell>
        </row>
        <row r="329">
          <cell r="A329" t="str">
            <v>811.1P13</v>
          </cell>
          <cell r="B329" t="str">
            <v>3.2.10.1</v>
          </cell>
        </row>
        <row r="330">
          <cell r="A330" t="str">
            <v>811.1P14</v>
          </cell>
          <cell r="B330" t="str">
            <v>3.2.10.1</v>
          </cell>
        </row>
        <row r="331">
          <cell r="A331" t="str">
            <v>811.1P2</v>
          </cell>
          <cell r="B331" t="str">
            <v>3.2.10.1</v>
          </cell>
        </row>
        <row r="332">
          <cell r="A332" t="str">
            <v>811.1P3</v>
          </cell>
          <cell r="B332" t="str">
            <v>3.2.10.1</v>
          </cell>
        </row>
        <row r="333">
          <cell r="A333" t="str">
            <v>811.1P4</v>
          </cell>
          <cell r="B333" t="str">
            <v>3.2.10.1</v>
          </cell>
        </row>
        <row r="334">
          <cell r="A334" t="str">
            <v>811.1P5</v>
          </cell>
          <cell r="B334" t="str">
            <v>3.2.10.1</v>
          </cell>
        </row>
        <row r="335">
          <cell r="A335" t="str">
            <v>811.1P6</v>
          </cell>
          <cell r="B335" t="str">
            <v>3.2.10.1</v>
          </cell>
        </row>
        <row r="336">
          <cell r="A336" t="str">
            <v>811.1P7</v>
          </cell>
          <cell r="B336" t="str">
            <v>3.2.10.1</v>
          </cell>
        </row>
        <row r="337">
          <cell r="A337" t="str">
            <v>811.1P8</v>
          </cell>
          <cell r="B337" t="str">
            <v>3.2.10.1</v>
          </cell>
        </row>
        <row r="338">
          <cell r="A338" t="str">
            <v>811.1P9</v>
          </cell>
          <cell r="B338" t="str">
            <v>3.2.10.1</v>
          </cell>
        </row>
        <row r="339">
          <cell r="A339" t="str">
            <v>812.1</v>
          </cell>
          <cell r="B339" t="str">
            <v>3.3.5.3</v>
          </cell>
        </row>
        <row r="340">
          <cell r="A340" t="str">
            <v>815P</v>
          </cell>
          <cell r="B340" t="str">
            <v>3.2.10.3</v>
          </cell>
        </row>
        <row r="341">
          <cell r="A341" t="str">
            <v>900.1</v>
          </cell>
          <cell r="B341" t="str">
            <v xml:space="preserve">3.6.9.3.1   </v>
          </cell>
        </row>
        <row r="342">
          <cell r="A342" t="str">
            <v>900.2</v>
          </cell>
          <cell r="B342" t="str">
            <v xml:space="preserve">3.6.9.3.1   </v>
          </cell>
        </row>
        <row r="343">
          <cell r="A343" t="str">
            <v>900.3</v>
          </cell>
          <cell r="B343" t="str">
            <v xml:space="preserve">3.6.9.3.1   </v>
          </cell>
        </row>
        <row r="344">
          <cell r="A344" t="str">
            <v>900.3P</v>
          </cell>
          <cell r="B344" t="str">
            <v xml:space="preserve">3.6.9.3.1   </v>
          </cell>
        </row>
        <row r="345">
          <cell r="A345" t="str">
            <v>900.4P</v>
          </cell>
          <cell r="B345" t="str">
            <v xml:space="preserve">3.6.9.3.1   </v>
          </cell>
        </row>
        <row r="346">
          <cell r="A346" t="str">
            <v>640.1P2</v>
          </cell>
          <cell r="B346" t="str">
            <v>3.6.6.11.3</v>
          </cell>
        </row>
        <row r="347">
          <cell r="A347" t="str">
            <v>trinchos de madera</v>
          </cell>
          <cell r="B347" t="str">
            <v> 3.2.7.5.1</v>
          </cell>
        </row>
        <row r="348">
          <cell r="A348" t="str">
            <v>510P1</v>
          </cell>
          <cell r="B348" t="str">
            <v>3.6.5.2</v>
          </cell>
        </row>
        <row r="349">
          <cell r="A349" t="str">
            <v>510P2</v>
          </cell>
          <cell r="B349" t="str">
            <v>3.6.5.2.2</v>
          </cell>
        </row>
        <row r="350">
          <cell r="A350" t="str">
            <v>510P3</v>
          </cell>
          <cell r="B350" t="str">
            <v>3.6.5.2</v>
          </cell>
        </row>
      </sheetData>
      <sheetData sheetId="253" refreshError="1"/>
      <sheetData sheetId="254" refreshError="1"/>
      <sheetData sheetId="255" refreshError="1"/>
      <sheetData sheetId="256" refreshError="1"/>
      <sheetData sheetId="257" refreshError="1"/>
      <sheetData sheetId="258"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 750"/>
      <sheetName val="59y22%"/>
      <sheetName val=" DESAR Y NO DESAR"/>
      <sheetName val="con 500"/>
      <sheetName val="con400 y posibles"/>
      <sheetName val="RC39,40,41,42"/>
      <sheetName val="GRAF.PRONOS"/>
      <sheetName val="Prod bas &amp; In Cto"/>
      <sheetName val="Tabla"/>
      <sheetName val="CON_750"/>
      <sheetName val="_DESAR_Y_NO_DESAR"/>
      <sheetName val="con_500"/>
      <sheetName val="con400_y_posibles"/>
      <sheetName val="GRAF_PRONOS"/>
      <sheetName val="Prod_bas_&amp;_In_Cto"/>
    </sheetNames>
    <sheetDataSet>
      <sheetData sheetId="0"/>
      <sheetData sheetId="1">
        <row r="3">
          <cell r="B3">
            <v>50</v>
          </cell>
          <cell r="C3">
            <v>5.6125687318306472</v>
          </cell>
          <cell r="E3" t="str">
            <v>NOTAS:</v>
          </cell>
        </row>
        <row r="4">
          <cell r="B4">
            <v>22</v>
          </cell>
          <cell r="C4">
            <v>2.049223417716306</v>
          </cell>
        </row>
        <row r="5">
          <cell r="B5">
            <v>250</v>
          </cell>
        </row>
        <row r="6">
          <cell r="B6">
            <v>9</v>
          </cell>
        </row>
        <row r="10">
          <cell r="B10" t="str">
            <v>AREA COMERCIAL VIGENTE-969 ACRES-</v>
          </cell>
          <cell r="AC10" t="str">
            <v>TERCERA EXTENSION DE AREA COMERCIAL</v>
          </cell>
          <cell r="BA10" t="str">
            <v>GOR</v>
          </cell>
        </row>
        <row r="11">
          <cell r="B11" t="str">
            <v>POZOS ACTUALES</v>
          </cell>
          <cell r="Y11" t="str">
            <v>Perforación 1998</v>
          </cell>
          <cell r="AB11" t="str">
            <v>Perf. 98</v>
          </cell>
          <cell r="AC11" t="str">
            <v>POZOS ADICIONALES</v>
          </cell>
        </row>
        <row r="12">
          <cell r="B12" t="str">
            <v>RC1</v>
          </cell>
          <cell r="C12" t="str">
            <v>RC3</v>
          </cell>
          <cell r="D12" t="str">
            <v>RC4</v>
          </cell>
          <cell r="E12" t="str">
            <v>RC5</v>
          </cell>
          <cell r="F12" t="str">
            <v>RC6</v>
          </cell>
          <cell r="G12" t="str">
            <v>RC7</v>
          </cell>
          <cell r="H12" t="str">
            <v>RC9</v>
          </cell>
          <cell r="I12" t="str">
            <v>RC11</v>
          </cell>
          <cell r="J12" t="str">
            <v>RC12</v>
          </cell>
          <cell r="K12" t="str">
            <v>RC13</v>
          </cell>
          <cell r="L12" t="str">
            <v>RC-20</v>
          </cell>
          <cell r="M12" t="str">
            <v>RC-25</v>
          </cell>
          <cell r="N12" t="str">
            <v>RC-23</v>
          </cell>
          <cell r="O12" t="str">
            <v>RC-18</v>
          </cell>
          <cell r="P12" t="str">
            <v>RC14</v>
          </cell>
          <cell r="Q12" t="str">
            <v>RC15</v>
          </cell>
          <cell r="R12" t="str">
            <v>RC-21</v>
          </cell>
          <cell r="S12" t="str">
            <v>RC-26</v>
          </cell>
          <cell r="T12" t="str">
            <v>RC-27</v>
          </cell>
          <cell r="U12" t="str">
            <v>RC-29</v>
          </cell>
          <cell r="V12" t="str">
            <v>RC-32</v>
          </cell>
          <cell r="W12" t="str">
            <v>RC-17</v>
          </cell>
          <cell r="X12" t="str">
            <v>RC-33</v>
          </cell>
          <cell r="Y12" t="str">
            <v>RC-34</v>
          </cell>
          <cell r="Z12" t="str">
            <v>RC-35</v>
          </cell>
          <cell r="AA12" t="str">
            <v>RC-8A</v>
          </cell>
          <cell r="AB12" t="str">
            <v>3 pozos</v>
          </cell>
          <cell r="AC12" t="str">
            <v>RC-38</v>
          </cell>
          <cell r="AD12" t="str">
            <v>RC-39</v>
          </cell>
          <cell r="AE12" t="str">
            <v>RC-41</v>
          </cell>
          <cell r="AF12" t="str">
            <v>RC-42</v>
          </cell>
          <cell r="AG12" t="str">
            <v>RC-43</v>
          </cell>
          <cell r="AH12" t="str">
            <v>RC-49</v>
          </cell>
          <cell r="AI12" t="str">
            <v>RCn2</v>
          </cell>
          <cell r="AJ12" t="str">
            <v>RCn3</v>
          </cell>
          <cell r="AK12" t="str">
            <v>RCn4</v>
          </cell>
          <cell r="AL12" t="str">
            <v>RC-40</v>
          </cell>
          <cell r="AM12" t="str">
            <v>RCn-5</v>
          </cell>
          <cell r="AN12" t="str">
            <v>RCn-6</v>
          </cell>
          <cell r="AO12" t="str">
            <v>RCn-7</v>
          </cell>
          <cell r="AP12" t="str">
            <v>RCn-8</v>
          </cell>
          <cell r="AQ12" t="str">
            <v>RCn-9</v>
          </cell>
          <cell r="AR12" t="str">
            <v>RCn-10</v>
          </cell>
          <cell r="AS12" t="str">
            <v>RCn-11</v>
          </cell>
          <cell r="AT12" t="str">
            <v>RCn-12</v>
          </cell>
          <cell r="BA12" t="str">
            <v>scf/stb</v>
          </cell>
        </row>
        <row r="13">
          <cell r="A13">
            <v>34335</v>
          </cell>
        </row>
        <row r="14">
          <cell r="A14">
            <v>34366</v>
          </cell>
          <cell r="B14">
            <v>62</v>
          </cell>
          <cell r="C14">
            <v>40</v>
          </cell>
          <cell r="D14">
            <v>22</v>
          </cell>
          <cell r="E14">
            <v>86</v>
          </cell>
        </row>
        <row r="15">
          <cell r="A15">
            <v>34394</v>
          </cell>
          <cell r="B15">
            <v>184</v>
          </cell>
          <cell r="C15">
            <v>84</v>
          </cell>
          <cell r="D15">
            <v>337</v>
          </cell>
          <cell r="E15">
            <v>224</v>
          </cell>
        </row>
        <row r="16">
          <cell r="A16">
            <v>34425</v>
          </cell>
          <cell r="B16">
            <v>198</v>
          </cell>
          <cell r="C16">
            <v>86</v>
          </cell>
          <cell r="D16">
            <v>546</v>
          </cell>
          <cell r="E16">
            <v>274</v>
          </cell>
        </row>
        <row r="17">
          <cell r="A17">
            <v>34455</v>
          </cell>
          <cell r="B17">
            <v>179</v>
          </cell>
          <cell r="C17">
            <v>81</v>
          </cell>
          <cell r="D17">
            <v>501</v>
          </cell>
          <cell r="E17">
            <v>95</v>
          </cell>
        </row>
        <row r="18">
          <cell r="A18">
            <v>34486</v>
          </cell>
          <cell r="B18">
            <v>166</v>
          </cell>
          <cell r="C18">
            <v>76</v>
          </cell>
          <cell r="D18">
            <v>206</v>
          </cell>
          <cell r="E18">
            <v>248</v>
          </cell>
        </row>
        <row r="19">
          <cell r="A19">
            <v>34516</v>
          </cell>
          <cell r="B19">
            <v>152</v>
          </cell>
          <cell r="C19">
            <v>73</v>
          </cell>
          <cell r="D19">
            <v>169</v>
          </cell>
          <cell r="E19">
            <v>226</v>
          </cell>
        </row>
        <row r="20">
          <cell r="A20">
            <v>34547</v>
          </cell>
          <cell r="B20">
            <v>116</v>
          </cell>
          <cell r="C20">
            <v>70</v>
          </cell>
          <cell r="D20">
            <v>164</v>
          </cell>
          <cell r="E20">
            <v>214</v>
          </cell>
        </row>
        <row r="21">
          <cell r="A21">
            <v>34578</v>
          </cell>
          <cell r="B21">
            <v>134</v>
          </cell>
          <cell r="C21">
            <v>67</v>
          </cell>
          <cell r="D21">
            <v>171</v>
          </cell>
          <cell r="E21">
            <v>194</v>
          </cell>
        </row>
        <row r="22">
          <cell r="A22">
            <v>34608</v>
          </cell>
          <cell r="B22">
            <v>90</v>
          </cell>
          <cell r="C22">
            <v>59</v>
          </cell>
          <cell r="D22">
            <v>90</v>
          </cell>
          <cell r="E22">
            <v>193</v>
          </cell>
        </row>
        <row r="23">
          <cell r="A23">
            <v>34639</v>
          </cell>
          <cell r="B23">
            <v>85</v>
          </cell>
          <cell r="C23">
            <v>348</v>
          </cell>
          <cell r="D23">
            <v>139</v>
          </cell>
          <cell r="E23">
            <v>185</v>
          </cell>
        </row>
        <row r="24">
          <cell r="A24">
            <v>34669</v>
          </cell>
          <cell r="B24">
            <v>80</v>
          </cell>
          <cell r="C24">
            <v>339</v>
          </cell>
          <cell r="D24">
            <v>243</v>
          </cell>
          <cell r="E24">
            <v>189</v>
          </cell>
        </row>
        <row r="25">
          <cell r="B25">
            <v>120.43397260273973</v>
          </cell>
          <cell r="C25">
            <v>110.18958904109589</v>
          </cell>
          <cell r="D25">
            <v>215.54849315068492</v>
          </cell>
          <cell r="E25">
            <v>177.23616438356163</v>
          </cell>
          <cell r="AM25" t="str">
            <v>rc47expl</v>
          </cell>
          <cell r="BA25">
            <v>271</v>
          </cell>
        </row>
        <row r="26">
          <cell r="A26">
            <v>34700</v>
          </cell>
          <cell r="B26">
            <v>88</v>
          </cell>
          <cell r="C26">
            <v>306</v>
          </cell>
          <cell r="D26">
            <v>116</v>
          </cell>
          <cell r="E26">
            <v>192</v>
          </cell>
          <cell r="BB26">
            <v>0</v>
          </cell>
          <cell r="BE26">
            <v>0</v>
          </cell>
        </row>
        <row r="27">
          <cell r="A27">
            <v>34731</v>
          </cell>
          <cell r="B27">
            <v>82</v>
          </cell>
          <cell r="C27">
            <v>267</v>
          </cell>
          <cell r="D27">
            <v>266</v>
          </cell>
          <cell r="E27">
            <v>176</v>
          </cell>
          <cell r="BB27">
            <v>0</v>
          </cell>
          <cell r="BE27">
            <v>0</v>
          </cell>
        </row>
        <row r="28">
          <cell r="A28">
            <v>34759</v>
          </cell>
          <cell r="B28">
            <v>81</v>
          </cell>
          <cell r="C28">
            <v>267</v>
          </cell>
          <cell r="D28">
            <v>235</v>
          </cell>
          <cell r="E28">
            <v>177</v>
          </cell>
          <cell r="BB28">
            <v>0</v>
          </cell>
          <cell r="BE28">
            <v>0</v>
          </cell>
        </row>
        <row r="29">
          <cell r="A29">
            <v>34790</v>
          </cell>
          <cell r="B29">
            <v>79</v>
          </cell>
          <cell r="C29">
            <v>252</v>
          </cell>
          <cell r="D29">
            <v>197</v>
          </cell>
          <cell r="E29">
            <v>167</v>
          </cell>
          <cell r="BB29">
            <v>0</v>
          </cell>
          <cell r="BE29">
            <v>0</v>
          </cell>
        </row>
        <row r="30">
          <cell r="A30">
            <v>34820</v>
          </cell>
          <cell r="B30">
            <v>59</v>
          </cell>
          <cell r="C30">
            <v>240</v>
          </cell>
          <cell r="D30">
            <v>198</v>
          </cell>
          <cell r="E30">
            <v>165</v>
          </cell>
          <cell r="BB30">
            <v>0</v>
          </cell>
          <cell r="BE30">
            <v>0</v>
          </cell>
        </row>
        <row r="31">
          <cell r="A31">
            <v>34851</v>
          </cell>
          <cell r="B31">
            <v>70</v>
          </cell>
          <cell r="C31">
            <v>231</v>
          </cell>
          <cell r="D31">
            <v>188</v>
          </cell>
          <cell r="E31">
            <v>164</v>
          </cell>
          <cell r="BB31">
            <v>0</v>
          </cell>
          <cell r="BE31">
            <v>0</v>
          </cell>
        </row>
        <row r="32">
          <cell r="A32">
            <v>34881</v>
          </cell>
          <cell r="B32">
            <v>68</v>
          </cell>
          <cell r="C32">
            <v>220</v>
          </cell>
          <cell r="D32">
            <v>192</v>
          </cell>
          <cell r="E32">
            <v>164</v>
          </cell>
          <cell r="BB32">
            <v>0</v>
          </cell>
          <cell r="BE32">
            <v>0</v>
          </cell>
        </row>
        <row r="33">
          <cell r="A33">
            <v>34912</v>
          </cell>
          <cell r="B33">
            <v>78</v>
          </cell>
          <cell r="C33">
            <v>193</v>
          </cell>
          <cell r="D33">
            <v>183</v>
          </cell>
          <cell r="E33">
            <v>158</v>
          </cell>
          <cell r="BB33">
            <v>0</v>
          </cell>
          <cell r="BE33">
            <v>0</v>
          </cell>
        </row>
        <row r="34">
          <cell r="A34">
            <v>34943</v>
          </cell>
          <cell r="B34">
            <v>43</v>
          </cell>
          <cell r="C34">
            <v>194</v>
          </cell>
          <cell r="D34">
            <v>183</v>
          </cell>
          <cell r="E34">
            <v>161</v>
          </cell>
          <cell r="BB34">
            <v>0</v>
          </cell>
          <cell r="BE34">
            <v>0</v>
          </cell>
        </row>
        <row r="35">
          <cell r="A35">
            <v>34973</v>
          </cell>
          <cell r="B35">
            <v>13</v>
          </cell>
          <cell r="C35">
            <v>188</v>
          </cell>
          <cell r="D35">
            <v>178</v>
          </cell>
          <cell r="E35">
            <v>139</v>
          </cell>
          <cell r="BB35">
            <v>0</v>
          </cell>
          <cell r="BE35">
            <v>0</v>
          </cell>
        </row>
        <row r="36">
          <cell r="A36">
            <v>35004</v>
          </cell>
          <cell r="B36">
            <v>57</v>
          </cell>
          <cell r="C36">
            <v>180</v>
          </cell>
          <cell r="D36">
            <v>196</v>
          </cell>
          <cell r="E36">
            <v>160</v>
          </cell>
          <cell r="BB36">
            <v>0</v>
          </cell>
          <cell r="BE36">
            <v>0</v>
          </cell>
        </row>
        <row r="37">
          <cell r="A37">
            <v>35034</v>
          </cell>
          <cell r="B37">
            <v>82</v>
          </cell>
          <cell r="C37">
            <v>181</v>
          </cell>
          <cell r="D37">
            <v>180</v>
          </cell>
          <cell r="E37">
            <v>155</v>
          </cell>
          <cell r="BB37">
            <v>0</v>
          </cell>
          <cell r="BE37">
            <v>0</v>
          </cell>
        </row>
        <row r="38">
          <cell r="B38">
            <v>66.630136986301366</v>
          </cell>
          <cell r="C38">
            <v>226.45917808219176</v>
          </cell>
          <cell r="D38">
            <v>192.56109589041097</v>
          </cell>
          <cell r="E38">
            <v>164.74301369863014</v>
          </cell>
          <cell r="BA38">
            <v>326</v>
          </cell>
        </row>
        <row r="39">
          <cell r="A39">
            <v>35065</v>
          </cell>
          <cell r="B39">
            <v>120</v>
          </cell>
          <cell r="C39">
            <v>163</v>
          </cell>
          <cell r="D39">
            <v>142</v>
          </cell>
          <cell r="E39">
            <v>151</v>
          </cell>
          <cell r="AU39">
            <v>576</v>
          </cell>
          <cell r="AY39">
            <v>576</v>
          </cell>
          <cell r="BB39">
            <v>0</v>
          </cell>
          <cell r="BE39">
            <v>0</v>
          </cell>
          <cell r="BH39">
            <v>210.24</v>
          </cell>
          <cell r="BI39">
            <v>210.24</v>
          </cell>
          <cell r="BK39">
            <v>0</v>
          </cell>
          <cell r="BL39">
            <v>0</v>
          </cell>
          <cell r="BM39">
            <v>0</v>
          </cell>
        </row>
        <row r="40">
          <cell r="A40">
            <v>35096</v>
          </cell>
          <cell r="B40">
            <v>121</v>
          </cell>
          <cell r="C40">
            <v>128</v>
          </cell>
          <cell r="D40">
            <v>145</v>
          </cell>
          <cell r="E40">
            <v>146</v>
          </cell>
          <cell r="G40">
            <v>15</v>
          </cell>
          <cell r="AU40">
            <v>555</v>
          </cell>
          <cell r="AY40">
            <v>555</v>
          </cell>
          <cell r="BB40">
            <v>0</v>
          </cell>
          <cell r="BE40">
            <v>0</v>
          </cell>
          <cell r="BH40">
            <v>202.57499999999999</v>
          </cell>
          <cell r="BI40">
            <v>202.57499999999999</v>
          </cell>
          <cell r="BK40">
            <v>0</v>
          </cell>
          <cell r="BL40">
            <v>0</v>
          </cell>
          <cell r="BM40">
            <v>0</v>
          </cell>
        </row>
        <row r="41">
          <cell r="A41">
            <v>35125</v>
          </cell>
          <cell r="B41">
            <v>107</v>
          </cell>
          <cell r="C41">
            <v>145</v>
          </cell>
          <cell r="D41">
            <v>137</v>
          </cell>
          <cell r="E41">
            <v>139</v>
          </cell>
          <cell r="G41">
            <v>167</v>
          </cell>
          <cell r="AU41">
            <v>695</v>
          </cell>
          <cell r="AY41">
            <v>695</v>
          </cell>
          <cell r="BB41">
            <v>0</v>
          </cell>
          <cell r="BE41">
            <v>0</v>
          </cell>
          <cell r="BH41">
            <v>253.67499999999998</v>
          </cell>
          <cell r="BI41">
            <v>253.67499999999998</v>
          </cell>
          <cell r="BK41">
            <v>0</v>
          </cell>
          <cell r="BL41">
            <v>0</v>
          </cell>
          <cell r="BM41">
            <v>0</v>
          </cell>
        </row>
        <row r="42">
          <cell r="A42">
            <v>35156</v>
          </cell>
          <cell r="B42">
            <v>115</v>
          </cell>
          <cell r="C42">
            <v>147</v>
          </cell>
          <cell r="D42">
            <v>131</v>
          </cell>
          <cell r="E42">
            <v>135</v>
          </cell>
          <cell r="F42">
            <v>12</v>
          </cell>
          <cell r="G42">
            <v>179</v>
          </cell>
          <cell r="AU42">
            <v>719</v>
          </cell>
          <cell r="AY42">
            <v>719</v>
          </cell>
          <cell r="BB42">
            <v>0</v>
          </cell>
          <cell r="BE42">
            <v>0</v>
          </cell>
          <cell r="BH42">
            <v>262.435</v>
          </cell>
          <cell r="BI42">
            <v>262.435</v>
          </cell>
          <cell r="BK42">
            <v>0</v>
          </cell>
          <cell r="BL42">
            <v>0</v>
          </cell>
          <cell r="BM42">
            <v>0</v>
          </cell>
        </row>
        <row r="43">
          <cell r="A43">
            <v>35186</v>
          </cell>
          <cell r="B43">
            <v>116</v>
          </cell>
          <cell r="C43">
            <v>131</v>
          </cell>
          <cell r="D43">
            <v>139</v>
          </cell>
          <cell r="E43">
            <v>141</v>
          </cell>
          <cell r="F43">
            <v>24</v>
          </cell>
          <cell r="G43">
            <v>166</v>
          </cell>
          <cell r="H43">
            <v>207</v>
          </cell>
          <cell r="AU43">
            <v>924</v>
          </cell>
          <cell r="AY43">
            <v>924</v>
          </cell>
          <cell r="BB43">
            <v>0</v>
          </cell>
          <cell r="BE43">
            <v>0</v>
          </cell>
          <cell r="BH43">
            <v>337.26</v>
          </cell>
          <cell r="BI43">
            <v>337.26</v>
          </cell>
          <cell r="BK43">
            <v>0</v>
          </cell>
          <cell r="BL43">
            <v>0</v>
          </cell>
          <cell r="BM43">
            <v>0</v>
          </cell>
        </row>
        <row r="44">
          <cell r="A44">
            <v>35217</v>
          </cell>
          <cell r="B44">
            <v>55</v>
          </cell>
          <cell r="C44">
            <v>66</v>
          </cell>
          <cell r="D44">
            <v>134</v>
          </cell>
          <cell r="E44">
            <v>137</v>
          </cell>
          <cell r="F44">
            <v>120</v>
          </cell>
          <cell r="G44">
            <v>153</v>
          </cell>
          <cell r="H44">
            <v>356</v>
          </cell>
          <cell r="I44">
            <v>140</v>
          </cell>
          <cell r="K44">
            <v>12</v>
          </cell>
          <cell r="AU44">
            <v>1173</v>
          </cell>
          <cell r="AY44">
            <v>1173</v>
          </cell>
          <cell r="BB44">
            <v>0</v>
          </cell>
          <cell r="BE44">
            <v>0</v>
          </cell>
          <cell r="BH44">
            <v>428.14499999999998</v>
          </cell>
          <cell r="BI44">
            <v>428.14499999999998</v>
          </cell>
          <cell r="BK44">
            <v>0</v>
          </cell>
          <cell r="BL44">
            <v>0</v>
          </cell>
          <cell r="BM44">
            <v>0</v>
          </cell>
        </row>
        <row r="45">
          <cell r="A45">
            <v>35247</v>
          </cell>
          <cell r="B45">
            <v>114</v>
          </cell>
          <cell r="C45">
            <v>50</v>
          </cell>
          <cell r="D45">
            <v>141</v>
          </cell>
          <cell r="E45">
            <v>131</v>
          </cell>
          <cell r="F45">
            <v>100</v>
          </cell>
          <cell r="G45">
            <v>140</v>
          </cell>
          <cell r="H45">
            <v>276</v>
          </cell>
          <cell r="I45">
            <v>170</v>
          </cell>
          <cell r="J45">
            <v>181</v>
          </cell>
          <cell r="K45">
            <v>116</v>
          </cell>
          <cell r="AU45">
            <v>1419</v>
          </cell>
          <cell r="AY45">
            <v>1419</v>
          </cell>
          <cell r="BB45">
            <v>0</v>
          </cell>
          <cell r="BE45">
            <v>0</v>
          </cell>
          <cell r="BH45">
            <v>517.93499999999995</v>
          </cell>
          <cell r="BI45">
            <v>517.93499999999995</v>
          </cell>
          <cell r="BK45">
            <v>0</v>
          </cell>
          <cell r="BL45">
            <v>0</v>
          </cell>
          <cell r="BM45">
            <v>0</v>
          </cell>
        </row>
        <row r="46">
          <cell r="A46">
            <v>35278</v>
          </cell>
          <cell r="B46">
            <v>94</v>
          </cell>
          <cell r="C46">
            <v>36</v>
          </cell>
          <cell r="D46">
            <v>137</v>
          </cell>
          <cell r="E46">
            <v>125</v>
          </cell>
          <cell r="F46">
            <v>87</v>
          </cell>
          <cell r="G46">
            <v>278</v>
          </cell>
          <cell r="H46">
            <v>30</v>
          </cell>
          <cell r="I46">
            <v>289</v>
          </cell>
          <cell r="J46">
            <v>320</v>
          </cell>
          <cell r="K46">
            <v>132</v>
          </cell>
          <cell r="AU46">
            <v>1528</v>
          </cell>
          <cell r="AY46">
            <v>1528</v>
          </cell>
          <cell r="BB46">
            <v>0</v>
          </cell>
          <cell r="BE46">
            <v>0</v>
          </cell>
          <cell r="BH46">
            <v>557.72</v>
          </cell>
          <cell r="BI46">
            <v>557.72</v>
          </cell>
          <cell r="BK46">
            <v>0</v>
          </cell>
          <cell r="BL46">
            <v>0</v>
          </cell>
          <cell r="BM46">
            <v>0</v>
          </cell>
        </row>
        <row r="47">
          <cell r="A47">
            <v>35309</v>
          </cell>
          <cell r="B47">
            <v>95</v>
          </cell>
          <cell r="C47">
            <v>43</v>
          </cell>
          <cell r="D47">
            <v>126</v>
          </cell>
          <cell r="E47">
            <v>116</v>
          </cell>
          <cell r="F47">
            <v>68</v>
          </cell>
          <cell r="G47">
            <v>250</v>
          </cell>
          <cell r="H47">
            <v>189</v>
          </cell>
          <cell r="I47">
            <v>252</v>
          </cell>
          <cell r="J47">
            <v>303</v>
          </cell>
          <cell r="K47">
            <v>100</v>
          </cell>
          <cell r="AU47">
            <v>1542</v>
          </cell>
          <cell r="AY47">
            <v>1542</v>
          </cell>
          <cell r="BB47">
            <v>0</v>
          </cell>
          <cell r="BE47">
            <v>0</v>
          </cell>
          <cell r="BH47">
            <v>562.83000000000004</v>
          </cell>
          <cell r="BI47">
            <v>562.83000000000004</v>
          </cell>
          <cell r="BK47">
            <v>0</v>
          </cell>
          <cell r="BL47">
            <v>0</v>
          </cell>
          <cell r="BM47">
            <v>0</v>
          </cell>
        </row>
        <row r="48">
          <cell r="A48">
            <v>35339</v>
          </cell>
          <cell r="B48">
            <v>103</v>
          </cell>
          <cell r="C48">
            <v>30</v>
          </cell>
          <cell r="D48">
            <v>135</v>
          </cell>
          <cell r="E48">
            <v>131</v>
          </cell>
          <cell r="F48">
            <v>71</v>
          </cell>
          <cell r="G48">
            <v>259</v>
          </cell>
          <cell r="H48">
            <v>159</v>
          </cell>
          <cell r="I48">
            <v>193</v>
          </cell>
          <cell r="J48">
            <v>298</v>
          </cell>
          <cell r="K48">
            <v>117</v>
          </cell>
          <cell r="AU48">
            <v>1496</v>
          </cell>
          <cell r="AY48">
            <v>1496</v>
          </cell>
          <cell r="BB48">
            <v>0</v>
          </cell>
          <cell r="BE48">
            <v>0</v>
          </cell>
          <cell r="BH48">
            <v>546.04</v>
          </cell>
          <cell r="BI48">
            <v>546.04</v>
          </cell>
          <cell r="BK48">
            <v>0</v>
          </cell>
          <cell r="BL48">
            <v>0</v>
          </cell>
          <cell r="BM48">
            <v>0</v>
          </cell>
        </row>
        <row r="49">
          <cell r="A49">
            <v>35370</v>
          </cell>
          <cell r="B49">
            <v>102</v>
          </cell>
          <cell r="C49">
            <v>27</v>
          </cell>
          <cell r="D49">
            <v>131</v>
          </cell>
          <cell r="E49">
            <v>128</v>
          </cell>
          <cell r="F49">
            <v>74</v>
          </cell>
          <cell r="G49">
            <v>252</v>
          </cell>
          <cell r="H49">
            <v>150</v>
          </cell>
          <cell r="I49">
            <v>173</v>
          </cell>
          <cell r="J49">
            <v>268</v>
          </cell>
          <cell r="K49">
            <v>100</v>
          </cell>
          <cell r="AU49">
            <v>1405</v>
          </cell>
          <cell r="AY49">
            <v>1405</v>
          </cell>
          <cell r="BB49">
            <v>0</v>
          </cell>
          <cell r="BE49">
            <v>0</v>
          </cell>
          <cell r="BH49">
            <v>512.82499999999993</v>
          </cell>
          <cell r="BI49">
            <v>512.82499999999993</v>
          </cell>
          <cell r="BK49">
            <v>0</v>
          </cell>
          <cell r="BL49">
            <v>0</v>
          </cell>
          <cell r="BM49">
            <v>0</v>
          </cell>
        </row>
        <row r="50">
          <cell r="A50">
            <v>35400</v>
          </cell>
          <cell r="B50">
            <v>100</v>
          </cell>
          <cell r="C50">
            <v>27</v>
          </cell>
          <cell r="D50">
            <v>123</v>
          </cell>
          <cell r="E50">
            <v>101</v>
          </cell>
          <cell r="F50">
            <v>74</v>
          </cell>
          <cell r="G50">
            <v>244</v>
          </cell>
          <cell r="H50">
            <v>144</v>
          </cell>
          <cell r="I50">
            <v>156</v>
          </cell>
          <cell r="J50">
            <v>251</v>
          </cell>
          <cell r="K50">
            <v>113</v>
          </cell>
          <cell r="P50">
            <v>10</v>
          </cell>
          <cell r="Q50">
            <v>103</v>
          </cell>
          <cell r="AU50">
            <v>1446</v>
          </cell>
          <cell r="AY50">
            <v>1446</v>
          </cell>
          <cell r="BB50">
            <v>0</v>
          </cell>
          <cell r="BE50">
            <v>0</v>
          </cell>
          <cell r="BH50">
            <v>527.79</v>
          </cell>
          <cell r="BI50">
            <v>527.79</v>
          </cell>
          <cell r="BK50">
            <v>0</v>
          </cell>
          <cell r="BL50">
            <v>0</v>
          </cell>
          <cell r="BM50">
            <v>0</v>
          </cell>
        </row>
        <row r="51">
          <cell r="B51">
            <v>103.1606557377049</v>
          </cell>
          <cell r="C51">
            <v>82.478688524590154</v>
          </cell>
          <cell r="D51">
            <v>134.64043715846992</v>
          </cell>
          <cell r="E51">
            <v>131.31803278688523</v>
          </cell>
          <cell r="F51">
            <v>52.327868852459019</v>
          </cell>
          <cell r="G51">
            <v>174.67540983606557</v>
          </cell>
          <cell r="H51">
            <v>125.50382513661202</v>
          </cell>
          <cell r="I51">
            <v>114.0415300546448</v>
          </cell>
          <cell r="J51">
            <v>134.64043715846992</v>
          </cell>
          <cell r="K51">
            <v>57.311475409836063</v>
          </cell>
          <cell r="P51">
            <v>0.8306010928961749</v>
          </cell>
          <cell r="Q51">
            <v>8.5551912568306001</v>
          </cell>
          <cell r="BA51">
            <v>1045</v>
          </cell>
        </row>
        <row r="52">
          <cell r="A52">
            <v>35431</v>
          </cell>
          <cell r="B52">
            <v>95</v>
          </cell>
          <cell r="C52">
            <v>19</v>
          </cell>
          <cell r="D52">
            <v>115</v>
          </cell>
          <cell r="E52">
            <v>95</v>
          </cell>
          <cell r="F52">
            <v>68</v>
          </cell>
          <cell r="G52">
            <v>252</v>
          </cell>
          <cell r="H52">
            <v>106</v>
          </cell>
          <cell r="I52">
            <v>146</v>
          </cell>
          <cell r="J52">
            <v>228</v>
          </cell>
          <cell r="K52">
            <v>98</v>
          </cell>
          <cell r="P52">
            <v>122</v>
          </cell>
          <cell r="Q52">
            <v>447</v>
          </cell>
          <cell r="AU52">
            <v>1791</v>
          </cell>
          <cell r="AY52">
            <v>1791</v>
          </cell>
          <cell r="BA52">
            <v>1000</v>
          </cell>
          <cell r="BB52">
            <v>1.7909999999999999</v>
          </cell>
          <cell r="BE52">
            <v>1.7909999999999999</v>
          </cell>
          <cell r="BG52">
            <v>0</v>
          </cell>
          <cell r="BH52">
            <v>863.95500000000004</v>
          </cell>
          <cell r="BI52">
            <v>863.95500000000004</v>
          </cell>
          <cell r="BK52">
            <v>0</v>
          </cell>
          <cell r="BL52">
            <v>0</v>
          </cell>
          <cell r="BM52">
            <v>0</v>
          </cell>
        </row>
        <row r="53">
          <cell r="A53">
            <v>35462</v>
          </cell>
          <cell r="B53">
            <v>86</v>
          </cell>
          <cell r="C53">
            <v>3</v>
          </cell>
          <cell r="D53">
            <v>120</v>
          </cell>
          <cell r="E53">
            <v>89</v>
          </cell>
          <cell r="F53">
            <v>67</v>
          </cell>
          <cell r="G53">
            <v>251</v>
          </cell>
          <cell r="H53">
            <v>35</v>
          </cell>
          <cell r="I53">
            <v>152</v>
          </cell>
          <cell r="J53">
            <v>215</v>
          </cell>
          <cell r="K53">
            <v>93</v>
          </cell>
          <cell r="P53">
            <v>115</v>
          </cell>
          <cell r="Q53">
            <v>340</v>
          </cell>
          <cell r="AU53">
            <v>1566</v>
          </cell>
          <cell r="AY53">
            <v>1566</v>
          </cell>
          <cell r="BA53">
            <v>1000</v>
          </cell>
          <cell r="BB53">
            <v>1.5660000000000001</v>
          </cell>
          <cell r="BE53">
            <v>1.5660000000000001</v>
          </cell>
          <cell r="BG53">
            <v>0</v>
          </cell>
          <cell r="BH53">
            <v>774.16499999999996</v>
          </cell>
          <cell r="BI53">
            <v>774.16499999999996</v>
          </cell>
          <cell r="BK53">
            <v>0</v>
          </cell>
          <cell r="BL53">
            <v>0</v>
          </cell>
          <cell r="BM53">
            <v>0</v>
          </cell>
        </row>
        <row r="54">
          <cell r="A54">
            <v>35490</v>
          </cell>
          <cell r="B54">
            <v>91</v>
          </cell>
          <cell r="C54">
            <v>1</v>
          </cell>
          <cell r="D54">
            <v>119</v>
          </cell>
          <cell r="E54">
            <v>105</v>
          </cell>
          <cell r="F54">
            <v>66</v>
          </cell>
          <cell r="G54">
            <v>252</v>
          </cell>
          <cell r="H54">
            <v>41</v>
          </cell>
          <cell r="I54">
            <v>144</v>
          </cell>
          <cell r="J54">
            <v>220</v>
          </cell>
          <cell r="K54">
            <v>97</v>
          </cell>
          <cell r="P54">
            <v>99</v>
          </cell>
          <cell r="Q54">
            <v>317</v>
          </cell>
          <cell r="AU54">
            <v>1552</v>
          </cell>
          <cell r="AY54">
            <v>1552</v>
          </cell>
          <cell r="BA54">
            <v>1000</v>
          </cell>
          <cell r="BB54">
            <v>1.552</v>
          </cell>
          <cell r="BE54">
            <v>1.552</v>
          </cell>
          <cell r="BG54">
            <v>0</v>
          </cell>
          <cell r="BH54">
            <v>820.15499999999997</v>
          </cell>
          <cell r="BI54">
            <v>820.15499999999997</v>
          </cell>
          <cell r="BK54">
            <v>0</v>
          </cell>
          <cell r="BL54">
            <v>0</v>
          </cell>
          <cell r="BM54">
            <v>0</v>
          </cell>
        </row>
        <row r="55">
          <cell r="A55">
            <v>35521</v>
          </cell>
          <cell r="B55">
            <v>96</v>
          </cell>
          <cell r="C55">
            <v>9</v>
          </cell>
          <cell r="D55">
            <v>109</v>
          </cell>
          <cell r="E55">
            <v>99</v>
          </cell>
          <cell r="F55">
            <v>65</v>
          </cell>
          <cell r="G55">
            <v>242</v>
          </cell>
          <cell r="H55">
            <v>14</v>
          </cell>
          <cell r="I55">
            <v>129</v>
          </cell>
          <cell r="J55">
            <v>201</v>
          </cell>
          <cell r="K55">
            <v>112</v>
          </cell>
          <cell r="P55">
            <v>97</v>
          </cell>
          <cell r="Q55">
            <v>358</v>
          </cell>
          <cell r="W55">
            <v>34</v>
          </cell>
          <cell r="AU55">
            <v>1565</v>
          </cell>
          <cell r="AY55">
            <v>1565</v>
          </cell>
          <cell r="BA55">
            <v>1000</v>
          </cell>
          <cell r="BB55">
            <v>1.5649999999999999</v>
          </cell>
          <cell r="BE55">
            <v>1.5649999999999999</v>
          </cell>
          <cell r="BG55">
            <v>0</v>
          </cell>
          <cell r="BH55">
            <v>833.66000000000008</v>
          </cell>
          <cell r="BI55">
            <v>833.66000000000008</v>
          </cell>
          <cell r="BK55">
            <v>0</v>
          </cell>
          <cell r="BL55">
            <v>0</v>
          </cell>
          <cell r="BM55">
            <v>0</v>
          </cell>
        </row>
        <row r="56">
          <cell r="A56">
            <v>35551</v>
          </cell>
          <cell r="B56">
            <v>77</v>
          </cell>
          <cell r="C56">
            <v>26</v>
          </cell>
          <cell r="D56">
            <v>111</v>
          </cell>
          <cell r="E56">
            <v>83</v>
          </cell>
          <cell r="F56">
            <v>53</v>
          </cell>
          <cell r="G56">
            <v>242</v>
          </cell>
          <cell r="H56">
            <v>44</v>
          </cell>
          <cell r="I56">
            <v>119</v>
          </cell>
          <cell r="J56">
            <v>206</v>
          </cell>
          <cell r="K56">
            <v>101</v>
          </cell>
          <cell r="L56">
            <v>286</v>
          </cell>
          <cell r="P56">
            <v>87</v>
          </cell>
          <cell r="Q56">
            <v>402</v>
          </cell>
          <cell r="W56">
            <v>126</v>
          </cell>
          <cell r="AU56">
            <v>1963</v>
          </cell>
          <cell r="AY56">
            <v>1963</v>
          </cell>
          <cell r="BA56">
            <v>900</v>
          </cell>
          <cell r="BB56">
            <v>1.7666999999999999</v>
          </cell>
          <cell r="BE56">
            <v>1.7666999999999999</v>
          </cell>
          <cell r="BG56">
            <v>0</v>
          </cell>
          <cell r="BH56">
            <v>1053.7550000000001</v>
          </cell>
          <cell r="BI56">
            <v>1053.7550000000001</v>
          </cell>
          <cell r="BK56">
            <v>0</v>
          </cell>
          <cell r="BL56">
            <v>0</v>
          </cell>
          <cell r="BM56">
            <v>0</v>
          </cell>
        </row>
        <row r="57">
          <cell r="A57">
            <v>35582</v>
          </cell>
          <cell r="B57">
            <v>23</v>
          </cell>
          <cell r="C57">
            <v>16</v>
          </cell>
          <cell r="D57">
            <v>107</v>
          </cell>
          <cell r="E57">
            <v>93</v>
          </cell>
          <cell r="F57">
            <v>53</v>
          </cell>
          <cell r="G57">
            <v>245</v>
          </cell>
          <cell r="H57">
            <v>37</v>
          </cell>
          <cell r="I57">
            <v>110</v>
          </cell>
          <cell r="J57">
            <v>194</v>
          </cell>
          <cell r="K57">
            <v>70</v>
          </cell>
          <cell r="L57">
            <v>376</v>
          </cell>
          <cell r="P57">
            <v>83</v>
          </cell>
          <cell r="Q57">
            <v>396</v>
          </cell>
          <cell r="R57">
            <v>25</v>
          </cell>
          <cell r="W57">
            <v>678</v>
          </cell>
          <cell r="AU57">
            <v>2506</v>
          </cell>
          <cell r="AY57">
            <v>2506</v>
          </cell>
          <cell r="BA57">
            <v>700</v>
          </cell>
          <cell r="BB57">
            <v>1.7542</v>
          </cell>
          <cell r="BE57">
            <v>1.7542</v>
          </cell>
          <cell r="BG57">
            <v>0</v>
          </cell>
          <cell r="BH57">
            <v>1342.835</v>
          </cell>
          <cell r="BI57">
            <v>1342.835</v>
          </cell>
          <cell r="BK57">
            <v>0</v>
          </cell>
          <cell r="BL57">
            <v>0</v>
          </cell>
          <cell r="BM57">
            <v>0</v>
          </cell>
        </row>
        <row r="58">
          <cell r="A58">
            <v>35612</v>
          </cell>
          <cell r="B58">
            <v>16</v>
          </cell>
          <cell r="C58">
            <v>14</v>
          </cell>
          <cell r="D58">
            <v>115</v>
          </cell>
          <cell r="E58">
            <v>111</v>
          </cell>
          <cell r="F58">
            <v>47</v>
          </cell>
          <cell r="G58">
            <v>227</v>
          </cell>
          <cell r="H58">
            <v>28</v>
          </cell>
          <cell r="I58">
            <v>104</v>
          </cell>
          <cell r="J58">
            <v>191</v>
          </cell>
          <cell r="K58">
            <v>81</v>
          </cell>
          <cell r="L58">
            <v>399</v>
          </cell>
          <cell r="M58">
            <v>66</v>
          </cell>
          <cell r="P58">
            <v>98</v>
          </cell>
          <cell r="Q58">
            <v>397</v>
          </cell>
          <cell r="R58">
            <v>33</v>
          </cell>
          <cell r="W58">
            <v>581</v>
          </cell>
          <cell r="AU58">
            <v>2508</v>
          </cell>
          <cell r="AY58">
            <v>2508</v>
          </cell>
          <cell r="BA58">
            <v>552</v>
          </cell>
          <cell r="BB58">
            <v>1.3844160000000001</v>
          </cell>
          <cell r="BE58">
            <v>1.3844160000000001</v>
          </cell>
          <cell r="BG58">
            <v>0</v>
          </cell>
          <cell r="BH58">
            <v>1433.355</v>
          </cell>
          <cell r="BI58">
            <v>1433.355</v>
          </cell>
          <cell r="BK58">
            <v>0</v>
          </cell>
          <cell r="BL58">
            <v>0</v>
          </cell>
          <cell r="BM58">
            <v>0</v>
          </cell>
        </row>
        <row r="59">
          <cell r="A59">
            <v>35643</v>
          </cell>
          <cell r="B59">
            <v>6</v>
          </cell>
          <cell r="C59">
            <v>17</v>
          </cell>
          <cell r="D59">
            <v>112</v>
          </cell>
          <cell r="E59">
            <v>95</v>
          </cell>
          <cell r="F59">
            <v>51</v>
          </cell>
          <cell r="G59">
            <v>224</v>
          </cell>
          <cell r="H59">
            <v>31</v>
          </cell>
          <cell r="I59">
            <v>98</v>
          </cell>
          <cell r="J59">
            <v>181</v>
          </cell>
          <cell r="K59">
            <v>114</v>
          </cell>
          <cell r="L59">
            <v>370</v>
          </cell>
          <cell r="M59">
            <v>102</v>
          </cell>
          <cell r="N59">
            <v>214</v>
          </cell>
          <cell r="O59">
            <v>307</v>
          </cell>
          <cell r="P59">
            <v>108</v>
          </cell>
          <cell r="Q59">
            <v>371</v>
          </cell>
          <cell r="R59">
            <v>31.198869935647362</v>
          </cell>
          <cell r="W59">
            <v>556</v>
          </cell>
          <cell r="AU59">
            <v>2988.1988699356475</v>
          </cell>
          <cell r="AY59">
            <v>2988.1988699356475</v>
          </cell>
          <cell r="BA59">
            <v>564</v>
          </cell>
          <cell r="BB59">
            <v>1.6853441626437053</v>
          </cell>
          <cell r="BE59">
            <v>1.6853441626437053</v>
          </cell>
          <cell r="BG59">
            <v>0</v>
          </cell>
          <cell r="BH59">
            <v>1648.4125875265113</v>
          </cell>
          <cell r="BI59">
            <v>1648.4125875265113</v>
          </cell>
          <cell r="BK59">
            <v>0</v>
          </cell>
          <cell r="BL59">
            <v>0</v>
          </cell>
          <cell r="BM59">
            <v>0</v>
          </cell>
        </row>
        <row r="60">
          <cell r="A60">
            <v>35674</v>
          </cell>
          <cell r="B60">
            <v>0</v>
          </cell>
          <cell r="C60">
            <v>16.655177180719889</v>
          </cell>
          <cell r="D60">
            <v>124</v>
          </cell>
          <cell r="E60">
            <v>78</v>
          </cell>
          <cell r="F60">
            <v>74</v>
          </cell>
          <cell r="G60">
            <v>213</v>
          </cell>
          <cell r="H60">
            <v>51</v>
          </cell>
          <cell r="I60">
            <v>90</v>
          </cell>
          <cell r="J60">
            <v>209</v>
          </cell>
          <cell r="K60">
            <v>134</v>
          </cell>
          <cell r="L60">
            <v>340</v>
          </cell>
          <cell r="M60">
            <v>8</v>
          </cell>
          <cell r="N60">
            <v>261</v>
          </cell>
          <cell r="O60">
            <v>440</v>
          </cell>
          <cell r="P60">
            <v>114</v>
          </cell>
          <cell r="Q60">
            <v>343</v>
          </cell>
          <cell r="R60">
            <v>32</v>
          </cell>
          <cell r="S60">
            <v>16</v>
          </cell>
          <cell r="W60">
            <v>495</v>
          </cell>
          <cell r="AU60">
            <v>3038.6551771807199</v>
          </cell>
          <cell r="AY60">
            <v>3038.6551771807199</v>
          </cell>
          <cell r="BA60">
            <v>583</v>
          </cell>
          <cell r="BB60">
            <v>1.7715359682963598</v>
          </cell>
          <cell r="BE60">
            <v>1.7715359682963598</v>
          </cell>
          <cell r="BG60">
            <v>0</v>
          </cell>
          <cell r="BH60">
            <v>1671.939139670963</v>
          </cell>
          <cell r="BI60">
            <v>1671.939139670963</v>
          </cell>
          <cell r="BK60">
            <v>0</v>
          </cell>
          <cell r="BL60">
            <v>0</v>
          </cell>
          <cell r="BM60">
            <v>0</v>
          </cell>
        </row>
        <row r="61">
          <cell r="A61">
            <v>35704</v>
          </cell>
          <cell r="B61">
            <v>0</v>
          </cell>
          <cell r="C61">
            <v>15</v>
          </cell>
          <cell r="D61">
            <v>125</v>
          </cell>
          <cell r="E61">
            <v>94</v>
          </cell>
          <cell r="F61">
            <v>52</v>
          </cell>
          <cell r="G61">
            <v>197</v>
          </cell>
          <cell r="H61">
            <v>27</v>
          </cell>
          <cell r="I61">
            <v>115</v>
          </cell>
          <cell r="J61">
            <v>224</v>
          </cell>
          <cell r="K61">
            <v>112</v>
          </cell>
          <cell r="L61">
            <v>295</v>
          </cell>
          <cell r="M61">
            <v>0</v>
          </cell>
          <cell r="N61">
            <v>222</v>
          </cell>
          <cell r="O61">
            <v>386</v>
          </cell>
          <cell r="P61">
            <v>130</v>
          </cell>
          <cell r="Q61">
            <v>314</v>
          </cell>
          <cell r="R61">
            <v>34</v>
          </cell>
          <cell r="S61">
            <v>40</v>
          </cell>
          <cell r="T61">
            <v>447</v>
          </cell>
          <cell r="V61">
            <v>155</v>
          </cell>
          <cell r="W61">
            <v>444</v>
          </cell>
          <cell r="AU61">
            <v>3428</v>
          </cell>
          <cell r="AY61">
            <v>3428</v>
          </cell>
          <cell r="BA61">
            <v>707</v>
          </cell>
          <cell r="BB61">
            <v>2.4235959999999999</v>
          </cell>
          <cell r="BE61">
            <v>2.4235959999999999</v>
          </cell>
          <cell r="BG61">
            <v>0</v>
          </cell>
          <cell r="BH61">
            <v>1797.26</v>
          </cell>
          <cell r="BI61">
            <v>1797.26</v>
          </cell>
          <cell r="BK61">
            <v>0</v>
          </cell>
          <cell r="BL61">
            <v>0</v>
          </cell>
          <cell r="BM61">
            <v>0</v>
          </cell>
        </row>
        <row r="62">
          <cell r="A62">
            <v>35735</v>
          </cell>
          <cell r="B62">
            <v>0</v>
          </cell>
          <cell r="C62">
            <v>23</v>
          </cell>
          <cell r="D62">
            <v>94</v>
          </cell>
          <cell r="E62">
            <v>95</v>
          </cell>
          <cell r="F62">
            <v>67</v>
          </cell>
          <cell r="G62">
            <v>213</v>
          </cell>
          <cell r="H62">
            <v>14</v>
          </cell>
          <cell r="I62">
            <v>125</v>
          </cell>
          <cell r="J62">
            <v>236</v>
          </cell>
          <cell r="K62">
            <v>46</v>
          </cell>
          <cell r="L62">
            <v>334</v>
          </cell>
          <cell r="M62">
            <v>0</v>
          </cell>
          <cell r="N62">
            <v>194</v>
          </cell>
          <cell r="O62">
            <v>358</v>
          </cell>
          <cell r="P62">
            <v>124</v>
          </cell>
          <cell r="Q62">
            <v>336</v>
          </cell>
          <cell r="R62">
            <v>35</v>
          </cell>
          <cell r="S62">
            <v>16</v>
          </cell>
          <cell r="T62">
            <v>410</v>
          </cell>
          <cell r="U62">
            <v>628</v>
          </cell>
          <cell r="V62">
            <v>342</v>
          </cell>
          <cell r="W62">
            <v>506</v>
          </cell>
          <cell r="AU62">
            <v>4196</v>
          </cell>
          <cell r="AY62">
            <v>4196</v>
          </cell>
          <cell r="BA62">
            <v>700</v>
          </cell>
          <cell r="BB62">
            <v>2.9371999999999998</v>
          </cell>
          <cell r="BE62">
            <v>2.9371999999999998</v>
          </cell>
          <cell r="BG62">
            <v>0</v>
          </cell>
          <cell r="BH62">
            <v>2044.3649999999998</v>
          </cell>
          <cell r="BI62">
            <v>2044.3649999999998</v>
          </cell>
          <cell r="BK62">
            <v>0</v>
          </cell>
          <cell r="BL62">
            <v>0</v>
          </cell>
          <cell r="BM62">
            <v>0</v>
          </cell>
        </row>
        <row r="63">
          <cell r="A63">
            <v>35765</v>
          </cell>
          <cell r="B63">
            <v>0</v>
          </cell>
          <cell r="C63">
            <v>37</v>
          </cell>
          <cell r="D63">
            <v>104</v>
          </cell>
          <cell r="E63">
            <v>80</v>
          </cell>
          <cell r="F63">
            <v>57</v>
          </cell>
          <cell r="G63">
            <v>212</v>
          </cell>
          <cell r="H63">
            <v>14</v>
          </cell>
          <cell r="I63">
            <v>134</v>
          </cell>
          <cell r="J63">
            <v>185</v>
          </cell>
          <cell r="K63">
            <v>83</v>
          </cell>
          <cell r="L63">
            <v>277</v>
          </cell>
          <cell r="M63">
            <v>0</v>
          </cell>
          <cell r="N63">
            <v>193</v>
          </cell>
          <cell r="O63">
            <v>345</v>
          </cell>
          <cell r="P63">
            <v>90</v>
          </cell>
          <cell r="Q63">
            <v>398</v>
          </cell>
          <cell r="R63">
            <v>24</v>
          </cell>
          <cell r="S63">
            <v>31</v>
          </cell>
          <cell r="T63">
            <v>373</v>
          </cell>
          <cell r="U63">
            <v>1046</v>
          </cell>
          <cell r="V63">
            <v>304</v>
          </cell>
          <cell r="W63">
            <v>484</v>
          </cell>
          <cell r="AU63">
            <v>4471</v>
          </cell>
          <cell r="AY63">
            <v>4471</v>
          </cell>
          <cell r="BA63">
            <v>982</v>
          </cell>
          <cell r="BB63">
            <v>4.3905219999999998</v>
          </cell>
          <cell r="BE63">
            <v>4.3905219999999998</v>
          </cell>
          <cell r="BG63">
            <v>0</v>
          </cell>
          <cell r="BH63">
            <v>2159.7049999999999</v>
          </cell>
          <cell r="BI63">
            <v>2159.7049999999999</v>
          </cell>
          <cell r="BK63">
            <v>0</v>
          </cell>
          <cell r="BL63">
            <v>0</v>
          </cell>
          <cell r="BM63">
            <v>0</v>
          </cell>
        </row>
        <row r="64">
          <cell r="B64">
            <v>40.81095890410959</v>
          </cell>
          <cell r="C64">
            <v>16.378951743270914</v>
          </cell>
          <cell r="D64">
            <v>112.85479452054794</v>
          </cell>
          <cell r="E64">
            <v>93.032328767123275</v>
          </cell>
          <cell r="F64">
            <v>59.967123287671235</v>
          </cell>
          <cell r="G64">
            <v>230.7068493150685</v>
          </cell>
          <cell r="H64">
            <v>36.813150684931507</v>
          </cell>
          <cell r="I64">
            <v>122.09972602739727</v>
          </cell>
          <cell r="J64">
            <v>207.38630136986302</v>
          </cell>
          <cell r="K64">
            <v>95.031232876712338</v>
          </cell>
          <cell r="L64">
            <v>222.96109589041097</v>
          </cell>
          <cell r="M64">
            <v>14.6586301369863</v>
          </cell>
          <cell r="N64">
            <v>90.283835616438353</v>
          </cell>
          <cell r="O64">
            <v>152.91616438356164</v>
          </cell>
          <cell r="P64">
            <v>105.52547945205478</v>
          </cell>
          <cell r="Q64">
            <v>368.04821917808221</v>
          </cell>
          <cell r="R64">
            <v>17.840125057653918</v>
          </cell>
          <cell r="S64">
            <v>8.5786301369863001</v>
          </cell>
          <cell r="T64">
            <v>102.44383561643835</v>
          </cell>
          <cell r="U64">
            <v>139.42356164383563</v>
          </cell>
          <cell r="V64">
            <v>66.713424657534247</v>
          </cell>
          <cell r="W64">
            <v>325.15506849315068</v>
          </cell>
          <cell r="BA64">
            <v>806.89095890410965</v>
          </cell>
        </row>
        <row r="65">
          <cell r="A65">
            <v>35796</v>
          </cell>
          <cell r="B65">
            <v>0</v>
          </cell>
          <cell r="C65">
            <v>36</v>
          </cell>
          <cell r="D65">
            <v>97</v>
          </cell>
          <cell r="E65">
            <v>88</v>
          </cell>
          <cell r="F65">
            <v>58</v>
          </cell>
          <cell r="G65">
            <v>233</v>
          </cell>
          <cell r="H65">
            <v>57</v>
          </cell>
          <cell r="I65">
            <v>129</v>
          </cell>
          <cell r="J65">
            <v>193</v>
          </cell>
          <cell r="K65">
            <v>91</v>
          </cell>
          <cell r="L65">
            <v>250</v>
          </cell>
          <cell r="M65">
            <v>0</v>
          </cell>
          <cell r="N65">
            <v>163</v>
          </cell>
          <cell r="O65">
            <v>334</v>
          </cell>
          <cell r="P65">
            <v>87</v>
          </cell>
          <cell r="Q65">
            <v>348</v>
          </cell>
          <cell r="R65">
            <v>9</v>
          </cell>
          <cell r="S65">
            <v>43</v>
          </cell>
          <cell r="T65">
            <v>368</v>
          </cell>
          <cell r="U65">
            <v>1064</v>
          </cell>
          <cell r="V65">
            <v>274</v>
          </cell>
          <cell r="W65">
            <v>462</v>
          </cell>
          <cell r="X65">
            <v>63</v>
          </cell>
          <cell r="AC65">
            <v>8</v>
          </cell>
          <cell r="AU65">
            <v>4402.9967849999994</v>
          </cell>
          <cell r="AY65">
            <v>4402.9967849999994</v>
          </cell>
          <cell r="AZ65">
            <v>0</v>
          </cell>
          <cell r="BA65">
            <v>1268</v>
          </cell>
          <cell r="BB65">
            <v>5.5829999233799992</v>
          </cell>
          <cell r="BE65">
            <v>5.5829999233799992</v>
          </cell>
          <cell r="BF65">
            <v>2</v>
          </cell>
          <cell r="BG65">
            <v>0</v>
          </cell>
          <cell r="BH65">
            <v>2471.0488265249996</v>
          </cell>
          <cell r="BI65">
            <v>2471.0488265249996</v>
          </cell>
        </row>
        <row r="66">
          <cell r="A66">
            <v>35827</v>
          </cell>
          <cell r="B66">
            <v>61</v>
          </cell>
          <cell r="C66">
            <v>16</v>
          </cell>
          <cell r="D66">
            <v>89</v>
          </cell>
          <cell r="E66">
            <v>106</v>
          </cell>
          <cell r="F66">
            <v>69</v>
          </cell>
          <cell r="G66">
            <v>230</v>
          </cell>
          <cell r="H66">
            <v>96</v>
          </cell>
          <cell r="I66">
            <v>134</v>
          </cell>
          <cell r="J66">
            <v>178</v>
          </cell>
          <cell r="K66">
            <v>118</v>
          </cell>
          <cell r="L66">
            <v>298</v>
          </cell>
          <cell r="M66">
            <v>0</v>
          </cell>
          <cell r="N66">
            <v>166</v>
          </cell>
          <cell r="O66">
            <v>304</v>
          </cell>
          <cell r="P66">
            <v>110</v>
          </cell>
          <cell r="Q66">
            <v>342</v>
          </cell>
          <cell r="R66">
            <v>13</v>
          </cell>
          <cell r="S66">
            <v>23</v>
          </cell>
          <cell r="T66">
            <v>380</v>
          </cell>
          <cell r="U66">
            <v>1008</v>
          </cell>
          <cell r="V66">
            <v>259</v>
          </cell>
          <cell r="W66">
            <v>433</v>
          </cell>
          <cell r="X66">
            <v>123</v>
          </cell>
          <cell r="AC66">
            <v>8</v>
          </cell>
          <cell r="AU66">
            <v>4411</v>
          </cell>
          <cell r="AV66">
            <v>-145</v>
          </cell>
          <cell r="AY66">
            <v>4556</v>
          </cell>
          <cell r="AZ66">
            <v>0</v>
          </cell>
          <cell r="BA66">
            <v>1233</v>
          </cell>
          <cell r="BB66">
            <v>5.4387629999999998</v>
          </cell>
          <cell r="BE66">
            <v>5.6175480000000002</v>
          </cell>
          <cell r="BF66">
            <v>2</v>
          </cell>
          <cell r="BG66">
            <v>0</v>
          </cell>
          <cell r="BH66">
            <v>2384.1799999999998</v>
          </cell>
          <cell r="BI66">
            <v>2437.105</v>
          </cell>
        </row>
        <row r="67">
          <cell r="A67">
            <v>35855</v>
          </cell>
          <cell r="B67">
            <v>71</v>
          </cell>
          <cell r="C67">
            <v>38</v>
          </cell>
          <cell r="D67">
            <v>85</v>
          </cell>
          <cell r="E67">
            <v>82</v>
          </cell>
          <cell r="F67">
            <v>63</v>
          </cell>
          <cell r="G67">
            <v>205</v>
          </cell>
          <cell r="H67">
            <v>95</v>
          </cell>
          <cell r="I67">
            <v>116</v>
          </cell>
          <cell r="J67">
            <v>158</v>
          </cell>
          <cell r="K67">
            <v>81</v>
          </cell>
          <cell r="L67">
            <v>240</v>
          </cell>
          <cell r="M67">
            <v>0</v>
          </cell>
          <cell r="N67">
            <v>180</v>
          </cell>
          <cell r="O67">
            <v>293</v>
          </cell>
          <cell r="P67">
            <v>100</v>
          </cell>
          <cell r="Q67">
            <v>386</v>
          </cell>
          <cell r="R67">
            <v>13</v>
          </cell>
          <cell r="S67">
            <v>23</v>
          </cell>
          <cell r="T67">
            <v>352</v>
          </cell>
          <cell r="U67">
            <v>1026</v>
          </cell>
          <cell r="V67">
            <v>275</v>
          </cell>
          <cell r="W67">
            <v>459</v>
          </cell>
          <cell r="X67">
            <v>99</v>
          </cell>
          <cell r="AC67">
            <v>29</v>
          </cell>
          <cell r="AD67">
            <v>991</v>
          </cell>
          <cell r="AU67">
            <v>5022</v>
          </cell>
          <cell r="AV67">
            <v>-409</v>
          </cell>
          <cell r="AW67">
            <v>991</v>
          </cell>
          <cell r="AY67">
            <v>4440</v>
          </cell>
          <cell r="AZ67">
            <v>991</v>
          </cell>
          <cell r="BA67">
            <v>1223</v>
          </cell>
          <cell r="BB67">
            <v>6.1419059999999996</v>
          </cell>
          <cell r="BC67">
            <v>1.2119930000000001</v>
          </cell>
          <cell r="BD67">
            <v>0</v>
          </cell>
          <cell r="BE67">
            <v>5.4301199999999996</v>
          </cell>
          <cell r="BF67">
            <v>2</v>
          </cell>
          <cell r="BG67">
            <v>1.2119930000000001</v>
          </cell>
          <cell r="BH67">
            <v>2653.1849999999999</v>
          </cell>
          <cell r="BI67">
            <v>2440.7550000000001</v>
          </cell>
        </row>
        <row r="68">
          <cell r="A68">
            <v>35886</v>
          </cell>
          <cell r="B68">
            <v>88</v>
          </cell>
          <cell r="C68">
            <v>22</v>
          </cell>
          <cell r="D68">
            <v>95</v>
          </cell>
          <cell r="E68">
            <v>85</v>
          </cell>
          <cell r="F68">
            <v>70</v>
          </cell>
          <cell r="G68">
            <v>186</v>
          </cell>
          <cell r="H68">
            <v>84</v>
          </cell>
          <cell r="I68">
            <v>111</v>
          </cell>
          <cell r="J68">
            <v>138</v>
          </cell>
          <cell r="K68">
            <v>84</v>
          </cell>
          <cell r="L68">
            <v>220</v>
          </cell>
          <cell r="M68">
            <v>0</v>
          </cell>
          <cell r="N68">
            <v>149</v>
          </cell>
          <cell r="O68">
            <v>250</v>
          </cell>
          <cell r="P68">
            <v>96</v>
          </cell>
          <cell r="Q68">
            <v>417</v>
          </cell>
          <cell r="R68">
            <v>12.736311961726972</v>
          </cell>
          <cell r="S68">
            <v>34</v>
          </cell>
          <cell r="T68">
            <v>332</v>
          </cell>
          <cell r="U68">
            <v>1015</v>
          </cell>
          <cell r="V68">
            <v>250</v>
          </cell>
          <cell r="W68">
            <v>473</v>
          </cell>
          <cell r="X68">
            <v>93.596609806942084</v>
          </cell>
          <cell r="Y68">
            <v>666</v>
          </cell>
          <cell r="AC68">
            <v>30</v>
          </cell>
          <cell r="AD68">
            <v>1072</v>
          </cell>
          <cell r="AU68">
            <v>5453.3329217686696</v>
          </cell>
          <cell r="AV68">
            <v>-590</v>
          </cell>
          <cell r="AW68">
            <v>1072</v>
          </cell>
          <cell r="AY68">
            <v>4971.3329217686696</v>
          </cell>
          <cell r="AZ68">
            <v>1072</v>
          </cell>
          <cell r="BA68">
            <v>997</v>
          </cell>
          <cell r="BB68">
            <v>5.4369729230033634</v>
          </cell>
          <cell r="BC68">
            <v>1.068784</v>
          </cell>
          <cell r="BD68">
            <v>0</v>
          </cell>
          <cell r="BE68">
            <v>4.9564189230033637</v>
          </cell>
          <cell r="BF68">
            <v>2</v>
          </cell>
          <cell r="BG68">
            <v>1.068784</v>
          </cell>
          <cell r="BH68">
            <v>2824.1265164455644</v>
          </cell>
          <cell r="BI68">
            <v>2648.1965164455642</v>
          </cell>
        </row>
        <row r="69">
          <cell r="A69">
            <v>35916</v>
          </cell>
          <cell r="B69">
            <v>92</v>
          </cell>
          <cell r="C69">
            <v>14</v>
          </cell>
          <cell r="D69">
            <v>90</v>
          </cell>
          <cell r="E69">
            <v>84</v>
          </cell>
          <cell r="F69">
            <v>66</v>
          </cell>
          <cell r="G69">
            <v>188</v>
          </cell>
          <cell r="H69">
            <v>94</v>
          </cell>
          <cell r="I69">
            <v>98</v>
          </cell>
          <cell r="J69">
            <v>138</v>
          </cell>
          <cell r="K69">
            <v>71</v>
          </cell>
          <cell r="L69">
            <v>251</v>
          </cell>
          <cell r="M69">
            <v>0</v>
          </cell>
          <cell r="N69">
            <v>168</v>
          </cell>
          <cell r="O69">
            <v>182</v>
          </cell>
          <cell r="P69">
            <v>88</v>
          </cell>
          <cell r="Q69">
            <v>398</v>
          </cell>
          <cell r="R69">
            <v>0</v>
          </cell>
          <cell r="S69">
            <v>29</v>
          </cell>
          <cell r="T69">
            <v>338</v>
          </cell>
          <cell r="U69">
            <v>985</v>
          </cell>
          <cell r="V69">
            <v>253</v>
          </cell>
          <cell r="W69">
            <v>444</v>
          </cell>
          <cell r="X69">
            <v>104</v>
          </cell>
          <cell r="Y69">
            <v>614</v>
          </cell>
          <cell r="AC69">
            <v>3</v>
          </cell>
          <cell r="AD69">
            <v>977</v>
          </cell>
          <cell r="AU69">
            <v>5607</v>
          </cell>
          <cell r="AV69">
            <v>-159</v>
          </cell>
          <cell r="AW69">
            <v>977</v>
          </cell>
          <cell r="AY69">
            <v>4789</v>
          </cell>
          <cell r="AZ69">
            <v>977</v>
          </cell>
          <cell r="BA69">
            <v>1047</v>
          </cell>
          <cell r="BB69">
            <v>5.8705290000000003</v>
          </cell>
          <cell r="BC69">
            <v>1.0229189999999999</v>
          </cell>
          <cell r="BD69">
            <v>0</v>
          </cell>
          <cell r="BE69">
            <v>5.0140830000000003</v>
          </cell>
          <cell r="BF69">
            <v>2</v>
          </cell>
          <cell r="BG69">
            <v>1.0229189999999999</v>
          </cell>
          <cell r="BH69">
            <v>3100.3100000000004</v>
          </cell>
          <cell r="BI69">
            <v>2801.74</v>
          </cell>
        </row>
        <row r="70">
          <cell r="A70">
            <v>35947</v>
          </cell>
          <cell r="B70">
            <v>120</v>
          </cell>
          <cell r="C70">
            <v>89</v>
          </cell>
          <cell r="D70">
            <v>115</v>
          </cell>
          <cell r="E70">
            <v>73</v>
          </cell>
          <cell r="F70">
            <v>52</v>
          </cell>
          <cell r="G70">
            <v>174</v>
          </cell>
          <cell r="H70">
            <v>93</v>
          </cell>
          <cell r="I70">
            <v>107</v>
          </cell>
          <cell r="J70">
            <v>136</v>
          </cell>
          <cell r="K70">
            <v>66</v>
          </cell>
          <cell r="L70">
            <v>215</v>
          </cell>
          <cell r="M70">
            <v>0</v>
          </cell>
          <cell r="N70">
            <v>164</v>
          </cell>
          <cell r="O70">
            <v>169</v>
          </cell>
          <cell r="P70">
            <v>87</v>
          </cell>
          <cell r="Q70">
            <v>392</v>
          </cell>
          <cell r="R70">
            <v>0</v>
          </cell>
          <cell r="S70">
            <v>26</v>
          </cell>
          <cell r="T70">
            <v>332</v>
          </cell>
          <cell r="U70">
            <v>920</v>
          </cell>
          <cell r="V70">
            <v>239</v>
          </cell>
          <cell r="W70">
            <v>434</v>
          </cell>
          <cell r="X70">
            <v>118</v>
          </cell>
          <cell r="Y70">
            <v>588</v>
          </cell>
          <cell r="AC70">
            <v>2.8362609032406692</v>
          </cell>
          <cell r="AD70">
            <v>892</v>
          </cell>
          <cell r="AU70">
            <v>5280</v>
          </cell>
          <cell r="AV70">
            <v>-321</v>
          </cell>
          <cell r="AW70">
            <v>892</v>
          </cell>
          <cell r="AY70">
            <v>4709</v>
          </cell>
          <cell r="AZ70">
            <v>892</v>
          </cell>
          <cell r="BA70">
            <v>1100</v>
          </cell>
          <cell r="BB70">
            <v>5.8079999999999998</v>
          </cell>
          <cell r="BC70">
            <v>0.98119999999999996</v>
          </cell>
          <cell r="BD70">
            <v>0</v>
          </cell>
          <cell r="BE70">
            <v>5.1798999999999999</v>
          </cell>
          <cell r="BF70">
            <v>2</v>
          </cell>
          <cell r="BG70">
            <v>0.98119999999999996</v>
          </cell>
          <cell r="BH70">
            <v>3270.0349999999999</v>
          </cell>
          <cell r="BI70">
            <v>3061.62</v>
          </cell>
        </row>
        <row r="71">
          <cell r="A71">
            <v>35977</v>
          </cell>
          <cell r="B71">
            <v>117.56595656978745</v>
          </cell>
          <cell r="C71">
            <v>87.194751122592351</v>
          </cell>
          <cell r="D71">
            <v>112.6673750460463</v>
          </cell>
          <cell r="E71">
            <v>71.519290246620699</v>
          </cell>
          <cell r="F71">
            <v>50.94524784690789</v>
          </cell>
          <cell r="G71">
            <v>170.47063702619178</v>
          </cell>
          <cell r="H71">
            <v>91.113616341585271</v>
          </cell>
          <cell r="I71">
            <v>104.82964460806046</v>
          </cell>
          <cell r="J71">
            <v>133.24141744575911</v>
          </cell>
          <cell r="K71">
            <v>64.661276113383096</v>
          </cell>
          <cell r="L71">
            <v>210.63900552086918</v>
          </cell>
          <cell r="M71">
            <v>0</v>
          </cell>
          <cell r="N71">
            <v>160.6734739787095</v>
          </cell>
          <cell r="O71">
            <v>165.57205550245064</v>
          </cell>
          <cell r="P71">
            <v>85.235318513095891</v>
          </cell>
          <cell r="Q71">
            <v>384.04879146130565</v>
          </cell>
          <cell r="R71">
            <v>0</v>
          </cell>
          <cell r="S71">
            <v>25.472623923453945</v>
          </cell>
          <cell r="T71">
            <v>313.8795399586341</v>
          </cell>
          <cell r="U71">
            <v>869.78667699380526</v>
          </cell>
          <cell r="V71">
            <v>225.95545195817331</v>
          </cell>
          <cell r="W71">
            <v>425.19687626073124</v>
          </cell>
          <cell r="X71">
            <v>111.55959552746633</v>
          </cell>
          <cell r="Y71">
            <v>555.90713703517122</v>
          </cell>
          <cell r="Z71">
            <v>250</v>
          </cell>
          <cell r="AA71">
            <v>100</v>
          </cell>
          <cell r="AC71">
            <v>2.6814586370838591</v>
          </cell>
          <cell r="AD71">
            <v>862</v>
          </cell>
          <cell r="AU71">
            <v>5746.135759000801</v>
          </cell>
          <cell r="AV71">
            <v>-4</v>
          </cell>
          <cell r="AW71">
            <v>862</v>
          </cell>
          <cell r="AY71">
            <v>4888.135759000801</v>
          </cell>
          <cell r="AZ71">
            <v>862</v>
          </cell>
          <cell r="BA71">
            <v>1100</v>
          </cell>
          <cell r="BB71">
            <v>6.3207493349008814</v>
          </cell>
          <cell r="BC71">
            <v>0.94820000000000004</v>
          </cell>
          <cell r="BD71">
            <v>0</v>
          </cell>
          <cell r="BE71">
            <v>5.376949334900881</v>
          </cell>
          <cell r="BF71">
            <v>2</v>
          </cell>
          <cell r="BG71">
            <v>0.94820000000000004</v>
          </cell>
          <cell r="BH71">
            <v>3530.6945520352924</v>
          </cell>
          <cell r="BI71">
            <v>3217.5245520352923</v>
          </cell>
        </row>
        <row r="72">
          <cell r="A72">
            <v>36008</v>
          </cell>
          <cell r="B72">
            <v>116</v>
          </cell>
          <cell r="C72">
            <v>127</v>
          </cell>
          <cell r="D72">
            <v>102</v>
          </cell>
          <cell r="E72">
            <v>81</v>
          </cell>
          <cell r="F72">
            <v>49.911889965055252</v>
          </cell>
          <cell r="G72">
            <v>162</v>
          </cell>
          <cell r="H72">
            <v>54</v>
          </cell>
          <cell r="I72">
            <v>112</v>
          </cell>
          <cell r="J72">
            <v>143</v>
          </cell>
          <cell r="K72">
            <v>93</v>
          </cell>
          <cell r="L72">
            <v>100</v>
          </cell>
          <cell r="M72">
            <v>0</v>
          </cell>
          <cell r="N72">
            <v>157.41442219748194</v>
          </cell>
          <cell r="O72">
            <v>151</v>
          </cell>
          <cell r="P72">
            <v>91</v>
          </cell>
          <cell r="Q72">
            <v>352</v>
          </cell>
          <cell r="R72">
            <v>0</v>
          </cell>
          <cell r="S72">
            <v>22</v>
          </cell>
          <cell r="T72">
            <v>317</v>
          </cell>
          <cell r="U72">
            <v>859</v>
          </cell>
          <cell r="V72">
            <v>227</v>
          </cell>
          <cell r="W72">
            <v>332</v>
          </cell>
          <cell r="X72">
            <v>115</v>
          </cell>
          <cell r="Y72">
            <v>507</v>
          </cell>
          <cell r="Z72">
            <v>405</v>
          </cell>
          <cell r="AA72">
            <v>394</v>
          </cell>
          <cell r="AC72">
            <v>0</v>
          </cell>
          <cell r="AD72">
            <v>799</v>
          </cell>
          <cell r="AE72">
            <v>39</v>
          </cell>
          <cell r="AU72">
            <v>5973.3263121625369</v>
          </cell>
          <cell r="AV72">
            <v>66</v>
          </cell>
          <cell r="AW72">
            <v>838</v>
          </cell>
          <cell r="AY72">
            <v>5069.3263121625369</v>
          </cell>
          <cell r="AZ72">
            <v>838</v>
          </cell>
          <cell r="BA72">
            <v>1100</v>
          </cell>
          <cell r="BB72">
            <v>6.5706589433787901</v>
          </cell>
          <cell r="BC72">
            <v>0.92179999999999995</v>
          </cell>
          <cell r="BD72">
            <v>0</v>
          </cell>
          <cell r="BE72">
            <v>5.5762589433787904</v>
          </cell>
          <cell r="BF72">
            <v>2</v>
          </cell>
          <cell r="BG72">
            <v>0.92179999999999995</v>
          </cell>
          <cell r="BH72">
            <v>3828.6766914658374</v>
          </cell>
          <cell r="BI72">
            <v>3498.7166914658374</v>
          </cell>
        </row>
        <row r="73">
          <cell r="A73">
            <v>36039</v>
          </cell>
          <cell r="B73">
            <v>112</v>
          </cell>
          <cell r="C73">
            <v>112</v>
          </cell>
          <cell r="D73">
            <v>104</v>
          </cell>
          <cell r="E73">
            <v>88</v>
          </cell>
          <cell r="F73">
            <v>57</v>
          </cell>
          <cell r="G73">
            <v>168</v>
          </cell>
          <cell r="H73">
            <v>39</v>
          </cell>
          <cell r="I73">
            <v>114</v>
          </cell>
          <cell r="J73">
            <v>130</v>
          </cell>
          <cell r="K73">
            <v>62</v>
          </cell>
          <cell r="L73">
            <v>213</v>
          </cell>
          <cell r="M73">
            <v>0</v>
          </cell>
          <cell r="N73">
            <v>146</v>
          </cell>
          <cell r="O73">
            <v>149</v>
          </cell>
          <cell r="P73">
            <v>91</v>
          </cell>
          <cell r="Q73">
            <v>332</v>
          </cell>
          <cell r="R73">
            <v>0</v>
          </cell>
          <cell r="S73">
            <v>20</v>
          </cell>
          <cell r="T73">
            <v>305</v>
          </cell>
          <cell r="U73">
            <v>804</v>
          </cell>
          <cell r="V73">
            <v>228</v>
          </cell>
          <cell r="W73">
            <v>358</v>
          </cell>
          <cell r="X73">
            <v>94</v>
          </cell>
          <cell r="Y73">
            <v>494</v>
          </cell>
          <cell r="Z73">
            <v>389</v>
          </cell>
          <cell r="AA73">
            <v>320</v>
          </cell>
          <cell r="AC73">
            <v>0</v>
          </cell>
          <cell r="AD73">
            <v>760</v>
          </cell>
          <cell r="AE73">
            <v>936</v>
          </cell>
          <cell r="AF73">
            <v>385</v>
          </cell>
          <cell r="AU73">
            <v>6767</v>
          </cell>
          <cell r="AV73">
            <v>-243</v>
          </cell>
          <cell r="AW73">
            <v>2081</v>
          </cell>
          <cell r="AY73">
            <v>4929</v>
          </cell>
          <cell r="AZ73">
            <v>2081</v>
          </cell>
          <cell r="BA73">
            <v>1100</v>
          </cell>
          <cell r="BB73">
            <v>7.4436999999999998</v>
          </cell>
          <cell r="BC73">
            <v>2.2890999999999999</v>
          </cell>
          <cell r="BD73">
            <v>0</v>
          </cell>
          <cell r="BE73">
            <v>5.4218999999999999</v>
          </cell>
          <cell r="BF73">
            <v>2</v>
          </cell>
          <cell r="BG73">
            <v>2.2890999999999999</v>
          </cell>
          <cell r="BH73">
            <v>4141.8941396709633</v>
          </cell>
          <cell r="BI73">
            <v>3471.024139670963</v>
          </cell>
        </row>
        <row r="74">
          <cell r="A74">
            <v>36069</v>
          </cell>
          <cell r="B74">
            <v>82</v>
          </cell>
          <cell r="C74">
            <v>106</v>
          </cell>
          <cell r="D74">
            <v>89</v>
          </cell>
          <cell r="E74">
            <v>86</v>
          </cell>
          <cell r="F74">
            <v>62</v>
          </cell>
          <cell r="G74">
            <v>171</v>
          </cell>
          <cell r="H74">
            <v>0</v>
          </cell>
          <cell r="I74">
            <v>109</v>
          </cell>
          <cell r="J74">
            <v>141</v>
          </cell>
          <cell r="K74">
            <v>64</v>
          </cell>
          <cell r="L74">
            <v>42</v>
          </cell>
          <cell r="M74">
            <v>0</v>
          </cell>
          <cell r="N74">
            <v>0</v>
          </cell>
          <cell r="O74">
            <v>137</v>
          </cell>
          <cell r="P74">
            <v>84</v>
          </cell>
          <cell r="Q74">
            <v>324</v>
          </cell>
          <cell r="R74">
            <v>0</v>
          </cell>
          <cell r="S74">
            <v>19.594326094964572</v>
          </cell>
          <cell r="T74">
            <v>299</v>
          </cell>
          <cell r="U74">
            <v>785</v>
          </cell>
          <cell r="V74">
            <v>253</v>
          </cell>
          <cell r="W74">
            <v>361</v>
          </cell>
          <cell r="X74">
            <v>115</v>
          </cell>
          <cell r="Y74">
            <v>0</v>
          </cell>
          <cell r="Z74">
            <v>359</v>
          </cell>
          <cell r="AA74">
            <v>289</v>
          </cell>
          <cell r="AC74">
            <v>0</v>
          </cell>
          <cell r="AD74">
            <v>732</v>
          </cell>
          <cell r="AE74">
            <v>908</v>
          </cell>
          <cell r="AF74">
            <v>651</v>
          </cell>
          <cell r="AG74">
            <v>15</v>
          </cell>
          <cell r="AL74">
            <v>337</v>
          </cell>
          <cell r="AU74">
            <v>6659.5943260949643</v>
          </cell>
          <cell r="AV74">
            <v>39</v>
          </cell>
          <cell r="AW74">
            <v>2306</v>
          </cell>
          <cell r="AX74">
            <v>337</v>
          </cell>
          <cell r="AY74">
            <v>3977.5943260949643</v>
          </cell>
          <cell r="AZ74">
            <v>2643</v>
          </cell>
          <cell r="BA74">
            <v>1100</v>
          </cell>
          <cell r="BB74">
            <v>7.3255537587044612</v>
          </cell>
          <cell r="BC74">
            <v>2.5366</v>
          </cell>
          <cell r="BD74">
            <v>0.37069999999999997</v>
          </cell>
          <cell r="BE74">
            <v>4.3753537587044615</v>
          </cell>
          <cell r="BF74">
            <v>2</v>
          </cell>
          <cell r="BG74">
            <v>2.9073000000000002</v>
          </cell>
          <cell r="BH74">
            <v>4228.0119290246621</v>
          </cell>
          <cell r="BI74">
            <v>3249.0819290246618</v>
          </cell>
        </row>
        <row r="75">
          <cell r="A75">
            <v>36100</v>
          </cell>
          <cell r="B75">
            <v>78</v>
          </cell>
          <cell r="C75">
            <v>107</v>
          </cell>
          <cell r="D75">
            <v>92</v>
          </cell>
          <cell r="E75">
            <v>91</v>
          </cell>
          <cell r="F75">
            <v>56</v>
          </cell>
          <cell r="G75">
            <v>162</v>
          </cell>
          <cell r="H75">
            <v>0</v>
          </cell>
          <cell r="I75">
            <v>96</v>
          </cell>
          <cell r="J75">
            <v>120</v>
          </cell>
          <cell r="K75">
            <v>59</v>
          </cell>
          <cell r="L75">
            <v>36</v>
          </cell>
          <cell r="M75">
            <v>0</v>
          </cell>
          <cell r="N75">
            <v>0</v>
          </cell>
          <cell r="O75">
            <v>124</v>
          </cell>
          <cell r="P75">
            <v>80</v>
          </cell>
          <cell r="Q75">
            <v>311</v>
          </cell>
          <cell r="R75">
            <v>0</v>
          </cell>
          <cell r="S75">
            <v>9</v>
          </cell>
          <cell r="T75">
            <v>276</v>
          </cell>
          <cell r="U75">
            <v>755</v>
          </cell>
          <cell r="V75">
            <v>247.86822510130185</v>
          </cell>
          <cell r="W75">
            <v>353.67758601411055</v>
          </cell>
          <cell r="X75">
            <v>109</v>
          </cell>
          <cell r="Y75">
            <v>455</v>
          </cell>
          <cell r="Z75">
            <v>374</v>
          </cell>
          <cell r="AA75">
            <v>271</v>
          </cell>
          <cell r="AC75">
            <v>0</v>
          </cell>
          <cell r="AD75">
            <v>699</v>
          </cell>
          <cell r="AE75">
            <v>801</v>
          </cell>
          <cell r="AF75">
            <v>561</v>
          </cell>
          <cell r="AG75">
            <v>670</v>
          </cell>
          <cell r="AL75">
            <v>590</v>
          </cell>
          <cell r="AM75">
            <v>0</v>
          </cell>
          <cell r="AU75">
            <v>7571.545811115413</v>
          </cell>
          <cell r="AV75">
            <v>-12</v>
          </cell>
          <cell r="AW75">
            <v>2731</v>
          </cell>
          <cell r="AX75">
            <v>590</v>
          </cell>
          <cell r="AY75">
            <v>4262.545811115413</v>
          </cell>
          <cell r="AZ75">
            <v>3321</v>
          </cell>
          <cell r="BA75">
            <v>1100</v>
          </cell>
          <cell r="BB75">
            <v>8.3287003922269545</v>
          </cell>
          <cell r="BC75">
            <v>3.0041000000000002</v>
          </cell>
          <cell r="BD75">
            <v>0.64900000000000002</v>
          </cell>
          <cell r="BE75">
            <v>4.6888003922269537</v>
          </cell>
          <cell r="BF75">
            <v>2</v>
          </cell>
          <cell r="BG75">
            <v>3.6530999999999998</v>
          </cell>
          <cell r="BH75">
            <v>4807.979221057125</v>
          </cell>
          <cell r="BI75">
            <v>3600.1942210571256</v>
          </cell>
        </row>
        <row r="76">
          <cell r="A76">
            <v>36130</v>
          </cell>
          <cell r="B76">
            <v>73</v>
          </cell>
          <cell r="C76">
            <v>103</v>
          </cell>
          <cell r="D76">
            <v>77</v>
          </cell>
          <cell r="E76">
            <v>72</v>
          </cell>
          <cell r="F76">
            <v>48</v>
          </cell>
          <cell r="G76">
            <v>158</v>
          </cell>
          <cell r="H76">
            <v>0</v>
          </cell>
          <cell r="I76">
            <v>94</v>
          </cell>
          <cell r="J76">
            <v>130</v>
          </cell>
          <cell r="K76">
            <v>55</v>
          </cell>
          <cell r="L76">
            <v>43</v>
          </cell>
          <cell r="M76">
            <v>0</v>
          </cell>
          <cell r="N76">
            <v>0</v>
          </cell>
          <cell r="O76">
            <v>113</v>
          </cell>
          <cell r="P76">
            <v>78</v>
          </cell>
          <cell r="Q76">
            <v>301</v>
          </cell>
          <cell r="R76">
            <v>0</v>
          </cell>
          <cell r="S76">
            <v>19</v>
          </cell>
          <cell r="T76">
            <v>260</v>
          </cell>
          <cell r="U76">
            <v>692</v>
          </cell>
          <cell r="V76">
            <v>352</v>
          </cell>
          <cell r="W76">
            <v>313</v>
          </cell>
          <cell r="X76">
            <v>116</v>
          </cell>
          <cell r="Y76">
            <v>438</v>
          </cell>
          <cell r="Z76">
            <v>342</v>
          </cell>
          <cell r="AA76">
            <v>275</v>
          </cell>
          <cell r="AC76">
            <v>0</v>
          </cell>
          <cell r="AD76">
            <v>645</v>
          </cell>
          <cell r="AE76">
            <v>752</v>
          </cell>
          <cell r="AF76">
            <v>463</v>
          </cell>
          <cell r="AG76">
            <v>567</v>
          </cell>
          <cell r="AH76">
            <v>38</v>
          </cell>
          <cell r="AL76">
            <v>479</v>
          </cell>
          <cell r="AM76">
            <v>11</v>
          </cell>
          <cell r="AN76">
            <v>0</v>
          </cell>
          <cell r="AU76">
            <v>7065</v>
          </cell>
          <cell r="AV76">
            <v>-42</v>
          </cell>
          <cell r="AW76">
            <v>2465</v>
          </cell>
          <cell r="AX76">
            <v>490</v>
          </cell>
          <cell r="AY76">
            <v>4152</v>
          </cell>
          <cell r="AZ76">
            <v>2955</v>
          </cell>
          <cell r="BA76">
            <v>1100</v>
          </cell>
          <cell r="BB76">
            <v>7.7714999999999996</v>
          </cell>
          <cell r="BC76">
            <v>2.7115</v>
          </cell>
          <cell r="BD76">
            <v>0.53900000000000003</v>
          </cell>
          <cell r="BE76">
            <v>4.5671999999999997</v>
          </cell>
          <cell r="BF76">
            <v>2</v>
          </cell>
          <cell r="BG76">
            <v>3.2505000000000002</v>
          </cell>
          <cell r="BH76">
            <v>4738.43</v>
          </cell>
          <cell r="BI76">
            <v>3675.1849999999999</v>
          </cell>
          <cell r="BL76">
            <v>0</v>
          </cell>
          <cell r="BM76">
            <v>0</v>
          </cell>
        </row>
        <row r="77">
          <cell r="B77">
            <v>84.167685149922022</v>
          </cell>
          <cell r="C77">
            <v>71.393754614046046</v>
          </cell>
          <cell r="D77">
            <v>95.586543017533714</v>
          </cell>
          <cell r="E77">
            <v>83.91393540684183</v>
          </cell>
          <cell r="F77">
            <v>58.456046546530629</v>
          </cell>
          <cell r="G77">
            <v>183.8550886728664</v>
          </cell>
          <cell r="H77">
            <v>58.560695717216959</v>
          </cell>
          <cell r="I77">
            <v>110.34197587968502</v>
          </cell>
          <cell r="J77">
            <v>144.77407969959197</v>
          </cell>
          <cell r="K77">
            <v>75.68028162697766</v>
          </cell>
          <cell r="L77">
            <v>176.45650895297103</v>
          </cell>
          <cell r="M77">
            <v>0</v>
          </cell>
          <cell r="N77">
            <v>121.10759464042799</v>
          </cell>
          <cell r="O77">
            <v>197.52271366376576</v>
          </cell>
          <cell r="P77">
            <v>89.720421048761963</v>
          </cell>
          <cell r="Q77">
            <v>357.05831030253069</v>
          </cell>
          <cell r="R77">
            <v>3.9758462565383557</v>
          </cell>
          <cell r="S77">
            <v>24.408863782355954</v>
          </cell>
          <cell r="T77">
            <v>322.56311784860952</v>
          </cell>
          <cell r="U77">
            <v>898.07319172770315</v>
          </cell>
          <cell r="V77">
            <v>256.84449255509054</v>
          </cell>
          <cell r="W77">
            <v>403.76817439220599</v>
          </cell>
          <cell r="X77">
            <v>105.03876340319454</v>
          </cell>
          <cell r="Y77">
            <v>359.62843004347724</v>
          </cell>
          <cell r="Z77">
            <v>176.48657534246576</v>
          </cell>
          <cell r="AA77">
            <v>137.34136986301368</v>
          </cell>
          <cell r="AB77">
            <v>673.45637524895676</v>
          </cell>
          <cell r="AC77">
            <v>6.9559963671941523</v>
          </cell>
          <cell r="AD77">
            <v>702.03178082191778</v>
          </cell>
          <cell r="AE77">
            <v>286.17643835616434</v>
          </cell>
          <cell r="AF77">
            <v>171.57260273972602</v>
          </cell>
          <cell r="AG77">
            <v>104.27616438356164</v>
          </cell>
          <cell r="AH77">
            <v>3.1649315068493151</v>
          </cell>
          <cell r="AI77">
            <v>0</v>
          </cell>
          <cell r="AJ77">
            <v>0</v>
          </cell>
          <cell r="AK77">
            <v>0</v>
          </cell>
          <cell r="AL77">
            <v>117.10246575342467</v>
          </cell>
          <cell r="AM77">
            <v>0.91616438356164376</v>
          </cell>
          <cell r="AN77">
            <v>0</v>
          </cell>
          <cell r="BA77">
            <v>1100</v>
          </cell>
        </row>
        <row r="78">
          <cell r="A78">
            <v>36161</v>
          </cell>
          <cell r="B78">
            <v>71.519290246620699</v>
          </cell>
          <cell r="C78">
            <v>100.91077938906756</v>
          </cell>
          <cell r="D78">
            <v>75.438155465613605</v>
          </cell>
          <cell r="E78">
            <v>70.539573941872462</v>
          </cell>
          <cell r="F78">
            <v>47.026382627914977</v>
          </cell>
          <cell r="G78">
            <v>154.79517615022013</v>
          </cell>
          <cell r="H78">
            <v>0</v>
          </cell>
          <cell r="I78">
            <v>92.093332646333494</v>
          </cell>
          <cell r="J78">
            <v>127.36311961726973</v>
          </cell>
          <cell r="K78">
            <v>53.88439676115258</v>
          </cell>
          <cell r="L78">
            <v>42.127801104173834</v>
          </cell>
          <cell r="M78">
            <v>0</v>
          </cell>
          <cell r="N78">
            <v>0</v>
          </cell>
          <cell r="O78">
            <v>110.70794243654984</v>
          </cell>
          <cell r="P78">
            <v>76.417871770361842</v>
          </cell>
          <cell r="Q78">
            <v>294.89460772921683</v>
          </cell>
          <cell r="R78">
            <v>0</v>
          </cell>
          <cell r="S78">
            <v>18.614609790216345</v>
          </cell>
          <cell r="T78">
            <v>254.72623923453946</v>
          </cell>
          <cell r="U78">
            <v>677.96368288577423</v>
          </cell>
          <cell r="V78">
            <v>344.86013927137651</v>
          </cell>
          <cell r="W78">
            <v>306.65120338619556</v>
          </cell>
          <cell r="X78">
            <v>113.64709135079453</v>
          </cell>
          <cell r="Y78">
            <v>414.09409187313776</v>
          </cell>
          <cell r="Z78">
            <v>323.33374296943629</v>
          </cell>
          <cell r="AA78">
            <v>259.99058279706134</v>
          </cell>
          <cell r="AB78">
            <v>997.41841763963544</v>
          </cell>
          <cell r="AC78">
            <v>0</v>
          </cell>
          <cell r="AD78">
            <v>631.9170165626075</v>
          </cell>
          <cell r="AE78">
            <v>710.9560664123278</v>
          </cell>
          <cell r="AF78">
            <v>437.72959940014329</v>
          </cell>
          <cell r="AG78">
            <v>536.05331071248656</v>
          </cell>
          <cell r="AH78">
            <v>360</v>
          </cell>
          <cell r="AI78">
            <v>360</v>
          </cell>
          <cell r="AL78">
            <v>452.8563242174269</v>
          </cell>
          <cell r="AM78">
            <v>360</v>
          </cell>
          <cell r="AN78">
            <v>360</v>
          </cell>
          <cell r="AO78">
            <v>0</v>
          </cell>
          <cell r="AU78">
            <v>8241.1121307498925</v>
          </cell>
          <cell r="AW78">
            <v>3036.6559930875651</v>
          </cell>
          <cell r="AX78">
            <v>1172.8563242174268</v>
          </cell>
          <cell r="AY78">
            <v>4031.5998134448996</v>
          </cell>
          <cell r="AZ78">
            <v>4209.5123173049924</v>
          </cell>
          <cell r="BA78">
            <v>1200</v>
          </cell>
          <cell r="BB78">
            <v>9.8893345568998718</v>
          </cell>
          <cell r="BC78">
            <v>3.6439871917050777</v>
          </cell>
          <cell r="BD78">
            <v>1.407427589060912</v>
          </cell>
          <cell r="BE78">
            <v>4.8379197761338792</v>
          </cell>
          <cell r="BF78">
            <v>2</v>
          </cell>
          <cell r="BG78">
            <v>5.0514147807659908</v>
          </cell>
          <cell r="BH78">
            <v>5479.0547542487102</v>
          </cell>
          <cell r="BI78">
            <v>3942.5827584323879</v>
          </cell>
          <cell r="BK78">
            <v>0</v>
          </cell>
          <cell r="BL78">
            <v>0</v>
          </cell>
          <cell r="BM78">
            <v>0</v>
          </cell>
        </row>
        <row r="79">
          <cell r="A79">
            <v>36192</v>
          </cell>
          <cell r="B79">
            <v>70.068614758635263</v>
          </cell>
          <cell r="C79">
            <v>98.863935892320981</v>
          </cell>
          <cell r="D79">
            <v>73.907990909793355</v>
          </cell>
          <cell r="E79">
            <v>69.108770720845726</v>
          </cell>
          <cell r="F79">
            <v>46.07251381389716</v>
          </cell>
          <cell r="G79">
            <v>151.6553579707448</v>
          </cell>
          <cell r="H79">
            <v>0</v>
          </cell>
          <cell r="I79">
            <v>90.22533955221526</v>
          </cell>
          <cell r="J79">
            <v>124.77972491263813</v>
          </cell>
          <cell r="K79">
            <v>52.791422078423828</v>
          </cell>
          <cell r="L79">
            <v>41.273293624949538</v>
          </cell>
          <cell r="M79">
            <v>0</v>
          </cell>
          <cell r="N79">
            <v>0</v>
          </cell>
          <cell r="O79">
            <v>108.46237627021623</v>
          </cell>
          <cell r="P79">
            <v>74.867834947582878</v>
          </cell>
          <cell r="Q79">
            <v>288.91305537464677</v>
          </cell>
          <cell r="R79">
            <v>0</v>
          </cell>
          <cell r="S79">
            <v>18.237036718000958</v>
          </cell>
          <cell r="T79">
            <v>249.55944982527626</v>
          </cell>
          <cell r="U79">
            <v>664.21207415035065</v>
          </cell>
          <cell r="V79">
            <v>337.86510130191249</v>
          </cell>
          <cell r="W79">
            <v>300.43118382812105</v>
          </cell>
          <cell r="X79">
            <v>111.34190838358479</v>
          </cell>
          <cell r="Y79">
            <v>405.69473350802406</v>
          </cell>
          <cell r="Z79">
            <v>305.68628462755993</v>
          </cell>
          <cell r="AA79">
            <v>245.80037506602039</v>
          </cell>
          <cell r="AB79">
            <v>957.18139320160435</v>
          </cell>
          <cell r="AC79">
            <v>0</v>
          </cell>
          <cell r="AD79">
            <v>619.09940437424302</v>
          </cell>
          <cell r="AE79">
            <v>672.15229836235403</v>
          </cell>
          <cell r="AF79">
            <v>413.83844965660893</v>
          </cell>
          <cell r="AG79">
            <v>506.79568240884942</v>
          </cell>
          <cell r="AH79">
            <v>340.35130838888034</v>
          </cell>
          <cell r="AI79">
            <v>340.35130838888034</v>
          </cell>
          <cell r="AJ79">
            <v>360</v>
          </cell>
          <cell r="AK79">
            <v>360</v>
          </cell>
          <cell r="AL79">
            <v>428.13956238772289</v>
          </cell>
          <cell r="AM79">
            <v>340.35130838888034</v>
          </cell>
          <cell r="AN79">
            <v>340.35130838888034</v>
          </cell>
          <cell r="AO79">
            <v>360</v>
          </cell>
          <cell r="AP79">
            <v>360</v>
          </cell>
          <cell r="AU79">
            <v>9371.2490089810599</v>
          </cell>
          <cell r="AW79">
            <v>3612.5884515798157</v>
          </cell>
          <cell r="AX79">
            <v>1828.8421791654837</v>
          </cell>
          <cell r="AY79">
            <v>3929.8183782357605</v>
          </cell>
          <cell r="AZ79">
            <v>5441.4306307452989</v>
          </cell>
          <cell r="BA79">
            <v>1200</v>
          </cell>
          <cell r="BB79">
            <v>11.245498810777271</v>
          </cell>
          <cell r="BC79">
            <v>4.3351061418957784</v>
          </cell>
          <cell r="BD79">
            <v>2.1946106149985805</v>
          </cell>
          <cell r="BE79">
            <v>4.7157820538829132</v>
          </cell>
          <cell r="BF79">
            <v>2</v>
          </cell>
          <cell r="BG79">
            <v>6.5297167568943584</v>
          </cell>
          <cell r="BH79">
            <v>5804.6858882780871</v>
          </cell>
          <cell r="BI79">
            <v>3871.4887080560525</v>
          </cell>
          <cell r="BK79">
            <v>0</v>
          </cell>
          <cell r="BL79">
            <v>0</v>
          </cell>
          <cell r="BM79">
            <v>0</v>
          </cell>
        </row>
        <row r="80">
          <cell r="A80">
            <v>36220</v>
          </cell>
          <cell r="B80">
            <v>68.647364330157345</v>
          </cell>
          <cell r="C80">
            <v>96.858609945290482</v>
          </cell>
          <cell r="D80">
            <v>72.408863745508427</v>
          </cell>
          <cell r="E80">
            <v>67.706989476319549</v>
          </cell>
          <cell r="F80">
            <v>45.137992984213049</v>
          </cell>
          <cell r="G80">
            <v>148.57922690636792</v>
          </cell>
          <cell r="H80">
            <v>0</v>
          </cell>
          <cell r="I80">
            <v>88.395236260750536</v>
          </cell>
          <cell r="J80">
            <v>122.24873099891032</v>
          </cell>
          <cell r="K80">
            <v>51.720616961077447</v>
          </cell>
          <cell r="L80">
            <v>40.436118715024186</v>
          </cell>
          <cell r="M80">
            <v>0</v>
          </cell>
          <cell r="N80">
            <v>0</v>
          </cell>
          <cell r="O80">
            <v>106.26235848366821</v>
          </cell>
          <cell r="P80">
            <v>73.349238599346194</v>
          </cell>
          <cell r="Q80">
            <v>283.05283100516931</v>
          </cell>
          <cell r="R80">
            <v>0</v>
          </cell>
          <cell r="S80">
            <v>17.867122222917661</v>
          </cell>
          <cell r="T80">
            <v>244.49746199782064</v>
          </cell>
          <cell r="U80">
            <v>650.73939885573805</v>
          </cell>
          <cell r="V80">
            <v>331.01194855089562</v>
          </cell>
          <cell r="W80">
            <v>294.33732925122257</v>
          </cell>
          <cell r="X80">
            <v>109.08348304518152</v>
          </cell>
          <cell r="Y80">
            <v>397.46574516829872</v>
          </cell>
          <cell r="Z80">
            <v>289.00201924868247</v>
          </cell>
          <cell r="AA80">
            <v>232.38466460054877</v>
          </cell>
          <cell r="AB80">
            <v>918.85242901753008</v>
          </cell>
          <cell r="AC80">
            <v>0</v>
          </cell>
          <cell r="AD80">
            <v>606.54178072536274</v>
          </cell>
          <cell r="AE80">
            <v>635.46642828950075</v>
          </cell>
          <cell r="AF80">
            <v>391.25127167292396</v>
          </cell>
          <cell r="AG80">
            <v>479.13492664913156</v>
          </cell>
          <cell r="AH80">
            <v>321.77503645006311</v>
          </cell>
          <cell r="AI80">
            <v>321.77503645006311</v>
          </cell>
          <cell r="AJ80">
            <v>340.35130838888034</v>
          </cell>
          <cell r="AK80">
            <v>340.35130838888034</v>
          </cell>
          <cell r="AL80">
            <v>404.77183397695597</v>
          </cell>
          <cell r="AM80">
            <v>321.77503645006311</v>
          </cell>
          <cell r="AN80">
            <v>321.77503645006311</v>
          </cell>
          <cell r="AO80">
            <v>340.35130838888034</v>
          </cell>
          <cell r="AP80">
            <v>340.35130838888034</v>
          </cell>
          <cell r="AQ80">
            <v>360</v>
          </cell>
          <cell r="AR80">
            <v>360</v>
          </cell>
          <cell r="AU80">
            <v>9716.8649720227586</v>
          </cell>
          <cell r="AW80">
            <v>3436.6470970148052</v>
          </cell>
          <cell r="AX80">
            <v>2449.0245236548431</v>
          </cell>
          <cell r="AY80">
            <v>3831.1933513531094</v>
          </cell>
          <cell r="AZ80">
            <v>5885.6716206696483</v>
          </cell>
          <cell r="BA80">
            <v>1200</v>
          </cell>
          <cell r="BB80">
            <v>11.66023796642731</v>
          </cell>
          <cell r="BC80">
            <v>4.1239765164177662</v>
          </cell>
          <cell r="BD80">
            <v>2.9388294283858118</v>
          </cell>
          <cell r="BE80">
            <v>4.5974320216237317</v>
          </cell>
          <cell r="BF80">
            <v>2</v>
          </cell>
          <cell r="BG80">
            <v>7.0628059448035776</v>
          </cell>
          <cell r="BH80">
            <v>6199.8407147883063</v>
          </cell>
          <cell r="BI80">
            <v>3839.1405732438852</v>
          </cell>
          <cell r="BK80">
            <v>0</v>
          </cell>
          <cell r="BL80">
            <v>0</v>
          </cell>
          <cell r="BM80">
            <v>0</v>
          </cell>
        </row>
        <row r="81">
          <cell r="A81">
            <v>36251</v>
          </cell>
          <cell r="B81">
            <v>67.254942112247122</v>
          </cell>
          <cell r="C81">
            <v>94.893959418650027</v>
          </cell>
          <cell r="D81">
            <v>70.940144419767506</v>
          </cell>
          <cell r="E81">
            <v>66.333641535366993</v>
          </cell>
          <cell r="F81">
            <v>44.222427690244679</v>
          </cell>
          <cell r="G81">
            <v>145.56549114705538</v>
          </cell>
          <cell r="H81">
            <v>0</v>
          </cell>
          <cell r="I81">
            <v>86.602254226729144</v>
          </cell>
          <cell r="J81">
            <v>119.76907499441265</v>
          </cell>
          <cell r="K81">
            <v>50.671531728405355</v>
          </cell>
          <cell r="L81">
            <v>39.615924805844188</v>
          </cell>
          <cell r="M81">
            <v>0</v>
          </cell>
          <cell r="N81">
            <v>0</v>
          </cell>
          <cell r="O81">
            <v>104.10696518745101</v>
          </cell>
          <cell r="P81">
            <v>71.861444996647592</v>
          </cell>
          <cell r="Q81">
            <v>277.31147364090936</v>
          </cell>
          <cell r="R81">
            <v>0</v>
          </cell>
          <cell r="S81">
            <v>17.504710960721848</v>
          </cell>
          <cell r="T81">
            <v>239.5381499888253</v>
          </cell>
          <cell r="U81">
            <v>637.5399992010274</v>
          </cell>
          <cell r="V81">
            <v>324.29780306179424</v>
          </cell>
          <cell r="W81">
            <v>288.36708056347049</v>
          </cell>
          <cell r="X81">
            <v>106.87086691809129</v>
          </cell>
          <cell r="Y81">
            <v>389.40367112028673</v>
          </cell>
          <cell r="Z81">
            <v>273.22837605088182</v>
          </cell>
          <cell r="AA81">
            <v>219.7011795730775</v>
          </cell>
          <cell r="AB81">
            <v>882.33322674424608</v>
          </cell>
          <cell r="AC81">
            <v>0</v>
          </cell>
          <cell r="AD81">
            <v>594.2388720876628</v>
          </cell>
          <cell r="AE81">
            <v>600.78286195983378</v>
          </cell>
          <cell r="AF81">
            <v>369.89689506303597</v>
          </cell>
          <cell r="AG81">
            <v>452.98388661067258</v>
          </cell>
          <cell r="AH81">
            <v>304.21265184071842</v>
          </cell>
          <cell r="AI81">
            <v>304.21265184071842</v>
          </cell>
          <cell r="AJ81">
            <v>321.77503645006311</v>
          </cell>
          <cell r="AK81">
            <v>321.77503645006311</v>
          </cell>
          <cell r="AL81">
            <v>382.67950914728783</v>
          </cell>
          <cell r="AM81">
            <v>304.21265184071842</v>
          </cell>
          <cell r="AN81">
            <v>304.21265184071842</v>
          </cell>
          <cell r="AO81">
            <v>321.77503645006311</v>
          </cell>
          <cell r="AP81">
            <v>321.77503645006311</v>
          </cell>
          <cell r="AQ81">
            <v>340.35130838888034</v>
          </cell>
          <cell r="AR81">
            <v>340.35130838888034</v>
          </cell>
          <cell r="AU81">
            <v>9320.8365081512875</v>
          </cell>
          <cell r="AW81">
            <v>3269.877892302768</v>
          </cell>
          <cell r="AX81">
            <v>2315.3575025066116</v>
          </cell>
          <cell r="AY81">
            <v>3735.6011133419074</v>
          </cell>
          <cell r="AZ81">
            <v>5585.2353948093796</v>
          </cell>
          <cell r="BA81">
            <v>1200</v>
          </cell>
          <cell r="BB81">
            <v>11.185003809781545</v>
          </cell>
          <cell r="BC81">
            <v>3.9238534707633215</v>
          </cell>
          <cell r="BD81">
            <v>2.7784290030079339</v>
          </cell>
          <cell r="BE81">
            <v>4.4827213360102887</v>
          </cell>
          <cell r="BF81">
            <v>2</v>
          </cell>
          <cell r="BG81">
            <v>6.7022824737712554</v>
          </cell>
          <cell r="BH81">
            <v>6226.2318419207841</v>
          </cell>
          <cell r="BI81">
            <v>4011.6909228153604</v>
          </cell>
          <cell r="BK81">
            <v>0</v>
          </cell>
          <cell r="BL81">
            <v>0</v>
          </cell>
          <cell r="BM81">
            <v>0</v>
          </cell>
        </row>
        <row r="82">
          <cell r="A82">
            <v>36281</v>
          </cell>
          <cell r="B82">
            <v>65.890763362266782</v>
          </cell>
          <cell r="C82">
            <v>92.969159264568177</v>
          </cell>
          <cell r="D82">
            <v>69.501216149240292</v>
          </cell>
          <cell r="E82">
            <v>64.988150165523365</v>
          </cell>
          <cell r="F82">
            <v>43.325433443682265</v>
          </cell>
          <cell r="G82">
            <v>142.61288508545411</v>
          </cell>
          <cell r="H82">
            <v>0</v>
          </cell>
          <cell r="I82">
            <v>84.845640493877752</v>
          </cell>
          <cell r="J82">
            <v>117.33971557663943</v>
          </cell>
          <cell r="K82">
            <v>49.643725820885919</v>
          </cell>
          <cell r="L82">
            <v>38.812367459965358</v>
          </cell>
          <cell r="M82">
            <v>0</v>
          </cell>
          <cell r="N82">
            <v>0</v>
          </cell>
          <cell r="O82">
            <v>101.99529123200199</v>
          </cell>
          <cell r="P82">
            <v>70.403829345983667</v>
          </cell>
          <cell r="Q82">
            <v>271.68657221975752</v>
          </cell>
          <cell r="R82">
            <v>0</v>
          </cell>
          <cell r="S82">
            <v>17.149650738124226</v>
          </cell>
          <cell r="T82">
            <v>234.67943115327887</v>
          </cell>
          <cell r="U82">
            <v>624.60833214641923</v>
          </cell>
          <cell r="V82">
            <v>317.71984525366986</v>
          </cell>
          <cell r="W82">
            <v>282.51793058067807</v>
          </cell>
          <cell r="X82">
            <v>104.70313082223213</v>
          </cell>
          <cell r="Y82">
            <v>381.50512572536184</v>
          </cell>
          <cell r="Z82">
            <v>267.68629493692936</v>
          </cell>
          <cell r="AA82">
            <v>215.24482780016251</v>
          </cell>
          <cell r="AB82">
            <v>864.4362484624537</v>
          </cell>
          <cell r="AC82">
            <v>0</v>
          </cell>
          <cell r="AD82">
            <v>582.18551189948028</v>
          </cell>
          <cell r="AE82">
            <v>567.99231423790422</v>
          </cell>
          <cell r="AF82">
            <v>349.70803389913516</v>
          </cell>
          <cell r="AG82">
            <v>428.2601624639517</v>
          </cell>
          <cell r="AH82">
            <v>287.60881689566509</v>
          </cell>
          <cell r="AI82">
            <v>287.60881689566509</v>
          </cell>
          <cell r="AJ82">
            <v>304.21265184071842</v>
          </cell>
          <cell r="AK82">
            <v>304.21265184071842</v>
          </cell>
          <cell r="AL82">
            <v>361.79297675526084</v>
          </cell>
          <cell r="AM82">
            <v>287.60881689566509</v>
          </cell>
          <cell r="AN82">
            <v>287.60881689566509</v>
          </cell>
          <cell r="AO82">
            <v>304.21265184071842</v>
          </cell>
          <cell r="AP82">
            <v>304.21265184071842</v>
          </cell>
          <cell r="AQ82">
            <v>321.77503645006311</v>
          </cell>
          <cell r="AR82">
            <v>321.77503645006311</v>
          </cell>
          <cell r="AS82">
            <v>360</v>
          </cell>
          <cell r="AT82">
            <v>360</v>
          </cell>
          <cell r="AU82">
            <v>9680.6042658780952</v>
          </cell>
          <cell r="AW82">
            <v>3111.7889599732389</v>
          </cell>
          <cell r="AX82">
            <v>2908.9859871281537</v>
          </cell>
          <cell r="AY82">
            <v>3659.8293187767031</v>
          </cell>
          <cell r="AZ82">
            <v>6020.7749471013922</v>
          </cell>
          <cell r="BA82">
            <v>1200</v>
          </cell>
          <cell r="BB82">
            <v>11.616725119053713</v>
          </cell>
          <cell r="BC82">
            <v>3.7341467519678866</v>
          </cell>
          <cell r="BD82">
            <v>3.4907831845537842</v>
          </cell>
          <cell r="BE82">
            <v>4.3917951825320438</v>
          </cell>
          <cell r="BF82">
            <v>2</v>
          </cell>
          <cell r="BG82">
            <v>7.2249299365216704</v>
          </cell>
          <cell r="BH82">
            <v>6633.7305570455046</v>
          </cell>
          <cell r="BI82">
            <v>4137.5777013534962</v>
          </cell>
          <cell r="BK82">
            <v>0</v>
          </cell>
          <cell r="BL82">
            <v>0</v>
          </cell>
          <cell r="BM82">
            <v>0</v>
          </cell>
        </row>
        <row r="83">
          <cell r="A83">
            <v>36312</v>
          </cell>
          <cell r="B83">
            <v>64.554255198319979</v>
          </cell>
          <cell r="C83">
            <v>91.083401170232278</v>
          </cell>
          <cell r="D83">
            <v>68.09147466124162</v>
          </cell>
          <cell r="E83">
            <v>63.669950332589536</v>
          </cell>
          <cell r="F83">
            <v>42.446633555059712</v>
          </cell>
          <cell r="G83">
            <v>139.72016878540487</v>
          </cell>
          <cell r="H83">
            <v>0</v>
          </cell>
          <cell r="I83">
            <v>83.124657378658583</v>
          </cell>
          <cell r="J83">
            <v>114.95963254495335</v>
          </cell>
          <cell r="K83">
            <v>48.63676761517258</v>
          </cell>
          <cell r="L83">
            <v>38.025109226407658</v>
          </cell>
          <cell r="M83">
            <v>0</v>
          </cell>
          <cell r="N83">
            <v>0</v>
          </cell>
          <cell r="O83">
            <v>99.926449827536402</v>
          </cell>
          <cell r="P83">
            <v>68.975779526972019</v>
          </cell>
          <cell r="Q83">
            <v>266.1757645848536</v>
          </cell>
          <cell r="R83">
            <v>0</v>
          </cell>
          <cell r="S83">
            <v>16.801792448877798</v>
          </cell>
          <cell r="T83">
            <v>229.9192650899067</v>
          </cell>
          <cell r="U83">
            <v>611.93896708544412</v>
          </cell>
          <cell r="V83">
            <v>311.27531273710446</v>
          </cell>
          <cell r="W83">
            <v>276.7874229736185</v>
          </cell>
          <cell r="X83">
            <v>102.57936442472763</v>
          </cell>
          <cell r="Y83">
            <v>373.76679201815989</v>
          </cell>
          <cell r="Z83">
            <v>262.25662770735289</v>
          </cell>
          <cell r="AA83">
            <v>210.87886730854402</v>
          </cell>
          <cell r="AB83">
            <v>846.90228703405683</v>
          </cell>
          <cell r="AC83">
            <v>0</v>
          </cell>
          <cell r="AD83">
            <v>570.37663839611469</v>
          </cell>
          <cell r="AE83">
            <v>556.47133123055426</v>
          </cell>
          <cell r="AF83">
            <v>330.62107469909324</v>
          </cell>
          <cell r="AG83">
            <v>404.88585173733446</v>
          </cell>
          <cell r="AH83">
            <v>271.91121426282643</v>
          </cell>
          <cell r="AI83">
            <v>271.91121426282643</v>
          </cell>
          <cell r="AJ83">
            <v>287.60881689566509</v>
          </cell>
          <cell r="AK83">
            <v>287.60881689566509</v>
          </cell>
          <cell r="AL83">
            <v>342.04642501266886</v>
          </cell>
          <cell r="AM83">
            <v>271.91121426282643</v>
          </cell>
          <cell r="AN83">
            <v>271.91121426282643</v>
          </cell>
          <cell r="AO83">
            <v>287.60881689566509</v>
          </cell>
          <cell r="AP83">
            <v>287.60881689566509</v>
          </cell>
          <cell r="AQ83">
            <v>304.21265184071842</v>
          </cell>
          <cell r="AR83">
            <v>304.21265184071842</v>
          </cell>
          <cell r="AS83">
            <v>340.35130838888034</v>
          </cell>
          <cell r="AT83">
            <v>340.35130838888034</v>
          </cell>
          <cell r="AU83">
            <v>9317.2038223700674</v>
          </cell>
          <cell r="AW83">
            <v>2981.3949583800795</v>
          </cell>
          <cell r="AX83">
            <v>2750.2144077888493</v>
          </cell>
          <cell r="AY83">
            <v>3585.5944562011387</v>
          </cell>
          <cell r="AZ83">
            <v>5731.6093661689283</v>
          </cell>
          <cell r="BA83">
            <v>1200</v>
          </cell>
          <cell r="BB83">
            <v>11.180644586844082</v>
          </cell>
          <cell r="BC83">
            <v>3.5776739500560955</v>
          </cell>
          <cell r="BD83">
            <v>3.3002572893466189</v>
          </cell>
          <cell r="BE83">
            <v>4.3027133474413661</v>
          </cell>
          <cell r="BF83">
            <v>2</v>
          </cell>
          <cell r="BG83">
            <v>6.8779312394027139</v>
          </cell>
          <cell r="BH83">
            <v>6670.8143951650745</v>
          </cell>
          <cell r="BI83">
            <v>4370.3619765134154</v>
          </cell>
          <cell r="BK83">
            <v>0</v>
          </cell>
          <cell r="BL83">
            <v>0</v>
          </cell>
          <cell r="BM83">
            <v>0</v>
          </cell>
        </row>
        <row r="84">
          <cell r="A84">
            <v>36342</v>
          </cell>
          <cell r="B84">
            <v>63.24485635867218</v>
          </cell>
          <cell r="C84">
            <v>89.235893218400463</v>
          </cell>
          <cell r="D84">
            <v>66.710327939969289</v>
          </cell>
          <cell r="E84">
            <v>62.378488463347871</v>
          </cell>
          <cell r="F84">
            <v>41.585658975565273</v>
          </cell>
          <cell r="G84">
            <v>136.88612746123567</v>
          </cell>
          <cell r="H84">
            <v>0</v>
          </cell>
          <cell r="I84">
            <v>81.438582160481971</v>
          </cell>
          <cell r="J84">
            <v>112.62782639215591</v>
          </cell>
          <cell r="K84">
            <v>47.650234242835197</v>
          </cell>
          <cell r="L84">
            <v>37.253819498943884</v>
          </cell>
          <cell r="M84">
            <v>0</v>
          </cell>
          <cell r="N84">
            <v>0</v>
          </cell>
          <cell r="O84">
            <v>97.899572171643243</v>
          </cell>
          <cell r="P84">
            <v>67.576695835293549</v>
          </cell>
          <cell r="Q84">
            <v>260.7767364926072</v>
          </cell>
          <cell r="R84">
            <v>0</v>
          </cell>
          <cell r="S84">
            <v>16.460990011161247</v>
          </cell>
          <cell r="T84">
            <v>225.25565278431182</v>
          </cell>
          <cell r="U84">
            <v>599.52658356439929</v>
          </cell>
          <cell r="V84">
            <v>304.9614991541452</v>
          </cell>
          <cell r="W84">
            <v>271.17315123649848</v>
          </cell>
          <cell r="X84">
            <v>100.49867585761606</v>
          </cell>
          <cell r="Y84">
            <v>366.18542031363137</v>
          </cell>
          <cell r="Z84">
            <v>256.93709419317969</v>
          </cell>
          <cell r="AA84">
            <v>206.60146462901878</v>
          </cell>
          <cell r="AB84">
            <v>829.72397913582984</v>
          </cell>
          <cell r="AC84">
            <v>0</v>
          </cell>
          <cell r="AD84">
            <v>558.8072924841581</v>
          </cell>
          <cell r="AE84">
            <v>545.18403633152616</v>
          </cell>
          <cell r="AF84">
            <v>323.9148575760837</v>
          </cell>
          <cell r="AG84">
            <v>382.78730385263333</v>
          </cell>
          <cell r="AH84">
            <v>257.07038205545041</v>
          </cell>
          <cell r="AI84">
            <v>257.07038205545041</v>
          </cell>
          <cell r="AJ84">
            <v>271.91121426282643</v>
          </cell>
          <cell r="AK84">
            <v>271.91121426282643</v>
          </cell>
          <cell r="AL84">
            <v>323.37763411889136</v>
          </cell>
          <cell r="AM84">
            <v>257.07038205545041</v>
          </cell>
          <cell r="AN84">
            <v>257.07038205545041</v>
          </cell>
          <cell r="AO84">
            <v>271.91121426282643</v>
          </cell>
          <cell r="AP84">
            <v>271.91121426282643</v>
          </cell>
          <cell r="AQ84">
            <v>287.60881689566509</v>
          </cell>
          <cell r="AR84">
            <v>287.60881689566509</v>
          </cell>
          <cell r="AS84">
            <v>321.77503645006311</v>
          </cell>
          <cell r="AT84">
            <v>321.77503645006311</v>
          </cell>
          <cell r="AU84">
            <v>8981.6305672829694</v>
          </cell>
          <cell r="AW84">
            <v>2868.656682880955</v>
          </cell>
          <cell r="AX84">
            <v>2600.1085334469012</v>
          </cell>
          <cell r="AY84">
            <v>3512.8653509551136</v>
          </cell>
          <cell r="AZ84">
            <v>5468.7652163278563</v>
          </cell>
          <cell r="BA84">
            <v>1200</v>
          </cell>
          <cell r="BB84">
            <v>10.777956680739562</v>
          </cell>
          <cell r="BC84">
            <v>3.4423880194571459</v>
          </cell>
          <cell r="BD84">
            <v>3.1201302401362816</v>
          </cell>
          <cell r="BE84">
            <v>4.2154384211461364</v>
          </cell>
          <cell r="BF84">
            <v>2</v>
          </cell>
          <cell r="BG84">
            <v>6.5625182595934275</v>
          </cell>
          <cell r="BH84">
            <v>6808.9897090935756</v>
          </cell>
          <cell r="BI84">
            <v>4499.7204051339086</v>
          </cell>
          <cell r="BK84">
            <v>0</v>
          </cell>
          <cell r="BL84">
            <v>0</v>
          </cell>
          <cell r="BM84">
            <v>0</v>
          </cell>
        </row>
        <row r="85">
          <cell r="A85">
            <v>36373</v>
          </cell>
          <cell r="B85">
            <v>61.962016966050825</v>
          </cell>
          <cell r="C85">
            <v>87.425859554838823</v>
          </cell>
          <cell r="D85">
            <v>65.357195977889234</v>
          </cell>
          <cell r="E85">
            <v>61.113222213091191</v>
          </cell>
          <cell r="F85">
            <v>40.74214814206082</v>
          </cell>
          <cell r="G85">
            <v>134.10957096761683</v>
          </cell>
          <cell r="H85">
            <v>0</v>
          </cell>
          <cell r="I85">
            <v>79.786706778202415</v>
          </cell>
          <cell r="J85">
            <v>110.34331788474802</v>
          </cell>
          <cell r="K85">
            <v>46.68371141277801</v>
          </cell>
          <cell r="L85">
            <v>36.498174377262806</v>
          </cell>
          <cell r="M85">
            <v>0</v>
          </cell>
          <cell r="N85">
            <v>0</v>
          </cell>
          <cell r="O85">
            <v>95.913807084434836</v>
          </cell>
          <cell r="P85">
            <v>66.205990730848811</v>
          </cell>
          <cell r="Q85">
            <v>255.48722064083969</v>
          </cell>
          <cell r="R85">
            <v>0</v>
          </cell>
          <cell r="S85">
            <v>16.1271003062324</v>
          </cell>
          <cell r="T85">
            <v>220.68663576949604</v>
          </cell>
          <cell r="U85">
            <v>587.36596904804344</v>
          </cell>
          <cell r="V85">
            <v>298.77575304177918</v>
          </cell>
          <cell r="W85">
            <v>265.67275767635488</v>
          </cell>
          <cell r="X85">
            <v>98.460191343313639</v>
          </cell>
          <cell r="Y85">
            <v>346.19913032410142</v>
          </cell>
          <cell r="Z85">
            <v>251.72546047568957</v>
          </cell>
          <cell r="AA85">
            <v>202.41082348191415</v>
          </cell>
          <cell r="AB85">
            <v>800.33541428170508</v>
          </cell>
          <cell r="AC85">
            <v>0</v>
          </cell>
          <cell r="AD85">
            <v>547.472615658942</v>
          </cell>
          <cell r="AE85">
            <v>534.12568948244689</v>
          </cell>
          <cell r="AF85">
            <v>317.3446673174895</v>
          </cell>
          <cell r="AG85">
            <v>375.02296283503932</v>
          </cell>
          <cell r="AH85">
            <v>243.03955800167191</v>
          </cell>
          <cell r="AI85">
            <v>243.03955800167191</v>
          </cell>
          <cell r="AJ85">
            <v>257.07038205545041</v>
          </cell>
          <cell r="AK85">
            <v>257.07038205545041</v>
          </cell>
          <cell r="AL85">
            <v>316.81834073718494</v>
          </cell>
          <cell r="AM85">
            <v>243.03955800167191</v>
          </cell>
          <cell r="AN85">
            <v>243.03955800167191</v>
          </cell>
          <cell r="AO85">
            <v>257.07038205545041</v>
          </cell>
          <cell r="AP85">
            <v>257.07038205545041</v>
          </cell>
          <cell r="AQ85">
            <v>271.91121426282643</v>
          </cell>
          <cell r="AR85">
            <v>271.91121426282643</v>
          </cell>
          <cell r="AS85">
            <v>304.21265184071842</v>
          </cell>
          <cell r="AT85">
            <v>304.21265184071842</v>
          </cell>
          <cell r="AU85">
            <v>8672.5245326642689</v>
          </cell>
          <cell r="AW85">
            <v>2774.1858154081624</v>
          </cell>
          <cell r="AX85">
            <v>2469.2859530585197</v>
          </cell>
          <cell r="AY85">
            <v>3429.0527641975868</v>
          </cell>
          <cell r="AZ85">
            <v>5243.4717684666821</v>
          </cell>
          <cell r="BA85">
            <v>1200</v>
          </cell>
          <cell r="BB85">
            <v>10.407029439197123</v>
          </cell>
          <cell r="BC85">
            <v>3.3290229784897947</v>
          </cell>
          <cell r="BD85">
            <v>2.9631431436702238</v>
          </cell>
          <cell r="BE85">
            <v>4.1148633170371038</v>
          </cell>
          <cell r="BF85">
            <v>2</v>
          </cell>
          <cell r="BG85">
            <v>6.292166122160018</v>
          </cell>
          <cell r="BH85">
            <v>6994.1481458882954</v>
          </cell>
          <cell r="BI85">
            <v>4750.320950397956</v>
          </cell>
          <cell r="BK85">
            <v>0</v>
          </cell>
          <cell r="BL85">
            <v>0</v>
          </cell>
          <cell r="BM85">
            <v>0</v>
          </cell>
        </row>
        <row r="86">
          <cell r="A86">
            <v>36404</v>
          </cell>
          <cell r="B86">
            <v>60.705198296726365</v>
          </cell>
          <cell r="C86">
            <v>85.652540062504315</v>
          </cell>
          <cell r="D86">
            <v>64.031510532163438</v>
          </cell>
          <cell r="E86">
            <v>59.873620237867065</v>
          </cell>
          <cell r="F86">
            <v>39.915746825244739</v>
          </cell>
          <cell r="G86">
            <v>131.3893332997639</v>
          </cell>
          <cell r="H86">
            <v>0</v>
          </cell>
          <cell r="I86">
            <v>78.16833753277092</v>
          </cell>
          <cell r="J86">
            <v>108.10514765170446</v>
          </cell>
          <cell r="K86">
            <v>45.736793237259583</v>
          </cell>
          <cell r="L86">
            <v>35.757856530948402</v>
          </cell>
          <cell r="M86">
            <v>0</v>
          </cell>
          <cell r="N86">
            <v>0</v>
          </cell>
          <cell r="O86">
            <v>93.968320651096974</v>
          </cell>
          <cell r="P86">
            <v>64.863088591022674</v>
          </cell>
          <cell r="Q86">
            <v>250.30499571663884</v>
          </cell>
          <cell r="R86">
            <v>0</v>
          </cell>
          <cell r="S86">
            <v>15.799983118326034</v>
          </cell>
          <cell r="T86">
            <v>216.21029530340891</v>
          </cell>
          <cell r="U86">
            <v>575.4520167306116</v>
          </cell>
          <cell r="V86">
            <v>292.71547671846128</v>
          </cell>
          <cell r="W86">
            <v>260.28393242294999</v>
          </cell>
          <cell r="X86">
            <v>96.463054827674767</v>
          </cell>
          <cell r="Y86">
            <v>339.17693266817906</v>
          </cell>
          <cell r="Z86">
            <v>246.61953794828889</v>
          </cell>
          <cell r="AA86">
            <v>198.30518402274691</v>
          </cell>
          <cell r="AB86">
            <v>784.10165463921498</v>
          </cell>
          <cell r="AC86">
            <v>0</v>
          </cell>
          <cell r="AD86">
            <v>536.36784796422592</v>
          </cell>
          <cell r="AE86">
            <v>523.2916467708427</v>
          </cell>
          <cell r="AF86">
            <v>310.90774479584678</v>
          </cell>
          <cell r="AG86">
            <v>367.41611134447703</v>
          </cell>
          <cell r="AH86">
            <v>229.774532100345</v>
          </cell>
          <cell r="AI86">
            <v>229.774532100345</v>
          </cell>
          <cell r="AJ86">
            <v>243.03955800167191</v>
          </cell>
          <cell r="AK86">
            <v>243.03955800167191</v>
          </cell>
          <cell r="AL86">
            <v>310.39209406350005</v>
          </cell>
          <cell r="AM86">
            <v>229.774532100345</v>
          </cell>
          <cell r="AN86">
            <v>229.774532100345</v>
          </cell>
          <cell r="AO86">
            <v>243.03955800167191</v>
          </cell>
          <cell r="AP86">
            <v>243.03955800167191</v>
          </cell>
          <cell r="AQ86">
            <v>257.07038205545041</v>
          </cell>
          <cell r="AR86">
            <v>257.07038205545041</v>
          </cell>
          <cell r="AS86">
            <v>287.60881689566509</v>
          </cell>
          <cell r="AT86">
            <v>287.60881689566509</v>
          </cell>
          <cell r="AU86">
            <v>8388.4891061755516</v>
          </cell>
          <cell r="AW86">
            <v>2683.6115310794266</v>
          </cell>
          <cell r="AX86">
            <v>2345.3786721697652</v>
          </cell>
          <cell r="AY86">
            <v>3359.4989029263588</v>
          </cell>
          <cell r="AZ86">
            <v>5028.9902032491918</v>
          </cell>
          <cell r="BA86">
            <v>1200</v>
          </cell>
          <cell r="BB86">
            <v>10.066186927410662</v>
          </cell>
          <cell r="BC86">
            <v>3.2203338372953119</v>
          </cell>
          <cell r="BD86">
            <v>2.8144544066037183</v>
          </cell>
          <cell r="BE86">
            <v>4.0313986835116307</v>
          </cell>
          <cell r="BF86">
            <v>2</v>
          </cell>
          <cell r="BG86">
            <v>6.0347882438990306</v>
          </cell>
          <cell r="BH86">
            <v>7203.6926634250394</v>
          </cell>
          <cell r="BI86">
            <v>4697.2412392390834</v>
          </cell>
          <cell r="BK86">
            <v>0</v>
          </cell>
          <cell r="BL86">
            <v>0</v>
          </cell>
          <cell r="BM86">
            <v>0</v>
          </cell>
        </row>
        <row r="87">
          <cell r="A87">
            <v>36434</v>
          </cell>
          <cell r="B87">
            <v>59.473872554277222</v>
          </cell>
          <cell r="C87">
            <v>83.915190042336349</v>
          </cell>
          <cell r="D87">
            <v>62.732714886018449</v>
          </cell>
          <cell r="E87">
            <v>58.659161971341881</v>
          </cell>
          <cell r="F87">
            <v>39.106107980894613</v>
          </cell>
          <cell r="G87">
            <v>128.72427210377808</v>
          </cell>
          <cell r="H87">
            <v>0</v>
          </cell>
          <cell r="I87">
            <v>76.582794795918602</v>
          </cell>
          <cell r="J87">
            <v>105.91237578158955</v>
          </cell>
          <cell r="K87">
            <v>44.809082061441735</v>
          </cell>
          <cell r="L87">
            <v>35.032555066218087</v>
          </cell>
          <cell r="M87">
            <v>0</v>
          </cell>
          <cell r="N87">
            <v>0</v>
          </cell>
          <cell r="O87">
            <v>92.0622958716894</v>
          </cell>
          <cell r="P87">
            <v>63.547425468953726</v>
          </cell>
          <cell r="Q87">
            <v>245.2278854635266</v>
          </cell>
          <cell r="R87">
            <v>0</v>
          </cell>
          <cell r="S87">
            <v>15.479501075770777</v>
          </cell>
          <cell r="T87">
            <v>211.82475156317909</v>
          </cell>
          <cell r="U87">
            <v>563.77972339123062</v>
          </cell>
          <cell r="V87">
            <v>286.77812519322703</v>
          </cell>
          <cell r="W87">
            <v>255.00441245875024</v>
          </cell>
          <cell r="X87">
            <v>94.506427620495302</v>
          </cell>
          <cell r="Y87">
            <v>332.29717112950715</v>
          </cell>
          <cell r="Z87">
            <v>241.61718239741316</v>
          </cell>
          <cell r="AA87">
            <v>194.28282210318309</v>
          </cell>
          <cell r="AB87">
            <v>768.1971756301034</v>
          </cell>
          <cell r="AC87">
            <v>0</v>
          </cell>
          <cell r="AD87">
            <v>525.48832599327113</v>
          </cell>
          <cell r="AE87">
            <v>512.67735847994538</v>
          </cell>
          <cell r="AF87">
            <v>304.60138684899232</v>
          </cell>
          <cell r="AG87">
            <v>359.96355491137479</v>
          </cell>
          <cell r="AH87">
            <v>225.11385551460324</v>
          </cell>
          <cell r="AI87">
            <v>217.23350731887555</v>
          </cell>
          <cell r="AJ87">
            <v>229.774532100345</v>
          </cell>
          <cell r="AK87">
            <v>229.774532100345</v>
          </cell>
          <cell r="AL87">
            <v>304.09619541895688</v>
          </cell>
          <cell r="AM87">
            <v>225.11385551460324</v>
          </cell>
          <cell r="AN87">
            <v>217.23350731887555</v>
          </cell>
          <cell r="AO87">
            <v>229.774532100345</v>
          </cell>
          <cell r="AP87">
            <v>229.774532100345</v>
          </cell>
          <cell r="AQ87">
            <v>243.03955800167191</v>
          </cell>
          <cell r="AR87">
            <v>243.03955800167191</v>
          </cell>
          <cell r="AS87">
            <v>271.91121426282643</v>
          </cell>
          <cell r="AT87">
            <v>271.91121426282643</v>
          </cell>
          <cell r="AU87">
            <v>8131.8770712306159</v>
          </cell>
          <cell r="AW87">
            <v>2604.6270532677522</v>
          </cell>
          <cell r="AX87">
            <v>2235.8941669821224</v>
          </cell>
          <cell r="AY87">
            <v>3291.3558509807408</v>
          </cell>
          <cell r="AZ87">
            <v>4840.5212202498751</v>
          </cell>
          <cell r="BA87">
            <v>1200</v>
          </cell>
          <cell r="BB87">
            <v>9.7582524854767403</v>
          </cell>
          <cell r="BC87">
            <v>3.1255524639213026</v>
          </cell>
          <cell r="BD87">
            <v>2.6830730003785468</v>
          </cell>
          <cell r="BE87">
            <v>3.9496270211768891</v>
          </cell>
          <cell r="BF87">
            <v>2</v>
          </cell>
          <cell r="BG87">
            <v>5.8086254642998503</v>
          </cell>
          <cell r="BH87">
            <v>7196.1470600238372</v>
          </cell>
          <cell r="BI87">
            <v>4450.4268146326322</v>
          </cell>
          <cell r="BK87">
            <v>0</v>
          </cell>
          <cell r="BL87">
            <v>0</v>
          </cell>
          <cell r="BM87">
            <v>0</v>
          </cell>
        </row>
        <row r="88">
          <cell r="A88">
            <v>36465</v>
          </cell>
          <cell r="B88">
            <v>58.267522647943579</v>
          </cell>
          <cell r="C88">
            <v>82.213079900523127</v>
          </cell>
          <cell r="D88">
            <v>61.460263614954194</v>
          </cell>
          <cell r="E88">
            <v>57.469337406190888</v>
          </cell>
          <cell r="F88">
            <v>38.312891604127287</v>
          </cell>
          <cell r="G88">
            <v>126.11326819691895</v>
          </cell>
          <cell r="H88">
            <v>0</v>
          </cell>
          <cell r="I88">
            <v>75.02941272474925</v>
          </cell>
          <cell r="J88">
            <v>103.7640814278447</v>
          </cell>
          <cell r="K88">
            <v>43.900188296395839</v>
          </cell>
          <cell r="L88">
            <v>34.321965395364025</v>
          </cell>
          <cell r="M88">
            <v>0</v>
          </cell>
          <cell r="N88">
            <v>0</v>
          </cell>
          <cell r="O88">
            <v>90.194932318049652</v>
          </cell>
          <cell r="P88">
            <v>62.258448856706821</v>
          </cell>
          <cell r="Q88">
            <v>240.25375776754814</v>
          </cell>
          <cell r="R88">
            <v>0</v>
          </cell>
          <cell r="S88">
            <v>15.165519593300376</v>
          </cell>
          <cell r="T88">
            <v>207.5281628556894</v>
          </cell>
          <cell r="U88">
            <v>552.34418729283493</v>
          </cell>
          <cell r="V88">
            <v>280.96120509693327</v>
          </cell>
          <cell r="W88">
            <v>249.83198066857994</v>
          </cell>
          <cell r="X88">
            <v>92.589488043307597</v>
          </cell>
          <cell r="Y88">
            <v>325.55695657729052</v>
          </cell>
          <cell r="Z88">
            <v>236.7162931020724</v>
          </cell>
          <cell r="AA88">
            <v>190.34204854698802</v>
          </cell>
          <cell r="AB88">
            <v>752.615298226351</v>
          </cell>
          <cell r="AC88">
            <v>0</v>
          </cell>
          <cell r="AD88">
            <v>514.82948093046014</v>
          </cell>
          <cell r="AE88">
            <v>502.27836717805508</v>
          </cell>
          <cell r="AF88">
            <v>298.42294514488043</v>
          </cell>
          <cell r="AG88">
            <v>352.66216386180821</v>
          </cell>
          <cell r="AH88">
            <v>220.54771467239377</v>
          </cell>
          <cell r="AI88">
            <v>212.82720905794605</v>
          </cell>
          <cell r="AJ88">
            <v>217.23350731887555</v>
          </cell>
          <cell r="AK88">
            <v>217.23350731887555</v>
          </cell>
          <cell r="AL88">
            <v>297.92800086385569</v>
          </cell>
          <cell r="AM88">
            <v>220.54771467239377</v>
          </cell>
          <cell r="AN88">
            <v>212.82720905794605</v>
          </cell>
          <cell r="AO88">
            <v>217.23350731887555</v>
          </cell>
          <cell r="AP88">
            <v>217.23350731887555</v>
          </cell>
          <cell r="AQ88">
            <v>229.774532100345</v>
          </cell>
          <cell r="AR88">
            <v>229.774532100345</v>
          </cell>
          <cell r="AS88">
            <v>257.07038205545041</v>
          </cell>
          <cell r="AT88">
            <v>257.07038205545041</v>
          </cell>
          <cell r="AU88">
            <v>7900.0896549611443</v>
          </cell>
          <cell r="AW88">
            <v>2536.0348954832948</v>
          </cell>
          <cell r="AX88">
            <v>2139.4597675435371</v>
          </cell>
          <cell r="AY88">
            <v>3224.5949919343125</v>
          </cell>
          <cell r="AZ88">
            <v>4675.4946630268314</v>
          </cell>
          <cell r="BA88">
            <v>1200</v>
          </cell>
          <cell r="BB88">
            <v>9.4801075859533732</v>
          </cell>
          <cell r="BC88">
            <v>3.0432418745799539</v>
          </cell>
          <cell r="BD88">
            <v>2.5673517210522445</v>
          </cell>
          <cell r="BE88">
            <v>3.8695139903211753</v>
          </cell>
          <cell r="BF88">
            <v>2</v>
          </cell>
          <cell r="BG88">
            <v>5.6105935956321975</v>
          </cell>
          <cell r="BH88">
            <v>7691.5119451179426</v>
          </cell>
          <cell r="BI88">
            <v>4777.1713931131499</v>
          </cell>
          <cell r="BK88">
            <v>0</v>
          </cell>
          <cell r="BL88">
            <v>0</v>
          </cell>
          <cell r="BM88">
            <v>0</v>
          </cell>
        </row>
        <row r="89">
          <cell r="A89">
            <v>36495</v>
          </cell>
          <cell r="B89">
            <v>57.08564197547701</v>
          </cell>
          <cell r="C89">
            <v>80.545494842111395</v>
          </cell>
          <cell r="D89">
            <v>60.213622357694931</v>
          </cell>
          <cell r="E89">
            <v>56.303646879922489</v>
          </cell>
          <cell r="F89">
            <v>37.535764586615024</v>
          </cell>
          <cell r="G89">
            <v>123.55522509760775</v>
          </cell>
          <cell r="H89">
            <v>0</v>
          </cell>
          <cell r="I89">
            <v>73.507538982121062</v>
          </cell>
          <cell r="J89">
            <v>101.65936242208231</v>
          </cell>
          <cell r="K89">
            <v>43.009730255496372</v>
          </cell>
          <cell r="L89">
            <v>33.625789108842618</v>
          </cell>
          <cell r="M89">
            <v>0</v>
          </cell>
          <cell r="N89">
            <v>0</v>
          </cell>
          <cell r="O89">
            <v>88.365445797656193</v>
          </cell>
          <cell r="P89">
            <v>60.995617453249388</v>
          </cell>
          <cell r="Q89">
            <v>235.3805237618983</v>
          </cell>
          <cell r="R89">
            <v>0</v>
          </cell>
          <cell r="S89">
            <v>14.857906815535104</v>
          </cell>
          <cell r="T89">
            <v>203.31872484416462</v>
          </cell>
          <cell r="U89">
            <v>541.14060612369974</v>
          </cell>
          <cell r="V89">
            <v>275.26227363517665</v>
          </cell>
          <cell r="W89">
            <v>244.76446490855204</v>
          </cell>
          <cell r="X89">
            <v>90.711431084319628</v>
          </cell>
          <cell r="Y89">
            <v>318.95345848298263</v>
          </cell>
          <cell r="Z89">
            <v>231.91481195166099</v>
          </cell>
          <cell r="AA89">
            <v>186.48120844066307</v>
          </cell>
          <cell r="AB89">
            <v>737.34947887530666</v>
          </cell>
          <cell r="AC89">
            <v>0</v>
          </cell>
          <cell r="AD89">
            <v>504.38683663263907</v>
          </cell>
          <cell r="AE89">
            <v>492.09030584665811</v>
          </cell>
          <cell r="AF89">
            <v>292.36982506942559</v>
          </cell>
          <cell r="AG89">
            <v>345.50887200320506</v>
          </cell>
          <cell r="AH89">
            <v>216.07419203950431</v>
          </cell>
          <cell r="AI89">
            <v>208.51028680812965</v>
          </cell>
          <cell r="AJ89">
            <v>212.82720905794605</v>
          </cell>
          <cell r="AK89">
            <v>212.82720905794605</v>
          </cell>
          <cell r="AL89">
            <v>291.88492008736375</v>
          </cell>
          <cell r="AM89">
            <v>216.07419203950431</v>
          </cell>
          <cell r="AN89">
            <v>208.51028680812965</v>
          </cell>
          <cell r="AO89">
            <v>212.82720905794605</v>
          </cell>
          <cell r="AP89">
            <v>212.82720905794605</v>
          </cell>
          <cell r="AQ89">
            <v>217.23350731887555</v>
          </cell>
          <cell r="AR89">
            <v>217.23350731887555</v>
          </cell>
          <cell r="AS89">
            <v>243.03955800167191</v>
          </cell>
          <cell r="AT89">
            <v>243.03955800167191</v>
          </cell>
          <cell r="AU89">
            <v>7706.4529740149683</v>
          </cell>
          <cell r="AW89">
            <v>2484.5947365154543</v>
          </cell>
          <cell r="AX89">
            <v>2062.6699476919848</v>
          </cell>
          <cell r="AY89">
            <v>3159.1882898075287</v>
          </cell>
          <cell r="AZ89">
            <v>4547.2646842074391</v>
          </cell>
          <cell r="BA89">
            <v>1200</v>
          </cell>
          <cell r="BB89">
            <v>9.2477435688179614</v>
          </cell>
          <cell r="BC89">
            <v>2.981513683818545</v>
          </cell>
          <cell r="BD89">
            <v>2.4752039372303818</v>
          </cell>
          <cell r="BE89">
            <v>3.7910259477690347</v>
          </cell>
          <cell r="BF89">
            <v>2</v>
          </cell>
          <cell r="BG89">
            <v>5.4567176210489272</v>
          </cell>
          <cell r="BH89">
            <v>7551.2853355154639</v>
          </cell>
          <cell r="BI89">
            <v>4828.2887257797483</v>
          </cell>
          <cell r="BK89">
            <v>0</v>
          </cell>
          <cell r="BL89">
            <v>0</v>
          </cell>
          <cell r="BM89">
            <v>0</v>
          </cell>
        </row>
        <row r="90">
          <cell r="B90">
            <v>64.021095615739142</v>
          </cell>
          <cell r="C90">
            <v>90.3311349098785</v>
          </cell>
          <cell r="D90">
            <v>67.529100854957733</v>
          </cell>
          <cell r="E90">
            <v>63.144094305934466</v>
          </cell>
          <cell r="F90">
            <v>42.096062870623001</v>
          </cell>
          <cell r="G90">
            <v>138.56620694913397</v>
          </cell>
          <cell r="H90">
            <v>0</v>
          </cell>
          <cell r="I90">
            <v>82.438123121636707</v>
          </cell>
          <cell r="J90">
            <v>114.01017027460394</v>
          </cell>
          <cell r="K90">
            <v>48.235072039255513</v>
          </cell>
          <cell r="L90">
            <v>37.71105632159977</v>
          </cell>
          <cell r="M90">
            <v>0</v>
          </cell>
          <cell r="N90">
            <v>0</v>
          </cell>
          <cell r="O90">
            <v>99.101148007924976</v>
          </cell>
          <cell r="P90">
            <v>68.406102164762359</v>
          </cell>
          <cell r="Q90">
            <v>263.97739425119835</v>
          </cell>
          <cell r="R90">
            <v>0</v>
          </cell>
          <cell r="S90">
            <v>16.663024886288262</v>
          </cell>
          <cell r="T90">
            <v>228.02034054920787</v>
          </cell>
          <cell r="U90">
            <v>606.88490638481483</v>
          </cell>
          <cell r="V90">
            <v>308.70446105123523</v>
          </cell>
          <cell r="W90">
            <v>274.50140996885409</v>
          </cell>
          <cell r="X90">
            <v>101.73215193733893</v>
          </cell>
          <cell r="Y90">
            <v>365.65779879132168</v>
          </cell>
          <cell r="Z90">
            <v>265.41479796854264</v>
          </cell>
          <cell r="AA90">
            <v>213.41833169985154</v>
          </cell>
          <cell r="AB90">
            <v>844.49092845971586</v>
          </cell>
          <cell r="AC90">
            <v>0</v>
          </cell>
          <cell r="AD90">
            <v>565.66584482399628</v>
          </cell>
          <cell r="AE90">
            <v>570.80944827203086</v>
          </cell>
          <cell r="AF90">
            <v>344.8614937938828</v>
          </cell>
          <cell r="AG90">
            <v>415.72831122598711</v>
          </cell>
          <cell r="AH90">
            <v>272.97361526452744</v>
          </cell>
          <cell r="AI90">
            <v>271.04427642928601</v>
          </cell>
          <cell r="AJ90">
            <v>253.67794021293767</v>
          </cell>
          <cell r="AK90">
            <v>253.67794021293767</v>
          </cell>
          <cell r="AL90">
            <v>351.206104192677</v>
          </cell>
          <cell r="AM90">
            <v>272.97361526452744</v>
          </cell>
          <cell r="AN90">
            <v>271.04427642928601</v>
          </cell>
          <cell r="AO90">
            <v>253.67794021293767</v>
          </cell>
          <cell r="AP90">
            <v>253.67794021293767</v>
          </cell>
          <cell r="AQ90">
            <v>235.95205759550871</v>
          </cell>
          <cell r="AR90">
            <v>235.95205759550871</v>
          </cell>
          <cell r="AS90">
            <v>198.72179896990789</v>
          </cell>
          <cell r="AT90">
            <v>198.72179896990789</v>
          </cell>
          <cell r="BA90">
            <v>1200</v>
          </cell>
        </row>
        <row r="91">
          <cell r="A91">
            <v>36526</v>
          </cell>
          <cell r="B91">
            <v>55.927734210394711</v>
          </cell>
          <cell r="C91">
            <v>78.911734570830887</v>
          </cell>
          <cell r="D91">
            <v>58.992267591786202</v>
          </cell>
          <cell r="E91">
            <v>55.161600865046793</v>
          </cell>
          <cell r="F91">
            <v>36.774400576697893</v>
          </cell>
          <cell r="G91">
            <v>121.04906856496386</v>
          </cell>
          <cell r="H91">
            <v>0</v>
          </cell>
          <cell r="I91">
            <v>72.016534462700022</v>
          </cell>
          <cell r="J91">
            <v>99.597334895223426</v>
          </cell>
          <cell r="K91">
            <v>42.137333994132995</v>
          </cell>
          <cell r="L91">
            <v>32.943733849958527</v>
          </cell>
          <cell r="M91">
            <v>0</v>
          </cell>
          <cell r="N91">
            <v>0</v>
          </cell>
          <cell r="O91">
            <v>86.57306802430962</v>
          </cell>
          <cell r="P91">
            <v>59.758400937134056</v>
          </cell>
          <cell r="Q91">
            <v>230.60613694970965</v>
          </cell>
          <cell r="R91">
            <v>0</v>
          </cell>
          <cell r="S91">
            <v>14.556533561609575</v>
          </cell>
          <cell r="T91">
            <v>199.19466979044685</v>
          </cell>
          <cell r="U91">
            <v>530.16427498072778</v>
          </cell>
          <cell r="V91">
            <v>269.67893756245104</v>
          </cell>
          <cell r="W91">
            <v>239.79973709388409</v>
          </cell>
          <cell r="X91">
            <v>88.871468060353237</v>
          </cell>
          <cell r="Y91">
            <v>312.48390373161533</v>
          </cell>
          <cell r="Z91">
            <v>227.21072258166166</v>
          </cell>
          <cell r="AA91">
            <v>182.6986804384706</v>
          </cell>
          <cell r="AB91">
            <v>722.39330675174756</v>
          </cell>
          <cell r="AC91">
            <v>0</v>
          </cell>
          <cell r="AD91">
            <v>494.15600774937764</v>
          </cell>
          <cell r="AE91">
            <v>482.10889604651356</v>
          </cell>
          <cell r="AF91">
            <v>286.43948463690367</v>
          </cell>
          <cell r="AG91">
            <v>338.50067533670881</v>
          </cell>
          <cell r="AH91">
            <v>211.6914089764023</v>
          </cell>
          <cell r="AI91">
            <v>204.28092769365412</v>
          </cell>
          <cell r="AJ91">
            <v>208.51028680812965</v>
          </cell>
          <cell r="AK91">
            <v>208.51028680812965</v>
          </cell>
          <cell r="AL91">
            <v>285.96441531972403</v>
          </cell>
          <cell r="AM91">
            <v>211.6914089764023</v>
          </cell>
          <cell r="AN91">
            <v>204.28092769365412</v>
          </cell>
          <cell r="AO91">
            <v>208.51028680812965</v>
          </cell>
          <cell r="AP91">
            <v>208.51028680812965</v>
          </cell>
          <cell r="AQ91">
            <v>212.82720905794605</v>
          </cell>
          <cell r="AR91">
            <v>212.82720905794605</v>
          </cell>
          <cell r="AS91">
            <v>229.774532100345</v>
          </cell>
          <cell r="AT91">
            <v>229.774532100345</v>
          </cell>
          <cell r="AU91">
            <v>7533.4670592725497</v>
          </cell>
          <cell r="AW91">
            <v>2434.197974055819</v>
          </cell>
          <cell r="AX91">
            <v>2004.1608079226216</v>
          </cell>
          <cell r="AY91">
            <v>3095.108277294109</v>
          </cell>
          <cell r="AZ91">
            <v>4438.3587819784407</v>
          </cell>
          <cell r="BA91">
            <v>1200</v>
          </cell>
          <cell r="BB91">
            <v>9.0401604711270593</v>
          </cell>
          <cell r="BC91">
            <v>2.921037568866983</v>
          </cell>
          <cell r="BD91">
            <v>2.4049929695071461</v>
          </cell>
          <cell r="BE91">
            <v>3.7141299327529311</v>
          </cell>
          <cell r="BF91">
            <v>2</v>
          </cell>
          <cell r="BG91">
            <v>5.3260305383741287</v>
          </cell>
          <cell r="BH91">
            <v>8228.7702308831904</v>
          </cell>
          <cell r="BI91">
            <v>5072.2972796447375</v>
          </cell>
          <cell r="BK91">
            <v>0</v>
          </cell>
          <cell r="BL91">
            <v>0</v>
          </cell>
          <cell r="BM91">
            <v>0</v>
          </cell>
        </row>
        <row r="92">
          <cell r="A92">
            <v>36557</v>
          </cell>
          <cell r="B92">
            <v>54.793313093549003</v>
          </cell>
          <cell r="C92">
            <v>77.311112995007491</v>
          </cell>
          <cell r="D92">
            <v>57.795686413743468</v>
          </cell>
          <cell r="E92">
            <v>54.042719763500337</v>
          </cell>
          <cell r="F92">
            <v>36.028479842333589</v>
          </cell>
          <cell r="G92">
            <v>118.59374614768136</v>
          </cell>
          <cell r="H92">
            <v>0</v>
          </cell>
          <cell r="I92">
            <v>70.55577302456993</v>
          </cell>
          <cell r="J92">
            <v>97.577132906320102</v>
          </cell>
          <cell r="K92">
            <v>41.282633152673895</v>
          </cell>
          <cell r="L92">
            <v>32.275513192090507</v>
          </cell>
          <cell r="M92">
            <v>0</v>
          </cell>
          <cell r="N92">
            <v>0</v>
          </cell>
          <cell r="O92">
            <v>84.817046295493654</v>
          </cell>
          <cell r="P92">
            <v>58.546279743792063</v>
          </cell>
          <cell r="Q92">
            <v>225.9285923446335</v>
          </cell>
          <cell r="R92">
            <v>0</v>
          </cell>
          <cell r="S92">
            <v>14.261273270923704</v>
          </cell>
          <cell r="T92">
            <v>195.1542658126402</v>
          </cell>
          <cell r="U92">
            <v>519.41058439364247</v>
          </cell>
          <cell r="V92">
            <v>264.20885217711282</v>
          </cell>
          <cell r="W92">
            <v>234.93571230521687</v>
          </cell>
          <cell r="X92">
            <v>87.068826285639503</v>
          </cell>
          <cell r="Y92">
            <v>306.14557545723937</v>
          </cell>
          <cell r="Z92">
            <v>222.60204952688048</v>
          </cell>
          <cell r="AA92">
            <v>178.99287608155592</v>
          </cell>
          <cell r="AB92">
            <v>707.74050106567574</v>
          </cell>
          <cell r="AC92">
            <v>0</v>
          </cell>
          <cell r="AD92">
            <v>484.13269788135733</v>
          </cell>
          <cell r="AE92">
            <v>472.32994612093819</v>
          </cell>
          <cell r="AF92">
            <v>280.62943342245427</v>
          </cell>
          <cell r="AG92">
            <v>331.6346307956602</v>
          </cell>
          <cell r="AH92">
            <v>207.39752494930687</v>
          </cell>
          <cell r="AI92">
            <v>200.13735561056691</v>
          </cell>
          <cell r="AJ92">
            <v>204.28092769365412</v>
          </cell>
          <cell r="AK92">
            <v>204.28092769365412</v>
          </cell>
          <cell r="AL92">
            <v>280.16400026652775</v>
          </cell>
          <cell r="AM92">
            <v>207.39752494930687</v>
          </cell>
          <cell r="AN92">
            <v>200.13735561056691</v>
          </cell>
          <cell r="AO92">
            <v>204.28092769365412</v>
          </cell>
          <cell r="AP92">
            <v>204.28092769365412</v>
          </cell>
          <cell r="AQ92">
            <v>208.51028680812965</v>
          </cell>
          <cell r="AR92">
            <v>208.51028680812965</v>
          </cell>
          <cell r="AS92">
            <v>217.23350731887555</v>
          </cell>
          <cell r="AT92">
            <v>217.23350731887555</v>
          </cell>
          <cell r="AU92">
            <v>7364.8998128615522</v>
          </cell>
          <cell r="AW92">
            <v>2384.8234441675918</v>
          </cell>
          <cell r="AX92">
            <v>1947.7483244677203</v>
          </cell>
          <cell r="AY92">
            <v>3032.3280442262403</v>
          </cell>
          <cell r="AZ92">
            <v>4332.5717686353119</v>
          </cell>
          <cell r="BA92">
            <v>1200</v>
          </cell>
          <cell r="BB92">
            <v>8.8378797754338621</v>
          </cell>
          <cell r="BC92">
            <v>2.8617881330011099</v>
          </cell>
          <cell r="BD92">
            <v>2.3372979893612644</v>
          </cell>
          <cell r="BE92">
            <v>3.6387936530714882</v>
          </cell>
          <cell r="BF92">
            <v>2</v>
          </cell>
          <cell r="BG92">
            <v>5.1990861223623739</v>
          </cell>
          <cell r="BH92">
            <v>8492.8743199725541</v>
          </cell>
          <cell r="BI92">
            <v>4978.2884441986298</v>
          </cell>
          <cell r="BK92">
            <v>0</v>
          </cell>
          <cell r="BL92">
            <v>0</v>
          </cell>
          <cell r="BM92">
            <v>0</v>
          </cell>
        </row>
        <row r="93">
          <cell r="A93">
            <v>36586</v>
          </cell>
          <cell r="B93">
            <v>53.681902228924564</v>
          </cell>
          <cell r="C93">
            <v>75.742957939441496</v>
          </cell>
          <cell r="D93">
            <v>56.623376323660153</v>
          </cell>
          <cell r="E93">
            <v>52.946533705240618</v>
          </cell>
          <cell r="F93">
            <v>35.29768913682711</v>
          </cell>
          <cell r="G93">
            <v>116.18822674205586</v>
          </cell>
          <cell r="H93">
            <v>0</v>
          </cell>
          <cell r="I93">
            <v>69.1246412262864</v>
          </cell>
          <cell r="J93">
            <v>95.597908078906713</v>
          </cell>
          <cell r="K93">
            <v>40.445268802614386</v>
          </cell>
          <cell r="L93">
            <v>31.620846518407618</v>
          </cell>
          <cell r="M93">
            <v>0</v>
          </cell>
          <cell r="N93">
            <v>0</v>
          </cell>
          <cell r="O93">
            <v>83.09664317628048</v>
          </cell>
          <cell r="P93">
            <v>57.358744847344035</v>
          </cell>
          <cell r="Q93">
            <v>221.34592562885328</v>
          </cell>
          <cell r="R93">
            <v>0</v>
          </cell>
          <cell r="S93">
            <v>13.972001949994056</v>
          </cell>
          <cell r="T93">
            <v>191.19581615781343</v>
          </cell>
          <cell r="U93">
            <v>508.87501838925738</v>
          </cell>
          <cell r="V93">
            <v>258.84972033673199</v>
          </cell>
          <cell r="W93">
            <v>230.17034791306003</v>
          </cell>
          <cell r="X93">
            <v>85.302748747332174</v>
          </cell>
          <cell r="Y93">
            <v>299.9358119019866</v>
          </cell>
          <cell r="Z93">
            <v>218.08685739185754</v>
          </cell>
          <cell r="AA93">
            <v>175.36223913087957</v>
          </cell>
          <cell r="AB93">
            <v>693.38490842472379</v>
          </cell>
          <cell r="AC93">
            <v>0</v>
          </cell>
          <cell r="AD93">
            <v>474.31269777611402</v>
          </cell>
          <cell r="AE93">
            <v>462.74934943553552</v>
          </cell>
          <cell r="AF93">
            <v>274.93723151623595</v>
          </cell>
          <cell r="AG93">
            <v>324.90785500966734</v>
          </cell>
          <cell r="AH93">
            <v>203.19073675726349</v>
          </cell>
          <cell r="AI93">
            <v>196.07783048086679</v>
          </cell>
          <cell r="AJ93">
            <v>200.13735561056691</v>
          </cell>
          <cell r="AK93">
            <v>200.13735561056691</v>
          </cell>
          <cell r="AL93">
            <v>274.48123906460432</v>
          </cell>
          <cell r="AM93">
            <v>203.19073675726349</v>
          </cell>
          <cell r="AN93">
            <v>196.07783048086679</v>
          </cell>
          <cell r="AO93">
            <v>200.13735561056691</v>
          </cell>
          <cell r="AP93">
            <v>200.13735561056691</v>
          </cell>
          <cell r="AQ93">
            <v>204.28092769365412</v>
          </cell>
          <cell r="AR93">
            <v>204.28092769365412</v>
          </cell>
          <cell r="AS93">
            <v>212.82720905794605</v>
          </cell>
          <cell r="AT93">
            <v>212.82720905794605</v>
          </cell>
          <cell r="AU93">
            <v>7215.5124294976413</v>
          </cell>
          <cell r="AW93">
            <v>2336.4504121968171</v>
          </cell>
          <cell r="AX93">
            <v>1908.2407910270688</v>
          </cell>
          <cell r="AY93">
            <v>2970.8212262737552</v>
          </cell>
          <cell r="AZ93">
            <v>4244.6912032238861</v>
          </cell>
          <cell r="BA93">
            <v>1200</v>
          </cell>
          <cell r="BB93">
            <v>8.6586149153971697</v>
          </cell>
          <cell r="BC93">
            <v>2.8037404946361804</v>
          </cell>
          <cell r="BD93">
            <v>2.2898889492324823</v>
          </cell>
          <cell r="BE93">
            <v>3.5649854715285065</v>
          </cell>
          <cell r="BF93">
            <v>2</v>
          </cell>
          <cell r="BG93">
            <v>5.0936294438686636</v>
          </cell>
          <cell r="BH93">
            <v>8833.5027515549446</v>
          </cell>
          <cell r="BI93">
            <v>4923.4903208338055</v>
          </cell>
          <cell r="BK93">
            <v>0</v>
          </cell>
          <cell r="BL93">
            <v>0</v>
          </cell>
          <cell r="BM93">
            <v>0</v>
          </cell>
        </row>
        <row r="94">
          <cell r="A94">
            <v>36617</v>
          </cell>
          <cell r="B94">
            <v>52.593034883577673</v>
          </cell>
          <cell r="C94">
            <v>74.206610863130138</v>
          </cell>
          <cell r="D94">
            <v>55.474845014184666</v>
          </cell>
          <cell r="E94">
            <v>51.872582350925882</v>
          </cell>
          <cell r="F94">
            <v>34.58172156728395</v>
          </cell>
          <cell r="G94">
            <v>113.8315001589763</v>
          </cell>
          <cell r="H94">
            <v>0</v>
          </cell>
          <cell r="I94">
            <v>67.722538069264374</v>
          </cell>
          <cell r="J94">
            <v>93.658829244727315</v>
          </cell>
          <cell r="K94">
            <v>39.624889295846181</v>
          </cell>
          <cell r="L94">
            <v>30.979458904025204</v>
          </cell>
          <cell r="M94">
            <v>0</v>
          </cell>
          <cell r="N94">
            <v>0</v>
          </cell>
          <cell r="O94">
            <v>81.411136189647621</v>
          </cell>
          <cell r="P94">
            <v>56.1952975468364</v>
          </cell>
          <cell r="Q94">
            <v>216.85621232817638</v>
          </cell>
          <cell r="R94">
            <v>0</v>
          </cell>
          <cell r="S94">
            <v>13.688598120383222</v>
          </cell>
          <cell r="T94">
            <v>187.31765848945463</v>
          </cell>
          <cell r="U94">
            <v>498.55315259501015</v>
          </cell>
          <cell r="V94">
            <v>253.59929149341548</v>
          </cell>
          <cell r="W94">
            <v>225.50164271999734</v>
          </cell>
          <cell r="X94">
            <v>83.572493787602866</v>
          </cell>
          <cell r="Y94">
            <v>293.85200529827409</v>
          </cell>
          <cell r="Z94">
            <v>213.66325003810459</v>
          </cell>
          <cell r="AA94">
            <v>171.80524491368055</v>
          </cell>
          <cell r="AB94">
            <v>679.32050025005924</v>
          </cell>
          <cell r="AC94">
            <v>0</v>
          </cell>
          <cell r="AD94">
            <v>464.69188356037779</v>
          </cell>
          <cell r="AE94">
            <v>453.3630826536297</v>
          </cell>
          <cell r="AF94">
            <v>269.36048849879495</v>
          </cell>
          <cell r="AG94">
            <v>318.31752309374457</v>
          </cell>
          <cell r="AH94">
            <v>199.06927777489628</v>
          </cell>
          <cell r="AI94">
            <v>192.10064752176442</v>
          </cell>
          <cell r="AJ94">
            <v>196.07783048086679</v>
          </cell>
          <cell r="AK94">
            <v>196.07783048086679</v>
          </cell>
          <cell r="AL94">
            <v>268.9137452590893</v>
          </cell>
          <cell r="AM94">
            <v>199.06927777489628</v>
          </cell>
          <cell r="AN94">
            <v>192.10064752176442</v>
          </cell>
          <cell r="AO94">
            <v>196.07783048086679</v>
          </cell>
          <cell r="AP94">
            <v>196.07783048086679</v>
          </cell>
          <cell r="AQ94">
            <v>200.13735561056691</v>
          </cell>
          <cell r="AR94">
            <v>200.13735561056691</v>
          </cell>
          <cell r="AS94">
            <v>208.51028680812965</v>
          </cell>
          <cell r="AT94">
            <v>208.51028680812965</v>
          </cell>
          <cell r="AU94">
            <v>7069.1551742923421</v>
          </cell>
          <cell r="AW94">
            <v>2289.058564064941</v>
          </cell>
          <cell r="AX94">
            <v>1869.5346163548766</v>
          </cell>
          <cell r="AY94">
            <v>2910.5619938725249</v>
          </cell>
          <cell r="AZ94">
            <v>4158.5931804198171</v>
          </cell>
          <cell r="BA94">
            <v>1200</v>
          </cell>
          <cell r="BB94">
            <v>8.482986209150809</v>
          </cell>
          <cell r="BC94">
            <v>2.7468702768779294</v>
          </cell>
          <cell r="BD94">
            <v>2.2434415396258518</v>
          </cell>
          <cell r="BE94">
            <v>3.4926743926470296</v>
          </cell>
          <cell r="BF94">
            <v>2</v>
          </cell>
          <cell r="BG94">
            <v>4.9903118165037812</v>
          </cell>
          <cell r="BH94">
            <v>8806.4734805374883</v>
          </cell>
          <cell r="BI94">
            <v>5074.0460505788324</v>
          </cell>
          <cell r="BK94">
            <v>0</v>
          </cell>
          <cell r="BL94">
            <v>0</v>
          </cell>
          <cell r="BM94">
            <v>0</v>
          </cell>
        </row>
        <row r="95">
          <cell r="A95">
            <v>36647</v>
          </cell>
          <cell r="B95">
            <v>51.526253791633408</v>
          </cell>
          <cell r="C95">
            <v>72.701426582715627</v>
          </cell>
          <cell r="D95">
            <v>54.349610163777697</v>
          </cell>
          <cell r="E95">
            <v>50.82041469859729</v>
          </cell>
          <cell r="F95">
            <v>33.880276465731555</v>
          </cell>
          <cell r="G95">
            <v>111.52257669969967</v>
          </cell>
          <cell r="H95">
            <v>0</v>
          </cell>
          <cell r="I95">
            <v>66.34887474539093</v>
          </cell>
          <cell r="J95">
            <v>91.759082094689575</v>
          </cell>
          <cell r="K95">
            <v>38.821150116984064</v>
          </cell>
          <cell r="L95">
            <v>30.351081000551183</v>
          </cell>
          <cell r="M95">
            <v>0</v>
          </cell>
          <cell r="N95">
            <v>0</v>
          </cell>
          <cell r="O95">
            <v>79.759817513076356</v>
          </cell>
          <cell r="P95">
            <v>55.055449256813759</v>
          </cell>
          <cell r="Q95">
            <v>212.45756700385823</v>
          </cell>
          <cell r="R95">
            <v>0</v>
          </cell>
          <cell r="S95">
            <v>13.4109427676854</v>
          </cell>
          <cell r="T95">
            <v>183.51816418937915</v>
          </cell>
          <cell r="U95">
            <v>488.44065238096312</v>
          </cell>
          <cell r="V95">
            <v>248.45536074869793</v>
          </cell>
          <cell r="W95">
            <v>220.92763612029108</v>
          </cell>
          <cell r="X95">
            <v>81.877334792184584</v>
          </cell>
          <cell r="Y95">
            <v>287.891600773682</v>
          </cell>
          <cell r="Z95">
            <v>209.32936978782865</v>
          </cell>
          <cell r="AA95">
            <v>168.32039968319552</v>
          </cell>
          <cell r="AB95">
            <v>665.54137024470617</v>
          </cell>
          <cell r="AC95">
            <v>0</v>
          </cell>
          <cell r="AD95">
            <v>455.26621500826747</v>
          </cell>
          <cell r="AE95">
            <v>444.16720404667984</v>
          </cell>
          <cell r="AF95">
            <v>263.89686243721712</v>
          </cell>
          <cell r="AG95">
            <v>311.86086746201238</v>
          </cell>
          <cell r="AH95">
            <v>195.03141721052006</v>
          </cell>
          <cell r="AI95">
            <v>188.20413652976501</v>
          </cell>
          <cell r="AJ95">
            <v>192.10064752176442</v>
          </cell>
          <cell r="AK95">
            <v>192.10064752176442</v>
          </cell>
          <cell r="AL95">
            <v>263.45918080124147</v>
          </cell>
          <cell r="AM95">
            <v>195.03141721052006</v>
          </cell>
          <cell r="AN95">
            <v>188.20413652976501</v>
          </cell>
          <cell r="AO95">
            <v>192.10064752176442</v>
          </cell>
          <cell r="AP95">
            <v>192.10064752176442</v>
          </cell>
          <cell r="AQ95">
            <v>196.07783048086679</v>
          </cell>
          <cell r="AR95">
            <v>196.07783048086679</v>
          </cell>
          <cell r="AS95">
            <v>204.28092769365412</v>
          </cell>
          <cell r="AT95">
            <v>204.28092769365412</v>
          </cell>
          <cell r="AU95">
            <v>6925.766585049515</v>
          </cell>
          <cell r="AW95">
            <v>2242.6279977379909</v>
          </cell>
          <cell r="AX95">
            <v>1831.6135459340974</v>
          </cell>
          <cell r="AY95">
            <v>2851.5250413774265</v>
          </cell>
          <cell r="AZ95">
            <v>4074.2415436720885</v>
          </cell>
          <cell r="BA95">
            <v>1200</v>
          </cell>
          <cell r="BB95">
            <v>8.3109199020594176</v>
          </cell>
          <cell r="BC95">
            <v>2.6911535972855893</v>
          </cell>
          <cell r="BD95">
            <v>2.1979362551209167</v>
          </cell>
          <cell r="BE95">
            <v>3.4218300496529119</v>
          </cell>
          <cell r="BF95">
            <v>2</v>
          </cell>
          <cell r="BG95">
            <v>4.8890898524065065</v>
          </cell>
          <cell r="BH95">
            <v>9161.6353605885779</v>
          </cell>
          <cell r="BI95">
            <v>5178.3843414562571</v>
          </cell>
          <cell r="BK95">
            <v>0</v>
          </cell>
          <cell r="BL95">
            <v>0</v>
          </cell>
          <cell r="BM95">
            <v>0</v>
          </cell>
        </row>
        <row r="96">
          <cell r="A96">
            <v>36678</v>
          </cell>
          <cell r="B96">
            <v>50.481110962258491</v>
          </cell>
          <cell r="C96">
            <v>71.226773001542796</v>
          </cell>
          <cell r="D96">
            <v>53.247199234163055</v>
          </cell>
          <cell r="E96">
            <v>49.789588894282303</v>
          </cell>
          <cell r="F96">
            <v>33.193059262854895</v>
          </cell>
          <cell r="G96">
            <v>109.26048674023068</v>
          </cell>
          <cell r="H96">
            <v>0</v>
          </cell>
          <cell r="I96">
            <v>65.003074389757472</v>
          </cell>
          <cell r="J96">
            <v>89.897868836898624</v>
          </cell>
          <cell r="K96">
            <v>38.033713738687894</v>
          </cell>
          <cell r="L96">
            <v>29.735448922974175</v>
          </cell>
          <cell r="M96">
            <v>0</v>
          </cell>
          <cell r="N96">
            <v>0</v>
          </cell>
          <cell r="O96">
            <v>78.141993681304228</v>
          </cell>
          <cell r="P96">
            <v>53.938721302139186</v>
          </cell>
          <cell r="Q96">
            <v>208.14814246081917</v>
          </cell>
          <cell r="R96">
            <v>0</v>
          </cell>
          <cell r="S96">
            <v>13.138919291546722</v>
          </cell>
          <cell r="T96">
            <v>179.79573767379725</v>
          </cell>
          <cell r="U96">
            <v>478.5332710394913</v>
          </cell>
          <cell r="V96">
            <v>243.41576792760245</v>
          </cell>
          <cell r="W96">
            <v>216.44640727653288</v>
          </cell>
          <cell r="X96">
            <v>80.216559885232655</v>
          </cell>
          <cell r="Y96">
            <v>282.05209527804402</v>
          </cell>
          <cell r="Z96">
            <v>205.08339664380699</v>
          </cell>
          <cell r="AA96">
            <v>164.90623999136523</v>
          </cell>
          <cell r="AB96">
            <v>652.04173191321615</v>
          </cell>
          <cell r="AC96">
            <v>0</v>
          </cell>
          <cell r="AD96">
            <v>446.03173384461235</v>
          </cell>
          <cell r="AE96">
            <v>435.15785183896566</v>
          </cell>
          <cell r="AF96">
            <v>258.54405890164202</v>
          </cell>
          <cell r="AG96">
            <v>305.53517666545986</v>
          </cell>
          <cell r="AH96">
            <v>191.07545937930081</v>
          </cell>
          <cell r="AI96">
            <v>184.38666117927249</v>
          </cell>
          <cell r="AJ96">
            <v>188.20413652976501</v>
          </cell>
          <cell r="AK96">
            <v>188.20413652976501</v>
          </cell>
          <cell r="AL96">
            <v>258.11525506658779</v>
          </cell>
          <cell r="AM96">
            <v>191.07545937930081</v>
          </cell>
          <cell r="AN96">
            <v>184.38666117927249</v>
          </cell>
          <cell r="AO96">
            <v>188.20413652976501</v>
          </cell>
          <cell r="AP96">
            <v>188.20413652976501</v>
          </cell>
          <cell r="AQ96">
            <v>192.10064752176442</v>
          </cell>
          <cell r="AR96">
            <v>192.10064752176442</v>
          </cell>
          <cell r="AS96">
            <v>200.13735561056691</v>
          </cell>
          <cell r="AT96">
            <v>200.13735561056691</v>
          </cell>
          <cell r="AU96">
            <v>6785.286446253469</v>
          </cell>
          <cell r="AW96">
            <v>2197.1392148687833</v>
          </cell>
          <cell r="AX96">
            <v>1794.4616549493535</v>
          </cell>
          <cell r="AY96">
            <v>2793.6855764353322</v>
          </cell>
          <cell r="AZ96">
            <v>3991.6008698181367</v>
          </cell>
          <cell r="BA96">
            <v>1200</v>
          </cell>
          <cell r="BB96">
            <v>8.1423437355041628</v>
          </cell>
          <cell r="BC96">
            <v>2.63656705784254</v>
          </cell>
          <cell r="BD96">
            <v>2.1533539859392241</v>
          </cell>
          <cell r="BE96">
            <v>3.3524226917223987</v>
          </cell>
          <cell r="BF96">
            <v>2</v>
          </cell>
          <cell r="BG96">
            <v>4.7899210437817636</v>
          </cell>
          <cell r="BH96">
            <v>9147.4439480475903</v>
          </cell>
          <cell r="BI96">
            <v>5390.0572119123117</v>
          </cell>
          <cell r="BK96">
            <v>0</v>
          </cell>
          <cell r="BL96">
            <v>0</v>
          </cell>
          <cell r="BM96">
            <v>0</v>
          </cell>
        </row>
        <row r="97">
          <cell r="A97">
            <v>36708</v>
          </cell>
          <cell r="B97">
            <v>49.457167491529191</v>
          </cell>
          <cell r="C97">
            <v>69.782030844212414</v>
          </cell>
          <cell r="D97">
            <v>52.167149271886942</v>
          </cell>
          <cell r="E97">
            <v>48.779672046439707</v>
          </cell>
          <cell r="F97">
            <v>32.519781364293159</v>
          </cell>
          <cell r="G97">
            <v>107.04428032413163</v>
          </cell>
          <cell r="H97">
            <v>0</v>
          </cell>
          <cell r="I97">
            <v>63.684571838407408</v>
          </cell>
          <cell r="J97">
            <v>88.074407861627265</v>
          </cell>
          <cell r="K97">
            <v>37.262249479919241</v>
          </cell>
          <cell r="L97">
            <v>29.132304138845956</v>
          </cell>
          <cell r="M97">
            <v>0</v>
          </cell>
          <cell r="N97">
            <v>0</v>
          </cell>
          <cell r="O97">
            <v>76.556985295106813</v>
          </cell>
          <cell r="P97">
            <v>52.844644716976369</v>
          </cell>
          <cell r="Q97">
            <v>203.92612897192163</v>
          </cell>
          <cell r="R97">
            <v>0</v>
          </cell>
          <cell r="S97">
            <v>12.87241345669937</v>
          </cell>
          <cell r="T97">
            <v>176.14881572325453</v>
          </cell>
          <cell r="U97">
            <v>468.82684800189298</v>
          </cell>
          <cell r="V97">
            <v>238.47839667148307</v>
          </cell>
          <cell r="W97">
            <v>212.05607431299492</v>
          </cell>
          <cell r="X97">
            <v>78.58947163037513</v>
          </cell>
          <cell r="Y97">
            <v>276.33103653230063</v>
          </cell>
          <cell r="Z97">
            <v>200.92354752508587</v>
          </cell>
          <cell r="AA97">
            <v>161.5613320742649</v>
          </cell>
          <cell r="AB97">
            <v>638.81591613165142</v>
          </cell>
          <cell r="AC97">
            <v>0</v>
          </cell>
          <cell r="AD97">
            <v>436.98456208268908</v>
          </cell>
          <cell r="AE97">
            <v>426.3312425858486</v>
          </cell>
          <cell r="AF97">
            <v>253.2998300017251</v>
          </cell>
          <cell r="AG97">
            <v>299.33779425328157</v>
          </cell>
          <cell r="AH97">
            <v>187.19974299115887</v>
          </cell>
          <cell r="AI97">
            <v>180.64661833542053</v>
          </cell>
          <cell r="AJ97">
            <v>184.38666117927249</v>
          </cell>
          <cell r="AK97">
            <v>184.38666117927249</v>
          </cell>
          <cell r="AL97">
            <v>252.87972389298389</v>
          </cell>
          <cell r="AM97">
            <v>187.19974299115887</v>
          </cell>
          <cell r="AN97">
            <v>180.64661833542053</v>
          </cell>
          <cell r="AO97">
            <v>184.38666117927249</v>
          </cell>
          <cell r="AP97">
            <v>184.38666117927249</v>
          </cell>
          <cell r="AQ97">
            <v>188.20413652976501</v>
          </cell>
          <cell r="AR97">
            <v>188.20413652976501</v>
          </cell>
          <cell r="AS97">
            <v>196.07783048086679</v>
          </cell>
          <cell r="AT97">
            <v>196.07783048086679</v>
          </cell>
          <cell r="AU97">
            <v>6647.6557637816895</v>
          </cell>
          <cell r="AW97">
            <v>2152.5731126086689</v>
          </cell>
          <cell r="AX97">
            <v>1758.0633415993721</v>
          </cell>
          <cell r="AY97">
            <v>2737.019309573649</v>
          </cell>
          <cell r="AZ97">
            <v>3910.636454208041</v>
          </cell>
          <cell r="BA97">
            <v>1200</v>
          </cell>
          <cell r="BB97">
            <v>7.9771869165380274</v>
          </cell>
          <cell r="BC97">
            <v>2.5830877351304027</v>
          </cell>
          <cell r="BD97">
            <v>2.1096760099192466</v>
          </cell>
          <cell r="BE97">
            <v>3.2844231714883785</v>
          </cell>
          <cell r="BF97">
            <v>2</v>
          </cell>
          <cell r="BG97">
            <v>4.6927637450496489</v>
          </cell>
          <cell r="BH97">
            <v>9235.3840628738926</v>
          </cell>
          <cell r="BI97">
            <v>5498.7324531282902</v>
          </cell>
          <cell r="BK97">
            <v>0</v>
          </cell>
          <cell r="BL97">
            <v>0</v>
          </cell>
          <cell r="BM97">
            <v>0</v>
          </cell>
        </row>
        <row r="98">
          <cell r="A98">
            <v>36739</v>
          </cell>
          <cell r="B98">
            <v>48.4539933781152</v>
          </cell>
          <cell r="C98">
            <v>68.366593396518709</v>
          </cell>
          <cell r="D98">
            <v>51.109006713902325</v>
          </cell>
          <cell r="E98">
            <v>47.790240044168378</v>
          </cell>
          <cell r="F98">
            <v>31.860160029445606</v>
          </cell>
          <cell r="G98">
            <v>104.87302676359177</v>
          </cell>
          <cell r="H98">
            <v>0</v>
          </cell>
          <cell r="I98">
            <v>62.392813390997617</v>
          </cell>
          <cell r="J98">
            <v>86.287933413081802</v>
          </cell>
          <cell r="K98">
            <v>36.506433367073086</v>
          </cell>
          <cell r="L98">
            <v>28.541393359711687</v>
          </cell>
          <cell r="M98">
            <v>0</v>
          </cell>
          <cell r="N98">
            <v>0</v>
          </cell>
          <cell r="O98">
            <v>75.004126735986532</v>
          </cell>
          <cell r="P98">
            <v>51.77276004784909</v>
          </cell>
          <cell r="Q98">
            <v>199.78975351798175</v>
          </cell>
          <cell r="R98">
            <v>0</v>
          </cell>
          <cell r="S98">
            <v>12.611313344988879</v>
          </cell>
          <cell r="T98">
            <v>172.5758668261636</v>
          </cell>
          <cell r="U98">
            <v>459.31730709117409</v>
          </cell>
          <cell r="V98">
            <v>233.64117354926768</v>
          </cell>
          <cell r="W98">
            <v>207.75479352534316</v>
          </cell>
          <cell r="X98">
            <v>76.995386737826877</v>
          </cell>
          <cell r="Y98">
            <v>270.72602199867333</v>
          </cell>
          <cell r="Z98">
            <v>196.84807551818224</v>
          </cell>
          <cell r="AA98">
            <v>158.28427125000027</v>
          </cell>
          <cell r="AB98">
            <v>625.85836876685585</v>
          </cell>
          <cell r="AC98">
            <v>0</v>
          </cell>
          <cell r="AD98">
            <v>428.12090039567505</v>
          </cell>
          <cell r="AE98">
            <v>417.68366958492828</v>
          </cell>
          <cell r="AF98">
            <v>248.16197344264464</v>
          </cell>
          <cell r="AG98">
            <v>293.26611765731059</v>
          </cell>
          <cell r="AH98">
            <v>183.40264045311631</v>
          </cell>
          <cell r="AI98">
            <v>176.98243738084182</v>
          </cell>
          <cell r="AJ98">
            <v>180.64661833542053</v>
          </cell>
          <cell r="AK98">
            <v>180.64661833542053</v>
          </cell>
          <cell r="AL98">
            <v>247.75038863818654</v>
          </cell>
          <cell r="AM98">
            <v>183.40264045311631</v>
          </cell>
          <cell r="AN98">
            <v>176.98243738084182</v>
          </cell>
          <cell r="AO98">
            <v>180.64661833542053</v>
          </cell>
          <cell r="AP98">
            <v>180.64661833542053</v>
          </cell>
          <cell r="AQ98">
            <v>184.38666117927249</v>
          </cell>
          <cell r="AR98">
            <v>184.38666117927249</v>
          </cell>
          <cell r="AS98">
            <v>192.10064752176442</v>
          </cell>
          <cell r="AT98">
            <v>192.10064752176442</v>
          </cell>
          <cell r="AU98">
            <v>6512.8167401304609</v>
          </cell>
          <cell r="AW98">
            <v>2108.9109755853578</v>
          </cell>
          <cell r="AX98">
            <v>1722.4033205450594</v>
          </cell>
          <cell r="AY98">
            <v>2681.5024440000434</v>
          </cell>
          <cell r="AZ98">
            <v>3831.3142961304175</v>
          </cell>
          <cell r="BA98">
            <v>1200</v>
          </cell>
          <cell r="BB98">
            <v>7.8153800881565534</v>
          </cell>
          <cell r="BC98">
            <v>2.5306931707024294</v>
          </cell>
          <cell r="BD98">
            <v>2.0668839846540714</v>
          </cell>
          <cell r="BE98">
            <v>3.2178029328000521</v>
          </cell>
          <cell r="BF98">
            <v>2</v>
          </cell>
          <cell r="BG98">
            <v>4.5975771553565012</v>
          </cell>
          <cell r="BH98">
            <v>9371.3262560359144</v>
          </cell>
          <cell r="BI98">
            <v>5729.0693424579722</v>
          </cell>
          <cell r="BK98">
            <v>0</v>
          </cell>
          <cell r="BL98">
            <v>0</v>
          </cell>
          <cell r="BM98">
            <v>0</v>
          </cell>
        </row>
        <row r="99">
          <cell r="A99">
            <v>36770</v>
          </cell>
          <cell r="B99">
            <v>47.471167342702167</v>
          </cell>
          <cell r="C99">
            <v>66.979866250661956</v>
          </cell>
          <cell r="D99">
            <v>50.072327197096797</v>
          </cell>
          <cell r="E99">
            <v>46.820877379103472</v>
          </cell>
          <cell r="F99">
            <v>31.213918252735667</v>
          </cell>
          <cell r="G99">
            <v>102.74581424858822</v>
          </cell>
          <cell r="H99">
            <v>0</v>
          </cell>
          <cell r="I99">
            <v>61.127256578273986</v>
          </cell>
          <cell r="J99">
            <v>84.537695267825711</v>
          </cell>
          <cell r="K99">
            <v>35.765947997926283</v>
          </cell>
          <cell r="L99">
            <v>27.962468434742366</v>
          </cell>
          <cell r="M99">
            <v>0</v>
          </cell>
          <cell r="N99">
            <v>0</v>
          </cell>
          <cell r="O99">
            <v>73.482765886648551</v>
          </cell>
          <cell r="P99">
            <v>50.722617160695435</v>
          </cell>
          <cell r="Q99">
            <v>195.73727904319651</v>
          </cell>
          <cell r="R99">
            <v>0</v>
          </cell>
          <cell r="S99">
            <v>12.355509308374527</v>
          </cell>
          <cell r="T99">
            <v>169.07539053565142</v>
          </cell>
          <cell r="U99">
            <v>450.00065481027247</v>
          </cell>
          <cell r="V99">
            <v>228.90206718672812</v>
          </cell>
          <cell r="W99">
            <v>203.54075860638042</v>
          </cell>
          <cell r="X99">
            <v>75.433635777444522</v>
          </cell>
          <cell r="Y99">
            <v>265.23469787172792</v>
          </cell>
          <cell r="Z99">
            <v>192.85526914347378</v>
          </cell>
          <cell r="AA99">
            <v>155.07368132881655</v>
          </cell>
          <cell r="AB99">
            <v>613.16364834401827</v>
          </cell>
          <cell r="AC99">
            <v>0</v>
          </cell>
          <cell r="AD99">
            <v>419.43702652113524</v>
          </cell>
          <cell r="AE99">
            <v>409.21150131942608</v>
          </cell>
          <cell r="AF99">
            <v>243.12833160025588</v>
          </cell>
          <cell r="AG99">
            <v>287.31759709907959</v>
          </cell>
          <cell r="AH99">
            <v>179.6825571857951</v>
          </cell>
          <cell r="AI99">
            <v>173.39257955609312</v>
          </cell>
          <cell r="AJ99">
            <v>176.98243738084182</v>
          </cell>
          <cell r="AK99">
            <v>176.98243738084182</v>
          </cell>
          <cell r="AL99">
            <v>242.72509525654166</v>
          </cell>
          <cell r="AM99">
            <v>179.6825571857951</v>
          </cell>
          <cell r="AN99">
            <v>173.39257955609312</v>
          </cell>
          <cell r="AO99">
            <v>176.98243738084182</v>
          </cell>
          <cell r="AP99">
            <v>176.98243738084182</v>
          </cell>
          <cell r="AQ99">
            <v>180.64661833542053</v>
          </cell>
          <cell r="AR99">
            <v>180.64661833542053</v>
          </cell>
          <cell r="AS99">
            <v>188.20413652976501</v>
          </cell>
          <cell r="AT99">
            <v>188.20413652976501</v>
          </cell>
          <cell r="AU99">
            <v>6380.7127501430205</v>
          </cell>
          <cell r="AW99">
            <v>2066.1344680434686</v>
          </cell>
          <cell r="AX99">
            <v>1687.4666164904847</v>
          </cell>
          <cell r="AY99">
            <v>2627.1116656090671</v>
          </cell>
          <cell r="AZ99">
            <v>3753.6010845339533</v>
          </cell>
          <cell r="BA99">
            <v>1200</v>
          </cell>
          <cell r="BB99">
            <v>7.6568553001716246</v>
          </cell>
          <cell r="BC99">
            <v>2.4793613616521624</v>
          </cell>
          <cell r="BD99">
            <v>2.024959939788582</v>
          </cell>
          <cell r="BE99">
            <v>3.1525339987308807</v>
          </cell>
          <cell r="BF99">
            <v>2</v>
          </cell>
          <cell r="BG99">
            <v>4.5043213014407435</v>
          </cell>
          <cell r="BH99">
            <v>9532.652817227241</v>
          </cell>
          <cell r="BI99">
            <v>5656.1369971863933</v>
          </cell>
          <cell r="BK99">
            <v>0</v>
          </cell>
          <cell r="BL99">
            <v>0</v>
          </cell>
          <cell r="BM99">
            <v>0</v>
          </cell>
        </row>
        <row r="100">
          <cell r="A100">
            <v>36800</v>
          </cell>
          <cell r="B100">
            <v>46.508276651076955</v>
          </cell>
          <cell r="C100">
            <v>65.621267055629133</v>
          </cell>
          <cell r="D100">
            <v>49.056675371683902</v>
          </cell>
          <cell r="E100">
            <v>45.871176970925184</v>
          </cell>
          <cell r="F100">
            <v>30.580784647283473</v>
          </cell>
          <cell r="G100">
            <v>100.66174946397476</v>
          </cell>
          <cell r="H100">
            <v>0</v>
          </cell>
          <cell r="I100">
            <v>59.88736993426344</v>
          </cell>
          <cell r="J100">
            <v>82.822958419726021</v>
          </cell>
          <cell r="K100">
            <v>35.040482408345646</v>
          </cell>
          <cell r="L100">
            <v>27.395286246524776</v>
          </cell>
          <cell r="M100">
            <v>0</v>
          </cell>
          <cell r="N100">
            <v>0</v>
          </cell>
          <cell r="O100">
            <v>71.992263857146511</v>
          </cell>
          <cell r="P100">
            <v>49.693775051835622</v>
          </cell>
          <cell r="Q100">
            <v>191.76700372567339</v>
          </cell>
          <cell r="R100">
            <v>0</v>
          </cell>
          <cell r="S100">
            <v>12.104893922883035</v>
          </cell>
          <cell r="T100">
            <v>165.64591683945204</v>
          </cell>
          <cell r="U100">
            <v>440.87297866500336</v>
          </cell>
          <cell r="V100">
            <v>224.25908741341203</v>
          </cell>
          <cell r="W100">
            <v>199.41219988749424</v>
          </cell>
          <cell r="X100">
            <v>73.903562897601716</v>
          </cell>
          <cell r="Y100">
            <v>259.85475808990213</v>
          </cell>
          <cell r="Z100">
            <v>188.94345163646921</v>
          </cell>
          <cell r="AA100">
            <v>151.92821403517254</v>
          </cell>
          <cell r="AB100">
            <v>600.72642376154386</v>
          </cell>
          <cell r="AC100">
            <v>0</v>
          </cell>
          <cell r="AD100">
            <v>410.9292936978714</v>
          </cell>
          <cell r="AE100">
            <v>400.91117993314305</v>
          </cell>
          <cell r="AF100">
            <v>238.19679061500469</v>
          </cell>
          <cell r="AG100">
            <v>281.48973451905067</v>
          </cell>
          <cell r="AH100">
            <v>176.03793095377947</v>
          </cell>
          <cell r="AI100">
            <v>169.87553731345881</v>
          </cell>
          <cell r="AJ100">
            <v>173.39257955609312</v>
          </cell>
          <cell r="AK100">
            <v>173.39257955609312</v>
          </cell>
          <cell r="AL100">
            <v>237.8017333944008</v>
          </cell>
          <cell r="AM100">
            <v>176.03793095377947</v>
          </cell>
          <cell r="AN100">
            <v>169.87553731345881</v>
          </cell>
          <cell r="AO100">
            <v>173.39257955609312</v>
          </cell>
          <cell r="AP100">
            <v>173.39257955609312</v>
          </cell>
          <cell r="AQ100">
            <v>176.98243738084182</v>
          </cell>
          <cell r="AR100">
            <v>176.98243738084182</v>
          </cell>
          <cell r="AS100">
            <v>184.38666117927249</v>
          </cell>
          <cell r="AT100">
            <v>184.38666117927249</v>
          </cell>
          <cell r="AU100">
            <v>6251.2883172300271</v>
          </cell>
          <cell r="AW100">
            <v>2024.2256261444943</v>
          </cell>
          <cell r="AX100">
            <v>1653.2385578940539</v>
          </cell>
          <cell r="AY100">
            <v>2573.8241331914787</v>
          </cell>
          <cell r="AZ100">
            <v>3677.4641840385484</v>
          </cell>
          <cell r="BA100">
            <v>1200</v>
          </cell>
          <cell r="BB100">
            <v>7.501545980676033</v>
          </cell>
          <cell r="BC100">
            <v>2.4290707513733931</v>
          </cell>
          <cell r="BD100">
            <v>1.9838862694728647</v>
          </cell>
          <cell r="BE100">
            <v>3.0885889598297749</v>
          </cell>
          <cell r="BF100">
            <v>2</v>
          </cell>
          <cell r="BG100">
            <v>4.4129570208462576</v>
          </cell>
          <cell r="BH100">
            <v>9477.8672958127972</v>
          </cell>
          <cell r="BI100">
            <v>5389.8726232475219</v>
          </cell>
          <cell r="BK100">
            <v>0</v>
          </cell>
          <cell r="BL100">
            <v>0</v>
          </cell>
          <cell r="BM100">
            <v>0</v>
          </cell>
        </row>
        <row r="101">
          <cell r="A101">
            <v>36831</v>
          </cell>
          <cell r="B101">
            <v>45.564916940801439</v>
          </cell>
          <cell r="C101">
            <v>64.290225272637656</v>
          </cell>
          <cell r="D101">
            <v>48.061624718379591</v>
          </cell>
          <cell r="E101">
            <v>44.940739996406869</v>
          </cell>
          <cell r="F101">
            <v>29.960493330937929</v>
          </cell>
          <cell r="G101">
            <v>98.619957214337333</v>
          </cell>
          <cell r="H101">
            <v>0</v>
          </cell>
          <cell r="I101">
            <v>58.672632773086747</v>
          </cell>
          <cell r="J101">
            <v>81.14300277129017</v>
          </cell>
          <cell r="K101">
            <v>34.329731941699713</v>
          </cell>
          <cell r="L101">
            <v>26.839608608965225</v>
          </cell>
          <cell r="M101">
            <v>0</v>
          </cell>
          <cell r="N101">
            <v>0</v>
          </cell>
          <cell r="O101">
            <v>70.531994716583043</v>
          </cell>
          <cell r="P101">
            <v>48.685801662774111</v>
          </cell>
          <cell r="Q101">
            <v>187.87726026275655</v>
          </cell>
          <cell r="R101">
            <v>0</v>
          </cell>
          <cell r="S101">
            <v>11.859361943496257</v>
          </cell>
          <cell r="T101">
            <v>162.28600554258034</v>
          </cell>
          <cell r="U101">
            <v>431.93044552102174</v>
          </cell>
          <cell r="V101">
            <v>219.71028442687805</v>
          </cell>
          <cell r="W101">
            <v>195.36738359549099</v>
          </cell>
          <cell r="X101">
            <v>72.404525549766646</v>
          </cell>
          <cell r="Y101">
            <v>254.5839433670838</v>
          </cell>
          <cell r="Z101">
            <v>185.11098024365728</v>
          </cell>
          <cell r="AA101">
            <v>148.84654844153721</v>
          </cell>
          <cell r="AB101">
            <v>588.54147205227832</v>
          </cell>
          <cell r="AC101">
            <v>0</v>
          </cell>
          <cell r="AD101">
            <v>402.59412913447812</v>
          </cell>
          <cell r="AE101">
            <v>392.77921973635114</v>
          </cell>
          <cell r="AF101">
            <v>233.36527950421996</v>
          </cell>
          <cell r="AG101">
            <v>275.78008252756422</v>
          </cell>
          <cell r="AH101">
            <v>172.46723120956065</v>
          </cell>
          <cell r="AI101">
            <v>166.42983368386169</v>
          </cell>
          <cell r="AJ101">
            <v>169.87553731345881</v>
          </cell>
          <cell r="AK101">
            <v>169.87553731345881</v>
          </cell>
          <cell r="AL101">
            <v>232.9782355038858</v>
          </cell>
          <cell r="AM101">
            <v>172.46723120956065</v>
          </cell>
          <cell r="AN101">
            <v>166.42983368386169</v>
          </cell>
          <cell r="AO101">
            <v>169.87553731345881</v>
          </cell>
          <cell r="AP101">
            <v>169.87553731345881</v>
          </cell>
          <cell r="AQ101">
            <v>173.39257955609312</v>
          </cell>
          <cell r="AR101">
            <v>173.39257955609312</v>
          </cell>
          <cell r="AS101">
            <v>180.64661833542053</v>
          </cell>
          <cell r="AT101">
            <v>180.64661833542053</v>
          </cell>
          <cell r="AU101">
            <v>6124.4890900723749</v>
          </cell>
          <cell r="AW101">
            <v>1983.1668504229533</v>
          </cell>
          <cell r="AX101">
            <v>1619.704770807253</v>
          </cell>
          <cell r="AY101">
            <v>2521.6174688421693</v>
          </cell>
          <cell r="AZ101">
            <v>3602.8716212302061</v>
          </cell>
          <cell r="BA101">
            <v>1200</v>
          </cell>
          <cell r="BB101">
            <v>7.3493869080868501</v>
          </cell>
          <cell r="BC101">
            <v>2.3798002205075441</v>
          </cell>
          <cell r="BD101">
            <v>1.9436457249687038</v>
          </cell>
          <cell r="BE101">
            <v>3.0259409626106035</v>
          </cell>
          <cell r="BF101">
            <v>2</v>
          </cell>
          <cell r="BG101">
            <v>4.3234459454762471</v>
          </cell>
          <cell r="BH101">
            <v>9926.9504629943585</v>
          </cell>
          <cell r="BI101">
            <v>5697.5617692405413</v>
          </cell>
          <cell r="BK101">
            <v>0</v>
          </cell>
          <cell r="BL101">
            <v>0</v>
          </cell>
          <cell r="BM101">
            <v>0</v>
          </cell>
        </row>
        <row r="102">
          <cell r="A102">
            <v>36861</v>
          </cell>
          <cell r="B102">
            <v>44.640692051401949</v>
          </cell>
          <cell r="C102">
            <v>62.986181935539747</v>
          </cell>
          <cell r="D102">
            <v>47.086757369286978</v>
          </cell>
          <cell r="E102">
            <v>44.029175721930663</v>
          </cell>
          <cell r="F102">
            <v>29.352783814620459</v>
          </cell>
          <cell r="G102">
            <v>96.619580056458986</v>
          </cell>
          <cell r="H102">
            <v>0</v>
          </cell>
          <cell r="I102">
            <v>57.482534970298367</v>
          </cell>
          <cell r="J102">
            <v>79.497122831263681</v>
          </cell>
          <cell r="K102">
            <v>33.633398120919274</v>
          </cell>
          <cell r="L102">
            <v>26.295202167264158</v>
          </cell>
          <cell r="M102">
            <v>0</v>
          </cell>
          <cell r="N102">
            <v>0</v>
          </cell>
          <cell r="O102">
            <v>69.101345230252335</v>
          </cell>
          <cell r="P102">
            <v>47.698273698758221</v>
          </cell>
          <cell r="Q102">
            <v>184.06641517084907</v>
          </cell>
          <cell r="R102">
            <v>0</v>
          </cell>
          <cell r="S102">
            <v>11.618810259953925</v>
          </cell>
          <cell r="T102">
            <v>158.99424566252736</v>
          </cell>
          <cell r="U102">
            <v>423.1692999941115</v>
          </cell>
          <cell r="V102">
            <v>215.25374797388326</v>
          </cell>
          <cell r="W102">
            <v>191.40461112450416</v>
          </cell>
          <cell r="X102">
            <v>70.935894218666093</v>
          </cell>
          <cell r="Y102">
            <v>249.42004024383166</v>
          </cell>
          <cell r="Z102">
            <v>181.35624553263827</v>
          </cell>
          <cell r="AA102">
            <v>145.82739041367105</v>
          </cell>
          <cell r="AB102">
            <v>576.60367619014096</v>
          </cell>
          <cell r="AC102">
            <v>0</v>
          </cell>
          <cell r="AD102">
            <v>394.42803250896208</v>
          </cell>
          <cell r="AE102">
            <v>384.81220574199045</v>
          </cell>
          <cell r="AF102">
            <v>228.63176929241192</v>
          </cell>
          <cell r="AG102">
            <v>270.18624337706677</v>
          </cell>
          <cell r="AH102">
            <v>168.96895845078913</v>
          </cell>
          <cell r="AI102">
            <v>163.05402165661525</v>
          </cell>
          <cell r="AJ102">
            <v>166.42983368386169</v>
          </cell>
          <cell r="AK102">
            <v>166.42983368386169</v>
          </cell>
          <cell r="AL102">
            <v>228.25257597462956</v>
          </cell>
          <cell r="AM102">
            <v>168.96895845078913</v>
          </cell>
          <cell r="AN102">
            <v>163.05402165661525</v>
          </cell>
          <cell r="AO102">
            <v>166.42983368386169</v>
          </cell>
          <cell r="AP102">
            <v>166.42983368386169</v>
          </cell>
          <cell r="AQ102">
            <v>169.87553731345881</v>
          </cell>
          <cell r="AR102">
            <v>169.87553731345881</v>
          </cell>
          <cell r="AS102">
            <v>176.98243738084182</v>
          </cell>
          <cell r="AT102">
            <v>176.98243738084182</v>
          </cell>
          <cell r="AU102">
            <v>6000.2618197965494</v>
          </cell>
          <cell r="AW102">
            <v>1942.9408983955591</v>
          </cell>
          <cell r="AX102">
            <v>1586.8511728383587</v>
          </cell>
          <cell r="AY102">
            <v>2470.4697485626311</v>
          </cell>
          <cell r="AZ102">
            <v>3529.7920712339178</v>
          </cell>
          <cell r="BA102">
            <v>1200</v>
          </cell>
          <cell r="BB102">
            <v>7.20031418375586</v>
          </cell>
          <cell r="BC102">
            <v>2.3315290780746709</v>
          </cell>
          <cell r="BD102">
            <v>1.9042214074060304</v>
          </cell>
          <cell r="BE102">
            <v>2.9645636982751573</v>
          </cell>
          <cell r="BF102">
            <v>2</v>
          </cell>
          <cell r="BG102">
            <v>4.2357504854807013</v>
          </cell>
          <cell r="BH102">
            <v>9741.3808997412052</v>
          </cell>
          <cell r="BI102">
            <v>5730.0101840051084</v>
          </cell>
          <cell r="BK102">
            <v>0</v>
          </cell>
          <cell r="BL102">
            <v>0</v>
          </cell>
          <cell r="BM102">
            <v>0</v>
          </cell>
        </row>
        <row r="103">
          <cell r="B103">
            <v>50.064182783532402</v>
          </cell>
          <cell r="C103">
            <v>70.638504475395038</v>
          </cell>
          <cell r="D103">
            <v>52.807425675780749</v>
          </cell>
          <cell r="E103">
            <v>49.378372060470276</v>
          </cell>
          <cell r="F103">
            <v>32.918914706980203</v>
          </cell>
          <cell r="G103">
            <v>108.35809424380983</v>
          </cell>
          <cell r="H103">
            <v>0</v>
          </cell>
          <cell r="I103">
            <v>64.466207967836226</v>
          </cell>
          <cell r="J103">
            <v>89.155393998071332</v>
          </cell>
          <cell r="K103">
            <v>37.719589768414821</v>
          </cell>
          <cell r="L103">
            <v>29.489861091669773</v>
          </cell>
          <cell r="M103">
            <v>0</v>
          </cell>
          <cell r="N103">
            <v>0</v>
          </cell>
          <cell r="O103">
            <v>77.496611706015926</v>
          </cell>
          <cell r="P103">
            <v>53.493236398842825</v>
          </cell>
          <cell r="Q103">
            <v>206.42902764168832</v>
          </cell>
          <cell r="R103">
            <v>0</v>
          </cell>
          <cell r="S103">
            <v>13.030403738179656</v>
          </cell>
          <cell r="T103">
            <v>178.31078799614266</v>
          </cell>
          <cell r="U103">
            <v>474.58102035896457</v>
          </cell>
          <cell r="V103">
            <v>241.40537451785471</v>
          </cell>
          <cell r="W103">
            <v>214.65875631843335</v>
          </cell>
          <cell r="X103">
            <v>79.55404387520214</v>
          </cell>
          <cell r="Y103">
            <v>279.72260085629745</v>
          </cell>
          <cell r="Z103">
            <v>203.38959384470479</v>
          </cell>
          <cell r="AA103">
            <v>163.54426405641462</v>
          </cell>
          <cell r="AB103">
            <v>646.65645875741689</v>
          </cell>
          <cell r="AC103">
            <v>0</v>
          </cell>
          <cell r="AD103">
            <v>442.34791637504634</v>
          </cell>
          <cell r="AE103">
            <v>431.56384276968788</v>
          </cell>
          <cell r="AF103">
            <v>256.40871953324137</v>
          </cell>
          <cell r="AG103">
            <v>303.01173329593649</v>
          </cell>
          <cell r="AH103">
            <v>189.49734943362591</v>
          </cell>
          <cell r="AI103">
            <v>182.86379463847206</v>
          </cell>
          <cell r="AJ103">
            <v>186.64974110588579</v>
          </cell>
          <cell r="AK103">
            <v>186.64974110588579</v>
          </cell>
          <cell r="AL103">
            <v>255.98345722884233</v>
          </cell>
          <cell r="AM103">
            <v>189.49734943362591</v>
          </cell>
          <cell r="AN103">
            <v>182.86379463847206</v>
          </cell>
          <cell r="AO103">
            <v>186.64974110588579</v>
          </cell>
          <cell r="AP103">
            <v>186.64974110588579</v>
          </cell>
          <cell r="AQ103">
            <v>190.51407045211096</v>
          </cell>
          <cell r="AR103">
            <v>190.51407045211096</v>
          </cell>
          <cell r="AS103">
            <v>199.15432701515184</v>
          </cell>
          <cell r="AT103">
            <v>199.15432701515184</v>
          </cell>
          <cell r="BA103">
            <v>1200</v>
          </cell>
        </row>
        <row r="104">
          <cell r="A104">
            <v>36892</v>
          </cell>
          <cell r="B104">
            <v>43.735213858003142</v>
          </cell>
          <cell r="C104">
            <v>61.708589416086639</v>
          </cell>
          <cell r="D104">
            <v>46.131663932414263</v>
          </cell>
          <cell r="E104">
            <v>43.136101339400334</v>
          </cell>
          <cell r="F104">
            <v>28.757400892933571</v>
          </cell>
          <cell r="G104">
            <v>94.659777939239646</v>
          </cell>
          <cell r="H104">
            <v>0</v>
          </cell>
          <cell r="I104">
            <v>56.316576748661547</v>
          </cell>
          <cell r="J104">
            <v>77.884627418361703</v>
          </cell>
          <cell r="K104">
            <v>32.95118852315305</v>
          </cell>
          <cell r="L104">
            <v>25.761838299919656</v>
          </cell>
          <cell r="M104">
            <v>0</v>
          </cell>
          <cell r="N104">
            <v>0</v>
          </cell>
          <cell r="O104">
            <v>67.699714602114454</v>
          </cell>
          <cell r="P104">
            <v>46.730776451017029</v>
          </cell>
          <cell r="Q104">
            <v>180.33286809943755</v>
          </cell>
          <cell r="R104">
            <v>0</v>
          </cell>
          <cell r="S104">
            <v>11.383137853452865</v>
          </cell>
          <cell r="T104">
            <v>155.76925483672341</v>
          </cell>
          <cell r="U104">
            <v>414.58586287312556</v>
          </cell>
          <cell r="V104">
            <v>210.88760654817943</v>
          </cell>
          <cell r="W104">
            <v>187.52221832267091</v>
          </cell>
          <cell r="X104">
            <v>69.497052157922781</v>
          </cell>
          <cell r="Y104">
            <v>244.36088015784125</v>
          </cell>
          <cell r="Z104">
            <v>177.67767071624883</v>
          </cell>
          <cell r="AA104">
            <v>142.86947206715908</v>
          </cell>
          <cell r="AB104">
            <v>564.90802294124921</v>
          </cell>
          <cell r="AC104">
            <v>0</v>
          </cell>
          <cell r="AD104">
            <v>386.42757449879451</v>
          </cell>
          <cell r="AE104">
            <v>377.00679223155799</v>
          </cell>
          <cell r="AF104">
            <v>223.99427215921133</v>
          </cell>
          <cell r="AG104">
            <v>264.70586795518545</v>
          </cell>
          <cell r="AH104">
            <v>165.54164359056412</v>
          </cell>
          <cell r="AI104">
            <v>159.74668357175673</v>
          </cell>
          <cell r="AJ104">
            <v>163.05402165661525</v>
          </cell>
          <cell r="AK104">
            <v>163.05402165661525</v>
          </cell>
          <cell r="AL104">
            <v>223.6227702831284</v>
          </cell>
          <cell r="AM104">
            <v>165.54164359056412</v>
          </cell>
          <cell r="AN104">
            <v>159.74668357175673</v>
          </cell>
          <cell r="AO104">
            <v>163.05402165661525</v>
          </cell>
          <cell r="AP104">
            <v>163.05402165661525</v>
          </cell>
          <cell r="AQ104">
            <v>166.42983368386169</v>
          </cell>
          <cell r="AR104">
            <v>166.42983368386169</v>
          </cell>
          <cell r="AS104">
            <v>173.39257955609312</v>
          </cell>
          <cell r="AT104">
            <v>173.39257955609312</v>
          </cell>
          <cell r="AU104">
            <v>5878.5543376129572</v>
          </cell>
          <cell r="AW104">
            <v>1903.5308773203008</v>
          </cell>
          <cell r="AX104">
            <v>1554.6639672385895</v>
          </cell>
          <cell r="AY104">
            <v>2420.3594930540667</v>
          </cell>
          <cell r="AZ104">
            <v>3458.1948445588905</v>
          </cell>
          <cell r="BA104">
            <v>1200</v>
          </cell>
          <cell r="BB104">
            <v>7.0542652051355486</v>
          </cell>
          <cell r="BC104">
            <v>2.284237052784361</v>
          </cell>
          <cell r="BD104">
            <v>1.8655967606863075</v>
          </cell>
          <cell r="BE104">
            <v>2.9044313916648798</v>
          </cell>
          <cell r="BF104">
            <v>2</v>
          </cell>
          <cell r="BG104">
            <v>4.1498338134706687</v>
          </cell>
          <cell r="BH104">
            <v>10374.44256411192</v>
          </cell>
          <cell r="BI104">
            <v>5955.7284946094715</v>
          </cell>
          <cell r="BK104">
            <v>0</v>
          </cell>
          <cell r="BL104">
            <v>0</v>
          </cell>
          <cell r="BM104">
            <v>0</v>
          </cell>
        </row>
        <row r="105">
          <cell r="A105">
            <v>36923</v>
          </cell>
          <cell r="B105">
            <v>42.848102108336363</v>
          </cell>
          <cell r="C105">
            <v>60.456911193954056</v>
          </cell>
          <cell r="D105">
            <v>45.19594331975204</v>
          </cell>
          <cell r="E105">
            <v>42.26114180548241</v>
          </cell>
          <cell r="F105">
            <v>28.174094536988289</v>
          </cell>
          <cell r="G105">
            <v>92.739727850919763</v>
          </cell>
          <cell r="H105">
            <v>0</v>
          </cell>
          <cell r="I105">
            <v>55.174268468268707</v>
          </cell>
          <cell r="J105">
            <v>76.304839371009905</v>
          </cell>
          <cell r="K105">
            <v>32.28281665696575</v>
          </cell>
          <cell r="L105">
            <v>25.239293022718677</v>
          </cell>
          <cell r="M105">
            <v>0</v>
          </cell>
          <cell r="N105">
            <v>0</v>
          </cell>
          <cell r="O105">
            <v>66.326514222493273</v>
          </cell>
          <cell r="P105">
            <v>45.78290362260595</v>
          </cell>
          <cell r="Q105">
            <v>176.67505115903069</v>
          </cell>
          <cell r="R105">
            <v>0</v>
          </cell>
          <cell r="S105">
            <v>11.152245754224525</v>
          </cell>
          <cell r="T105">
            <v>152.60967874201981</v>
          </cell>
          <cell r="U105">
            <v>406.17652957491441</v>
          </cell>
          <cell r="V105">
            <v>206.6100266045807</v>
          </cell>
          <cell r="W105">
            <v>183.71857479327772</v>
          </cell>
          <cell r="X105">
            <v>68.087395131055018</v>
          </cell>
          <cell r="Y105">
            <v>239.40433853326499</v>
          </cell>
          <cell r="Z105">
            <v>174.07371099039585</v>
          </cell>
          <cell r="AA105">
            <v>139.97155123496736</v>
          </cell>
          <cell r="AB105">
            <v>553.44960075862821</v>
          </cell>
          <cell r="AC105">
            <v>0</v>
          </cell>
          <cell r="AD105">
            <v>378.58939534077979</v>
          </cell>
          <cell r="AE105">
            <v>369.35970135008523</v>
          </cell>
          <cell r="AF105">
            <v>219.45084060459158</v>
          </cell>
          <cell r="AG105">
            <v>259.33665479822685</v>
          </cell>
          <cell r="AH105">
            <v>162.18384734049579</v>
          </cell>
          <cell r="AI105">
            <v>156.50643052470608</v>
          </cell>
          <cell r="AJ105">
            <v>159.74668357175673</v>
          </cell>
          <cell r="AK105">
            <v>159.74668357175673</v>
          </cell>
          <cell r="AL105">
            <v>219.08687415934855</v>
          </cell>
          <cell r="AM105">
            <v>162.18384734049579</v>
          </cell>
          <cell r="AN105">
            <v>156.50643052470608</v>
          </cell>
          <cell r="AO105">
            <v>159.74668357175673</v>
          </cell>
          <cell r="AP105">
            <v>159.74668357175673</v>
          </cell>
          <cell r="AQ105">
            <v>163.05402165661525</v>
          </cell>
          <cell r="AR105">
            <v>163.05402165661525</v>
          </cell>
          <cell r="AS105">
            <v>169.87553731345881</v>
          </cell>
          <cell r="AT105">
            <v>169.87553731345881</v>
          </cell>
          <cell r="AU105">
            <v>5759.3155329078363</v>
          </cell>
          <cell r="AW105">
            <v>1864.9202371023985</v>
          </cell>
          <cell r="AX105">
            <v>1523.1296371082121</v>
          </cell>
          <cell r="AY105">
            <v>2371.2656586972262</v>
          </cell>
          <cell r="AZ105">
            <v>3388.0498742106106</v>
          </cell>
          <cell r="BA105">
            <v>1200</v>
          </cell>
          <cell r="BB105">
            <v>6.9111786394894041</v>
          </cell>
          <cell r="BC105">
            <v>2.237904284522878</v>
          </cell>
          <cell r="BD105">
            <v>1.8277555645298547</v>
          </cell>
          <cell r="BE105">
            <v>2.8455187904366714</v>
          </cell>
          <cell r="BF105">
            <v>2</v>
          </cell>
          <cell r="BG105">
            <v>4.0656598490527331</v>
          </cell>
          <cell r="BH105">
            <v>10595.024489483914</v>
          </cell>
          <cell r="BI105">
            <v>5843.800409623117</v>
          </cell>
          <cell r="BK105">
            <v>0</v>
          </cell>
          <cell r="BL105">
            <v>0</v>
          </cell>
          <cell r="BM105">
            <v>0</v>
          </cell>
        </row>
        <row r="106">
          <cell r="A106">
            <v>36951</v>
          </cell>
          <cell r="B106">
            <v>41.978984263054087</v>
          </cell>
          <cell r="C106">
            <v>59.230621631432491</v>
          </cell>
          <cell r="D106">
            <v>44.279202578837861</v>
          </cell>
          <cell r="E106">
            <v>41.403929684108114</v>
          </cell>
          <cell r="F106">
            <v>27.602619789405423</v>
          </cell>
          <cell r="G106">
            <v>90.858623473459502</v>
          </cell>
          <cell r="H106">
            <v>0</v>
          </cell>
          <cell r="I106">
            <v>54.055130420918928</v>
          </cell>
          <cell r="J106">
            <v>74.757095262972982</v>
          </cell>
          <cell r="K106">
            <v>31.62800184202705</v>
          </cell>
          <cell r="L106">
            <v>24.727346894675694</v>
          </cell>
          <cell r="M106">
            <v>0</v>
          </cell>
          <cell r="N106">
            <v>0</v>
          </cell>
          <cell r="O106">
            <v>64.98116742089195</v>
          </cell>
          <cell r="P106">
            <v>44.854257157783792</v>
          </cell>
          <cell r="Q106">
            <v>173.09142826272981</v>
          </cell>
          <cell r="R106">
            <v>0</v>
          </cell>
          <cell r="S106">
            <v>10.926036999972974</v>
          </cell>
          <cell r="T106">
            <v>149.51419052594596</v>
          </cell>
          <cell r="U106">
            <v>397.93776863059475</v>
          </cell>
          <cell r="V106">
            <v>202.41921178897303</v>
          </cell>
          <cell r="W106">
            <v>179.99208321008112</v>
          </cell>
          <cell r="X106">
            <v>66.706331157729764</v>
          </cell>
          <cell r="Y106">
            <v>234.54833388850435</v>
          </cell>
          <cell r="Z106">
            <v>170.54285288532174</v>
          </cell>
          <cell r="AA106">
            <v>137.13241094579959</v>
          </cell>
          <cell r="AB106">
            <v>542.22359771962567</v>
          </cell>
          <cell r="AC106">
            <v>0</v>
          </cell>
          <cell r="AD106">
            <v>370.91020342013502</v>
          </cell>
          <cell r="AE106">
            <v>361.86772172961486</v>
          </cell>
          <cell r="AF106">
            <v>214.99956663102299</v>
          </cell>
          <cell r="AG106">
            <v>254.07634912468581</v>
          </cell>
          <cell r="AH106">
            <v>158.89415960628136</v>
          </cell>
          <cell r="AI106">
            <v>153.3319017830004</v>
          </cell>
          <cell r="AJ106">
            <v>156.50643052470608</v>
          </cell>
          <cell r="AK106">
            <v>156.50643052470608</v>
          </cell>
          <cell r="AL106">
            <v>214.64298277023715</v>
          </cell>
          <cell r="AM106">
            <v>158.89415960628136</v>
          </cell>
          <cell r="AN106">
            <v>153.3319017830004</v>
          </cell>
          <cell r="AO106">
            <v>156.50643052470608</v>
          </cell>
          <cell r="AP106">
            <v>156.50643052470608</v>
          </cell>
          <cell r="AQ106">
            <v>159.74668357175673</v>
          </cell>
          <cell r="AR106">
            <v>159.74668357175673</v>
          </cell>
          <cell r="AS106">
            <v>166.42983368386169</v>
          </cell>
          <cell r="AT106">
            <v>166.42983368386169</v>
          </cell>
          <cell r="AU106">
            <v>5642.4953317795407</v>
          </cell>
          <cell r="AW106">
            <v>1827.0927633441524</v>
          </cell>
          <cell r="AX106">
            <v>1492.2349397201679</v>
          </cell>
          <cell r="AY106">
            <v>2323.1676287152209</v>
          </cell>
          <cell r="AZ106">
            <v>3319.3277030643203</v>
          </cell>
          <cell r="BA106">
            <v>1200</v>
          </cell>
          <cell r="BB106">
            <v>6.770994398135449</v>
          </cell>
          <cell r="BC106">
            <v>2.1925113160129825</v>
          </cell>
          <cell r="BD106">
            <v>1.7906819276642014</v>
          </cell>
          <cell r="BE106">
            <v>2.7878011544582648</v>
          </cell>
          <cell r="BF106">
            <v>2</v>
          </cell>
          <cell r="BG106">
            <v>3.9831932436771846</v>
          </cell>
          <cell r="BH106">
            <v>10893.013547654476</v>
          </cell>
          <cell r="BI106">
            <v>5771.4465053148615</v>
          </cell>
          <cell r="BK106">
            <v>0</v>
          </cell>
          <cell r="BL106">
            <v>0</v>
          </cell>
          <cell r="BM106">
            <v>0</v>
          </cell>
        </row>
        <row r="107">
          <cell r="A107">
            <v>36982</v>
          </cell>
          <cell r="B107">
            <v>41.127495339283392</v>
          </cell>
          <cell r="C107">
            <v>58.029205752687538</v>
          </cell>
          <cell r="D107">
            <v>43.381056727737267</v>
          </cell>
          <cell r="E107">
            <v>40.564104992169895</v>
          </cell>
          <cell r="F107">
            <v>27.042736661446611</v>
          </cell>
          <cell r="G107">
            <v>89.015674843928409</v>
          </cell>
          <cell r="H107">
            <v>0</v>
          </cell>
          <cell r="I107">
            <v>52.958692628666256</v>
          </cell>
          <cell r="J107">
            <v>73.2407451247512</v>
          </cell>
          <cell r="K107">
            <v>30.986469091240913</v>
          </cell>
          <cell r="L107">
            <v>24.22578492587926</v>
          </cell>
          <cell r="M107">
            <v>0</v>
          </cell>
          <cell r="N107">
            <v>0</v>
          </cell>
          <cell r="O107">
            <v>63.663109223822246</v>
          </cell>
          <cell r="P107">
            <v>43.944447074850721</v>
          </cell>
          <cell r="Q107">
            <v>169.58049448115474</v>
          </cell>
          <cell r="R107">
            <v>0</v>
          </cell>
          <cell r="S107">
            <v>10.704416595155944</v>
          </cell>
          <cell r="T107">
            <v>146.4814902495024</v>
          </cell>
          <cell r="U107">
            <v>389.86612020252187</v>
          </cell>
          <cell r="V107">
            <v>198.31340218394175</v>
          </cell>
          <cell r="W107">
            <v>176.34117864651637</v>
          </cell>
          <cell r="X107">
            <v>65.353280265162638</v>
          </cell>
          <cell r="Y107">
            <v>229.7908269620992</v>
          </cell>
          <cell r="Z107">
            <v>167.0836136300282</v>
          </cell>
          <cell r="AA107">
            <v>134.35085891303433</v>
          </cell>
          <cell r="AB107">
            <v>531.22529950516173</v>
          </cell>
          <cell r="AC107">
            <v>0</v>
          </cell>
          <cell r="AD107">
            <v>363.38677388818849</v>
          </cell>
          <cell r="AE107">
            <v>354.52770714059858</v>
          </cell>
          <cell r="AF107">
            <v>210.63858094221641</v>
          </cell>
          <cell r="AG107">
            <v>248.92274188835802</v>
          </cell>
          <cell r="AH107">
            <v>155.67119889554124</v>
          </cell>
          <cell r="AI107">
            <v>150.22176421485949</v>
          </cell>
          <cell r="AJ107">
            <v>153.3319017830004</v>
          </cell>
          <cell r="AK107">
            <v>153.3319017830004</v>
          </cell>
          <cell r="AL107">
            <v>210.28922991979445</v>
          </cell>
          <cell r="AM107">
            <v>155.67119889554124</v>
          </cell>
          <cell r="AN107">
            <v>150.22176421485949</v>
          </cell>
          <cell r="AO107">
            <v>153.3319017830004</v>
          </cell>
          <cell r="AP107">
            <v>153.3319017830004</v>
          </cell>
          <cell r="AQ107">
            <v>156.50643052470608</v>
          </cell>
          <cell r="AR107">
            <v>156.50643052470608</v>
          </cell>
          <cell r="AS107">
            <v>163.05402165661525</v>
          </cell>
          <cell r="AT107">
            <v>163.05402165661525</v>
          </cell>
          <cell r="AU107">
            <v>5528.0446760101822</v>
          </cell>
          <cell r="AW107">
            <v>1790.0325705357632</v>
          </cell>
          <cell r="AX107">
            <v>1461.9669009588388</v>
          </cell>
          <cell r="AY107">
            <v>2276.0452045155807</v>
          </cell>
          <cell r="AZ107">
            <v>3251.9994714946019</v>
          </cell>
          <cell r="BA107">
            <v>1200</v>
          </cell>
          <cell r="BB107">
            <v>6.6336536112122193</v>
          </cell>
          <cell r="BC107">
            <v>2.148039084642916</v>
          </cell>
          <cell r="BD107">
            <v>1.7543602811506065</v>
          </cell>
          <cell r="BE107">
            <v>2.7312542454186968</v>
          </cell>
          <cell r="BF107">
            <v>2</v>
          </cell>
          <cell r="BG107">
            <v>3.9023993657935225</v>
          </cell>
          <cell r="BH107">
            <v>10824.209787281205</v>
          </cell>
          <cell r="BI107">
            <v>5904.8025502270193</v>
          </cell>
          <cell r="BK107">
            <v>0</v>
          </cell>
          <cell r="BL107">
            <v>0</v>
          </cell>
          <cell r="BM107">
            <v>0</v>
          </cell>
        </row>
        <row r="108">
          <cell r="A108">
            <v>37012</v>
          </cell>
          <cell r="B108">
            <v>40.293277757352726</v>
          </cell>
          <cell r="C108">
            <v>56.852159027497692</v>
          </cell>
          <cell r="D108">
            <v>42.501128593372037</v>
          </cell>
          <cell r="E108">
            <v>39.741315048347865</v>
          </cell>
          <cell r="F108">
            <v>26.494210032231923</v>
          </cell>
          <cell r="G108">
            <v>87.210108022763393</v>
          </cell>
          <cell r="H108">
            <v>0</v>
          </cell>
          <cell r="I108">
            <v>51.884494646454165</v>
          </cell>
          <cell r="J108">
            <v>71.755152170628094</v>
          </cell>
          <cell r="K108">
            <v>30.357948995265751</v>
          </cell>
          <cell r="L108">
            <v>23.734396487207771</v>
          </cell>
          <cell r="M108">
            <v>0</v>
          </cell>
          <cell r="N108">
            <v>0</v>
          </cell>
          <cell r="O108">
            <v>62.371786117546002</v>
          </cell>
          <cell r="P108">
            <v>43.053091302376856</v>
          </cell>
          <cell r="Q108">
            <v>166.14077541045432</v>
          </cell>
          <cell r="R108">
            <v>0</v>
          </cell>
          <cell r="S108">
            <v>10.487291471091797</v>
          </cell>
          <cell r="T108">
            <v>143.51030434125619</v>
          </cell>
          <cell r="U108">
            <v>381.95819463134347</v>
          </cell>
          <cell r="V108">
            <v>194.29087356970072</v>
          </cell>
          <cell r="W108">
            <v>172.76432791851227</v>
          </cell>
          <cell r="X108">
            <v>64.027674244560473</v>
          </cell>
          <cell r="Y108">
            <v>225.12981985634747</v>
          </cell>
          <cell r="Z108">
            <v>163.69454052959199</v>
          </cell>
          <cell r="AA108">
            <v>131.62572703402861</v>
          </cell>
          <cell r="AB108">
            <v>520.4500874199681</v>
          </cell>
          <cell r="AC108">
            <v>0</v>
          </cell>
          <cell r="AD108">
            <v>356.01594730811615</v>
          </cell>
          <cell r="AE108">
            <v>347.33657517064944</v>
          </cell>
          <cell r="AF108">
            <v>206.36605215811892</v>
          </cell>
          <cell r="AG108">
            <v>243.87366885065924</v>
          </cell>
          <cell r="AH108">
            <v>152.5136117376662</v>
          </cell>
          <cell r="AI108">
            <v>147.17471172934182</v>
          </cell>
          <cell r="AJ108">
            <v>150.22176421485949</v>
          </cell>
          <cell r="AK108">
            <v>150.22176421485949</v>
          </cell>
          <cell r="AL108">
            <v>206.02378726537168</v>
          </cell>
          <cell r="AM108">
            <v>152.5136117376662</v>
          </cell>
          <cell r="AN108">
            <v>147.17471172934182</v>
          </cell>
          <cell r="AO108">
            <v>150.22176421485949</v>
          </cell>
          <cell r="AP108">
            <v>150.22176421485949</v>
          </cell>
          <cell r="AQ108">
            <v>153.3319017830004</v>
          </cell>
          <cell r="AR108">
            <v>153.3319017830004</v>
          </cell>
          <cell r="AS108">
            <v>159.74668357175673</v>
          </cell>
          <cell r="AT108">
            <v>159.74668357175673</v>
          </cell>
          <cell r="AU108">
            <v>5415.9155024638158</v>
          </cell>
          <cell r="AW108">
            <v>1753.7240953842706</v>
          </cell>
          <cell r="AX108">
            <v>1432.3128098716129</v>
          </cell>
          <cell r="AY108">
            <v>2229.8785972079322</v>
          </cell>
          <cell r="AZ108">
            <v>3186.0369052558835</v>
          </cell>
          <cell r="BA108">
            <v>1200</v>
          </cell>
          <cell r="BB108">
            <v>6.4990986029565789</v>
          </cell>
          <cell r="BC108">
            <v>2.1044689144611248</v>
          </cell>
          <cell r="BD108">
            <v>1.7187753718459355</v>
          </cell>
          <cell r="BE108">
            <v>2.6758543166495183</v>
          </cell>
          <cell r="BF108">
            <v>2</v>
          </cell>
          <cell r="BG108">
            <v>3.8232442863070601</v>
          </cell>
          <cell r="BH108">
            <v>11138.444518987872</v>
          </cell>
          <cell r="BI108">
            <v>5992.290029437152</v>
          </cell>
          <cell r="BK108">
            <v>0</v>
          </cell>
          <cell r="BL108">
            <v>0</v>
          </cell>
          <cell r="BM108">
            <v>0</v>
          </cell>
        </row>
        <row r="109">
          <cell r="A109">
            <v>37043</v>
          </cell>
          <cell r="B109">
            <v>39.475981190627607</v>
          </cell>
          <cell r="C109">
            <v>55.698987159378689</v>
          </cell>
          <cell r="D109">
            <v>41.639048653127738</v>
          </cell>
          <cell r="E109">
            <v>38.935214325002541</v>
          </cell>
          <cell r="F109">
            <v>25.956809550001708</v>
          </cell>
          <cell r="G109">
            <v>85.441164768755598</v>
          </cell>
          <cell r="H109">
            <v>0</v>
          </cell>
          <cell r="I109">
            <v>50.832085368753326</v>
          </cell>
          <cell r="J109">
            <v>70.299692531254593</v>
          </cell>
          <cell r="K109">
            <v>29.742177609376963</v>
          </cell>
          <cell r="L109">
            <v>23.252975221876536</v>
          </cell>
          <cell r="M109">
            <v>0</v>
          </cell>
          <cell r="N109">
            <v>0</v>
          </cell>
          <cell r="O109">
            <v>61.10665581562904</v>
          </cell>
          <cell r="P109">
            <v>42.179815518752761</v>
          </cell>
          <cell r="Q109">
            <v>162.77082655313569</v>
          </cell>
          <cell r="R109">
            <v>0</v>
          </cell>
          <cell r="S109">
            <v>10.274570446875671</v>
          </cell>
          <cell r="T109">
            <v>140.59938506250919</v>
          </cell>
          <cell r="U109">
            <v>374.21067101252453</v>
          </cell>
          <cell r="V109">
            <v>190.34993670001248</v>
          </cell>
          <cell r="W109">
            <v>169.26002894063606</v>
          </cell>
          <cell r="X109">
            <v>62.728956412504118</v>
          </cell>
          <cell r="Y109">
            <v>220.56335519829514</v>
          </cell>
          <cell r="Z109">
            <v>160.37421035511102</v>
          </cell>
          <cell r="AA109">
            <v>128.95587089957755</v>
          </cell>
          <cell r="AB109">
            <v>509.89343645298368</v>
          </cell>
          <cell r="AC109">
            <v>0</v>
          </cell>
          <cell r="AD109">
            <v>348.79462832814767</v>
          </cell>
          <cell r="AE109">
            <v>340.29130593009404</v>
          </cell>
          <cell r="AF109">
            <v>202.1801860458325</v>
          </cell>
          <cell r="AG109">
            <v>238.92700967176108</v>
          </cell>
          <cell r="AH109">
            <v>149.42007211543239</v>
          </cell>
          <cell r="AI109">
            <v>144.18946472785655</v>
          </cell>
          <cell r="AJ109">
            <v>147.17471172934182</v>
          </cell>
          <cell r="AK109">
            <v>147.17471172934182</v>
          </cell>
          <cell r="AL109">
            <v>201.84486354986512</v>
          </cell>
          <cell r="AM109">
            <v>149.42007211543239</v>
          </cell>
          <cell r="AN109">
            <v>144.18946472785655</v>
          </cell>
          <cell r="AO109">
            <v>147.17471172934182</v>
          </cell>
          <cell r="AP109">
            <v>147.17471172934182</v>
          </cell>
          <cell r="AQ109">
            <v>150.22176421485949</v>
          </cell>
          <cell r="AR109">
            <v>150.22176421485949</v>
          </cell>
          <cell r="AS109">
            <v>156.50643052470608</v>
          </cell>
          <cell r="AT109">
            <v>156.50643052470608</v>
          </cell>
          <cell r="AU109">
            <v>5306.0607229024954</v>
          </cell>
          <cell r="AW109">
            <v>1718.1520902778082</v>
          </cell>
          <cell r="AX109">
            <v>1403.2602133309688</v>
          </cell>
          <cell r="AY109">
            <v>2184.6484192937187</v>
          </cell>
          <cell r="AZ109">
            <v>3121.4123036087767</v>
          </cell>
          <cell r="BA109">
            <v>1200</v>
          </cell>
          <cell r="BB109">
            <v>6.3672728674829946</v>
          </cell>
          <cell r="BC109">
            <v>2.0617825083333701</v>
          </cell>
          <cell r="BD109">
            <v>1.6839122559971627</v>
          </cell>
          <cell r="BE109">
            <v>2.6215781031524621</v>
          </cell>
          <cell r="BF109">
            <v>2</v>
          </cell>
          <cell r="BG109">
            <v>3.7456947643305321</v>
          </cell>
          <cell r="BH109">
            <v>11084.156111907001</v>
          </cell>
          <cell r="BI109">
            <v>6187.4538849545188</v>
          </cell>
          <cell r="BK109">
            <v>0</v>
          </cell>
          <cell r="BL109">
            <v>0</v>
          </cell>
          <cell r="BM109">
            <v>0</v>
          </cell>
        </row>
        <row r="110">
          <cell r="A110">
            <v>37073</v>
          </cell>
          <cell r="B110">
            <v>38.675262418392258</v>
          </cell>
          <cell r="C110">
            <v>54.569205878005526</v>
          </cell>
          <cell r="D110">
            <v>40.794454879674014</v>
          </cell>
          <cell r="E110">
            <v>38.14546430307179</v>
          </cell>
          <cell r="F110">
            <v>25.430309535381205</v>
          </cell>
          <cell r="G110">
            <v>83.708102220629783</v>
          </cell>
          <cell r="H110">
            <v>0</v>
          </cell>
          <cell r="I110">
            <v>49.801022840121512</v>
          </cell>
          <cell r="J110">
            <v>68.873754991657407</v>
          </cell>
          <cell r="K110">
            <v>29.138896342624303</v>
          </cell>
          <cell r="L110">
            <v>22.781318958779003</v>
          </cell>
          <cell r="M110">
            <v>0</v>
          </cell>
          <cell r="N110">
            <v>0</v>
          </cell>
          <cell r="O110">
            <v>59.867187031209944</v>
          </cell>
          <cell r="P110">
            <v>41.324252994994445</v>
          </cell>
          <cell r="Q110">
            <v>159.46923271145297</v>
          </cell>
          <cell r="R110">
            <v>0</v>
          </cell>
          <cell r="S110">
            <v>10.06616419108839</v>
          </cell>
          <cell r="T110">
            <v>137.74750998331481</v>
          </cell>
          <cell r="U110">
            <v>366.62029580174561</v>
          </cell>
          <cell r="V110">
            <v>186.48893659279545</v>
          </cell>
          <cell r="W110">
            <v>165.82681009529821</v>
          </cell>
          <cell r="X110">
            <v>61.45658137717124</v>
          </cell>
          <cell r="Y110">
            <v>216.08951531774474</v>
          </cell>
          <cell r="Z110">
            <v>157.12122874602449</v>
          </cell>
          <cell r="AA110">
            <v>126.34016931332376</v>
          </cell>
          <cell r="AB110">
            <v>499.55091337709297</v>
          </cell>
          <cell r="AC110">
            <v>0</v>
          </cell>
          <cell r="AD110">
            <v>341.71978438168469</v>
          </cell>
          <cell r="AE110">
            <v>333.38894078378075</v>
          </cell>
          <cell r="AF110">
            <v>198.0792247661324</v>
          </cell>
          <cell r="AG110">
            <v>234.08068702016206</v>
          </cell>
          <cell r="AH110">
            <v>146.38928090814525</v>
          </cell>
          <cell r="AI110">
            <v>141.26476956680068</v>
          </cell>
          <cell r="AJ110">
            <v>144.18946472785655</v>
          </cell>
          <cell r="AK110">
            <v>144.18946472785655</v>
          </cell>
          <cell r="AL110">
            <v>197.7507038494843</v>
          </cell>
          <cell r="AM110">
            <v>146.38928090814525</v>
          </cell>
          <cell r="AN110">
            <v>141.26476956680068</v>
          </cell>
          <cell r="AO110">
            <v>144.18946472785655</v>
          </cell>
          <cell r="AP110">
            <v>144.18946472785655</v>
          </cell>
          <cell r="AQ110">
            <v>147.17471172934182</v>
          </cell>
          <cell r="AR110">
            <v>147.17471172934182</v>
          </cell>
          <cell r="AS110">
            <v>153.3319017830004</v>
          </cell>
          <cell r="AT110">
            <v>153.3319017830004</v>
          </cell>
          <cell r="AU110">
            <v>5198.4342042117478</v>
          </cell>
          <cell r="AW110">
            <v>1683.301616882419</v>
          </cell>
          <cell r="AX110">
            <v>1374.7969108048278</v>
          </cell>
          <cell r="AY110">
            <v>2140.3356765245007</v>
          </cell>
          <cell r="AZ110">
            <v>3058.098527687247</v>
          </cell>
          <cell r="BA110">
            <v>1200</v>
          </cell>
          <cell r="BB110">
            <v>6.2381210450540978</v>
          </cell>
          <cell r="BC110">
            <v>2.0199619402589026</v>
          </cell>
          <cell r="BD110">
            <v>1.6497562929657932</v>
          </cell>
          <cell r="BE110">
            <v>2.5684028118294009</v>
          </cell>
          <cell r="BF110">
            <v>2</v>
          </cell>
          <cell r="BG110">
            <v>3.6697182332246965</v>
          </cell>
          <cell r="BH110">
            <v>11132.81254741118</v>
          </cell>
          <cell r="BI110">
            <v>6279.9549750597325</v>
          </cell>
          <cell r="BK110">
            <v>0</v>
          </cell>
          <cell r="BL110">
            <v>0</v>
          </cell>
          <cell r="BM110">
            <v>0</v>
          </cell>
        </row>
        <row r="111">
          <cell r="A111">
            <v>37104</v>
          </cell>
          <cell r="B111">
            <v>37.890785181715302</v>
          </cell>
          <cell r="C111">
            <v>53.462340735844897</v>
          </cell>
          <cell r="D111">
            <v>39.96699258893257</v>
          </cell>
          <cell r="E111">
            <v>37.37173332991096</v>
          </cell>
          <cell r="F111">
            <v>24.91448888660732</v>
          </cell>
          <cell r="G111">
            <v>82.010192585082407</v>
          </cell>
          <cell r="H111">
            <v>0</v>
          </cell>
          <cell r="I111">
            <v>48.790874069605984</v>
          </cell>
          <cell r="J111">
            <v>67.47674073456146</v>
          </cell>
          <cell r="K111">
            <v>28.547851849237556</v>
          </cell>
          <cell r="L111">
            <v>22.319229627585731</v>
          </cell>
          <cell r="M111">
            <v>0</v>
          </cell>
          <cell r="N111">
            <v>0</v>
          </cell>
          <cell r="O111">
            <v>58.652859253888089</v>
          </cell>
          <cell r="P111">
            <v>40.486044440736883</v>
          </cell>
          <cell r="Q111">
            <v>156.23460739310005</v>
          </cell>
          <cell r="R111">
            <v>0</v>
          </cell>
          <cell r="S111">
            <v>9.8619851842820605</v>
          </cell>
          <cell r="T111">
            <v>134.95348146912292</v>
          </cell>
          <cell r="U111">
            <v>359.18388144858875</v>
          </cell>
          <cell r="V111">
            <v>182.7062518351203</v>
          </cell>
          <cell r="W111">
            <v>162.46322961475184</v>
          </cell>
          <cell r="X111">
            <v>60.210014809301015</v>
          </cell>
          <cell r="Y111">
            <v>211.70642144193664</v>
          </cell>
          <cell r="Z111">
            <v>153.93422962455628</v>
          </cell>
          <cell r="AA111">
            <v>123.77752382091511</v>
          </cell>
          <cell r="AB111">
            <v>489.41817488740804</v>
          </cell>
          <cell r="AC111">
            <v>0</v>
          </cell>
          <cell r="AD111">
            <v>334.78844441378561</v>
          </cell>
          <cell r="AE111">
            <v>326.62658110861173</v>
          </cell>
          <cell r="AF111">
            <v>194.06144613526905</v>
          </cell>
          <cell r="AG111">
            <v>229.33266570031984</v>
          </cell>
          <cell r="AH111">
            <v>143.4199653460785</v>
          </cell>
          <cell r="AI111">
            <v>138.39939803109598</v>
          </cell>
          <cell r="AJ111">
            <v>141.26476956680068</v>
          </cell>
          <cell r="AK111">
            <v>141.26476956680068</v>
          </cell>
          <cell r="AL111">
            <v>193.73958883677807</v>
          </cell>
          <cell r="AM111">
            <v>143.4199653460785</v>
          </cell>
          <cell r="AN111">
            <v>138.39939803109598</v>
          </cell>
          <cell r="AO111">
            <v>141.26476956680068</v>
          </cell>
          <cell r="AP111">
            <v>141.26476956680068</v>
          </cell>
          <cell r="AQ111">
            <v>144.18946472785655</v>
          </cell>
          <cell r="AR111">
            <v>144.18946472785655</v>
          </cell>
          <cell r="AS111">
            <v>150.22176421485949</v>
          </cell>
          <cell r="AT111">
            <v>150.22176421485949</v>
          </cell>
          <cell r="AU111">
            <v>5092.9907490271326</v>
          </cell>
          <cell r="AW111">
            <v>1649.158039868762</v>
          </cell>
          <cell r="AX111">
            <v>1346.9109492329858</v>
          </cell>
          <cell r="AY111">
            <v>2096.9217599253843</v>
          </cell>
          <cell r="AZ111">
            <v>2996.0689891017478</v>
          </cell>
          <cell r="BA111">
            <v>1200</v>
          </cell>
          <cell r="BB111">
            <v>6.1115888988325588</v>
          </cell>
          <cell r="BC111">
            <v>1.9789896478425144</v>
          </cell>
          <cell r="BD111">
            <v>1.6162931390795829</v>
          </cell>
          <cell r="BE111">
            <v>2.5163061119104611</v>
          </cell>
          <cell r="BF111">
            <v>2</v>
          </cell>
          <cell r="BG111">
            <v>3.5952827869220974</v>
          </cell>
          <cell r="BH111">
            <v>11230.267879430818</v>
          </cell>
          <cell r="BI111">
            <v>6494.4457848307375</v>
          </cell>
          <cell r="BK111">
            <v>0</v>
          </cell>
          <cell r="BL111">
            <v>0</v>
          </cell>
          <cell r="BM111">
            <v>0</v>
          </cell>
        </row>
        <row r="112">
          <cell r="A112">
            <v>37135</v>
          </cell>
          <cell r="B112">
            <v>37.122220042239057</v>
          </cell>
          <cell r="C112">
            <v>52.377926908912663</v>
          </cell>
          <cell r="D112">
            <v>39.156314291128858</v>
          </cell>
          <cell r="E112">
            <v>36.613696480016579</v>
          </cell>
          <cell r="F112">
            <v>24.409130986677734</v>
          </cell>
          <cell r="G112">
            <v>80.346722831147517</v>
          </cell>
          <cell r="H112">
            <v>0</v>
          </cell>
          <cell r="I112">
            <v>47.801214848910547</v>
          </cell>
          <cell r="J112">
            <v>66.108063088918826</v>
          </cell>
          <cell r="K112">
            <v>27.968795922234907</v>
          </cell>
          <cell r="L112">
            <v>21.866513175565476</v>
          </cell>
          <cell r="M112">
            <v>0</v>
          </cell>
          <cell r="N112">
            <v>0</v>
          </cell>
          <cell r="O112">
            <v>57.463162531137186</v>
          </cell>
          <cell r="P112">
            <v>39.664837853351308</v>
          </cell>
          <cell r="Q112">
            <v>153.06559222895828</v>
          </cell>
          <cell r="R112">
            <v>0</v>
          </cell>
          <cell r="S112">
            <v>9.6619476822266002</v>
          </cell>
          <cell r="T112">
            <v>132.21612617783765</v>
          </cell>
          <cell r="U112">
            <v>351.89830505793719</v>
          </cell>
          <cell r="V112">
            <v>179.00029390230333</v>
          </cell>
          <cell r="W112">
            <v>159.16787497562765</v>
          </cell>
          <cell r="X112">
            <v>58.988733217804516</v>
          </cell>
          <cell r="Y112">
            <v>207.41223290656532</v>
          </cell>
          <cell r="Z112">
            <v>150.81187462203559</v>
          </cell>
          <cell r="AA112">
            <v>121.26685824871279</v>
          </cell>
          <cell r="AB112">
            <v>479.4909657773137</v>
          </cell>
          <cell r="AC112">
            <v>0</v>
          </cell>
          <cell r="AD112">
            <v>327.99769763348178</v>
          </cell>
          <cell r="AE112">
            <v>320.00138707627667</v>
          </cell>
          <cell r="AF112">
            <v>190.12516290174321</v>
          </cell>
          <cell r="AG112">
            <v>224.6809517979782</v>
          </cell>
          <cell r="AH112">
            <v>140.51087847597904</v>
          </cell>
          <cell r="AI112">
            <v>135.59214681840464</v>
          </cell>
          <cell r="AJ112">
            <v>138.39939803109598</v>
          </cell>
          <cell r="AK112">
            <v>138.39939803109598</v>
          </cell>
          <cell r="AL112">
            <v>189.8098340586094</v>
          </cell>
          <cell r="AM112">
            <v>140.51087847597904</v>
          </cell>
          <cell r="AN112">
            <v>135.59214681840464</v>
          </cell>
          <cell r="AO112">
            <v>138.39939803109598</v>
          </cell>
          <cell r="AP112">
            <v>138.39939803109598</v>
          </cell>
          <cell r="AQ112">
            <v>141.26476956680068</v>
          </cell>
          <cell r="AR112">
            <v>141.26476956680068</v>
          </cell>
          <cell r="AS112">
            <v>147.17471172934182</v>
          </cell>
          <cell r="AT112">
            <v>147.17471172934182</v>
          </cell>
          <cell r="AU112">
            <v>4989.6860767537755</v>
          </cell>
          <cell r="AW112">
            <v>1615.7070207660558</v>
          </cell>
          <cell r="AX112">
            <v>1319.5906180074701</v>
          </cell>
          <cell r="AY112">
            <v>2054.3884379802494</v>
          </cell>
          <cell r="AZ112">
            <v>2935.2976387735262</v>
          </cell>
          <cell r="BA112">
            <v>1200</v>
          </cell>
          <cell r="BB112">
            <v>5.9876232921045309</v>
          </cell>
          <cell r="BC112">
            <v>1.938848424919267</v>
          </cell>
          <cell r="BD112">
            <v>1.5835087416089642</v>
          </cell>
          <cell r="BE112">
            <v>2.4652661255762993</v>
          </cell>
          <cell r="BF112">
            <v>2</v>
          </cell>
          <cell r="BG112">
            <v>3.5223571665282316</v>
          </cell>
          <cell r="BH112">
            <v>11353.88823524237</v>
          </cell>
          <cell r="BI112">
            <v>6405.9887770491841</v>
          </cell>
          <cell r="BK112">
            <v>0</v>
          </cell>
          <cell r="BL112">
            <v>0</v>
          </cell>
          <cell r="BM112">
            <v>0</v>
          </cell>
        </row>
        <row r="113">
          <cell r="A113">
            <v>37165</v>
          </cell>
          <cell r="B113">
            <v>36.36924424383308</v>
          </cell>
          <cell r="C113">
            <v>51.315509001572728</v>
          </cell>
          <cell r="D113">
            <v>38.362079544865026</v>
          </cell>
          <cell r="E113">
            <v>35.871035418575069</v>
          </cell>
          <cell r="F113">
            <v>23.914023612383396</v>
          </cell>
          <cell r="G113">
            <v>78.716994390761982</v>
          </cell>
          <cell r="H113">
            <v>0</v>
          </cell>
          <cell r="I113">
            <v>46.831629574250798</v>
          </cell>
          <cell r="J113">
            <v>64.767147283538321</v>
          </cell>
          <cell r="K113">
            <v>27.401485389189311</v>
          </cell>
          <cell r="L113">
            <v>21.422979486093464</v>
          </cell>
          <cell r="M113">
            <v>0</v>
          </cell>
          <cell r="N113">
            <v>0</v>
          </cell>
          <cell r="O113">
            <v>56.297597254152599</v>
          </cell>
          <cell r="P113">
            <v>38.860288370123008</v>
          </cell>
          <cell r="Q113">
            <v>149.9608564026542</v>
          </cell>
          <cell r="R113">
            <v>0</v>
          </cell>
          <cell r="S113">
            <v>9.4659676799017571</v>
          </cell>
          <cell r="T113">
            <v>129.53429456707664</v>
          </cell>
          <cell r="U113">
            <v>344.76050707852716</v>
          </cell>
          <cell r="V113">
            <v>175.36950649081152</v>
          </cell>
          <cell r="W113">
            <v>155.93936230575</v>
          </cell>
          <cell r="X113">
            <v>57.792223729926526</v>
          </cell>
          <cell r="Y113">
            <v>203.20514638279914</v>
          </cell>
          <cell r="Z113">
            <v>147.75285251685386</v>
          </cell>
          <cell r="AA113">
            <v>118.80711825185615</v>
          </cell>
          <cell r="AB113">
            <v>469.76511715150917</v>
          </cell>
          <cell r="AC113">
            <v>0</v>
          </cell>
          <cell r="AD113">
            <v>321.3446922914016</v>
          </cell>
          <cell r="AE113">
            <v>313.51057646067738</v>
          </cell>
          <cell r="AF113">
            <v>186.26872203775088</v>
          </cell>
          <cell r="AG113">
            <v>220.12359184283008</v>
          </cell>
          <cell r="AH113">
            <v>137.66079863741362</v>
          </cell>
          <cell r="AI113">
            <v>132.84183703380668</v>
          </cell>
          <cell r="AJ113">
            <v>135.59214681840464</v>
          </cell>
          <cell r="AK113">
            <v>135.59214681840464</v>
          </cell>
          <cell r="AL113">
            <v>185.95978922877529</v>
          </cell>
          <cell r="AM113">
            <v>137.66079863741362</v>
          </cell>
          <cell r="AN113">
            <v>132.84183703380668</v>
          </cell>
          <cell r="AO113">
            <v>135.59214681840464</v>
          </cell>
          <cell r="AP113">
            <v>135.59214681840464</v>
          </cell>
          <cell r="AQ113">
            <v>138.39939803109598</v>
          </cell>
          <cell r="AR113">
            <v>138.39939803109598</v>
          </cell>
          <cell r="AS113">
            <v>144.18946472785655</v>
          </cell>
          <cell r="AT113">
            <v>144.18946472785655</v>
          </cell>
          <cell r="AU113">
            <v>4888.4768049708946</v>
          </cell>
          <cell r="AW113">
            <v>1582.9345119406896</v>
          </cell>
          <cell r="AX113">
            <v>1292.8244440547101</v>
          </cell>
          <cell r="AY113">
            <v>2012.7178489754954</v>
          </cell>
          <cell r="AZ113">
            <v>2875.7589559953994</v>
          </cell>
          <cell r="BA113">
            <v>1200</v>
          </cell>
          <cell r="BB113">
            <v>5.8661721659650734</v>
          </cell>
          <cell r="BC113">
            <v>1.8995214143288275</v>
          </cell>
          <cell r="BD113">
            <v>1.5513893328656521</v>
          </cell>
          <cell r="BE113">
            <v>2.4152614187705943</v>
          </cell>
          <cell r="BF113">
            <v>2</v>
          </cell>
          <cell r="BG113">
            <v>3.4509107471944791</v>
          </cell>
          <cell r="BH113">
            <v>11262.161329627173</v>
          </cell>
          <cell r="BI113">
            <v>6124.5146381235772</v>
          </cell>
          <cell r="BK113">
            <v>0</v>
          </cell>
          <cell r="BL113">
            <v>0</v>
          </cell>
          <cell r="BM113">
            <v>0</v>
          </cell>
        </row>
        <row r="114">
          <cell r="A114">
            <v>37196</v>
          </cell>
          <cell r="B114">
            <v>35.63154157705393</v>
          </cell>
          <cell r="C114">
            <v>50.274640855295296</v>
          </cell>
          <cell r="D114">
            <v>37.583954814152776</v>
          </cell>
          <cell r="E114">
            <v>35.143438267779196</v>
          </cell>
          <cell r="F114">
            <v>23.428958845186148</v>
          </cell>
          <cell r="G114">
            <v>77.120322865404376</v>
          </cell>
          <cell r="H114">
            <v>0</v>
          </cell>
          <cell r="I114">
            <v>45.881711071822856</v>
          </cell>
          <cell r="J114">
            <v>63.453430205712444</v>
          </cell>
          <cell r="K114">
            <v>26.84568201010913</v>
          </cell>
          <cell r="L114">
            <v>20.988442298812597</v>
          </cell>
          <cell r="M114">
            <v>0</v>
          </cell>
          <cell r="N114">
            <v>0</v>
          </cell>
          <cell r="O114">
            <v>55.155673948042413</v>
          </cell>
          <cell r="P114">
            <v>38.072058123427482</v>
          </cell>
          <cell r="Q114">
            <v>146.91909609168812</v>
          </cell>
          <cell r="R114">
            <v>0</v>
          </cell>
          <cell r="S114">
            <v>9.2739628762195139</v>
          </cell>
          <cell r="T114">
            <v>126.90686041142489</v>
          </cell>
          <cell r="U114">
            <v>337.76749001810015</v>
          </cell>
          <cell r="V114">
            <v>171.81236486469837</v>
          </cell>
          <cell r="W114">
            <v>152.77633580298462</v>
          </cell>
          <cell r="X114">
            <v>56.619983875866509</v>
          </cell>
          <cell r="Y114">
            <v>199.08339511997886</v>
          </cell>
          <cell r="Z114">
            <v>144.75587868382209</v>
          </cell>
          <cell r="AA114">
            <v>116.39727087149434</v>
          </cell>
          <cell r="AB114">
            <v>460.23654467529531</v>
          </cell>
          <cell r="AC114">
            <v>0</v>
          </cell>
          <cell r="AD114">
            <v>314.82663448218858</v>
          </cell>
          <cell r="AE114">
            <v>307.15142346954184</v>
          </cell>
          <cell r="AF114">
            <v>182.49050404500025</v>
          </cell>
          <cell r="AG114">
            <v>215.65867198816483</v>
          </cell>
          <cell r="AH114">
            <v>134.86852894973686</v>
          </cell>
          <cell r="AI114">
            <v>130.14731369472747</v>
          </cell>
          <cell r="AJ114">
            <v>132.84183703380668</v>
          </cell>
          <cell r="AK114">
            <v>132.84183703380668</v>
          </cell>
          <cell r="AL114">
            <v>182.18783753497519</v>
          </cell>
          <cell r="AM114">
            <v>134.86852894973686</v>
          </cell>
          <cell r="AN114">
            <v>130.14731369472747</v>
          </cell>
          <cell r="AO114">
            <v>132.84183703380668</v>
          </cell>
          <cell r="AP114">
            <v>132.84183703380668</v>
          </cell>
          <cell r="AQ114">
            <v>135.59214681840464</v>
          </cell>
          <cell r="AR114">
            <v>135.59214681840464</v>
          </cell>
          <cell r="AS114">
            <v>141.26476956680068</v>
          </cell>
          <cell r="AT114">
            <v>141.26476956680068</v>
          </cell>
          <cell r="AU114">
            <v>4789.3204312135131</v>
          </cell>
          <cell r="AW114">
            <v>1550.8267506969732</v>
          </cell>
          <cell r="AX114">
            <v>1266.6011870174634</v>
          </cell>
          <cell r="AY114">
            <v>1971.892493499076</v>
          </cell>
          <cell r="AZ114">
            <v>2817.4279377144367</v>
          </cell>
          <cell r="BA114">
            <v>1200</v>
          </cell>
          <cell r="BB114">
            <v>5.7471845174562155</v>
          </cell>
          <cell r="BC114">
            <v>1.8609921008363679</v>
          </cell>
          <cell r="BD114">
            <v>1.519921424420956</v>
          </cell>
          <cell r="BE114">
            <v>2.3662709921988911</v>
          </cell>
          <cell r="BF114">
            <v>2</v>
          </cell>
          <cell r="BG114">
            <v>3.3809135252573239</v>
          </cell>
          <cell r="BH114">
            <v>11675.05242038729</v>
          </cell>
          <cell r="BI114">
            <v>6417.3025293677038</v>
          </cell>
          <cell r="BK114">
            <v>0</v>
          </cell>
          <cell r="BL114">
            <v>0</v>
          </cell>
          <cell r="BM114">
            <v>0</v>
          </cell>
        </row>
        <row r="115">
          <cell r="A115">
            <v>37226</v>
          </cell>
          <cell r="B115">
            <v>34.908802246354149</v>
          </cell>
          <cell r="C115">
            <v>49.254885361294235</v>
          </cell>
          <cell r="D115">
            <v>36.82161332834616</v>
          </cell>
          <cell r="E115">
            <v>34.430599475856127</v>
          </cell>
          <cell r="F115">
            <v>22.9537329839041</v>
          </cell>
          <cell r="G115">
            <v>75.556037738684296</v>
          </cell>
          <cell r="H115">
            <v>0</v>
          </cell>
          <cell r="I115">
            <v>44.951060426812177</v>
          </cell>
          <cell r="J115">
            <v>62.166360164740233</v>
          </cell>
          <cell r="K115">
            <v>26.301152377390117</v>
          </cell>
          <cell r="L115">
            <v>20.562719131414095</v>
          </cell>
          <cell r="M115">
            <v>0</v>
          </cell>
          <cell r="N115">
            <v>0</v>
          </cell>
          <cell r="O115">
            <v>54.036913066274259</v>
          </cell>
          <cell r="P115">
            <v>37.299816098844154</v>
          </cell>
          <cell r="Q115">
            <v>143.93903391989861</v>
          </cell>
          <cell r="R115">
            <v>0</v>
          </cell>
          <cell r="S115">
            <v>9.0858526394620363</v>
          </cell>
          <cell r="T115">
            <v>124.33272032948047</v>
          </cell>
          <cell r="U115">
            <v>330.9163171846173</v>
          </cell>
          <cell r="V115">
            <v>168.32737521529668</v>
          </cell>
          <cell r="W115">
            <v>149.67746716587459</v>
          </cell>
          <cell r="X115">
            <v>55.471521377768227</v>
          </cell>
          <cell r="Y115">
            <v>195.04524820367723</v>
          </cell>
          <cell r="Z115">
            <v>141.81969455469707</v>
          </cell>
          <cell r="AA115">
            <v>114.03630410099908</v>
          </cell>
          <cell r="AB115">
            <v>450.90124685937337</v>
          </cell>
          <cell r="AC115">
            <v>0</v>
          </cell>
          <cell r="AD115">
            <v>308.44078697121108</v>
          </cell>
          <cell r="AE115">
            <v>300.92125759973788</v>
          </cell>
          <cell r="AF115">
            <v>178.78892227460932</v>
          </cell>
          <cell r="AG115">
            <v>211.28431720715517</v>
          </cell>
          <cell r="AH115">
            <v>132.13289680946571</v>
          </cell>
          <cell r="AI115">
            <v>127.50744524590694</v>
          </cell>
          <cell r="AJ115">
            <v>130.14731369472747</v>
          </cell>
          <cell r="AK115">
            <v>130.14731369472747</v>
          </cell>
          <cell r="AL115">
            <v>178.49239495983653</v>
          </cell>
          <cell r="AM115">
            <v>132.13289680946571</v>
          </cell>
          <cell r="AN115">
            <v>127.50744524590694</v>
          </cell>
          <cell r="AO115">
            <v>130.14731369472747</v>
          </cell>
          <cell r="AP115">
            <v>130.14731369472747</v>
          </cell>
          <cell r="AQ115">
            <v>132.84183703380668</v>
          </cell>
          <cell r="AR115">
            <v>132.84183703380668</v>
          </cell>
          <cell r="AS115">
            <v>138.39939803109598</v>
          </cell>
          <cell r="AT115">
            <v>138.39939803109598</v>
          </cell>
          <cell r="AU115">
            <v>4692.1753151236953</v>
          </cell>
          <cell r="AW115">
            <v>1519.3702534975409</v>
          </cell>
          <cell r="AX115">
            <v>1240.9098345344696</v>
          </cell>
          <cell r="AY115">
            <v>1931.8952270916852</v>
          </cell>
          <cell r="AZ115">
            <v>2760.2800880320106</v>
          </cell>
          <cell r="BA115">
            <v>1200</v>
          </cell>
          <cell r="BB115">
            <v>5.6306103781484351</v>
          </cell>
          <cell r="BC115">
            <v>1.8232443041970492</v>
          </cell>
          <cell r="BD115">
            <v>1.4890918014413634</v>
          </cell>
          <cell r="BE115">
            <v>2.3182742725100223</v>
          </cell>
          <cell r="BF115">
            <v>2</v>
          </cell>
          <cell r="BG115">
            <v>3.3123361056384129</v>
          </cell>
          <cell r="BH115">
            <v>11454.024889761355</v>
          </cell>
          <cell r="BI115">
            <v>6435.1519418935732</v>
          </cell>
          <cell r="BK115">
            <v>0</v>
          </cell>
          <cell r="BL115">
            <v>0</v>
          </cell>
          <cell r="BM115">
            <v>0</v>
          </cell>
        </row>
        <row r="116">
          <cell r="B116">
            <v>39.149945399665341</v>
          </cell>
          <cell r="C116">
            <v>55.23896405706207</v>
          </cell>
          <cell r="D116">
            <v>41.29514788731823</v>
          </cell>
          <cell r="E116">
            <v>38.613644777752086</v>
          </cell>
          <cell r="F116">
            <v>25.742429851834746</v>
          </cell>
          <cell r="G116">
            <v>84.735498262289354</v>
          </cell>
          <cell r="H116">
            <v>0</v>
          </cell>
          <cell r="I116">
            <v>50.412258459843024</v>
          </cell>
          <cell r="J116">
            <v>69.719080848719059</v>
          </cell>
          <cell r="K116">
            <v>29.496534205227313</v>
          </cell>
          <cell r="L116">
            <v>23.060926742268627</v>
          </cell>
          <cell r="M116">
            <v>0</v>
          </cell>
          <cell r="N116">
            <v>0</v>
          </cell>
          <cell r="O116">
            <v>60.601970276194301</v>
          </cell>
          <cell r="P116">
            <v>41.831448509231436</v>
          </cell>
          <cell r="Q116">
            <v>161.42648719588036</v>
          </cell>
          <cell r="R116">
            <v>0</v>
          </cell>
          <cell r="S116">
            <v>10.189711816351245</v>
          </cell>
          <cell r="T116">
            <v>139.43816169743812</v>
          </cell>
          <cell r="U116">
            <v>371.12003036395083</v>
          </cell>
          <cell r="V116">
            <v>188.77781891345475</v>
          </cell>
          <cell r="W116">
            <v>167.862094658839</v>
          </cell>
          <cell r="X116">
            <v>62.210872141933955</v>
          </cell>
          <cell r="Y116">
            <v>218.74170198536777</v>
          </cell>
          <cell r="Z116">
            <v>159.04966487337666</v>
          </cell>
          <cell r="AA116">
            <v>127.89081239818297</v>
          </cell>
          <cell r="AB116">
            <v>505.68217925692738</v>
          </cell>
          <cell r="AC116">
            <v>0</v>
          </cell>
          <cell r="AD116">
            <v>345.91390113402912</v>
          </cell>
          <cell r="AE116">
            <v>337.48080846454053</v>
          </cell>
          <cell r="AF116">
            <v>200.5103611323988</v>
          </cell>
          <cell r="AG116">
            <v>236.95368933288432</v>
          </cell>
          <cell r="AH116">
            <v>148.18599787766883</v>
          </cell>
          <cell r="AI116">
            <v>142.9985905617666</v>
          </cell>
          <cell r="AJ116">
            <v>145.959182131316</v>
          </cell>
          <cell r="AK116">
            <v>145.959182131316</v>
          </cell>
          <cell r="AL116">
            <v>200.17780809603451</v>
          </cell>
          <cell r="AM116">
            <v>148.18599787766883</v>
          </cell>
          <cell r="AN116">
            <v>142.9985905617666</v>
          </cell>
          <cell r="AO116">
            <v>145.959182131316</v>
          </cell>
          <cell r="AP116">
            <v>145.959182131316</v>
          </cell>
          <cell r="AQ116">
            <v>148.98106872767127</v>
          </cell>
          <cell r="AR116">
            <v>148.98106872767127</v>
          </cell>
          <cell r="AS116">
            <v>155.21382939541695</v>
          </cell>
          <cell r="AT116">
            <v>155.21382939541695</v>
          </cell>
          <cell r="BA116">
            <v>1200</v>
          </cell>
        </row>
        <row r="117">
          <cell r="A117">
            <v>37257</v>
          </cell>
          <cell r="B117">
            <v>34.200722739984755</v>
          </cell>
          <cell r="C117">
            <v>48.255814276964813</v>
          </cell>
          <cell r="D117">
            <v>36.074734944915427</v>
          </cell>
          <cell r="E117">
            <v>33.732219688752068</v>
          </cell>
          <cell r="F117">
            <v>22.488146459168057</v>
          </cell>
          <cell r="G117">
            <v>74.023482094761491</v>
          </cell>
          <cell r="H117">
            <v>0</v>
          </cell>
          <cell r="I117">
            <v>44.03928681587076</v>
          </cell>
          <cell r="J117">
            <v>60.905396660246787</v>
          </cell>
          <cell r="K117">
            <v>25.767667817796735</v>
          </cell>
          <cell r="L117">
            <v>20.145631203004722</v>
          </cell>
          <cell r="M117">
            <v>0</v>
          </cell>
          <cell r="N117">
            <v>0</v>
          </cell>
          <cell r="O117">
            <v>52.940844789291489</v>
          </cell>
          <cell r="P117">
            <v>36.543237996148086</v>
          </cell>
          <cell r="Q117">
            <v>141.01941842103301</v>
          </cell>
          <cell r="R117">
            <v>0</v>
          </cell>
          <cell r="S117">
            <v>8.9015579734206867</v>
          </cell>
          <cell r="T117">
            <v>121.81079332049357</v>
          </cell>
          <cell r="U117">
            <v>324.20411145300602</v>
          </cell>
          <cell r="V117">
            <v>164.91307403389905</v>
          </cell>
          <cell r="W117">
            <v>146.64145503582498</v>
          </cell>
          <cell r="X117">
            <v>54.34635394298946</v>
          </cell>
          <cell r="Y117">
            <v>191.08900982880775</v>
          </cell>
          <cell r="Z117">
            <v>138.9430670896503</v>
          </cell>
          <cell r="AA117">
            <v>111.72322646097609</v>
          </cell>
          <cell r="AB117">
            <v>441.75530337943417</v>
          </cell>
          <cell r="AC117">
            <v>0</v>
          </cell>
          <cell r="AD117">
            <v>302.1844680450705</v>
          </cell>
          <cell r="AE117">
            <v>294.817462515805</v>
          </cell>
          <cell r="AF117">
            <v>175.16242226079851</v>
          </cell>
          <cell r="AG117">
            <v>206.99869050544666</v>
          </cell>
          <cell r="AH117">
            <v>129.45275339784877</v>
          </cell>
          <cell r="AI117">
            <v>124.92112308420704</v>
          </cell>
          <cell r="AJ117">
            <v>127.50744524590694</v>
          </cell>
          <cell r="AK117">
            <v>127.50744524590694</v>
          </cell>
          <cell r="AL117">
            <v>174.87190961571241</v>
          </cell>
          <cell r="AM117">
            <v>129.45275339784877</v>
          </cell>
          <cell r="AN117">
            <v>124.92112308420704</v>
          </cell>
          <cell r="AO117">
            <v>127.50744524590694</v>
          </cell>
          <cell r="AP117">
            <v>127.50744524590694</v>
          </cell>
          <cell r="AQ117">
            <v>130.14731369472747</v>
          </cell>
          <cell r="AR117">
            <v>130.14731369472747</v>
          </cell>
          <cell r="AS117">
            <v>135.59214681840464</v>
          </cell>
          <cell r="AT117">
            <v>135.59214681840464</v>
          </cell>
          <cell r="AU117">
            <v>4597.0006609638422</v>
          </cell>
          <cell r="AW117">
            <v>1488.5518103009902</v>
          </cell>
          <cell r="AX117">
            <v>1215.7395976158464</v>
          </cell>
          <cell r="AY117">
            <v>1892.7092530470059</v>
          </cell>
          <cell r="AZ117">
            <v>2704.2914079168368</v>
          </cell>
          <cell r="BB117">
            <v>0</v>
          </cell>
          <cell r="BC117">
            <v>0</v>
          </cell>
          <cell r="BD117">
            <v>0</v>
          </cell>
          <cell r="BE117">
            <v>0</v>
          </cell>
          <cell r="BF117">
            <v>2</v>
          </cell>
          <cell r="BG117">
            <v>0</v>
          </cell>
          <cell r="BH117">
            <v>12052.347805363723</v>
          </cell>
          <cell r="BI117">
            <v>6646.5673719716287</v>
          </cell>
          <cell r="BK117">
            <v>0</v>
          </cell>
          <cell r="BL117">
            <v>0</v>
          </cell>
          <cell r="BM117">
            <v>0</v>
          </cell>
        </row>
        <row r="118">
          <cell r="A118">
            <v>37288</v>
          </cell>
          <cell r="B118">
            <v>33.507005702536581</v>
          </cell>
          <cell r="C118">
            <v>47.277008046044784</v>
          </cell>
          <cell r="D118">
            <v>35.343006015004335</v>
          </cell>
          <cell r="E118">
            <v>33.048005624419623</v>
          </cell>
          <cell r="F118">
            <v>22.032003749613093</v>
          </cell>
          <cell r="G118">
            <v>72.522012342476401</v>
          </cell>
          <cell r="H118">
            <v>0</v>
          </cell>
          <cell r="I118">
            <v>43.146007342992284</v>
          </cell>
          <cell r="J118">
            <v>59.670010155202093</v>
          </cell>
          <cell r="K118">
            <v>25.24500429643167</v>
          </cell>
          <cell r="L118">
            <v>19.7370033590284</v>
          </cell>
          <cell r="M118">
            <v>0</v>
          </cell>
          <cell r="N118">
            <v>0</v>
          </cell>
          <cell r="O118">
            <v>51.867008827214178</v>
          </cell>
          <cell r="P118">
            <v>35.802006093121271</v>
          </cell>
          <cell r="Q118">
            <v>138.15902351319875</v>
          </cell>
          <cell r="R118">
            <v>0</v>
          </cell>
          <cell r="S118">
            <v>8.721001484221846</v>
          </cell>
          <cell r="T118">
            <v>119.34002031040419</v>
          </cell>
          <cell r="U118">
            <v>317.62805405692194</v>
          </cell>
          <cell r="V118">
            <v>161.56802749716263</v>
          </cell>
          <cell r="W118">
            <v>143.66702445060199</v>
          </cell>
          <cell r="X118">
            <v>53.244009061564959</v>
          </cell>
          <cell r="Y118">
            <v>187.21301858747748</v>
          </cell>
          <cell r="Z118">
            <v>136.1247882594574</v>
          </cell>
          <cell r="AA118">
            <v>109.45706658289703</v>
          </cell>
          <cell r="AB118">
            <v>432.79487342983191</v>
          </cell>
          <cell r="AC118">
            <v>0</v>
          </cell>
          <cell r="AD118">
            <v>296.05505038542566</v>
          </cell>
          <cell r="AE118">
            <v>288.8374749512339</v>
          </cell>
          <cell r="AF118">
            <v>171.60948106809838</v>
          </cell>
          <cell r="AG118">
            <v>202.79999214971846</v>
          </cell>
          <cell r="AH118">
            <v>126.8269731984241</v>
          </cell>
          <cell r="AI118">
            <v>122.38726109305797</v>
          </cell>
          <cell r="AJ118">
            <v>124.92112308420704</v>
          </cell>
          <cell r="AK118">
            <v>124.92112308420704</v>
          </cell>
          <cell r="AL118">
            <v>171.32486109297201</v>
          </cell>
          <cell r="AM118">
            <v>126.8269731984241</v>
          </cell>
          <cell r="AN118">
            <v>122.38726109305797</v>
          </cell>
          <cell r="AO118">
            <v>124.92112308420704</v>
          </cell>
          <cell r="AP118">
            <v>124.92112308420704</v>
          </cell>
          <cell r="AQ118">
            <v>127.50744524590694</v>
          </cell>
          <cell r="AR118">
            <v>127.50744524590694</v>
          </cell>
          <cell r="AS118">
            <v>132.84183703380668</v>
          </cell>
          <cell r="AT118">
            <v>132.84183703380668</v>
          </cell>
          <cell r="AU118">
            <v>4503.756500484661</v>
          </cell>
          <cell r="AW118">
            <v>1458.3584790143725</v>
          </cell>
          <cell r="AX118">
            <v>1191.0799061122955</v>
          </cell>
          <cell r="AY118">
            <v>1854.3181153579931</v>
          </cell>
          <cell r="AZ118">
            <v>2649.438385126668</v>
          </cell>
          <cell r="BB118">
            <v>0</v>
          </cell>
          <cell r="BC118">
            <v>0</v>
          </cell>
          <cell r="BD118">
            <v>0</v>
          </cell>
          <cell r="BE118">
            <v>0</v>
          </cell>
          <cell r="BF118">
            <v>2</v>
          </cell>
          <cell r="BG118">
            <v>0</v>
          </cell>
          <cell r="BH118">
            <v>12238.895612160815</v>
          </cell>
          <cell r="BI118">
            <v>6520.6265217287846</v>
          </cell>
          <cell r="BK118">
            <v>0</v>
          </cell>
          <cell r="BL118">
            <v>0</v>
          </cell>
          <cell r="BM118">
            <v>0</v>
          </cell>
        </row>
        <row r="119">
          <cell r="A119">
            <v>37316</v>
          </cell>
          <cell r="B119">
            <v>32.827359810066966</v>
          </cell>
          <cell r="C119">
            <v>46.318055622423273</v>
          </cell>
          <cell r="D119">
            <v>34.626119251714464</v>
          </cell>
          <cell r="E119">
            <v>32.377669949655072</v>
          </cell>
          <cell r="F119">
            <v>21.585113299770057</v>
          </cell>
          <cell r="G119">
            <v>71.050997945076418</v>
          </cell>
          <cell r="H119">
            <v>0</v>
          </cell>
          <cell r="I119">
            <v>42.270846878716341</v>
          </cell>
          <cell r="J119">
            <v>58.45968185354387</v>
          </cell>
          <cell r="K119">
            <v>24.732942322653191</v>
          </cell>
          <cell r="L119">
            <v>19.33666399771068</v>
          </cell>
          <cell r="M119">
            <v>0</v>
          </cell>
          <cell r="N119">
            <v>0</v>
          </cell>
          <cell r="O119">
            <v>50.814954226542035</v>
          </cell>
          <cell r="P119">
            <v>35.075809112126336</v>
          </cell>
          <cell r="Q119">
            <v>135.35664798397471</v>
          </cell>
          <cell r="R119">
            <v>0</v>
          </cell>
          <cell r="S119">
            <v>8.5441073478256442</v>
          </cell>
          <cell r="T119">
            <v>116.91936370708774</v>
          </cell>
          <cell r="U119">
            <v>311.18538340501817</v>
          </cell>
          <cell r="V119">
            <v>158.29083086498036</v>
          </cell>
          <cell r="W119">
            <v>140.75292630891721</v>
          </cell>
          <cell r="X119">
            <v>52.164023807777625</v>
          </cell>
          <cell r="Y119">
            <v>183.41564677128488</v>
          </cell>
          <cell r="Z119">
            <v>133.36367453819068</v>
          </cell>
          <cell r="AA119">
            <v>107.2368728011767</v>
          </cell>
          <cell r="AB119">
            <v>424.01619411065224</v>
          </cell>
          <cell r="AC119">
            <v>0</v>
          </cell>
          <cell r="AD119">
            <v>290.04995996565987</v>
          </cell>
          <cell r="AE119">
            <v>282.97878363203193</v>
          </cell>
          <cell r="AF119">
            <v>168.12860665179844</v>
          </cell>
          <cell r="AG119">
            <v>198.68645891189195</v>
          </cell>
          <cell r="AH119">
            <v>124.2544535243627</v>
          </cell>
          <cell r="AI119">
            <v>119.90479518634741</v>
          </cell>
          <cell r="AJ119">
            <v>122.38726109305797</v>
          </cell>
          <cell r="AK119">
            <v>122.38726109305797</v>
          </cell>
          <cell r="AL119">
            <v>167.8497598215101</v>
          </cell>
          <cell r="AM119">
            <v>124.2544535243627</v>
          </cell>
          <cell r="AN119">
            <v>119.90479518634741</v>
          </cell>
          <cell r="AO119">
            <v>122.38726109305797</v>
          </cell>
          <cell r="AP119">
            <v>122.38726109305797</v>
          </cell>
          <cell r="AQ119">
            <v>124.92112308420704</v>
          </cell>
          <cell r="AR119">
            <v>124.92112308420704</v>
          </cell>
          <cell r="AS119">
            <v>130.14731369472747</v>
          </cell>
          <cell r="AT119">
            <v>130.14731369472747</v>
          </cell>
          <cell r="AU119">
            <v>4412.403676140646</v>
          </cell>
          <cell r="AW119">
            <v>1428.7775800582083</v>
          </cell>
          <cell r="AX119">
            <v>1166.9204042762053</v>
          </cell>
          <cell r="AY119">
            <v>1816.7056918062324</v>
          </cell>
          <cell r="AZ119">
            <v>2595.6979843344134</v>
          </cell>
          <cell r="BB119">
            <v>0</v>
          </cell>
          <cell r="BC119">
            <v>0</v>
          </cell>
          <cell r="BD119">
            <v>0</v>
          </cell>
          <cell r="BE119">
            <v>0</v>
          </cell>
          <cell r="BF119">
            <v>2</v>
          </cell>
          <cell r="BG119">
            <v>0</v>
          </cell>
          <cell r="BH119">
            <v>12503.540889445812</v>
          </cell>
          <cell r="BI119">
            <v>6434.5440828241362</v>
          </cell>
          <cell r="BK119">
            <v>0</v>
          </cell>
          <cell r="BL119">
            <v>0</v>
          </cell>
          <cell r="BM119">
            <v>0</v>
          </cell>
        </row>
        <row r="120">
          <cell r="A120">
            <v>37347</v>
          </cell>
          <cell r="B120">
            <v>32.161499647759321</v>
          </cell>
          <cell r="C120">
            <v>45.378554297523443</v>
          </cell>
          <cell r="D120">
            <v>33.923773601061193</v>
          </cell>
          <cell r="E120">
            <v>31.720931159433835</v>
          </cell>
          <cell r="F120">
            <v>21.147287439622566</v>
          </cell>
          <cell r="G120">
            <v>69.609821155424257</v>
          </cell>
          <cell r="H120">
            <v>0</v>
          </cell>
          <cell r="I120">
            <v>41.413437902594168</v>
          </cell>
          <cell r="J120">
            <v>57.273903482311077</v>
          </cell>
          <cell r="K120">
            <v>24.231266857900856</v>
          </cell>
          <cell r="L120">
            <v>18.94444499799522</v>
          </cell>
          <cell r="M120">
            <v>0</v>
          </cell>
          <cell r="N120">
            <v>0</v>
          </cell>
          <cell r="O120">
            <v>49.784239180778151</v>
          </cell>
          <cell r="P120">
            <v>34.36434208938666</v>
          </cell>
          <cell r="Q120">
            <v>132.61111498596648</v>
          </cell>
          <cell r="R120">
            <v>0</v>
          </cell>
          <cell r="S120">
            <v>8.3708012781839294</v>
          </cell>
          <cell r="T120">
            <v>114.54780696462215</v>
          </cell>
          <cell r="U120">
            <v>304.87339392122516</v>
          </cell>
          <cell r="V120">
            <v>155.08010789056542</v>
          </cell>
          <cell r="W120">
            <v>137.8979368458721</v>
          </cell>
          <cell r="X120">
            <v>51.105944645754519</v>
          </cell>
          <cell r="Y120">
            <v>179.69529968776962</v>
          </cell>
          <cell r="Z120">
            <v>130.6585664062016</v>
          </cell>
          <cell r="AA120">
            <v>105.06171275352467</v>
          </cell>
          <cell r="AB120">
            <v>415.41557884749585</v>
          </cell>
          <cell r="AC120">
            <v>0</v>
          </cell>
          <cell r="AD120">
            <v>284.16667496992795</v>
          </cell>
          <cell r="AE120">
            <v>277.23892822212287</v>
          </cell>
          <cell r="AF120">
            <v>164.71833723136842</v>
          </cell>
          <cell r="AG120">
            <v>194.65636332866956</v>
          </cell>
          <cell r="AH120">
            <v>121.73411405539915</v>
          </cell>
          <cell r="AI120">
            <v>117.47268286156148</v>
          </cell>
          <cell r="AJ120">
            <v>119.90479518634741</v>
          </cell>
          <cell r="AK120">
            <v>119.90479518634741</v>
          </cell>
          <cell r="AL120">
            <v>164.4451464452076</v>
          </cell>
          <cell r="AM120">
            <v>121.73411405539915</v>
          </cell>
          <cell r="AN120">
            <v>117.47268286156148</v>
          </cell>
          <cell r="AO120">
            <v>119.90479518634741</v>
          </cell>
          <cell r="AP120">
            <v>119.90479518634741</v>
          </cell>
          <cell r="AQ120">
            <v>122.38726109305797</v>
          </cell>
          <cell r="AR120">
            <v>122.38726109305797</v>
          </cell>
          <cell r="AS120">
            <v>127.50744524590694</v>
          </cell>
          <cell r="AT120">
            <v>127.50744524590694</v>
          </cell>
          <cell r="AU120">
            <v>4322.9038246460141</v>
          </cell>
          <cell r="AW120">
            <v>1399.7966910417445</v>
          </cell>
          <cell r="AX120">
            <v>1143.2509464127929</v>
          </cell>
          <cell r="AY120">
            <v>1779.8561871914765</v>
          </cell>
          <cell r="AZ120">
            <v>2543.0476374545374</v>
          </cell>
          <cell r="BB120">
            <v>0</v>
          </cell>
          <cell r="BC120">
            <v>0</v>
          </cell>
          <cell r="BD120">
            <v>0</v>
          </cell>
          <cell r="BE120">
            <v>0</v>
          </cell>
          <cell r="BF120">
            <v>2</v>
          </cell>
          <cell r="BG120">
            <v>0</v>
          </cell>
          <cell r="BH120">
            <v>12402.069683276999</v>
          </cell>
          <cell r="BI120">
            <v>6554.4500585519081</v>
          </cell>
          <cell r="BK120">
            <v>0</v>
          </cell>
          <cell r="BL120">
            <v>0</v>
          </cell>
          <cell r="BM120">
            <v>0</v>
          </cell>
        </row>
        <row r="121">
          <cell r="A121">
            <v>37377</v>
          </cell>
          <cell r="B121">
            <v>31.509145590064222</v>
          </cell>
          <cell r="C121">
            <v>44.458109531186523</v>
          </cell>
          <cell r="D121">
            <v>33.235674115547184</v>
          </cell>
          <cell r="E121">
            <v>31.077513458693463</v>
          </cell>
          <cell r="F121">
            <v>20.718342305795652</v>
          </cell>
          <cell r="G121">
            <v>68.19787675657733</v>
          </cell>
          <cell r="H121">
            <v>0</v>
          </cell>
          <cell r="I121">
            <v>40.573420348849794</v>
          </cell>
          <cell r="J121">
            <v>56.112177078196517</v>
          </cell>
          <cell r="K121">
            <v>23.73976722539085</v>
          </cell>
          <cell r="L121">
            <v>18.560181648941942</v>
          </cell>
          <cell r="M121">
            <v>0</v>
          </cell>
          <cell r="N121">
            <v>0</v>
          </cell>
          <cell r="O121">
            <v>48.774430844893956</v>
          </cell>
          <cell r="P121">
            <v>33.667306246917924</v>
          </cell>
          <cell r="Q121">
            <v>129.92127154259353</v>
          </cell>
          <cell r="R121">
            <v>0</v>
          </cell>
          <cell r="S121">
            <v>8.201010496044109</v>
          </cell>
          <cell r="T121">
            <v>112.22435415639303</v>
          </cell>
          <cell r="U121">
            <v>298.68943490855378</v>
          </cell>
          <cell r="V121">
            <v>151.93451024250137</v>
          </cell>
          <cell r="W121">
            <v>135.10085711904242</v>
          </cell>
          <cell r="X121">
            <v>50.069327239006142</v>
          </cell>
          <cell r="Y121">
            <v>176.05041499072718</v>
          </cell>
          <cell r="Z121">
            <v>128.00832786318489</v>
          </cell>
          <cell r="AA121">
            <v>102.93067298940305</v>
          </cell>
          <cell r="AB121">
            <v>406.9894158433151</v>
          </cell>
          <cell r="AC121">
            <v>0</v>
          </cell>
          <cell r="AD121">
            <v>278.40272473412881</v>
          </cell>
          <cell r="AE121">
            <v>271.61549829013762</v>
          </cell>
          <cell r="AF121">
            <v>161.37724067658885</v>
          </cell>
          <cell r="AG121">
            <v>190.70801297609276</v>
          </cell>
          <cell r="AH121">
            <v>119.26489638415507</v>
          </cell>
          <cell r="AI121">
            <v>115.08990276198959</v>
          </cell>
          <cell r="AJ121">
            <v>117.47268286156148</v>
          </cell>
          <cell r="AK121">
            <v>117.47268286156148</v>
          </cell>
          <cell r="AL121">
            <v>161.10959120908009</v>
          </cell>
          <cell r="AM121">
            <v>119.26489638415507</v>
          </cell>
          <cell r="AN121">
            <v>115.08990276198959</v>
          </cell>
          <cell r="AO121">
            <v>117.47268286156148</v>
          </cell>
          <cell r="AP121">
            <v>117.47268286156148</v>
          </cell>
          <cell r="AQ121">
            <v>119.90479518634741</v>
          </cell>
          <cell r="AR121">
            <v>119.90479518634741</v>
          </cell>
          <cell r="AS121">
            <v>124.92112308420704</v>
          </cell>
          <cell r="AT121">
            <v>124.92112308420704</v>
          </cell>
          <cell r="AU121">
            <v>4235.2193608641765</v>
          </cell>
          <cell r="AW121">
            <v>1371.4036415462156</v>
          </cell>
          <cell r="AX121">
            <v>1120.0615926194566</v>
          </cell>
          <cell r="AY121">
            <v>1743.7541266985045</v>
          </cell>
          <cell r="AZ121">
            <v>2491.465234165672</v>
          </cell>
          <cell r="BB121">
            <v>0</v>
          </cell>
          <cell r="BC121">
            <v>0</v>
          </cell>
          <cell r="BD121">
            <v>0</v>
          </cell>
          <cell r="BE121">
            <v>0</v>
          </cell>
          <cell r="BF121">
            <v>2</v>
          </cell>
          <cell r="BG121">
            <v>0</v>
          </cell>
          <cell r="BH121">
            <v>12684.299585703297</v>
          </cell>
          <cell r="BI121">
            <v>6628.7602856821059</v>
          </cell>
          <cell r="BK121">
            <v>0</v>
          </cell>
          <cell r="BL121">
            <v>0</v>
          </cell>
          <cell r="BM121">
            <v>0</v>
          </cell>
        </row>
        <row r="122">
          <cell r="A122">
            <v>37408</v>
          </cell>
          <cell r="B122">
            <v>30.870023683271665</v>
          </cell>
          <cell r="C122">
            <v>43.556334785986067</v>
          </cell>
          <cell r="D122">
            <v>32.56153183030024</v>
          </cell>
          <cell r="E122">
            <v>30.447146646514504</v>
          </cell>
          <cell r="F122">
            <v>20.298097764343012</v>
          </cell>
          <cell r="G122">
            <v>66.814571807629051</v>
          </cell>
          <cell r="H122">
            <v>0</v>
          </cell>
          <cell r="I122">
            <v>39.75044145517171</v>
          </cell>
          <cell r="J122">
            <v>54.974014778428952</v>
          </cell>
          <cell r="K122">
            <v>23.258237021643033</v>
          </cell>
          <cell r="L122">
            <v>18.183712580557284</v>
          </cell>
          <cell r="M122">
            <v>0</v>
          </cell>
          <cell r="N122">
            <v>0</v>
          </cell>
          <cell r="O122">
            <v>47.785105153557531</v>
          </cell>
          <cell r="P122">
            <v>32.984408867057383</v>
          </cell>
          <cell r="Q122">
            <v>127.28598806390093</v>
          </cell>
          <cell r="R122">
            <v>0</v>
          </cell>
          <cell r="S122">
            <v>8.0346636983857724</v>
          </cell>
          <cell r="T122">
            <v>109.9480295568579</v>
          </cell>
          <cell r="U122">
            <v>292.63090943594489</v>
          </cell>
          <cell r="V122">
            <v>148.85271693851536</v>
          </cell>
          <cell r="W122">
            <v>132.36051250498667</v>
          </cell>
          <cell r="X122">
            <v>49.053736263828931</v>
          </cell>
          <cell r="Y122">
            <v>172.47946202410739</v>
          </cell>
          <cell r="Z122">
            <v>125.41184595111922</v>
          </cell>
          <cell r="AA122">
            <v>100.84285858642627</v>
          </cell>
          <cell r="AB122">
            <v>398.73416656165284</v>
          </cell>
          <cell r="AC122">
            <v>0</v>
          </cell>
          <cell r="AD122">
            <v>272.75568870835895</v>
          </cell>
          <cell r="AE122">
            <v>266.10613229716245</v>
          </cell>
          <cell r="AF122">
            <v>158.10391390613319</v>
          </cell>
          <cell r="AG122">
            <v>186.83974975881483</v>
          </cell>
          <cell r="AH122">
            <v>116.84576357166478</v>
          </cell>
          <cell r="AI122">
            <v>112.7554542478094</v>
          </cell>
          <cell r="AJ122">
            <v>115.08990276198959</v>
          </cell>
          <cell r="AK122">
            <v>115.08990276198959</v>
          </cell>
          <cell r="AL122">
            <v>157.84169335885767</v>
          </cell>
          <cell r="AM122">
            <v>116.84576357166478</v>
          </cell>
          <cell r="AN122">
            <v>112.7554542478094</v>
          </cell>
          <cell r="AO122">
            <v>115.08990276198959</v>
          </cell>
          <cell r="AP122">
            <v>115.08990276198959</v>
          </cell>
          <cell r="AQ122">
            <v>117.47268286156148</v>
          </cell>
          <cell r="AR122">
            <v>117.47268286156148</v>
          </cell>
          <cell r="AS122">
            <v>122.38726109305797</v>
          </cell>
          <cell r="AT122">
            <v>122.38726109305797</v>
          </cell>
          <cell r="AU122">
            <v>4149.3134620240071</v>
          </cell>
          <cell r="AW122">
            <v>1343.5865080139229</v>
          </cell>
          <cell r="AX122">
            <v>1097.3426046115499</v>
          </cell>
          <cell r="AY122">
            <v>1708.3843493985337</v>
          </cell>
          <cell r="AZ122">
            <v>2440.929112625473</v>
          </cell>
          <cell r="BB122">
            <v>0</v>
          </cell>
          <cell r="BC122">
            <v>0</v>
          </cell>
          <cell r="BD122">
            <v>0</v>
          </cell>
          <cell r="BE122">
            <v>0</v>
          </cell>
          <cell r="BF122">
            <v>2</v>
          </cell>
          <cell r="BG122">
            <v>0</v>
          </cell>
          <cell r="BH122">
            <v>12598.655525545764</v>
          </cell>
          <cell r="BI122">
            <v>6811.0141724849836</v>
          </cell>
          <cell r="BK122">
            <v>0</v>
          </cell>
          <cell r="BL122">
            <v>0</v>
          </cell>
          <cell r="BM122">
            <v>0</v>
          </cell>
        </row>
        <row r="123">
          <cell r="A123">
            <v>37438</v>
          </cell>
          <cell r="B123">
            <v>30.243865530465218</v>
          </cell>
          <cell r="C123">
            <v>42.672851364902996</v>
          </cell>
          <cell r="D123">
            <v>31.901063641723578</v>
          </cell>
          <cell r="E123">
            <v>29.829566002650612</v>
          </cell>
          <cell r="F123">
            <v>19.886377335100416</v>
          </cell>
          <cell r="G123">
            <v>65.459325394705516</v>
          </cell>
          <cell r="H123">
            <v>0</v>
          </cell>
          <cell r="I123">
            <v>38.944155614571628</v>
          </cell>
          <cell r="J123">
            <v>53.858938615896925</v>
          </cell>
          <cell r="K123">
            <v>22.786474029802562</v>
          </cell>
          <cell r="L123">
            <v>17.814879696027461</v>
          </cell>
          <cell r="M123">
            <v>0</v>
          </cell>
          <cell r="N123">
            <v>0</v>
          </cell>
          <cell r="O123">
            <v>46.815846643048921</v>
          </cell>
          <cell r="P123">
            <v>32.315363169538166</v>
          </cell>
          <cell r="Q123">
            <v>124.70415787219217</v>
          </cell>
          <cell r="R123">
            <v>0</v>
          </cell>
          <cell r="S123">
            <v>7.8716910284772457</v>
          </cell>
          <cell r="T123">
            <v>107.71787723179385</v>
          </cell>
          <cell r="U123">
            <v>286.69527324769751</v>
          </cell>
          <cell r="V123">
            <v>145.83343379073634</v>
          </cell>
          <cell r="W123">
            <v>129.67575220596726</v>
          </cell>
          <cell r="X123">
            <v>48.058745226492661</v>
          </cell>
          <cell r="Y123">
            <v>168.98094117922093</v>
          </cell>
          <cell r="Z123">
            <v>122.86803028688463</v>
          </cell>
          <cell r="AA123">
            <v>98.797392774541734</v>
          </cell>
          <cell r="AB123">
            <v>390.6463642406473</v>
          </cell>
          <cell r="AC123">
            <v>0</v>
          </cell>
          <cell r="AD123">
            <v>267.22319544041159</v>
          </cell>
          <cell r="AE123">
            <v>260.70851660501927</v>
          </cell>
          <cell r="AF123">
            <v>154.89698229834889</v>
          </cell>
          <cell r="AG123">
            <v>183.04994921378983</v>
          </cell>
          <cell r="AH123">
            <v>114.4756997119166</v>
          </cell>
          <cell r="AI123">
            <v>110.46835697587179</v>
          </cell>
          <cell r="AJ123">
            <v>112.7554542478094</v>
          </cell>
          <cell r="AK123">
            <v>112.7554542478094</v>
          </cell>
          <cell r="AL123">
            <v>154.64008055274306</v>
          </cell>
          <cell r="AM123">
            <v>114.4756997119166</v>
          </cell>
          <cell r="AN123">
            <v>110.46835697587179</v>
          </cell>
          <cell r="AO123">
            <v>112.7554542478094</v>
          </cell>
          <cell r="AP123">
            <v>112.7554542478094</v>
          </cell>
          <cell r="AQ123">
            <v>115.08990276198959</v>
          </cell>
          <cell r="AR123">
            <v>115.08990276198959</v>
          </cell>
          <cell r="AS123">
            <v>119.90479518634741</v>
          </cell>
          <cell r="AT123">
            <v>119.90479518634741</v>
          </cell>
          <cell r="AU123">
            <v>4065.1500522562392</v>
          </cell>
          <cell r="AW123">
            <v>1316.3336087409768</v>
          </cell>
          <cell r="AX123">
            <v>1075.0844416328241</v>
          </cell>
          <cell r="AY123">
            <v>1673.7320018824385</v>
          </cell>
          <cell r="AZ123">
            <v>2391.4180503738007</v>
          </cell>
          <cell r="BB123">
            <v>0</v>
          </cell>
          <cell r="BC123">
            <v>0</v>
          </cell>
          <cell r="BD123">
            <v>0</v>
          </cell>
          <cell r="BE123">
            <v>0</v>
          </cell>
          <cell r="BF123">
            <v>2</v>
          </cell>
          <cell r="BG123">
            <v>0</v>
          </cell>
          <cell r="BH123">
            <v>12616.592316484708</v>
          </cell>
          <cell r="BI123">
            <v>6890.8671557468224</v>
          </cell>
          <cell r="BK123">
            <v>0</v>
          </cell>
          <cell r="BL123">
            <v>0</v>
          </cell>
          <cell r="BM123">
            <v>0</v>
          </cell>
        </row>
        <row r="124">
          <cell r="A124">
            <v>37469</v>
          </cell>
          <cell r="B124">
            <v>29.630408178809709</v>
          </cell>
          <cell r="C124">
            <v>41.807288252293169</v>
          </cell>
          <cell r="D124">
            <v>31.253992188607494</v>
          </cell>
          <cell r="E124">
            <v>29.22451217636025</v>
          </cell>
          <cell r="F124">
            <v>19.483008117573508</v>
          </cell>
          <cell r="G124">
            <v>64.131568387012777</v>
          </cell>
          <cell r="H124">
            <v>0</v>
          </cell>
          <cell r="I124">
            <v>38.154224230248097</v>
          </cell>
          <cell r="J124">
            <v>52.766480318428215</v>
          </cell>
          <cell r="K124">
            <v>22.324280134719647</v>
          </cell>
          <cell r="L124">
            <v>17.453528105326271</v>
          </cell>
          <cell r="M124">
            <v>0</v>
          </cell>
          <cell r="N124">
            <v>0</v>
          </cell>
          <cell r="O124">
            <v>45.866248276787658</v>
          </cell>
          <cell r="P124">
            <v>31.65988819105694</v>
          </cell>
          <cell r="Q124">
            <v>122.17469673728384</v>
          </cell>
          <cell r="R124">
            <v>0</v>
          </cell>
          <cell r="S124">
            <v>7.7120240465395105</v>
          </cell>
          <cell r="T124">
            <v>105.53296063685643</v>
          </cell>
          <cell r="U124">
            <v>280.88003369501791</v>
          </cell>
          <cell r="V124">
            <v>142.87539286220567</v>
          </cell>
          <cell r="W124">
            <v>127.04544876667721</v>
          </cell>
          <cell r="X124">
            <v>47.083936284135966</v>
          </cell>
          <cell r="Y124">
            <v>165.55338326498412</v>
          </cell>
          <cell r="Z124">
            <v>120.37581260436005</v>
          </cell>
          <cell r="AA124">
            <v>96.793416567833376</v>
          </cell>
          <cell r="AB124">
            <v>382.72261243717759</v>
          </cell>
          <cell r="AC124">
            <v>0</v>
          </cell>
          <cell r="AD124">
            <v>261.80292157989373</v>
          </cell>
          <cell r="AE124">
            <v>255.42038450466168</v>
          </cell>
          <cell r="AF124">
            <v>151.75509911399016</v>
          </cell>
          <cell r="AG124">
            <v>179.33701982808509</v>
          </cell>
          <cell r="AH124">
            <v>112.1537095052268</v>
          </cell>
          <cell r="AI124">
            <v>108.22765048800932</v>
          </cell>
          <cell r="AJ124">
            <v>110.46835697587179</v>
          </cell>
          <cell r="AK124">
            <v>110.46835697587179</v>
          </cell>
          <cell r="AL124">
            <v>151.50340828510184</v>
          </cell>
          <cell r="AM124">
            <v>112.1537095052268</v>
          </cell>
          <cell r="AN124">
            <v>108.22765048800932</v>
          </cell>
          <cell r="AO124">
            <v>110.46835697587179</v>
          </cell>
          <cell r="AP124">
            <v>110.46835697587179</v>
          </cell>
          <cell r="AQ124">
            <v>112.7554542478094</v>
          </cell>
          <cell r="AR124">
            <v>112.7554542478094</v>
          </cell>
          <cell r="AS124">
            <v>117.47268286156148</v>
          </cell>
          <cell r="AT124">
            <v>117.47268286156148</v>
          </cell>
          <cell r="AU124">
            <v>3982.6937874435516</v>
          </cell>
          <cell r="AW124">
            <v>1289.6334989716102</v>
          </cell>
          <cell r="AX124">
            <v>1053.2777564488233</v>
          </cell>
          <cell r="AY124">
            <v>1639.7825320231179</v>
          </cell>
          <cell r="AZ124">
            <v>2342.9112554204335</v>
          </cell>
          <cell r="BB124">
            <v>0</v>
          </cell>
          <cell r="BC124">
            <v>0</v>
          </cell>
          <cell r="BD124">
            <v>0</v>
          </cell>
          <cell r="BE124">
            <v>0</v>
          </cell>
          <cell r="BF124">
            <v>2</v>
          </cell>
          <cell r="BG124">
            <v>0</v>
          </cell>
          <cell r="BH124">
            <v>12683.951111847713</v>
          </cell>
          <cell r="BI124">
            <v>7092.9664090191754</v>
          </cell>
          <cell r="BK124">
            <v>0</v>
          </cell>
          <cell r="BL124">
            <v>0</v>
          </cell>
          <cell r="BM124">
            <v>0</v>
          </cell>
        </row>
        <row r="125">
          <cell r="A125">
            <v>37500</v>
          </cell>
          <cell r="B125">
            <v>29.029394009125141</v>
          </cell>
          <cell r="C125">
            <v>40.959281958080695</v>
          </cell>
          <cell r="D125">
            <v>30.620045735652539</v>
          </cell>
          <cell r="E125">
            <v>28.631731077493278</v>
          </cell>
          <cell r="F125">
            <v>19.08782071832886</v>
          </cell>
          <cell r="G125">
            <v>62.830743197832476</v>
          </cell>
          <cell r="H125">
            <v>0</v>
          </cell>
          <cell r="I125">
            <v>37.380315573393993</v>
          </cell>
          <cell r="J125">
            <v>51.696181112140628</v>
          </cell>
          <cell r="K125">
            <v>21.87146123975182</v>
          </cell>
          <cell r="L125">
            <v>17.099506060169606</v>
          </cell>
          <cell r="M125">
            <v>0</v>
          </cell>
          <cell r="N125">
            <v>0</v>
          </cell>
          <cell r="O125">
            <v>44.935911274399217</v>
          </cell>
          <cell r="P125">
            <v>31.017708667284388</v>
          </cell>
          <cell r="Q125">
            <v>119.69654242118719</v>
          </cell>
          <cell r="R125">
            <v>0</v>
          </cell>
          <cell r="S125">
            <v>7.5555957010051706</v>
          </cell>
          <cell r="T125">
            <v>103.39236222428126</v>
          </cell>
          <cell r="U125">
            <v>275.1827486892409</v>
          </cell>
          <cell r="V125">
            <v>139.97735193441159</v>
          </cell>
          <cell r="W125">
            <v>124.46849760076941</v>
          </cell>
          <cell r="X125">
            <v>46.128900069294737</v>
          </cell>
          <cell r="Y125">
            <v>162.19534889093748</v>
          </cell>
          <cell r="Z125">
            <v>117.93414630580888</v>
          </cell>
          <cell r="AA125">
            <v>94.830088403793695</v>
          </cell>
          <cell r="AB125">
            <v>374.95958360054004</v>
          </cell>
          <cell r="AC125">
            <v>0</v>
          </cell>
          <cell r="AD125">
            <v>256.49259090254378</v>
          </cell>
          <cell r="AE125">
            <v>250.23951526427888</v>
          </cell>
          <cell r="AF125">
            <v>148.67694493065963</v>
          </cell>
          <cell r="AG125">
            <v>175.69940237053135</v>
          </cell>
          <cell r="AH125">
            <v>109.87881784026709</v>
          </cell>
          <cell r="AI125">
            <v>106.03239380769531</v>
          </cell>
          <cell r="AJ125">
            <v>108.22765048800932</v>
          </cell>
          <cell r="AK125">
            <v>108.22765048800932</v>
          </cell>
          <cell r="AL125">
            <v>148.43035932184216</v>
          </cell>
          <cell r="AM125">
            <v>109.87881784026709</v>
          </cell>
          <cell r="AN125">
            <v>106.03239380769531</v>
          </cell>
          <cell r="AO125">
            <v>108.22765048800932</v>
          </cell>
          <cell r="AP125">
            <v>108.22765048800932</v>
          </cell>
          <cell r="AQ125">
            <v>110.46835697587179</v>
          </cell>
          <cell r="AR125">
            <v>110.46835697587179</v>
          </cell>
          <cell r="AS125">
            <v>115.08990276198959</v>
          </cell>
          <cell r="AT125">
            <v>115.08990276198959</v>
          </cell>
          <cell r="AU125">
            <v>3901.910040377923</v>
          </cell>
          <cell r="AW125">
            <v>1263.4749660919942</v>
          </cell>
          <cell r="AX125">
            <v>1031.9133914215458</v>
          </cell>
          <cell r="AY125">
            <v>1606.5216828643831</v>
          </cell>
          <cell r="AZ125">
            <v>2295.3883575135401</v>
          </cell>
          <cell r="BB125">
            <v>0</v>
          </cell>
          <cell r="BC125">
            <v>0</v>
          </cell>
          <cell r="BD125">
            <v>0</v>
          </cell>
          <cell r="BE125">
            <v>0</v>
          </cell>
          <cell r="BF125">
            <v>2</v>
          </cell>
          <cell r="BG125">
            <v>0</v>
          </cell>
          <cell r="BH125">
            <v>12778.085399980311</v>
          </cell>
          <cell r="BI125">
            <v>6992.3691912946842</v>
          </cell>
          <cell r="BK125">
            <v>0</v>
          </cell>
          <cell r="BL125">
            <v>0</v>
          </cell>
          <cell r="BM125">
            <v>0</v>
          </cell>
        </row>
        <row r="126">
          <cell r="A126">
            <v>37530</v>
          </cell>
          <cell r="B126">
            <v>28.440570627700453</v>
          </cell>
          <cell r="C126">
            <v>40.128476365111609</v>
          </cell>
          <cell r="D126">
            <v>29.998958059355264</v>
          </cell>
          <cell r="E126">
            <v>28.050973769786733</v>
          </cell>
          <cell r="F126">
            <v>18.70064917985783</v>
          </cell>
          <cell r="G126">
            <v>61.556303550365335</v>
          </cell>
          <cell r="H126">
            <v>0</v>
          </cell>
          <cell r="I126">
            <v>36.622104643888228</v>
          </cell>
          <cell r="J126">
            <v>50.647591528781589</v>
          </cell>
          <cell r="K126">
            <v>21.427827185253765</v>
          </cell>
          <cell r="L126">
            <v>16.75266489028931</v>
          </cell>
          <cell r="M126">
            <v>0</v>
          </cell>
          <cell r="N126">
            <v>0</v>
          </cell>
          <cell r="O126">
            <v>44.024444944248671</v>
          </cell>
          <cell r="P126">
            <v>30.388554917268966</v>
          </cell>
          <cell r="Q126">
            <v>117.26865423202511</v>
          </cell>
          <cell r="R126">
            <v>0</v>
          </cell>
          <cell r="S126">
            <v>7.4023403003603887</v>
          </cell>
          <cell r="T126">
            <v>101.29518305756318</v>
          </cell>
          <cell r="U126">
            <v>269.60102567628354</v>
          </cell>
          <cell r="V126">
            <v>137.13809398562404</v>
          </cell>
          <cell r="W126">
            <v>121.94381652698958</v>
          </cell>
          <cell r="X126">
            <v>45.193235517989748</v>
          </cell>
          <cell r="Y126">
            <v>158.90542786277899</v>
          </cell>
          <cell r="Z126">
            <v>115.54200602236403</v>
          </cell>
          <cell r="AA126">
            <v>92.906583789912617</v>
          </cell>
          <cell r="AB126">
            <v>367.35401767505562</v>
          </cell>
          <cell r="AC126">
            <v>0</v>
          </cell>
          <cell r="AD126">
            <v>251.28997335433934</v>
          </cell>
          <cell r="AE126">
            <v>245.16373319670726</v>
          </cell>
          <cell r="AF126">
            <v>145.66122708872174</v>
          </cell>
          <cell r="AG126">
            <v>172.13556923692914</v>
          </cell>
          <cell r="AH126">
            <v>107.65006938457022</v>
          </cell>
          <cell r="AI126">
            <v>103.88166504488422</v>
          </cell>
          <cell r="AJ126">
            <v>106.03239380769531</v>
          </cell>
          <cell r="AK126">
            <v>106.03239380769531</v>
          </cell>
          <cell r="AL126">
            <v>145.419643147247</v>
          </cell>
          <cell r="AM126">
            <v>107.65006938457022</v>
          </cell>
          <cell r="AN126">
            <v>103.88166504488422</v>
          </cell>
          <cell r="AO126">
            <v>106.03239380769531</v>
          </cell>
          <cell r="AP126">
            <v>106.03239380769531</v>
          </cell>
          <cell r="AQ126">
            <v>108.22765048800932</v>
          </cell>
          <cell r="AR126">
            <v>108.22765048800932</v>
          </cell>
          <cell r="AS126">
            <v>112.7554542478094</v>
          </cell>
          <cell r="AT126">
            <v>112.7554542478094</v>
          </cell>
          <cell r="AU126">
            <v>3822.7648862190717</v>
          </cell>
          <cell r="AW126">
            <v>1237.8470249215427</v>
          </cell>
          <cell r="AX126">
            <v>1010.9823746637296</v>
          </cell>
          <cell r="AY126">
            <v>1573.9354866337992</v>
          </cell>
          <cell r="AZ126">
            <v>2248.8293995852723</v>
          </cell>
          <cell r="BB126">
            <v>0</v>
          </cell>
          <cell r="BC126">
            <v>0</v>
          </cell>
          <cell r="BD126">
            <v>0</v>
          </cell>
          <cell r="BE126">
            <v>0</v>
          </cell>
          <cell r="BF126">
            <v>2</v>
          </cell>
          <cell r="BG126">
            <v>0</v>
          </cell>
          <cell r="BH126">
            <v>12657.470513097134</v>
          </cell>
          <cell r="BI126">
            <v>6699.0010907449141</v>
          </cell>
          <cell r="BK126">
            <v>0</v>
          </cell>
          <cell r="BL126">
            <v>0</v>
          </cell>
          <cell r="BM126">
            <v>0</v>
          </cell>
        </row>
        <row r="127">
          <cell r="A127">
            <v>37561</v>
          </cell>
          <cell r="B127">
            <v>27.863690760301697</v>
          </cell>
          <cell r="C127">
            <v>39.314522579603775</v>
          </cell>
          <cell r="D127">
            <v>29.390468336208631</v>
          </cell>
          <cell r="E127">
            <v>27.48199636632495</v>
          </cell>
          <cell r="F127">
            <v>18.321330910883308</v>
          </cell>
          <cell r="G127">
            <v>60.307714248324196</v>
          </cell>
          <cell r="H127">
            <v>0</v>
          </cell>
          <cell r="I127">
            <v>35.879273033813121</v>
          </cell>
          <cell r="J127">
            <v>49.620271216975588</v>
          </cell>
          <cell r="K127">
            <v>20.993191668720456</v>
          </cell>
          <cell r="L127">
            <v>16.412858940999634</v>
          </cell>
          <cell r="M127">
            <v>0</v>
          </cell>
          <cell r="N127">
            <v>0</v>
          </cell>
          <cell r="O127">
            <v>43.131466519371145</v>
          </cell>
          <cell r="P127">
            <v>29.772162730185364</v>
          </cell>
          <cell r="Q127">
            <v>114.89001258699737</v>
          </cell>
          <cell r="R127">
            <v>0</v>
          </cell>
          <cell r="S127">
            <v>7.2521934855579735</v>
          </cell>
          <cell r="T127">
            <v>99.240542433951177</v>
          </cell>
          <cell r="U127">
            <v>264.13252063190083</v>
          </cell>
          <cell r="V127">
            <v>134.35642667981088</v>
          </cell>
          <cell r="W127">
            <v>119.4703453147182</v>
          </cell>
          <cell r="X127">
            <v>44.27654970130132</v>
          </cell>
          <cell r="Y127">
            <v>155.68223859015805</v>
          </cell>
          <cell r="Z127">
            <v>113.19838718342808</v>
          </cell>
          <cell r="AA127">
            <v>91.022094957434874</v>
          </cell>
          <cell r="AB127">
            <v>359.90272073102102</v>
          </cell>
          <cell r="AC127">
            <v>0</v>
          </cell>
          <cell r="AD127">
            <v>246.19288411499417</v>
          </cell>
          <cell r="AE127">
            <v>240.19090674575867</v>
          </cell>
          <cell r="AF127">
            <v>142.70667914845507</v>
          </cell>
          <cell r="AG127">
            <v>168.6440238085371</v>
          </cell>
          <cell r="AH127">
            <v>105.46652818334155</v>
          </cell>
          <cell r="AI127">
            <v>101.7745610088672</v>
          </cell>
          <cell r="AJ127">
            <v>103.88166504488422</v>
          </cell>
          <cell r="AK127">
            <v>103.88166504488422</v>
          </cell>
          <cell r="AL127">
            <v>142.4699954220269</v>
          </cell>
          <cell r="AM127">
            <v>105.46652818334155</v>
          </cell>
          <cell r="AN127">
            <v>101.7745610088672</v>
          </cell>
          <cell r="AO127">
            <v>103.88166504488422</v>
          </cell>
          <cell r="AP127">
            <v>103.88166504488422</v>
          </cell>
          <cell r="AQ127">
            <v>106.03239380769531</v>
          </cell>
          <cell r="AR127">
            <v>106.03239380769531</v>
          </cell>
          <cell r="AS127">
            <v>110.46835697587179</v>
          </cell>
          <cell r="AT127">
            <v>110.46835697587179</v>
          </cell>
          <cell r="AU127">
            <v>3745.2250882478306</v>
          </cell>
          <cell r="AW127">
            <v>1212.7389130997219</v>
          </cell>
          <cell r="AX127">
            <v>990.4759162711382</v>
          </cell>
          <cell r="AY127">
            <v>1542.0102588769705</v>
          </cell>
          <cell r="AZ127">
            <v>2203.2148293708601</v>
          </cell>
          <cell r="BB127">
            <v>0</v>
          </cell>
          <cell r="BC127">
            <v>0</v>
          </cell>
          <cell r="BD127">
            <v>0</v>
          </cell>
          <cell r="BE127">
            <v>0</v>
          </cell>
          <cell r="BF127">
            <v>2</v>
          </cell>
          <cell r="BG127">
            <v>0</v>
          </cell>
          <cell r="BH127">
            <v>13042.059577597749</v>
          </cell>
          <cell r="BI127">
            <v>6980.1362738577982</v>
          </cell>
          <cell r="BK127">
            <v>0</v>
          </cell>
          <cell r="BL127">
            <v>0</v>
          </cell>
          <cell r="BM127">
            <v>0</v>
          </cell>
        </row>
        <row r="128">
          <cell r="A128">
            <v>37591</v>
          </cell>
          <cell r="B128">
            <v>27.29851214833014</v>
          </cell>
          <cell r="C128">
            <v>38.517078784630208</v>
          </cell>
          <cell r="D128">
            <v>28.794321033170142</v>
          </cell>
          <cell r="E128">
            <v>26.924559927120129</v>
          </cell>
          <cell r="F128">
            <v>17.949706618080093</v>
          </cell>
          <cell r="G128">
            <v>59.08445095118028</v>
          </cell>
          <cell r="H128">
            <v>0</v>
          </cell>
          <cell r="I128">
            <v>35.151508793740156</v>
          </cell>
          <cell r="J128">
            <v>48.613788757300213</v>
          </cell>
          <cell r="K128">
            <v>20.567372166550108</v>
          </cell>
          <cell r="L128">
            <v>16.079945512030086</v>
          </cell>
          <cell r="M128">
            <v>0</v>
          </cell>
          <cell r="N128">
            <v>0</v>
          </cell>
          <cell r="O128">
            <v>42.256600996730242</v>
          </cell>
          <cell r="P128">
            <v>29.168273254380139</v>
          </cell>
          <cell r="Q128">
            <v>112.55961858421054</v>
          </cell>
          <cell r="R128">
            <v>0</v>
          </cell>
          <cell r="S128">
            <v>7.1050922029900345</v>
          </cell>
          <cell r="T128">
            <v>97.227577514600426</v>
          </cell>
          <cell r="U128">
            <v>258.77493707732117</v>
          </cell>
          <cell r="V128">
            <v>131.63118186592064</v>
          </cell>
          <cell r="W128">
            <v>117.04704523873058</v>
          </cell>
          <cell r="X128">
            <v>43.378457660360219</v>
          </cell>
          <cell r="Y128">
            <v>152.52442750648174</v>
          </cell>
          <cell r="Z128">
            <v>110.90230559480742</v>
          </cell>
          <cell r="AA128">
            <v>89.175830522140473</v>
          </cell>
          <cell r="AB128">
            <v>352.60256362342966</v>
          </cell>
          <cell r="AC128">
            <v>0</v>
          </cell>
          <cell r="AD128">
            <v>241.19918268045097</v>
          </cell>
          <cell r="AE128">
            <v>235.31894759108107</v>
          </cell>
          <cell r="AF128">
            <v>139.81206035821549</v>
          </cell>
          <cell r="AG128">
            <v>165.22329982357226</v>
          </cell>
          <cell r="AH128">
            <v>103.3272772664083</v>
          </cell>
          <cell r="AI128">
            <v>99.710196828980528</v>
          </cell>
          <cell r="AJ128">
            <v>101.7745610088672</v>
          </cell>
          <cell r="AK128">
            <v>101.7745610088672</v>
          </cell>
          <cell r="AL128">
            <v>139.58017745236526</v>
          </cell>
          <cell r="AM128">
            <v>103.3272772664083</v>
          </cell>
          <cell r="AN128">
            <v>99.710196828980528</v>
          </cell>
          <cell r="AO128">
            <v>101.7745610088672</v>
          </cell>
          <cell r="AP128">
            <v>101.7745610088672</v>
          </cell>
          <cell r="AQ128">
            <v>103.88166504488422</v>
          </cell>
          <cell r="AR128">
            <v>103.88166504488422</v>
          </cell>
          <cell r="AS128">
            <v>108.22765048800932</v>
          </cell>
          <cell r="AT128">
            <v>108.22765048800932</v>
          </cell>
          <cell r="AU128">
            <v>3669.258083908524</v>
          </cell>
          <cell r="AW128">
            <v>1188.1400865664432</v>
          </cell>
          <cell r="AX128">
            <v>970.38540463127561</v>
          </cell>
          <cell r="AY128">
            <v>1510.732592710805</v>
          </cell>
          <cell r="AZ128">
            <v>2158.525491197719</v>
          </cell>
          <cell r="BB128">
            <v>0</v>
          </cell>
          <cell r="BC128">
            <v>0</v>
          </cell>
          <cell r="BD128">
            <v>0</v>
          </cell>
          <cell r="BE128">
            <v>0</v>
          </cell>
          <cell r="BF128">
            <v>2</v>
          </cell>
          <cell r="BG128">
            <v>0</v>
          </cell>
          <cell r="BH128">
            <v>12793.304090387966</v>
          </cell>
          <cell r="BI128">
            <v>6986.5693382330173</v>
          </cell>
          <cell r="BK128">
            <v>0</v>
          </cell>
          <cell r="BL128">
            <v>0</v>
          </cell>
          <cell r="BM128">
            <v>0</v>
          </cell>
        </row>
        <row r="129">
          <cell r="B129">
            <v>30.615065293763951</v>
          </cell>
          <cell r="C129">
            <v>43.196598976132719</v>
          </cell>
          <cell r="D129">
            <v>32.292603118079775</v>
          </cell>
          <cell r="E129">
            <v>30.195680837684975</v>
          </cell>
          <cell r="F129">
            <v>20.130453891789994</v>
          </cell>
          <cell r="G129">
            <v>66.26274406047537</v>
          </cell>
          <cell r="H129">
            <v>0</v>
          </cell>
          <cell r="I129">
            <v>39.42213887142205</v>
          </cell>
          <cell r="J129">
            <v>54.51997929026453</v>
          </cell>
          <cell r="K129">
            <v>23.066145084342708</v>
          </cell>
          <cell r="L129">
            <v>18.033531611395208</v>
          </cell>
          <cell r="M129">
            <v>0</v>
          </cell>
          <cell r="N129">
            <v>0</v>
          </cell>
          <cell r="O129">
            <v>47.390443536922298</v>
          </cell>
          <cell r="P129">
            <v>32.711987574158734</v>
          </cell>
          <cell r="Q129">
            <v>126.23472127976635</v>
          </cell>
          <cell r="R129">
            <v>0</v>
          </cell>
          <cell r="S129">
            <v>7.9683046655002032</v>
          </cell>
          <cell r="T129">
            <v>109.03995858052906</v>
          </cell>
          <cell r="U129">
            <v>290.21404360663894</v>
          </cell>
          <cell r="V129">
            <v>147.62332853979325</v>
          </cell>
          <cell r="W129">
            <v>131.26733475271388</v>
          </cell>
          <cell r="X129">
            <v>48.648596905159145</v>
          </cell>
          <cell r="Y129">
            <v>171.05493814579714</v>
          </cell>
          <cell r="Z129">
            <v>124.37605788056408</v>
          </cell>
          <cell r="AA129">
            <v>100.00998806185709</v>
          </cell>
          <cell r="AB129">
            <v>395.44098408821827</v>
          </cell>
          <cell r="AC129">
            <v>0</v>
          </cell>
          <cell r="AD129">
            <v>270.50297417092781</v>
          </cell>
          <cell r="AE129">
            <v>263.9083370630313</v>
          </cell>
          <cell r="AF129">
            <v>156.79811901339335</v>
          </cell>
          <cell r="AG129">
            <v>185.29662293185535</v>
          </cell>
          <cell r="AH129">
            <v>115.88072357018353</v>
          </cell>
          <cell r="AI129">
            <v>111.82419649050452</v>
          </cell>
          <cell r="AJ129">
            <v>114.1393645778321</v>
          </cell>
          <cell r="AK129">
            <v>114.1393645778321</v>
          </cell>
          <cell r="AL129">
            <v>156.53806416994479</v>
          </cell>
          <cell r="AM129">
            <v>115.88072357018353</v>
          </cell>
          <cell r="AN129">
            <v>111.82419649050452</v>
          </cell>
          <cell r="AO129">
            <v>114.1393645778321</v>
          </cell>
          <cell r="AP129">
            <v>114.1393645778321</v>
          </cell>
          <cell r="AQ129">
            <v>116.50246507550374</v>
          </cell>
          <cell r="AR129">
            <v>116.50246507550374</v>
          </cell>
          <cell r="AS129">
            <v>121.37645334944568</v>
          </cell>
          <cell r="AT129">
            <v>121.37645334944568</v>
          </cell>
          <cell r="BA129">
            <v>1200</v>
          </cell>
        </row>
        <row r="130">
          <cell r="A130">
            <v>37622</v>
          </cell>
          <cell r="B130">
            <v>26.744797447086633</v>
          </cell>
          <cell r="C130">
            <v>37.735810096574305</v>
          </cell>
          <cell r="D130">
            <v>28.21026580035165</v>
          </cell>
          <cell r="E130">
            <v>26.37843035877037</v>
          </cell>
          <cell r="F130">
            <v>17.585620239180255</v>
          </cell>
          <cell r="G130">
            <v>57.885999953968309</v>
          </cell>
          <cell r="H130">
            <v>0</v>
          </cell>
          <cell r="I130">
            <v>34.438506301727969</v>
          </cell>
          <cell r="J130">
            <v>47.627721481113149</v>
          </cell>
          <cell r="K130">
            <v>20.150189857394043</v>
          </cell>
          <cell r="L130">
            <v>15.75378479759898</v>
          </cell>
          <cell r="M130">
            <v>0</v>
          </cell>
          <cell r="N130">
            <v>0</v>
          </cell>
          <cell r="O130">
            <v>41.399480979736872</v>
          </cell>
          <cell r="P130">
            <v>28.576632888667902</v>
          </cell>
          <cell r="Q130">
            <v>110.2764935831928</v>
          </cell>
          <cell r="R130">
            <v>0</v>
          </cell>
          <cell r="S130">
            <v>6.9609746780088484</v>
          </cell>
          <cell r="T130">
            <v>95.255442962226297</v>
          </cell>
          <cell r="U130">
            <v>253.52602511484849</v>
          </cell>
          <cell r="V130">
            <v>128.96121508732182</v>
          </cell>
          <cell r="W130">
            <v>114.67289864298787</v>
          </cell>
          <cell r="X130">
            <v>42.498582244685608</v>
          </cell>
          <cell r="Y130">
            <v>149.43066850048939</v>
          </cell>
          <cell r="Z130">
            <v>108.65279702540353</v>
          </cell>
          <cell r="AA130">
            <v>87.367015152005763</v>
          </cell>
          <cell r="AB130">
            <v>345.45048067789867</v>
          </cell>
          <cell r="AC130">
            <v>0</v>
          </cell>
          <cell r="AD130">
            <v>236.30677196398437</v>
          </cell>
          <cell r="AE130">
            <v>230.54580977117604</v>
          </cell>
          <cell r="AF130">
            <v>136.97615513338718</v>
          </cell>
          <cell r="AG130">
            <v>161.87196076145889</v>
          </cell>
          <cell r="AH130">
            <v>101.23141826314119</v>
          </cell>
          <cell r="AI130">
            <v>97.687705583007357</v>
          </cell>
          <cell r="AJ130">
            <v>99.710196828980528</v>
          </cell>
          <cell r="AK130">
            <v>99.710196828980528</v>
          </cell>
          <cell r="AL130">
            <v>136.74897566973331</v>
          </cell>
          <cell r="AM130">
            <v>101.23141826314119</v>
          </cell>
          <cell r="AN130">
            <v>97.687705583007357</v>
          </cell>
          <cell r="AO130">
            <v>99.710196828980528</v>
          </cell>
          <cell r="AP130">
            <v>99.710196828980528</v>
          </cell>
          <cell r="AQ130">
            <v>101.7745610088672</v>
          </cell>
          <cell r="AR130">
            <v>101.7745610088672</v>
          </cell>
          <cell r="AS130">
            <v>106.03239380769531</v>
          </cell>
          <cell r="AT130">
            <v>106.03239380769531</v>
          </cell>
          <cell r="AU130">
            <v>3594.8319711344247</v>
          </cell>
          <cell r="AW130">
            <v>1164.0402151341161</v>
          </cell>
          <cell r="AX130">
            <v>950.70240280696794</v>
          </cell>
          <cell r="AY130">
            <v>1480.0893531933407</v>
          </cell>
          <cell r="AZ130">
            <v>2114.7426179410841</v>
          </cell>
          <cell r="BB130">
            <v>0</v>
          </cell>
          <cell r="BC130">
            <v>0</v>
          </cell>
          <cell r="BD130">
            <v>0</v>
          </cell>
          <cell r="BE130">
            <v>0</v>
          </cell>
          <cell r="BF130">
            <v>2</v>
          </cell>
          <cell r="BG130">
            <v>0</v>
          </cell>
          <cell r="BH130">
            <v>13364.461474827787</v>
          </cell>
          <cell r="BI130">
            <v>7186.7999858871981</v>
          </cell>
          <cell r="BK130">
            <v>0</v>
          </cell>
          <cell r="BL130">
            <v>0</v>
          </cell>
          <cell r="BM130">
            <v>0</v>
          </cell>
        </row>
        <row r="131">
          <cell r="A131">
            <v>37653</v>
          </cell>
          <cell r="B131">
            <v>26.202314126099576</v>
          </cell>
          <cell r="C131">
            <v>36.970388424496676</v>
          </cell>
          <cell r="D131">
            <v>27.638057365885849</v>
          </cell>
          <cell r="E131">
            <v>25.843378316153</v>
          </cell>
          <cell r="F131">
            <v>17.228918877435341</v>
          </cell>
          <cell r="G131">
            <v>56.711857971557968</v>
          </cell>
          <cell r="H131">
            <v>0</v>
          </cell>
          <cell r="I131">
            <v>33.739966134977514</v>
          </cell>
          <cell r="J131">
            <v>46.661655293054004</v>
          </cell>
          <cell r="K131">
            <v>19.741469547061328</v>
          </cell>
          <cell r="L131">
            <v>15.434239827702495</v>
          </cell>
          <cell r="M131">
            <v>0</v>
          </cell>
          <cell r="N131">
            <v>0</v>
          </cell>
          <cell r="O131">
            <v>40.559746523962389</v>
          </cell>
          <cell r="P131">
            <v>27.996993175832415</v>
          </cell>
          <cell r="Q131">
            <v>108.0396787939174</v>
          </cell>
          <cell r="R131">
            <v>0</v>
          </cell>
          <cell r="S131">
            <v>6.8197803889848201</v>
          </cell>
          <cell r="T131">
            <v>93.323310586108008</v>
          </cell>
          <cell r="U131">
            <v>248.38358048302598</v>
          </cell>
          <cell r="V131">
            <v>126.34540510119245</v>
          </cell>
          <cell r="W131">
            <v>112.34690851327625</v>
          </cell>
          <cell r="X131">
            <v>41.636553953802064</v>
          </cell>
          <cell r="Y131">
            <v>146.399662359357</v>
          </cell>
          <cell r="Z131">
            <v>106.44891680228768</v>
          </cell>
          <cell r="AA131">
            <v>85.594889241605586</v>
          </cell>
          <cell r="AB131">
            <v>338.44346840325028</v>
          </cell>
          <cell r="AC131">
            <v>0</v>
          </cell>
          <cell r="AD131">
            <v>231.51359741553711</v>
          </cell>
          <cell r="AE131">
            <v>225.86948882420467</v>
          </cell>
          <cell r="AF131">
            <v>134.19777254590221</v>
          </cell>
          <cell r="AG131">
            <v>158.58859923956678</v>
          </cell>
          <cell r="AH131">
            <v>99.178071025187037</v>
          </cell>
          <cell r="AI131">
            <v>95.706237933116881</v>
          </cell>
          <cell r="AJ131">
            <v>97.687705583007357</v>
          </cell>
          <cell r="AK131">
            <v>97.687705583007357</v>
          </cell>
          <cell r="AL131">
            <v>133.97520112125656</v>
          </cell>
          <cell r="AM131">
            <v>99.178071025187037</v>
          </cell>
          <cell r="AN131">
            <v>95.706237933116881</v>
          </cell>
          <cell r="AO131">
            <v>97.687705583007357</v>
          </cell>
          <cell r="AP131">
            <v>97.687705583007357</v>
          </cell>
          <cell r="AQ131">
            <v>99.710196828980528</v>
          </cell>
          <cell r="AR131">
            <v>99.710196828980528</v>
          </cell>
          <cell r="AS131">
            <v>103.88166504488422</v>
          </cell>
          <cell r="AT131">
            <v>103.88166504488422</v>
          </cell>
          <cell r="AU131">
            <v>3521.9154949506101</v>
          </cell>
          <cell r="AW131">
            <v>1140.4291781495292</v>
          </cell>
          <cell r="AX131">
            <v>931.41864499330472</v>
          </cell>
          <cell r="AY131">
            <v>1450.0676718077759</v>
          </cell>
          <cell r="AZ131">
            <v>2071.8478231428339</v>
          </cell>
          <cell r="BB131">
            <v>0</v>
          </cell>
          <cell r="BC131">
            <v>0</v>
          </cell>
          <cell r="BD131">
            <v>0</v>
          </cell>
          <cell r="BE131">
            <v>0</v>
          </cell>
          <cell r="BF131">
            <v>2</v>
          </cell>
          <cell r="BG131">
            <v>0</v>
          </cell>
          <cell r="BH131">
            <v>13524.394767817788</v>
          </cell>
          <cell r="BI131">
            <v>7049.9012219386232</v>
          </cell>
          <cell r="BK131">
            <v>0</v>
          </cell>
          <cell r="BL131">
            <v>0</v>
          </cell>
          <cell r="BM131">
            <v>0</v>
          </cell>
        </row>
        <row r="132">
          <cell r="A132">
            <v>37681</v>
          </cell>
          <cell r="B132">
            <v>25.670834371474591</v>
          </cell>
          <cell r="C132">
            <v>36.220492332354574</v>
          </cell>
          <cell r="D132">
            <v>27.077455432925248</v>
          </cell>
          <cell r="E132">
            <v>25.319179106111918</v>
          </cell>
          <cell r="F132">
            <v>16.879452737407952</v>
          </cell>
          <cell r="G132">
            <v>55.561531927301147</v>
          </cell>
          <cell r="H132">
            <v>0</v>
          </cell>
          <cell r="I132">
            <v>33.055594944090544</v>
          </cell>
          <cell r="J132">
            <v>45.715184497146495</v>
          </cell>
          <cell r="K132">
            <v>19.341039594946611</v>
          </cell>
          <cell r="L132">
            <v>15.121176410594625</v>
          </cell>
          <cell r="M132">
            <v>0</v>
          </cell>
          <cell r="N132">
            <v>0</v>
          </cell>
          <cell r="O132">
            <v>39.737044985981242</v>
          </cell>
          <cell r="P132">
            <v>27.429110698287911</v>
          </cell>
          <cell r="Q132">
            <v>105.84823487416232</v>
          </cell>
          <cell r="R132">
            <v>0</v>
          </cell>
          <cell r="S132">
            <v>6.6814500418906455</v>
          </cell>
          <cell r="T132">
            <v>91.430368994292991</v>
          </cell>
          <cell r="U132">
            <v>243.34544363096447</v>
          </cell>
          <cell r="V132">
            <v>123.78265340765827</v>
          </cell>
          <cell r="W132">
            <v>110.06809805851432</v>
          </cell>
          <cell r="X132">
            <v>40.792010782069212</v>
          </cell>
          <cell r="Y132">
            <v>143.43013622309758</v>
          </cell>
          <cell r="Z132">
            <v>104.28973941398893</v>
          </cell>
          <cell r="AA132">
            <v>83.858708593119744</v>
          </cell>
          <cell r="AB132">
            <v>331.57858423020622</v>
          </cell>
          <cell r="AC132">
            <v>0</v>
          </cell>
          <cell r="AD132">
            <v>226.81764615891908</v>
          </cell>
          <cell r="AE132">
            <v>221.28802094622114</v>
          </cell>
          <cell r="AF132">
            <v>131.4757458241146</v>
          </cell>
          <cell r="AG132">
            <v>155.37183642218611</v>
          </cell>
          <cell r="AH132">
            <v>97.166373256853618</v>
          </cell>
          <cell r="AI132">
            <v>93.76496176918802</v>
          </cell>
          <cell r="AJ132">
            <v>95.706237933116881</v>
          </cell>
          <cell r="AK132">
            <v>95.706237933116881</v>
          </cell>
          <cell r="AL132">
            <v>131.25768897041823</v>
          </cell>
          <cell r="AM132">
            <v>97.166373256853618</v>
          </cell>
          <cell r="AN132">
            <v>93.76496176918802</v>
          </cell>
          <cell r="AO132">
            <v>95.706237933116881</v>
          </cell>
          <cell r="AP132">
            <v>95.706237933116881</v>
          </cell>
          <cell r="AQ132">
            <v>97.687705583007357</v>
          </cell>
          <cell r="AR132">
            <v>97.687705583007357</v>
          </cell>
          <cell r="AS132">
            <v>101.7745610088672</v>
          </cell>
          <cell r="AT132">
            <v>101.7745610088672</v>
          </cell>
          <cell r="AU132">
            <v>3450.4780343485399</v>
          </cell>
          <cell r="AW132">
            <v>1117.2970602437163</v>
          </cell>
          <cell r="AX132">
            <v>912.52603304644254</v>
          </cell>
          <cell r="AY132">
            <v>1420.6549410583812</v>
          </cell>
          <cell r="AZ132">
            <v>2029.8230932901588</v>
          </cell>
          <cell r="BB132">
            <v>0</v>
          </cell>
          <cell r="BC132">
            <v>0</v>
          </cell>
          <cell r="BD132">
            <v>0</v>
          </cell>
          <cell r="BE132">
            <v>0</v>
          </cell>
          <cell r="BF132">
            <v>2</v>
          </cell>
          <cell r="BG132">
            <v>0</v>
          </cell>
          <cell r="BH132">
            <v>13762.965371983029</v>
          </cell>
          <cell r="BI132">
            <v>6953.0831363104453</v>
          </cell>
          <cell r="BK132">
            <v>0</v>
          </cell>
          <cell r="BL132">
            <v>0</v>
          </cell>
          <cell r="BM132">
            <v>0</v>
          </cell>
        </row>
        <row r="133">
          <cell r="A133">
            <v>37712</v>
          </cell>
          <cell r="B133">
            <v>25.150134990224903</v>
          </cell>
          <cell r="C133">
            <v>35.485806904015973</v>
          </cell>
          <cell r="D133">
            <v>26.528224578730374</v>
          </cell>
          <cell r="E133">
            <v>24.805612593098527</v>
          </cell>
          <cell r="F133">
            <v>16.537075062065693</v>
          </cell>
          <cell r="G133">
            <v>54.434538745966208</v>
          </cell>
          <cell r="H133">
            <v>0</v>
          </cell>
          <cell r="I133">
            <v>32.38510532987862</v>
          </cell>
          <cell r="J133">
            <v>44.787911626427878</v>
          </cell>
          <cell r="K133">
            <v>18.948731841950273</v>
          </cell>
          <cell r="L133">
            <v>14.814463076433851</v>
          </cell>
          <cell r="M133">
            <v>0</v>
          </cell>
          <cell r="N133">
            <v>0</v>
          </cell>
          <cell r="O133">
            <v>38.931030875279674</v>
          </cell>
          <cell r="P133">
            <v>26.872746975856739</v>
          </cell>
          <cell r="Q133">
            <v>103.7012415350369</v>
          </cell>
          <cell r="R133">
            <v>0</v>
          </cell>
          <cell r="S133">
            <v>6.5459255454010012</v>
          </cell>
          <cell r="T133">
            <v>89.575823252855756</v>
          </cell>
          <cell r="U133">
            <v>238.40949881144689</v>
          </cell>
          <cell r="V133">
            <v>121.2718837884817</v>
          </cell>
          <cell r="W133">
            <v>107.83551030055334</v>
          </cell>
          <cell r="X133">
            <v>39.964598066658752</v>
          </cell>
          <cell r="Y133">
            <v>140.52084305002822</v>
          </cell>
          <cell r="Z133">
            <v>102.17435812182893</v>
          </cell>
          <cell r="AA133">
            <v>82.157744103809804</v>
          </cell>
          <cell r="AB133">
            <v>324.85294527566697</v>
          </cell>
          <cell r="AC133">
            <v>0</v>
          </cell>
          <cell r="AD133">
            <v>222.21694614650747</v>
          </cell>
          <cell r="AE133">
            <v>216.7994821664804</v>
          </cell>
          <cell r="AF133">
            <v>128.80893186281892</v>
          </cell>
          <cell r="AG133">
            <v>152.22032144149043</v>
          </cell>
          <cell r="AH133">
            <v>95.195480152991735</v>
          </cell>
          <cell r="AI133">
            <v>91.863061859367818</v>
          </cell>
          <cell r="AJ133">
            <v>93.76496176918802</v>
          </cell>
          <cell r="AK133">
            <v>93.76496176918802</v>
          </cell>
          <cell r="AL133">
            <v>128.59529800789048</v>
          </cell>
          <cell r="AM133">
            <v>95.195480152991735</v>
          </cell>
          <cell r="AN133">
            <v>91.863061859367818</v>
          </cell>
          <cell r="AO133">
            <v>93.76496176918802</v>
          </cell>
          <cell r="AP133">
            <v>93.76496176918802</v>
          </cell>
          <cell r="AQ133">
            <v>95.706237933116881</v>
          </cell>
          <cell r="AR133">
            <v>95.706237933116881</v>
          </cell>
          <cell r="AS133">
            <v>99.710196828980528</v>
          </cell>
          <cell r="AT133">
            <v>99.710196828980528</v>
          </cell>
          <cell r="AU133">
            <v>3380.4895894268839</v>
          </cell>
          <cell r="AW133">
            <v>1094.6341471680328</v>
          </cell>
          <cell r="AX133">
            <v>894.01663308282082</v>
          </cell>
          <cell r="AY133">
            <v>1391.8388091760301</v>
          </cell>
          <cell r="AZ133">
            <v>1988.6507802508536</v>
          </cell>
          <cell r="BB133">
            <v>0</v>
          </cell>
          <cell r="BC133">
            <v>0</v>
          </cell>
          <cell r="BD133">
            <v>0</v>
          </cell>
          <cell r="BE133">
            <v>0</v>
          </cell>
          <cell r="BF133">
            <v>2</v>
          </cell>
          <cell r="BG133">
            <v>0</v>
          </cell>
          <cell r="BH133">
            <v>13635.948383417812</v>
          </cell>
          <cell r="BI133">
            <v>7062.4712239011587</v>
          </cell>
          <cell r="BK133">
            <v>0</v>
          </cell>
          <cell r="BL133">
            <v>0</v>
          </cell>
          <cell r="BM133">
            <v>0</v>
          </cell>
        </row>
        <row r="134">
          <cell r="A134">
            <v>37742</v>
          </cell>
          <cell r="B134">
            <v>24.639997316542271</v>
          </cell>
          <cell r="C134">
            <v>34.766023611011711</v>
          </cell>
          <cell r="D134">
            <v>25.990134155804856</v>
          </cell>
          <cell r="E134">
            <v>24.302463106726616</v>
          </cell>
          <cell r="F134">
            <v>16.201642071151085</v>
          </cell>
          <cell r="G134">
            <v>53.330405150872288</v>
          </cell>
          <cell r="H134">
            <v>0</v>
          </cell>
          <cell r="I134">
            <v>31.728215722670846</v>
          </cell>
          <cell r="J134">
            <v>43.879447276034149</v>
          </cell>
          <cell r="K134">
            <v>18.564381539860619</v>
          </cell>
          <cell r="L134">
            <v>14.513971022072848</v>
          </cell>
          <cell r="M134">
            <v>0</v>
          </cell>
          <cell r="N134">
            <v>0</v>
          </cell>
          <cell r="O134">
            <v>38.141365709168198</v>
          </cell>
          <cell r="P134">
            <v>26.3276683656205</v>
          </cell>
          <cell r="Q134">
            <v>101.59779715450988</v>
          </cell>
          <cell r="R134">
            <v>0</v>
          </cell>
          <cell r="S134">
            <v>6.4131499864973023</v>
          </cell>
          <cell r="T134">
            <v>87.758894552068298</v>
          </cell>
          <cell r="U134">
            <v>233.57367319242798</v>
          </cell>
          <cell r="V134">
            <v>118.81204185510791</v>
          </cell>
          <cell r="W134">
            <v>105.64820767229767</v>
          </cell>
          <cell r="X134">
            <v>39.153968338615115</v>
          </cell>
          <cell r="Y134">
            <v>137.67056109307947</v>
          </cell>
          <cell r="Z134">
            <v>100.1018845791404</v>
          </cell>
          <cell r="AA134">
            <v>80.491281459835108</v>
          </cell>
          <cell r="AB134">
            <v>318.26372713205501</v>
          </cell>
          <cell r="AC134">
            <v>0</v>
          </cell>
          <cell r="AD134">
            <v>217.70956533109242</v>
          </cell>
          <cell r="AE134">
            <v>212.40198753947368</v>
          </cell>
          <cell r="AF134">
            <v>126.19621074320733</v>
          </cell>
          <cell r="AG134">
            <v>149.13273083024455</v>
          </cell>
          <cell r="AH134">
            <v>93.264564044222411</v>
          </cell>
          <cell r="AI134">
            <v>89.999739507717777</v>
          </cell>
          <cell r="AJ134">
            <v>91.863061859367818</v>
          </cell>
          <cell r="AK134">
            <v>91.863061859367818</v>
          </cell>
          <cell r="AL134">
            <v>125.98691017228771</v>
          </cell>
          <cell r="AM134">
            <v>93.264564044222411</v>
          </cell>
          <cell r="AN134">
            <v>89.999739507717777</v>
          </cell>
          <cell r="AO134">
            <v>91.863061859367818</v>
          </cell>
          <cell r="AP134">
            <v>91.863061859367818</v>
          </cell>
          <cell r="AQ134">
            <v>93.76496176918802</v>
          </cell>
          <cell r="AR134">
            <v>93.76496176918802</v>
          </cell>
          <cell r="AS134">
            <v>97.687705583007357</v>
          </cell>
          <cell r="AT134">
            <v>97.687705583007357</v>
          </cell>
          <cell r="AU134">
            <v>3311.920768793163</v>
          </cell>
          <cell r="AW134">
            <v>1072.4309217146938</v>
          </cell>
          <cell r="AX134">
            <v>875.88267214735424</v>
          </cell>
          <cell r="AY134">
            <v>1363.6071749311152</v>
          </cell>
          <cell r="AZ134">
            <v>1948.313593862048</v>
          </cell>
          <cell r="BB134">
            <v>0</v>
          </cell>
          <cell r="BC134">
            <v>0</v>
          </cell>
          <cell r="BD134">
            <v>0</v>
          </cell>
          <cell r="BE134">
            <v>0</v>
          </cell>
          <cell r="BF134">
            <v>2</v>
          </cell>
          <cell r="BG134">
            <v>0</v>
          </cell>
          <cell r="BH134">
            <v>13893.1506663128</v>
          </cell>
          <cell r="BI134">
            <v>7126.4769045319626</v>
          </cell>
          <cell r="BK134">
            <v>0</v>
          </cell>
          <cell r="BL134">
            <v>0</v>
          </cell>
          <cell r="BM134">
            <v>0</v>
          </cell>
        </row>
        <row r="135">
          <cell r="A135">
            <v>37773</v>
          </cell>
          <cell r="B135">
            <v>24.140207119969066</v>
          </cell>
          <cell r="C135">
            <v>34.060840182970061</v>
          </cell>
          <cell r="D135">
            <v>25.462958195035856</v>
          </cell>
          <cell r="E135">
            <v>23.809519351202358</v>
          </cell>
          <cell r="F135">
            <v>15.873012900801578</v>
          </cell>
          <cell r="G135">
            <v>52.248667465138496</v>
          </cell>
          <cell r="H135">
            <v>0</v>
          </cell>
          <cell r="I135">
            <v>31.084650264069733</v>
          </cell>
          <cell r="J135">
            <v>42.989409939670907</v>
          </cell>
          <cell r="K135">
            <v>18.187827282168477</v>
          </cell>
          <cell r="L135">
            <v>14.219574056968083</v>
          </cell>
          <cell r="M135">
            <v>0</v>
          </cell>
          <cell r="N135">
            <v>0</v>
          </cell>
          <cell r="O135">
            <v>37.367717870637073</v>
          </cell>
          <cell r="P135">
            <v>25.793645963802554</v>
          </cell>
          <cell r="Q135">
            <v>99.537018398776524</v>
          </cell>
          <cell r="R135">
            <v>0</v>
          </cell>
          <cell r="S135">
            <v>6.2830676065672897</v>
          </cell>
          <cell r="T135">
            <v>85.978819879341813</v>
          </cell>
          <cell r="U135">
            <v>228.83593598655594</v>
          </cell>
          <cell r="V135">
            <v>116.4020946058782</v>
          </cell>
          <cell r="W135">
            <v>103.50527162397694</v>
          </cell>
          <cell r="X135">
            <v>38.35978117693714</v>
          </cell>
          <cell r="Y135">
            <v>134.87809338672707</v>
          </cell>
          <cell r="Z135">
            <v>98.071448458209133</v>
          </cell>
          <cell r="AA135">
            <v>78.858620836279258</v>
          </cell>
          <cell r="AB135">
            <v>311.80816268121549</v>
          </cell>
          <cell r="AC135">
            <v>0</v>
          </cell>
          <cell r="AD135">
            <v>213.29361085452095</v>
          </cell>
          <cell r="AE135">
            <v>208.09369035335246</v>
          </cell>
          <cell r="AF135">
            <v>123.63648526256381</v>
          </cell>
          <cell r="AG135">
            <v>146.10776796601942</v>
          </cell>
          <cell r="AH135">
            <v>91.372814049360102</v>
          </cell>
          <cell r="AI135">
            <v>88.174212218804428</v>
          </cell>
          <cell r="AJ135">
            <v>89.999739507717777</v>
          </cell>
          <cell r="AK135">
            <v>89.999739507717777</v>
          </cell>
          <cell r="AL135">
            <v>123.43143008064074</v>
          </cell>
          <cell r="AM135">
            <v>91.372814049360102</v>
          </cell>
          <cell r="AN135">
            <v>88.174212218804428</v>
          </cell>
          <cell r="AO135">
            <v>89.999739507717777</v>
          </cell>
          <cell r="AP135">
            <v>89.999739507717777</v>
          </cell>
          <cell r="AQ135">
            <v>91.863061859367818</v>
          </cell>
          <cell r="AR135">
            <v>91.863061859367818</v>
          </cell>
          <cell r="AS135">
            <v>95.706237933116881</v>
          </cell>
          <cell r="AT135">
            <v>95.706237933116881</v>
          </cell>
          <cell r="AU135">
            <v>3244.7427772209503</v>
          </cell>
          <cell r="AW135">
            <v>1050.6780597200568</v>
          </cell>
          <cell r="AX135">
            <v>858.11653494921018</v>
          </cell>
          <cell r="AY135">
            <v>1335.9481825516834</v>
          </cell>
          <cell r="AZ135">
            <v>1908.7945946692671</v>
          </cell>
          <cell r="BB135">
            <v>0</v>
          </cell>
          <cell r="BC135">
            <v>0</v>
          </cell>
          <cell r="BD135">
            <v>0</v>
          </cell>
          <cell r="BE135">
            <v>0</v>
          </cell>
          <cell r="BF135">
            <v>2</v>
          </cell>
          <cell r="BG135">
            <v>0</v>
          </cell>
          <cell r="BH135">
            <v>13782.986639231411</v>
          </cell>
          <cell r="BI135">
            <v>7298.6352591163477</v>
          </cell>
          <cell r="BK135">
            <v>0</v>
          </cell>
          <cell r="BL135">
            <v>0</v>
          </cell>
          <cell r="BM135">
            <v>0</v>
          </cell>
        </row>
        <row r="136">
          <cell r="A136">
            <v>37803</v>
          </cell>
          <cell r="B136">
            <v>23.650554515432972</v>
          </cell>
          <cell r="C136">
            <v>33.36996048067941</v>
          </cell>
          <cell r="D136">
            <v>24.946475310799155</v>
          </cell>
          <cell r="E136">
            <v>23.326574316591419</v>
          </cell>
          <cell r="F136">
            <v>15.551049544394285</v>
          </cell>
          <cell r="G136">
            <v>51.188871416964489</v>
          </cell>
          <cell r="H136">
            <v>0</v>
          </cell>
          <cell r="I136">
            <v>30.454138691105449</v>
          </cell>
          <cell r="J136">
            <v>42.117425849401151</v>
          </cell>
          <cell r="K136">
            <v>17.818910936285121</v>
          </cell>
          <cell r="L136">
            <v>13.931148550186549</v>
          </cell>
          <cell r="M136">
            <v>0</v>
          </cell>
          <cell r="N136">
            <v>0</v>
          </cell>
          <cell r="O136">
            <v>36.609762469094903</v>
          </cell>
          <cell r="P136">
            <v>25.270455509640701</v>
          </cell>
          <cell r="Q136">
            <v>97.518039851305787</v>
          </cell>
          <cell r="R136">
            <v>0</v>
          </cell>
          <cell r="S136">
            <v>6.155623777989403</v>
          </cell>
          <cell r="T136">
            <v>84.234851698802302</v>
          </cell>
          <cell r="U136">
            <v>224.1942975983508</v>
          </cell>
          <cell r="V136">
            <v>114.04102999222472</v>
          </cell>
          <cell r="W136">
            <v>101.40580223740437</v>
          </cell>
          <cell r="X136">
            <v>37.581703065619514</v>
          </cell>
          <cell r="Y136">
            <v>132.14226724433075</v>
          </cell>
          <cell r="Z136">
            <v>96.082197084783019</v>
          </cell>
          <cell r="AA136">
            <v>77.259076603261192</v>
          </cell>
          <cell r="AB136">
            <v>305.48354093237498</v>
          </cell>
          <cell r="AC136">
            <v>0</v>
          </cell>
          <cell r="AD136">
            <v>208.96722825279795</v>
          </cell>
          <cell r="AE136">
            <v>203.8727813544086</v>
          </cell>
          <cell r="AF136">
            <v>121.12868047349785</v>
          </cell>
          <cell r="AG136">
            <v>143.14416252668016</v>
          </cell>
          <cell r="AH136">
            <v>89.519435734886116</v>
          </cell>
          <cell r="AI136">
            <v>86.385713369093182</v>
          </cell>
          <cell r="AJ136">
            <v>88.174212218804428</v>
          </cell>
          <cell r="AK136">
            <v>88.174212218804428</v>
          </cell>
          <cell r="AL136">
            <v>120.9277845683947</v>
          </cell>
          <cell r="AM136">
            <v>89.519435734886116</v>
          </cell>
          <cell r="AN136">
            <v>86.385713369093182</v>
          </cell>
          <cell r="AO136">
            <v>88.174212218804428</v>
          </cell>
          <cell r="AP136">
            <v>88.174212218804428</v>
          </cell>
          <cell r="AQ136">
            <v>89.999739507717777</v>
          </cell>
          <cell r="AR136">
            <v>89.999739507717777</v>
          </cell>
          <cell r="AS136">
            <v>93.76496176918802</v>
          </cell>
          <cell r="AT136">
            <v>93.76496176918802</v>
          </cell>
          <cell r="AU136">
            <v>3178.9274035574149</v>
          </cell>
          <cell r="AW136">
            <v>1029.3664261489726</v>
          </cell>
          <cell r="AX136">
            <v>840.71076066379453</v>
          </cell>
          <cell r="AY136">
            <v>1308.8502167446477</v>
          </cell>
          <cell r="AZ136">
            <v>1870.0771868127672</v>
          </cell>
          <cell r="BB136">
            <v>0</v>
          </cell>
          <cell r="BC136">
            <v>0</v>
          </cell>
          <cell r="BD136">
            <v>0</v>
          </cell>
          <cell r="BE136">
            <v>0</v>
          </cell>
          <cell r="BF136">
            <v>2</v>
          </cell>
          <cell r="BG136">
            <v>0</v>
          </cell>
          <cell r="BH136">
            <v>13776.900818783164</v>
          </cell>
          <cell r="BI136">
            <v>7368.5974848586184</v>
          </cell>
          <cell r="BK136">
            <v>0</v>
          </cell>
          <cell r="BL136">
            <v>0</v>
          </cell>
          <cell r="BM136">
            <v>0</v>
          </cell>
        </row>
        <row r="137">
          <cell r="A137">
            <v>37834</v>
          </cell>
          <cell r="B137">
            <v>23.170833875106528</v>
          </cell>
          <cell r="C137">
            <v>32.693094371725657</v>
          </cell>
          <cell r="D137">
            <v>24.440468607989068</v>
          </cell>
          <cell r="E137">
            <v>22.853425191885883</v>
          </cell>
          <cell r="F137">
            <v>15.235616794590594</v>
          </cell>
          <cell r="G137">
            <v>50.150571948860673</v>
          </cell>
          <cell r="H137">
            <v>0</v>
          </cell>
          <cell r="I137">
            <v>29.836416222739889</v>
          </cell>
          <cell r="J137">
            <v>41.263128818682823</v>
          </cell>
          <cell r="K137">
            <v>17.457477577135059</v>
          </cell>
          <cell r="L137">
            <v>13.648573378487409</v>
          </cell>
          <cell r="M137">
            <v>0</v>
          </cell>
          <cell r="N137">
            <v>0</v>
          </cell>
          <cell r="O137">
            <v>35.867181203932049</v>
          </cell>
          <cell r="P137">
            <v>24.757877291209702</v>
          </cell>
          <cell r="Q137">
            <v>95.540013649411804</v>
          </cell>
          <cell r="R137">
            <v>0</v>
          </cell>
          <cell r="S137">
            <v>6.0307649811921085</v>
          </cell>
          <cell r="T137">
            <v>82.526257637365646</v>
          </cell>
          <cell r="U137">
            <v>219.64680878868091</v>
          </cell>
          <cell r="V137">
            <v>111.72785649366432</v>
          </cell>
          <cell r="W137">
            <v>99.348917848059472</v>
          </cell>
          <cell r="X137">
            <v>36.81940725359393</v>
          </cell>
          <cell r="Y137">
            <v>129.46193376566862</v>
          </cell>
          <cell r="Z137">
            <v>94.133295079994653</v>
          </cell>
          <cell r="AA137">
            <v>75.69197703800738</v>
          </cell>
          <cell r="AB137">
            <v>299.28720588367065</v>
          </cell>
          <cell r="AC137">
            <v>0</v>
          </cell>
          <cell r="AD137">
            <v>204.72860067731085</v>
          </cell>
          <cell r="AE137">
            <v>199.73748798728477</v>
          </cell>
          <cell r="AF137">
            <v>118.67174323252424</v>
          </cell>
          <cell r="AG137">
            <v>140.24066995691896</v>
          </cell>
          <cell r="AH137">
            <v>87.703650781329159</v>
          </cell>
          <cell r="AI137">
            <v>84.633491885007629</v>
          </cell>
          <cell r="AJ137">
            <v>86.385713369093182</v>
          </cell>
          <cell r="AK137">
            <v>86.385713369093182</v>
          </cell>
          <cell r="AL137">
            <v>118.47492223873753</v>
          </cell>
          <cell r="AM137">
            <v>87.703650781329159</v>
          </cell>
          <cell r="AN137">
            <v>84.633491885007629</v>
          </cell>
          <cell r="AO137">
            <v>86.385713369093182</v>
          </cell>
          <cell r="AP137">
            <v>86.385713369093182</v>
          </cell>
          <cell r="AQ137">
            <v>88.174212218804428</v>
          </cell>
          <cell r="AR137">
            <v>88.174212218804428</v>
          </cell>
          <cell r="AS137">
            <v>91.863061859367818</v>
          </cell>
          <cell r="AT137">
            <v>91.863061859367818</v>
          </cell>
          <cell r="AU137">
            <v>3114.4470088761514</v>
          </cell>
          <cell r="AW137">
            <v>1008.4870712585621</v>
          </cell>
          <cell r="AX137">
            <v>823.65803979960515</v>
          </cell>
          <cell r="AY137">
            <v>1282.3018978179841</v>
          </cell>
          <cell r="AZ137">
            <v>1832.1451110581672</v>
          </cell>
          <cell r="BB137">
            <v>0</v>
          </cell>
          <cell r="BC137">
            <v>0</v>
          </cell>
          <cell r="BD137">
            <v>0</v>
          </cell>
          <cell r="BE137">
            <v>0</v>
          </cell>
          <cell r="BF137">
            <v>2</v>
          </cell>
          <cell r="BG137">
            <v>0</v>
          </cell>
          <cell r="BH137">
            <v>13820.724270087509</v>
          </cell>
          <cell r="BI137">
            <v>7561.00660172274</v>
          </cell>
          <cell r="BK137">
            <v>0</v>
          </cell>
          <cell r="BL137">
            <v>0</v>
          </cell>
          <cell r="BM137">
            <v>0</v>
          </cell>
        </row>
        <row r="138">
          <cell r="A138">
            <v>37865</v>
          </cell>
          <cell r="B138">
            <v>22.700843742054449</v>
          </cell>
          <cell r="C138">
            <v>32.029957608652175</v>
          </cell>
          <cell r="D138">
            <v>23.944725590934134</v>
          </cell>
          <cell r="E138">
            <v>22.389873279834518</v>
          </cell>
          <cell r="F138">
            <v>14.926582186556351</v>
          </cell>
          <cell r="G138">
            <v>49.133333030747949</v>
          </cell>
          <cell r="H138">
            <v>0</v>
          </cell>
          <cell r="I138">
            <v>29.231223448672825</v>
          </cell>
          <cell r="J138">
            <v>40.42616008859008</v>
          </cell>
          <cell r="K138">
            <v>17.103375422095819</v>
          </cell>
          <cell r="L138">
            <v>13.371729875456731</v>
          </cell>
          <cell r="M138">
            <v>0</v>
          </cell>
          <cell r="N138">
            <v>0</v>
          </cell>
          <cell r="O138">
            <v>35.139662230851428</v>
          </cell>
          <cell r="P138">
            <v>24.255696053154054</v>
          </cell>
          <cell r="Q138">
            <v>93.602109128197057</v>
          </cell>
          <cell r="R138">
            <v>0</v>
          </cell>
          <cell r="S138">
            <v>5.9084387821785533</v>
          </cell>
          <cell r="T138">
            <v>80.852320177180161</v>
          </cell>
          <cell r="U138">
            <v>215.19155985618721</v>
          </cell>
          <cell r="V138">
            <v>109.4616027014132</v>
          </cell>
          <cell r="W138">
            <v>97.333754674836172</v>
          </cell>
          <cell r="X138">
            <v>36.072573617511175</v>
          </cell>
          <cell r="Y138">
            <v>126.83596735446079</v>
          </cell>
          <cell r="Z138">
            <v>92.223924009546977</v>
          </cell>
          <cell r="AA138">
            <v>74.156664042764362</v>
          </cell>
          <cell r="AB138">
            <v>293.21655540677216</v>
          </cell>
          <cell r="AC138">
            <v>0</v>
          </cell>
          <cell r="AD138">
            <v>200.57594813185071</v>
          </cell>
          <cell r="AE138">
            <v>195.68607365059634</v>
          </cell>
          <cell r="AF138">
            <v>116.26464175779925</v>
          </cell>
          <cell r="AG138">
            <v>137.39607094560859</v>
          </cell>
          <cell r="AH138">
            <v>85.924696656412905</v>
          </cell>
          <cell r="AI138">
            <v>82.916811927518879</v>
          </cell>
          <cell r="AJ138">
            <v>84.633491885007629</v>
          </cell>
          <cell r="AK138">
            <v>84.633491885007629</v>
          </cell>
          <cell r="AL138">
            <v>116.07181302106967</v>
          </cell>
          <cell r="AM138">
            <v>85.924696656412905</v>
          </cell>
          <cell r="AN138">
            <v>82.916811927518879</v>
          </cell>
          <cell r="AO138">
            <v>84.633491885007629</v>
          </cell>
          <cell r="AP138">
            <v>84.633491885007629</v>
          </cell>
          <cell r="AQ138">
            <v>86.385713369093182</v>
          </cell>
          <cell r="AR138">
            <v>86.385713369093182</v>
          </cell>
          <cell r="AS138">
            <v>89.999739507717777</v>
          </cell>
          <cell r="AT138">
            <v>89.999739507717777</v>
          </cell>
          <cell r="AU138">
            <v>3051.274514870317</v>
          </cell>
          <cell r="AW138">
            <v>988.031226839802</v>
          </cell>
          <cell r="AX138">
            <v>806.95121112863865</v>
          </cell>
          <cell r="AY138">
            <v>1256.2920769018763</v>
          </cell>
          <cell r="AZ138">
            <v>1794.9824379684405</v>
          </cell>
          <cell r="BB138">
            <v>0</v>
          </cell>
          <cell r="BC138">
            <v>0</v>
          </cell>
          <cell r="BD138">
            <v>0</v>
          </cell>
          <cell r="BE138">
            <v>0</v>
          </cell>
          <cell r="BF138">
            <v>2</v>
          </cell>
          <cell r="BG138">
            <v>0</v>
          </cell>
          <cell r="BH138">
            <v>13891.800597907977</v>
          </cell>
          <cell r="BI138">
            <v>7450.9157993638692</v>
          </cell>
          <cell r="BK138">
            <v>0</v>
          </cell>
          <cell r="BL138">
            <v>0</v>
          </cell>
          <cell r="BM138">
            <v>0</v>
          </cell>
        </row>
        <row r="139">
          <cell r="A139">
            <v>37895</v>
          </cell>
          <cell r="B139">
            <v>22.240386745632538</v>
          </cell>
          <cell r="C139">
            <v>31.380271709591121</v>
          </cell>
          <cell r="D139">
            <v>23.459038074160336</v>
          </cell>
          <cell r="E139">
            <v>21.935723913500578</v>
          </cell>
          <cell r="F139">
            <v>14.623815942333723</v>
          </cell>
          <cell r="G139">
            <v>48.136727476848471</v>
          </cell>
          <cell r="H139">
            <v>0</v>
          </cell>
          <cell r="I139">
            <v>28.638306220403514</v>
          </cell>
          <cell r="J139">
            <v>39.606168177153798</v>
          </cell>
          <cell r="K139">
            <v>16.756455767257393</v>
          </cell>
          <cell r="L139">
            <v>13.100501781673961</v>
          </cell>
          <cell r="M139">
            <v>0</v>
          </cell>
          <cell r="N139">
            <v>0</v>
          </cell>
          <cell r="O139">
            <v>34.426900030910659</v>
          </cell>
          <cell r="P139">
            <v>23.763700906292286</v>
          </cell>
          <cell r="Q139">
            <v>91.703512471717659</v>
          </cell>
          <cell r="R139">
            <v>0</v>
          </cell>
          <cell r="S139">
            <v>5.7885938105070966</v>
          </cell>
          <cell r="T139">
            <v>79.212336354307595</v>
          </cell>
          <cell r="U139">
            <v>210.82667983531101</v>
          </cell>
          <cell r="V139">
            <v>107.24131691044727</v>
          </cell>
          <cell r="W139">
            <v>95.359466457301124</v>
          </cell>
          <cell r="X139">
            <v>35.34088852730649</v>
          </cell>
          <cell r="Y139">
            <v>124.26326524567929</v>
          </cell>
          <cell r="Z139">
            <v>90.353282040014804</v>
          </cell>
          <cell r="AA139">
            <v>72.652492868432944</v>
          </cell>
          <cell r="AB139">
            <v>287.26904015412703</v>
          </cell>
          <cell r="AC139">
            <v>0</v>
          </cell>
          <cell r="AD139">
            <v>196.50752672510916</v>
          </cell>
          <cell r="AE139">
            <v>191.71683696765197</v>
          </cell>
          <cell r="AF139">
            <v>113.90636519582769</v>
          </cell>
          <cell r="AG139">
            <v>134.60917091375711</v>
          </cell>
          <cell r="AH139">
            <v>84.181826294833328</v>
          </cell>
          <cell r="AI139">
            <v>81.234952583132653</v>
          </cell>
          <cell r="AJ139">
            <v>82.916811927518879</v>
          </cell>
          <cell r="AK139">
            <v>82.916811927518879</v>
          </cell>
          <cell r="AL139">
            <v>113.71744773842971</v>
          </cell>
          <cell r="AM139">
            <v>84.181826294833328</v>
          </cell>
          <cell r="AN139">
            <v>81.234952583132653</v>
          </cell>
          <cell r="AO139">
            <v>82.916811927518879</v>
          </cell>
          <cell r="AP139">
            <v>82.916811927518879</v>
          </cell>
          <cell r="AQ139">
            <v>84.633491885007629</v>
          </cell>
          <cell r="AR139">
            <v>84.633491885007629</v>
          </cell>
          <cell r="AS139">
            <v>88.174212218804428</v>
          </cell>
          <cell r="AT139">
            <v>88.174212218804428</v>
          </cell>
          <cell r="AU139">
            <v>2989.3833924811906</v>
          </cell>
          <cell r="AW139">
            <v>967.99030253534966</v>
          </cell>
          <cell r="AX139">
            <v>790.58325867905762</v>
          </cell>
          <cell r="AY139">
            <v>1230.8098312667837</v>
          </cell>
          <cell r="AZ139">
            <v>1758.5735612144072</v>
          </cell>
          <cell r="BB139">
            <v>0</v>
          </cell>
          <cell r="BC139">
            <v>0</v>
          </cell>
          <cell r="BD139">
            <v>0</v>
          </cell>
          <cell r="BE139">
            <v>0</v>
          </cell>
          <cell r="BF139">
            <v>2</v>
          </cell>
          <cell r="BG139">
            <v>0</v>
          </cell>
          <cell r="BH139">
            <v>13748.595451352769</v>
          </cell>
          <cell r="BI139">
            <v>7148.2466791572897</v>
          </cell>
          <cell r="BK139">
            <v>0</v>
          </cell>
          <cell r="BL139">
            <v>0</v>
          </cell>
          <cell r="BM139">
            <v>0</v>
          </cell>
        </row>
        <row r="140">
          <cell r="A140">
            <v>37926</v>
          </cell>
          <cell r="B140">
            <v>21.789269518602595</v>
          </cell>
          <cell r="C140">
            <v>30.743763841315992</v>
          </cell>
          <cell r="D140">
            <v>22.983202094964369</v>
          </cell>
          <cell r="E140">
            <v>21.49078637451214</v>
          </cell>
          <cell r="F140">
            <v>14.327190916341431</v>
          </cell>
          <cell r="G140">
            <v>47.160336766290513</v>
          </cell>
          <cell r="H140">
            <v>0</v>
          </cell>
          <cell r="I140">
            <v>28.057415544501943</v>
          </cell>
          <cell r="J140">
            <v>38.802808731758006</v>
          </cell>
          <cell r="K140">
            <v>16.416572924974556</v>
          </cell>
          <cell r="L140">
            <v>12.834775195889199</v>
          </cell>
          <cell r="M140">
            <v>0</v>
          </cell>
          <cell r="N140">
            <v>0</v>
          </cell>
          <cell r="O140">
            <v>33.728595282220468</v>
          </cell>
          <cell r="P140">
            <v>23.281685239054813</v>
          </cell>
          <cell r="Q140">
            <v>89.843426371224325</v>
          </cell>
          <cell r="R140">
            <v>0</v>
          </cell>
          <cell r="S140">
            <v>5.6711797377184814</v>
          </cell>
          <cell r="T140">
            <v>77.605617463516012</v>
          </cell>
          <cell r="U140">
            <v>206.5503357105888</v>
          </cell>
          <cell r="V140">
            <v>105.06606671983712</v>
          </cell>
          <cell r="W140">
            <v>93.42522410030972</v>
          </cell>
          <cell r="X140">
            <v>34.624044714491781</v>
          </cell>
          <cell r="Y140">
            <v>121.74274704244591</v>
          </cell>
          <cell r="Z140">
            <v>88.520583602117796</v>
          </cell>
          <cell r="AA140">
            <v>71.178831843808155</v>
          </cell>
          <cell r="AB140">
            <v>281.44216248837188</v>
          </cell>
          <cell r="AC140">
            <v>0</v>
          </cell>
          <cell r="AD140">
            <v>192.52162793833773</v>
          </cell>
          <cell r="AE140">
            <v>187.82811107196659</v>
          </cell>
          <cell r="AF140">
            <v>111.59592319695855</v>
          </cell>
          <cell r="AG140">
            <v>131.87879951284887</v>
          </cell>
          <cell r="AH140">
            <v>82.474307784531376</v>
          </cell>
          <cell r="AI140">
            <v>79.587207561144297</v>
          </cell>
          <cell r="AJ140">
            <v>81.234952583132653</v>
          </cell>
          <cell r="AK140">
            <v>81.234952583132653</v>
          </cell>
          <cell r="AL140">
            <v>111.41083768369417</v>
          </cell>
          <cell r="AM140">
            <v>82.474307784531376</v>
          </cell>
          <cell r="AN140">
            <v>79.587207561144297</v>
          </cell>
          <cell r="AO140">
            <v>81.234952583132653</v>
          </cell>
          <cell r="AP140">
            <v>81.234952583132653</v>
          </cell>
          <cell r="AQ140">
            <v>82.916811927518879</v>
          </cell>
          <cell r="AR140">
            <v>82.916811927518879</v>
          </cell>
          <cell r="AS140">
            <v>86.385713369093182</v>
          </cell>
          <cell r="AT140">
            <v>86.385713369093182</v>
          </cell>
          <cell r="AU140">
            <v>2928.7476507573965</v>
          </cell>
          <cell r="AW140">
            <v>948.35588223205275</v>
          </cell>
          <cell r="AX140">
            <v>774.54730878885937</v>
          </cell>
          <cell r="AY140">
            <v>1205.8444597364842</v>
          </cell>
          <cell r="AZ140">
            <v>1722.9031910209121</v>
          </cell>
          <cell r="BB140">
            <v>0</v>
          </cell>
          <cell r="BC140">
            <v>0</v>
          </cell>
          <cell r="BD140">
            <v>0</v>
          </cell>
          <cell r="BE140">
            <v>0</v>
          </cell>
          <cell r="BF140">
            <v>2</v>
          </cell>
          <cell r="BG140">
            <v>0</v>
          </cell>
          <cell r="BH140">
            <v>14111.052470124199</v>
          </cell>
          <cell r="BI140">
            <v>7420.2695016616153</v>
          </cell>
          <cell r="BK140">
            <v>0</v>
          </cell>
          <cell r="BL140">
            <v>0</v>
          </cell>
          <cell r="BM140">
            <v>0</v>
          </cell>
        </row>
        <row r="141">
          <cell r="A141">
            <v>37956</v>
          </cell>
          <cell r="B141">
            <v>21.347302615928548</v>
          </cell>
          <cell r="C141">
            <v>30.120166704666314</v>
          </cell>
          <cell r="D141">
            <v>22.517017827760238</v>
          </cell>
          <cell r="E141">
            <v>21.054873812970616</v>
          </cell>
          <cell r="F141">
            <v>14.036582541980415</v>
          </cell>
          <cell r="G141">
            <v>46.20375086735217</v>
          </cell>
          <cell r="H141">
            <v>0</v>
          </cell>
          <cell r="I141">
            <v>27.488307478044955</v>
          </cell>
          <cell r="J141">
            <v>38.015744384530258</v>
          </cell>
          <cell r="K141">
            <v>16.083584162685892</v>
          </cell>
          <cell r="L141">
            <v>12.574438527190789</v>
          </cell>
          <cell r="M141">
            <v>0</v>
          </cell>
          <cell r="N141">
            <v>0</v>
          </cell>
          <cell r="O141">
            <v>33.044454734245576</v>
          </cell>
          <cell r="P141">
            <v>22.809446630718163</v>
          </cell>
          <cell r="Q141">
            <v>88.021069690335452</v>
          </cell>
          <cell r="R141">
            <v>0</v>
          </cell>
          <cell r="S141">
            <v>5.5561472562005791</v>
          </cell>
          <cell r="T141">
            <v>76.031488769060516</v>
          </cell>
          <cell r="U141">
            <v>202.36073164688415</v>
          </cell>
          <cell r="V141">
            <v>102.93493864118967</v>
          </cell>
          <cell r="W141">
            <v>91.530215325830596</v>
          </cell>
          <cell r="X141">
            <v>33.921741143119327</v>
          </cell>
          <cell r="Y141">
            <v>119.27335426232345</v>
          </cell>
          <cell r="Z141">
            <v>86.725059060823497</v>
          </cell>
          <cell r="AA141">
            <v>69.735062110311276</v>
          </cell>
          <cell r="AB141">
            <v>275.73347543345824</v>
          </cell>
          <cell r="AC141">
            <v>0</v>
          </cell>
          <cell r="AD141">
            <v>188.6165779078616</v>
          </cell>
          <cell r="AE141">
            <v>184.01826290726697</v>
          </cell>
          <cell r="AF141">
            <v>109.33234549949137</v>
          </cell>
          <cell r="AG141">
            <v>129.2038101333608</v>
          </cell>
          <cell r="AH141">
            <v>80.80142405932915</v>
          </cell>
          <cell r="AI141">
            <v>77.972884897034575</v>
          </cell>
          <cell r="AJ141">
            <v>79.587207561144297</v>
          </cell>
          <cell r="AK141">
            <v>79.587207561144297</v>
          </cell>
          <cell r="AL141">
            <v>109.15101420437355</v>
          </cell>
          <cell r="AM141">
            <v>80.80142405932915</v>
          </cell>
          <cell r="AN141">
            <v>77.972884897034575</v>
          </cell>
          <cell r="AO141">
            <v>79.587207561144297</v>
          </cell>
          <cell r="AP141">
            <v>79.587207561144297</v>
          </cell>
          <cell r="AQ141">
            <v>81.234952583132653</v>
          </cell>
          <cell r="AR141">
            <v>81.234952583132653</v>
          </cell>
          <cell r="AS141">
            <v>84.633491885007629</v>
          </cell>
          <cell r="AT141">
            <v>84.633491885007629</v>
          </cell>
          <cell r="AU141">
            <v>2869.3418259400914</v>
          </cell>
          <cell r="AW141">
            <v>929.11972052663293</v>
          </cell>
          <cell r="AX141">
            <v>758.83662721930637</v>
          </cell>
          <cell r="AY141">
            <v>1181.3854781941523</v>
          </cell>
          <cell r="AZ141">
            <v>1687.9563477459392</v>
          </cell>
          <cell r="BB141">
            <v>0</v>
          </cell>
          <cell r="BC141">
            <v>0</v>
          </cell>
          <cell r="BD141">
            <v>0</v>
          </cell>
          <cell r="BE141">
            <v>0</v>
          </cell>
          <cell r="BF141">
            <v>2</v>
          </cell>
          <cell r="BG141">
            <v>0</v>
          </cell>
          <cell r="BH141">
            <v>13840.6138568561</v>
          </cell>
          <cell r="BI141">
            <v>7417.775037773883</v>
          </cell>
          <cell r="BK141">
            <v>0</v>
          </cell>
          <cell r="BL141">
            <v>0</v>
          </cell>
          <cell r="BM141">
            <v>0</v>
          </cell>
        </row>
        <row r="142">
          <cell r="B142">
            <v>23.940830909803566</v>
          </cell>
          <cell r="C142">
            <v>33.779528543969427</v>
          </cell>
          <cell r="D142">
            <v>25.252657261025675</v>
          </cell>
          <cell r="E142">
            <v>23.612874321998028</v>
          </cell>
          <cell r="F142">
            <v>15.741916214665359</v>
          </cell>
          <cell r="G142">
            <v>51.817140873273438</v>
          </cell>
          <cell r="H142">
            <v>0</v>
          </cell>
          <cell r="I142">
            <v>30.827919253719635</v>
          </cell>
          <cell r="J142">
            <v>42.634356414718646</v>
          </cell>
          <cell r="K142">
            <v>18.037612329304057</v>
          </cell>
          <cell r="L142">
            <v>14.102133275637719</v>
          </cell>
          <cell r="M142">
            <v>0</v>
          </cell>
          <cell r="N142">
            <v>0</v>
          </cell>
          <cell r="O142">
            <v>37.059094422024714</v>
          </cell>
          <cell r="P142">
            <v>25.580613848831202</v>
          </cell>
          <cell r="Q142">
            <v>98.714932929463956</v>
          </cell>
          <cell r="R142">
            <v>0</v>
          </cell>
          <cell r="S142">
            <v>6.2311751683050343</v>
          </cell>
          <cell r="T142">
            <v>85.268712829437291</v>
          </cell>
          <cell r="U142">
            <v>226.94595876142546</v>
          </cell>
          <cell r="V142">
            <v>115.44071890754594</v>
          </cell>
          <cell r="W142">
            <v>102.65041198313033</v>
          </cell>
          <cell r="X142">
            <v>38.042964185441285</v>
          </cell>
          <cell r="Y142">
            <v>133.76412270038821</v>
          </cell>
          <cell r="Z142">
            <v>97.261467267001208</v>
          </cell>
          <cell r="AA142">
            <v>78.207320170834294</v>
          </cell>
          <cell r="AB142">
            <v>309.2329101382237</v>
          </cell>
          <cell r="AC142">
            <v>0</v>
          </cell>
          <cell r="AD142">
            <v>211.5319991345655</v>
          </cell>
          <cell r="AE142">
            <v>206.37502525922889</v>
          </cell>
          <cell r="AF142">
            <v>122.61536006064115</v>
          </cell>
          <cell r="AG142">
            <v>144.90105035551858</v>
          </cell>
          <cell r="AH142">
            <v>90.618157501187881</v>
          </cell>
          <cell r="AI142">
            <v>87.445973219894952</v>
          </cell>
          <cell r="AJ142">
            <v>89.256423309569357</v>
          </cell>
          <cell r="AK142">
            <v>89.256423309569357</v>
          </cell>
          <cell r="AL142">
            <v>122.4119984484892</v>
          </cell>
          <cell r="AM142">
            <v>90.618157501187881</v>
          </cell>
          <cell r="AN142">
            <v>87.445973219894952</v>
          </cell>
          <cell r="AO142">
            <v>89.256423309569357</v>
          </cell>
          <cell r="AP142">
            <v>89.256423309569357</v>
          </cell>
          <cell r="AQ142">
            <v>91.104356309050914</v>
          </cell>
          <cell r="AR142">
            <v>91.104356309050914</v>
          </cell>
          <cell r="AS142">
            <v>94.915791235063594</v>
          </cell>
          <cell r="AT142">
            <v>94.915791235063594</v>
          </cell>
          <cell r="BA142">
            <v>1000</v>
          </cell>
        </row>
        <row r="143">
          <cell r="A143">
            <v>37987</v>
          </cell>
          <cell r="B143">
            <v>20.914300435219712</v>
          </cell>
          <cell r="C143">
            <v>29.509218422296314</v>
          </cell>
          <cell r="D143">
            <v>22.060289500163247</v>
          </cell>
          <cell r="E143">
            <v>20.627803168983821</v>
          </cell>
          <cell r="F143">
            <v>13.751868779322551</v>
          </cell>
          <cell r="G143">
            <v>45.266568065270036</v>
          </cell>
          <cell r="H143">
            <v>0</v>
          </cell>
          <cell r="I143">
            <v>26.930743026173307</v>
          </cell>
          <cell r="J143">
            <v>37.244644610665212</v>
          </cell>
          <cell r="K143">
            <v>15.757349642973756</v>
          </cell>
          <cell r="L143">
            <v>12.31938244814312</v>
          </cell>
          <cell r="M143">
            <v>0</v>
          </cell>
          <cell r="N143">
            <v>0</v>
          </cell>
          <cell r="O143">
            <v>32.374191084655187</v>
          </cell>
          <cell r="P143">
            <v>22.346786766399134</v>
          </cell>
          <cell r="Q143">
            <v>86.235677137001758</v>
          </cell>
          <cell r="R143">
            <v>0</v>
          </cell>
          <cell r="S143">
            <v>5.4434480584818417</v>
          </cell>
          <cell r="T143">
            <v>74.489289221330424</v>
          </cell>
          <cell r="U143">
            <v>198.25610823523328</v>
          </cell>
          <cell r="V143">
            <v>100.847037715032</v>
          </cell>
          <cell r="W143">
            <v>89.673644331832435</v>
          </cell>
          <cell r="X143">
            <v>33.233682883362825</v>
          </cell>
          <cell r="Y143">
            <v>116.85404989280993</v>
          </cell>
          <cell r="Z143">
            <v>84.965954392141882</v>
          </cell>
          <cell r="AA143">
            <v>68.320577362102384</v>
          </cell>
          <cell r="AB143">
            <v>270.1405816470542</v>
          </cell>
          <cell r="AC143">
            <v>0</v>
          </cell>
          <cell r="AD143">
            <v>184.79073672214656</v>
          </cell>
          <cell r="AE143">
            <v>180.28569254169562</v>
          </cell>
          <cell r="AF143">
            <v>107.11468152221832</v>
          </cell>
          <cell r="AG143">
            <v>126.58307942324799</v>
          </cell>
          <cell r="AH143">
            <v>79.162472597800573</v>
          </cell>
          <cell r="AI143">
            <v>76.391306661881686</v>
          </cell>
          <cell r="AJ143">
            <v>77.972884897034575</v>
          </cell>
          <cell r="AK143">
            <v>77.972884897034575</v>
          </cell>
          <cell r="AL143">
            <v>106.93702829583027</v>
          </cell>
          <cell r="AM143">
            <v>79.162472597800573</v>
          </cell>
          <cell r="AN143">
            <v>76.391306661881686</v>
          </cell>
          <cell r="AO143">
            <v>77.972884897034575</v>
          </cell>
          <cell r="AP143">
            <v>77.972884897034575</v>
          </cell>
          <cell r="AQ143">
            <v>79.587207561144297</v>
          </cell>
          <cell r="AR143">
            <v>79.587207561144297</v>
          </cell>
          <cell r="AS143">
            <v>82.916811927518879</v>
          </cell>
          <cell r="AT143">
            <v>82.916811927518879</v>
          </cell>
          <cell r="AU143">
            <v>2811.140970769562</v>
          </cell>
          <cell r="AW143">
            <v>910.27373926305995</v>
          </cell>
          <cell r="AX143">
            <v>743.44461632690809</v>
          </cell>
          <cell r="AY143">
            <v>1157.422615179594</v>
          </cell>
          <cell r="AZ143">
            <v>1653.718355589968</v>
          </cell>
          <cell r="BB143">
            <v>0</v>
          </cell>
          <cell r="BC143">
            <v>0</v>
          </cell>
          <cell r="BD143">
            <v>0</v>
          </cell>
          <cell r="BE143">
            <v>0</v>
          </cell>
          <cell r="BF143">
            <v>2</v>
          </cell>
          <cell r="BG143">
            <v>0</v>
          </cell>
          <cell r="BH143">
            <v>14390.527929158678</v>
          </cell>
          <cell r="BI143">
            <v>7609.2592404277502</v>
          </cell>
          <cell r="BK143">
            <v>0</v>
          </cell>
          <cell r="BL143">
            <v>0</v>
          </cell>
          <cell r="BM143">
            <v>0</v>
          </cell>
        </row>
        <row r="144">
          <cell r="A144">
            <v>38018</v>
          </cell>
          <cell r="B144">
            <v>20.490081138787726</v>
          </cell>
          <cell r="C144">
            <v>28.910662428700501</v>
          </cell>
          <cell r="D144">
            <v>21.612825310776085</v>
          </cell>
          <cell r="E144">
            <v>20.209395095790629</v>
          </cell>
          <cell r="F144">
            <v>13.472930063860424</v>
          </cell>
          <cell r="G144">
            <v>44.348394793540535</v>
          </cell>
          <cell r="H144">
            <v>0</v>
          </cell>
          <cell r="I144">
            <v>26.384488041726641</v>
          </cell>
          <cell r="J144">
            <v>36.489185589621954</v>
          </cell>
          <cell r="K144">
            <v>15.437732364840068</v>
          </cell>
          <cell r="L144">
            <v>12.069499848874964</v>
          </cell>
          <cell r="M144">
            <v>0</v>
          </cell>
          <cell r="N144">
            <v>0</v>
          </cell>
          <cell r="O144">
            <v>31.71752285867143</v>
          </cell>
          <cell r="P144">
            <v>21.893511353773178</v>
          </cell>
          <cell r="Q144">
            <v>84.486498942124669</v>
          </cell>
          <cell r="R144">
            <v>0</v>
          </cell>
          <cell r="S144">
            <v>5.3330348169447497</v>
          </cell>
          <cell r="T144">
            <v>72.978371179243908</v>
          </cell>
          <cell r="U144">
            <v>194.23474175398763</v>
          </cell>
          <cell r="V144">
            <v>98.801487134976398</v>
          </cell>
          <cell r="W144">
            <v>87.854731458089816</v>
          </cell>
          <cell r="X144">
            <v>32.559580987662684</v>
          </cell>
          <cell r="Y144">
            <v>114.48381795584889</v>
          </cell>
          <cell r="Z144">
            <v>83.242530866475775</v>
          </cell>
          <cell r="AA144">
            <v>66.934783591464438</v>
          </cell>
          <cell r="AB144">
            <v>264.66113241378912</v>
          </cell>
          <cell r="AC144">
            <v>0</v>
          </cell>
          <cell r="AD144">
            <v>181.04249773312424</v>
          </cell>
          <cell r="AE144">
            <v>176.62883249592534</v>
          </cell>
          <cell r="AF144">
            <v>104.9419999652311</v>
          </cell>
          <cell r="AG144">
            <v>124.01550681619607</v>
          </cell>
          <cell r="AH144">
            <v>77.556765128250092</v>
          </cell>
          <cell r="AI144">
            <v>74.841808677667473</v>
          </cell>
          <cell r="AJ144">
            <v>76.391306661881686</v>
          </cell>
          <cell r="AK144">
            <v>76.391306661881686</v>
          </cell>
          <cell r="AL144">
            <v>104.76795020274761</v>
          </cell>
          <cell r="AM144">
            <v>77.556765128250092</v>
          </cell>
          <cell r="AN144">
            <v>74.841808677667473</v>
          </cell>
          <cell r="AO144">
            <v>76.391306661881686</v>
          </cell>
          <cell r="AP144">
            <v>76.391306661881686</v>
          </cell>
          <cell r="AQ144">
            <v>77.972884897034575</v>
          </cell>
          <cell r="AR144">
            <v>77.972884897034575</v>
          </cell>
          <cell r="AS144">
            <v>81.234952583132653</v>
          </cell>
          <cell r="AT144">
            <v>81.234952583132653</v>
          </cell>
          <cell r="AU144">
            <v>2754.1206440087035</v>
          </cell>
          <cell r="AW144">
            <v>891.81002414015757</v>
          </cell>
          <cell r="AX144">
            <v>728.36481229276308</v>
          </cell>
          <cell r="AY144">
            <v>1133.9458075757827</v>
          </cell>
          <cell r="AZ144">
            <v>1620.1748364329205</v>
          </cell>
          <cell r="BB144">
            <v>0</v>
          </cell>
          <cell r="BC144">
            <v>0</v>
          </cell>
          <cell r="BD144">
            <v>0</v>
          </cell>
          <cell r="BE144">
            <v>0</v>
          </cell>
          <cell r="BF144">
            <v>2</v>
          </cell>
          <cell r="BG144">
            <v>0</v>
          </cell>
          <cell r="BH144">
            <v>14529.648802880965</v>
          </cell>
          <cell r="BI144">
            <v>7463.7914417037837</v>
          </cell>
          <cell r="BK144">
            <v>0</v>
          </cell>
          <cell r="BL144">
            <v>0</v>
          </cell>
          <cell r="BM144">
            <v>0</v>
          </cell>
        </row>
        <row r="145">
          <cell r="A145">
            <v>38047</v>
          </cell>
          <cell r="B145">
            <v>20.07446657728449</v>
          </cell>
          <cell r="C145">
            <v>28.324247362469904</v>
          </cell>
          <cell r="D145">
            <v>21.174437348642535</v>
          </cell>
          <cell r="E145">
            <v>19.799473884444971</v>
          </cell>
          <cell r="F145">
            <v>13.199649256296652</v>
          </cell>
          <cell r="G145">
            <v>43.448845468643114</v>
          </cell>
          <cell r="H145">
            <v>0</v>
          </cell>
          <cell r="I145">
            <v>25.849313126914254</v>
          </cell>
          <cell r="J145">
            <v>35.749050069136736</v>
          </cell>
          <cell r="K145">
            <v>15.124598106173245</v>
          </cell>
          <cell r="L145">
            <v>11.824685792099084</v>
          </cell>
          <cell r="M145">
            <v>0</v>
          </cell>
          <cell r="N145">
            <v>0</v>
          </cell>
          <cell r="O145">
            <v>31.074174290865049</v>
          </cell>
          <cell r="P145">
            <v>21.449430041482049</v>
          </cell>
          <cell r="Q145">
            <v>82.77280054469351</v>
          </cell>
          <cell r="R145">
            <v>0</v>
          </cell>
          <cell r="S145">
            <v>5.2248611639507567</v>
          </cell>
          <cell r="T145">
            <v>71.498100138273472</v>
          </cell>
          <cell r="U145">
            <v>190.29494344494324</v>
          </cell>
          <cell r="V145">
            <v>96.797427879508732</v>
          </cell>
          <cell r="W145">
            <v>86.072712858767716</v>
          </cell>
          <cell r="X145">
            <v>31.899152369383568</v>
          </cell>
          <cell r="Y145">
            <v>112.16166308117319</v>
          </cell>
          <cell r="Z145">
            <v>81.554064738394018</v>
          </cell>
          <cell r="AA145">
            <v>65.577098839351905</v>
          </cell>
          <cell r="AB145">
            <v>259.29282665891913</v>
          </cell>
          <cell r="AC145">
            <v>0</v>
          </cell>
          <cell r="AD145">
            <v>177.37028688148604</v>
          </cell>
          <cell r="AE145">
            <v>173.04614708490183</v>
          </cell>
          <cell r="AF145">
            <v>102.81338841882496</v>
          </cell>
          <cell r="AG145">
            <v>121.50001406944237</v>
          </cell>
          <cell r="AH145">
            <v>75.983627339675465</v>
          </cell>
          <cell r="AI145">
            <v>73.323740238358297</v>
          </cell>
          <cell r="AJ145">
            <v>74.841808677667473</v>
          </cell>
          <cell r="AK145">
            <v>74.841808677667473</v>
          </cell>
          <cell r="AL145">
            <v>102.64286902868233</v>
          </cell>
          <cell r="AM145">
            <v>75.983627339675465</v>
          </cell>
          <cell r="AN145">
            <v>73.323740238358297</v>
          </cell>
          <cell r="AO145">
            <v>74.841808677667473</v>
          </cell>
          <cell r="AP145">
            <v>74.841808677667473</v>
          </cell>
          <cell r="AQ145">
            <v>76.391306661881686</v>
          </cell>
          <cell r="AR145">
            <v>76.391306661881686</v>
          </cell>
          <cell r="AS145">
            <v>79.587207561144297</v>
          </cell>
          <cell r="AT145">
            <v>79.587207561144297</v>
          </cell>
          <cell r="AU145">
            <v>2698.2569001790189</v>
          </cell>
          <cell r="AW145">
            <v>873.72082138802386</v>
          </cell>
          <cell r="AX145">
            <v>713.59088240810297</v>
          </cell>
          <cell r="AY145">
            <v>1110.9451963828922</v>
          </cell>
          <cell r="AZ145">
            <v>1587.3117037961269</v>
          </cell>
          <cell r="BB145">
            <v>0</v>
          </cell>
          <cell r="BC145">
            <v>0</v>
          </cell>
          <cell r="BD145">
            <v>0</v>
          </cell>
          <cell r="BE145">
            <v>0</v>
          </cell>
          <cell r="BF145">
            <v>2</v>
          </cell>
          <cell r="BG145">
            <v>0</v>
          </cell>
          <cell r="BH145">
            <v>14747.829140548371</v>
          </cell>
          <cell r="BI145">
            <v>7358.5781329902011</v>
          </cell>
          <cell r="BK145">
            <v>0</v>
          </cell>
          <cell r="BL145">
            <v>0</v>
          </cell>
          <cell r="BM145">
            <v>0</v>
          </cell>
        </row>
        <row r="146">
          <cell r="A146">
            <v>38078</v>
          </cell>
          <cell r="B146">
            <v>19.667282214888981</v>
          </cell>
          <cell r="C146">
            <v>27.749726960733778</v>
          </cell>
          <cell r="D146">
            <v>20.744941514334943</v>
          </cell>
          <cell r="E146">
            <v>19.397867390027486</v>
          </cell>
          <cell r="F146">
            <v>12.931911593351661</v>
          </cell>
          <cell r="G146">
            <v>42.567542328115849</v>
          </cell>
          <cell r="H146">
            <v>0</v>
          </cell>
          <cell r="I146">
            <v>25.324993536980312</v>
          </cell>
          <cell r="J146">
            <v>35.023927231994051</v>
          </cell>
          <cell r="K146">
            <v>14.81781536738211</v>
          </cell>
          <cell r="L146">
            <v>11.584837469044196</v>
          </cell>
          <cell r="M146">
            <v>0</v>
          </cell>
          <cell r="N146">
            <v>0</v>
          </cell>
          <cell r="O146">
            <v>30.443875209348715</v>
          </cell>
          <cell r="P146">
            <v>21.014356339196439</v>
          </cell>
          <cell r="Q146">
            <v>81.093862283309292</v>
          </cell>
          <cell r="R146">
            <v>0</v>
          </cell>
          <cell r="S146">
            <v>5.1188816723683646</v>
          </cell>
          <cell r="T146">
            <v>70.047854463988102</v>
          </cell>
          <cell r="U146">
            <v>186.43505880415296</v>
          </cell>
          <cell r="V146">
            <v>94.834018351245462</v>
          </cell>
          <cell r="W146">
            <v>84.326840181647256</v>
          </cell>
          <cell r="X146">
            <v>31.252119683933174</v>
          </cell>
          <cell r="Y146">
            <v>109.88661008830282</v>
          </cell>
          <cell r="Z146">
            <v>79.899846942697209</v>
          </cell>
          <cell r="AA146">
            <v>64.246952950999201</v>
          </cell>
          <cell r="AB146">
            <v>254.03340998199923</v>
          </cell>
          <cell r="AC146">
            <v>0</v>
          </cell>
          <cell r="AD146">
            <v>173.77256203566273</v>
          </cell>
          <cell r="AE146">
            <v>169.53613177293849</v>
          </cell>
          <cell r="AF146">
            <v>100.72795298033552</v>
          </cell>
          <cell r="AG146">
            <v>119.03554481097187</v>
          </cell>
          <cell r="AH146">
            <v>74.442398598593329</v>
          </cell>
          <cell r="AI146">
            <v>71.836463836643389</v>
          </cell>
          <cell r="AJ146">
            <v>73.323740238358297</v>
          </cell>
          <cell r="AK146">
            <v>73.323740238358297</v>
          </cell>
          <cell r="AL146">
            <v>100.56089235353706</v>
          </cell>
          <cell r="AM146">
            <v>74.442398598593329</v>
          </cell>
          <cell r="AN146">
            <v>71.836463836643389</v>
          </cell>
          <cell r="AO146">
            <v>73.323740238358297</v>
          </cell>
          <cell r="AP146">
            <v>73.323740238358297</v>
          </cell>
          <cell r="AQ146">
            <v>74.841808677667473</v>
          </cell>
          <cell r="AR146">
            <v>74.841808677667473</v>
          </cell>
          <cell r="AS146">
            <v>77.972884897034575</v>
          </cell>
          <cell r="AT146">
            <v>77.972884897034575</v>
          </cell>
          <cell r="AU146">
            <v>2643.5262795047993</v>
          </cell>
          <cell r="AW146">
            <v>855.99853451186175</v>
          </cell>
          <cell r="AX146">
            <v>699.11662241489444</v>
          </cell>
          <cell r="AY146">
            <v>1088.4111225780428</v>
          </cell>
          <cell r="AZ146">
            <v>1555.1151569267563</v>
          </cell>
          <cell r="BB146">
            <v>0</v>
          </cell>
          <cell r="BC146">
            <v>0</v>
          </cell>
          <cell r="BD146">
            <v>0</v>
          </cell>
          <cell r="BE146">
            <v>0</v>
          </cell>
          <cell r="BF146">
            <v>2</v>
          </cell>
          <cell r="BG146">
            <v>0</v>
          </cell>
          <cell r="BH146">
            <v>14600.835475437063</v>
          </cell>
          <cell r="BI146">
            <v>7459.7412836421445</v>
          </cell>
          <cell r="BK146">
            <v>0</v>
          </cell>
          <cell r="BL146">
            <v>0</v>
          </cell>
          <cell r="BM146">
            <v>0</v>
          </cell>
        </row>
        <row r="147">
          <cell r="A147">
            <v>38108</v>
          </cell>
          <cell r="B147">
            <v>19.268357056011592</v>
          </cell>
          <cell r="C147">
            <v>27.186859955742392</v>
          </cell>
          <cell r="D147">
            <v>20.324157442642353</v>
          </cell>
          <cell r="E147">
            <v>19.004406959353897</v>
          </cell>
          <cell r="F147">
            <v>12.669604639569267</v>
          </cell>
          <cell r="G147">
            <v>41.70411527191547</v>
          </cell>
          <cell r="H147">
            <v>0</v>
          </cell>
          <cell r="I147">
            <v>24.811309085823126</v>
          </cell>
          <cell r="J147">
            <v>34.313512565500069</v>
          </cell>
          <cell r="K147">
            <v>14.517255316173117</v>
          </cell>
          <cell r="L147">
            <v>11.349854156280802</v>
          </cell>
          <cell r="M147">
            <v>0</v>
          </cell>
          <cell r="N147">
            <v>0</v>
          </cell>
          <cell r="O147">
            <v>29.826360922319331</v>
          </cell>
          <cell r="P147">
            <v>20.588107539300051</v>
          </cell>
          <cell r="Q147">
            <v>79.448979093965534</v>
          </cell>
          <cell r="R147">
            <v>0</v>
          </cell>
          <cell r="S147">
            <v>5.0150518364961671</v>
          </cell>
          <cell r="T147">
            <v>68.627025131000138</v>
          </cell>
          <cell r="U147">
            <v>182.65346688712344</v>
          </cell>
          <cell r="V147">
            <v>92.910434023507904</v>
          </cell>
          <cell r="W147">
            <v>82.616380253857898</v>
          </cell>
          <cell r="X147">
            <v>30.61821121229239</v>
          </cell>
          <cell r="Y147">
            <v>107.65770357702146</v>
          </cell>
          <cell r="Z147">
            <v>78.279182796648371</v>
          </cell>
          <cell r="AA147">
            <v>62.943787336486245</v>
          </cell>
          <cell r="AB147">
            <v>248.88067371015609</v>
          </cell>
          <cell r="AC147">
            <v>0</v>
          </cell>
          <cell r="AD147">
            <v>170.24781234421181</v>
          </cell>
          <cell r="AE147">
            <v>166.09731254189205</v>
          </cell>
          <cell r="AF147">
            <v>98.684817878747637</v>
          </cell>
          <cell r="AG147">
            <v>116.62106409589755</v>
          </cell>
          <cell r="AH147">
            <v>72.932431671608569</v>
          </cell>
          <cell r="AI147">
            <v>70.379354896216029</v>
          </cell>
          <cell r="AJ147">
            <v>71.836463836643389</v>
          </cell>
          <cell r="AK147">
            <v>71.836463836643389</v>
          </cell>
          <cell r="AL147">
            <v>98.521145858791726</v>
          </cell>
          <cell r="AM147">
            <v>72.932431671608569</v>
          </cell>
          <cell r="AN147">
            <v>70.379354896216029</v>
          </cell>
          <cell r="AO147">
            <v>71.836463836643389</v>
          </cell>
          <cell r="AP147">
            <v>71.836463836643389</v>
          </cell>
          <cell r="AQ147">
            <v>73.323740238358297</v>
          </cell>
          <cell r="AR147">
            <v>73.323740238358297</v>
          </cell>
          <cell r="AS147">
            <v>76.391306661881686</v>
          </cell>
          <cell r="AT147">
            <v>76.391306661881686</v>
          </cell>
          <cell r="AU147">
            <v>2589.9057980612743</v>
          </cell>
          <cell r="AW147">
            <v>838.63572110186033</v>
          </cell>
          <cell r="AX147">
            <v>684.93595390038308</v>
          </cell>
          <cell r="AY147">
            <v>1066.3341230590311</v>
          </cell>
          <cell r="AZ147">
            <v>1523.5716750022434</v>
          </cell>
          <cell r="BB147">
            <v>0</v>
          </cell>
          <cell r="BC147">
            <v>0</v>
          </cell>
          <cell r="BD147">
            <v>0</v>
          </cell>
          <cell r="BE147">
            <v>0</v>
          </cell>
          <cell r="BF147">
            <v>2</v>
          </cell>
          <cell r="BG147">
            <v>0</v>
          </cell>
          <cell r="BH147">
            <v>14838.466282605164</v>
          </cell>
          <cell r="BI147">
            <v>7515.688859448509</v>
          </cell>
          <cell r="BK147">
            <v>0</v>
          </cell>
          <cell r="BL147">
            <v>0</v>
          </cell>
          <cell r="BM147">
            <v>0</v>
          </cell>
        </row>
        <row r="148">
          <cell r="A148">
            <v>38139</v>
          </cell>
          <cell r="B148">
            <v>18.877523573485135</v>
          </cell>
          <cell r="C148">
            <v>26.635409973547528</v>
          </cell>
          <cell r="D148">
            <v>19.911908426826777</v>
          </cell>
          <cell r="E148">
            <v>18.618927360149719</v>
          </cell>
          <cell r="F148">
            <v>12.412618240099816</v>
          </cell>
          <cell r="G148">
            <v>40.858201706995196</v>
          </cell>
          <cell r="H148">
            <v>0</v>
          </cell>
          <cell r="I148">
            <v>24.308044053528786</v>
          </cell>
          <cell r="J148">
            <v>33.617507733603638</v>
          </cell>
          <cell r="K148">
            <v>14.222791733447703</v>
          </cell>
          <cell r="L148">
            <v>11.119637173422753</v>
          </cell>
          <cell r="M148">
            <v>0</v>
          </cell>
          <cell r="N148">
            <v>0</v>
          </cell>
          <cell r="O148">
            <v>29.221372106901665</v>
          </cell>
          <cell r="P148">
            <v>20.170504640162193</v>
          </cell>
          <cell r="Q148">
            <v>77.83746021395919</v>
          </cell>
          <cell r="R148">
            <v>0</v>
          </cell>
          <cell r="S148">
            <v>4.913328053372843</v>
          </cell>
          <cell r="T148">
            <v>67.235015467207276</v>
          </cell>
          <cell r="U148">
            <v>178.94857962810553</v>
          </cell>
          <cell r="V148">
            <v>91.025867094065262</v>
          </cell>
          <cell r="W148">
            <v>80.94061477398418</v>
          </cell>
          <cell r="X148">
            <v>29.997160746907884</v>
          </cell>
          <cell r="Y148">
            <v>105.47400752615962</v>
          </cell>
          <cell r="Z148">
            <v>76.691391708243458</v>
          </cell>
          <cell r="AA148">
            <v>61.667054736160658</v>
          </cell>
          <cell r="AB148">
            <v>243.83245397056373</v>
          </cell>
          <cell r="AC148">
            <v>0</v>
          </cell>
          <cell r="AD148">
            <v>166.79455760134107</v>
          </cell>
          <cell r="AE148">
            <v>162.72824527215411</v>
          </cell>
          <cell r="AF148">
            <v>96.683125106918567</v>
          </cell>
          <cell r="AG148">
            <v>114.25555797183908</v>
          </cell>
          <cell r="AH148">
            <v>71.453092453611021</v>
          </cell>
          <cell r="AI148">
            <v>68.951801509484923</v>
          </cell>
          <cell r="AJ148">
            <v>70.379354896216029</v>
          </cell>
          <cell r="AK148">
            <v>70.379354896216029</v>
          </cell>
          <cell r="AL148">
            <v>96.522772960336681</v>
          </cell>
          <cell r="AM148">
            <v>71.453092453611021</v>
          </cell>
          <cell r="AN148">
            <v>68.951801509484923</v>
          </cell>
          <cell r="AO148">
            <v>70.379354896216029</v>
          </cell>
          <cell r="AP148">
            <v>70.379354896216029</v>
          </cell>
          <cell r="AQ148">
            <v>71.836463836643389</v>
          </cell>
          <cell r="AR148">
            <v>71.836463836643389</v>
          </cell>
          <cell r="AS148">
            <v>74.841808677667473</v>
          </cell>
          <cell r="AT148">
            <v>74.841808677667473</v>
          </cell>
          <cell r="AU148">
            <v>2537.372938122604</v>
          </cell>
          <cell r="AW148">
            <v>821.62508970778072</v>
          </cell>
          <cell r="AX148">
            <v>671.04292174448631</v>
          </cell>
          <cell r="AY148">
            <v>1044.7049266703368</v>
          </cell>
          <cell r="AZ148">
            <v>1492.6680114522669</v>
          </cell>
          <cell r="BB148">
            <v>0</v>
          </cell>
          <cell r="BC148">
            <v>0</v>
          </cell>
          <cell r="BD148">
            <v>0</v>
          </cell>
          <cell r="BE148">
            <v>0</v>
          </cell>
          <cell r="BF148">
            <v>2</v>
          </cell>
          <cell r="BG148">
            <v>0</v>
          </cell>
          <cell r="BH148">
            <v>14709.127761646161</v>
          </cell>
          <cell r="BI148">
            <v>7679.9525573510209</v>
          </cell>
          <cell r="BK148">
            <v>0</v>
          </cell>
          <cell r="BL148">
            <v>0</v>
          </cell>
          <cell r="BM148">
            <v>0</v>
          </cell>
        </row>
        <row r="149">
          <cell r="A149">
            <v>38169</v>
          </cell>
          <cell r="B149">
            <v>18.494617638212432</v>
          </cell>
          <cell r="C149">
            <v>26.0951454347381</v>
          </cell>
          <cell r="D149">
            <v>19.508021344415845</v>
          </cell>
          <cell r="E149">
            <v>18.241266711661574</v>
          </cell>
          <cell r="F149">
            <v>12.160844474441053</v>
          </cell>
          <cell r="G149">
            <v>40.029446395035102</v>
          </cell>
          <cell r="H149">
            <v>0</v>
          </cell>
          <cell r="I149">
            <v>23.814987095780374</v>
          </cell>
          <cell r="J149">
            <v>32.935620451611157</v>
          </cell>
          <cell r="K149">
            <v>13.934300960297039</v>
          </cell>
          <cell r="L149">
            <v>10.894089841686778</v>
          </cell>
          <cell r="M149">
            <v>0</v>
          </cell>
          <cell r="N149">
            <v>0</v>
          </cell>
          <cell r="O149">
            <v>28.62865470024666</v>
          </cell>
          <cell r="P149">
            <v>19.761372270966703</v>
          </cell>
          <cell r="Q149">
            <v>76.258628891807362</v>
          </cell>
          <cell r="R149">
            <v>0</v>
          </cell>
          <cell r="S149">
            <v>4.8136676044662492</v>
          </cell>
          <cell r="T149">
            <v>65.871240903222315</v>
          </cell>
          <cell r="U149">
            <v>175.31884117319171</v>
          </cell>
          <cell r="V149">
            <v>89.179526145901008</v>
          </cell>
          <cell r="W149">
            <v>79.298840010417663</v>
          </cell>
          <cell r="X149">
            <v>29.388707479899207</v>
          </cell>
          <cell r="Y149">
            <v>103.33460490051597</v>
          </cell>
          <cell r="Z149">
            <v>75.135806890399223</v>
          </cell>
          <cell r="AA149">
            <v>60.416218990818074</v>
          </cell>
          <cell r="AB149">
            <v>238.88663078173326</v>
          </cell>
          <cell r="AC149">
            <v>0</v>
          </cell>
          <cell r="AD149">
            <v>163.41134762530146</v>
          </cell>
          <cell r="AE149">
            <v>159.42751513619825</v>
          </cell>
          <cell r="AF149">
            <v>94.722034061260956</v>
          </cell>
          <cell r="AG149">
            <v>111.93803305311721</v>
          </cell>
          <cell r="AH149">
            <v>70.003759701485336</v>
          </cell>
          <cell r="AI149">
            <v>67.553204180605903</v>
          </cell>
          <cell r="AJ149">
            <v>68.951801509484923</v>
          </cell>
          <cell r="AK149">
            <v>68.951801509484923</v>
          </cell>
          <cell r="AL149">
            <v>94.564934448753306</v>
          </cell>
          <cell r="AM149">
            <v>70.003759701485336</v>
          </cell>
          <cell r="AN149">
            <v>67.553204180605903</v>
          </cell>
          <cell r="AO149">
            <v>68.951801509484923</v>
          </cell>
          <cell r="AP149">
            <v>68.951801509484923</v>
          </cell>
          <cell r="AQ149">
            <v>70.379354896216029</v>
          </cell>
          <cell r="AR149">
            <v>70.379354896216029</v>
          </cell>
          <cell r="AS149">
            <v>73.323740238358297</v>
          </cell>
          <cell r="AT149">
            <v>73.323740238358297</v>
          </cell>
          <cell r="AU149">
            <v>2485.9056387056335</v>
          </cell>
          <cell r="AW149">
            <v>804.95949677693898</v>
          </cell>
          <cell r="AX149">
            <v>657.43169161896299</v>
          </cell>
          <cell r="AY149">
            <v>1023.5144503097315</v>
          </cell>
          <cell r="AZ149">
            <v>1462.391188395902</v>
          </cell>
          <cell r="BB149">
            <v>0</v>
          </cell>
          <cell r="BC149">
            <v>0</v>
          </cell>
          <cell r="BD149">
            <v>0</v>
          </cell>
          <cell r="BE149">
            <v>0</v>
          </cell>
          <cell r="BF149">
            <v>2</v>
          </cell>
          <cell r="BG149">
            <v>0</v>
          </cell>
          <cell r="BH149">
            <v>14684.25637691072</v>
          </cell>
          <cell r="BI149">
            <v>7742.18025922167</v>
          </cell>
          <cell r="BK149">
            <v>0</v>
          </cell>
          <cell r="BL149">
            <v>0</v>
          </cell>
          <cell r="BM149">
            <v>0</v>
          </cell>
        </row>
        <row r="150">
          <cell r="A150">
            <v>38200</v>
          </cell>
          <cell r="B150">
            <v>18.119478450240898</v>
          </cell>
          <cell r="C150">
            <v>25.56583945718922</v>
          </cell>
          <cell r="D150">
            <v>19.112326584500664</v>
          </cell>
          <cell r="E150">
            <v>17.871266416675951</v>
          </cell>
          <cell r="F150">
            <v>11.914177611117303</v>
          </cell>
          <cell r="G150">
            <v>39.217501303261095</v>
          </cell>
          <cell r="H150">
            <v>0</v>
          </cell>
          <cell r="I150">
            <v>23.331931155104698</v>
          </cell>
          <cell r="J150">
            <v>32.267564363442673</v>
          </cell>
          <cell r="K150">
            <v>13.651661846071908</v>
          </cell>
          <cell r="L150">
            <v>10.673117443292586</v>
          </cell>
          <cell r="M150">
            <v>0</v>
          </cell>
          <cell r="N150">
            <v>0</v>
          </cell>
          <cell r="O150">
            <v>28.047959792838665</v>
          </cell>
          <cell r="P150">
            <v>19.360538618065611</v>
          </cell>
          <cell r="Q150">
            <v>74.711822103048021</v>
          </cell>
          <cell r="R150">
            <v>0</v>
          </cell>
          <cell r="S150">
            <v>4.716028637733932</v>
          </cell>
          <cell r="T150">
            <v>64.535128726885347</v>
          </cell>
          <cell r="U150">
            <v>171.762727226941</v>
          </cell>
          <cell r="V150">
            <v>87.370635814860179</v>
          </cell>
          <cell r="W150">
            <v>77.690366505827384</v>
          </cell>
          <cell r="X150">
            <v>28.79259589353348</v>
          </cell>
          <cell r="Y150">
            <v>101.23859726575171</v>
          </cell>
          <cell r="Z150">
            <v>73.611775080938429</v>
          </cell>
          <cell r="AA150">
            <v>59.190754816544043</v>
          </cell>
          <cell r="AB150">
            <v>234.04112716323419</v>
          </cell>
          <cell r="AC150">
            <v>0</v>
          </cell>
          <cell r="AD150">
            <v>160.09676164938858</v>
          </cell>
          <cell r="AE150">
            <v>156.19373600442844</v>
          </cell>
          <cell r="AF150">
            <v>92.800721188734443</v>
          </cell>
          <cell r="AG150">
            <v>109.66751610358507</v>
          </cell>
          <cell r="AH150">
            <v>68.583824773222176</v>
          </cell>
          <cell r="AI150">
            <v>66.182975573725813</v>
          </cell>
          <cell r="AJ150">
            <v>67.553204180605903</v>
          </cell>
          <cell r="AK150">
            <v>67.553204180605903</v>
          </cell>
          <cell r="AL150">
            <v>92.646808136891067</v>
          </cell>
          <cell r="AM150">
            <v>68.583824773222176</v>
          </cell>
          <cell r="AN150">
            <v>66.182975573725813</v>
          </cell>
          <cell r="AO150">
            <v>67.553204180605903</v>
          </cell>
          <cell r="AP150">
            <v>67.553204180605903</v>
          </cell>
          <cell r="AQ150">
            <v>68.951801509484923</v>
          </cell>
          <cell r="AR150">
            <v>68.951801509484923</v>
          </cell>
          <cell r="AS150">
            <v>71.836463836643389</v>
          </cell>
          <cell r="AT150">
            <v>71.836463836643389</v>
          </cell>
          <cell r="AU150">
            <v>2435.4822863054687</v>
          </cell>
          <cell r="AW150">
            <v>788.63194365429638</v>
          </cell>
          <cell r="AX150">
            <v>644.09654753730752</v>
          </cell>
          <cell r="AY150">
            <v>1002.7537951138648</v>
          </cell>
          <cell r="AZ150">
            <v>1432.728491191604</v>
          </cell>
          <cell r="BB150">
            <v>0</v>
          </cell>
          <cell r="BC150">
            <v>0</v>
          </cell>
          <cell r="BD150">
            <v>0</v>
          </cell>
          <cell r="BE150">
            <v>0</v>
          </cell>
          <cell r="BF150">
            <v>2</v>
          </cell>
          <cell r="BG150">
            <v>0</v>
          </cell>
          <cell r="BH150">
            <v>14709.675304589005</v>
          </cell>
          <cell r="BI150">
            <v>7927.011736939301</v>
          </cell>
          <cell r="BK150">
            <v>0</v>
          </cell>
          <cell r="BL150">
            <v>0</v>
          </cell>
          <cell r="BM150">
            <v>0</v>
          </cell>
        </row>
        <row r="151">
          <cell r="A151">
            <v>38231</v>
          </cell>
          <cell r="B151">
            <v>17.751948471235174</v>
          </cell>
          <cell r="C151">
            <v>25.047269760783884</v>
          </cell>
          <cell r="D151">
            <v>18.724657976508325</v>
          </cell>
          <cell r="E151">
            <v>17.508771094916881</v>
          </cell>
          <cell r="F151">
            <v>11.672514063277923</v>
          </cell>
          <cell r="G151">
            <v>38.422025458289802</v>
          </cell>
          <cell r="H151">
            <v>0</v>
          </cell>
          <cell r="I151">
            <v>22.858673373919245</v>
          </cell>
          <cell r="J151">
            <v>31.613058921377686</v>
          </cell>
          <cell r="K151">
            <v>13.374755697505952</v>
          </cell>
          <cell r="L151">
            <v>10.456627181686475</v>
          </cell>
          <cell r="M151">
            <v>0</v>
          </cell>
          <cell r="N151">
            <v>0</v>
          </cell>
          <cell r="O151">
            <v>27.479043523966791</v>
          </cell>
          <cell r="P151">
            <v>18.967835352826619</v>
          </cell>
          <cell r="Q151">
            <v>73.196390271805242</v>
          </cell>
          <cell r="R151">
            <v>0</v>
          </cell>
          <cell r="S151">
            <v>4.6203701500475107</v>
          </cell>
          <cell r="T151">
            <v>63.226117842755372</v>
          </cell>
          <cell r="U151">
            <v>168.2787444122566</v>
          </cell>
          <cell r="V151">
            <v>85.598436464038059</v>
          </cell>
          <cell r="W151">
            <v>76.11451878762476</v>
          </cell>
          <cell r="X151">
            <v>28.208575652921645</v>
          </cell>
          <cell r="Y151">
            <v>99.18510441109639</v>
          </cell>
          <cell r="Z151">
            <v>72.118656268254739</v>
          </cell>
          <cell r="AA151">
            <v>57.990147584122951</v>
          </cell>
          <cell r="AB151">
            <v>229.29390826347407</v>
          </cell>
          <cell r="AC151">
            <v>0</v>
          </cell>
          <cell r="AD151">
            <v>156.84940772529691</v>
          </cell>
          <cell r="AE151">
            <v>153.02554986307899</v>
          </cell>
          <cell r="AF151">
            <v>90.918379640997557</v>
          </cell>
          <cell r="AG151">
            <v>107.44305362792123</v>
          </cell>
          <cell r="AH151">
            <v>67.192691372321249</v>
          </cell>
          <cell r="AI151">
            <v>64.840540266332937</v>
          </cell>
          <cell r="AJ151">
            <v>66.182975573725813</v>
          </cell>
          <cell r="AK151">
            <v>66.182975573725813</v>
          </cell>
          <cell r="AL151">
            <v>90.767588514593044</v>
          </cell>
          <cell r="AM151">
            <v>67.192691372321249</v>
          </cell>
          <cell r="AN151">
            <v>64.840540266332937</v>
          </cell>
          <cell r="AO151">
            <v>66.182975573725813</v>
          </cell>
          <cell r="AP151">
            <v>66.182975573725813</v>
          </cell>
          <cell r="AQ151">
            <v>67.553204180605903</v>
          </cell>
          <cell r="AR151">
            <v>67.553204180605903</v>
          </cell>
          <cell r="AS151">
            <v>70.379354896216029</v>
          </cell>
          <cell r="AT151">
            <v>70.379354896216029</v>
          </cell>
          <cell r="AU151">
            <v>2386.0817058189614</v>
          </cell>
          <cell r="AW151">
            <v>772.63557364340045</v>
          </cell>
          <cell r="AX151">
            <v>631.03188945434272</v>
          </cell>
          <cell r="AY151">
            <v>982.4142427212181</v>
          </cell>
          <cell r="AZ151">
            <v>1403.6674630977432</v>
          </cell>
          <cell r="BB151">
            <v>0</v>
          </cell>
          <cell r="BC151">
            <v>0</v>
          </cell>
          <cell r="BD151">
            <v>0</v>
          </cell>
          <cell r="BE151">
            <v>0</v>
          </cell>
          <cell r="BF151">
            <v>2</v>
          </cell>
          <cell r="BG151">
            <v>0</v>
          </cell>
          <cell r="BH151">
            <v>14762.720420531898</v>
          </cell>
          <cell r="BI151">
            <v>7809.4969979571142</v>
          </cell>
          <cell r="BK151">
            <v>0</v>
          </cell>
          <cell r="BL151">
            <v>0</v>
          </cell>
          <cell r="BM151">
            <v>0</v>
          </cell>
        </row>
        <row r="152">
          <cell r="A152">
            <v>38261</v>
          </cell>
          <cell r="B152">
            <v>17.391873358319494</v>
          </cell>
          <cell r="C152">
            <v>24.539218574067238</v>
          </cell>
          <cell r="D152">
            <v>18.344852720419183</v>
          </cell>
          <cell r="E152">
            <v>17.153628517794566</v>
          </cell>
          <cell r="F152">
            <v>11.435752345196379</v>
          </cell>
          <cell r="G152">
            <v>37.642684802938049</v>
          </cell>
          <cell r="H152">
            <v>0</v>
          </cell>
          <cell r="I152">
            <v>22.395015009342888</v>
          </cell>
          <cell r="J152">
            <v>30.971829268240171</v>
          </cell>
          <cell r="K152">
            <v>13.103466228870849</v>
          </cell>
          <cell r="L152">
            <v>10.244528142571758</v>
          </cell>
          <cell r="M152">
            <v>0</v>
          </cell>
          <cell r="N152">
            <v>0</v>
          </cell>
          <cell r="O152">
            <v>26.921666979316488</v>
          </cell>
          <cell r="P152">
            <v>18.583097560944108</v>
          </cell>
          <cell r="Q152">
            <v>71.711696998002225</v>
          </cell>
          <cell r="R152">
            <v>0</v>
          </cell>
          <cell r="S152">
            <v>4.5266519699735657</v>
          </cell>
          <cell r="T152">
            <v>61.943658536480342</v>
          </cell>
          <cell r="U152">
            <v>164.86542964324767</v>
          </cell>
          <cell r="V152">
            <v>83.862183864773399</v>
          </cell>
          <cell r="W152">
            <v>74.570635084301358</v>
          </cell>
          <cell r="X152">
            <v>27.636401500891246</v>
          </cell>
          <cell r="Y152">
            <v>97.17326397970659</v>
          </cell>
          <cell r="Z152">
            <v>70.655823422542213</v>
          </cell>
          <cell r="AA152">
            <v>56.813893102921355</v>
          </cell>
          <cell r="AB152">
            <v>224.64298050517016</v>
          </cell>
          <cell r="AC152">
            <v>0</v>
          </cell>
          <cell r="AD152">
            <v>153.66792213857616</v>
          </cell>
          <cell r="AE152">
            <v>149.92162624392157</v>
          </cell>
          <cell r="AF152">
            <v>89.07421893557472</v>
          </cell>
          <cell r="AG152">
            <v>105.26371147121276</v>
          </cell>
          <cell r="AH152">
            <v>65.82977529737876</v>
          </cell>
          <cell r="AI152">
            <v>63.525334507610431</v>
          </cell>
          <cell r="AJ152">
            <v>64.840540266332937</v>
          </cell>
          <cell r="AK152">
            <v>64.840540266332937</v>
          </cell>
          <cell r="AL152">
            <v>88.926486410424857</v>
          </cell>
          <cell r="AM152">
            <v>65.82977529737876</v>
          </cell>
          <cell r="AN152">
            <v>63.525334507610431</v>
          </cell>
          <cell r="AO152">
            <v>64.840540266332937</v>
          </cell>
          <cell r="AP152">
            <v>64.840540266332937</v>
          </cell>
          <cell r="AQ152">
            <v>66.182975573725813</v>
          </cell>
          <cell r="AR152">
            <v>66.182975573725813</v>
          </cell>
          <cell r="AS152">
            <v>68.951801509484923</v>
          </cell>
          <cell r="AT152">
            <v>68.951801509484923</v>
          </cell>
          <cell r="AU152">
            <v>2337.6831516523025</v>
          </cell>
          <cell r="AW152">
            <v>756.9636691269402</v>
          </cell>
          <cell r="AX152">
            <v>618.23223091450132</v>
          </cell>
          <cell r="AY152">
            <v>962.48725161086111</v>
          </cell>
          <cell r="AZ152">
            <v>1375.1959000414415</v>
          </cell>
          <cell r="BB152">
            <v>0</v>
          </cell>
          <cell r="BC152">
            <v>0</v>
          </cell>
          <cell r="BD152">
            <v>0</v>
          </cell>
          <cell r="BE152">
            <v>0</v>
          </cell>
          <cell r="BF152">
            <v>2</v>
          </cell>
          <cell r="BG152">
            <v>0</v>
          </cell>
          <cell r="BH152">
            <v>14601.849801705859</v>
          </cell>
          <cell r="BI152">
            <v>7499.5545259952542</v>
          </cell>
          <cell r="BK152">
            <v>0</v>
          </cell>
          <cell r="BL152">
            <v>0</v>
          </cell>
          <cell r="BM152">
            <v>0</v>
          </cell>
        </row>
        <row r="153">
          <cell r="A153">
            <v>38292</v>
          </cell>
          <cell r="B153">
            <v>17.03910189926194</v>
          </cell>
          <cell r="C153">
            <v>24.041472542794253</v>
          </cell>
          <cell r="D153">
            <v>17.972751318399574</v>
          </cell>
          <cell r="E153">
            <v>16.805689544477527</v>
          </cell>
          <cell r="F153">
            <v>11.203793029651687</v>
          </cell>
          <cell r="G153">
            <v>36.879152055936771</v>
          </cell>
          <cell r="H153">
            <v>0</v>
          </cell>
          <cell r="I153">
            <v>21.940761349734533</v>
          </cell>
          <cell r="J153">
            <v>30.343606121973295</v>
          </cell>
          <cell r="K153">
            <v>12.837679513142556</v>
          </cell>
          <cell r="L153">
            <v>10.036731255729638</v>
          </cell>
          <cell r="M153">
            <v>0</v>
          </cell>
          <cell r="N153">
            <v>0</v>
          </cell>
          <cell r="O153">
            <v>26.375596090638357</v>
          </cell>
          <cell r="P153">
            <v>18.206163673183983</v>
          </cell>
          <cell r="Q153">
            <v>70.257118790107384</v>
          </cell>
          <cell r="R153">
            <v>0</v>
          </cell>
          <cell r="S153">
            <v>4.4348347409037912</v>
          </cell>
          <cell r="T153">
            <v>60.68721224394659</v>
          </cell>
          <cell r="U153">
            <v>161.52134951081169</v>
          </cell>
          <cell r="V153">
            <v>82.161148884112322</v>
          </cell>
          <cell r="W153">
            <v>73.058067047520339</v>
          </cell>
          <cell r="X153">
            <v>27.075833154991571</v>
          </cell>
          <cell r="Y153">
            <v>95.202231106522291</v>
          </cell>
          <cell r="Z153">
            <v>69.222662232476395</v>
          </cell>
          <cell r="AA153">
            <v>55.66149740915499</v>
          </cell>
          <cell r="AB153">
            <v>220.08639074815369</v>
          </cell>
          <cell r="AC153">
            <v>0</v>
          </cell>
          <cell r="AD153">
            <v>150.55096883594436</v>
          </cell>
          <cell r="AE153">
            <v>146.88066166553989</v>
          </cell>
          <cell r="AF153">
            <v>87.267464623895961</v>
          </cell>
          <cell r="AG153">
            <v>103.12857442666029</v>
          </cell>
          <cell r="AH153">
            <v>64.49450419675415</v>
          </cell>
          <cell r="AI153">
            <v>62.236805981691226</v>
          </cell>
          <cell r="AJ153">
            <v>63.525334507610431</v>
          </cell>
          <cell r="AK153">
            <v>63.525334507610431</v>
          </cell>
          <cell r="AL153">
            <v>87.122728660265011</v>
          </cell>
          <cell r="AM153">
            <v>64.49450419675415</v>
          </cell>
          <cell r="AN153">
            <v>62.236805981691226</v>
          </cell>
          <cell r="AO153">
            <v>63.525334507610431</v>
          </cell>
          <cell r="AP153">
            <v>63.525334507610431</v>
          </cell>
          <cell r="AQ153">
            <v>64.840540266332937</v>
          </cell>
          <cell r="AR153">
            <v>64.840540266332937</v>
          </cell>
          <cell r="AS153">
            <v>67.553204180605903</v>
          </cell>
          <cell r="AT153">
            <v>67.553204180605903</v>
          </cell>
          <cell r="AU153">
            <v>2290.2662990089871</v>
          </cell>
          <cell r="AW153">
            <v>741.60964874570675</v>
          </cell>
          <cell r="AX153">
            <v>605.69219674780891</v>
          </cell>
          <cell r="AY153">
            <v>942.96445351547152</v>
          </cell>
          <cell r="AZ153">
            <v>1347.3018454935157</v>
          </cell>
          <cell r="BB153">
            <v>0</v>
          </cell>
          <cell r="BC153">
            <v>0</v>
          </cell>
          <cell r="BD153">
            <v>0</v>
          </cell>
          <cell r="BE153">
            <v>0</v>
          </cell>
          <cell r="BF153">
            <v>2</v>
          </cell>
          <cell r="BG153">
            <v>0</v>
          </cell>
          <cell r="BH153">
            <v>14946.999669262479</v>
          </cell>
          <cell r="BI153">
            <v>7764.4515271947621</v>
          </cell>
          <cell r="BK153">
            <v>0</v>
          </cell>
          <cell r="BL153">
            <v>0</v>
          </cell>
          <cell r="BM153">
            <v>0</v>
          </cell>
        </row>
        <row r="154">
          <cell r="A154">
            <v>38322</v>
          </cell>
          <cell r="B154">
            <v>16.693485948973432</v>
          </cell>
          <cell r="C154">
            <v>23.553822640332388</v>
          </cell>
          <cell r="D154">
            <v>17.608197507821284</v>
          </cell>
          <cell r="E154">
            <v>16.464808059261465</v>
          </cell>
          <cell r="F154">
            <v>10.976538706174312</v>
          </cell>
          <cell r="G154">
            <v>36.131106574490417</v>
          </cell>
          <cell r="H154">
            <v>0</v>
          </cell>
          <cell r="I154">
            <v>21.495721632924674</v>
          </cell>
          <cell r="J154">
            <v>29.728125662555406</v>
          </cell>
          <cell r="K154">
            <v>12.577283934158064</v>
          </cell>
          <cell r="L154">
            <v>9.8331492576144903</v>
          </cell>
          <cell r="M154">
            <v>0</v>
          </cell>
          <cell r="N154">
            <v>0</v>
          </cell>
          <cell r="O154">
            <v>25.840601537452038</v>
          </cell>
          <cell r="P154">
            <v>17.836875397533252</v>
          </cell>
          <cell r="Q154">
            <v>68.832044803301343</v>
          </cell>
          <cell r="R154">
            <v>0</v>
          </cell>
          <cell r="S154">
            <v>4.3448799045273301</v>
          </cell>
          <cell r="T154">
            <v>59.456251325110813</v>
          </cell>
          <cell r="U154">
            <v>158.24509968067954</v>
          </cell>
          <cell r="V154">
            <v>80.494617178611577</v>
          </cell>
          <cell r="W154">
            <v>71.576179479844967</v>
          </cell>
          <cell r="X154">
            <v>26.526635206587915</v>
          </cell>
          <cell r="Y154">
            <v>93.271178063468895</v>
          </cell>
          <cell r="Z154">
            <v>67.818570847236543</v>
          </cell>
          <cell r="AA154">
            <v>54.532476558450433</v>
          </cell>
          <cell r="AB154">
            <v>215.62222546915589</v>
          </cell>
          <cell r="AC154">
            <v>0</v>
          </cell>
          <cell r="AD154">
            <v>147.49723886421714</v>
          </cell>
          <cell r="AE154">
            <v>143.90137908593755</v>
          </cell>
          <cell r="AF154">
            <v>85.497357966070126</v>
          </cell>
          <cell r="AG154">
            <v>101.0367458512403</v>
          </cell>
          <cell r="AH154">
            <v>63.1863173282131</v>
          </cell>
          <cell r="AI154">
            <v>60.974413575714983</v>
          </cell>
          <cell r="AJ154">
            <v>62.236805981691226</v>
          </cell>
          <cell r="AK154">
            <v>62.236805981691226</v>
          </cell>
          <cell r="AL154">
            <v>85.355557782617439</v>
          </cell>
          <cell r="AM154">
            <v>63.1863173282131</v>
          </cell>
          <cell r="AN154">
            <v>60.974413575714983</v>
          </cell>
          <cell r="AO154">
            <v>62.236805981691226</v>
          </cell>
          <cell r="AP154">
            <v>62.236805981691226</v>
          </cell>
          <cell r="AQ154">
            <v>63.525334507610431</v>
          </cell>
          <cell r="AR154">
            <v>63.525334507610431</v>
          </cell>
          <cell r="AS154">
            <v>66.182975573725813</v>
          </cell>
          <cell r="AT154">
            <v>66.182975573725813</v>
          </cell>
          <cell r="AU154">
            <v>2243.8112353544866</v>
          </cell>
          <cell r="AW154">
            <v>726.56706463477553</v>
          </cell>
          <cell r="AX154">
            <v>593.40652081260043</v>
          </cell>
          <cell r="AY154">
            <v>923.83764990711063</v>
          </cell>
          <cell r="AZ154">
            <v>1319.9735854473761</v>
          </cell>
          <cell r="BB154">
            <v>0</v>
          </cell>
          <cell r="BC154">
            <v>0</v>
          </cell>
          <cell r="BD154">
            <v>0</v>
          </cell>
          <cell r="BE154">
            <v>0</v>
          </cell>
          <cell r="BF154">
            <v>2</v>
          </cell>
          <cell r="BG154">
            <v>0</v>
          </cell>
          <cell r="BH154">
            <v>14659.604957760488</v>
          </cell>
          <cell r="BI154">
            <v>7754.975779989978</v>
          </cell>
          <cell r="BK154">
            <v>0</v>
          </cell>
          <cell r="BL154">
            <v>0</v>
          </cell>
          <cell r="BM154">
            <v>0</v>
          </cell>
        </row>
        <row r="155">
          <cell r="B155">
            <v>18.721612354965476</v>
          </cell>
          <cell r="C155">
            <v>26.41542565152664</v>
          </cell>
          <cell r="D155">
            <v>19.747454127840285</v>
          </cell>
          <cell r="E155">
            <v>18.465151911746766</v>
          </cell>
          <cell r="F155">
            <v>12.31010127449785</v>
          </cell>
          <cell r="G155">
            <v>40.520750028555383</v>
          </cell>
          <cell r="H155">
            <v>0</v>
          </cell>
          <cell r="I155">
            <v>24.107281662558268</v>
          </cell>
          <cell r="J155">
            <v>33.339857618431644</v>
          </cell>
          <cell r="K155">
            <v>14.105324377028781</v>
          </cell>
          <cell r="L155">
            <v>11.027799058404321</v>
          </cell>
          <cell r="M155">
            <v>0</v>
          </cell>
          <cell r="N155">
            <v>0</v>
          </cell>
          <cell r="O155">
            <v>28.980030083713693</v>
          </cell>
          <cell r="P155">
            <v>20.003914571058996</v>
          </cell>
          <cell r="Q155">
            <v>77.194593408830173</v>
          </cell>
          <cell r="R155">
            <v>0</v>
          </cell>
          <cell r="S155">
            <v>4.8727484211553964</v>
          </cell>
          <cell r="T155">
            <v>66.679715236863288</v>
          </cell>
          <cell r="U155">
            <v>177.47062670734383</v>
          </cell>
          <cell r="V155">
            <v>90.274076012984182</v>
          </cell>
          <cell r="W155">
            <v>80.272118727454668</v>
          </cell>
          <cell r="X155">
            <v>29.749411413369796</v>
          </cell>
          <cell r="Y155">
            <v>104.60288791285117</v>
          </cell>
          <cell r="Z155">
            <v>76.057990389227456</v>
          </cell>
          <cell r="AA155">
            <v>61.157740810051315</v>
          </cell>
          <cell r="AB155">
            <v>241.81861911212994</v>
          </cell>
          <cell r="AC155">
            <v>0</v>
          </cell>
          <cell r="AD155">
            <v>165.41698587606464</v>
          </cell>
          <cell r="AE155">
            <v>161.3842575976488</v>
          </cell>
          <cell r="AF155">
            <v>95.884610207067965</v>
          </cell>
          <cell r="AG155">
            <v>113.31191071870815</v>
          </cell>
          <cell r="AH155">
            <v>70.862954734112293</v>
          </cell>
          <cell r="AI155">
            <v>68.382322183946201</v>
          </cell>
          <cell r="AJ155">
            <v>69.798085274817751</v>
          </cell>
          <cell r="AK155">
            <v>69.798085274817751</v>
          </cell>
          <cell r="AL155">
            <v>95.725582423741102</v>
          </cell>
          <cell r="AM155">
            <v>70.862954734112293</v>
          </cell>
          <cell r="AN155">
            <v>68.382322183946201</v>
          </cell>
          <cell r="AO155">
            <v>69.798085274817751</v>
          </cell>
          <cell r="AP155">
            <v>69.798085274817751</v>
          </cell>
          <cell r="AQ155">
            <v>71.243159817325619</v>
          </cell>
          <cell r="AR155">
            <v>71.243159817325619</v>
          </cell>
          <cell r="AS155">
            <v>74.223683236492548</v>
          </cell>
          <cell r="AT155">
            <v>74.223683236492548</v>
          </cell>
          <cell r="BA155">
            <v>800</v>
          </cell>
        </row>
        <row r="156">
          <cell r="A156">
            <v>38353</v>
          </cell>
          <cell r="B156">
            <v>16.354880367294729</v>
          </cell>
          <cell r="C156">
            <v>23.076064079881615</v>
          </cell>
          <cell r="D156">
            <v>17.251038195639637</v>
          </cell>
          <cell r="E156">
            <v>16.130840910208498</v>
          </cell>
          <cell r="F156">
            <v>10.753893940138999</v>
          </cell>
          <cell r="G156">
            <v>35.398234219624179</v>
          </cell>
          <cell r="H156">
            <v>0</v>
          </cell>
          <cell r="I156">
            <v>21.059708966105521</v>
          </cell>
          <cell r="J156">
            <v>29.12512942120977</v>
          </cell>
          <cell r="K156">
            <v>12.322170139742603</v>
          </cell>
          <cell r="L156">
            <v>9.6336966547078564</v>
          </cell>
          <cell r="M156">
            <v>0</v>
          </cell>
          <cell r="N156">
            <v>0</v>
          </cell>
          <cell r="O156">
            <v>25.316458650743908</v>
          </cell>
          <cell r="P156">
            <v>17.475077652725869</v>
          </cell>
          <cell r="Q156">
            <v>67.435876582954904</v>
          </cell>
          <cell r="R156">
            <v>0</v>
          </cell>
          <cell r="S156">
            <v>4.2567496846383523</v>
          </cell>
          <cell r="T156">
            <v>58.250258842419541</v>
          </cell>
          <cell r="U156">
            <v>155.03530430367047</v>
          </cell>
          <cell r="V156">
            <v>78.861888894352617</v>
          </cell>
          <cell r="W156">
            <v>70.12435006798971</v>
          </cell>
          <cell r="X156">
            <v>25.988577022002577</v>
          </cell>
          <cell r="Y156">
            <v>91.379293911855797</v>
          </cell>
          <cell r="Z156">
            <v>66.44295962376053</v>
          </cell>
          <cell r="AA156">
            <v>53.426356422614461</v>
          </cell>
          <cell r="AB156">
            <v>211.24860995823076</v>
          </cell>
          <cell r="AC156">
            <v>0</v>
          </cell>
          <cell r="AD156">
            <v>144.50544982061763</v>
          </cell>
          <cell r="AE156">
            <v>140.98252736624877</v>
          </cell>
          <cell r="AF156">
            <v>83.763155612254764</v>
          </cell>
          <cell r="AG156">
            <v>98.987347289163068</v>
          </cell>
          <cell r="AH156">
            <v>61.904665323445911</v>
          </cell>
          <cell r="AI156">
            <v>59.73762715258971</v>
          </cell>
          <cell r="AJ156">
            <v>60.974413575714983</v>
          </cell>
          <cell r="AK156">
            <v>60.974413575714983</v>
          </cell>
          <cell r="AL156">
            <v>83.624231660509864</v>
          </cell>
          <cell r="AM156">
            <v>61.904665323445911</v>
          </cell>
          <cell r="AN156">
            <v>59.73762715258971</v>
          </cell>
          <cell r="AO156">
            <v>60.974413575714983</v>
          </cell>
          <cell r="AP156">
            <v>60.974413575714983</v>
          </cell>
          <cell r="AQ156">
            <v>62.236805981691226</v>
          </cell>
          <cell r="AR156">
            <v>62.236805981691226</v>
          </cell>
          <cell r="AS156">
            <v>64.840540266332937</v>
          </cell>
          <cell r="AT156">
            <v>64.840540266332937</v>
          </cell>
          <cell r="AU156">
            <v>2198.2984520540558</v>
          </cell>
          <cell r="AW156">
            <v>711.82959971574974</v>
          </cell>
          <cell r="AX156">
            <v>581.37004378402389</v>
          </cell>
          <cell r="AY156">
            <v>905.0988085542823</v>
          </cell>
          <cell r="AZ156">
            <v>1293.1996434997736</v>
          </cell>
          <cell r="BB156">
            <v>0</v>
          </cell>
          <cell r="BC156">
            <v>0</v>
          </cell>
          <cell r="BD156">
            <v>0</v>
          </cell>
          <cell r="BE156">
            <v>0</v>
          </cell>
          <cell r="BF156">
            <v>2</v>
          </cell>
          <cell r="BG156">
            <v>0</v>
          </cell>
          <cell r="BH156">
            <v>15192.906864158407</v>
          </cell>
          <cell r="BI156">
            <v>7939.6203055500637</v>
          </cell>
          <cell r="BK156">
            <v>0</v>
          </cell>
          <cell r="BL156">
            <v>0</v>
          </cell>
          <cell r="BM156">
            <v>0</v>
          </cell>
        </row>
        <row r="157">
          <cell r="A157">
            <v>38384</v>
          </cell>
          <cell r="B157">
            <v>16.023142958045344</v>
          </cell>
          <cell r="C157">
            <v>22.607996228474949</v>
          </cell>
          <cell r="D157">
            <v>16.901123394102616</v>
          </cell>
          <cell r="E157">
            <v>15.803647849031023</v>
          </cell>
          <cell r="F157">
            <v>10.53576523268735</v>
          </cell>
          <cell r="G157">
            <v>34.680227224262502</v>
          </cell>
          <cell r="H157">
            <v>0</v>
          </cell>
          <cell r="I157">
            <v>20.632540247346039</v>
          </cell>
          <cell r="J157">
            <v>28.534364171861554</v>
          </cell>
          <cell r="K157">
            <v>12.072230995787589</v>
          </cell>
          <cell r="L157">
            <v>9.4382896876157538</v>
          </cell>
          <cell r="M157">
            <v>0</v>
          </cell>
          <cell r="N157">
            <v>0</v>
          </cell>
          <cell r="O157">
            <v>24.802947318618148</v>
          </cell>
          <cell r="P157">
            <v>17.120618503116937</v>
          </cell>
          <cell r="Q157">
            <v>66.068027813310181</v>
          </cell>
          <cell r="R157">
            <v>0</v>
          </cell>
          <cell r="S157">
            <v>4.1704070712720744</v>
          </cell>
          <cell r="T157">
            <v>57.068728343723109</v>
          </cell>
          <cell r="U157">
            <v>151.89061543790919</v>
          </cell>
          <cell r="V157">
            <v>77.262278373040516</v>
          </cell>
          <cell r="W157">
            <v>68.70196912148208</v>
          </cell>
          <cell r="X157">
            <v>25.461432645661091</v>
          </cell>
          <cell r="Y157">
            <v>89.525784161825669</v>
          </cell>
          <cell r="Z157">
            <v>65.095250879126425</v>
          </cell>
          <cell r="AA157">
            <v>52.342672490525636</v>
          </cell>
          <cell r="AB157">
            <v>206.96370753147775</v>
          </cell>
          <cell r="AC157">
            <v>0</v>
          </cell>
          <cell r="AD157">
            <v>141.5743453142361</v>
          </cell>
          <cell r="AE157">
            <v>138.12288074532728</v>
          </cell>
          <cell r="AF157">
            <v>82.064129290489092</v>
          </cell>
          <cell r="AG157">
            <v>96.979518102968427</v>
          </cell>
          <cell r="AH157">
            <v>60.649009957362239</v>
          </cell>
          <cell r="AI157">
            <v>58.525927328362641</v>
          </cell>
          <cell r="AJ157">
            <v>59.73762715258971</v>
          </cell>
          <cell r="AK157">
            <v>59.73762715258971</v>
          </cell>
          <cell r="AL157">
            <v>81.928023229844555</v>
          </cell>
          <cell r="AM157">
            <v>60.649009957362239</v>
          </cell>
          <cell r="AN157">
            <v>58.525927328362641</v>
          </cell>
          <cell r="AO157">
            <v>59.73762715258971</v>
          </cell>
          <cell r="AP157">
            <v>59.73762715258971</v>
          </cell>
          <cell r="AQ157">
            <v>60.974413575714983</v>
          </cell>
          <cell r="AR157">
            <v>60.974413575714983</v>
          </cell>
          <cell r="AS157">
            <v>63.525334507610431</v>
          </cell>
          <cell r="AT157">
            <v>63.525334507610431</v>
          </cell>
          <cell r="AU157">
            <v>2153.7088361801507</v>
          </cell>
          <cell r="AW157">
            <v>697.39106504392521</v>
          </cell>
          <cell r="AX157">
            <v>569.57771098739966</v>
          </cell>
          <cell r="AY157">
            <v>886.74006014882571</v>
          </cell>
          <cell r="AZ157">
            <v>1266.968776031325</v>
          </cell>
          <cell r="BB157">
            <v>0</v>
          </cell>
          <cell r="BC157">
            <v>0</v>
          </cell>
          <cell r="BD157">
            <v>0</v>
          </cell>
          <cell r="BE157">
            <v>0</v>
          </cell>
          <cell r="BF157">
            <v>2</v>
          </cell>
          <cell r="BG157">
            <v>0</v>
          </cell>
          <cell r="BH157">
            <v>15315.752528086719</v>
          </cell>
          <cell r="BI157">
            <v>7787.4515636581054</v>
          </cell>
          <cell r="BK157">
            <v>0</v>
          </cell>
          <cell r="BL157">
            <v>0</v>
          </cell>
          <cell r="BM157">
            <v>0</v>
          </cell>
        </row>
        <row r="158">
          <cell r="A158">
            <v>38412</v>
          </cell>
          <cell r="B158">
            <v>15.698134409308787</v>
          </cell>
          <cell r="C158">
            <v>22.149422522723366</v>
          </cell>
          <cell r="D158">
            <v>16.558306157764054</v>
          </cell>
          <cell r="E158">
            <v>15.483091472194966</v>
          </cell>
          <cell r="F158">
            <v>10.322060981463313</v>
          </cell>
          <cell r="G158">
            <v>33.976784063983381</v>
          </cell>
          <cell r="H158">
            <v>0</v>
          </cell>
          <cell r="I158">
            <v>20.214036088698965</v>
          </cell>
          <cell r="J158">
            <v>27.955581824796454</v>
          </cell>
          <cell r="K158">
            <v>11.827361541260045</v>
          </cell>
          <cell r="L158">
            <v>9.2468462958942208</v>
          </cell>
          <cell r="M158">
            <v>0</v>
          </cell>
          <cell r="N158">
            <v>0</v>
          </cell>
          <cell r="O158">
            <v>24.299851893861561</v>
          </cell>
          <cell r="P158">
            <v>16.773349094877876</v>
          </cell>
          <cell r="Q158">
            <v>64.727924071259451</v>
          </cell>
          <cell r="R158">
            <v>0</v>
          </cell>
          <cell r="S158">
            <v>4.0858158051625599</v>
          </cell>
          <cell r="T158">
            <v>55.911163649592908</v>
          </cell>
          <cell r="U158">
            <v>148.80971248276265</v>
          </cell>
          <cell r="V158">
            <v>75.69511386406424</v>
          </cell>
          <cell r="W158">
            <v>67.308439316625339</v>
          </cell>
          <cell r="X158">
            <v>24.944980705203001</v>
          </cell>
          <cell r="Y158">
            <v>87.709870438711349</v>
          </cell>
          <cell r="Z158">
            <v>63.774878647956626</v>
          </cell>
          <cell r="AA158">
            <v>51.28096967306454</v>
          </cell>
          <cell r="AB158">
            <v>202.76571875973252</v>
          </cell>
          <cell r="AC158">
            <v>0</v>
          </cell>
          <cell r="AD158">
            <v>138.70269443841309</v>
          </cell>
          <cell r="AE158">
            <v>135.32123832499232</v>
          </cell>
          <cell r="AF158">
            <v>80.399565500858856</v>
          </cell>
          <cell r="AG158">
            <v>95.012415112104179</v>
          </cell>
          <cell r="AH158">
            <v>59.418823922065457</v>
          </cell>
          <cell r="AI158">
            <v>57.338805254106816</v>
          </cell>
          <cell r="AJ158">
            <v>58.525927328362641</v>
          </cell>
          <cell r="AK158">
            <v>58.525927328362641</v>
          </cell>
          <cell r="AL158">
            <v>80.266220174070341</v>
          </cell>
          <cell r="AM158">
            <v>59.418823922065457</v>
          </cell>
          <cell r="AN158">
            <v>57.338805254106816</v>
          </cell>
          <cell r="AO158">
            <v>58.525927328362641</v>
          </cell>
          <cell r="AP158">
            <v>58.525927328362641</v>
          </cell>
          <cell r="AQ158">
            <v>59.73762715258971</v>
          </cell>
          <cell r="AR158">
            <v>59.73762715258971</v>
          </cell>
          <cell r="AS158">
            <v>62.236805981691226</v>
          </cell>
          <cell r="AT158">
            <v>62.236805981691226</v>
          </cell>
          <cell r="AU158">
            <v>2110.0236624860254</v>
          </cell>
          <cell r="AW158">
            <v>683.24539720926589</v>
          </cell>
          <cell r="AX158">
            <v>558.02457027552975</v>
          </cell>
          <cell r="AY158">
            <v>868.75369500122963</v>
          </cell>
          <cell r="AZ158">
            <v>1241.2699674847956</v>
          </cell>
          <cell r="BB158">
            <v>0</v>
          </cell>
          <cell r="BC158">
            <v>0</v>
          </cell>
          <cell r="BD158">
            <v>0</v>
          </cell>
          <cell r="BE158">
            <v>0</v>
          </cell>
          <cell r="BF158">
            <v>2</v>
          </cell>
          <cell r="BG158">
            <v>0</v>
          </cell>
          <cell r="BH158">
            <v>15517.987777355769</v>
          </cell>
          <cell r="BI158">
            <v>7675.6732316656498</v>
          </cell>
          <cell r="BK158">
            <v>0</v>
          </cell>
          <cell r="BL158">
            <v>0</v>
          </cell>
          <cell r="BM158">
            <v>0</v>
          </cell>
        </row>
        <row r="159">
          <cell r="A159">
            <v>38443</v>
          </cell>
          <cell r="B159">
            <v>15.379718234929022</v>
          </cell>
          <cell r="C159">
            <v>21.700150386269726</v>
          </cell>
          <cell r="D159">
            <v>16.22244252177444</v>
          </cell>
          <cell r="E159">
            <v>15.169037163217665</v>
          </cell>
          <cell r="F159">
            <v>10.112691442145112</v>
          </cell>
          <cell r="G159">
            <v>33.287609330394304</v>
          </cell>
          <cell r="H159">
            <v>0</v>
          </cell>
          <cell r="I159">
            <v>19.804020740867486</v>
          </cell>
          <cell r="J159">
            <v>27.388539322476326</v>
          </cell>
          <cell r="K159">
            <v>11.587458944124606</v>
          </cell>
          <cell r="L159">
            <v>9.0592860835883329</v>
          </cell>
          <cell r="M159">
            <v>0</v>
          </cell>
          <cell r="N159">
            <v>0</v>
          </cell>
          <cell r="O159">
            <v>23.806961103383294</v>
          </cell>
          <cell r="P159">
            <v>16.433123593485799</v>
          </cell>
          <cell r="Q159">
            <v>63.415002585118231</v>
          </cell>
          <cell r="R159">
            <v>0</v>
          </cell>
          <cell r="S159">
            <v>4.0029403625157718</v>
          </cell>
          <cell r="T159">
            <v>54.777078644952653</v>
          </cell>
          <cell r="U159">
            <v>145.79130162425858</v>
          </cell>
          <cell r="V159">
            <v>74.159737242397426</v>
          </cell>
          <cell r="W159">
            <v>65.943175445654575</v>
          </cell>
          <cell r="X159">
            <v>24.439004318517348</v>
          </cell>
          <cell r="Y159">
            <v>85.930790156160185</v>
          </cell>
          <cell r="Z159">
            <v>62.481288444742773</v>
          </cell>
          <cell r="AA159">
            <v>50.240802112000772</v>
          </cell>
          <cell r="AB159">
            <v>198.65288071290374</v>
          </cell>
          <cell r="AC159">
            <v>0</v>
          </cell>
          <cell r="AD159">
            <v>135.88929125382475</v>
          </cell>
          <cell r="AE159">
            <v>132.57642356571586</v>
          </cell>
          <cell r="AF159">
            <v>78.768765215864605</v>
          </cell>
          <cell r="AG159">
            <v>93.085212238835467</v>
          </cell>
          <cell r="AH159">
            <v>58.213590605411625</v>
          </cell>
          <cell r="AI159">
            <v>56.175762402231847</v>
          </cell>
          <cell r="AJ159">
            <v>57.338805254106816</v>
          </cell>
          <cell r="AK159">
            <v>57.338805254106816</v>
          </cell>
          <cell r="AL159">
            <v>78.638124625047922</v>
          </cell>
          <cell r="AM159">
            <v>58.213590605411625</v>
          </cell>
          <cell r="AN159">
            <v>56.175762402231847</v>
          </cell>
          <cell r="AO159">
            <v>57.338805254106816</v>
          </cell>
          <cell r="AP159">
            <v>57.338805254106816</v>
          </cell>
          <cell r="AQ159">
            <v>58.525927328362641</v>
          </cell>
          <cell r="AR159">
            <v>58.525927328362641</v>
          </cell>
          <cell r="AS159">
            <v>60.974413575714983</v>
          </cell>
          <cell r="AT159">
            <v>60.974413575714983</v>
          </cell>
          <cell r="AU159">
            <v>2067.2245855421324</v>
          </cell>
          <cell r="AW159">
            <v>669.38665579009773</v>
          </cell>
          <cell r="AX159">
            <v>546.70576994906025</v>
          </cell>
          <cell r="AY159">
            <v>851.13215980297446</v>
          </cell>
          <cell r="AZ159">
            <v>1216.092425739158</v>
          </cell>
          <cell r="BB159">
            <v>0</v>
          </cell>
          <cell r="BC159">
            <v>0</v>
          </cell>
          <cell r="BD159">
            <v>0</v>
          </cell>
          <cell r="BE159">
            <v>0</v>
          </cell>
          <cell r="BF159">
            <v>2</v>
          </cell>
          <cell r="BG159">
            <v>0</v>
          </cell>
          <cell r="BH159">
            <v>15355.372449159941</v>
          </cell>
          <cell r="BI159">
            <v>7770.4045219702302</v>
          </cell>
          <cell r="BK159">
            <v>0</v>
          </cell>
          <cell r="BL159">
            <v>0</v>
          </cell>
          <cell r="BM159">
            <v>0</v>
          </cell>
        </row>
        <row r="160">
          <cell r="A160">
            <v>38473</v>
          </cell>
          <cell r="B160">
            <v>15.067760717193613</v>
          </cell>
          <cell r="C160">
            <v>21.259991148917024</v>
          </cell>
          <cell r="D160">
            <v>15.89339144142339</v>
          </cell>
          <cell r="E160">
            <v>14.861353036136164</v>
          </cell>
          <cell r="F160">
            <v>9.9075686907574436</v>
          </cell>
          <cell r="G160">
            <v>32.612413607076569</v>
          </cell>
          <cell r="H160">
            <v>0</v>
          </cell>
          <cell r="I160">
            <v>19.402322019399971</v>
          </cell>
          <cell r="J160">
            <v>26.832998537468061</v>
          </cell>
          <cell r="K160">
            <v>11.352422458159571</v>
          </cell>
          <cell r="L160">
            <v>8.8755302854702141</v>
          </cell>
          <cell r="M160">
            <v>0</v>
          </cell>
          <cell r="N160">
            <v>0</v>
          </cell>
          <cell r="O160">
            <v>23.324067959491494</v>
          </cell>
          <cell r="P160">
            <v>16.099799122480839</v>
          </cell>
          <cell r="Q160">
            <v>62.128711998291401</v>
          </cell>
          <cell r="R160">
            <v>0</v>
          </cell>
          <cell r="S160">
            <v>3.9217459400914869</v>
          </cell>
          <cell r="T160">
            <v>53.665997074936122</v>
          </cell>
          <cell r="U160">
            <v>142.83411529175305</v>
          </cell>
          <cell r="V160">
            <v>72.655503732221206</v>
          </cell>
          <cell r="W160">
            <v>64.605604170980826</v>
          </cell>
          <cell r="X160">
            <v>23.94329100266382</v>
          </cell>
          <cell r="Y160">
            <v>84.187796195888723</v>
          </cell>
          <cell r="Z160">
            <v>61.213937030991588</v>
          </cell>
          <cell r="AA160">
            <v>49.221732992756401</v>
          </cell>
          <cell r="AB160">
            <v>194.62346621963673</v>
          </cell>
          <cell r="AC160">
            <v>0</v>
          </cell>
          <cell r="AD160">
            <v>133.13295428205296</v>
          </cell>
          <cell r="AE160">
            <v>129.88728379253914</v>
          </cell>
          <cell r="AF160">
            <v>77.171043586867683</v>
          </cell>
          <cell r="AG160">
            <v>91.197100161336479</v>
          </cell>
          <cell r="AH160">
            <v>57.032803874060079</v>
          </cell>
          <cell r="AI160">
            <v>55.036310357129061</v>
          </cell>
          <cell r="AJ160">
            <v>56.175762402231847</v>
          </cell>
          <cell r="AK160">
            <v>56.175762402231847</v>
          </cell>
          <cell r="AL160">
            <v>77.043052869982631</v>
          </cell>
          <cell r="AM160">
            <v>57.032803874060079</v>
          </cell>
          <cell r="AN160">
            <v>55.036310357129061</v>
          </cell>
          <cell r="AO160">
            <v>56.175762402231847</v>
          </cell>
          <cell r="AP160">
            <v>56.175762402231847</v>
          </cell>
          <cell r="AQ160">
            <v>57.338805254106816</v>
          </cell>
          <cell r="AR160">
            <v>57.338805254106816</v>
          </cell>
          <cell r="AS160">
            <v>59.73762715258971</v>
          </cell>
          <cell r="AT160">
            <v>59.73762715258971</v>
          </cell>
          <cell r="AU160">
            <v>2025.2936320320268</v>
          </cell>
          <cell r="AW160">
            <v>655.80902085844912</v>
          </cell>
          <cell r="AX160">
            <v>535.61655671902849</v>
          </cell>
          <cell r="AY160">
            <v>833.86805445454911</v>
          </cell>
          <cell r="AZ160">
            <v>1191.4255775774777</v>
          </cell>
          <cell r="BB160">
            <v>0</v>
          </cell>
          <cell r="BC160">
            <v>0</v>
          </cell>
          <cell r="BD160">
            <v>0</v>
          </cell>
          <cell r="BE160">
            <v>0</v>
          </cell>
          <cell r="BF160">
            <v>2</v>
          </cell>
          <cell r="BG160">
            <v>0</v>
          </cell>
          <cell r="BH160">
            <v>15577.698458296854</v>
          </cell>
          <cell r="BI160">
            <v>7820.0506993244198</v>
          </cell>
          <cell r="BK160">
            <v>0</v>
          </cell>
          <cell r="BL160">
            <v>0</v>
          </cell>
          <cell r="BM160">
            <v>0</v>
          </cell>
        </row>
        <row r="161">
          <cell r="A161">
            <v>38504</v>
          </cell>
          <cell r="B161">
            <v>14.762130850679446</v>
          </cell>
          <cell r="C161">
            <v>20.828759967397037</v>
          </cell>
          <cell r="D161">
            <v>15.571014732908447</v>
          </cell>
          <cell r="E161">
            <v>14.559909880122191</v>
          </cell>
          <cell r="F161">
            <v>9.7066065867481282</v>
          </cell>
          <cell r="G161">
            <v>31.950913348045908</v>
          </cell>
          <cell r="H161">
            <v>0</v>
          </cell>
          <cell r="I161">
            <v>19.008771232381729</v>
          </cell>
          <cell r="J161">
            <v>26.288726172442832</v>
          </cell>
          <cell r="K161">
            <v>11.122153380648898</v>
          </cell>
          <cell r="L161">
            <v>8.6955017339618692</v>
          </cell>
          <cell r="M161">
            <v>0</v>
          </cell>
          <cell r="N161">
            <v>0</v>
          </cell>
          <cell r="O161">
            <v>22.850969672969565</v>
          </cell>
          <cell r="P161">
            <v>15.773235703465701</v>
          </cell>
          <cell r="Q161">
            <v>60.868512137732992</v>
          </cell>
          <cell r="R161">
            <v>0</v>
          </cell>
          <cell r="S161">
            <v>3.8421984405877998</v>
          </cell>
          <cell r="T161">
            <v>52.577452344885664</v>
          </cell>
          <cell r="U161">
            <v>139.93691162561876</v>
          </cell>
          <cell r="V161">
            <v>71.181781636152891</v>
          </cell>
          <cell r="W161">
            <v>63.295163784420083</v>
          </cell>
          <cell r="X161">
            <v>23.45763258464131</v>
          </cell>
          <cell r="Y161">
            <v>82.480156593933089</v>
          </cell>
          <cell r="Z161">
            <v>59.972292187093835</v>
          </cell>
          <cell r="AA161">
            <v>48.223334360967272</v>
          </cell>
          <cell r="AB161">
            <v>190.6757831419942</v>
          </cell>
          <cell r="AC161">
            <v>0</v>
          </cell>
          <cell r="AD161">
            <v>130.43252600942779</v>
          </cell>
          <cell r="AE161">
            <v>127.25268971101093</v>
          </cell>
          <cell r="AF161">
            <v>75.605729656490496</v>
          </cell>
          <cell r="AG161">
            <v>89.347285973818671</v>
          </cell>
          <cell r="AH161">
            <v>55.875967860924604</v>
          </cell>
          <cell r="AI161">
            <v>53.919970610063153</v>
          </cell>
          <cell r="AJ161">
            <v>55.036310357129061</v>
          </cell>
          <cell r="AK161">
            <v>55.036310357129061</v>
          </cell>
          <cell r="AL161">
            <v>75.480335064301798</v>
          </cell>
          <cell r="AM161">
            <v>55.875967860924604</v>
          </cell>
          <cell r="AN161">
            <v>53.919970610063153</v>
          </cell>
          <cell r="AO161">
            <v>55.036310357129061</v>
          </cell>
          <cell r="AP161">
            <v>55.036310357129061</v>
          </cell>
          <cell r="AQ161">
            <v>56.175762402231847</v>
          </cell>
          <cell r="AR161">
            <v>56.175762402231847</v>
          </cell>
          <cell r="AS161">
            <v>58.525927328362641</v>
          </cell>
          <cell r="AT161">
            <v>58.525927328362641</v>
          </cell>
          <cell r="AU161">
            <v>1984.2131932045356</v>
          </cell>
          <cell r="AW161">
            <v>642.50679053599379</v>
          </cell>
          <cell r="AX161">
            <v>524.75227371073663</v>
          </cell>
          <cell r="AY161">
            <v>816.95412895780532</v>
          </cell>
          <cell r="AZ161">
            <v>1167.2590642467303</v>
          </cell>
          <cell r="BB161">
            <v>0</v>
          </cell>
          <cell r="BC161">
            <v>0</v>
          </cell>
          <cell r="BD161">
            <v>0</v>
          </cell>
          <cell r="BE161">
            <v>0</v>
          </cell>
          <cell r="BF161">
            <v>2</v>
          </cell>
          <cell r="BG161">
            <v>0</v>
          </cell>
          <cell r="BH161">
            <v>15433.365577165816</v>
          </cell>
          <cell r="BI161">
            <v>7978.1408144206198</v>
          </cell>
          <cell r="BK161">
            <v>0</v>
          </cell>
          <cell r="BL161">
            <v>0</v>
          </cell>
          <cell r="BM161">
            <v>0</v>
          </cell>
        </row>
        <row r="162">
          <cell r="A162">
            <v>38534</v>
          </cell>
          <cell r="B162">
            <v>14.462700287237492</v>
          </cell>
          <cell r="C162">
            <v>20.406275747746061</v>
          </cell>
          <cell r="D162">
            <v>15.255177015305291</v>
          </cell>
          <cell r="E162">
            <v>14.264581105220538</v>
          </cell>
          <cell r="F162">
            <v>9.5097207368136925</v>
          </cell>
          <cell r="G162">
            <v>31.302830758678393</v>
          </cell>
          <cell r="H162">
            <v>0</v>
          </cell>
          <cell r="I162">
            <v>18.623203109593462</v>
          </cell>
          <cell r="J162">
            <v>25.755493662203737</v>
          </cell>
          <cell r="K162">
            <v>10.896555010932358</v>
          </cell>
          <cell r="L162">
            <v>8.5191248267289374</v>
          </cell>
          <cell r="M162">
            <v>0</v>
          </cell>
          <cell r="N162">
            <v>0</v>
          </cell>
          <cell r="O162">
            <v>22.387467567915582</v>
          </cell>
          <cell r="P162">
            <v>15.453296197322244</v>
          </cell>
          <cell r="Q162">
            <v>59.633873787102473</v>
          </cell>
          <cell r="R162">
            <v>0</v>
          </cell>
          <cell r="S162">
            <v>3.7642644583220859</v>
          </cell>
          <cell r="T162">
            <v>51.510987324407473</v>
          </cell>
          <cell r="U162">
            <v>137.09847395573067</v>
          </cell>
          <cell r="V162">
            <v>69.737952069967037</v>
          </cell>
          <cell r="W162">
            <v>62.011303971305956</v>
          </cell>
          <cell r="X162">
            <v>22.981825113966426</v>
          </cell>
          <cell r="Y162">
            <v>80.807154233263375</v>
          </cell>
          <cell r="Z162">
            <v>58.755832488820637</v>
          </cell>
          <cell r="AA162">
            <v>47.245186942765137</v>
          </cell>
          <cell r="AB162">
            <v>186.80817366484916</v>
          </cell>
          <cell r="AC162">
            <v>0</v>
          </cell>
          <cell r="AD162">
            <v>127.78687240093382</v>
          </cell>
          <cell r="AE162">
            <v>124.67153493294457</v>
          </cell>
          <cell r="AF162">
            <v>74.072166076850436</v>
          </cell>
          <cell r="AG162">
            <v>87.534992853552865</v>
          </cell>
          <cell r="AH162">
            <v>54.742596756935839</v>
          </cell>
          <cell r="AI162">
            <v>52.826274358224168</v>
          </cell>
          <cell r="AJ162">
            <v>53.919970610063153</v>
          </cell>
          <cell r="AK162">
            <v>53.919970610063153</v>
          </cell>
          <cell r="AL162">
            <v>73.949314950355912</v>
          </cell>
          <cell r="AM162">
            <v>54.742596756935839</v>
          </cell>
          <cell r="AN162">
            <v>52.826274358224168</v>
          </cell>
          <cell r="AO162">
            <v>53.919970610063153</v>
          </cell>
          <cell r="AP162">
            <v>53.919970610063153</v>
          </cell>
          <cell r="AQ162">
            <v>55.036310357129061</v>
          </cell>
          <cell r="AR162">
            <v>55.036310357129061</v>
          </cell>
          <cell r="AS162">
            <v>57.338805254106816</v>
          </cell>
          <cell r="AT162">
            <v>57.338805254106816</v>
          </cell>
          <cell r="AU162">
            <v>1943.9660174790313</v>
          </cell>
          <cell r="AW162">
            <v>629.47437859956801</v>
          </cell>
          <cell r="AX162">
            <v>514.10835850811407</v>
          </cell>
          <cell r="AY162">
            <v>800.3832803713492</v>
          </cell>
          <cell r="AZ162">
            <v>1143.5827371076821</v>
          </cell>
          <cell r="BB162">
            <v>0</v>
          </cell>
          <cell r="BC162">
            <v>0</v>
          </cell>
          <cell r="BD162">
            <v>0</v>
          </cell>
          <cell r="BE162">
            <v>0</v>
          </cell>
          <cell r="BF162">
            <v>2</v>
          </cell>
          <cell r="BG162">
            <v>0</v>
          </cell>
          <cell r="BH162">
            <v>15393.803973290567</v>
          </cell>
          <cell r="BI162">
            <v>8034.3201565572126</v>
          </cell>
          <cell r="BK162">
            <v>0</v>
          </cell>
          <cell r="BL162">
            <v>0</v>
          </cell>
          <cell r="BM162">
            <v>0</v>
          </cell>
        </row>
        <row r="163">
          <cell r="A163">
            <v>38565</v>
          </cell>
          <cell r="B163">
            <v>14.169343282093461</v>
          </cell>
          <cell r="C163">
            <v>19.992361069255168</v>
          </cell>
          <cell r="D163">
            <v>14.945745653715012</v>
          </cell>
          <cell r="E163">
            <v>13.97524268918807</v>
          </cell>
          <cell r="F163">
            <v>9.3168284594587139</v>
          </cell>
          <cell r="G163">
            <v>30.667893679051588</v>
          </cell>
          <cell r="H163">
            <v>0</v>
          </cell>
          <cell r="I163">
            <v>18.245455733106628</v>
          </cell>
          <cell r="J163">
            <v>25.233077077700667</v>
          </cell>
          <cell r="K163">
            <v>10.675532609796445</v>
          </cell>
          <cell r="L163">
            <v>8.3463254949317687</v>
          </cell>
          <cell r="M163">
            <v>0</v>
          </cell>
          <cell r="N163">
            <v>0</v>
          </cell>
          <cell r="O163">
            <v>21.933366998309069</v>
          </cell>
          <cell r="P163">
            <v>15.139846246620403</v>
          </cell>
          <cell r="Q163">
            <v>58.424278464522295</v>
          </cell>
          <cell r="R163">
            <v>0</v>
          </cell>
          <cell r="S163">
            <v>3.6879112652024069</v>
          </cell>
          <cell r="T163">
            <v>50.466154155401334</v>
          </cell>
          <cell r="U163">
            <v>134.31761029052973</v>
          </cell>
          <cell r="V163">
            <v>68.323408702697193</v>
          </cell>
          <cell r="W163">
            <v>60.753485579387032</v>
          </cell>
          <cell r="X163">
            <v>22.515668777025226</v>
          </cell>
          <cell r="Y163">
            <v>79.168086542632977</v>
          </cell>
          <cell r="Z163">
            <v>57.564047088353277</v>
          </cell>
          <cell r="AA163">
            <v>46.286879968705122</v>
          </cell>
          <cell r="AB163">
            <v>183.01901359969139</v>
          </cell>
          <cell r="AC163">
            <v>0</v>
          </cell>
          <cell r="AD163">
            <v>125.19488242397628</v>
          </cell>
          <cell r="AE163">
            <v>122.14273551179416</v>
          </cell>
          <cell r="AF163">
            <v>72.569708833509011</v>
          </cell>
          <cell r="AG163">
            <v>85.759459734645418</v>
          </cell>
          <cell r="AH163">
            <v>53.632214607027549</v>
          </cell>
          <cell r="AI163">
            <v>51.754762307855486</v>
          </cell>
          <cell r="AJ163">
            <v>52.826274358224168</v>
          </cell>
          <cell r="AK163">
            <v>52.826274358224168</v>
          </cell>
          <cell r="AL163">
            <v>72.449349581825643</v>
          </cell>
          <cell r="AM163">
            <v>53.632214607027549</v>
          </cell>
          <cell r="AN163">
            <v>51.754762307855486</v>
          </cell>
          <cell r="AO163">
            <v>52.826274358224168</v>
          </cell>
          <cell r="AP163">
            <v>52.826274358224168</v>
          </cell>
          <cell r="AQ163">
            <v>53.919970610063153</v>
          </cell>
          <cell r="AR163">
            <v>53.919970610063153</v>
          </cell>
          <cell r="AS163">
            <v>56.175762402231847</v>
          </cell>
          <cell r="AT163">
            <v>56.175762402231847</v>
          </cell>
          <cell r="AU163">
            <v>1904.535203200687</v>
          </cell>
          <cell r="AW163">
            <v>616.70631213525621</v>
          </cell>
          <cell r="AX163">
            <v>503.68034123774703</v>
          </cell>
          <cell r="AY163">
            <v>784.14854982768361</v>
          </cell>
          <cell r="AZ163">
            <v>1120.3866533730034</v>
          </cell>
          <cell r="BB163">
            <v>0</v>
          </cell>
          <cell r="BC163">
            <v>0</v>
          </cell>
          <cell r="BD163">
            <v>0</v>
          </cell>
          <cell r="BE163">
            <v>0</v>
          </cell>
          <cell r="BF163">
            <v>2</v>
          </cell>
          <cell r="BG163">
            <v>0</v>
          </cell>
          <cell r="BH163">
            <v>15404.830653757257</v>
          </cell>
          <cell r="BI163">
            <v>8213.2259576264059</v>
          </cell>
          <cell r="BK163">
            <v>0</v>
          </cell>
          <cell r="BL163">
            <v>0</v>
          </cell>
          <cell r="BM163">
            <v>0</v>
          </cell>
        </row>
        <row r="164">
          <cell r="A164">
            <v>38596</v>
          </cell>
          <cell r="B164">
            <v>13.881936641041744</v>
          </cell>
          <cell r="C164">
            <v>19.586842109963019</v>
          </cell>
          <cell r="D164">
            <v>14.64259070356457</v>
          </cell>
          <cell r="E164">
            <v>13.691773125411034</v>
          </cell>
          <cell r="F164">
            <v>9.1278487502740226</v>
          </cell>
          <cell r="G164">
            <v>30.04583546965198</v>
          </cell>
          <cell r="H164">
            <v>0</v>
          </cell>
          <cell r="I164">
            <v>17.875370469286608</v>
          </cell>
          <cell r="J164">
            <v>24.721257031992131</v>
          </cell>
          <cell r="K164">
            <v>10.458993359688987</v>
          </cell>
          <cell r="L164">
            <v>8.1770311721204827</v>
          </cell>
          <cell r="M164">
            <v>0</v>
          </cell>
          <cell r="N164">
            <v>0</v>
          </cell>
          <cell r="O164">
            <v>21.48847726627011</v>
          </cell>
          <cell r="P164">
            <v>14.83275421919528</v>
          </cell>
          <cell r="Q164">
            <v>57.239218204843297</v>
          </cell>
          <cell r="R164">
            <v>0</v>
          </cell>
          <cell r="S164">
            <v>3.6131067969834669</v>
          </cell>
          <cell r="T164">
            <v>49.442514063984262</v>
          </cell>
          <cell r="U164">
            <v>131.59315281645044</v>
          </cell>
          <cell r="V164">
            <v>66.937557502009469</v>
          </cell>
          <cell r="W164">
            <v>59.521180392411864</v>
          </cell>
          <cell r="X164">
            <v>22.058967813162223</v>
          </cell>
          <cell r="Y164">
            <v>77.562265201536349</v>
          </cell>
          <cell r="Z164">
            <v>56.396435499754503</v>
          </cell>
          <cell r="AA164">
            <v>45.348011001264588</v>
          </cell>
          <cell r="AB164">
            <v>179.30671170255545</v>
          </cell>
          <cell r="AC164">
            <v>0</v>
          </cell>
          <cell r="AD164">
            <v>122.655467581807</v>
          </cell>
          <cell r="AE164">
            <v>119.66522948745522</v>
          </cell>
          <cell r="AF164">
            <v>71.097726975020336</v>
          </cell>
          <cell r="AG164">
            <v>84.019940988431316</v>
          </cell>
          <cell r="AH164">
            <v>52.544355110261002</v>
          </cell>
          <cell r="AI164">
            <v>50.704984481375085</v>
          </cell>
          <cell r="AJ164">
            <v>51.754762307855486</v>
          </cell>
          <cell r="AK164">
            <v>51.754762307855486</v>
          </cell>
          <cell r="AL164">
            <v>70.979809053718853</v>
          </cell>
          <cell r="AM164">
            <v>52.544355110261002</v>
          </cell>
          <cell r="AN164">
            <v>50.704984481375085</v>
          </cell>
          <cell r="AO164">
            <v>51.754762307855486</v>
          </cell>
          <cell r="AP164">
            <v>51.754762307855486</v>
          </cell>
          <cell r="AQ164">
            <v>52.826274358224168</v>
          </cell>
          <cell r="AR164">
            <v>52.826274358224168</v>
          </cell>
          <cell r="AS164">
            <v>55.036310357129061</v>
          </cell>
          <cell r="AT164">
            <v>55.036310357129061</v>
          </cell>
          <cell r="AU164">
            <v>1865.9041915426938</v>
          </cell>
          <cell r="AW164">
            <v>604.19722924006089</v>
          </cell>
          <cell r="AX164">
            <v>493.46384269177241</v>
          </cell>
          <cell r="AY164">
            <v>768.24311961086039</v>
          </cell>
          <cell r="AZ164">
            <v>1097.6610719318332</v>
          </cell>
          <cell r="BB164">
            <v>0</v>
          </cell>
          <cell r="BC164">
            <v>0</v>
          </cell>
          <cell r="BD164">
            <v>0</v>
          </cell>
          <cell r="BE164">
            <v>0</v>
          </cell>
          <cell r="BF164">
            <v>2</v>
          </cell>
          <cell r="BG164">
            <v>0</v>
          </cell>
          <cell r="BH164">
            <v>15443.77545044498</v>
          </cell>
          <cell r="BI164">
            <v>8089.9057366150782</v>
          </cell>
          <cell r="BK164">
            <v>0</v>
          </cell>
          <cell r="BL164">
            <v>0</v>
          </cell>
          <cell r="BM164">
            <v>0</v>
          </cell>
        </row>
        <row r="165">
          <cell r="A165">
            <v>38626</v>
          </cell>
          <cell r="B165">
            <v>13.600359668710455</v>
          </cell>
          <cell r="C165">
            <v>19.189548573659966</v>
          </cell>
          <cell r="D165">
            <v>14.345584856037046</v>
          </cell>
          <cell r="E165">
            <v>13.414053371878804</v>
          </cell>
          <cell r="F165">
            <v>8.9427022479192022</v>
          </cell>
          <cell r="G165">
            <v>29.436394899400696</v>
          </cell>
          <cell r="H165">
            <v>0</v>
          </cell>
          <cell r="I165">
            <v>17.512791902175085</v>
          </cell>
          <cell r="J165">
            <v>24.219818588114496</v>
          </cell>
          <cell r="K165">
            <v>10.246846325740757</v>
          </cell>
          <cell r="L165">
            <v>8.0111707637609566</v>
          </cell>
          <cell r="M165">
            <v>0</v>
          </cell>
          <cell r="N165">
            <v>0</v>
          </cell>
          <cell r="O165">
            <v>21.052611541976471</v>
          </cell>
          <cell r="P165">
            <v>14.531891152868697</v>
          </cell>
          <cell r="Q165">
            <v>56.078195346326616</v>
          </cell>
          <cell r="R165">
            <v>0</v>
          </cell>
          <cell r="S165">
            <v>3.5398196398013506</v>
          </cell>
          <cell r="T165">
            <v>48.439637176228992</v>
          </cell>
          <cell r="U165">
            <v>128.92395740750177</v>
          </cell>
          <cell r="V165">
            <v>65.579816484740789</v>
          </cell>
          <cell r="W165">
            <v>58.313870908306477</v>
          </cell>
          <cell r="X165">
            <v>21.611530432471408</v>
          </cell>
          <cell r="Y165">
            <v>75.989015851151322</v>
          </cell>
          <cell r="Z165">
            <v>55.252507388791308</v>
          </cell>
          <cell r="AA165">
            <v>44.428185765840965</v>
          </cell>
          <cell r="AB165">
            <v>175.6697090057836</v>
          </cell>
          <cell r="AC165">
            <v>0</v>
          </cell>
          <cell r="AD165">
            <v>120.16756145641412</v>
          </cell>
          <cell r="AE165">
            <v>117.2379764402984</v>
          </cell>
          <cell r="AF165">
            <v>69.655602347965385</v>
          </cell>
          <cell r="AG165">
            <v>82.315706110350163</v>
          </cell>
          <cell r="AH165">
            <v>51.478561424003615</v>
          </cell>
          <cell r="AI165">
            <v>49.67650002840908</v>
          </cell>
          <cell r="AJ165">
            <v>50.704984481375085</v>
          </cell>
          <cell r="AK165">
            <v>50.704984481375085</v>
          </cell>
          <cell r="AL165">
            <v>69.540076237844303</v>
          </cell>
          <cell r="AM165">
            <v>51.478561424003615</v>
          </cell>
          <cell r="AN165">
            <v>49.67650002840908</v>
          </cell>
          <cell r="AO165">
            <v>50.704984481375085</v>
          </cell>
          <cell r="AP165">
            <v>50.704984481375085</v>
          </cell>
          <cell r="AQ165">
            <v>51.754762307855486</v>
          </cell>
          <cell r="AR165">
            <v>51.754762307855486</v>
          </cell>
          <cell r="AS165">
            <v>53.919970610063153</v>
          </cell>
          <cell r="AT165">
            <v>53.919970610063153</v>
          </cell>
          <cell r="AU165">
            <v>1828.056759552439</v>
          </cell>
          <cell r="AW165">
            <v>591.9418767701909</v>
          </cell>
          <cell r="AX165">
            <v>483.45457248884441</v>
          </cell>
          <cell r="AY165">
            <v>752.66031029340365</v>
          </cell>
          <cell r="AZ165">
            <v>1075.3964492590353</v>
          </cell>
          <cell r="BB165">
            <v>0</v>
          </cell>
          <cell r="BC165">
            <v>0</v>
          </cell>
          <cell r="BD165">
            <v>0</v>
          </cell>
          <cell r="BE165">
            <v>0</v>
          </cell>
          <cell r="BF165">
            <v>2</v>
          </cell>
          <cell r="BG165">
            <v>0</v>
          </cell>
          <cell r="BH165">
            <v>15269.090518942499</v>
          </cell>
          <cell r="BI165">
            <v>7774.2755392523468</v>
          </cell>
          <cell r="BK165">
            <v>0</v>
          </cell>
          <cell r="BL165">
            <v>0</v>
          </cell>
          <cell r="BM165">
            <v>0</v>
          </cell>
        </row>
        <row r="166">
          <cell r="A166">
            <v>38657</v>
          </cell>
          <cell r="B166">
            <v>13.324494117875851</v>
          </cell>
          <cell r="C166">
            <v>18.800313618372783</v>
          </cell>
          <cell r="D166">
            <v>14.054603384608765</v>
          </cell>
          <cell r="E166">
            <v>13.14196680119262</v>
          </cell>
          <cell r="F166">
            <v>8.7613112007950793</v>
          </cell>
          <cell r="G166">
            <v>28.839316035950457</v>
          </cell>
          <cell r="H166">
            <v>0</v>
          </cell>
          <cell r="I166">
            <v>17.157567768223679</v>
          </cell>
          <cell r="J166">
            <v>23.728551168819994</v>
          </cell>
          <cell r="K166">
            <v>10.039002417577699</v>
          </cell>
          <cell r="L166">
            <v>7.8486746173789292</v>
          </cell>
          <cell r="M166">
            <v>0</v>
          </cell>
          <cell r="N166">
            <v>0</v>
          </cell>
          <cell r="O166">
            <v>20.625586785205098</v>
          </cell>
          <cell r="P166">
            <v>14.237130701291997</v>
          </cell>
          <cell r="Q166">
            <v>54.94072232165243</v>
          </cell>
          <cell r="R166">
            <v>0</v>
          </cell>
          <cell r="S166">
            <v>3.4680190169813851</v>
          </cell>
          <cell r="T166">
            <v>47.457102337639988</v>
          </cell>
          <cell r="U166">
            <v>126.30890314479566</v>
          </cell>
          <cell r="V166">
            <v>64.249615472497211</v>
          </cell>
          <cell r="W166">
            <v>57.131050121851253</v>
          </cell>
          <cell r="X166">
            <v>21.173168735254777</v>
          </cell>
          <cell r="Y166">
            <v>74.447677811144544</v>
          </cell>
          <cell r="Z166">
            <v>54.131782367020826</v>
          </cell>
          <cell r="AA166">
            <v>43.527017985177565</v>
          </cell>
          <cell r="AB166">
            <v>172.10647816334293</v>
          </cell>
          <cell r="AC166">
            <v>0</v>
          </cell>
          <cell r="AD166">
            <v>117.73011926068372</v>
          </cell>
          <cell r="AE166">
            <v>114.85995705424904</v>
          </cell>
          <cell r="AF166">
            <v>68.242729337360686</v>
          </cell>
          <cell r="AG166">
            <v>80.646039413173455</v>
          </cell>
          <cell r="AH166">
            <v>50.434385972079532</v>
          </cell>
          <cell r="AI166">
            <v>48.668877040658224</v>
          </cell>
          <cell r="AJ166">
            <v>49.67650002840908</v>
          </cell>
          <cell r="AK166">
            <v>49.67650002840908</v>
          </cell>
          <cell r="AL166">
            <v>68.12954652365093</v>
          </cell>
          <cell r="AM166">
            <v>50.434385972079532</v>
          </cell>
          <cell r="AN166">
            <v>48.668877040658224</v>
          </cell>
          <cell r="AO166">
            <v>49.67650002840908</v>
          </cell>
          <cell r="AP166">
            <v>49.67650002840908</v>
          </cell>
          <cell r="AQ166">
            <v>50.704984481375085</v>
          </cell>
          <cell r="AR166">
            <v>50.704984481375085</v>
          </cell>
          <cell r="AS166">
            <v>52.826274358224168</v>
          </cell>
          <cell r="AT166">
            <v>52.826274358224168</v>
          </cell>
          <cell r="AU166">
            <v>1790.9770133387367</v>
          </cell>
          <cell r="AW166">
            <v>579.93510813502292</v>
          </cell>
          <cell r="AX166">
            <v>473.64832727240537</v>
          </cell>
          <cell r="AY166">
            <v>737.39357793130853</v>
          </cell>
          <cell r="AZ166">
            <v>1053.5834354074282</v>
          </cell>
          <cell r="BB166">
            <v>0</v>
          </cell>
          <cell r="BC166">
            <v>0</v>
          </cell>
          <cell r="BD166">
            <v>0</v>
          </cell>
          <cell r="BE166">
            <v>0</v>
          </cell>
          <cell r="BF166">
            <v>2</v>
          </cell>
          <cell r="BG166">
            <v>0</v>
          </cell>
          <cell r="BH166">
            <v>15600.706279131118</v>
          </cell>
          <cell r="BI166">
            <v>8033.6001831396898</v>
          </cell>
          <cell r="BK166">
            <v>0</v>
          </cell>
          <cell r="BL166">
            <v>0</v>
          </cell>
          <cell r="BM166">
            <v>0</v>
          </cell>
        </row>
        <row r="167">
          <cell r="A167">
            <v>38687</v>
          </cell>
          <cell r="B167">
            <v>13.054224139804838</v>
          </cell>
          <cell r="C167">
            <v>18.418973786299983</v>
          </cell>
          <cell r="D167">
            <v>13.769524092670848</v>
          </cell>
          <cell r="E167">
            <v>12.875399151588333</v>
          </cell>
          <cell r="F167">
            <v>8.5835994343922213</v>
          </cell>
          <cell r="G167">
            <v>28.254348138207718</v>
          </cell>
          <cell r="H167">
            <v>0</v>
          </cell>
          <cell r="I167">
            <v>16.809548892351415</v>
          </cell>
          <cell r="J167">
            <v>23.247248468145589</v>
          </cell>
          <cell r="K167">
            <v>9.8353743519077579</v>
          </cell>
          <cell r="L167">
            <v>7.6894744933097021</v>
          </cell>
          <cell r="M167">
            <v>0</v>
          </cell>
          <cell r="N167">
            <v>0</v>
          </cell>
          <cell r="O167">
            <v>20.207223668465037</v>
          </cell>
          <cell r="P167">
            <v>13.948349080887354</v>
          </cell>
          <cell r="Q167">
            <v>53.826321453167843</v>
          </cell>
          <cell r="R167">
            <v>0</v>
          </cell>
          <cell r="S167">
            <v>3.397674776113587</v>
          </cell>
          <cell r="T167">
            <v>46.494496936291178</v>
          </cell>
          <cell r="U167">
            <v>123.74689184582112</v>
          </cell>
          <cell r="V167">
            <v>62.946395852209584</v>
          </cell>
          <cell r="W167">
            <v>55.972221311765949</v>
          </cell>
          <cell r="X167">
            <v>20.743698633114537</v>
          </cell>
          <cell r="Y167">
            <v>72.937603802221233</v>
          </cell>
          <cell r="Z167">
            <v>53.033789790052964</v>
          </cell>
          <cell r="AA167">
            <v>42.644129217147857</v>
          </cell>
          <cell r="AB167">
            <v>168.61552280942206</v>
          </cell>
          <cell r="AC167">
            <v>0</v>
          </cell>
          <cell r="AD167">
            <v>115.34211739964532</v>
          </cell>
          <cell r="AE167">
            <v>112.53017268872911</v>
          </cell>
          <cell r="AF167">
            <v>66.858514612332542</v>
          </cell>
          <cell r="AG167">
            <v>79.010239726454301</v>
          </cell>
          <cell r="AH167">
            <v>49.411390256811657</v>
          </cell>
          <cell r="AI167">
            <v>47.681692370519585</v>
          </cell>
          <cell r="AJ167">
            <v>48.668877040658224</v>
          </cell>
          <cell r="AK167">
            <v>48.668877040658224</v>
          </cell>
          <cell r="AL167">
            <v>66.747627564323821</v>
          </cell>
          <cell r="AM167">
            <v>49.411390256811657</v>
          </cell>
          <cell r="AN167">
            <v>47.681692370519585</v>
          </cell>
          <cell r="AO167">
            <v>48.668877040658224</v>
          </cell>
          <cell r="AP167">
            <v>48.668877040658224</v>
          </cell>
          <cell r="AQ167">
            <v>49.67650002840908</v>
          </cell>
          <cell r="AR167">
            <v>49.67650002840908</v>
          </cell>
          <cell r="AS167">
            <v>51.754762307855486</v>
          </cell>
          <cell r="AT167">
            <v>51.754762307855486</v>
          </cell>
          <cell r="AU167">
            <v>1754.6493813972463</v>
          </cell>
          <cell r="AW167">
            <v>568.17188113580903</v>
          </cell>
          <cell r="AX167">
            <v>464.04098894550054</v>
          </cell>
          <cell r="AY167">
            <v>722.43651131593674</v>
          </cell>
          <cell r="AZ167">
            <v>1032.2128700813096</v>
          </cell>
          <cell r="BB167">
            <v>0</v>
          </cell>
          <cell r="BC167">
            <v>0</v>
          </cell>
          <cell r="BD167">
            <v>0</v>
          </cell>
          <cell r="BE167">
            <v>0</v>
          </cell>
          <cell r="BF167">
            <v>2</v>
          </cell>
          <cell r="BG167">
            <v>0</v>
          </cell>
          <cell r="BH167">
            <v>15300.051981970482</v>
          </cell>
          <cell r="BI167">
            <v>8018.6651066202949</v>
          </cell>
          <cell r="BK167">
            <v>0</v>
          </cell>
          <cell r="BL167">
            <v>0</v>
          </cell>
          <cell r="BM167">
            <v>0</v>
          </cell>
        </row>
        <row r="168">
          <cell r="B168">
            <v>14.640209042455147</v>
          </cell>
          <cell r="C168">
            <v>20.656733306477818</v>
          </cell>
          <cell r="D168">
            <v>15.44241227765816</v>
          </cell>
          <cell r="E168">
            <v>14.439658233654391</v>
          </cell>
          <cell r="F168">
            <v>9.6264388224362616</v>
          </cell>
          <cell r="G168">
            <v>31.687027790519341</v>
          </cell>
          <cell r="H168">
            <v>0</v>
          </cell>
          <cell r="I168">
            <v>18.85177602727099</v>
          </cell>
          <cell r="J168">
            <v>26.071605144098196</v>
          </cell>
          <cell r="K168">
            <v>11.030294484041553</v>
          </cell>
          <cell r="L168">
            <v>8.623684778432489</v>
          </cell>
          <cell r="M168">
            <v>0</v>
          </cell>
          <cell r="N168">
            <v>0</v>
          </cell>
          <cell r="O168">
            <v>22.662241394485378</v>
          </cell>
          <cell r="P168">
            <v>15.64296308645892</v>
          </cell>
          <cell r="Q168">
            <v>60.365793449027322</v>
          </cell>
          <cell r="R168">
            <v>0</v>
          </cell>
          <cell r="S168">
            <v>3.8104653672143529</v>
          </cell>
          <cell r="T168">
            <v>52.143210288196393</v>
          </cell>
          <cell r="U168">
            <v>138.78115969012271</v>
          </cell>
          <cell r="V168">
            <v>70.593884697865875</v>
          </cell>
          <cell r="W168">
            <v>62.77240315463645</v>
          </cell>
          <cell r="X168">
            <v>23.263893820887631</v>
          </cell>
          <cell r="Y168">
            <v>81.798945328684567</v>
          </cell>
          <cell r="Z168">
            <v>59.476975462105607</v>
          </cell>
          <cell r="AA168">
            <v>47.825053368652163</v>
          </cell>
          <cell r="AB168">
            <v>189.10097415944233</v>
          </cell>
          <cell r="AC168">
            <v>0</v>
          </cell>
          <cell r="AD168">
            <v>129.35527167648709</v>
          </cell>
          <cell r="AE168">
            <v>126.20169794106208</v>
          </cell>
          <cell r="AF168">
            <v>74.981294921080178</v>
          </cell>
          <cell r="AG168">
            <v>88.609358449936835</v>
          </cell>
          <cell r="AH168">
            <v>55.414483058574874</v>
          </cell>
          <cell r="AI168">
            <v>53.474640570472211</v>
          </cell>
          <cell r="AJ168">
            <v>54.581760364000814</v>
          </cell>
          <cell r="AK168">
            <v>54.581760364000814</v>
          </cell>
          <cell r="AL168">
            <v>74.856935974461607</v>
          </cell>
          <cell r="AM168">
            <v>55.414483058574874</v>
          </cell>
          <cell r="AN168">
            <v>53.474640570472211</v>
          </cell>
          <cell r="AO168">
            <v>54.581760364000814</v>
          </cell>
          <cell r="AP168">
            <v>54.581760364000814</v>
          </cell>
          <cell r="AQ168">
            <v>55.711801568952588</v>
          </cell>
          <cell r="AR168">
            <v>55.711801568952588</v>
          </cell>
          <cell r="AS168">
            <v>58.042556264926404</v>
          </cell>
          <cell r="AT168">
            <v>58.042556264926404</v>
          </cell>
          <cell r="BA168">
            <v>600</v>
          </cell>
        </row>
        <row r="169">
          <cell r="A169">
            <v>38718</v>
          </cell>
          <cell r="B169">
            <v>12.78943623560472</v>
          </cell>
          <cell r="C169">
            <v>18.045368935168309</v>
          </cell>
          <cell r="D169">
            <v>13.490227262213189</v>
          </cell>
          <cell r="E169">
            <v>12.614238478952601</v>
          </cell>
          <cell r="F169">
            <v>8.4094923193017337</v>
          </cell>
          <cell r="G169">
            <v>27.681245551034859</v>
          </cell>
          <cell r="H169">
            <v>0</v>
          </cell>
          <cell r="I169">
            <v>16.468589125299211</v>
          </cell>
          <cell r="J169">
            <v>22.775708364775515</v>
          </cell>
          <cell r="K169">
            <v>9.6358766158665734</v>
          </cell>
          <cell r="L169">
            <v>7.5335035360411391</v>
          </cell>
          <cell r="M169">
            <v>0</v>
          </cell>
          <cell r="N169">
            <v>0</v>
          </cell>
          <cell r="O169">
            <v>19.79734650168951</v>
          </cell>
          <cell r="P169">
            <v>13.66542501886531</v>
          </cell>
          <cell r="Q169">
            <v>52.734524752287903</v>
          </cell>
          <cell r="R169">
            <v>0</v>
          </cell>
          <cell r="S169">
            <v>3.3287573763902687</v>
          </cell>
          <cell r="T169">
            <v>45.551416729551029</v>
          </cell>
          <cell r="U169">
            <v>121.23684760326658</v>
          </cell>
          <cell r="V169">
            <v>61.669610341546004</v>
          </cell>
          <cell r="W169">
            <v>54.836897832113387</v>
          </cell>
          <cell r="X169">
            <v>20.322939771645856</v>
          </cell>
          <cell r="Y169">
            <v>71.458159674302536</v>
          </cell>
          <cell r="Z169">
            <v>51.95806855990503</v>
          </cell>
          <cell r="AA169">
            <v>41.779148695830074</v>
          </cell>
          <cell r="AB169">
            <v>165.19537693003764</v>
          </cell>
          <cell r="AC169">
            <v>0</v>
          </cell>
          <cell r="AD169">
            <v>113.00255304061689</v>
          </cell>
          <cell r="AE169">
            <v>110.24764495928173</v>
          </cell>
          <cell r="AF169">
            <v>65.502376876949896</v>
          </cell>
          <cell r="AG169">
            <v>77.407620102073508</v>
          </cell>
          <cell r="AH169">
            <v>48.409144674876146</v>
          </cell>
          <cell r="AI169">
            <v>46.714531453387259</v>
          </cell>
          <cell r="AJ169">
            <v>47.681692370519585</v>
          </cell>
          <cell r="AK169">
            <v>47.681692370519585</v>
          </cell>
          <cell r="AL169">
            <v>65.393739028030339</v>
          </cell>
          <cell r="AM169">
            <v>48.409144674876146</v>
          </cell>
          <cell r="AN169">
            <v>46.714531453387259</v>
          </cell>
          <cell r="AO169">
            <v>47.681692370519585</v>
          </cell>
          <cell r="AP169">
            <v>47.681692370519585</v>
          </cell>
          <cell r="AQ169">
            <v>48.668877040658224</v>
          </cell>
          <cell r="AR169">
            <v>48.668877040658224</v>
          </cell>
          <cell r="AS169">
            <v>50.704984481375085</v>
          </cell>
          <cell r="AT169">
            <v>50.704984481375085</v>
          </cell>
          <cell r="AU169">
            <v>1719.0586080712756</v>
          </cell>
          <cell r="AW169">
            <v>556.64725584822463</v>
          </cell>
          <cell r="AX169">
            <v>454.62852294139958</v>
          </cell>
          <cell r="AY169">
            <v>707.78282928165152</v>
          </cell>
          <cell r="AZ169">
            <v>1011.2757787896242</v>
          </cell>
          <cell r="BB169">
            <v>0</v>
          </cell>
          <cell r="BC169">
            <v>0</v>
          </cell>
          <cell r="BD169">
            <v>0</v>
          </cell>
          <cell r="BE169">
            <v>0</v>
          </cell>
          <cell r="BF169">
            <v>2</v>
          </cell>
          <cell r="BG169">
            <v>0</v>
          </cell>
          <cell r="BH169">
            <v>15820.363256104423</v>
          </cell>
          <cell r="BI169">
            <v>8197.9610382378669</v>
          </cell>
          <cell r="BK169">
            <v>0</v>
          </cell>
          <cell r="BL169">
            <v>0</v>
          </cell>
          <cell r="BM169">
            <v>0</v>
          </cell>
        </row>
        <row r="170">
          <cell r="A170">
            <v>38749</v>
          </cell>
          <cell r="B170">
            <v>12.530019208559752</v>
          </cell>
          <cell r="C170">
            <v>17.679342170981574</v>
          </cell>
          <cell r="D170">
            <v>13.216595603549319</v>
          </cell>
          <cell r="E170">
            <v>12.358375109812359</v>
          </cell>
          <cell r="F170">
            <v>8.2389167398749059</v>
          </cell>
          <cell r="G170">
            <v>27.119767602088217</v>
          </cell>
          <cell r="H170">
            <v>0</v>
          </cell>
          <cell r="I170">
            <v>16.134545282255008</v>
          </cell>
          <cell r="J170">
            <v>22.31373283716119</v>
          </cell>
          <cell r="K170">
            <v>9.4404254311066662</v>
          </cell>
          <cell r="L170">
            <v>7.3806962461379388</v>
          </cell>
          <cell r="M170">
            <v>0</v>
          </cell>
          <cell r="N170">
            <v>0</v>
          </cell>
          <cell r="O170">
            <v>19.395783158455519</v>
          </cell>
          <cell r="P170">
            <v>13.388239702296715</v>
          </cell>
          <cell r="Q170">
            <v>51.664873722965503</v>
          </cell>
          <cell r="R170">
            <v>0</v>
          </cell>
          <cell r="S170">
            <v>3.2612378762004828</v>
          </cell>
          <cell r="T170">
            <v>44.62746567432238</v>
          </cell>
          <cell r="U170">
            <v>118.77771633319648</v>
          </cell>
          <cell r="V170">
            <v>60.418722759082598</v>
          </cell>
          <cell r="W170">
            <v>53.724602907934276</v>
          </cell>
          <cell r="X170">
            <v>19.910715454697687</v>
          </cell>
          <cell r="Y170">
            <v>70.008724140216572</v>
          </cell>
          <cell r="Z170">
            <v>50.904166931365275</v>
          </cell>
          <cell r="AA170">
            <v>40.93171317580542</v>
          </cell>
          <cell r="AB170">
            <v>161.84460424738725</v>
          </cell>
          <cell r="AC170">
            <v>0</v>
          </cell>
          <cell r="AD170">
            <v>110.71044369206889</v>
          </cell>
          <cell r="AE170">
            <v>108.01141532670218</v>
          </cell>
          <cell r="AF170">
            <v>64.173746626111168</v>
          </cell>
          <cell r="AG170">
            <v>75.837507525758156</v>
          </cell>
          <cell r="AH170">
            <v>47.42722833689205</v>
          </cell>
          <cell r="AI170">
            <v>45.766988133557469</v>
          </cell>
          <cell r="AJ170">
            <v>46.714531453387259</v>
          </cell>
          <cell r="AK170">
            <v>46.714531453387259</v>
          </cell>
          <cell r="AL170">
            <v>64.067312354211907</v>
          </cell>
          <cell r="AM170">
            <v>47.42722833689205</v>
          </cell>
          <cell r="AN170">
            <v>45.766988133557469</v>
          </cell>
          <cell r="AO170">
            <v>46.714531453387259</v>
          </cell>
          <cell r="AP170">
            <v>46.714531453387259</v>
          </cell>
          <cell r="AQ170">
            <v>47.681692370519585</v>
          </cell>
          <cell r="AR170">
            <v>47.681692370519585</v>
          </cell>
          <cell r="AS170">
            <v>49.67650002840908</v>
          </cell>
          <cell r="AT170">
            <v>49.67650002840908</v>
          </cell>
          <cell r="AU170">
            <v>1684.1897471452235</v>
          </cell>
          <cell r="AW170">
            <v>545.3563925478644</v>
          </cell>
          <cell r="AX170">
            <v>445.40697652929327</v>
          </cell>
          <cell r="AY170">
            <v>693.42637806806579</v>
          </cell>
          <cell r="AZ170">
            <v>990.76336907715768</v>
          </cell>
          <cell r="BB170">
            <v>0</v>
          </cell>
          <cell r="BC170">
            <v>0</v>
          </cell>
          <cell r="BD170">
            <v>0</v>
          </cell>
          <cell r="BE170">
            <v>0</v>
          </cell>
          <cell r="BF170">
            <v>2</v>
          </cell>
          <cell r="BG170">
            <v>0</v>
          </cell>
          <cell r="BH170">
            <v>15930.481785794726</v>
          </cell>
          <cell r="BI170">
            <v>8040.5521916529497</v>
          </cell>
          <cell r="BK170">
            <v>0</v>
          </cell>
          <cell r="BL170">
            <v>0</v>
          </cell>
          <cell r="BM170">
            <v>0</v>
          </cell>
        </row>
        <row r="171">
          <cell r="A171">
            <v>38777</v>
          </cell>
          <cell r="B171">
            <v>12.275864117434486</v>
          </cell>
          <cell r="C171">
            <v>17.320739782133593</v>
          </cell>
          <cell r="D171">
            <v>12.948514206061024</v>
          </cell>
          <cell r="E171">
            <v>12.107701595277849</v>
          </cell>
          <cell r="F171">
            <v>8.0718010635185653</v>
          </cell>
          <cell r="G171">
            <v>26.569678500748598</v>
          </cell>
          <cell r="H171">
            <v>0</v>
          </cell>
          <cell r="I171">
            <v>15.807277082723843</v>
          </cell>
          <cell r="J171">
            <v>21.861127880362769</v>
          </cell>
          <cell r="K171">
            <v>9.248938718615026</v>
          </cell>
          <cell r="L171">
            <v>7.2309884527353843</v>
          </cell>
          <cell r="M171">
            <v>0</v>
          </cell>
          <cell r="N171">
            <v>0</v>
          </cell>
          <cell r="O171">
            <v>19.002365003699968</v>
          </cell>
          <cell r="P171">
            <v>13.116676728217664</v>
          </cell>
          <cell r="Q171">
            <v>50.616919169147621</v>
          </cell>
          <cell r="R171">
            <v>0</v>
          </cell>
          <cell r="S171">
            <v>3.1950879209760981</v>
          </cell>
          <cell r="T171">
            <v>43.722255760725538</v>
          </cell>
          <cell r="U171">
            <v>116.36846533239259</v>
          </cell>
          <cell r="V171">
            <v>59.193207799136104</v>
          </cell>
          <cell r="W171">
            <v>52.634869435027312</v>
          </cell>
          <cell r="X171">
            <v>19.506852570169865</v>
          </cell>
          <cell r="Y171">
            <v>68.588688514791087</v>
          </cell>
          <cell r="Z171">
            <v>49.871642322284167</v>
          </cell>
          <cell r="AA171">
            <v>40.101466779614469</v>
          </cell>
          <cell r="AB171">
            <v>158.56179761668972</v>
          </cell>
          <cell r="AC171">
            <v>0</v>
          </cell>
          <cell r="AD171">
            <v>108.46482679103057</v>
          </cell>
          <cell r="AE171">
            <v>105.82054469450284</v>
          </cell>
          <cell r="AF171">
            <v>62.872065906382744</v>
          </cell>
          <cell r="AG171">
            <v>74.299242634451758</v>
          </cell>
          <cell r="AH171">
            <v>46.46522889067036</v>
          </cell>
          <cell r="AI171">
            <v>44.838664493664957</v>
          </cell>
          <cell r="AJ171">
            <v>45.766988133557469</v>
          </cell>
          <cell r="AK171">
            <v>45.766988133557469</v>
          </cell>
          <cell r="AL171">
            <v>62.767790514819026</v>
          </cell>
          <cell r="AM171">
            <v>46.46522889067036</v>
          </cell>
          <cell r="AN171">
            <v>44.838664493664957</v>
          </cell>
          <cell r="AO171">
            <v>45.766988133557469</v>
          </cell>
          <cell r="AP171">
            <v>45.766988133557469</v>
          </cell>
          <cell r="AQ171">
            <v>46.714531453387259</v>
          </cell>
          <cell r="AR171">
            <v>46.714531453387259</v>
          </cell>
          <cell r="AS171">
            <v>48.668877040658224</v>
          </cell>
          <cell r="AT171">
            <v>48.668877040658224</v>
          </cell>
          <cell r="AU171">
            <v>1650.0281555679721</v>
          </cell>
          <cell r="AW171">
            <v>534.29454967781805</v>
          </cell>
          <cell r="AX171">
            <v>436.3724771543603</v>
          </cell>
          <cell r="AY171">
            <v>679.36112873579361</v>
          </cell>
          <cell r="AZ171">
            <v>970.66702683217841</v>
          </cell>
          <cell r="BB171">
            <v>0</v>
          </cell>
          <cell r="BC171">
            <v>0</v>
          </cell>
          <cell r="BD171">
            <v>0</v>
          </cell>
          <cell r="BE171">
            <v>0</v>
          </cell>
          <cell r="BF171">
            <v>2</v>
          </cell>
          <cell r="BG171">
            <v>0</v>
          </cell>
          <cell r="BH171">
            <v>16120.248054138079</v>
          </cell>
          <cell r="BI171">
            <v>7923.6400436542144</v>
          </cell>
          <cell r="BK171">
            <v>0</v>
          </cell>
          <cell r="BL171">
            <v>0</v>
          </cell>
          <cell r="BM171">
            <v>0</v>
          </cell>
        </row>
        <row r="172">
          <cell r="A172">
            <v>38808</v>
          </cell>
          <cell r="B172">
            <v>12.026864230724289</v>
          </cell>
          <cell r="C172">
            <v>16.969411174857562</v>
          </cell>
          <cell r="D172">
            <v>12.685870489942051</v>
          </cell>
          <cell r="E172">
            <v>11.862112665919847</v>
          </cell>
          <cell r="F172">
            <v>7.9080751106132308</v>
          </cell>
          <cell r="G172">
            <v>26.030747239101874</v>
          </cell>
          <cell r="H172">
            <v>0</v>
          </cell>
          <cell r="I172">
            <v>15.486647091617563</v>
          </cell>
          <cell r="J172">
            <v>21.417703424577489</v>
          </cell>
          <cell r="K172">
            <v>9.0613360642443297</v>
          </cell>
          <cell r="L172">
            <v>7.0843172865910224</v>
          </cell>
          <cell r="M172">
            <v>0</v>
          </cell>
          <cell r="N172">
            <v>0</v>
          </cell>
          <cell r="O172">
            <v>18.616926822901995</v>
          </cell>
          <cell r="P172">
            <v>12.850622054746497</v>
          </cell>
          <cell r="Q172">
            <v>49.590221006137092</v>
          </cell>
          <cell r="R172">
            <v>0</v>
          </cell>
          <cell r="S172">
            <v>3.1302797312844035</v>
          </cell>
          <cell r="T172">
            <v>42.835406849154978</v>
          </cell>
          <cell r="U172">
            <v>114.00808284467402</v>
          </cell>
          <cell r="V172">
            <v>57.992550811163653</v>
          </cell>
          <cell r="W172">
            <v>51.567239783790448</v>
          </cell>
          <cell r="X172">
            <v>19.111181517315309</v>
          </cell>
          <cell r="Y172">
            <v>67.197456459238396</v>
          </cell>
          <cell r="Z172">
            <v>48.860061127713614</v>
          </cell>
          <cell r="AA172">
            <v>39.288060848307737</v>
          </cell>
          <cell r="AB172">
            <v>155.34557843525974</v>
          </cell>
          <cell r="AC172">
            <v>0</v>
          </cell>
          <cell r="AD172">
            <v>106.26475929886514</v>
          </cell>
          <cell r="AE172">
            <v>103.6741130145431</v>
          </cell>
          <cell r="AF172">
            <v>61.596788081688395</v>
          </cell>
          <cell r="AG172">
            <v>72.792179439417126</v>
          </cell>
          <cell r="AH172">
            <v>45.522742348048205</v>
          </cell>
          <cell r="AI172">
            <v>43.929170687579038</v>
          </cell>
          <cell r="AJ172">
            <v>44.838664493664957</v>
          </cell>
          <cell r="AK172">
            <v>44.838664493664957</v>
          </cell>
          <cell r="AL172">
            <v>61.494627780389415</v>
          </cell>
          <cell r="AM172">
            <v>45.522742348048205</v>
          </cell>
          <cell r="AN172">
            <v>43.929170687579038</v>
          </cell>
          <cell r="AO172">
            <v>44.838664493664957</v>
          </cell>
          <cell r="AP172">
            <v>44.838664493664957</v>
          </cell>
          <cell r="AQ172">
            <v>45.766988133557469</v>
          </cell>
          <cell r="AR172">
            <v>45.766988133557469</v>
          </cell>
          <cell r="AS172">
            <v>47.681692370519585</v>
          </cell>
          <cell r="AT172">
            <v>47.681692370519585</v>
          </cell>
          <cell r="AU172">
            <v>1616.5594873035889</v>
          </cell>
          <cell r="AW172">
            <v>523.45708185747083</v>
          </cell>
          <cell r="AX172">
            <v>427.52123081150069</v>
          </cell>
          <cell r="AY172">
            <v>665.58117463461747</v>
          </cell>
          <cell r="AZ172">
            <v>950.97831266897151</v>
          </cell>
          <cell r="BB172">
            <v>0</v>
          </cell>
          <cell r="BC172">
            <v>0</v>
          </cell>
          <cell r="BD172">
            <v>0</v>
          </cell>
          <cell r="BE172">
            <v>0</v>
          </cell>
          <cell r="BF172">
            <v>2</v>
          </cell>
          <cell r="BG172">
            <v>0</v>
          </cell>
          <cell r="BH172">
            <v>15945.416662025751</v>
          </cell>
          <cell r="BI172">
            <v>8013.3416507118654</v>
          </cell>
          <cell r="BK172">
            <v>0</v>
          </cell>
          <cell r="BL172">
            <v>0</v>
          </cell>
          <cell r="BM172">
            <v>0</v>
          </cell>
        </row>
        <row r="173">
          <cell r="A173">
            <v>38838</v>
          </cell>
          <cell r="B173">
            <v>11.782914981833848</v>
          </cell>
          <cell r="C173">
            <v>16.625208809984748</v>
          </cell>
          <cell r="D173">
            <v>12.428554158920628</v>
          </cell>
          <cell r="E173">
            <v>11.621505187562152</v>
          </cell>
          <cell r="F173">
            <v>7.7476701250414344</v>
          </cell>
          <cell r="G173">
            <v>25.502747494928045</v>
          </cell>
          <cell r="H173">
            <v>0</v>
          </cell>
          <cell r="I173">
            <v>15.172520661539462</v>
          </cell>
          <cell r="J173">
            <v>20.98327325532054</v>
          </cell>
          <cell r="K173">
            <v>8.8775386849433122</v>
          </cell>
          <cell r="L173">
            <v>6.9406211536829545</v>
          </cell>
          <cell r="M173">
            <v>0</v>
          </cell>
          <cell r="N173">
            <v>0</v>
          </cell>
          <cell r="O173">
            <v>18.239306752701722</v>
          </cell>
          <cell r="P173">
            <v>12.589963953192328</v>
          </cell>
          <cell r="Q173">
            <v>48.584348075780618</v>
          </cell>
          <cell r="R173">
            <v>0</v>
          </cell>
          <cell r="S173">
            <v>3.0667860911622342</v>
          </cell>
          <cell r="T173">
            <v>41.966546510641081</v>
          </cell>
          <cell r="U173">
            <v>111.69557763601395</v>
          </cell>
          <cell r="V173">
            <v>56.816247583637143</v>
          </cell>
          <cell r="W173">
            <v>50.521265607041023</v>
          </cell>
          <cell r="X173">
            <v>18.723536135516802</v>
          </cell>
          <cell r="Y173">
            <v>65.834443730725027</v>
          </cell>
          <cell r="Z173">
            <v>47.868998537816154</v>
          </cell>
          <cell r="AA173">
            <v>38.491153795027614</v>
          </cell>
          <cell r="AB173">
            <v>152.19459606356878</v>
          </cell>
          <cell r="AC173">
            <v>0</v>
          </cell>
          <cell r="AD173">
            <v>104.10931730524413</v>
          </cell>
          <cell r="AE173">
            <v>101.57121890065841</v>
          </cell>
          <cell r="AF173">
            <v>60.34737760375149</v>
          </cell>
          <cell r="AG173">
            <v>71.315685054955736</v>
          </cell>
          <cell r="AH173">
            <v>44.599372915235492</v>
          </cell>
          <cell r="AI173">
            <v>43.038124776689138</v>
          </cell>
          <cell r="AJ173">
            <v>43.929170687579038</v>
          </cell>
          <cell r="AK173">
            <v>43.929170687579038</v>
          </cell>
          <cell r="AL173">
            <v>60.247289490870884</v>
          </cell>
          <cell r="AM173">
            <v>44.599372915235492</v>
          </cell>
          <cell r="AN173">
            <v>43.038124776689138</v>
          </cell>
          <cell r="AO173">
            <v>43.929170687579038</v>
          </cell>
          <cell r="AP173">
            <v>43.929170687579038</v>
          </cell>
          <cell r="AQ173">
            <v>44.838664493664957</v>
          </cell>
          <cell r="AR173">
            <v>44.838664493664957</v>
          </cell>
          <cell r="AS173">
            <v>46.714531453387259</v>
          </cell>
          <cell r="AT173">
            <v>46.714531453387259</v>
          </cell>
          <cell r="AU173">
            <v>1583.7696873067634</v>
          </cell>
          <cell r="AW173">
            <v>512.83943793169249</v>
          </cell>
          <cell r="AX173">
            <v>418.84952045205807</v>
          </cell>
          <cell r="AY173">
            <v>652.08072892301288</v>
          </cell>
          <cell r="AZ173">
            <v>931.68895838375056</v>
          </cell>
          <cell r="BB173">
            <v>0</v>
          </cell>
          <cell r="BC173">
            <v>0</v>
          </cell>
          <cell r="BD173">
            <v>0</v>
          </cell>
          <cell r="BE173">
            <v>0</v>
          </cell>
          <cell r="BF173">
            <v>2</v>
          </cell>
          <cell r="BG173">
            <v>0</v>
          </cell>
          <cell r="BH173">
            <v>16155.774394163824</v>
          </cell>
          <cell r="BI173">
            <v>8058.0601653813192</v>
          </cell>
          <cell r="BK173">
            <v>0</v>
          </cell>
          <cell r="BL173">
            <v>0</v>
          </cell>
          <cell r="BM173">
            <v>0</v>
          </cell>
        </row>
        <row r="174">
          <cell r="A174">
            <v>38869</v>
          </cell>
          <cell r="B174">
            <v>11.5439139251648</v>
          </cell>
          <cell r="C174">
            <v>16.287988140985956</v>
          </cell>
          <cell r="D174">
            <v>12.176457153940946</v>
          </cell>
          <cell r="E174">
            <v>11.385778117970762</v>
          </cell>
          <cell r="F174">
            <v>7.5905187453138412</v>
          </cell>
          <cell r="G174">
            <v>24.98545753665805</v>
          </cell>
          <cell r="H174">
            <v>0</v>
          </cell>
          <cell r="I174">
            <v>14.864765876239591</v>
          </cell>
          <cell r="J174">
            <v>20.557654935224974</v>
          </cell>
          <cell r="K174">
            <v>8.6974693956721119</v>
          </cell>
          <cell r="L174">
            <v>6.7998397093436518</v>
          </cell>
          <cell r="M174">
            <v>0</v>
          </cell>
          <cell r="N174">
            <v>0</v>
          </cell>
          <cell r="O174">
            <v>17.869346212926345</v>
          </cell>
          <cell r="P174">
            <v>12.334592961134989</v>
          </cell>
          <cell r="Q174">
            <v>47.598877965405499</v>
          </cell>
          <cell r="R174">
            <v>0</v>
          </cell>
          <cell r="S174">
            <v>3.0045803366867285</v>
          </cell>
          <cell r="T174">
            <v>41.115309870449948</v>
          </cell>
          <cell r="U174">
            <v>109.42997857827449</v>
          </cell>
          <cell r="V174">
            <v>55.663804132301458</v>
          </cell>
          <cell r="W174">
            <v>49.496507651734007</v>
          </cell>
          <cell r="X174">
            <v>18.343753634508452</v>
          </cell>
          <cell r="Y174">
            <v>64.499077937021113</v>
          </cell>
          <cell r="Z174">
            <v>46.898038359467606</v>
          </cell>
          <cell r="AA174">
            <v>37.710410961560214</v>
          </cell>
          <cell r="AB174">
            <v>149.10752725804895</v>
          </cell>
          <cell r="AC174">
            <v>0</v>
          </cell>
          <cell r="AD174">
            <v>101.9975956401546</v>
          </cell>
          <cell r="AE174">
            <v>99.510979250126496</v>
          </cell>
          <cell r="AF174">
            <v>59.123309787193428</v>
          </cell>
          <cell r="AG174">
            <v>69.869139432629709</v>
          </cell>
          <cell r="AH174">
            <v>43.694732826602753</v>
          </cell>
          <cell r="AI174">
            <v>42.165152569511065</v>
          </cell>
          <cell r="AJ174">
            <v>43.038124776689138</v>
          </cell>
          <cell r="AK174">
            <v>43.038124776689138</v>
          </cell>
          <cell r="AL174">
            <v>59.025251831092817</v>
          </cell>
          <cell r="AM174">
            <v>43.694732826602753</v>
          </cell>
          <cell r="AN174">
            <v>42.165152569511065</v>
          </cell>
          <cell r="AO174">
            <v>43.038124776689138</v>
          </cell>
          <cell r="AP174">
            <v>43.038124776689138</v>
          </cell>
          <cell r="AQ174">
            <v>43.929170687579038</v>
          </cell>
          <cell r="AR174">
            <v>43.929170687579038</v>
          </cell>
          <cell r="AS174">
            <v>45.766988133557469</v>
          </cell>
          <cell r="AT174">
            <v>45.766988133557469</v>
          </cell>
          <cell r="AU174">
            <v>1551.6449856204397</v>
          </cell>
          <cell r="AW174">
            <v>502.43715905959635</v>
          </cell>
          <cell r="AX174">
            <v>410.35370442285785</v>
          </cell>
          <cell r="AY174">
            <v>638.85412213798554</v>
          </cell>
          <cell r="AZ174">
            <v>912.79086348245414</v>
          </cell>
          <cell r="BB174">
            <v>0</v>
          </cell>
          <cell r="BC174">
            <v>0</v>
          </cell>
          <cell r="BD174">
            <v>0</v>
          </cell>
          <cell r="BE174">
            <v>0</v>
          </cell>
          <cell r="BF174">
            <v>2</v>
          </cell>
          <cell r="BG174">
            <v>0</v>
          </cell>
          <cell r="BH174">
            <v>15999.715996917277</v>
          </cell>
          <cell r="BI174">
            <v>8211.322569000984</v>
          </cell>
          <cell r="BK174">
            <v>0</v>
          </cell>
          <cell r="BL174">
            <v>0</v>
          </cell>
          <cell r="BM174">
            <v>0</v>
          </cell>
        </row>
        <row r="175">
          <cell r="A175">
            <v>38899</v>
          </cell>
          <cell r="B175">
            <v>11.309760693094077</v>
          </cell>
          <cell r="C175">
            <v>15.957607553269732</v>
          </cell>
          <cell r="D175">
            <v>11.929473607784157</v>
          </cell>
          <cell r="E175">
            <v>11.154832464421556</v>
          </cell>
          <cell r="F175">
            <v>7.4365549762810375</v>
          </cell>
          <cell r="G175">
            <v>24.478660130258405</v>
          </cell>
          <cell r="H175">
            <v>0</v>
          </cell>
          <cell r="I175">
            <v>14.563253495217017</v>
          </cell>
          <cell r="J175">
            <v>20.140669727427799</v>
          </cell>
          <cell r="K175">
            <v>8.5210525769886907</v>
          </cell>
          <cell r="L175">
            <v>6.6619138329184322</v>
          </cell>
          <cell r="M175">
            <v>0</v>
          </cell>
          <cell r="N175">
            <v>0</v>
          </cell>
          <cell r="O175">
            <v>17.506889839994955</v>
          </cell>
          <cell r="P175">
            <v>12.084401836456683</v>
          </cell>
          <cell r="Q175">
            <v>46.633396830428964</v>
          </cell>
          <cell r="R175">
            <v>0</v>
          </cell>
          <cell r="S175">
            <v>2.9436363447779104</v>
          </cell>
          <cell r="T175">
            <v>40.281339454855598</v>
          </cell>
          <cell r="U175">
            <v>107.2103342413849</v>
          </cell>
          <cell r="V175">
            <v>54.534736492727568</v>
          </cell>
          <cell r="W175">
            <v>48.492535574499264</v>
          </cell>
          <cell r="X175">
            <v>17.97167452601251</v>
          </cell>
          <cell r="Y175">
            <v>63.190798296126331</v>
          </cell>
          <cell r="Z175">
            <v>45.946772841478285</v>
          </cell>
          <cell r="AA175">
            <v>36.945504477796867</v>
          </cell>
          <cell r="AB175">
            <v>146.0830756154015</v>
          </cell>
          <cell r="AC175">
            <v>0</v>
          </cell>
          <cell r="AD175">
            <v>99.928707493776301</v>
          </cell>
          <cell r="AE175">
            <v>97.49252887281159</v>
          </cell>
          <cell r="AF175">
            <v>57.924070589193924</v>
          </cell>
          <cell r="AG175">
            <v>68.451935100874735</v>
          </cell>
          <cell r="AH175">
            <v>42.808442181840377</v>
          </cell>
          <cell r="AI175">
            <v>41.309887464546662</v>
          </cell>
          <cell r="AJ175">
            <v>42.165152569511065</v>
          </cell>
          <cell r="AK175">
            <v>42.165152569511065</v>
          </cell>
          <cell r="AL175">
            <v>57.828001610791873</v>
          </cell>
          <cell r="AM175">
            <v>42.808442181840377</v>
          </cell>
          <cell r="AN175">
            <v>41.309887464546662</v>
          </cell>
          <cell r="AO175">
            <v>42.165152569511065</v>
          </cell>
          <cell r="AP175">
            <v>42.165152569511065</v>
          </cell>
          <cell r="AQ175">
            <v>43.038124776689138</v>
          </cell>
          <cell r="AR175">
            <v>43.038124776689138</v>
          </cell>
          <cell r="AS175">
            <v>44.838664493664957</v>
          </cell>
          <cell r="AT175">
            <v>44.838664493664957</v>
          </cell>
          <cell r="AU175">
            <v>1520.1718915931756</v>
          </cell>
          <cell r="AW175">
            <v>492.24587684206568</v>
          </cell>
          <cell r="AX175">
            <v>402.03021493690926</v>
          </cell>
          <cell r="AY175">
            <v>625.8957998142007</v>
          </cell>
          <cell r="AZ175">
            <v>894.27609177897489</v>
          </cell>
          <cell r="BB175">
            <v>0</v>
          </cell>
          <cell r="BC175">
            <v>0</v>
          </cell>
          <cell r="BD175">
            <v>0</v>
          </cell>
          <cell r="BE175">
            <v>0</v>
          </cell>
          <cell r="BF175">
            <v>2</v>
          </cell>
          <cell r="BG175">
            <v>0</v>
          </cell>
          <cell r="BH175">
            <v>15948.666713722076</v>
          </cell>
          <cell r="BI175">
            <v>8262.7721234893961</v>
          </cell>
          <cell r="BK175">
            <v>0</v>
          </cell>
          <cell r="BL175">
            <v>0</v>
          </cell>
          <cell r="BM175">
            <v>0</v>
          </cell>
        </row>
        <row r="176">
          <cell r="A176">
            <v>38930</v>
          </cell>
          <cell r="B176">
            <v>11.080356953824895</v>
          </cell>
          <cell r="C176">
            <v>15.633928304711844</v>
          </cell>
          <cell r="D176">
            <v>11.687499800609814</v>
          </cell>
          <cell r="E176">
            <v>10.928571242128664</v>
          </cell>
          <cell r="F176">
            <v>7.2857141614191097</v>
          </cell>
          <cell r="G176">
            <v>23.982142448004559</v>
          </cell>
          <cell r="H176">
            <v>0</v>
          </cell>
          <cell r="I176">
            <v>14.267856899445741</v>
          </cell>
          <cell r="J176">
            <v>19.732142520510077</v>
          </cell>
          <cell r="K176">
            <v>8.348214143292731</v>
          </cell>
          <cell r="L176">
            <v>6.526785602937955</v>
          </cell>
          <cell r="M176">
            <v>0</v>
          </cell>
          <cell r="N176">
            <v>0</v>
          </cell>
          <cell r="O176">
            <v>17.151785421674166</v>
          </cell>
          <cell r="P176">
            <v>11.83928551230605</v>
          </cell>
          <cell r="Q176">
            <v>45.687499220565627</v>
          </cell>
          <cell r="R176">
            <v>0</v>
          </cell>
          <cell r="S176">
            <v>2.883928522228397</v>
          </cell>
          <cell r="T176">
            <v>39.464285041020155</v>
          </cell>
          <cell r="U176">
            <v>105.0357124937921</v>
          </cell>
          <cell r="V176">
            <v>53.428570517073432</v>
          </cell>
          <cell r="W176">
            <v>47.508927760920443</v>
          </cell>
          <cell r="X176">
            <v>17.607142556762852</v>
          </cell>
          <cell r="Y176">
            <v>61.909055400771557</v>
          </cell>
          <cell r="Z176">
            <v>45.014802503359377</v>
          </cell>
          <cell r="AA176">
            <v>36.196113124046285</v>
          </cell>
          <cell r="AB176">
            <v>143.11997102817722</v>
          </cell>
          <cell r="AC176">
            <v>0</v>
          </cell>
          <cell r="AD176">
            <v>97.901784044069146</v>
          </cell>
          <cell r="AE176">
            <v>95.515020127830965</v>
          </cell>
          <cell r="AF176">
            <v>56.749156393620623</v>
          </cell>
          <cell r="AG176">
            <v>67.063476909894561</v>
          </cell>
          <cell r="AH176">
            <v>41.940128786420857</v>
          </cell>
          <cell r="AI176">
            <v>40.471970296330831</v>
          </cell>
          <cell r="AJ176">
            <v>41.309887464546662</v>
          </cell>
          <cell r="AK176">
            <v>41.309887464546662</v>
          </cell>
          <cell r="AL176">
            <v>56.655036049099628</v>
          </cell>
          <cell r="AM176">
            <v>41.940128786420857</v>
          </cell>
          <cell r="AN176">
            <v>40.471970296330831</v>
          </cell>
          <cell r="AO176">
            <v>41.309887464546662</v>
          </cell>
          <cell r="AP176">
            <v>41.309887464546662</v>
          </cell>
          <cell r="AQ176">
            <v>42.165152569511065</v>
          </cell>
          <cell r="AR176">
            <v>42.165152569511065</v>
          </cell>
          <cell r="AS176">
            <v>43.929170687579038</v>
          </cell>
          <cell r="AT176">
            <v>43.929170687579038</v>
          </cell>
          <cell r="AU176">
            <v>1489.3371882137908</v>
          </cell>
          <cell r="AW176">
            <v>482.26131148726029</v>
          </cell>
          <cell r="AX176">
            <v>393.87555657512479</v>
          </cell>
          <cell r="AY176">
            <v>613.20032015140578</v>
          </cell>
          <cell r="AZ176">
            <v>876.13686806238502</v>
          </cell>
          <cell r="BB176">
            <v>0</v>
          </cell>
          <cell r="BC176">
            <v>0</v>
          </cell>
          <cell r="BD176">
            <v>0</v>
          </cell>
          <cell r="BE176">
            <v>0</v>
          </cell>
          <cell r="BF176">
            <v>2</v>
          </cell>
          <cell r="BG176">
            <v>0</v>
          </cell>
          <cell r="BH176">
            <v>15948.43872745529</v>
          </cell>
          <cell r="BI176">
            <v>8437.0440744816697</v>
          </cell>
          <cell r="BK176">
            <v>0</v>
          </cell>
          <cell r="BL176">
            <v>0</v>
          </cell>
          <cell r="BM176">
            <v>0</v>
          </cell>
        </row>
        <row r="177">
          <cell r="A177">
            <v>38961</v>
          </cell>
          <cell r="B177">
            <v>10.855606370092666</v>
          </cell>
          <cell r="C177">
            <v>15.316814467391028</v>
          </cell>
          <cell r="D177">
            <v>11.450434116399107</v>
          </cell>
          <cell r="E177">
            <v>10.706899433516053</v>
          </cell>
          <cell r="F177">
            <v>7.1379329556773694</v>
          </cell>
          <cell r="G177">
            <v>23.495695979104667</v>
          </cell>
          <cell r="H177">
            <v>0</v>
          </cell>
          <cell r="I177">
            <v>13.978452038201501</v>
          </cell>
          <cell r="J177">
            <v>19.331901754959532</v>
          </cell>
          <cell r="K177">
            <v>8.1788815117136533</v>
          </cell>
          <cell r="L177">
            <v>6.3943982727943132</v>
          </cell>
          <cell r="M177">
            <v>0</v>
          </cell>
          <cell r="N177">
            <v>0</v>
          </cell>
          <cell r="O177">
            <v>16.803883833157155</v>
          </cell>
          <cell r="P177">
            <v>11.599141052975723</v>
          </cell>
          <cell r="Q177">
            <v>44.760787909560136</v>
          </cell>
          <cell r="R177">
            <v>0</v>
          </cell>
          <cell r="S177">
            <v>2.8254317949556249</v>
          </cell>
          <cell r="T177">
            <v>38.663803509919063</v>
          </cell>
          <cell r="U177">
            <v>102.90520011101536</v>
          </cell>
          <cell r="V177">
            <v>52.344841674967341</v>
          </cell>
          <cell r="W177">
            <v>46.545271148479515</v>
          </cell>
          <cell r="X177">
            <v>17.250004642886982</v>
          </cell>
          <cell r="Y177">
            <v>60.653310987697282</v>
          </cell>
          <cell r="Z177">
            <v>44.101735967562561</v>
          </cell>
          <cell r="AA177">
            <v>35.46192219613949</v>
          </cell>
          <cell r="AB177">
            <v>140.21696915139933</v>
          </cell>
          <cell r="AC177">
            <v>0</v>
          </cell>
          <cell r="AD177">
            <v>95.915974091914521</v>
          </cell>
          <cell r="AE177">
            <v>93.577622567591234</v>
          </cell>
          <cell r="AF177">
            <v>55.59807379953731</v>
          </cell>
          <cell r="AG177">
            <v>65.703181781730052</v>
          </cell>
          <cell r="AH177">
            <v>41.089427995297058</v>
          </cell>
          <cell r="AI177">
            <v>39.651049184601312</v>
          </cell>
          <cell r="AJ177">
            <v>40.471970296330831</v>
          </cell>
          <cell r="AK177">
            <v>40.471970296330831</v>
          </cell>
          <cell r="AL177">
            <v>55.505862563401571</v>
          </cell>
          <cell r="AM177">
            <v>41.089427995297058</v>
          </cell>
          <cell r="AN177">
            <v>39.651049184601312</v>
          </cell>
          <cell r="AO177">
            <v>40.471970296330831</v>
          </cell>
          <cell r="AP177">
            <v>40.471970296330831</v>
          </cell>
          <cell r="AQ177">
            <v>41.309887464546662</v>
          </cell>
          <cell r="AR177">
            <v>41.309887464546662</v>
          </cell>
          <cell r="AS177">
            <v>43.038124776689138</v>
          </cell>
          <cell r="AT177">
            <v>43.038124776689138</v>
          </cell>
          <cell r="AU177">
            <v>1459.1279265609323</v>
          </cell>
          <cell r="AW177">
            <v>472.47927001333318</v>
          </cell>
          <cell r="AX177">
            <v>385.88630481843313</v>
          </cell>
          <cell r="AY177">
            <v>600.7623517291662</v>
          </cell>
          <cell r="AZ177">
            <v>858.36557483176625</v>
          </cell>
          <cell r="BB177">
            <v>0</v>
          </cell>
          <cell r="BC177">
            <v>0</v>
          </cell>
          <cell r="BD177">
            <v>0</v>
          </cell>
          <cell r="BE177">
            <v>0</v>
          </cell>
          <cell r="BF177">
            <v>2</v>
          </cell>
          <cell r="BG177">
            <v>0</v>
          </cell>
          <cell r="BH177">
            <v>15976.357143639721</v>
          </cell>
          <cell r="BI177">
            <v>8309.1839949962232</v>
          </cell>
          <cell r="BK177">
            <v>0</v>
          </cell>
          <cell r="BL177">
            <v>0</v>
          </cell>
          <cell r="BM177">
            <v>0</v>
          </cell>
        </row>
        <row r="178">
          <cell r="A178">
            <v>38991</v>
          </cell>
          <cell r="B178">
            <v>10.635414558708518</v>
          </cell>
          <cell r="C178">
            <v>15.006132870506546</v>
          </cell>
          <cell r="D178">
            <v>11.218177000281582</v>
          </cell>
          <cell r="E178">
            <v>10.48972394831525</v>
          </cell>
          <cell r="F178">
            <v>6.9931492988768342</v>
          </cell>
          <cell r="G178">
            <v>23.019116442136241</v>
          </cell>
          <cell r="H178">
            <v>0</v>
          </cell>
          <cell r="I178">
            <v>13.694917376967121</v>
          </cell>
          <cell r="J178">
            <v>18.939779351124749</v>
          </cell>
          <cell r="K178">
            <v>8.0129835716297073</v>
          </cell>
          <cell r="L178">
            <v>6.2646962469105008</v>
          </cell>
          <cell r="M178">
            <v>0</v>
          </cell>
          <cell r="N178">
            <v>0</v>
          </cell>
          <cell r="O178">
            <v>16.463038974439229</v>
          </cell>
          <cell r="P178">
            <v>11.363867610674854</v>
          </cell>
          <cell r="Q178">
            <v>43.852873728373446</v>
          </cell>
          <cell r="R178">
            <v>0</v>
          </cell>
          <cell r="S178">
            <v>2.7681215974720796</v>
          </cell>
          <cell r="T178">
            <v>37.879558702249497</v>
          </cell>
          <cell r="U178">
            <v>100.81790239214098</v>
          </cell>
          <cell r="V178">
            <v>51.283094858430083</v>
          </cell>
          <cell r="W178">
            <v>45.601161053092689</v>
          </cell>
          <cell r="X178">
            <v>16.900110805619022</v>
          </cell>
          <cell r="Y178">
            <v>59.423037711611919</v>
          </cell>
          <cell r="Z178">
            <v>43.207189795122439</v>
          </cell>
          <cell r="AA178">
            <v>34.742623373270973</v>
          </cell>
          <cell r="AB178">
            <v>137.37285088000533</v>
          </cell>
          <cell r="AC178">
            <v>0</v>
          </cell>
          <cell r="AD178">
            <v>93.970443703657338</v>
          </cell>
          <cell r="AE178">
            <v>91.679522589044936</v>
          </cell>
          <cell r="AF178">
            <v>54.470339414002005</v>
          </cell>
          <cell r="AG178">
            <v>64.37047846539771</v>
          </cell>
          <cell r="AH178">
            <v>40.25598255977085</v>
          </cell>
          <cell r="AI178">
            <v>38.846779386527864</v>
          </cell>
          <cell r="AJ178">
            <v>39.651049184601312</v>
          </cell>
          <cell r="AK178">
            <v>39.651049184601312</v>
          </cell>
          <cell r="AL178">
            <v>54.379998562478832</v>
          </cell>
          <cell r="AM178">
            <v>40.25598255977085</v>
          </cell>
          <cell r="AN178">
            <v>38.846779386527864</v>
          </cell>
          <cell r="AO178">
            <v>39.651049184601312</v>
          </cell>
          <cell r="AP178">
            <v>39.651049184601312</v>
          </cell>
          <cell r="AQ178">
            <v>40.471970296330831</v>
          </cell>
          <cell r="AR178">
            <v>40.471970296330831</v>
          </cell>
          <cell r="AS178">
            <v>42.165152569511065</v>
          </cell>
          <cell r="AT178">
            <v>42.165152569511065</v>
          </cell>
          <cell r="AU178">
            <v>1429.5314203652217</v>
          </cell>
          <cell r="AW178">
            <v>462.89564448760342</v>
          </cell>
          <cell r="AX178">
            <v>378.05910460966396</v>
          </cell>
          <cell r="AY178">
            <v>588.57667126795434</v>
          </cell>
          <cell r="AZ178">
            <v>840.95474909726738</v>
          </cell>
          <cell r="BB178">
            <v>0</v>
          </cell>
          <cell r="BC178">
            <v>0</v>
          </cell>
          <cell r="BD178">
            <v>0</v>
          </cell>
          <cell r="BE178">
            <v>0</v>
          </cell>
          <cell r="BF178">
            <v>2</v>
          </cell>
          <cell r="BG178">
            <v>0</v>
          </cell>
          <cell r="BH178">
            <v>15790.869487375805</v>
          </cell>
          <cell r="BI178">
            <v>7989.1060242651502</v>
          </cell>
          <cell r="BK178">
            <v>0</v>
          </cell>
          <cell r="BL178">
            <v>0</v>
          </cell>
          <cell r="BM178">
            <v>0</v>
          </cell>
        </row>
        <row r="179">
          <cell r="A179">
            <v>39022</v>
          </cell>
          <cell r="B179">
            <v>10.419689050923424</v>
          </cell>
          <cell r="C179">
            <v>14.701753044453604</v>
          </cell>
          <cell r="D179">
            <v>10.99063091672744</v>
          </cell>
          <cell r="E179">
            <v>10.276953584472416</v>
          </cell>
          <cell r="F179">
            <v>6.8513023896482785</v>
          </cell>
          <cell r="G179">
            <v>22.552203699258911</v>
          </cell>
          <cell r="H179">
            <v>0</v>
          </cell>
          <cell r="I179">
            <v>13.417133846394533</v>
          </cell>
          <cell r="J179">
            <v>18.555610638630743</v>
          </cell>
          <cell r="K179">
            <v>7.8504506548053206</v>
          </cell>
          <cell r="L179">
            <v>6.1376250573932527</v>
          </cell>
          <cell r="M179">
            <v>0</v>
          </cell>
          <cell r="N179">
            <v>0</v>
          </cell>
          <cell r="O179">
            <v>16.129107708963669</v>
          </cell>
          <cell r="P179">
            <v>11.13336638317845</v>
          </cell>
          <cell r="Q179">
            <v>42.963375401752707</v>
          </cell>
          <cell r="R179">
            <v>0</v>
          </cell>
          <cell r="S179">
            <v>2.7119738625691094</v>
          </cell>
          <cell r="T179">
            <v>37.111221277261485</v>
          </cell>
          <cell r="U179">
            <v>98.77294278409596</v>
          </cell>
          <cell r="V179">
            <v>50.242884190754005</v>
          </cell>
          <cell r="W179">
            <v>44.676200999164813</v>
          </cell>
          <cell r="X179">
            <v>16.557314108316678</v>
          </cell>
          <cell r="Y179">
            <v>58.21771892373507</v>
          </cell>
          <cell r="Z179">
            <v>42.330788324632735</v>
          </cell>
          <cell r="AA179">
            <v>34.037914588520479</v>
          </cell>
          <cell r="AB179">
            <v>134.58642183688829</v>
          </cell>
          <cell r="AC179">
            <v>0</v>
          </cell>
          <cell r="AD179">
            <v>92.064375860898622</v>
          </cell>
          <cell r="AE179">
            <v>89.819923092020858</v>
          </cell>
          <cell r="AF179">
            <v>53.365479649067844</v>
          </cell>
          <cell r="AG179">
            <v>63.064807296994871</v>
          </cell>
          <cell r="AH179">
            <v>39.439442477467836</v>
          </cell>
          <cell r="AI179">
            <v>38.058823151938739</v>
          </cell>
          <cell r="AJ179">
            <v>38.846779386527864</v>
          </cell>
          <cell r="AK179">
            <v>38.846779386527864</v>
          </cell>
          <cell r="AL179">
            <v>53.27697124384575</v>
          </cell>
          <cell r="AM179">
            <v>39.439442477467836</v>
          </cell>
          <cell r="AN179">
            <v>38.058823151938739</v>
          </cell>
          <cell r="AO179">
            <v>38.846779386527864</v>
          </cell>
          <cell r="AP179">
            <v>38.846779386527864</v>
          </cell>
          <cell r="AQ179">
            <v>39.651049184601312</v>
          </cell>
          <cell r="AR179">
            <v>39.651049184601312</v>
          </cell>
          <cell r="AS179">
            <v>41.309887464546662</v>
          </cell>
          <cell r="AT179">
            <v>41.309887464546662</v>
          </cell>
          <cell r="AU179">
            <v>1400.5352406817015</v>
          </cell>
          <cell r="AW179">
            <v>453.50641030144453</v>
          </cell>
          <cell r="AX179">
            <v>370.39066894460393</v>
          </cell>
          <cell r="AY179">
            <v>576.63816143565305</v>
          </cell>
          <cell r="AZ179">
            <v>823.89707924604841</v>
          </cell>
          <cell r="BB179">
            <v>0</v>
          </cell>
          <cell r="BC179">
            <v>0</v>
          </cell>
          <cell r="BD179">
            <v>0</v>
          </cell>
          <cell r="BE179">
            <v>0</v>
          </cell>
          <cell r="BF179">
            <v>2</v>
          </cell>
          <cell r="BG179">
            <v>0</v>
          </cell>
          <cell r="BH179">
            <v>16111.901641979939</v>
          </cell>
          <cell r="BI179">
            <v>8244.0731120637029</v>
          </cell>
          <cell r="BK179">
            <v>0</v>
          </cell>
          <cell r="BL179">
            <v>0</v>
          </cell>
          <cell r="BM179">
            <v>0</v>
          </cell>
        </row>
        <row r="180">
          <cell r="A180">
            <v>39052</v>
          </cell>
          <cell r="B180">
            <v>10.208339253596275</v>
          </cell>
          <cell r="C180">
            <v>14.403547166033105</v>
          </cell>
          <cell r="D180">
            <v>10.767700308587845</v>
          </cell>
          <cell r="E180">
            <v>10.068498989848379</v>
          </cell>
          <cell r="F180">
            <v>6.7123326598989204</v>
          </cell>
          <cell r="G180">
            <v>22.094761672167273</v>
          </cell>
          <cell r="H180">
            <v>0</v>
          </cell>
          <cell r="I180">
            <v>13.14498479230204</v>
          </cell>
          <cell r="J180">
            <v>18.17923428722623</v>
          </cell>
          <cell r="K180">
            <v>7.6912145061341812</v>
          </cell>
          <cell r="L180">
            <v>6.0131313411594522</v>
          </cell>
          <cell r="M180">
            <v>0</v>
          </cell>
          <cell r="N180">
            <v>0</v>
          </cell>
          <cell r="O180">
            <v>15.801949803512056</v>
          </cell>
          <cell r="P180">
            <v>10.907540572335742</v>
          </cell>
          <cell r="Q180">
            <v>42.091919388116104</v>
          </cell>
          <cell r="R180">
            <v>0</v>
          </cell>
          <cell r="S180">
            <v>2.6569650112099885</v>
          </cell>
          <cell r="T180">
            <v>36.358468574452459</v>
          </cell>
          <cell r="U180">
            <v>96.769462513542706</v>
          </cell>
          <cell r="V180">
            <v>49.223772839258714</v>
          </cell>
          <cell r="W180">
            <v>43.770002553090876</v>
          </cell>
          <cell r="X180">
            <v>16.221470594755729</v>
          </cell>
          <cell r="Y180">
            <v>57.03684845483275</v>
          </cell>
          <cell r="Z180">
            <v>41.472163514488642</v>
          </cell>
          <cell r="AA180">
            <v>33.347499902001111</v>
          </cell>
          <cell r="AB180">
            <v>131.85651187132251</v>
          </cell>
          <cell r="AC180">
            <v>0</v>
          </cell>
          <cell r="AD180">
            <v>90.196970117391629</v>
          </cell>
          <cell r="AE180">
            <v>87.998043144484768</v>
          </cell>
          <cell r="AF180">
            <v>52.283030522901548</v>
          </cell>
          <cell r="AG180">
            <v>61.785619964670943</v>
          </cell>
          <cell r="AH180">
            <v>38.639464845355114</v>
          </cell>
          <cell r="AI180">
            <v>37.286849581483757</v>
          </cell>
          <cell r="AJ180">
            <v>38.058823151938739</v>
          </cell>
          <cell r="AK180">
            <v>38.058823151938739</v>
          </cell>
          <cell r="AL180">
            <v>52.1963173951982</v>
          </cell>
          <cell r="AM180">
            <v>38.639464845355114</v>
          </cell>
          <cell r="AN180">
            <v>37.286849581483757</v>
          </cell>
          <cell r="AO180">
            <v>38.058823151938739</v>
          </cell>
          <cell r="AP180">
            <v>38.058823151938739</v>
          </cell>
          <cell r="AQ180">
            <v>38.846779386527864</v>
          </cell>
          <cell r="AR180">
            <v>38.846779386527864</v>
          </cell>
          <cell r="AS180">
            <v>40.471970296330831</v>
          </cell>
          <cell r="AT180">
            <v>40.471970296330831</v>
          </cell>
          <cell r="AU180">
            <v>1372.1272106703477</v>
          </cell>
          <cell r="AW180">
            <v>444.3076244801652</v>
          </cell>
          <cell r="AX180">
            <v>362.87777749163189</v>
          </cell>
          <cell r="AY180">
            <v>564.94180869855052</v>
          </cell>
          <cell r="AZ180">
            <v>807.18540197179709</v>
          </cell>
          <cell r="BB180">
            <v>0</v>
          </cell>
          <cell r="BC180">
            <v>0</v>
          </cell>
          <cell r="BD180">
            <v>0</v>
          </cell>
          <cell r="BE180">
            <v>0</v>
          </cell>
          <cell r="BF180">
            <v>2</v>
          </cell>
          <cell r="BG180">
            <v>0</v>
          </cell>
          <cell r="BH180">
            <v>15800.878413865159</v>
          </cell>
          <cell r="BI180">
            <v>8224.8688667952665</v>
          </cell>
          <cell r="BK180">
            <v>0</v>
          </cell>
          <cell r="BL180">
            <v>0</v>
          </cell>
          <cell r="BM180">
            <v>0</v>
          </cell>
        </row>
        <row r="181">
          <cell r="B181">
            <v>11.448571669092264</v>
          </cell>
          <cell r="C181">
            <v>16.153464135842516</v>
          </cell>
          <cell r="D181">
            <v>12.075890664658957</v>
          </cell>
          <cell r="E181">
            <v>11.29174192020059</v>
          </cell>
          <cell r="F181">
            <v>7.527827946800393</v>
          </cell>
          <cell r="G181">
            <v>24.779100324884624</v>
          </cell>
          <cell r="H181">
            <v>0</v>
          </cell>
          <cell r="I181">
            <v>14.741996395817424</v>
          </cell>
          <cell r="J181">
            <v>20.38786735591772</v>
          </cell>
          <cell r="K181">
            <v>8.6256361890421207</v>
          </cell>
          <cell r="L181">
            <v>6.7436792023420207</v>
          </cell>
          <cell r="M181">
            <v>0</v>
          </cell>
          <cell r="N181">
            <v>0</v>
          </cell>
          <cell r="O181">
            <v>17.721761624759271</v>
          </cell>
          <cell r="P181">
            <v>12.232720413550636</v>
          </cell>
          <cell r="Q181">
            <v>47.205754416394093</v>
          </cell>
          <cell r="R181">
            <v>0</v>
          </cell>
          <cell r="S181">
            <v>2.9797652289418224</v>
          </cell>
          <cell r="T181">
            <v>40.77573471183544</v>
          </cell>
          <cell r="U181">
            <v>108.52618623303894</v>
          </cell>
          <cell r="V181">
            <v>55.204071609869516</v>
          </cell>
          <cell r="W181">
            <v>49.087711403094239</v>
          </cell>
          <cell r="X181">
            <v>18.192250871434293</v>
          </cell>
          <cell r="Y181">
            <v>63.966374068560313</v>
          </cell>
          <cell r="Z181">
            <v>46.510703109780685</v>
          </cell>
          <cell r="AA181">
            <v>37.398957178917236</v>
          </cell>
          <cell r="AB181">
            <v>147.87603435725825</v>
          </cell>
          <cell r="AC181">
            <v>0</v>
          </cell>
          <cell r="AD181">
            <v>101.15518803513014</v>
          </cell>
          <cell r="AE181">
            <v>98.68910884055839</v>
          </cell>
          <cell r="AF181">
            <v>58.635004886608691</v>
          </cell>
          <cell r="AG181">
            <v>69.292083728079476</v>
          </cell>
          <cell r="AH181">
            <v>43.333853974492342</v>
          </cell>
          <cell r="AI181">
            <v>41.816906662647867</v>
          </cell>
          <cell r="AJ181">
            <v>42.682668911378514</v>
          </cell>
          <cell r="AK181">
            <v>42.682668911378514</v>
          </cell>
          <cell r="AL181">
            <v>58.53775680026466</v>
          </cell>
          <cell r="AM181">
            <v>43.333853974492342</v>
          </cell>
          <cell r="AN181">
            <v>41.816906662647867</v>
          </cell>
          <cell r="AO181">
            <v>42.682668911378514</v>
          </cell>
          <cell r="AP181">
            <v>42.682668911378514</v>
          </cell>
          <cell r="AQ181">
            <v>43.566355591425285</v>
          </cell>
          <cell r="AR181">
            <v>43.566355591425285</v>
          </cell>
          <cell r="AS181">
            <v>45.388994332617379</v>
          </cell>
          <cell r="AT181">
            <v>45.388994332617379</v>
          </cell>
          <cell r="BA181">
            <v>500</v>
          </cell>
        </row>
        <row r="182">
          <cell r="A182">
            <v>39083</v>
          </cell>
          <cell r="B182">
            <v>10.001276411149634</v>
          </cell>
          <cell r="C182">
            <v>14.111390004772776</v>
          </cell>
          <cell r="D182">
            <v>10.549291556966045</v>
          </cell>
          <cell r="E182">
            <v>9.864272624695527</v>
          </cell>
          <cell r="F182">
            <v>6.5761817497970192</v>
          </cell>
          <cell r="G182">
            <v>21.646598259748515</v>
          </cell>
          <cell r="H182">
            <v>0</v>
          </cell>
          <cell r="I182">
            <v>12.878355926685817</v>
          </cell>
          <cell r="J182">
            <v>17.810492239033582</v>
          </cell>
          <cell r="K182">
            <v>7.5352082549757524</v>
          </cell>
          <cell r="L182">
            <v>5.8911628175264994</v>
          </cell>
          <cell r="M182">
            <v>0</v>
          </cell>
          <cell r="N182">
            <v>0</v>
          </cell>
          <cell r="O182">
            <v>15.48142786931383</v>
          </cell>
          <cell r="P182">
            <v>10.686295343420152</v>
          </cell>
          <cell r="Q182">
            <v>41.238139722685432</v>
          </cell>
          <cell r="R182">
            <v>0</v>
          </cell>
          <cell r="S182">
            <v>2.6030719426279858</v>
          </cell>
          <cell r="T182">
            <v>35.620984478067165</v>
          </cell>
          <cell r="U182">
            <v>94.806620226240298</v>
          </cell>
          <cell r="V182">
            <v>48.225332831844774</v>
          </cell>
          <cell r="W182">
            <v>42.882185160134725</v>
          </cell>
          <cell r="X182">
            <v>15.892439228676134</v>
          </cell>
          <cell r="Y182">
            <v>55.879930402653457</v>
          </cell>
          <cell r="Z182">
            <v>40.630954788329127</v>
          </cell>
          <cell r="AA182">
            <v>32.671089376580447</v>
          </cell>
          <cell r="AB182">
            <v>129.18197456756303</v>
          </cell>
          <cell r="AC182">
            <v>0</v>
          </cell>
          <cell r="AD182">
            <v>88.367442262897328</v>
          </cell>
          <cell r="AE182">
            <v>86.213117654589809</v>
          </cell>
          <cell r="AF182">
            <v>51.222537464935954</v>
          </cell>
          <cell r="AG182">
            <v>60.532379278365802</v>
          </cell>
          <cell r="AH182">
            <v>37.8557137157404</v>
          </cell>
          <cell r="AI182">
            <v>36.530534487674302</v>
          </cell>
          <cell r="AJ182">
            <v>37.286849581483757</v>
          </cell>
          <cell r="AK182">
            <v>37.286849581483757</v>
          </cell>
          <cell r="AL182">
            <v>51.137583199889271</v>
          </cell>
          <cell r="AM182">
            <v>37.8557137157404</v>
          </cell>
          <cell r="AN182">
            <v>36.530534487674302</v>
          </cell>
          <cell r="AO182">
            <v>37.286849581483757</v>
          </cell>
          <cell r="AP182">
            <v>37.286849581483757</v>
          </cell>
          <cell r="AQ182">
            <v>38.058823151938739</v>
          </cell>
          <cell r="AR182">
            <v>38.058823151938739</v>
          </cell>
          <cell r="AS182">
            <v>39.651049184601312</v>
          </cell>
          <cell r="AT182">
            <v>39.651049184601312</v>
          </cell>
          <cell r="AU182">
            <v>1344.2954004824473</v>
          </cell>
          <cell r="AW182">
            <v>435.29542402717112</v>
          </cell>
          <cell r="AX182">
            <v>355.51727523935159</v>
          </cell>
          <cell r="AY182">
            <v>553.48270121592464</v>
          </cell>
          <cell r="AZ182">
            <v>790.81269926652271</v>
          </cell>
          <cell r="BB182">
            <v>0</v>
          </cell>
          <cell r="BC182">
            <v>0</v>
          </cell>
          <cell r="BD182">
            <v>0</v>
          </cell>
          <cell r="BE182">
            <v>0</v>
          </cell>
          <cell r="BF182">
            <v>2</v>
          </cell>
          <cell r="BG182">
            <v>0</v>
          </cell>
          <cell r="BH182">
            <v>16311.031077280517</v>
          </cell>
          <cell r="BI182">
            <v>8399.9822241816801</v>
          </cell>
          <cell r="BK182">
            <v>0</v>
          </cell>
          <cell r="BL182">
            <v>0</v>
          </cell>
          <cell r="BM182">
            <v>0</v>
          </cell>
        </row>
        <row r="183">
          <cell r="A183">
            <v>39114</v>
          </cell>
          <cell r="B183">
            <v>9.7984135682971463</v>
          </cell>
          <cell r="C183">
            <v>13.825158870337074</v>
          </cell>
          <cell r="D183">
            <v>10.335312941902462</v>
          </cell>
          <cell r="E183">
            <v>9.664188724895812</v>
          </cell>
          <cell r="F183">
            <v>6.4427924832638759</v>
          </cell>
          <cell r="G183">
            <v>21.207525257410254</v>
          </cell>
          <cell r="H183">
            <v>0</v>
          </cell>
          <cell r="I183">
            <v>12.61713527972508</v>
          </cell>
          <cell r="J183">
            <v>17.449229642172988</v>
          </cell>
          <cell r="K183">
            <v>7.3823663870731924</v>
          </cell>
          <cell r="L183">
            <v>5.7716682662572252</v>
          </cell>
          <cell r="M183">
            <v>0</v>
          </cell>
          <cell r="N183">
            <v>0</v>
          </cell>
          <cell r="O183">
            <v>15.167407304350389</v>
          </cell>
          <cell r="P183">
            <v>10.469537785303794</v>
          </cell>
          <cell r="Q183">
            <v>40.401677863800515</v>
          </cell>
          <cell r="R183">
            <v>0</v>
          </cell>
          <cell r="S183">
            <v>2.5502720246252832</v>
          </cell>
          <cell r="T183">
            <v>34.898459284345975</v>
          </cell>
          <cell r="U183">
            <v>92.883591633720826</v>
          </cell>
          <cell r="V183">
            <v>47.24714487726839</v>
          </cell>
          <cell r="W183">
            <v>42.012375984616519</v>
          </cell>
          <cell r="X183">
            <v>15.570081834554371</v>
          </cell>
          <cell r="Y183">
            <v>54.746478923675845</v>
          </cell>
          <cell r="Z183">
            <v>39.80680888361416</v>
          </cell>
          <cell r="AA183">
            <v>32.008398956122505</v>
          </cell>
          <cell r="AB183">
            <v>126.56168676341251</v>
          </cell>
          <cell r="AC183">
            <v>0</v>
          </cell>
          <cell r="AD183">
            <v>86.575023993858224</v>
          </cell>
          <cell r="AE183">
            <v>84.464397049379002</v>
          </cell>
          <cell r="AF183">
            <v>50.183555124974752</v>
          </cell>
          <cell r="AG183">
            <v>59.30455894421879</v>
          </cell>
          <cell r="AH183">
            <v>37.087859955192023</v>
          </cell>
          <cell r="AI183">
            <v>35.789560258741993</v>
          </cell>
          <cell r="AJ183">
            <v>36.530534487674302</v>
          </cell>
          <cell r="AK183">
            <v>36.530534487674302</v>
          </cell>
          <cell r="AL183">
            <v>50.100324046350615</v>
          </cell>
          <cell r="AM183">
            <v>37.087859955192023</v>
          </cell>
          <cell r="AN183">
            <v>35.789560258741993</v>
          </cell>
          <cell r="AO183">
            <v>36.530534487674302</v>
          </cell>
          <cell r="AP183">
            <v>36.530534487674302</v>
          </cell>
          <cell r="AQ183">
            <v>37.286849581483757</v>
          </cell>
          <cell r="AR183">
            <v>37.286849581483757</v>
          </cell>
          <cell r="AS183">
            <v>38.846779386527864</v>
          </cell>
          <cell r="AT183">
            <v>38.846779386527864</v>
          </cell>
          <cell r="AU183">
            <v>1317.0281222507035</v>
          </cell>
          <cell r="AW183">
            <v>426.46602430171333</v>
          </cell>
          <cell r="AX183">
            <v>348.30607117165647</v>
          </cell>
          <cell r="AY183">
            <v>542.25602677733377</v>
          </cell>
          <cell r="AZ183">
            <v>774.77209547336975</v>
          </cell>
          <cell r="BB183">
            <v>0</v>
          </cell>
          <cell r="BC183">
            <v>0</v>
          </cell>
          <cell r="BD183">
            <v>0</v>
          </cell>
          <cell r="BE183">
            <v>0</v>
          </cell>
          <cell r="BF183">
            <v>2</v>
          </cell>
          <cell r="BG183">
            <v>0</v>
          </cell>
          <cell r="BH183">
            <v>16411.197050416231</v>
          </cell>
          <cell r="BI183">
            <v>8238.4756414266758</v>
          </cell>
          <cell r="BK183">
            <v>0</v>
          </cell>
          <cell r="BL183">
            <v>0</v>
          </cell>
          <cell r="BM183">
            <v>0</v>
          </cell>
        </row>
        <row r="184">
          <cell r="A184">
            <v>39142</v>
          </cell>
          <cell r="B184">
            <v>9.599665533526986</v>
          </cell>
          <cell r="C184">
            <v>13.544733561003833</v>
          </cell>
          <cell r="D184">
            <v>10.125674603857224</v>
          </cell>
          <cell r="E184">
            <v>9.4681632659444208</v>
          </cell>
          <cell r="F184">
            <v>6.3121088439629487</v>
          </cell>
          <cell r="G184">
            <v>20.777358278044701</v>
          </cell>
          <cell r="H184">
            <v>0</v>
          </cell>
          <cell r="I184">
            <v>12.361213152760763</v>
          </cell>
          <cell r="J184">
            <v>17.095294785732975</v>
          </cell>
          <cell r="K184">
            <v>7.2326247170408795</v>
          </cell>
          <cell r="L184">
            <v>5.6545975060501439</v>
          </cell>
          <cell r="M184">
            <v>0</v>
          </cell>
          <cell r="N184">
            <v>0</v>
          </cell>
          <cell r="O184">
            <v>14.859756236829456</v>
          </cell>
          <cell r="P184">
            <v>10.257176871439787</v>
          </cell>
          <cell r="Q184">
            <v>39.582182542350949</v>
          </cell>
          <cell r="R184">
            <v>0</v>
          </cell>
          <cell r="S184">
            <v>2.498543084068666</v>
          </cell>
          <cell r="T184">
            <v>34.190589571465949</v>
          </cell>
          <cell r="U184">
            <v>90.999569167132464</v>
          </cell>
          <cell r="V184">
            <v>46.288798189061588</v>
          </cell>
          <cell r="W184">
            <v>41.160209753341718</v>
          </cell>
          <cell r="X184">
            <v>15.254263039577129</v>
          </cell>
          <cell r="Y184">
            <v>53.636018029080482</v>
          </cell>
          <cell r="Z184">
            <v>38.999379703273426</v>
          </cell>
          <cell r="AA184">
            <v>31.359150346199403</v>
          </cell>
          <cell r="AB184">
            <v>123.99454807855331</v>
          </cell>
          <cell r="AC184">
            <v>0</v>
          </cell>
          <cell r="AD184">
            <v>84.818962590752008</v>
          </cell>
          <cell r="AE184">
            <v>82.751146960004789</v>
          </cell>
          <cell r="AF184">
            <v>49.165647186169295</v>
          </cell>
          <cell r="AG184">
            <v>58.101643343553548</v>
          </cell>
          <cell r="AH184">
            <v>36.335581106320532</v>
          </cell>
          <cell r="AI184">
            <v>35.063615725258764</v>
          </cell>
          <cell r="AJ184">
            <v>35.789560258741993</v>
          </cell>
          <cell r="AK184">
            <v>35.789560258741993</v>
          </cell>
          <cell r="AL184">
            <v>49.084104341379451</v>
          </cell>
          <cell r="AM184">
            <v>36.335581106320532</v>
          </cell>
          <cell r="AN184">
            <v>35.063615725258764</v>
          </cell>
          <cell r="AO184">
            <v>35.789560258741993</v>
          </cell>
          <cell r="AP184">
            <v>35.789560258741993</v>
          </cell>
          <cell r="AQ184">
            <v>36.530534487674302</v>
          </cell>
          <cell r="AR184">
            <v>36.530534487674302</v>
          </cell>
          <cell r="AS184">
            <v>38.058823151938739</v>
          </cell>
          <cell r="AT184">
            <v>38.058823151938739</v>
          </cell>
          <cell r="AU184">
            <v>1290.3139251809575</v>
          </cell>
          <cell r="AW184">
            <v>417.81571742954287</v>
          </cell>
          <cell r="AX184">
            <v>341.24113696966879</v>
          </cell>
          <cell r="AY184">
            <v>531.25707078174594</v>
          </cell>
          <cell r="AZ184">
            <v>759.05685439921172</v>
          </cell>
          <cell r="BB184">
            <v>0</v>
          </cell>
          <cell r="BC184">
            <v>0</v>
          </cell>
          <cell r="BD184">
            <v>0</v>
          </cell>
          <cell r="BE184">
            <v>0</v>
          </cell>
          <cell r="BF184">
            <v>2</v>
          </cell>
          <cell r="BG184">
            <v>0</v>
          </cell>
          <cell r="BH184">
            <v>16591.212636829128</v>
          </cell>
          <cell r="BI184">
            <v>8117.548874489552</v>
          </cell>
          <cell r="BK184">
            <v>0</v>
          </cell>
          <cell r="BL184">
            <v>0</v>
          </cell>
          <cell r="BM184">
            <v>0</v>
          </cell>
        </row>
        <row r="185">
          <cell r="A185">
            <v>39173</v>
          </cell>
          <cell r="B185">
            <v>9.4049488433259913</v>
          </cell>
          <cell r="C185">
            <v>13.269996313185992</v>
          </cell>
          <cell r="D185">
            <v>9.9202885059739838</v>
          </cell>
          <cell r="E185">
            <v>9.2761139276639888</v>
          </cell>
          <cell r="F185">
            <v>6.184075951775994</v>
          </cell>
          <cell r="G185">
            <v>20.355916674595974</v>
          </cell>
          <cell r="H185">
            <v>0</v>
          </cell>
          <cell r="I185">
            <v>12.110482072227978</v>
          </cell>
          <cell r="J185">
            <v>16.74853903605997</v>
          </cell>
          <cell r="K185">
            <v>7.0859203614099933</v>
          </cell>
          <cell r="L185">
            <v>5.5399013734659963</v>
          </cell>
          <cell r="M185">
            <v>0</v>
          </cell>
          <cell r="N185">
            <v>0</v>
          </cell>
          <cell r="O185">
            <v>14.558345469806</v>
          </cell>
          <cell r="P185">
            <v>10.049123421635986</v>
          </cell>
          <cell r="Q185">
            <v>38.779309614261919</v>
          </cell>
          <cell r="R185">
            <v>0</v>
          </cell>
          <cell r="S185">
            <v>2.4478633975779962</v>
          </cell>
          <cell r="T185">
            <v>33.49707807211994</v>
          </cell>
          <cell r="U185">
            <v>89.153761638103859</v>
          </cell>
          <cell r="V185">
            <v>45.34989031302392</v>
          </cell>
          <cell r="W185">
            <v>40.32532860220595</v>
          </cell>
          <cell r="X185">
            <v>14.944850216791988</v>
          </cell>
          <cell r="Y185">
            <v>52.548081384860104</v>
          </cell>
          <cell r="Z185">
            <v>38.208328170364112</v>
          </cell>
          <cell r="AA185">
            <v>30.723070897222616</v>
          </cell>
          <cell r="AB185">
            <v>121.47948045244684</v>
          </cell>
          <cell r="AC185">
            <v>0</v>
          </cell>
          <cell r="AD185">
            <v>83.098520601989804</v>
          </cell>
          <cell r="AE185">
            <v>81.072647913333512</v>
          </cell>
          <cell r="AF185">
            <v>48.168386181788932</v>
          </cell>
          <cell r="AG185">
            <v>56.923127316345798</v>
          </cell>
          <cell r="AH185">
            <v>35.598561252363908</v>
          </cell>
          <cell r="AI185">
            <v>34.352396029462398</v>
          </cell>
          <cell r="AJ185">
            <v>35.063615725258764</v>
          </cell>
          <cell r="AK185">
            <v>35.063615725258764</v>
          </cell>
          <cell r="AL185">
            <v>48.088497327212764</v>
          </cell>
          <cell r="AM185">
            <v>35.598561252363908</v>
          </cell>
          <cell r="AN185">
            <v>34.352396029462398</v>
          </cell>
          <cell r="AO185">
            <v>35.063615725258764</v>
          </cell>
          <cell r="AP185">
            <v>35.063615725258764</v>
          </cell>
          <cell r="AQ185">
            <v>35.789560258741993</v>
          </cell>
          <cell r="AR185">
            <v>35.789560258741993</v>
          </cell>
          <cell r="AS185">
            <v>37.286849581483757</v>
          </cell>
          <cell r="AT185">
            <v>37.286849581483757</v>
          </cell>
          <cell r="AU185">
            <v>1264.1415907434703</v>
          </cell>
          <cell r="AW185">
            <v>409.34087074580191</v>
          </cell>
          <cell r="AX185">
            <v>334.31950574000808</v>
          </cell>
          <cell r="AY185">
            <v>520.48121425766021</v>
          </cell>
          <cell r="AZ185">
            <v>743.66037648581005</v>
          </cell>
          <cell r="BB185">
            <v>0</v>
          </cell>
          <cell r="BC185">
            <v>0</v>
          </cell>
          <cell r="BD185">
            <v>0</v>
          </cell>
          <cell r="BE185">
            <v>0</v>
          </cell>
          <cell r="BF185">
            <v>2</v>
          </cell>
          <cell r="BG185">
            <v>0</v>
          </cell>
          <cell r="BH185">
            <v>16406.828342647117</v>
          </cell>
          <cell r="BI185">
            <v>8203.3172939159122</v>
          </cell>
          <cell r="BK185">
            <v>0</v>
          </cell>
          <cell r="BL185">
            <v>0</v>
          </cell>
          <cell r="BM185">
            <v>0</v>
          </cell>
        </row>
        <row r="186">
          <cell r="A186">
            <v>39203</v>
          </cell>
          <cell r="B186">
            <v>9.2141817271294677</v>
          </cell>
          <cell r="C186">
            <v>13.000831751977199</v>
          </cell>
          <cell r="D186">
            <v>9.719068397109158</v>
          </cell>
          <cell r="E186">
            <v>9.0879600596345416</v>
          </cell>
          <cell r="F186">
            <v>6.0586400397563622</v>
          </cell>
          <cell r="G186">
            <v>19.943023464198021</v>
          </cell>
          <cell r="H186">
            <v>0</v>
          </cell>
          <cell r="I186">
            <v>11.864836744522865</v>
          </cell>
          <cell r="J186">
            <v>16.408816774340135</v>
          </cell>
          <cell r="K186">
            <v>6.9421917122208319</v>
          </cell>
          <cell r="L186">
            <v>5.4275317022817431</v>
          </cell>
          <cell r="M186">
            <v>0</v>
          </cell>
          <cell r="N186">
            <v>0</v>
          </cell>
          <cell r="O186">
            <v>14.263048426926449</v>
          </cell>
          <cell r="P186">
            <v>9.8452900646040842</v>
          </cell>
          <cell r="Q186">
            <v>37.992721915972147</v>
          </cell>
          <cell r="R186">
            <v>0</v>
          </cell>
          <cell r="S186">
            <v>2.3982116824035584</v>
          </cell>
          <cell r="T186">
            <v>32.81763354868027</v>
          </cell>
          <cell r="U186">
            <v>87.345393906487502</v>
          </cell>
          <cell r="V186">
            <v>44.43002695821329</v>
          </cell>
          <cell r="W186">
            <v>39.507381925911268</v>
          </cell>
          <cell r="X186">
            <v>14.64171342941121</v>
          </cell>
          <cell r="Y186">
            <v>51.482212115984325</v>
          </cell>
          <cell r="Z186">
            <v>37.433322085676778</v>
          </cell>
          <cell r="AA186">
            <v>30.099893489944787</v>
          </cell>
          <cell r="AB186">
            <v>119.01542769160589</v>
          </cell>
          <cell r="AC186">
            <v>0</v>
          </cell>
          <cell r="AD186">
            <v>81.412975534226007</v>
          </cell>
          <cell r="AE186">
            <v>79.428195029805295</v>
          </cell>
          <cell r="AF186">
            <v>47.191353315707893</v>
          </cell>
          <cell r="AG186">
            <v>55.768515949083259</v>
          </cell>
          <cell r="AH186">
            <v>34.876490884519441</v>
          </cell>
          <cell r="AI186">
            <v>33.655602497232621</v>
          </cell>
          <cell r="AJ186">
            <v>34.352396029462398</v>
          </cell>
          <cell r="AK186">
            <v>34.352396029462398</v>
          </cell>
          <cell r="AL186">
            <v>47.113084902311961</v>
          </cell>
          <cell r="AM186">
            <v>34.876490884519441</v>
          </cell>
          <cell r="AN186">
            <v>33.655602497232621</v>
          </cell>
          <cell r="AO186">
            <v>34.352396029462398</v>
          </cell>
          <cell r="AP186">
            <v>34.352396029462398</v>
          </cell>
          <cell r="AQ186">
            <v>35.063615725258764</v>
          </cell>
          <cell r="AR186">
            <v>35.063615725258764</v>
          </cell>
          <cell r="AS186">
            <v>36.530534487674302</v>
          </cell>
          <cell r="AT186">
            <v>36.530534487674302</v>
          </cell>
          <cell r="AU186">
            <v>1238.5001279617404</v>
          </cell>
          <cell r="AW186">
            <v>401.03792526949934</v>
          </cell>
          <cell r="AX186">
            <v>327.53827076885494</v>
          </cell>
          <cell r="AY186">
            <v>509.92393192338602</v>
          </cell>
          <cell r="AZ186">
            <v>728.57619603835428</v>
          </cell>
          <cell r="BB186">
            <v>0</v>
          </cell>
          <cell r="BC186">
            <v>0</v>
          </cell>
          <cell r="BD186">
            <v>0</v>
          </cell>
          <cell r="BE186">
            <v>0</v>
          </cell>
          <cell r="BF186">
            <v>2</v>
          </cell>
          <cell r="BG186">
            <v>0</v>
          </cell>
          <cell r="BH186">
            <v>16607.826940869858</v>
          </cell>
          <cell r="BI186">
            <v>8244.1824005333547</v>
          </cell>
          <cell r="BK186">
            <v>0</v>
          </cell>
          <cell r="BL186">
            <v>0</v>
          </cell>
          <cell r="BM186">
            <v>0</v>
          </cell>
        </row>
        <row r="187">
          <cell r="A187">
            <v>39234</v>
          </cell>
          <cell r="B187">
            <v>9.0272840729819332</v>
          </cell>
          <cell r="C187">
            <v>12.73712684270054</v>
          </cell>
          <cell r="D187">
            <v>9.5219297756110741</v>
          </cell>
          <cell r="E187">
            <v>8.9036226473246458</v>
          </cell>
          <cell r="F187">
            <v>5.9357484315497642</v>
          </cell>
          <cell r="G187">
            <v>19.538505253851302</v>
          </cell>
          <cell r="H187">
            <v>0</v>
          </cell>
          <cell r="I187">
            <v>11.624174011784945</v>
          </cell>
          <cell r="J187">
            <v>16.075985335447267</v>
          </cell>
          <cell r="K187">
            <v>6.8013784111507718</v>
          </cell>
          <cell r="L187">
            <v>5.3174413032633323</v>
          </cell>
          <cell r="M187">
            <v>0</v>
          </cell>
          <cell r="N187">
            <v>0</v>
          </cell>
          <cell r="O187">
            <v>13.973741099273417</v>
          </cell>
          <cell r="P187">
            <v>9.6455912012683633</v>
          </cell>
          <cell r="Q187">
            <v>37.222089122843272</v>
          </cell>
          <cell r="R187">
            <v>0</v>
          </cell>
          <cell r="S187">
            <v>2.3495670874884467</v>
          </cell>
          <cell r="T187">
            <v>32.151970670894535</v>
          </cell>
          <cell r="U187">
            <v>85.573706554842389</v>
          </cell>
          <cell r="V187">
            <v>43.528821831364908</v>
          </cell>
          <cell r="W187">
            <v>38.706026230730743</v>
          </cell>
          <cell r="X187">
            <v>14.344725376245265</v>
          </cell>
          <cell r="Y187">
            <v>50.437962614536652</v>
          </cell>
          <cell r="Z187">
            <v>36.674035988229512</v>
          </cell>
          <cell r="AA187">
            <v>29.489356423283972</v>
          </cell>
          <cell r="AB187">
            <v>116.60135502605013</v>
          </cell>
          <cell r="AC187">
            <v>0</v>
          </cell>
          <cell r="AD187">
            <v>79.761619548949852</v>
          </cell>
          <cell r="AE187">
            <v>77.817097727422464</v>
          </cell>
          <cell r="AF187">
            <v>46.234138286533408</v>
          </cell>
          <cell r="AG187">
            <v>54.637324366928503</v>
          </cell>
          <cell r="AH187">
            <v>34.169066771966669</v>
          </cell>
          <cell r="AI187">
            <v>32.972942512663998</v>
          </cell>
          <cell r="AJ187">
            <v>33.655602497232621</v>
          </cell>
          <cell r="AK187">
            <v>33.655602497232621</v>
          </cell>
          <cell r="AL187">
            <v>46.15745744578264</v>
          </cell>
          <cell r="AM187">
            <v>34.169066771966669</v>
          </cell>
          <cell r="AN187">
            <v>32.972942512663998</v>
          </cell>
          <cell r="AO187">
            <v>33.655602497232621</v>
          </cell>
          <cell r="AP187">
            <v>33.655602497232621</v>
          </cell>
          <cell r="AQ187">
            <v>34.352396029462398</v>
          </cell>
          <cell r="AR187">
            <v>34.352396029462398</v>
          </cell>
          <cell r="AS187">
            <v>35.789560258741993</v>
          </cell>
          <cell r="AT187">
            <v>35.789560258741993</v>
          </cell>
          <cell r="AU187">
            <v>1213.3787687968845</v>
          </cell>
          <cell r="AW187">
            <v>392.90339420893014</v>
          </cell>
          <cell r="AX187">
            <v>320.8945843012873</v>
          </cell>
          <cell r="AY187">
            <v>499.58079028666708</v>
          </cell>
          <cell r="AZ187">
            <v>713.79797851021749</v>
          </cell>
          <cell r="BB187">
            <v>0</v>
          </cell>
          <cell r="BC187">
            <v>0</v>
          </cell>
          <cell r="BD187">
            <v>0</v>
          </cell>
          <cell r="BE187">
            <v>0</v>
          </cell>
          <cell r="BF187">
            <v>2</v>
          </cell>
          <cell r="BG187">
            <v>0</v>
          </cell>
          <cell r="BH187">
            <v>16442.599247528138</v>
          </cell>
          <cell r="BI187">
            <v>8393.6695574556179</v>
          </cell>
          <cell r="BK187">
            <v>0</v>
          </cell>
          <cell r="BL187">
            <v>0</v>
          </cell>
          <cell r="BM187">
            <v>0</v>
          </cell>
        </row>
        <row r="188">
          <cell r="A188">
            <v>39264</v>
          </cell>
          <cell r="B188">
            <v>8.8441773938943982</v>
          </cell>
          <cell r="C188">
            <v>12.478770843440046</v>
          </cell>
          <cell r="D188">
            <v>9.3287898538338112</v>
          </cell>
          <cell r="E188">
            <v>8.7230242789095431</v>
          </cell>
          <cell r="F188">
            <v>5.8153495192730293</v>
          </cell>
          <cell r="G188">
            <v>19.14219216760705</v>
          </cell>
          <cell r="H188">
            <v>0</v>
          </cell>
          <cell r="I188">
            <v>11.388392808576338</v>
          </cell>
          <cell r="J188">
            <v>15.74990494803111</v>
          </cell>
          <cell r="K188">
            <v>6.6634213241670128</v>
          </cell>
          <cell r="L188">
            <v>5.2095839443487568</v>
          </cell>
          <cell r="M188">
            <v>0</v>
          </cell>
          <cell r="N188">
            <v>0</v>
          </cell>
          <cell r="O188">
            <v>13.690301993288603</v>
          </cell>
          <cell r="P188">
            <v>9.4499429688186698</v>
          </cell>
          <cell r="Q188">
            <v>36.467087610441247</v>
          </cell>
          <cell r="R188">
            <v>0</v>
          </cell>
          <cell r="S188">
            <v>2.301909184712239</v>
          </cell>
          <cell r="T188">
            <v>31.499809896062221</v>
          </cell>
          <cell r="U188">
            <v>83.837955569519465</v>
          </cell>
          <cell r="V188">
            <v>42.645896474668852</v>
          </cell>
          <cell r="W188">
            <v>37.920924990259536</v>
          </cell>
          <cell r="X188">
            <v>14.053761338243156</v>
          </cell>
          <cell r="Y188">
            <v>49.414894351743158</v>
          </cell>
          <cell r="Z188">
            <v>35.930151018591772</v>
          </cell>
          <cell r="AA188">
            <v>28.891203304423215</v>
          </cell>
          <cell r="AB188">
            <v>114.23624867475814</v>
          </cell>
          <cell r="AC188">
            <v>0</v>
          </cell>
          <cell r="AD188">
            <v>78.143759165231231</v>
          </cell>
          <cell r="AE188">
            <v>76.238679431742113</v>
          </cell>
          <cell r="AF188">
            <v>45.296339115301109</v>
          </cell>
          <cell r="AG188">
            <v>53.529077530097545</v>
          </cell>
          <cell r="AH188">
            <v>33.475991834526674</v>
          </cell>
          <cell r="AI188">
            <v>32.304129395182947</v>
          </cell>
          <cell r="AJ188">
            <v>32.972942512663998</v>
          </cell>
          <cell r="AK188">
            <v>32.972942512663998</v>
          </cell>
          <cell r="AL188">
            <v>45.221213645355782</v>
          </cell>
          <cell r="AM188">
            <v>33.475991834526674</v>
          </cell>
          <cell r="AN188">
            <v>32.304129395182947</v>
          </cell>
          <cell r="AO188">
            <v>32.972942512663998</v>
          </cell>
          <cell r="AP188">
            <v>32.972942512663998</v>
          </cell>
          <cell r="AQ188">
            <v>33.655602497232621</v>
          </cell>
          <cell r="AR188">
            <v>33.655602497232621</v>
          </cell>
          <cell r="AS188">
            <v>35.063615725258764</v>
          </cell>
          <cell r="AT188">
            <v>35.063615725258764</v>
          </cell>
          <cell r="AU188">
            <v>1188.7669636256392</v>
          </cell>
          <cell r="AW188">
            <v>384.93386149740962</v>
          </cell>
          <cell r="AX188">
            <v>314.38565634537616</v>
          </cell>
          <cell r="AY188">
            <v>489.44744578285326</v>
          </cell>
          <cell r="AZ188">
            <v>699.31951784278579</v>
          </cell>
          <cell r="BB188">
            <v>0</v>
          </cell>
          <cell r="BC188">
            <v>0</v>
          </cell>
          <cell r="BD188">
            <v>0</v>
          </cell>
          <cell r="BE188">
            <v>0</v>
          </cell>
          <cell r="BF188">
            <v>2</v>
          </cell>
          <cell r="BG188">
            <v>0</v>
          </cell>
          <cell r="BH188">
            <v>16382.566655445435</v>
          </cell>
          <cell r="BI188">
            <v>8441.4204412001382</v>
          </cell>
          <cell r="BK188">
            <v>0</v>
          </cell>
          <cell r="BL188">
            <v>0</v>
          </cell>
          <cell r="BM188">
            <v>0</v>
          </cell>
        </row>
        <row r="189">
          <cell r="A189">
            <v>39295</v>
          </cell>
          <cell r="B189">
            <v>8.6647847948840386</v>
          </cell>
          <cell r="C189">
            <v>12.225655258535019</v>
          </cell>
          <cell r="D189">
            <v>9.1395675233708307</v>
          </cell>
          <cell r="E189">
            <v>8.5460891127623402</v>
          </cell>
          <cell r="F189">
            <v>5.6973927418415604</v>
          </cell>
          <cell r="G189">
            <v>18.753917775228466</v>
          </cell>
          <cell r="H189">
            <v>0</v>
          </cell>
          <cell r="I189">
            <v>11.157394119439711</v>
          </cell>
          <cell r="J189">
            <v>15.430438675820882</v>
          </cell>
          <cell r="K189">
            <v>6.5282625166934549</v>
          </cell>
          <cell r="L189">
            <v>5.1039143312330655</v>
          </cell>
          <cell r="M189">
            <v>0</v>
          </cell>
          <cell r="N189">
            <v>0</v>
          </cell>
          <cell r="O189">
            <v>13.412612079752019</v>
          </cell>
          <cell r="P189">
            <v>9.2582632054925327</v>
          </cell>
          <cell r="Q189">
            <v>35.72740031863141</v>
          </cell>
          <cell r="R189">
            <v>0</v>
          </cell>
          <cell r="S189">
            <v>2.2552179603122826</v>
          </cell>
          <cell r="T189">
            <v>30.860877351641765</v>
          </cell>
          <cell r="U189">
            <v>82.137412028215792</v>
          </cell>
          <cell r="V189">
            <v>41.780880106838083</v>
          </cell>
          <cell r="W189">
            <v>37.151748504091834</v>
          </cell>
          <cell r="X189">
            <v>13.768699126117106</v>
          </cell>
          <cell r="Y189">
            <v>48.412577693813923</v>
          </cell>
          <cell r="Z189">
            <v>35.201354784980538</v>
          </cell>
          <cell r="AA189">
            <v>28.305182941139325</v>
          </cell>
          <cell r="AB189">
            <v>111.91911541993377</v>
          </cell>
          <cell r="AC189">
            <v>0</v>
          </cell>
          <cell r="AD189">
            <v>76.558714968495863</v>
          </cell>
          <cell r="AE189">
            <v>74.692277291751168</v>
          </cell>
          <cell r="AF189">
            <v>44.377561976665454</v>
          </cell>
          <cell r="AG189">
            <v>52.443310034368608</v>
          </cell>
          <cell r="AH189">
            <v>32.796975017904352</v>
          </cell>
          <cell r="AI189">
            <v>31.64888227915727</v>
          </cell>
          <cell r="AJ189">
            <v>32.304129395182947</v>
          </cell>
          <cell r="AK189">
            <v>32.304129395182947</v>
          </cell>
          <cell r="AL189">
            <v>44.303960328858139</v>
          </cell>
          <cell r="AM189">
            <v>32.796975017904352</v>
          </cell>
          <cell r="AN189">
            <v>31.64888227915727</v>
          </cell>
          <cell r="AO189">
            <v>32.304129395182947</v>
          </cell>
          <cell r="AP189">
            <v>32.304129395182947</v>
          </cell>
          <cell r="AQ189">
            <v>32.972942512663998</v>
          </cell>
          <cell r="AR189">
            <v>32.972942512663998</v>
          </cell>
          <cell r="AS189">
            <v>34.352396029462398</v>
          </cell>
          <cell r="AT189">
            <v>34.352396029462398</v>
          </cell>
          <cell r="AU189">
            <v>1164.654376810083</v>
          </cell>
          <cell r="AW189">
            <v>377.12598035870855</v>
          </cell>
          <cell r="AX189">
            <v>308.00875350053843</v>
          </cell>
          <cell r="AY189">
            <v>479.51964295083599</v>
          </cell>
          <cell r="AZ189">
            <v>685.13473385924704</v>
          </cell>
          <cell r="BB189">
            <v>0</v>
          </cell>
          <cell r="BC189">
            <v>0</v>
          </cell>
          <cell r="BD189">
            <v>0</v>
          </cell>
          <cell r="BE189">
            <v>0</v>
          </cell>
          <cell r="BF189">
            <v>2</v>
          </cell>
          <cell r="BG189">
            <v>0</v>
          </cell>
          <cell r="BH189">
            <v>16373.537574990971</v>
          </cell>
          <cell r="BI189">
            <v>8612.0687441587252</v>
          </cell>
          <cell r="BK189">
            <v>0</v>
          </cell>
          <cell r="BL189">
            <v>0</v>
          </cell>
          <cell r="BM189">
            <v>0</v>
          </cell>
        </row>
        <row r="190">
          <cell r="A190">
            <v>39326</v>
          </cell>
          <cell r="B190">
            <v>8.4890309406824294</v>
          </cell>
          <cell r="C190">
            <v>11.977673793017679</v>
          </cell>
          <cell r="D190">
            <v>8.9541833209937902</v>
          </cell>
          <cell r="E190">
            <v>8.3727428456045878</v>
          </cell>
          <cell r="F190">
            <v>5.5818285637363925</v>
          </cell>
          <cell r="G190">
            <v>18.373519022298954</v>
          </cell>
          <cell r="H190">
            <v>0</v>
          </cell>
          <cell r="I190">
            <v>10.931080937317091</v>
          </cell>
          <cell r="J190">
            <v>15.117452360119385</v>
          </cell>
          <cell r="K190">
            <v>6.3958452292812833</v>
          </cell>
          <cell r="L190">
            <v>5.0003880883471856</v>
          </cell>
          <cell r="M190">
            <v>0</v>
          </cell>
          <cell r="N190">
            <v>0</v>
          </cell>
          <cell r="O190">
            <v>13.140554743796102</v>
          </cell>
          <cell r="P190">
            <v>9.0704714160716353</v>
          </cell>
          <cell r="Q190">
            <v>35.002716618430256</v>
          </cell>
          <cell r="R190">
            <v>0</v>
          </cell>
          <cell r="S190">
            <v>2.2094738064789872</v>
          </cell>
          <cell r="T190">
            <v>30.23490472023877</v>
          </cell>
          <cell r="U190">
            <v>80.471361793866294</v>
          </cell>
          <cell r="V190">
            <v>40.933409467400182</v>
          </cell>
          <cell r="W190">
            <v>36.398173759364383</v>
          </cell>
          <cell r="X190">
            <v>13.489419029029616</v>
          </cell>
          <cell r="Y190">
            <v>47.430591721519896</v>
          </cell>
          <cell r="Z190">
            <v>34.487341232072509</v>
          </cell>
          <cell r="AA190">
            <v>27.73104923631562</v>
          </cell>
          <cell r="AB190">
            <v>109.64898218990803</v>
          </cell>
          <cell r="AC190">
            <v>0</v>
          </cell>
          <cell r="AD190">
            <v>75.005821325207677</v>
          </cell>
          <cell r="AE190">
            <v>73.177241901504487</v>
          </cell>
          <cell r="AF190">
            <v>43.477421033514176</v>
          </cell>
          <cell r="AG190">
            <v>51.379565915637315</v>
          </cell>
          <cell r="AH190">
            <v>32.131731171461226</v>
          </cell>
          <cell r="AI190">
            <v>31.006925995947658</v>
          </cell>
          <cell r="AJ190">
            <v>31.64888227915727</v>
          </cell>
          <cell r="AK190">
            <v>31.64888227915727</v>
          </cell>
          <cell r="AL190">
            <v>43.405312299101013</v>
          </cell>
          <cell r="AM190">
            <v>32.131731171461226</v>
          </cell>
          <cell r="AN190">
            <v>31.006925995947658</v>
          </cell>
          <cell r="AO190">
            <v>31.64888227915727</v>
          </cell>
          <cell r="AP190">
            <v>31.64888227915727</v>
          </cell>
          <cell r="AQ190">
            <v>32.304129395182947</v>
          </cell>
          <cell r="AR190">
            <v>32.304129395182947</v>
          </cell>
          <cell r="AS190">
            <v>33.655602497232621</v>
          </cell>
          <cell r="AT190">
            <v>33.655602497232621</v>
          </cell>
          <cell r="AU190">
            <v>1141.0308823572257</v>
          </cell>
          <cell r="AW190">
            <v>369.47647190158705</v>
          </cell>
          <cell r="AX190">
            <v>301.76119780965553</v>
          </cell>
          <cell r="AY190">
            <v>469.79321264598303</v>
          </cell>
          <cell r="AZ190">
            <v>671.23766971124257</v>
          </cell>
          <cell r="BB190">
            <v>0</v>
          </cell>
          <cell r="BC190">
            <v>0</v>
          </cell>
          <cell r="BD190">
            <v>0</v>
          </cell>
          <cell r="BE190">
            <v>0</v>
          </cell>
          <cell r="BF190">
            <v>2</v>
          </cell>
          <cell r="BG190">
            <v>0</v>
          </cell>
          <cell r="BH190">
            <v>16392.833415700108</v>
          </cell>
          <cell r="BI190">
            <v>8480.6585176120061</v>
          </cell>
          <cell r="BK190">
            <v>0</v>
          </cell>
          <cell r="BL190">
            <v>0</v>
          </cell>
          <cell r="BM190">
            <v>0</v>
          </cell>
        </row>
        <row r="191">
          <cell r="A191">
            <v>39356</v>
          </cell>
          <cell r="B191">
            <v>8.3168420240987686</v>
          </cell>
          <cell r="C191">
            <v>11.73472230797498</v>
          </cell>
          <cell r="D191">
            <v>8.7725593952822578</v>
          </cell>
          <cell r="E191">
            <v>8.2029126813028963</v>
          </cell>
          <cell r="F191">
            <v>5.4686084542019309</v>
          </cell>
          <cell r="G191">
            <v>18.000836161748019</v>
          </cell>
          <cell r="H191">
            <v>0</v>
          </cell>
          <cell r="I191">
            <v>10.709358222812105</v>
          </cell>
          <cell r="J191">
            <v>14.810814563463552</v>
          </cell>
          <cell r="K191">
            <v>6.2661138537730459</v>
          </cell>
          <cell r="L191">
            <v>4.898961740222564</v>
          </cell>
          <cell r="M191">
            <v>0</v>
          </cell>
          <cell r="N191">
            <v>0</v>
          </cell>
          <cell r="O191">
            <v>12.874015735933725</v>
          </cell>
          <cell r="P191">
            <v>8.8864887380781354</v>
          </cell>
          <cell r="Q191">
            <v>34.292732181557902</v>
          </cell>
          <cell r="R191">
            <v>0</v>
          </cell>
          <cell r="S191">
            <v>2.1646575131215964</v>
          </cell>
          <cell r="T191">
            <v>29.621629126927104</v>
          </cell>
          <cell r="U191">
            <v>78.839105214744478</v>
          </cell>
          <cell r="V191">
            <v>40.103128664147462</v>
          </cell>
          <cell r="W191">
            <v>35.659884295108419</v>
          </cell>
          <cell r="X191">
            <v>13.215803764321334</v>
          </cell>
          <cell r="Y191">
            <v>46.468524053429398</v>
          </cell>
          <cell r="Z191">
            <v>33.7878105124773</v>
          </cell>
          <cell r="AA191">
            <v>27.168561084594327</v>
          </cell>
          <cell r="AB191">
            <v>107.42489565050103</v>
          </cell>
          <cell r="AC191">
            <v>0</v>
          </cell>
          <cell r="AD191">
            <v>73.48442610333835</v>
          </cell>
          <cell r="AE191">
            <v>71.692937027409215</v>
          </cell>
          <cell r="AF191">
            <v>42.595538274937425</v>
          </cell>
          <cell r="AG191">
            <v>50.337398458436233</v>
          </cell>
          <cell r="AH191">
            <v>31.479980928467466</v>
          </cell>
          <cell r="AI191">
            <v>30.377990958351628</v>
          </cell>
          <cell r="AJ191">
            <v>31.006925995947658</v>
          </cell>
          <cell r="AK191">
            <v>31.006925995947658</v>
          </cell>
          <cell r="AL191">
            <v>42.524892172118086</v>
          </cell>
          <cell r="AM191">
            <v>31.479980928467466</v>
          </cell>
          <cell r="AN191">
            <v>30.377990958351628</v>
          </cell>
          <cell r="AO191">
            <v>31.006925995947658</v>
          </cell>
          <cell r="AP191">
            <v>31.006925995947658</v>
          </cell>
          <cell r="AQ191">
            <v>31.64888227915727</v>
          </cell>
          <cell r="AR191">
            <v>31.64888227915727</v>
          </cell>
          <cell r="AS191">
            <v>32.972942512663998</v>
          </cell>
          <cell r="AT191">
            <v>32.972942512663998</v>
          </cell>
          <cell r="AU191">
            <v>1117.8865596666321</v>
          </cell>
          <cell r="AW191">
            <v>361.98212374283565</v>
          </cell>
          <cell r="AX191">
            <v>295.64036563447507</v>
          </cell>
          <cell r="AY191">
            <v>460.2640702893213</v>
          </cell>
          <cell r="AZ191">
            <v>657.62248937731079</v>
          </cell>
          <cell r="BB191">
            <v>0</v>
          </cell>
          <cell r="BC191">
            <v>0</v>
          </cell>
          <cell r="BD191">
            <v>0</v>
          </cell>
          <cell r="BE191">
            <v>0</v>
          </cell>
          <cell r="BF191">
            <v>2</v>
          </cell>
          <cell r="BG191">
            <v>0</v>
          </cell>
          <cell r="BH191">
            <v>16198.898081654126</v>
          </cell>
          <cell r="BI191">
            <v>8157.1024099207525</v>
          </cell>
          <cell r="BK191">
            <v>0</v>
          </cell>
          <cell r="BL191">
            <v>0</v>
          </cell>
          <cell r="BM191">
            <v>0</v>
          </cell>
        </row>
        <row r="192">
          <cell r="A192">
            <v>39387</v>
          </cell>
          <cell r="B192">
            <v>8.1481457350248245</v>
          </cell>
          <cell r="C192">
            <v>11.496698776815853</v>
          </cell>
          <cell r="D192">
            <v>8.5946194739302886</v>
          </cell>
          <cell r="E192">
            <v>8.0365273002984576</v>
          </cell>
          <cell r="F192">
            <v>5.3576848668656387</v>
          </cell>
          <cell r="G192">
            <v>17.635712686766059</v>
          </cell>
          <cell r="H192">
            <v>0</v>
          </cell>
          <cell r="I192">
            <v>10.492132864278533</v>
          </cell>
          <cell r="J192">
            <v>14.510396514427761</v>
          </cell>
          <cell r="K192">
            <v>6.1390139099502115</v>
          </cell>
          <cell r="L192">
            <v>4.7995926932338024</v>
          </cell>
          <cell r="M192">
            <v>0</v>
          </cell>
          <cell r="N192">
            <v>0</v>
          </cell>
          <cell r="O192">
            <v>12.612883124079536</v>
          </cell>
          <cell r="P192">
            <v>8.7062379086566608</v>
          </cell>
          <cell r="Q192">
            <v>33.597148852636572</v>
          </cell>
          <cell r="R192">
            <v>0</v>
          </cell>
          <cell r="S192">
            <v>2.1207502598009809</v>
          </cell>
          <cell r="T192">
            <v>29.020793028855522</v>
          </cell>
          <cell r="U192">
            <v>77.239956830646264</v>
          </cell>
          <cell r="V192">
            <v>39.289689023681319</v>
          </cell>
          <cell r="W192">
            <v>34.936570069353017</v>
          </cell>
          <cell r="X192">
            <v>12.947738428258628</v>
          </cell>
          <cell r="Y192">
            <v>45.525970672730033</v>
          </cell>
          <cell r="Z192">
            <v>33.102468860817616</v>
          </cell>
          <cell r="AA192">
            <v>26.617482271125283</v>
          </cell>
          <cell r="AB192">
            <v>105.24592180467293</v>
          </cell>
          <cell r="AC192">
            <v>0</v>
          </cell>
          <cell r="AD192">
            <v>71.99389039850692</v>
          </cell>
          <cell r="AE192">
            <v>70.238739341040812</v>
          </cell>
          <cell r="AF192">
            <v>41.731543357483432</v>
          </cell>
          <cell r="AG192">
            <v>49.316370008338332</v>
          </cell>
          <cell r="AH192">
            <v>30.841450588782859</v>
          </cell>
          <cell r="AI192">
            <v>29.76181304739136</v>
          </cell>
          <cell r="AJ192">
            <v>30.377990958351628</v>
          </cell>
          <cell r="AK192">
            <v>30.377990958351628</v>
          </cell>
          <cell r="AL192">
            <v>41.66233021868441</v>
          </cell>
          <cell r="AM192">
            <v>30.841450588782859</v>
          </cell>
          <cell r="AN192">
            <v>29.76181304739136</v>
          </cell>
          <cell r="AO192">
            <v>30.377990958351628</v>
          </cell>
          <cell r="AP192">
            <v>30.377990958351628</v>
          </cell>
          <cell r="AQ192">
            <v>31.006925995947658</v>
          </cell>
          <cell r="AR192">
            <v>31.006925995947658</v>
          </cell>
          <cell r="AS192">
            <v>32.304129395182947</v>
          </cell>
          <cell r="AT192">
            <v>32.304129395182947</v>
          </cell>
          <cell r="AU192">
            <v>1095.2116893643029</v>
          </cell>
          <cell r="AW192">
            <v>354.63978865824697</v>
          </cell>
          <cell r="AX192">
            <v>289.6436865538231</v>
          </cell>
          <cell r="AY192">
            <v>450.92821415223284</v>
          </cell>
          <cell r="AZ192">
            <v>644.28347521207002</v>
          </cell>
          <cell r="BB192">
            <v>0</v>
          </cell>
          <cell r="BC192">
            <v>0</v>
          </cell>
          <cell r="BD192">
            <v>0</v>
          </cell>
          <cell r="BE192">
            <v>0</v>
          </cell>
          <cell r="BF192">
            <v>2</v>
          </cell>
          <cell r="BG192">
            <v>0</v>
          </cell>
          <cell r="BH192">
            <v>16511.653908597909</v>
          </cell>
          <cell r="BI192">
            <v>8408.661910229268</v>
          </cell>
          <cell r="BK192">
            <v>0</v>
          </cell>
          <cell r="BL192">
            <v>0</v>
          </cell>
          <cell r="BM192">
            <v>0</v>
          </cell>
        </row>
        <row r="193">
          <cell r="A193">
            <v>39417</v>
          </cell>
          <cell r="B193">
            <v>7.9828712300685609</v>
          </cell>
          <cell r="C193">
            <v>11.263503242425507</v>
          </cell>
          <cell r="D193">
            <v>8.4202888317161477</v>
          </cell>
          <cell r="E193">
            <v>7.8735168296566629</v>
          </cell>
          <cell r="F193">
            <v>5.2490112197711092</v>
          </cell>
          <cell r="G193">
            <v>17.277995265079898</v>
          </cell>
          <cell r="H193">
            <v>0</v>
          </cell>
          <cell r="I193">
            <v>10.279313638718413</v>
          </cell>
          <cell r="J193">
            <v>14.216072053546743</v>
          </cell>
          <cell r="K193">
            <v>6.0144920226543963</v>
          </cell>
          <cell r="L193">
            <v>4.7022392177116199</v>
          </cell>
          <cell r="M193">
            <v>0</v>
          </cell>
          <cell r="N193">
            <v>0</v>
          </cell>
          <cell r="O193">
            <v>12.357047246544498</v>
          </cell>
          <cell r="P193">
            <v>8.5296432321280502</v>
          </cell>
          <cell r="Q193">
            <v>32.915674523981295</v>
          </cell>
          <cell r="R193">
            <v>0</v>
          </cell>
          <cell r="S193">
            <v>2.0777336078260631</v>
          </cell>
          <cell r="T193">
            <v>28.432144107093485</v>
          </cell>
          <cell r="U193">
            <v>75.673245085033457</v>
          </cell>
          <cell r="V193">
            <v>38.492748944988101</v>
          </cell>
          <cell r="W193">
            <v>34.227927328924103</v>
          </cell>
          <cell r="X193">
            <v>12.685110447780181</v>
          </cell>
          <cell r="Y193">
            <v>44.602535757563295</v>
          </cell>
          <cell r="Z193">
            <v>32.431028470363543</v>
          </cell>
          <cell r="AA193">
            <v>26.077581372368353</v>
          </cell>
          <cell r="AB193">
            <v>103.11114560029519</v>
          </cell>
          <cell r="AC193">
            <v>0</v>
          </cell>
          <cell r="AD193">
            <v>70.533588265674183</v>
          </cell>
          <cell r="AE193">
            <v>68.814038157378533</v>
          </cell>
          <cell r="AF193">
            <v>40.885073449634156</v>
          </cell>
          <cell r="AG193">
            <v>48.316051788165602</v>
          </cell>
          <cell r="AH193">
            <v>30.215872003917426</v>
          </cell>
          <cell r="AI193">
            <v>29.158133501397881</v>
          </cell>
          <cell r="AJ193">
            <v>29.76181304739136</v>
          </cell>
          <cell r="AK193">
            <v>29.76181304739136</v>
          </cell>
          <cell r="AL193">
            <v>40.817264209049952</v>
          </cell>
          <cell r="AM193">
            <v>30.215872003917426</v>
          </cell>
          <cell r="AN193">
            <v>29.158133501397881</v>
          </cell>
          <cell r="AO193">
            <v>29.76181304739136</v>
          </cell>
          <cell r="AP193">
            <v>29.76181304739136</v>
          </cell>
          <cell r="AQ193">
            <v>30.377990958351628</v>
          </cell>
          <cell r="AR193">
            <v>30.377990958351628</v>
          </cell>
          <cell r="AS193">
            <v>31.64888227915727</v>
          </cell>
          <cell r="AT193">
            <v>31.64888227915727</v>
          </cell>
          <cell r="AU193">
            <v>1072.9967492210599</v>
          </cell>
          <cell r="AW193">
            <v>347.44638326095043</v>
          </cell>
          <cell r="AX193">
            <v>283.76864228416582</v>
          </cell>
          <cell r="AY193">
            <v>441.78172367594351</v>
          </cell>
          <cell r="AZ193">
            <v>631.2150255451163</v>
          </cell>
          <cell r="BB193">
            <v>0</v>
          </cell>
          <cell r="BC193">
            <v>0</v>
          </cell>
          <cell r="BD193">
            <v>0</v>
          </cell>
          <cell r="BE193">
            <v>0</v>
          </cell>
          <cell r="BF193">
            <v>2</v>
          </cell>
          <cell r="BG193">
            <v>0</v>
          </cell>
          <cell r="BH193">
            <v>16192.522227330846</v>
          </cell>
          <cell r="BI193">
            <v>8386.1191959369862</v>
          </cell>
          <cell r="BK193">
            <v>0</v>
          </cell>
          <cell r="BL193">
            <v>0</v>
          </cell>
          <cell r="BM193">
            <v>0</v>
          </cell>
        </row>
        <row r="194">
          <cell r="B194">
            <v>8.9527268963341111</v>
          </cell>
          <cell r="C194">
            <v>12.631929730444025</v>
          </cell>
          <cell r="D194">
            <v>9.443287274215427</v>
          </cell>
          <cell r="E194">
            <v>8.8300868018637821</v>
          </cell>
          <cell r="F194">
            <v>5.8867245345758548</v>
          </cell>
          <cell r="G194">
            <v>19.377134926312184</v>
          </cell>
          <cell r="H194">
            <v>0</v>
          </cell>
          <cell r="I194">
            <v>11.528168880211037</v>
          </cell>
          <cell r="J194">
            <v>15.94321228114293</v>
          </cell>
          <cell r="K194">
            <v>6.7452051958681665</v>
          </cell>
          <cell r="L194">
            <v>5.2735240622242054</v>
          </cell>
          <cell r="M194">
            <v>0</v>
          </cell>
          <cell r="N194">
            <v>0</v>
          </cell>
          <cell r="O194">
            <v>13.858330675147336</v>
          </cell>
          <cell r="P194">
            <v>9.5659273686857613</v>
          </cell>
          <cell r="Q194">
            <v>36.914668435569375</v>
          </cell>
          <cell r="R194">
            <v>0</v>
          </cell>
          <cell r="S194">
            <v>2.3301617949362745</v>
          </cell>
          <cell r="T194">
            <v>31.88642456228586</v>
          </cell>
          <cell r="U194">
            <v>84.866945373468525</v>
          </cell>
          <cell r="V194">
            <v>43.16931325355624</v>
          </cell>
          <cell r="W194">
            <v>38.38634956921338</v>
          </cell>
          <cell r="X194">
            <v>14.226250958558316</v>
          </cell>
          <cell r="Y194">
            <v>50.0213908020174</v>
          </cell>
          <cell r="Z194">
            <v>36.371141722638981</v>
          </cell>
          <cell r="AA194">
            <v>29.245801092765273</v>
          </cell>
          <cell r="AB194">
            <v>115.63833361742167</v>
          </cell>
          <cell r="AC194">
            <v>0</v>
          </cell>
          <cell r="AD194">
            <v>79.102860933362948</v>
          </cell>
          <cell r="AE194">
            <v>77.174399097958855</v>
          </cell>
          <cell r="AF194">
            <v>45.852286249140931</v>
          </cell>
          <cell r="AG194">
            <v>54.186069636108485</v>
          </cell>
          <cell r="AH194">
            <v>33.886861279526997</v>
          </cell>
          <cell r="AI194">
            <v>32.700615921450051</v>
          </cell>
          <cell r="AJ194">
            <v>33.377637753873636</v>
          </cell>
          <cell r="AK194">
            <v>33.377637753873636</v>
          </cell>
          <cell r="AL194">
            <v>45.77623872256784</v>
          </cell>
          <cell r="AM194">
            <v>33.886861279526997</v>
          </cell>
          <cell r="AN194">
            <v>32.700615921450051</v>
          </cell>
          <cell r="AO194">
            <v>33.377637753873636</v>
          </cell>
          <cell r="AP194">
            <v>33.377637753873636</v>
          </cell>
          <cell r="AQ194">
            <v>34.068676403677038</v>
          </cell>
          <cell r="AR194">
            <v>34.068676403677038</v>
          </cell>
          <cell r="AS194">
            <v>35.493970960256846</v>
          </cell>
          <cell r="AT194">
            <v>35.493970960256846</v>
          </cell>
          <cell r="BA194">
            <v>450</v>
          </cell>
        </row>
        <row r="195">
          <cell r="A195">
            <v>39448</v>
          </cell>
          <cell r="B195">
            <v>7.8209491028037172</v>
          </cell>
          <cell r="C195">
            <v>11.03503777518881</v>
          </cell>
          <cell r="D195">
            <v>8.2494942591217235</v>
          </cell>
          <cell r="E195">
            <v>7.7138128137242141</v>
          </cell>
          <cell r="F195">
            <v>5.1425418758161436</v>
          </cell>
          <cell r="G195">
            <v>16.92753367456147</v>
          </cell>
          <cell r="H195">
            <v>0</v>
          </cell>
          <cell r="I195">
            <v>10.070811173473272</v>
          </cell>
          <cell r="J195">
            <v>13.927717580335377</v>
          </cell>
          <cell r="K195">
            <v>5.8924958993726646</v>
          </cell>
          <cell r="L195">
            <v>4.6068604304186298</v>
          </cell>
          <cell r="M195">
            <v>0</v>
          </cell>
          <cell r="N195">
            <v>0</v>
          </cell>
          <cell r="O195">
            <v>12.10640066598385</v>
          </cell>
          <cell r="P195">
            <v>8.3566305482012311</v>
          </cell>
          <cell r="Q195">
            <v>32.248023012930368</v>
          </cell>
          <cell r="R195">
            <v>0</v>
          </cell>
          <cell r="S195">
            <v>2.0355894925105558</v>
          </cell>
          <cell r="T195">
            <v>27.855435160670755</v>
          </cell>
          <cell r="U195">
            <v>74.138312043016043</v>
          </cell>
          <cell r="V195">
            <v>37.711973755985021</v>
          </cell>
          <cell r="W195">
            <v>33.53365848188443</v>
          </cell>
          <cell r="X195">
            <v>12.427809533222348</v>
          </cell>
          <cell r="Y195">
            <v>43.697831514800647</v>
          </cell>
          <cell r="Z195">
            <v>31.773207372169171</v>
          </cell>
          <cell r="AA195">
            <v>25.548631658907965</v>
          </cell>
          <cell r="AB195">
            <v>101.01967054587779</v>
          </cell>
          <cell r="AC195">
            <v>0</v>
          </cell>
          <cell r="AD195">
            <v>69.102906456279328</v>
          </cell>
          <cell r="AE195">
            <v>67.4182351783505</v>
          </cell>
          <cell r="AF195">
            <v>40.05577307943549</v>
          </cell>
          <cell r="AG195">
            <v>47.336023717925649</v>
          </cell>
          <cell r="AH195">
            <v>29.602982464423437</v>
          </cell>
          <cell r="AI195">
            <v>28.566698807345063</v>
          </cell>
          <cell r="AJ195">
            <v>29.158133501397881</v>
          </cell>
          <cell r="AK195">
            <v>29.158133501397881</v>
          </cell>
          <cell r="AL195">
            <v>39.989339260822547</v>
          </cell>
          <cell r="AM195">
            <v>29.602982464423437</v>
          </cell>
          <cell r="AN195">
            <v>28.566698807345063</v>
          </cell>
          <cell r="AO195">
            <v>29.158133501397881</v>
          </cell>
          <cell r="AP195">
            <v>29.158133501397881</v>
          </cell>
          <cell r="AQ195">
            <v>29.76181304739136</v>
          </cell>
          <cell r="AR195">
            <v>29.76181304739136</v>
          </cell>
          <cell r="AS195">
            <v>31.006925995947658</v>
          </cell>
          <cell r="AT195">
            <v>31.006925995947658</v>
          </cell>
          <cell r="AU195">
            <v>1051.2324101537183</v>
          </cell>
          <cell r="AW195">
            <v>340.39888670655517</v>
          </cell>
          <cell r="AX195">
            <v>278.01276562206488</v>
          </cell>
          <cell r="AY195">
            <v>432.82075782509844</v>
          </cell>
          <cell r="AZ195">
            <v>618.41165232861999</v>
          </cell>
          <cell r="BB195">
            <v>0</v>
          </cell>
          <cell r="BC195">
            <v>0</v>
          </cell>
          <cell r="BD195">
            <v>0</v>
          </cell>
          <cell r="BE195">
            <v>0</v>
          </cell>
          <cell r="BF195">
            <v>2</v>
          </cell>
          <cell r="BG195">
            <v>0</v>
          </cell>
          <cell r="BH195">
            <v>16694.730906986624</v>
          </cell>
          <cell r="BI195">
            <v>8557.9618007878416</v>
          </cell>
          <cell r="BK195">
            <v>0</v>
          </cell>
          <cell r="BL195">
            <v>0</v>
          </cell>
          <cell r="BM195">
            <v>0</v>
          </cell>
        </row>
        <row r="196">
          <cell r="A196">
            <v>39479</v>
          </cell>
          <cell r="B196">
            <v>7.6623113546228323</v>
          </cell>
          <cell r="C196">
            <v>10.811206431865095</v>
          </cell>
          <cell r="D196">
            <v>8.0821640315884622</v>
          </cell>
          <cell r="E196">
            <v>7.5573481853814233</v>
          </cell>
          <cell r="F196">
            <v>5.0382321235876164</v>
          </cell>
          <cell r="G196">
            <v>16.584180740142568</v>
          </cell>
          <cell r="H196">
            <v>0</v>
          </cell>
          <cell r="I196">
            <v>9.8665379086924077</v>
          </cell>
          <cell r="J196">
            <v>13.645212001383117</v>
          </cell>
          <cell r="K196">
            <v>5.7729743082774769</v>
          </cell>
          <cell r="L196">
            <v>4.5134162773805739</v>
          </cell>
          <cell r="M196">
            <v>0</v>
          </cell>
          <cell r="N196">
            <v>0</v>
          </cell>
          <cell r="O196">
            <v>11.860838124279192</v>
          </cell>
          <cell r="P196">
            <v>8.1871272008298739</v>
          </cell>
          <cell r="Q196">
            <v>31.593913941663981</v>
          </cell>
          <cell r="R196">
            <v>0</v>
          </cell>
          <cell r="S196">
            <v>1.9943002155867637</v>
          </cell>
          <cell r="T196">
            <v>27.290424002766233</v>
          </cell>
          <cell r="U196">
            <v>72.634513115054773</v>
          </cell>
          <cell r="V196">
            <v>36.947035572975821</v>
          </cell>
          <cell r="W196">
            <v>32.853471972560911</v>
          </cell>
          <cell r="X196">
            <v>12.175727632003408</v>
          </cell>
          <cell r="Y196">
            <v>42.811478017191185</v>
          </cell>
          <cell r="Z196">
            <v>31.12872931666076</v>
          </cell>
          <cell r="AA196">
            <v>25.030411000238921</v>
          </cell>
          <cell r="AB196">
            <v>98.970618334090858</v>
          </cell>
          <cell r="AC196">
            <v>0</v>
          </cell>
          <cell r="AD196">
            <v>67.701244160708498</v>
          </cell>
          <cell r="AE196">
            <v>66.050744241580588</v>
          </cell>
          <cell r="AF196">
            <v>39.243293985218116</v>
          </cell>
          <cell r="AG196">
            <v>46.375874238400627</v>
          </cell>
          <cell r="AH196">
            <v>29.002524589571543</v>
          </cell>
          <cell r="AI196">
            <v>27.987260594387735</v>
          </cell>
          <cell r="AJ196">
            <v>28.566698807345063</v>
          </cell>
          <cell r="AK196">
            <v>28.566698807345063</v>
          </cell>
          <cell r="AL196">
            <v>39.178207689936329</v>
          </cell>
          <cell r="AM196">
            <v>29.002524589571543</v>
          </cell>
          <cell r="AN196">
            <v>27.987260594387735</v>
          </cell>
          <cell r="AO196">
            <v>28.566698807345063</v>
          </cell>
          <cell r="AP196">
            <v>28.566698807345063</v>
          </cell>
          <cell r="AQ196">
            <v>29.158133501397881</v>
          </cell>
          <cell r="AR196">
            <v>29.158133501397881</v>
          </cell>
          <cell r="AS196">
            <v>30.377990958351628</v>
          </cell>
          <cell r="AT196">
            <v>30.377990958351628</v>
          </cell>
          <cell r="AU196">
            <v>1029.9095323073755</v>
          </cell>
          <cell r="AW196">
            <v>333.49433942455727</v>
          </cell>
          <cell r="AX196">
            <v>272.37363940808478</v>
          </cell>
          <cell r="AY196">
            <v>424.04155347473346</v>
          </cell>
          <cell r="AZ196">
            <v>605.86797883264205</v>
          </cell>
          <cell r="BB196">
            <v>0</v>
          </cell>
          <cell r="BC196">
            <v>0</v>
          </cell>
          <cell r="BD196">
            <v>0</v>
          </cell>
          <cell r="BE196">
            <v>0</v>
          </cell>
          <cell r="BF196">
            <v>2</v>
          </cell>
          <cell r="BG196">
            <v>0</v>
          </cell>
          <cell r="BH196">
            <v>16787.114029708424</v>
          </cell>
          <cell r="BI196">
            <v>8393.2508084449528</v>
          </cell>
          <cell r="BK196">
            <v>0</v>
          </cell>
          <cell r="BL196">
            <v>0</v>
          </cell>
          <cell r="BM196">
            <v>0</v>
          </cell>
        </row>
        <row r="197">
          <cell r="A197">
            <v>39508</v>
          </cell>
          <cell r="B197">
            <v>7.5068913661814758</v>
          </cell>
          <cell r="C197">
            <v>10.591915215297153</v>
          </cell>
          <cell r="D197">
            <v>7.9182278793968948</v>
          </cell>
          <cell r="E197">
            <v>7.4040572378776197</v>
          </cell>
          <cell r="F197">
            <v>4.936038158585081</v>
          </cell>
          <cell r="G197">
            <v>16.247792272009221</v>
          </cell>
          <cell r="H197">
            <v>0</v>
          </cell>
          <cell r="I197">
            <v>9.666408060562441</v>
          </cell>
          <cell r="J197">
            <v>13.368436679501249</v>
          </cell>
          <cell r="K197">
            <v>5.6558770567120709</v>
          </cell>
          <cell r="L197">
            <v>4.4218675170658024</v>
          </cell>
          <cell r="M197">
            <v>0</v>
          </cell>
          <cell r="N197">
            <v>0</v>
          </cell>
          <cell r="O197">
            <v>11.620256498335722</v>
          </cell>
          <cell r="P197">
            <v>8.0210620077007526</v>
          </cell>
          <cell r="Q197">
            <v>30.953072619460581</v>
          </cell>
          <cell r="R197">
            <v>0</v>
          </cell>
          <cell r="S197">
            <v>1.9538484377732599</v>
          </cell>
          <cell r="T197">
            <v>26.736873359002498</v>
          </cell>
          <cell r="U197">
            <v>71.161216786268213</v>
          </cell>
          <cell r="V197">
            <v>36.197613162957225</v>
          </cell>
          <cell r="W197">
            <v>32.187082159106872</v>
          </cell>
          <cell r="X197">
            <v>11.92875888324728</v>
          </cell>
          <cell r="Y197">
            <v>41.94310304381257</v>
          </cell>
          <cell r="Z197">
            <v>30.497323657626733</v>
          </cell>
          <cell r="AA197">
            <v>24.52270177148349</v>
          </cell>
          <cell r="AB197">
            <v>96.96312847292279</v>
          </cell>
          <cell r="AC197">
            <v>0</v>
          </cell>
          <cell r="AD197">
            <v>66.328012755986919</v>
          </cell>
          <cell r="AE197">
            <v>64.710991074231686</v>
          </cell>
          <cell r="AF197">
            <v>38.447294969346281</v>
          </cell>
          <cell r="AG197">
            <v>45.435200138314435</v>
          </cell>
          <cell r="AH197">
            <v>28.414246219264669</v>
          </cell>
          <cell r="AI197">
            <v>27.419575529559264</v>
          </cell>
          <cell r="AJ197">
            <v>27.987260594387735</v>
          </cell>
          <cell r="AK197">
            <v>27.987260594387735</v>
          </cell>
          <cell r="AL197">
            <v>38.383528864643054</v>
          </cell>
          <cell r="AM197">
            <v>28.414246219264669</v>
          </cell>
          <cell r="AN197">
            <v>27.419575529559264</v>
          </cell>
          <cell r="AO197">
            <v>27.987260594387735</v>
          </cell>
          <cell r="AP197">
            <v>27.987260594387735</v>
          </cell>
          <cell r="AQ197">
            <v>28.566698807345063</v>
          </cell>
          <cell r="AR197">
            <v>28.566698807345063</v>
          </cell>
          <cell r="AS197">
            <v>29.76181304739136</v>
          </cell>
          <cell r="AT197">
            <v>29.76181304739136</v>
          </cell>
          <cell r="AU197">
            <v>1009.0191612171582</v>
          </cell>
          <cell r="AW197">
            <v>326.72984187547871</v>
          </cell>
          <cell r="AX197">
            <v>266.84889551171534</v>
          </cell>
          <cell r="AY197">
            <v>415.44042382996417</v>
          </cell>
          <cell r="AZ197">
            <v>593.578737387194</v>
          </cell>
          <cell r="BB197">
            <v>0</v>
          </cell>
          <cell r="BC197">
            <v>0</v>
          </cell>
          <cell r="BD197">
            <v>0</v>
          </cell>
          <cell r="BE197">
            <v>0</v>
          </cell>
          <cell r="BF197">
            <v>2</v>
          </cell>
          <cell r="BG197">
            <v>0</v>
          </cell>
          <cell r="BH197">
            <v>16959.504630673389</v>
          </cell>
          <cell r="BI197">
            <v>8269.1846291874881</v>
          </cell>
          <cell r="BK197">
            <v>0</v>
          </cell>
          <cell r="BL197">
            <v>0</v>
          </cell>
          <cell r="BM197">
            <v>0</v>
          </cell>
        </row>
        <row r="198">
          <cell r="A198">
            <v>39539</v>
          </cell>
          <cell r="B198">
            <v>7.3546238694216974</v>
          </cell>
          <cell r="C198">
            <v>10.377072034937466</v>
          </cell>
          <cell r="D198">
            <v>7.7576169581571284</v>
          </cell>
          <cell r="E198">
            <v>7.2538755972378386</v>
          </cell>
          <cell r="F198">
            <v>4.8359170648252263</v>
          </cell>
          <cell r="G198">
            <v>15.918227005049701</v>
          </cell>
          <cell r="H198">
            <v>0</v>
          </cell>
          <cell r="I198">
            <v>9.4703375852827261</v>
          </cell>
          <cell r="J198">
            <v>13.097275383901644</v>
          </cell>
          <cell r="K198">
            <v>5.5411549701122382</v>
          </cell>
          <cell r="L198">
            <v>4.332175703905933</v>
          </cell>
          <cell r="M198">
            <v>0</v>
          </cell>
          <cell r="N198">
            <v>0</v>
          </cell>
          <cell r="O198">
            <v>11.384554756776065</v>
          </cell>
          <cell r="P198">
            <v>7.8583652303409899</v>
          </cell>
          <cell r="Q198">
            <v>30.325229927341496</v>
          </cell>
          <cell r="R198">
            <v>0</v>
          </cell>
          <cell r="S198">
            <v>1.9142171714933176</v>
          </cell>
          <cell r="T198">
            <v>26.194550767803289</v>
          </cell>
          <cell r="U198">
            <v>69.717804351230313</v>
          </cell>
          <cell r="V198">
            <v>35.463391808718292</v>
          </cell>
          <cell r="W198">
            <v>31.534209193547824</v>
          </cell>
          <cell r="X198">
            <v>11.686799573327631</v>
          </cell>
          <cell r="Y198">
            <v>41.092341923758234</v>
          </cell>
          <cell r="Z198">
            <v>29.878725238560797</v>
          </cell>
          <cell r="AA198">
            <v>24.025290762000648</v>
          </cell>
          <cell r="AB198">
            <v>94.996357924319682</v>
          </cell>
          <cell r="AC198">
            <v>0</v>
          </cell>
          <cell r="AD198">
            <v>64.982635558588882</v>
          </cell>
          <cell r="AE198">
            <v>63.398413051841878</v>
          </cell>
          <cell r="AF198">
            <v>37.667441754933101</v>
          </cell>
          <cell r="AG198">
            <v>44.51360638500563</v>
          </cell>
          <cell r="AH198">
            <v>27.837900308144309</v>
          </cell>
          <cell r="AI198">
            <v>26.863405215584759</v>
          </cell>
          <cell r="AJ198">
            <v>27.419575529559264</v>
          </cell>
          <cell r="AK198">
            <v>27.419575529559264</v>
          </cell>
          <cell r="AL198">
            <v>37.604969062465067</v>
          </cell>
          <cell r="AM198">
            <v>27.837900308144309</v>
          </cell>
          <cell r="AN198">
            <v>26.863405215584759</v>
          </cell>
          <cell r="AO198">
            <v>27.419575529559264</v>
          </cell>
          <cell r="AP198">
            <v>27.419575529559264</v>
          </cell>
          <cell r="AQ198">
            <v>27.987260594387735</v>
          </cell>
          <cell r="AR198">
            <v>27.987260594387735</v>
          </cell>
          <cell r="AS198">
            <v>29.158133501397881</v>
          </cell>
          <cell r="AT198">
            <v>29.158133501397881</v>
          </cell>
          <cell r="AU198">
            <v>988.55252404783141</v>
          </cell>
          <cell r="AW198">
            <v>320.10255333321709</v>
          </cell>
          <cell r="AX198">
            <v>261.43621383688389</v>
          </cell>
          <cell r="AY198">
            <v>407.01375687773043</v>
          </cell>
          <cell r="AZ198">
            <v>581.53876717010098</v>
          </cell>
          <cell r="BB198">
            <v>0</v>
          </cell>
          <cell r="BC198">
            <v>0</v>
          </cell>
          <cell r="BD198">
            <v>0</v>
          </cell>
          <cell r="BE198">
            <v>0</v>
          </cell>
          <cell r="BF198">
            <v>2</v>
          </cell>
          <cell r="BG198">
            <v>0</v>
          </cell>
          <cell r="BH198">
            <v>16767.650013924576</v>
          </cell>
          <cell r="BI198">
            <v>8351.8773151762834</v>
          </cell>
          <cell r="BK198">
            <v>0</v>
          </cell>
          <cell r="BL198">
            <v>0</v>
          </cell>
          <cell r="BM198">
            <v>0</v>
          </cell>
        </row>
        <row r="199">
          <cell r="A199">
            <v>39569</v>
          </cell>
          <cell r="B199">
            <v>7.2054449201629449</v>
          </cell>
          <cell r="C199">
            <v>10.166586668175116</v>
          </cell>
          <cell r="D199">
            <v>7.6002638198978962</v>
          </cell>
          <cell r="E199">
            <v>7.1067401952292055</v>
          </cell>
          <cell r="F199">
            <v>4.7378267968194709</v>
          </cell>
          <cell r="G199">
            <v>15.595346539530757</v>
          </cell>
          <cell r="H199">
            <v>0</v>
          </cell>
          <cell r="I199">
            <v>9.278244143771456</v>
          </cell>
          <cell r="J199">
            <v>12.831614241386058</v>
          </cell>
          <cell r="K199">
            <v>5.428759871355644</v>
          </cell>
          <cell r="L199">
            <v>4.2443031721507776</v>
          </cell>
          <cell r="M199">
            <v>0</v>
          </cell>
          <cell r="N199">
            <v>0</v>
          </cell>
          <cell r="O199">
            <v>11.153633917512517</v>
          </cell>
          <cell r="P199">
            <v>7.6989685448316374</v>
          </cell>
          <cell r="Q199">
            <v>29.710122205055406</v>
          </cell>
          <cell r="R199">
            <v>0</v>
          </cell>
          <cell r="S199">
            <v>1.8753897737410394</v>
          </cell>
          <cell r="T199">
            <v>25.663228482772116</v>
          </cell>
          <cell r="U199">
            <v>68.303669654147342</v>
          </cell>
          <cell r="V199">
            <v>34.744063176676086</v>
          </cell>
          <cell r="W199">
            <v>30.894578904260296</v>
          </cell>
          <cell r="X199">
            <v>11.449748092313722</v>
          </cell>
          <cell r="Y199">
            <v>40.258837382995132</v>
          </cell>
          <cell r="Z199">
            <v>29.272674281310422</v>
          </cell>
          <cell r="AA199">
            <v>23.537969085849031</v>
          </cell>
          <cell r="AB199">
            <v>93.069480750154582</v>
          </cell>
          <cell r="AC199">
            <v>0</v>
          </cell>
          <cell r="AD199">
            <v>63.664547582261548</v>
          </cell>
          <cell r="AE199">
            <v>62.112458962052393</v>
          </cell>
          <cell r="AF199">
            <v>36.903406845462193</v>
          </cell>
          <cell r="AG199">
            <v>43.610705958534872</v>
          </cell>
          <cell r="AH199">
            <v>27.27324482184472</v>
          </cell>
          <cell r="AI199">
            <v>26.318516090766995</v>
          </cell>
          <cell r="AJ199">
            <v>26.863405215584759</v>
          </cell>
          <cell r="AK199">
            <v>26.863405215584759</v>
          </cell>
          <cell r="AL199">
            <v>36.84220133004974</v>
          </cell>
          <cell r="AM199">
            <v>27.27324482184472</v>
          </cell>
          <cell r="AN199">
            <v>26.318516090766995</v>
          </cell>
          <cell r="AO199">
            <v>26.863405215584759</v>
          </cell>
          <cell r="AP199">
            <v>26.863405215584759</v>
          </cell>
          <cell r="AQ199">
            <v>27.419575529559264</v>
          </cell>
          <cell r="AR199">
            <v>27.419575529559264</v>
          </cell>
          <cell r="AS199">
            <v>28.566698807345063</v>
          </cell>
          <cell r="AT199">
            <v>28.566698807345063</v>
          </cell>
          <cell r="AU199">
            <v>968.50102590967595</v>
          </cell>
          <cell r="AW199">
            <v>313.60969069209222</v>
          </cell>
          <cell r="AX199">
            <v>256.13332134763959</v>
          </cell>
          <cell r="AY199">
            <v>398.75801386994408</v>
          </cell>
          <cell r="AZ199">
            <v>569.74301203973187</v>
          </cell>
          <cell r="BB199">
            <v>0</v>
          </cell>
          <cell r="BC199">
            <v>0</v>
          </cell>
          <cell r="BD199">
            <v>0</v>
          </cell>
          <cell r="BE199">
            <v>0</v>
          </cell>
          <cell r="BF199">
            <v>2</v>
          </cell>
          <cell r="BG199">
            <v>0</v>
          </cell>
          <cell r="BH199">
            <v>16961.329815326888</v>
          </cell>
          <cell r="BI199">
            <v>8389.7290755958838</v>
          </cell>
          <cell r="BK199">
            <v>0</v>
          </cell>
          <cell r="BL199">
            <v>0</v>
          </cell>
          <cell r="BM199">
            <v>0</v>
          </cell>
        </row>
        <row r="200">
          <cell r="A200">
            <v>39600</v>
          </cell>
          <cell r="B200">
            <v>7.0592918712489361</v>
          </cell>
          <cell r="C200">
            <v>9.9603707224471307</v>
          </cell>
          <cell r="D200">
            <v>7.4461023847420238</v>
          </cell>
          <cell r="E200">
            <v>6.9625892428756622</v>
          </cell>
          <cell r="F200">
            <v>4.6417261619171093</v>
          </cell>
          <cell r="G200">
            <v>15.279015282977149</v>
          </cell>
          <cell r="H200">
            <v>0</v>
          </cell>
          <cell r="I200">
            <v>9.0900470670876636</v>
          </cell>
          <cell r="J200">
            <v>12.571341688525495</v>
          </cell>
          <cell r="K200">
            <v>5.3186445605300205</v>
          </cell>
          <cell r="L200">
            <v>4.158213020050745</v>
          </cell>
          <cell r="M200">
            <v>0</v>
          </cell>
          <cell r="N200">
            <v>0</v>
          </cell>
          <cell r="O200">
            <v>10.927397006179872</v>
          </cell>
          <cell r="P200">
            <v>7.5428050131152995</v>
          </cell>
          <cell r="Q200">
            <v>29.107491140355179</v>
          </cell>
          <cell r="R200">
            <v>0</v>
          </cell>
          <cell r="S200">
            <v>1.8373499390921879</v>
          </cell>
          <cell r="T200">
            <v>25.142683377050989</v>
          </cell>
          <cell r="U200">
            <v>66.918218834304952</v>
          </cell>
          <cell r="V200">
            <v>34.039325187392102</v>
          </cell>
          <cell r="W200">
            <v>30.267922680834477</v>
          </cell>
          <cell r="X200">
            <v>11.217504891299681</v>
          </cell>
          <cell r="Y200">
            <v>39.442239394327842</v>
          </cell>
          <cell r="Z200">
            <v>28.678916276983959</v>
          </cell>
          <cell r="AA200">
            <v>23.060532094066055</v>
          </cell>
          <cell r="AB200">
            <v>91.181687765377859</v>
          </cell>
          <cell r="AC200">
            <v>0</v>
          </cell>
          <cell r="AD200">
            <v>62.373195300761061</v>
          </cell>
          <cell r="AE200">
            <v>60.85258877312797</v>
          </cell>
          <cell r="AF200">
            <v>36.15486938725671</v>
          </cell>
          <cell r="AG200">
            <v>42.726119689157343</v>
          </cell>
          <cell r="AH200">
            <v>26.720042635351472</v>
          </cell>
          <cell r="AI200">
            <v>25.784679330903039</v>
          </cell>
          <cell r="AJ200">
            <v>26.318516090766995</v>
          </cell>
          <cell r="AK200">
            <v>26.318516090766995</v>
          </cell>
          <cell r="AL200">
            <v>36.094905345866607</v>
          </cell>
          <cell r="AM200">
            <v>26.720042635351472</v>
          </cell>
          <cell r="AN200">
            <v>25.784679330903039</v>
          </cell>
          <cell r="AO200">
            <v>26.318516090766995</v>
          </cell>
          <cell r="AP200">
            <v>26.318516090766995</v>
          </cell>
          <cell r="AQ200">
            <v>26.863405215584759</v>
          </cell>
          <cell r="AR200">
            <v>26.863405215584759</v>
          </cell>
          <cell r="AS200">
            <v>27.987260594387735</v>
          </cell>
          <cell r="AT200">
            <v>27.987260594387735</v>
          </cell>
          <cell r="AU200">
            <v>948.8562462490961</v>
          </cell>
          <cell r="AW200">
            <v>307.24852729809157</v>
          </cell>
          <cell r="AX200">
            <v>250.93799111360011</v>
          </cell>
          <cell r="AY200">
            <v>390.66972783740448</v>
          </cell>
          <cell r="AZ200">
            <v>558.18651841169162</v>
          </cell>
          <cell r="BB200">
            <v>0</v>
          </cell>
          <cell r="BC200">
            <v>0</v>
          </cell>
          <cell r="BD200">
            <v>0</v>
          </cell>
          <cell r="BE200">
            <v>0</v>
          </cell>
          <cell r="BF200">
            <v>2</v>
          </cell>
          <cell r="BG200">
            <v>0</v>
          </cell>
          <cell r="BH200">
            <v>16788.93177740906</v>
          </cell>
          <cell r="BI200">
            <v>8536.2640081162699</v>
          </cell>
          <cell r="BK200">
            <v>0</v>
          </cell>
          <cell r="BL200">
            <v>0</v>
          </cell>
          <cell r="BM200">
            <v>0</v>
          </cell>
        </row>
        <row r="201">
          <cell r="A201">
            <v>39630</v>
          </cell>
          <cell r="B201">
            <v>6.9161033462392165</v>
          </cell>
          <cell r="C201">
            <v>9.7583375981183487</v>
          </cell>
          <cell r="D201">
            <v>7.2950679131564291</v>
          </cell>
          <cell r="E201">
            <v>6.8213622045099109</v>
          </cell>
          <cell r="F201">
            <v>4.5475748030066088</v>
          </cell>
          <cell r="G201">
            <v>14.969100393230084</v>
          </cell>
          <cell r="H201">
            <v>0</v>
          </cell>
          <cell r="I201">
            <v>8.9056673225545993</v>
          </cell>
          <cell r="J201">
            <v>12.316348424809556</v>
          </cell>
          <cell r="K201">
            <v>5.2107627951117381</v>
          </cell>
          <cell r="L201">
            <v>4.0738690943600879</v>
          </cell>
          <cell r="M201">
            <v>0</v>
          </cell>
          <cell r="N201">
            <v>0</v>
          </cell>
          <cell r="O201">
            <v>10.705749015411401</v>
          </cell>
          <cell r="P201">
            <v>7.3898090548857356</v>
          </cell>
          <cell r="Q201">
            <v>28.51708366052058</v>
          </cell>
          <cell r="R201">
            <v>0</v>
          </cell>
          <cell r="S201">
            <v>1.8000816928567813</v>
          </cell>
          <cell r="T201">
            <v>24.632696849619112</v>
          </cell>
          <cell r="U201">
            <v>65.560870076678569</v>
          </cell>
          <cell r="V201">
            <v>33.348881888715098</v>
          </cell>
          <cell r="W201">
            <v>29.653977361272254</v>
          </cell>
          <cell r="X201">
            <v>10.989972440599304</v>
          </cell>
          <cell r="Y201">
            <v>38.64220503040589</v>
          </cell>
          <cell r="Z201">
            <v>28.097201879070553</v>
          </cell>
          <cell r="AA201">
            <v>22.592779288726327</v>
          </cell>
          <cell r="AB201">
            <v>89.332186198202777</v>
          </cell>
          <cell r="AC201">
            <v>0</v>
          </cell>
          <cell r="AD201">
            <v>61.108036415401209</v>
          </cell>
          <cell r="AE201">
            <v>59.618273407172481</v>
          </cell>
          <cell r="AF201">
            <v>35.421515034738</v>
          </cell>
          <cell r="AG201">
            <v>41.859476098091768</v>
          </cell>
          <cell r="AH201">
            <v>26.178061433421668</v>
          </cell>
          <cell r="AI201">
            <v>25.261670753190355</v>
          </cell>
          <cell r="AJ201">
            <v>25.784679330903039</v>
          </cell>
          <cell r="AK201">
            <v>25.784679330903039</v>
          </cell>
          <cell r="AL201">
            <v>35.362767285689515</v>
          </cell>
          <cell r="AM201">
            <v>26.178061433421668</v>
          </cell>
          <cell r="AN201">
            <v>25.261670753190355</v>
          </cell>
          <cell r="AO201">
            <v>25.784679330903039</v>
          </cell>
          <cell r="AP201">
            <v>25.784679330903039</v>
          </cell>
          <cell r="AQ201">
            <v>26.318516090766995</v>
          </cell>
          <cell r="AR201">
            <v>26.318516090766995</v>
          </cell>
          <cell r="AS201">
            <v>27.419575529559264</v>
          </cell>
          <cell r="AT201">
            <v>27.419575529559264</v>
          </cell>
          <cell r="AU201">
            <v>929.6099353124398</v>
          </cell>
          <cell r="AW201">
            <v>301.01639180382153</v>
          </cell>
          <cell r="AX201">
            <v>245.84804137476013</v>
          </cell>
          <cell r="AY201">
            <v>382.74550213385822</v>
          </cell>
          <cell r="AZ201">
            <v>546.86443317858163</v>
          </cell>
          <cell r="BB201">
            <v>0</v>
          </cell>
          <cell r="BC201">
            <v>0</v>
          </cell>
          <cell r="BD201">
            <v>0</v>
          </cell>
          <cell r="BE201">
            <v>0</v>
          </cell>
          <cell r="BF201">
            <v>2</v>
          </cell>
          <cell r="BG201">
            <v>0</v>
          </cell>
          <cell r="BH201">
            <v>16721.874281834476</v>
          </cell>
          <cell r="BI201">
            <v>8581.122549478996</v>
          </cell>
          <cell r="BK201">
            <v>0</v>
          </cell>
          <cell r="BL201">
            <v>0</v>
          </cell>
          <cell r="BM201">
            <v>0</v>
          </cell>
        </row>
        <row r="202">
          <cell r="A202">
            <v>39661</v>
          </cell>
          <cell r="B202">
            <v>6.7758192136343443</v>
          </cell>
          <cell r="C202">
            <v>9.5604024521142144</v>
          </cell>
          <cell r="D202">
            <v>7.1470969787649885</v>
          </cell>
          <cell r="E202">
            <v>6.682999772351681</v>
          </cell>
          <cell r="F202">
            <v>4.4553331815677888</v>
          </cell>
          <cell r="G202">
            <v>14.665471722660635</v>
          </cell>
          <cell r="H202">
            <v>0</v>
          </cell>
          <cell r="I202">
            <v>8.7250274805702439</v>
          </cell>
          <cell r="J202">
            <v>12.066527366746085</v>
          </cell>
          <cell r="K202">
            <v>5.1050692705464238</v>
          </cell>
          <cell r="L202">
            <v>3.9912359751544781</v>
          </cell>
          <cell r="M202">
            <v>0</v>
          </cell>
          <cell r="N202">
            <v>0</v>
          </cell>
          <cell r="O202">
            <v>10.488596864940845</v>
          </cell>
          <cell r="P202">
            <v>7.2399164200476527</v>
          </cell>
          <cell r="Q202">
            <v>27.938651826081312</v>
          </cell>
          <cell r="R202">
            <v>0</v>
          </cell>
          <cell r="S202">
            <v>1.7635693843705817</v>
          </cell>
          <cell r="T202">
            <v>24.13305473349217</v>
          </cell>
          <cell r="U202">
            <v>64.231053367602243</v>
          </cell>
          <cell r="V202">
            <v>32.672443331497085</v>
          </cell>
          <cell r="W202">
            <v>29.052485121473282</v>
          </cell>
          <cell r="X202">
            <v>10.767055188788822</v>
          </cell>
          <cell r="Y202">
            <v>37.85839831971267</v>
          </cell>
          <cell r="Z202">
            <v>27.527286798727989</v>
          </cell>
          <cell r="AA202">
            <v>22.134514238743272</v>
          </cell>
          <cell r="AB202">
            <v>87.520199357183941</v>
          </cell>
          <cell r="AC202">
            <v>0</v>
          </cell>
          <cell r="AD202">
            <v>59.86853962731707</v>
          </cell>
          <cell r="AE202">
            <v>58.408994517944613</v>
          </cell>
          <cell r="AF202">
            <v>34.703035818417341</v>
          </cell>
          <cell r="AG202">
            <v>41.010411241519272</v>
          </cell>
          <cell r="AH202">
            <v>25.647073613023995</v>
          </cell>
          <cell r="AI202">
            <v>24.749270722082059</v>
          </cell>
          <cell r="AJ202">
            <v>25.261670753190355</v>
          </cell>
          <cell r="AK202">
            <v>25.261670753190355</v>
          </cell>
          <cell r="AL202">
            <v>34.645479690807278</v>
          </cell>
          <cell r="AM202">
            <v>25.647073613023995</v>
          </cell>
          <cell r="AN202">
            <v>24.749270722082059</v>
          </cell>
          <cell r="AO202">
            <v>25.261670753190355</v>
          </cell>
          <cell r="AP202">
            <v>25.261670753190355</v>
          </cell>
          <cell r="AQ202">
            <v>25.784679330903039</v>
          </cell>
          <cell r="AR202">
            <v>25.784679330903039</v>
          </cell>
          <cell r="AS202">
            <v>26.863405215584759</v>
          </cell>
          <cell r="AT202">
            <v>26.863405215584759</v>
          </cell>
          <cell r="AU202">
            <v>910.75401068154338</v>
          </cell>
          <cell r="AW202">
            <v>294.91066704668503</v>
          </cell>
          <cell r="AX202">
            <v>240.86133462526959</v>
          </cell>
          <cell r="AY202">
            <v>374.98200900958881</v>
          </cell>
          <cell r="AZ202">
            <v>535.77200167195463</v>
          </cell>
          <cell r="BB202">
            <v>0</v>
          </cell>
          <cell r="BC202">
            <v>0</v>
          </cell>
          <cell r="BD202">
            <v>0</v>
          </cell>
          <cell r="BE202">
            <v>0</v>
          </cell>
          <cell r="BF202">
            <v>2</v>
          </cell>
          <cell r="BG202">
            <v>0</v>
          </cell>
          <cell r="BH202">
            <v>16705.962788889734</v>
          </cell>
          <cell r="BI202">
            <v>8748.9371774472256</v>
          </cell>
          <cell r="BK202">
            <v>0</v>
          </cell>
          <cell r="BL202">
            <v>0</v>
          </cell>
          <cell r="BM202">
            <v>0</v>
          </cell>
        </row>
        <row r="203">
          <cell r="A203">
            <v>39692</v>
          </cell>
          <cell r="B203">
            <v>6.6383805616238885</v>
          </cell>
          <cell r="C203">
            <v>9.3664821622912431</v>
          </cell>
          <cell r="D203">
            <v>7.0021274417128643</v>
          </cell>
          <cell r="E203">
            <v>6.5474438416016421</v>
          </cell>
          <cell r="F203">
            <v>4.3649625610677631</v>
          </cell>
          <cell r="G203">
            <v>14.368001763514718</v>
          </cell>
          <cell r="H203">
            <v>0</v>
          </cell>
          <cell r="I203">
            <v>8.5480516820910264</v>
          </cell>
          <cell r="J203">
            <v>11.821773602891849</v>
          </cell>
          <cell r="K203">
            <v>5.0015196012234773</v>
          </cell>
          <cell r="L203">
            <v>3.9102789609565383</v>
          </cell>
          <cell r="M203">
            <v>0</v>
          </cell>
          <cell r="N203">
            <v>0</v>
          </cell>
          <cell r="O203">
            <v>10.275849362513702</v>
          </cell>
          <cell r="P203">
            <v>7.0930641617351107</v>
          </cell>
          <cell r="Q203">
            <v>27.371952726695735</v>
          </cell>
          <cell r="R203">
            <v>0</v>
          </cell>
          <cell r="S203">
            <v>1.7277976804226549</v>
          </cell>
          <cell r="T203">
            <v>23.643547205783698</v>
          </cell>
          <cell r="U203">
            <v>62.928210255393537</v>
          </cell>
          <cell r="V203">
            <v>32.009725447830228</v>
          </cell>
          <cell r="W203">
            <v>28.463193366962699</v>
          </cell>
          <cell r="X203">
            <v>10.548659522580426</v>
          </cell>
          <cell r="Y203">
            <v>37.090490105475446</v>
          </cell>
          <cell r="Z203">
            <v>26.968931702194482</v>
          </cell>
          <cell r="AA203">
            <v>21.685544497378611</v>
          </cell>
          <cell r="AB203">
            <v>85.74496630504855</v>
          </cell>
          <cell r="AC203">
            <v>0</v>
          </cell>
          <cell r="AD203">
            <v>58.654184414347974</v>
          </cell>
          <cell r="AE203">
            <v>57.22424427318024</v>
          </cell>
          <cell r="AF203">
            <v>33.999130015565257</v>
          </cell>
          <cell r="AG203">
            <v>40.17856855774648</v>
          </cell>
          <cell r="AH203">
            <v>25.126856187757671</v>
          </cell>
          <cell r="AI203">
            <v>24.247264057051762</v>
          </cell>
          <cell r="AJ203">
            <v>24.749270722082059</v>
          </cell>
          <cell r="AK203">
            <v>24.749270722082059</v>
          </cell>
          <cell r="AL203">
            <v>33.94274133890751</v>
          </cell>
          <cell r="AM203">
            <v>25.126856187757671</v>
          </cell>
          <cell r="AN203">
            <v>24.247264057051762</v>
          </cell>
          <cell r="AO203">
            <v>24.749270722082059</v>
          </cell>
          <cell r="AP203">
            <v>24.749270722082059</v>
          </cell>
          <cell r="AQ203">
            <v>25.261670753190355</v>
          </cell>
          <cell r="AR203">
            <v>25.261670753190355</v>
          </cell>
          <cell r="AS203">
            <v>26.318516090766995</v>
          </cell>
          <cell r="AT203">
            <v>26.318516090766995</v>
          </cell>
          <cell r="AU203">
            <v>892.28055387955055</v>
          </cell>
          <cell r="AW203">
            <v>288.92878894981357</v>
          </cell>
          <cell r="AX203">
            <v>235.97577671579575</v>
          </cell>
          <cell r="AY203">
            <v>367.3759882139413</v>
          </cell>
          <cell r="AZ203">
            <v>524.90456566560931</v>
          </cell>
          <cell r="BB203">
            <v>0</v>
          </cell>
          <cell r="BC203">
            <v>0</v>
          </cell>
          <cell r="BD203">
            <v>0</v>
          </cell>
          <cell r="BE203">
            <v>0</v>
          </cell>
          <cell r="BF203">
            <v>2</v>
          </cell>
          <cell r="BG203">
            <v>0</v>
          </cell>
          <cell r="BH203">
            <v>16718.515817866144</v>
          </cell>
          <cell r="BI203">
            <v>8614.7507533100943</v>
          </cell>
          <cell r="BK203">
            <v>0</v>
          </cell>
          <cell r="BL203">
            <v>0</v>
          </cell>
          <cell r="BM203">
            <v>0</v>
          </cell>
        </row>
        <row r="204">
          <cell r="A204">
            <v>39722</v>
          </cell>
          <cell r="B204">
            <v>6.5037296733466272</v>
          </cell>
          <cell r="C204">
            <v>9.1764952925301753</v>
          </cell>
          <cell r="D204">
            <v>6.8600984225710953</v>
          </cell>
          <cell r="E204">
            <v>6.4146374860405073</v>
          </cell>
          <cell r="F204">
            <v>4.2764249906936733</v>
          </cell>
          <cell r="G204">
            <v>14.076565594366672</v>
          </cell>
          <cell r="H204">
            <v>0</v>
          </cell>
          <cell r="I204">
            <v>8.3746656067751015</v>
          </cell>
          <cell r="J204">
            <v>11.581984349795356</v>
          </cell>
          <cell r="K204">
            <v>4.9000703018364993</v>
          </cell>
          <cell r="L204">
            <v>3.8309640541630827</v>
          </cell>
          <cell r="M204">
            <v>0</v>
          </cell>
          <cell r="N204">
            <v>0</v>
          </cell>
          <cell r="O204">
            <v>10.067417165591365</v>
          </cell>
          <cell r="P204">
            <v>6.9491906098772152</v>
          </cell>
          <cell r="Q204">
            <v>26.816748379141547</v>
          </cell>
          <cell r="R204">
            <v>0</v>
          </cell>
          <cell r="S204">
            <v>1.6927515588162445</v>
          </cell>
          <cell r="T204">
            <v>23.163968699590711</v>
          </cell>
          <cell r="U204">
            <v>61.651793615833746</v>
          </cell>
          <cell r="V204">
            <v>31.360449931753571</v>
          </cell>
          <cell r="W204">
            <v>27.885854626814989</v>
          </cell>
          <cell r="X204">
            <v>10.334693727509709</v>
          </cell>
          <cell r="Y204">
            <v>36.338157907437143</v>
          </cell>
          <cell r="Z204">
            <v>26.421902110281334</v>
          </cell>
          <cell r="AA204">
            <v>21.245681521425059</v>
          </cell>
          <cell r="AB204">
            <v>84.005741539143528</v>
          </cell>
          <cell r="AC204">
            <v>0</v>
          </cell>
          <cell r="AD204">
            <v>57.464460812446141</v>
          </cell>
          <cell r="AE204">
            <v>56.063525141330132</v>
          </cell>
          <cell r="AF204">
            <v>33.30950202350418</v>
          </cell>
          <cell r="AG204">
            <v>39.363598717468747</v>
          </cell>
          <cell r="AH204">
            <v>24.617190694210109</v>
          </cell>
          <cell r="AI204">
            <v>23.755439942229295</v>
          </cell>
          <cell r="AJ204">
            <v>24.247264057051762</v>
          </cell>
          <cell r="AK204">
            <v>24.247264057051762</v>
          </cell>
          <cell r="AL204">
            <v>33.254257117579407</v>
          </cell>
          <cell r="AM204">
            <v>24.617190694210109</v>
          </cell>
          <cell r="AN204">
            <v>23.755439942229295</v>
          </cell>
          <cell r="AO204">
            <v>24.247264057051762</v>
          </cell>
          <cell r="AP204">
            <v>24.247264057051762</v>
          </cell>
          <cell r="AQ204">
            <v>24.749270722082059</v>
          </cell>
          <cell r="AR204">
            <v>24.749270722082059</v>
          </cell>
          <cell r="AS204">
            <v>25.784679330903039</v>
          </cell>
          <cell r="AT204">
            <v>25.784679330903039</v>
          </cell>
          <cell r="AU204">
            <v>874.18180704557608</v>
          </cell>
          <cell r="AW204">
            <v>283.06824544529212</v>
          </cell>
          <cell r="AX204">
            <v>231.18931597409252</v>
          </cell>
          <cell r="AY204">
            <v>359.92424562619146</v>
          </cell>
          <cell r="AZ204">
            <v>514.25756141938461</v>
          </cell>
          <cell r="BB204">
            <v>0</v>
          </cell>
          <cell r="BC204">
            <v>0</v>
          </cell>
          <cell r="BD204">
            <v>0</v>
          </cell>
          <cell r="BE204">
            <v>0</v>
          </cell>
          <cell r="BF204">
            <v>2</v>
          </cell>
          <cell r="BG204">
            <v>0</v>
          </cell>
          <cell r="BH204">
            <v>16517.974441225761</v>
          </cell>
          <cell r="BI204">
            <v>8288.474759574312</v>
          </cell>
          <cell r="BK204">
            <v>0</v>
          </cell>
          <cell r="BL204">
            <v>0</v>
          </cell>
          <cell r="BM204">
            <v>0</v>
          </cell>
        </row>
        <row r="205">
          <cell r="A205">
            <v>39753</v>
          </cell>
          <cell r="B205">
            <v>6.3718100026525617</v>
          </cell>
          <cell r="C205">
            <v>8.9903620585371797</v>
          </cell>
          <cell r="D205">
            <v>6.7209502767705063</v>
          </cell>
          <cell r="E205">
            <v>6.2845249341230733</v>
          </cell>
          <cell r="F205">
            <v>4.1896832894153837</v>
          </cell>
          <cell r="G205">
            <v>13.79104082765897</v>
          </cell>
          <cell r="H205">
            <v>0</v>
          </cell>
          <cell r="I205">
            <v>8.2047964417717854</v>
          </cell>
          <cell r="J205">
            <v>11.347058908833322</v>
          </cell>
          <cell r="K205">
            <v>4.8006787691217925</v>
          </cell>
          <cell r="L205">
            <v>3.7532579467679485</v>
          </cell>
          <cell r="M205">
            <v>0</v>
          </cell>
          <cell r="N205">
            <v>0</v>
          </cell>
          <cell r="O205">
            <v>9.863212743832058</v>
          </cell>
          <cell r="P205">
            <v>6.8082353452999946</v>
          </cell>
          <cell r="Q205">
            <v>26.272805627375607</v>
          </cell>
          <cell r="R205">
            <v>0</v>
          </cell>
          <cell r="S205">
            <v>1.6584163020602549</v>
          </cell>
          <cell r="T205">
            <v>22.694117817666644</v>
          </cell>
          <cell r="U205">
            <v>60.401267422405077</v>
          </cell>
          <cell r="V205">
            <v>30.724344122379449</v>
          </cell>
          <cell r="W205">
            <v>27.320226449729478</v>
          </cell>
          <cell r="X205">
            <v>10.12506794942051</v>
          </cell>
          <cell r="Y205">
            <v>35.601085786431945</v>
          </cell>
          <cell r="Z205">
            <v>25.885968299904253</v>
          </cell>
          <cell r="AA205">
            <v>20.814740592028283</v>
          </cell>
          <cell r="AB205">
            <v>82.301794678364487</v>
          </cell>
          <cell r="AC205">
            <v>0</v>
          </cell>
          <cell r="AD205">
            <v>56.298869201519132</v>
          </cell>
          <cell r="AE205">
            <v>54.926349682623375</v>
          </cell>
          <cell r="AF205">
            <v>32.633862235471163</v>
          </cell>
          <cell r="AG205">
            <v>38.565159477070594</v>
          </cell>
          <cell r="AH205">
            <v>24.117863100214009</v>
          </cell>
          <cell r="AI205">
            <v>23.273591837869361</v>
          </cell>
          <cell r="AJ205">
            <v>23.755439942229295</v>
          </cell>
          <cell r="AK205">
            <v>23.755439942229295</v>
          </cell>
          <cell r="AL205">
            <v>32.579737900382376</v>
          </cell>
          <cell r="AM205">
            <v>24.117863100214009</v>
          </cell>
          <cell r="AN205">
            <v>23.273591837869361</v>
          </cell>
          <cell r="AO205">
            <v>23.755439942229295</v>
          </cell>
          <cell r="AP205">
            <v>23.755439942229295</v>
          </cell>
          <cell r="AQ205">
            <v>24.247264057051762</v>
          </cell>
          <cell r="AR205">
            <v>24.247264057051762</v>
          </cell>
          <cell r="AS205">
            <v>25.261670753190355</v>
          </cell>
          <cell r="AT205">
            <v>25.261670753190355</v>
          </cell>
          <cell r="AU205">
            <v>856.45016967682079</v>
          </cell>
          <cell r="AW205">
            <v>277.32657541922623</v>
          </cell>
          <cell r="AX205">
            <v>226.49994234340852</v>
          </cell>
          <cell r="AY205">
            <v>352.62365191418604</v>
          </cell>
          <cell r="AZ205">
            <v>503.82651776263475</v>
          </cell>
          <cell r="BB205">
            <v>0</v>
          </cell>
          <cell r="BC205">
            <v>0</v>
          </cell>
          <cell r="BD205">
            <v>0</v>
          </cell>
          <cell r="BE205">
            <v>0</v>
          </cell>
          <cell r="BF205">
            <v>2</v>
          </cell>
          <cell r="BG205">
            <v>0</v>
          </cell>
          <cell r="BH205">
            <v>16824.258220529948</v>
          </cell>
          <cell r="BI205">
            <v>8537.3695431779452</v>
          </cell>
          <cell r="BK205">
            <v>0</v>
          </cell>
          <cell r="BL205">
            <v>0</v>
          </cell>
          <cell r="BM205">
            <v>0</v>
          </cell>
        </row>
        <row r="206">
          <cell r="A206">
            <v>39783</v>
          </cell>
          <cell r="B206">
            <v>6.242566150356569</v>
          </cell>
          <cell r="C206">
            <v>8.8080042943387244</v>
          </cell>
          <cell r="D206">
            <v>6.584624569554185</v>
          </cell>
          <cell r="E206">
            <v>6.1570515455571631</v>
          </cell>
          <cell r="F206">
            <v>4.1047010303714435</v>
          </cell>
          <cell r="G206">
            <v>13.511307558305999</v>
          </cell>
          <cell r="H206">
            <v>0</v>
          </cell>
          <cell r="I206">
            <v>8.038372851144068</v>
          </cell>
          <cell r="J206">
            <v>11.116898623922649</v>
          </cell>
          <cell r="K206">
            <v>4.7033032639672774</v>
          </cell>
          <cell r="L206">
            <v>3.6771280063744185</v>
          </cell>
          <cell r="M206">
            <v>0</v>
          </cell>
          <cell r="N206">
            <v>0</v>
          </cell>
          <cell r="O206">
            <v>9.6631503423327807</v>
          </cell>
          <cell r="P206">
            <v>6.6701391743535918</v>
          </cell>
          <cell r="Q206">
            <v>25.739896044620899</v>
          </cell>
          <cell r="R206">
            <v>0</v>
          </cell>
          <cell r="S206">
            <v>1.6247774911886952</v>
          </cell>
          <cell r="T206">
            <v>22.233797247845299</v>
          </cell>
          <cell r="U206">
            <v>59.176106521188267</v>
          </cell>
          <cell r="V206">
            <v>30.101140889390553</v>
          </cell>
          <cell r="W206">
            <v>26.766071302213785</v>
          </cell>
          <cell r="X206">
            <v>9.9196941567309871</v>
          </cell>
          <cell r="Y206">
            <v>34.878964211707789</v>
          </cell>
          <cell r="Z206">
            <v>25.360905207611982</v>
          </cell>
          <cell r="AA206">
            <v>20.392540737114906</v>
          </cell>
          <cell r="AB206">
            <v>80.632410156434673</v>
          </cell>
          <cell r="AC206">
            <v>0</v>
          </cell>
          <cell r="AD206">
            <v>55.156920095616186</v>
          </cell>
          <cell r="AE206">
            <v>53.812240344368817</v>
          </cell>
          <cell r="AF206">
            <v>31.971926918998577</v>
          </cell>
          <cell r="AG206">
            <v>37.782915534901733</v>
          </cell>
          <cell r="AH206">
            <v>23.628663714965327</v>
          </cell>
          <cell r="AI206">
            <v>22.801517393615907</v>
          </cell>
          <cell r="AJ206">
            <v>23.273591837869361</v>
          </cell>
          <cell r="AK206">
            <v>23.273591837869361</v>
          </cell>
          <cell r="AL206">
            <v>31.918900425428436</v>
          </cell>
          <cell r="AM206">
            <v>23.628663714965327</v>
          </cell>
          <cell r="AN206">
            <v>22.801517393615907</v>
          </cell>
          <cell r="AO206">
            <v>23.273591837869361</v>
          </cell>
          <cell r="AP206">
            <v>23.273591837869361</v>
          </cell>
          <cell r="AQ206">
            <v>23.755439942229295</v>
          </cell>
          <cell r="AR206">
            <v>23.755439942229295</v>
          </cell>
          <cell r="AS206">
            <v>24.749270722082059</v>
          </cell>
          <cell r="AT206">
            <v>24.749270722082059</v>
          </cell>
          <cell r="AU206">
            <v>839.07819543676851</v>
          </cell>
          <cell r="AW206">
            <v>271.70136767820532</v>
          </cell>
          <cell r="AX206">
            <v>221.9056865383711</v>
          </cell>
          <cell r="AY206">
            <v>345.47114122019212</v>
          </cell>
          <cell r="AZ206">
            <v>493.60705421657644</v>
          </cell>
          <cell r="BB206">
            <v>0</v>
          </cell>
          <cell r="BC206">
            <v>0</v>
          </cell>
          <cell r="BD206">
            <v>0</v>
          </cell>
          <cell r="BE206">
            <v>0</v>
          </cell>
          <cell r="BF206">
            <v>2</v>
          </cell>
          <cell r="BG206">
            <v>0</v>
          </cell>
          <cell r="BH206">
            <v>16498.785768665268</v>
          </cell>
          <cell r="BI206">
            <v>8512.2161624823566</v>
          </cell>
          <cell r="BK206">
            <v>0</v>
          </cell>
          <cell r="BL206">
            <v>0</v>
          </cell>
          <cell r="BM206">
            <v>0</v>
          </cell>
        </row>
        <row r="207">
          <cell r="B207">
            <v>7.0009885247719508</v>
          </cell>
          <cell r="C207">
            <v>9.8781070965960449</v>
          </cell>
          <cell r="D207">
            <v>7.3846043343484915</v>
          </cell>
          <cell r="E207">
            <v>6.905084572377814</v>
          </cell>
          <cell r="F207">
            <v>4.6033897149185439</v>
          </cell>
          <cell r="G207">
            <v>15.152824478273539</v>
          </cell>
          <cell r="H207">
            <v>0</v>
          </cell>
          <cell r="I207">
            <v>9.0149715250488089</v>
          </cell>
          <cell r="J207">
            <v>12.467513811237716</v>
          </cell>
          <cell r="K207">
            <v>5.2747173816774984</v>
          </cell>
          <cell r="L207">
            <v>4.1238699529478628</v>
          </cell>
          <cell r="M207">
            <v>0</v>
          </cell>
          <cell r="N207">
            <v>0</v>
          </cell>
          <cell r="O207">
            <v>10.837146620537414</v>
          </cell>
          <cell r="P207">
            <v>7.48050828674263</v>
          </cell>
          <cell r="Q207">
            <v>28.867089670635</v>
          </cell>
          <cell r="R207">
            <v>0</v>
          </cell>
          <cell r="S207">
            <v>1.8221750954885896</v>
          </cell>
          <cell r="T207">
            <v>24.935027622475431</v>
          </cell>
          <cell r="U207">
            <v>66.365535056742289</v>
          </cell>
          <cell r="V207">
            <v>33.758191242735961</v>
          </cell>
          <cell r="W207">
            <v>30.017937099364669</v>
          </cell>
          <cell r="X207">
            <v>11.124858477719814</v>
          </cell>
          <cell r="Y207">
            <v>39.116482279991551</v>
          </cell>
          <cell r="Z207">
            <v>28.442054446820588</v>
          </cell>
          <cell r="AA207">
            <v>22.870073020104275</v>
          </cell>
          <cell r="AB207">
            <v>90.428609746916408</v>
          </cell>
          <cell r="AC207">
            <v>0</v>
          </cell>
          <cell r="AD207">
            <v>61.858049294217835</v>
          </cell>
          <cell r="AE207">
            <v>60.350001596967843</v>
          </cell>
          <cell r="AF207">
            <v>35.8562629667883</v>
          </cell>
          <cell r="AG207">
            <v>42.373240702810328</v>
          </cell>
          <cell r="AH207">
            <v>26.499359324325109</v>
          </cell>
          <cell r="AI207">
            <v>25.571721272184661</v>
          </cell>
          <cell r="AJ207">
            <v>26.101149024723213</v>
          </cell>
          <cell r="AK207">
            <v>26.101149024723213</v>
          </cell>
          <cell r="AL207">
            <v>35.796794173979087</v>
          </cell>
          <cell r="AM207">
            <v>26.499359324325109</v>
          </cell>
          <cell r="AN207">
            <v>25.571721272184661</v>
          </cell>
          <cell r="AO207">
            <v>26.101149024723213</v>
          </cell>
          <cell r="AP207">
            <v>26.101149024723213</v>
          </cell>
          <cell r="AQ207">
            <v>26.641537859708059</v>
          </cell>
          <cell r="AR207">
            <v>26.641537859708059</v>
          </cell>
          <cell r="AS207">
            <v>27.756111212673968</v>
          </cell>
          <cell r="AT207">
            <v>27.756111212673968</v>
          </cell>
          <cell r="BA207">
            <v>400</v>
          </cell>
        </row>
        <row r="208">
          <cell r="A208">
            <v>39814</v>
          </cell>
          <cell r="B208">
            <v>6.1159438409737135</v>
          </cell>
          <cell r="C208">
            <v>8.6293454194560653</v>
          </cell>
          <cell r="D208">
            <v>6.4510640514380224</v>
          </cell>
          <cell r="E208">
            <v>6.032163788357634</v>
          </cell>
          <cell r="F208">
            <v>4.0214425255717572</v>
          </cell>
          <cell r="G208">
            <v>13.237248313340366</v>
          </cell>
          <cell r="H208">
            <v>0</v>
          </cell>
          <cell r="I208">
            <v>7.8753249459113492</v>
          </cell>
          <cell r="J208">
            <v>10.891406840090166</v>
          </cell>
          <cell r="K208">
            <v>4.6079028938843036</v>
          </cell>
          <cell r="L208">
            <v>3.6025422624913666</v>
          </cell>
          <cell r="M208">
            <v>0</v>
          </cell>
          <cell r="N208">
            <v>0</v>
          </cell>
          <cell r="O208">
            <v>9.4671459456168527</v>
          </cell>
          <cell r="P208">
            <v>6.5348441040541019</v>
          </cell>
          <cell r="Q208">
            <v>25.217795837439535</v>
          </cell>
          <cell r="R208">
            <v>0</v>
          </cell>
          <cell r="S208">
            <v>1.5918209997054862</v>
          </cell>
          <cell r="T208">
            <v>21.782813680180332</v>
          </cell>
          <cell r="U208">
            <v>57.975796410326126</v>
          </cell>
          <cell r="V208">
            <v>29.490578520859522</v>
          </cell>
          <cell r="W208">
            <v>26.223156468832499</v>
          </cell>
          <cell r="X208">
            <v>9.7184861034650787</v>
          </cell>
          <cell r="Y208">
            <v>34.171489930940069</v>
          </cell>
          <cell r="Z208">
            <v>24.846492335071719</v>
          </cell>
          <cell r="AA208">
            <v>19.978904655393936</v>
          </cell>
          <cell r="AB208">
            <v>78.996886921405718</v>
          </cell>
          <cell r="AC208">
            <v>0</v>
          </cell>
          <cell r="AD208">
            <v>54.038133937370404</v>
          </cell>
          <cell r="AE208">
            <v>52.720729260408568</v>
          </cell>
          <cell r="AF208">
            <v>31.323418096761706</v>
          </cell>
          <cell r="AG208">
            <v>37.016538390468369</v>
          </cell>
          <cell r="AH208">
            <v>23.149387100964383</v>
          </cell>
          <cell r="AI208">
            <v>22.339018363525838</v>
          </cell>
          <cell r="AJ208">
            <v>22.801517393615907</v>
          </cell>
          <cell r="AK208">
            <v>22.801517393615907</v>
          </cell>
          <cell r="AL208">
            <v>31.271467176427411</v>
          </cell>
          <cell r="AM208">
            <v>23.149387100964383</v>
          </cell>
          <cell r="AN208">
            <v>22.339018363525838</v>
          </cell>
          <cell r="AO208">
            <v>22.801517393615907</v>
          </cell>
          <cell r="AP208">
            <v>22.801517393615907</v>
          </cell>
          <cell r="AQ208">
            <v>23.273591837869361</v>
          </cell>
          <cell r="AR208">
            <v>23.273591837869361</v>
          </cell>
          <cell r="AS208">
            <v>24.247264057051762</v>
          </cell>
          <cell r="AT208">
            <v>24.247264057051762</v>
          </cell>
          <cell r="AU208">
            <v>822.05858902812281</v>
          </cell>
          <cell r="AW208">
            <v>266.19025993673108</v>
          </cell>
          <cell r="AX208">
            <v>217.40461921799167</v>
          </cell>
          <cell r="AY208">
            <v>338.46370987340003</v>
          </cell>
          <cell r="AZ208">
            <v>483.59487915472278</v>
          </cell>
          <cell r="BB208">
            <v>0</v>
          </cell>
          <cell r="BC208">
            <v>0</v>
          </cell>
          <cell r="BD208">
            <v>0</v>
          </cell>
          <cell r="BE208">
            <v>0</v>
          </cell>
          <cell r="BF208">
            <v>2</v>
          </cell>
          <cell r="BG208">
            <v>0</v>
          </cell>
          <cell r="BH208">
            <v>16994.78229198189</v>
          </cell>
          <cell r="BI208">
            <v>8681.5010548916325</v>
          </cell>
          <cell r="BK208">
            <v>0</v>
          </cell>
          <cell r="BL208">
            <v>0</v>
          </cell>
          <cell r="BM208">
            <v>0</v>
          </cell>
        </row>
        <row r="209">
          <cell r="A209">
            <v>39845</v>
          </cell>
          <cell r="B209">
            <v>5.9918898999264547</v>
          </cell>
          <cell r="C209">
            <v>8.4543104067455506</v>
          </cell>
          <cell r="D209">
            <v>6.3202126341689961</v>
          </cell>
          <cell r="E209">
            <v>5.9098092163658178</v>
          </cell>
          <cell r="F209">
            <v>3.9398728109105461</v>
          </cell>
          <cell r="G209">
            <v>12.968748002580547</v>
          </cell>
          <cell r="H209">
            <v>0</v>
          </cell>
          <cell r="I209">
            <v>7.7155842546998112</v>
          </cell>
          <cell r="J209">
            <v>10.670488862882721</v>
          </cell>
          <cell r="K209">
            <v>4.5144375958349992</v>
          </cell>
          <cell r="L209">
            <v>3.5294693931073651</v>
          </cell>
          <cell r="M209">
            <v>0</v>
          </cell>
          <cell r="N209">
            <v>0</v>
          </cell>
          <cell r="O209">
            <v>9.2751172423519179</v>
          </cell>
          <cell r="P209">
            <v>6.4022933177296339</v>
          </cell>
          <cell r="Q209">
            <v>24.706285751751526</v>
          </cell>
          <cell r="R209">
            <v>0</v>
          </cell>
          <cell r="S209">
            <v>1.5595329876520903</v>
          </cell>
          <cell r="T209">
            <v>21.340977725765441</v>
          </cell>
          <cell r="U209">
            <v>56.799833023960332</v>
          </cell>
          <cell r="V209">
            <v>28.892400613343973</v>
          </cell>
          <cell r="W209">
            <v>25.691253954479187</v>
          </cell>
          <cell r="X209">
            <v>9.521359293033818</v>
          </cell>
          <cell r="Y209">
            <v>33.478365842881907</v>
          </cell>
          <cell r="Z209">
            <v>24.342513656471652</v>
          </cell>
          <cell r="AA209">
            <v>19.57365864189973</v>
          </cell>
          <cell r="AB209">
            <v>77.394538141253292</v>
          </cell>
          <cell r="AC209">
            <v>0</v>
          </cell>
          <cell r="AD209">
            <v>52.942040896610379</v>
          </cell>
          <cell r="AE209">
            <v>51.651358054639296</v>
          </cell>
          <cell r="AF209">
            <v>30.688063429843172</v>
          </cell>
          <cell r="AG209">
            <v>36.265706206480615</v>
          </cell>
          <cell r="AH209">
            <v>22.679831987743135</v>
          </cell>
          <cell r="AI209">
            <v>21.885900522816357</v>
          </cell>
          <cell r="AJ209">
            <v>22.339018363525838</v>
          </cell>
          <cell r="AK209">
            <v>22.339018363525838</v>
          </cell>
          <cell r="AL209">
            <v>30.637166266144988</v>
          </cell>
          <cell r="AM209">
            <v>22.679831987743135</v>
          </cell>
          <cell r="AN209">
            <v>21.885900522816357</v>
          </cell>
          <cell r="AO209">
            <v>22.339018363525838</v>
          </cell>
          <cell r="AP209">
            <v>22.339018363525838</v>
          </cell>
          <cell r="AQ209">
            <v>22.801517393615907</v>
          </cell>
          <cell r="AR209">
            <v>22.801517393615907</v>
          </cell>
          <cell r="AS209">
            <v>23.755439942229295</v>
          </cell>
          <cell r="AT209">
            <v>23.755439942229295</v>
          </cell>
          <cell r="AU209">
            <v>805.38420312917515</v>
          </cell>
          <cell r="AW209">
            <v>260.79093782518464</v>
          </cell>
          <cell r="AX209">
            <v>212.99485017544654</v>
          </cell>
          <cell r="AY209">
            <v>331.59841512854399</v>
          </cell>
          <cell r="AZ209">
            <v>473.78578800063121</v>
          </cell>
          <cell r="BB209">
            <v>0</v>
          </cell>
          <cell r="BC209">
            <v>0</v>
          </cell>
          <cell r="BD209">
            <v>0</v>
          </cell>
          <cell r="BE209">
            <v>0</v>
          </cell>
          <cell r="BF209">
            <v>2</v>
          </cell>
          <cell r="BG209">
            <v>0</v>
          </cell>
          <cell r="BH209">
            <v>17081.079263850574</v>
          </cell>
          <cell r="BI209">
            <v>8514.2842299668719</v>
          </cell>
          <cell r="BK209">
            <v>0</v>
          </cell>
          <cell r="BL209">
            <v>0</v>
          </cell>
          <cell r="BM209">
            <v>0</v>
          </cell>
        </row>
        <row r="210">
          <cell r="A210">
            <v>39873</v>
          </cell>
          <cell r="B210">
            <v>5.8703522312141798</v>
          </cell>
          <cell r="C210">
            <v>8.2828257508912451</v>
          </cell>
          <cell r="D210">
            <v>6.1920153671711171</v>
          </cell>
          <cell r="E210">
            <v>5.7899364472249442</v>
          </cell>
          <cell r="F210">
            <v>3.8599576314832968</v>
          </cell>
          <cell r="G210">
            <v>12.705693870299186</v>
          </cell>
          <cell r="H210">
            <v>0</v>
          </cell>
          <cell r="I210">
            <v>7.5590836949881153</v>
          </cell>
          <cell r="J210">
            <v>10.454051918600587</v>
          </cell>
          <cell r="K210">
            <v>4.4228681194079424</v>
          </cell>
          <cell r="L210">
            <v>3.4578787115371212</v>
          </cell>
          <cell r="M210">
            <v>0</v>
          </cell>
          <cell r="N210">
            <v>0</v>
          </cell>
          <cell r="O210">
            <v>9.0869835907836016</v>
          </cell>
          <cell r="P210">
            <v>6.2724311511603545</v>
          </cell>
          <cell r="Q210">
            <v>24.205150980759818</v>
          </cell>
          <cell r="R210">
            <v>0</v>
          </cell>
          <cell r="S210">
            <v>1.5278998957954708</v>
          </cell>
          <cell r="T210">
            <v>20.908103837201175</v>
          </cell>
          <cell r="U210">
            <v>55.647722520550822</v>
          </cell>
          <cell r="V210">
            <v>28.306355964210812</v>
          </cell>
          <cell r="W210">
            <v>25.170140388630667</v>
          </cell>
          <cell r="X210">
            <v>9.3282309427512988</v>
          </cell>
          <cell r="Y210">
            <v>32.799300872597577</v>
          </cell>
          <cell r="Z210">
            <v>23.848757527801698</v>
          </cell>
          <cell r="AA210">
            <v>19.176632515045235</v>
          </cell>
          <cell r="AB210">
            <v>75.824690915444506</v>
          </cell>
          <cell r="AC210">
            <v>0</v>
          </cell>
          <cell r="AD210">
            <v>51.86818067305672</v>
          </cell>
          <cell r="AE210">
            <v>50.603677648518868</v>
          </cell>
          <cell r="AF210">
            <v>30.065596103365205</v>
          </cell>
          <cell r="AG210">
            <v>35.530103673698093</v>
          </cell>
          <cell r="AH210">
            <v>22.21980118734238</v>
          </cell>
          <cell r="AI210">
            <v>21.441973586300968</v>
          </cell>
          <cell r="AJ210">
            <v>21.885900522816357</v>
          </cell>
          <cell r="AK210">
            <v>21.885900522816357</v>
          </cell>
          <cell r="AL210">
            <v>30.015731322224653</v>
          </cell>
          <cell r="AM210">
            <v>22.21980118734238</v>
          </cell>
          <cell r="AN210">
            <v>21.441973586300968</v>
          </cell>
          <cell r="AO210">
            <v>21.885900522816357</v>
          </cell>
          <cell r="AP210">
            <v>21.885900522816357</v>
          </cell>
          <cell r="AQ210">
            <v>22.339018363525838</v>
          </cell>
          <cell r="AR210">
            <v>22.339018363525838</v>
          </cell>
          <cell r="AS210">
            <v>23.273591837869361</v>
          </cell>
          <cell r="AT210">
            <v>23.273591837869361</v>
          </cell>
          <cell r="AU210">
            <v>789.04803539231239</v>
          </cell>
          <cell r="AW210">
            <v>255.50113391791496</v>
          </cell>
          <cell r="AX210">
            <v>208.67452754429112</v>
          </cell>
          <cell r="AY210">
            <v>324.87237393010628</v>
          </cell>
          <cell r="AZ210">
            <v>464.17566146220611</v>
          </cell>
          <cell r="BB210">
            <v>0</v>
          </cell>
          <cell r="BC210">
            <v>0</v>
          </cell>
          <cell r="BD210">
            <v>0</v>
          </cell>
          <cell r="BE210">
            <v>0</v>
          </cell>
          <cell r="BF210">
            <v>2</v>
          </cell>
          <cell r="BG210">
            <v>0</v>
          </cell>
          <cell r="BH210">
            <v>17247.507163591585</v>
          </cell>
          <cell r="BI210">
            <v>8387.7630456719762</v>
          </cell>
          <cell r="BK210">
            <v>0</v>
          </cell>
          <cell r="BL210">
            <v>0</v>
          </cell>
          <cell r="BM210">
            <v>0</v>
          </cell>
        </row>
        <row r="211">
          <cell r="A211">
            <v>39904</v>
          </cell>
          <cell r="B211">
            <v>5.7512797955356758</v>
          </cell>
          <cell r="C211">
            <v>8.1148194375366423</v>
          </cell>
          <cell r="D211">
            <v>6.0664184144691333</v>
          </cell>
          <cell r="E211">
            <v>5.6724951408023099</v>
          </cell>
          <cell r="F211">
            <v>3.7816634272015408</v>
          </cell>
          <cell r="G211">
            <v>12.447975447871737</v>
          </cell>
          <cell r="H211">
            <v>0</v>
          </cell>
          <cell r="I211">
            <v>7.4057575449363426</v>
          </cell>
          <cell r="J211">
            <v>10.242005115337498</v>
          </cell>
          <cell r="K211">
            <v>4.333156010335097</v>
          </cell>
          <cell r="L211">
            <v>3.3877401535347147</v>
          </cell>
          <cell r="M211">
            <v>0</v>
          </cell>
          <cell r="N211">
            <v>0</v>
          </cell>
          <cell r="O211">
            <v>8.9026659848702998</v>
          </cell>
          <cell r="P211">
            <v>6.145203069202501</v>
          </cell>
          <cell r="Q211">
            <v>23.714181074742971</v>
          </cell>
          <cell r="R211">
            <v>0</v>
          </cell>
          <cell r="S211">
            <v>1.4969084399339423</v>
          </cell>
          <cell r="T211">
            <v>20.484010230674997</v>
          </cell>
          <cell r="U211">
            <v>54.518981075488838</v>
          </cell>
          <cell r="V211">
            <v>27.732198466144602</v>
          </cell>
          <cell r="W211">
            <v>24.659596931543383</v>
          </cell>
          <cell r="X211">
            <v>9.1390199490703878</v>
          </cell>
          <cell r="Y211">
            <v>32.134009849226651</v>
          </cell>
          <cell r="Z211">
            <v>23.365016597974382</v>
          </cell>
          <cell r="AA211">
            <v>18.787659545154849</v>
          </cell>
          <cell r="AB211">
            <v>74.286685992355885</v>
          </cell>
          <cell r="AC211">
            <v>0</v>
          </cell>
          <cell r="AD211">
            <v>50.816102303020621</v>
          </cell>
          <cell r="AE211">
            <v>49.577248072477438</v>
          </cell>
          <cell r="AF211">
            <v>29.455754714441703</v>
          </cell>
          <cell r="AG211">
            <v>34.809421878516957</v>
          </cell>
          <cell r="AH211">
            <v>21.769101511503379</v>
          </cell>
          <cell r="AI211">
            <v>21.007051128479908</v>
          </cell>
          <cell r="AJ211">
            <v>21.441973586300968</v>
          </cell>
          <cell r="AK211">
            <v>21.441973586300968</v>
          </cell>
          <cell r="AL211">
            <v>29.406901375325599</v>
          </cell>
          <cell r="AM211">
            <v>21.769101511503379</v>
          </cell>
          <cell r="AN211">
            <v>21.007051128479908</v>
          </cell>
          <cell r="AO211">
            <v>21.441973586300968</v>
          </cell>
          <cell r="AP211">
            <v>21.441973586300968</v>
          </cell>
          <cell r="AQ211">
            <v>21.885900522816357</v>
          </cell>
          <cell r="AR211">
            <v>21.885900522816357</v>
          </cell>
          <cell r="AS211">
            <v>22.801517393615907</v>
          </cell>
          <cell r="AT211">
            <v>22.801517393615907</v>
          </cell>
          <cell r="AU211">
            <v>773.04322550340578</v>
          </cell>
          <cell r="AW211">
            <v>250.31862678104196</v>
          </cell>
          <cell r="AX211">
            <v>204.44183702077538</v>
          </cell>
          <cell r="AY211">
            <v>318.28276170158847</v>
          </cell>
          <cell r="AZ211">
            <v>454.76046380181731</v>
          </cell>
          <cell r="BB211">
            <v>0</v>
          </cell>
          <cell r="BC211">
            <v>0</v>
          </cell>
          <cell r="BD211">
            <v>0</v>
          </cell>
          <cell r="BE211">
            <v>0</v>
          </cell>
          <cell r="BF211">
            <v>2</v>
          </cell>
          <cell r="BG211">
            <v>0</v>
          </cell>
          <cell r="BH211">
            <v>17049.810791233318</v>
          </cell>
          <cell r="BI211">
            <v>8468.0505231973639</v>
          </cell>
          <cell r="BK211">
            <v>0</v>
          </cell>
          <cell r="BL211">
            <v>0</v>
          </cell>
          <cell r="BM211">
            <v>0</v>
          </cell>
        </row>
        <row r="212">
          <cell r="A212">
            <v>39934</v>
          </cell>
          <cell r="B212">
            <v>5.6346225888553603</v>
          </cell>
          <cell r="C212">
            <v>7.9502209130424983</v>
          </cell>
          <cell r="D212">
            <v>5.9433690320803079</v>
          </cell>
          <cell r="E212">
            <v>5.5574359780491225</v>
          </cell>
          <cell r="F212">
            <v>3.7049573186994156</v>
          </cell>
          <cell r="G212">
            <v>12.195484507385576</v>
          </cell>
          <cell r="H212">
            <v>0</v>
          </cell>
          <cell r="I212">
            <v>7.2555414157863476</v>
          </cell>
          <cell r="J212">
            <v>10.034259404810909</v>
          </cell>
          <cell r="K212">
            <v>4.2452635943430783</v>
          </cell>
          <cell r="L212">
            <v>3.3190242646682275</v>
          </cell>
          <cell r="M212">
            <v>0</v>
          </cell>
          <cell r="N212">
            <v>0</v>
          </cell>
          <cell r="O212">
            <v>8.7220870211048798</v>
          </cell>
          <cell r="P212">
            <v>6.0205556428865474</v>
          </cell>
          <cell r="Q212">
            <v>23.233169852677563</v>
          </cell>
          <cell r="R212">
            <v>0</v>
          </cell>
          <cell r="S212">
            <v>1.4665456053185177</v>
          </cell>
          <cell r="T212">
            <v>20.068518809621818</v>
          </cell>
          <cell r="U212">
            <v>53.413134677916538</v>
          </cell>
          <cell r="V212">
            <v>27.169687003795687</v>
          </cell>
          <cell r="W212">
            <v>24.159409182352441</v>
          </cell>
          <cell r="X212">
            <v>8.9536468535235851</v>
          </cell>
          <cell r="Y212">
            <v>31.482213386227521</v>
          </cell>
          <cell r="Z212">
            <v>22.891087721748491</v>
          </cell>
          <cell r="AA212">
            <v>18.406576384446897</v>
          </cell>
          <cell r="AB212">
            <v>72.779877492422912</v>
          </cell>
          <cell r="AC212">
            <v>0</v>
          </cell>
          <cell r="AD212">
            <v>49.785363970023319</v>
          </cell>
          <cell r="AE212">
            <v>48.571638281153838</v>
          </cell>
          <cell r="AF212">
            <v>28.85828316240304</v>
          </cell>
          <cell r="AG212">
            <v>34.103358173242775</v>
          </cell>
          <cell r="AH212">
            <v>21.327543690539169</v>
          </cell>
          <cell r="AI212">
            <v>20.580950505251444</v>
          </cell>
          <cell r="AJ212">
            <v>21.007051128479908</v>
          </cell>
          <cell r="AK212">
            <v>21.007051128479908</v>
          </cell>
          <cell r="AL212">
            <v>28.810420749529602</v>
          </cell>
          <cell r="AM212">
            <v>21.327543690539169</v>
          </cell>
          <cell r="AN212">
            <v>20.580950505251444</v>
          </cell>
          <cell r="AO212">
            <v>21.007051128479908</v>
          </cell>
          <cell r="AP212">
            <v>21.007051128479908</v>
          </cell>
          <cell r="AQ212">
            <v>21.441973586300968</v>
          </cell>
          <cell r="AR212">
            <v>21.441973586300968</v>
          </cell>
          <cell r="AS212">
            <v>22.339018363525838</v>
          </cell>
          <cell r="AT212">
            <v>22.339018363525838</v>
          </cell>
          <cell r="AU212">
            <v>757.36305230084838</v>
          </cell>
          <cell r="AW212">
            <v>245.2412400395734</v>
          </cell>
          <cell r="AX212">
            <v>200.29500110193365</v>
          </cell>
          <cell r="AY212">
            <v>311.82681115934133</v>
          </cell>
          <cell r="AZ212">
            <v>445.53624114150705</v>
          </cell>
          <cell r="BB212">
            <v>0</v>
          </cell>
          <cell r="BC212">
            <v>0</v>
          </cell>
          <cell r="BD212">
            <v>0</v>
          </cell>
          <cell r="BE212">
            <v>0</v>
          </cell>
          <cell r="BF212">
            <v>2</v>
          </cell>
          <cell r="BG212">
            <v>0</v>
          </cell>
          <cell r="BH212">
            <v>17237.767329416696</v>
          </cell>
          <cell r="BI212">
            <v>8503.545861669043</v>
          </cell>
          <cell r="BK212">
            <v>0</v>
          </cell>
          <cell r="BL212">
            <v>0</v>
          </cell>
          <cell r="BM212">
            <v>0</v>
          </cell>
        </row>
        <row r="213">
          <cell r="A213">
            <v>39965</v>
          </cell>
          <cell r="B213">
            <v>5.5203316214042717</v>
          </cell>
          <cell r="C213">
            <v>7.7889610548580848</v>
          </cell>
          <cell r="D213">
            <v>5.8228155458647759</v>
          </cell>
          <cell r="E213">
            <v>5.4447106402891441</v>
          </cell>
          <cell r="F213">
            <v>3.6298070935260967</v>
          </cell>
          <cell r="G213">
            <v>11.948115016190068</v>
          </cell>
          <cell r="H213">
            <v>0</v>
          </cell>
          <cell r="I213">
            <v>7.1083722248219319</v>
          </cell>
          <cell r="J213">
            <v>9.8307275449665035</v>
          </cell>
          <cell r="K213">
            <v>4.1591539613319837</v>
          </cell>
          <cell r="L213">
            <v>3.2517021879504626</v>
          </cell>
          <cell r="M213">
            <v>0</v>
          </cell>
          <cell r="N213">
            <v>0</v>
          </cell>
          <cell r="O213">
            <v>8.545170866009359</v>
          </cell>
          <cell r="P213">
            <v>5.8984365269799044</v>
          </cell>
          <cell r="Q213">
            <v>22.761915315653209</v>
          </cell>
          <cell r="R213">
            <v>0</v>
          </cell>
          <cell r="S213">
            <v>1.4367986411874125</v>
          </cell>
          <cell r="T213">
            <v>19.661455089933007</v>
          </cell>
          <cell r="U213">
            <v>52.329718931667863</v>
          </cell>
          <cell r="V213">
            <v>26.618585352524683</v>
          </cell>
          <cell r="W213">
            <v>23.669367089034758</v>
          </cell>
          <cell r="X213">
            <v>8.7720338093547312</v>
          </cell>
          <cell r="Y213">
            <v>30.843637764050047</v>
          </cell>
          <cell r="Z213">
            <v>22.426771874418982</v>
          </cell>
          <cell r="AA213">
            <v>18.033222998436326</v>
          </cell>
          <cell r="AB213">
            <v>71.303632636905363</v>
          </cell>
          <cell r="AC213">
            <v>0</v>
          </cell>
          <cell r="AD213">
            <v>48.775532819256853</v>
          </cell>
          <cell r="AE213">
            <v>47.586425972379644</v>
          </cell>
          <cell r="AF213">
            <v>28.272930541247533</v>
          </cell>
          <cell r="AG213">
            <v>33.411616048994716</v>
          </cell>
          <cell r="AH213">
            <v>20.894942293851436</v>
          </cell>
          <cell r="AI213">
            <v>20.163492777211136</v>
          </cell>
          <cell r="AJ213">
            <v>20.580950505251444</v>
          </cell>
          <cell r="AK213">
            <v>20.580950505251444</v>
          </cell>
          <cell r="AL213">
            <v>28.226038954970836</v>
          </cell>
          <cell r="AM213">
            <v>20.894942293851436</v>
          </cell>
          <cell r="AN213">
            <v>20.163492777211136</v>
          </cell>
          <cell r="AO213">
            <v>20.580950505251444</v>
          </cell>
          <cell r="AP213">
            <v>20.580950505251444</v>
          </cell>
          <cell r="AQ213">
            <v>21.007051128479908</v>
          </cell>
          <cell r="AR213">
            <v>21.007051128479908</v>
          </cell>
          <cell r="AS213">
            <v>21.885900522816357</v>
          </cell>
          <cell r="AT213">
            <v>21.885900522816357</v>
          </cell>
          <cell r="AU213">
            <v>742.00093095302668</v>
          </cell>
          <cell r="AW213">
            <v>240.26684146344422</v>
          </cell>
          <cell r="AX213">
            <v>196.23227833912881</v>
          </cell>
          <cell r="AY213">
            <v>305.50181115045359</v>
          </cell>
          <cell r="AZ213">
            <v>436.49911980257303</v>
          </cell>
          <cell r="BB213">
            <v>0</v>
          </cell>
          <cell r="BC213">
            <v>0</v>
          </cell>
          <cell r="BD213">
            <v>0</v>
          </cell>
          <cell r="BE213">
            <v>0</v>
          </cell>
          <cell r="BF213">
            <v>2</v>
          </cell>
          <cell r="BG213">
            <v>0</v>
          </cell>
          <cell r="BH213">
            <v>17059.762117206916</v>
          </cell>
          <cell r="BI213">
            <v>8647.7721691861861</v>
          </cell>
          <cell r="BK213">
            <v>0</v>
          </cell>
          <cell r="BL213">
            <v>0</v>
          </cell>
          <cell r="BM213">
            <v>0</v>
          </cell>
        </row>
        <row r="214">
          <cell r="A214">
            <v>39995</v>
          </cell>
          <cell r="B214">
            <v>5.4083588971069911</v>
          </cell>
          <cell r="C214">
            <v>7.6309721424934285</v>
          </cell>
          <cell r="D214">
            <v>5.7047073298251787</v>
          </cell>
          <cell r="E214">
            <v>5.3342717889274427</v>
          </cell>
          <cell r="F214">
            <v>3.5561811926182956</v>
          </cell>
          <cell r="G214">
            <v>11.705763092368555</v>
          </cell>
          <cell r="H214">
            <v>0</v>
          </cell>
          <cell r="I214">
            <v>6.964188168877488</v>
          </cell>
          <cell r="J214">
            <v>9.6313240633412089</v>
          </cell>
          <cell r="K214">
            <v>4.074790949875128</v>
          </cell>
          <cell r="L214">
            <v>3.1857456517205573</v>
          </cell>
          <cell r="M214">
            <v>0</v>
          </cell>
          <cell r="N214">
            <v>0</v>
          </cell>
          <cell r="O214">
            <v>8.3718432242889111</v>
          </cell>
          <cell r="P214">
            <v>5.778794438004728</v>
          </cell>
          <cell r="Q214">
            <v>22.300219562043871</v>
          </cell>
          <cell r="R214">
            <v>0</v>
          </cell>
          <cell r="S214">
            <v>1.407655055411408</v>
          </cell>
          <cell r="T214">
            <v>19.262648126682418</v>
          </cell>
          <cell r="U214">
            <v>51.268278860247065</v>
          </cell>
          <cell r="V214">
            <v>26.078662079200807</v>
          </cell>
          <cell r="W214">
            <v>23.18926486019847</v>
          </cell>
          <cell r="X214">
            <v>8.5941045488275449</v>
          </cell>
          <cell r="Y214">
            <v>30.218014815188031</v>
          </cell>
          <cell r="Z214">
            <v>21.97187406823727</v>
          </cell>
          <cell r="AA214">
            <v>17.667442598728808</v>
          </cell>
          <cell r="AB214">
            <v>69.857331482154109</v>
          </cell>
          <cell r="AC214">
            <v>0</v>
          </cell>
          <cell r="AD214">
            <v>47.786184775808273</v>
          </cell>
          <cell r="AE214">
            <v>46.62119740983492</v>
          </cell>
          <cell r="AF214">
            <v>27.699451034274372</v>
          </cell>
          <cell r="AG214">
            <v>32.733905011187716</v>
          </cell>
          <cell r="AH214">
            <v>20.471115652059606</v>
          </cell>
          <cell r="AI214">
            <v>19.754502634506892</v>
          </cell>
          <cell r="AJ214">
            <v>20.163492777211136</v>
          </cell>
          <cell r="AK214">
            <v>20.163492777211136</v>
          </cell>
          <cell r="AL214">
            <v>27.65351058264358</v>
          </cell>
          <cell r="AM214">
            <v>20.471115652059606</v>
          </cell>
          <cell r="AN214">
            <v>19.754502634506892</v>
          </cell>
          <cell r="AO214">
            <v>20.163492777211136</v>
          </cell>
          <cell r="AP214">
            <v>20.163492777211136</v>
          </cell>
          <cell r="AQ214">
            <v>20.580950505251444</v>
          </cell>
          <cell r="AR214">
            <v>20.580950505251444</v>
          </cell>
          <cell r="AS214">
            <v>21.441973586300968</v>
          </cell>
          <cell r="AT214">
            <v>21.441973586300968</v>
          </cell>
          <cell r="AU214">
            <v>726.95041019304495</v>
          </cell>
          <cell r="AW214">
            <v>235.39334207209407</v>
          </cell>
          <cell r="AX214">
            <v>192.25196260673718</v>
          </cell>
          <cell r="AY214">
            <v>299.30510551421366</v>
          </cell>
          <cell r="AZ214">
            <v>427.64530467883128</v>
          </cell>
          <cell r="BB214">
            <v>0</v>
          </cell>
          <cell r="BC214">
            <v>0</v>
          </cell>
          <cell r="BD214">
            <v>0</v>
          </cell>
          <cell r="BE214">
            <v>0</v>
          </cell>
          <cell r="BF214">
            <v>2</v>
          </cell>
          <cell r="BG214">
            <v>0</v>
          </cell>
          <cell r="BH214">
            <v>16987.211181554936</v>
          </cell>
          <cell r="BI214">
            <v>8690.3689129916838</v>
          </cell>
          <cell r="BK214">
            <v>0</v>
          </cell>
          <cell r="BL214">
            <v>0</v>
          </cell>
          <cell r="BM214">
            <v>0</v>
          </cell>
        </row>
        <row r="215">
          <cell r="A215">
            <v>40026</v>
          </cell>
          <cell r="B215">
            <v>5.2986573934258665</v>
          </cell>
          <cell r="C215">
            <v>7.4761878290803354</v>
          </cell>
          <cell r="D215">
            <v>5.5889947848464585</v>
          </cell>
          <cell r="E215">
            <v>5.2260730455707174</v>
          </cell>
          <cell r="F215">
            <v>3.4840486970471454</v>
          </cell>
          <cell r="G215">
            <v>11.468326961113519</v>
          </cell>
          <cell r="H215">
            <v>0</v>
          </cell>
          <cell r="I215">
            <v>6.8229286983839854</v>
          </cell>
          <cell r="J215">
            <v>9.4359652211693437</v>
          </cell>
          <cell r="K215">
            <v>3.9921391320331852</v>
          </cell>
          <cell r="L215">
            <v>3.121126957771402</v>
          </cell>
          <cell r="M215">
            <v>0</v>
          </cell>
          <cell r="N215">
            <v>0</v>
          </cell>
          <cell r="O215">
            <v>8.2020313076318274</v>
          </cell>
          <cell r="P215">
            <v>5.6615791327016094</v>
          </cell>
          <cell r="Q215">
            <v>21.847888704399786</v>
          </cell>
          <cell r="R215">
            <v>0</v>
          </cell>
          <cell r="S215">
            <v>1.3791026092478278</v>
          </cell>
          <cell r="T215">
            <v>18.871930442338687</v>
          </cell>
          <cell r="U215">
            <v>50.228368715762983</v>
          </cell>
          <cell r="V215">
            <v>25.549690445012374</v>
          </cell>
          <cell r="W215">
            <v>22.718900878661596</v>
          </cell>
          <cell r="X215">
            <v>8.419784351197265</v>
          </cell>
          <cell r="Y215">
            <v>29.605081811563245</v>
          </cell>
          <cell r="Z215">
            <v>21.52620327052685</v>
          </cell>
          <cell r="AA215">
            <v>17.309081577178031</v>
          </cell>
          <cell r="AB215">
            <v>68.440366659268122</v>
          </cell>
          <cell r="AC215">
            <v>0</v>
          </cell>
          <cell r="AD215">
            <v>46.816904366570945</v>
          </cell>
          <cell r="AE215">
            <v>45.675547249301161</v>
          </cell>
          <cell r="AF215">
            <v>27.13760381085379</v>
          </cell>
          <cell r="AG215">
            <v>32.069940457540355</v>
          </cell>
          <cell r="AH215">
            <v>20.055885780709463</v>
          </cell>
          <cell r="AI215">
            <v>19.353808323218239</v>
          </cell>
          <cell r="AJ215">
            <v>19.754502634506892</v>
          </cell>
          <cell r="AK215">
            <v>19.754502634506892</v>
          </cell>
          <cell r="AL215">
            <v>27.092595201343606</v>
          </cell>
          <cell r="AM215">
            <v>20.055885780709463</v>
          </cell>
          <cell r="AN215">
            <v>19.353808323218239</v>
          </cell>
          <cell r="AO215">
            <v>19.754502634506892</v>
          </cell>
          <cell r="AP215">
            <v>19.754502634506892</v>
          </cell>
          <cell r="AQ215">
            <v>20.163492777211136</v>
          </cell>
          <cell r="AR215">
            <v>20.163492777211136</v>
          </cell>
          <cell r="AS215">
            <v>21.007051128479908</v>
          </cell>
          <cell r="AT215">
            <v>21.007051128479908</v>
          </cell>
          <cell r="AU215">
            <v>712.20516960953887</v>
          </cell>
          <cell r="AW215">
            <v>230.61869525720772</v>
          </cell>
          <cell r="AX215">
            <v>188.35238238566717</v>
          </cell>
          <cell r="AY215">
            <v>293.23409196666404</v>
          </cell>
          <cell r="AZ215">
            <v>418.97107764287489</v>
          </cell>
          <cell r="BB215">
            <v>0</v>
          </cell>
          <cell r="BC215">
            <v>0</v>
          </cell>
          <cell r="BD215">
            <v>0</v>
          </cell>
          <cell r="BE215">
            <v>0</v>
          </cell>
          <cell r="BF215">
            <v>2</v>
          </cell>
          <cell r="BG215">
            <v>0</v>
          </cell>
          <cell r="BH215">
            <v>16965.917675797216</v>
          </cell>
          <cell r="BI215">
            <v>8855.9676210150574</v>
          </cell>
          <cell r="BK215">
            <v>0</v>
          </cell>
          <cell r="BL215">
            <v>0</v>
          </cell>
          <cell r="BM215">
            <v>0</v>
          </cell>
        </row>
        <row r="216">
          <cell r="A216">
            <v>40057</v>
          </cell>
          <cell r="B216">
            <v>5.1911810416140716</v>
          </cell>
          <cell r="C216">
            <v>7.3245431135102681</v>
          </cell>
          <cell r="D216">
            <v>5.4756293178668933</v>
          </cell>
          <cell r="E216">
            <v>5.1200689725508646</v>
          </cell>
          <cell r="F216">
            <v>3.41337931503391</v>
          </cell>
          <cell r="G216">
            <v>11.23570691198662</v>
          </cell>
          <cell r="H216">
            <v>0</v>
          </cell>
          <cell r="I216">
            <v>6.6845344919413998</v>
          </cell>
          <cell r="J216">
            <v>9.2445689782168312</v>
          </cell>
          <cell r="K216">
            <v>3.9111637984763532</v>
          </cell>
          <cell r="L216">
            <v>3.0578189697178786</v>
          </cell>
          <cell r="M216">
            <v>0</v>
          </cell>
          <cell r="N216">
            <v>0</v>
          </cell>
          <cell r="O216">
            <v>8.0356638041423363</v>
          </cell>
          <cell r="P216">
            <v>5.5467413869301021</v>
          </cell>
          <cell r="Q216">
            <v>21.404732788025125</v>
          </cell>
          <cell r="R216">
            <v>0</v>
          </cell>
          <cell r="S216">
            <v>1.3511293122009223</v>
          </cell>
          <cell r="T216">
            <v>18.489137956433662</v>
          </cell>
          <cell r="U216">
            <v>49.209551791738839</v>
          </cell>
          <cell r="V216">
            <v>25.031448310248649</v>
          </cell>
          <cell r="W216">
            <v>22.258077616783623</v>
          </cell>
          <cell r="X216">
            <v>8.2490000113319457</v>
          </cell>
          <cell r="Y216">
            <v>29.004581354193739</v>
          </cell>
          <cell r="Z216">
            <v>21.089572323459802</v>
          </cell>
          <cell r="AA216">
            <v>16.957989441378501</v>
          </cell>
          <cell r="AB216">
            <v>67.052143119032038</v>
          </cell>
          <cell r="AC216">
            <v>0</v>
          </cell>
          <cell r="AD216">
            <v>45.867284545768101</v>
          </cell>
          <cell r="AE216">
            <v>44.749078368438454</v>
          </cell>
          <cell r="AF216">
            <v>26.587152925291125</v>
          </cell>
          <cell r="AG216">
            <v>31.419443558557155</v>
          </cell>
          <cell r="AH216">
            <v>19.649078305529219</v>
          </cell>
          <cell r="AI216">
            <v>18.961241573228886</v>
          </cell>
          <cell r="AJ216">
            <v>19.353808323218239</v>
          </cell>
          <cell r="AK216">
            <v>19.353808323218239</v>
          </cell>
          <cell r="AL216">
            <v>26.543057256699949</v>
          </cell>
          <cell r="AM216">
            <v>19.649078305529219</v>
          </cell>
          <cell r="AN216">
            <v>18.961241573228886</v>
          </cell>
          <cell r="AO216">
            <v>19.353808323218239</v>
          </cell>
          <cell r="AP216">
            <v>19.353808323218239</v>
          </cell>
          <cell r="AQ216">
            <v>19.754502634506892</v>
          </cell>
          <cell r="AR216">
            <v>19.754502634506892</v>
          </cell>
          <cell r="AS216">
            <v>20.580950505251444</v>
          </cell>
          <cell r="AT216">
            <v>20.580950505251444</v>
          </cell>
          <cell r="AU216">
            <v>697.75901699244287</v>
          </cell>
          <cell r="AW216">
            <v>225.9408959232494</v>
          </cell>
          <cell r="AX216">
            <v>184.53190006141122</v>
          </cell>
          <cell r="AY216">
            <v>287.28622100778233</v>
          </cell>
          <cell r="AZ216">
            <v>410.47279598466059</v>
          </cell>
          <cell r="BB216">
            <v>0</v>
          </cell>
          <cell r="BC216">
            <v>0</v>
          </cell>
          <cell r="BD216">
            <v>0</v>
          </cell>
          <cell r="BE216">
            <v>0</v>
          </cell>
          <cell r="BF216">
            <v>2</v>
          </cell>
          <cell r="BG216">
            <v>0</v>
          </cell>
          <cell r="BH216">
            <v>16973.197859068387</v>
          </cell>
          <cell r="BI216">
            <v>8719.6102239779357</v>
          </cell>
          <cell r="BK216">
            <v>0</v>
          </cell>
          <cell r="BL216">
            <v>0</v>
          </cell>
          <cell r="BM216">
            <v>0</v>
          </cell>
        </row>
        <row r="217">
          <cell r="A217">
            <v>40087</v>
          </cell>
          <cell r="B217">
            <v>5.0858847073691988</v>
          </cell>
          <cell r="C217">
            <v>7.1759743131373659</v>
          </cell>
          <cell r="D217">
            <v>5.3645633214716169</v>
          </cell>
          <cell r="E217">
            <v>5.0162150538435926</v>
          </cell>
          <cell r="F217">
            <v>3.3441433692290623</v>
          </cell>
          <cell r="G217">
            <v>11.007805257045662</v>
          </cell>
          <cell r="H217">
            <v>0</v>
          </cell>
          <cell r="I217">
            <v>6.5489474314069067</v>
          </cell>
          <cell r="J217">
            <v>9.0570549583287026</v>
          </cell>
          <cell r="K217">
            <v>3.8318309439082987</v>
          </cell>
          <cell r="L217">
            <v>2.9957951016010358</v>
          </cell>
          <cell r="M217">
            <v>0</v>
          </cell>
          <cell r="N217">
            <v>0</v>
          </cell>
          <cell r="O217">
            <v>7.8726708483934233</v>
          </cell>
          <cell r="P217">
            <v>5.4342329749972249</v>
          </cell>
          <cell r="Q217">
            <v>20.970565711207225</v>
          </cell>
          <cell r="R217">
            <v>0</v>
          </cell>
          <cell r="S217">
            <v>1.3237234169865033</v>
          </cell>
          <cell r="T217">
            <v>18.114109916657405</v>
          </cell>
          <cell r="U217">
            <v>48.211400239718948</v>
          </cell>
          <cell r="V217">
            <v>24.523718041013101</v>
          </cell>
          <cell r="W217">
            <v>21.806601553514511</v>
          </cell>
          <cell r="X217">
            <v>8.0816798089702306</v>
          </cell>
          <cell r="Y217">
            <v>28.416261265100065</v>
          </cell>
          <cell r="Z217">
            <v>20.661797865460553</v>
          </cell>
          <cell r="AA217">
            <v>16.614018751466823</v>
          </cell>
          <cell r="AB217">
            <v>65.692077882027434</v>
          </cell>
          <cell r="AC217">
            <v>0</v>
          </cell>
          <cell r="AD217">
            <v>44.936926524015462</v>
          </cell>
          <cell r="AE217">
            <v>43.841401700015417</v>
          </cell>
          <cell r="AF217">
            <v>26.047867217742279</v>
          </cell>
          <cell r="AG217">
            <v>30.782141140435154</v>
          </cell>
          <cell r="AH217">
            <v>19.250522389201674</v>
          </cell>
          <cell r="AI217">
            <v>18.576637527562294</v>
          </cell>
          <cell r="AJ217">
            <v>18.961241573228886</v>
          </cell>
          <cell r="AK217">
            <v>18.961241573228886</v>
          </cell>
          <cell r="AL217">
            <v>26.004665972254731</v>
          </cell>
          <cell r="AM217">
            <v>19.250522389201674</v>
          </cell>
          <cell r="AN217">
            <v>18.576637527562294</v>
          </cell>
          <cell r="AO217">
            <v>18.961241573228886</v>
          </cell>
          <cell r="AP217">
            <v>18.961241573228886</v>
          </cell>
          <cell r="AQ217">
            <v>19.353808323218239</v>
          </cell>
          <cell r="AR217">
            <v>19.353808323218239</v>
          </cell>
          <cell r="AS217">
            <v>20.163492777211136</v>
          </cell>
          <cell r="AT217">
            <v>20.163492777211136</v>
          </cell>
          <cell r="AU217">
            <v>683.6058857325927</v>
          </cell>
          <cell r="AW217">
            <v>221.35797964543002</v>
          </cell>
          <cell r="AX217">
            <v>180.78891123633522</v>
          </cell>
          <cell r="AY217">
            <v>281.45899485082742</v>
          </cell>
          <cell r="AZ217">
            <v>402.14689088176522</v>
          </cell>
          <cell r="BB217">
            <v>0</v>
          </cell>
          <cell r="BC217">
            <v>0</v>
          </cell>
          <cell r="BD217">
            <v>0</v>
          </cell>
          <cell r="BE217">
            <v>0</v>
          </cell>
          <cell r="BF217">
            <v>2</v>
          </cell>
          <cell r="BG217">
            <v>0</v>
          </cell>
          <cell r="BH217">
            <v>16767.490589518158</v>
          </cell>
          <cell r="BI217">
            <v>8391.207292694864</v>
          </cell>
          <cell r="BK217">
            <v>0</v>
          </cell>
          <cell r="BL217">
            <v>0</v>
          </cell>
          <cell r="BM217">
            <v>0</v>
          </cell>
        </row>
        <row r="218">
          <cell r="A218">
            <v>40118</v>
          </cell>
          <cell r="B218">
            <v>4.9827241718792781</v>
          </cell>
          <cell r="C218">
            <v>7.0304190370351485</v>
          </cell>
          <cell r="D218">
            <v>5.2557501539000562</v>
          </cell>
          <cell r="E218">
            <v>4.9144676763740813</v>
          </cell>
          <cell r="F218">
            <v>3.2763117842493883</v>
          </cell>
          <cell r="G218">
            <v>10.784526289820901</v>
          </cell>
          <cell r="H218">
            <v>0</v>
          </cell>
          <cell r="I218">
            <v>6.4161105774883787</v>
          </cell>
          <cell r="J218">
            <v>8.8733444156754189</v>
          </cell>
          <cell r="K218">
            <v>3.7541072527857557</v>
          </cell>
          <cell r="L218">
            <v>2.9350293067234112</v>
          </cell>
          <cell r="M218">
            <v>0</v>
          </cell>
          <cell r="N218">
            <v>0</v>
          </cell>
          <cell r="O218">
            <v>7.7129839920871071</v>
          </cell>
          <cell r="P218">
            <v>5.3240066494052547</v>
          </cell>
          <cell r="Q218">
            <v>20.545205147063854</v>
          </cell>
          <cell r="R218">
            <v>0</v>
          </cell>
          <cell r="S218">
            <v>1.2968734145987157</v>
          </cell>
          <cell r="T218">
            <v>17.746688831350838</v>
          </cell>
          <cell r="U218">
            <v>47.233494889595313</v>
          </cell>
          <cell r="V218">
            <v>24.026286417828825</v>
          </cell>
          <cell r="W218">
            <v>21.364283093126218</v>
          </cell>
          <cell r="X218">
            <v>7.9177534786026849</v>
          </cell>
          <cell r="Y218">
            <v>27.839874481404063</v>
          </cell>
          <cell r="Z218">
            <v>20.242700254203854</v>
          </cell>
          <cell r="AA218">
            <v>16.277025058204856</v>
          </cell>
          <cell r="AB218">
            <v>64.359599793812777</v>
          </cell>
          <cell r="AC218">
            <v>0</v>
          </cell>
          <cell r="AD218">
            <v>44.025439600851094</v>
          </cell>
          <cell r="AE218">
            <v>42.952136068521817</v>
          </cell>
          <cell r="AF218">
            <v>25.519520217138989</v>
          </cell>
          <cell r="AG218">
            <v>30.157765570345557</v>
          </cell>
          <cell r="AH218">
            <v>18.860050659621706</v>
          </cell>
          <cell r="AI218">
            <v>18.199834673150601</v>
          </cell>
          <cell r="AJ218">
            <v>18.576637527562294</v>
          </cell>
          <cell r="AK218">
            <v>18.576637527562294</v>
          </cell>
          <cell r="AL218">
            <v>25.477195252549407</v>
          </cell>
          <cell r="AM218">
            <v>18.860050659621706</v>
          </cell>
          <cell r="AN218">
            <v>18.199834673150601</v>
          </cell>
          <cell r="AO218">
            <v>18.576637527562294</v>
          </cell>
          <cell r="AP218">
            <v>18.576637527562294</v>
          </cell>
          <cell r="AQ218">
            <v>18.961241573228886</v>
          </cell>
          <cell r="AR218">
            <v>18.961241573228886</v>
          </cell>
          <cell r="AS218">
            <v>19.754502634506892</v>
          </cell>
          <cell r="AT218">
            <v>19.754502634506892</v>
          </cell>
          <cell r="AU218">
            <v>669.73983227407552</v>
          </cell>
          <cell r="AW218">
            <v>216.86802184475434</v>
          </cell>
          <cell r="AX218">
            <v>177.12184405591785</v>
          </cell>
          <cell r="AY218">
            <v>275.74996637340337</v>
          </cell>
          <cell r="AZ218">
            <v>393.98986590067216</v>
          </cell>
          <cell r="BB218">
            <v>0</v>
          </cell>
          <cell r="BC218">
            <v>0</v>
          </cell>
          <cell r="BD218">
            <v>0</v>
          </cell>
          <cell r="BE218">
            <v>0</v>
          </cell>
          <cell r="BF218">
            <v>2</v>
          </cell>
          <cell r="BG218">
            <v>0</v>
          </cell>
          <cell r="BH218">
            <v>17068.713259309985</v>
          </cell>
          <cell r="BI218">
            <v>8638.0182809042381</v>
          </cell>
          <cell r="BK218">
            <v>0</v>
          </cell>
          <cell r="BL218">
            <v>0</v>
          </cell>
          <cell r="BM218">
            <v>0</v>
          </cell>
        </row>
        <row r="219">
          <cell r="A219">
            <v>40148</v>
          </cell>
          <cell r="B219">
            <v>4.8816561132532446</v>
          </cell>
          <cell r="C219">
            <v>6.8878161597956762</v>
          </cell>
          <cell r="D219">
            <v>5.1491441194588976</v>
          </cell>
          <cell r="E219">
            <v>4.8147841117018286</v>
          </cell>
          <cell r="F219">
            <v>3.2098560744678863</v>
          </cell>
          <cell r="G219">
            <v>10.565776245123457</v>
          </cell>
          <cell r="H219">
            <v>0</v>
          </cell>
          <cell r="I219">
            <v>6.2859681458329382</v>
          </cell>
          <cell r="J219">
            <v>8.693360201683852</v>
          </cell>
          <cell r="K219">
            <v>3.677960085327785</v>
          </cell>
          <cell r="L219">
            <v>2.875496066710816</v>
          </cell>
          <cell r="M219">
            <v>0</v>
          </cell>
          <cell r="N219">
            <v>0</v>
          </cell>
          <cell r="O219">
            <v>7.5565361753098212</v>
          </cell>
          <cell r="P219">
            <v>5.2160161210103144</v>
          </cell>
          <cell r="Q219">
            <v>20.128472466975687</v>
          </cell>
          <cell r="R219">
            <v>0</v>
          </cell>
          <cell r="S219">
            <v>1.2705680294768713</v>
          </cell>
          <cell r="T219">
            <v>17.386720403367704</v>
          </cell>
          <cell r="U219">
            <v>46.275425073578667</v>
          </cell>
          <cell r="V219">
            <v>23.538944546097813</v>
          </cell>
          <cell r="W219">
            <v>20.930936485592675</v>
          </cell>
          <cell r="X219">
            <v>7.7571521799640557</v>
          </cell>
          <cell r="Y219">
            <v>27.275178951575697</v>
          </cell>
          <cell r="Z219">
            <v>19.832103491174628</v>
          </cell>
          <cell r="AA219">
            <v>15.946866842318784</v>
          </cell>
          <cell r="AB219">
            <v>63.054149285069109</v>
          </cell>
          <cell r="AC219">
            <v>0</v>
          </cell>
          <cell r="AD219">
            <v>43.132441000662169</v>
          </cell>
          <cell r="AE219">
            <v>42.080908030095308</v>
          </cell>
          <cell r="AF219">
            <v>25.001890046083126</v>
          </cell>
          <cell r="AG219">
            <v>29.546054644042307</v>
          </cell>
          <cell r="AH219">
            <v>18.47749913960897</v>
          </cell>
          <cell r="AI219">
            <v>17.830674773007793</v>
          </cell>
          <cell r="AJ219">
            <v>18.199834673150601</v>
          </cell>
          <cell r="AK219">
            <v>18.199834673150601</v>
          </cell>
          <cell r="AL219">
            <v>24.96042358817682</v>
          </cell>
          <cell r="AM219">
            <v>18.47749913960897</v>
          </cell>
          <cell r="AN219">
            <v>17.830674773007793</v>
          </cell>
          <cell r="AO219">
            <v>18.199834673150601</v>
          </cell>
          <cell r="AP219">
            <v>18.199834673150601</v>
          </cell>
          <cell r="AQ219">
            <v>18.576637527562294</v>
          </cell>
          <cell r="AR219">
            <v>18.576637527562294</v>
          </cell>
          <cell r="AS219">
            <v>19.353808323218239</v>
          </cell>
          <cell r="AT219">
            <v>19.353808323218239</v>
          </cell>
          <cell r="AU219">
            <v>656.15503361825586</v>
          </cell>
          <cell r="AW219">
            <v>212.46913697980088</v>
          </cell>
          <cell r="AX219">
            <v>173.52915854865583</v>
          </cell>
          <cell r="AY219">
            <v>270.15673808979909</v>
          </cell>
          <cell r="AZ219">
            <v>385.99829552845671</v>
          </cell>
          <cell r="BB219">
            <v>0</v>
          </cell>
          <cell r="BC219">
            <v>0</v>
          </cell>
          <cell r="BD219">
            <v>0</v>
          </cell>
          <cell r="BE219">
            <v>0</v>
          </cell>
          <cell r="BF219">
            <v>2</v>
          </cell>
          <cell r="BG219">
            <v>0</v>
          </cell>
          <cell r="BH219">
            <v>16738.282355935931</v>
          </cell>
          <cell r="BI219">
            <v>8610.8233718851334</v>
          </cell>
          <cell r="BK219">
            <v>0</v>
          </cell>
          <cell r="BL219">
            <v>0</v>
          </cell>
          <cell r="BM219">
            <v>0</v>
          </cell>
        </row>
        <row r="220">
          <cell r="B220">
            <v>5.4747386904048563</v>
          </cell>
          <cell r="C220">
            <v>7.7246313029000051</v>
          </cell>
          <cell r="D220">
            <v>5.7747243720708701</v>
          </cell>
          <cell r="E220">
            <v>5.3997422699883515</v>
          </cell>
          <cell r="F220">
            <v>3.599828179992234</v>
          </cell>
          <cell r="G220">
            <v>11.84943442580777</v>
          </cell>
          <cell r="H220">
            <v>0</v>
          </cell>
          <cell r="I220">
            <v>7.0496635191514514</v>
          </cell>
          <cell r="J220">
            <v>9.7495346541456254</v>
          </cell>
          <cell r="K220">
            <v>4.1248031229077675</v>
          </cell>
          <cell r="L220">
            <v>3.2248460779097115</v>
          </cell>
          <cell r="M220">
            <v>0</v>
          </cell>
          <cell r="N220">
            <v>0</v>
          </cell>
          <cell r="O220">
            <v>8.4745955070650574</v>
          </cell>
          <cell r="P220">
            <v>5.8497207924873775</v>
          </cell>
          <cell r="Q220">
            <v>22.573922545367946</v>
          </cell>
          <cell r="R220">
            <v>0</v>
          </cell>
          <cell r="S220">
            <v>1.4249319879135918</v>
          </cell>
          <cell r="T220">
            <v>19.499069308291251</v>
          </cell>
          <cell r="U220">
            <v>51.897522928221342</v>
          </cell>
          <cell r="V220">
            <v>26.398739986609691</v>
          </cell>
          <cell r="W220">
            <v>23.473879590366032</v>
          </cell>
          <cell r="X220">
            <v>8.6995847683145637</v>
          </cell>
          <cell r="Y220">
            <v>30.588897298297091</v>
          </cell>
          <cell r="Z220">
            <v>22.241547084907168</v>
          </cell>
          <cell r="AA220">
            <v>17.884284936694367</v>
          </cell>
          <cell r="AB220">
            <v>70.714729319898623</v>
          </cell>
          <cell r="AC220">
            <v>0</v>
          </cell>
          <cell r="AD220">
            <v>48.372691168645581</v>
          </cell>
          <cell r="AE220">
            <v>47.193405265533848</v>
          </cell>
          <cell r="AF220">
            <v>28.03942178494016</v>
          </cell>
          <cell r="AG220">
            <v>33.135666412347113</v>
          </cell>
          <cell r="AH220">
            <v>20.722369026958098</v>
          </cell>
          <cell r="AI220">
            <v>19.996960619734558</v>
          </cell>
          <cell r="AJ220">
            <v>20.410970525670141</v>
          </cell>
          <cell r="AK220">
            <v>20.410970525670141</v>
          </cell>
          <cell r="AL220">
            <v>27.992917480624797</v>
          </cell>
          <cell r="AM220">
            <v>20.722369026958098</v>
          </cell>
          <cell r="AN220">
            <v>19.996960619734558</v>
          </cell>
          <cell r="AO220">
            <v>20.410970525670141</v>
          </cell>
          <cell r="AP220">
            <v>20.410970525670141</v>
          </cell>
          <cell r="AQ220">
            <v>20.833551944320686</v>
          </cell>
          <cell r="AR220">
            <v>20.833551944320686</v>
          </cell>
          <cell r="AS220">
            <v>21.705142839975739</v>
          </cell>
          <cell r="AT220">
            <v>21.705142839975739</v>
          </cell>
          <cell r="BA220">
            <v>350</v>
          </cell>
        </row>
        <row r="221">
          <cell r="A221">
            <v>40179</v>
          </cell>
          <cell r="B221">
            <v>4.7826380883280697</v>
          </cell>
          <cell r="C221">
            <v>6.7481057958601545</v>
          </cell>
          <cell r="D221">
            <v>5.0447004493323426</v>
          </cell>
          <cell r="E221">
            <v>4.7171224980769981</v>
          </cell>
          <cell r="F221">
            <v>3.144748332051333</v>
          </cell>
          <cell r="G221">
            <v>10.351463259668968</v>
          </cell>
          <cell r="H221">
            <v>0</v>
          </cell>
          <cell r="I221">
            <v>6.158465483600521</v>
          </cell>
          <cell r="J221">
            <v>8.5170267326390192</v>
          </cell>
          <cell r="K221">
            <v>3.6033574638088175</v>
          </cell>
          <cell r="L221">
            <v>2.8171703807959867</v>
          </cell>
          <cell r="M221">
            <v>0</v>
          </cell>
          <cell r="N221">
            <v>0</v>
          </cell>
          <cell r="O221">
            <v>7.4032616983708515</v>
          </cell>
          <cell r="P221">
            <v>5.1102160395834151</v>
          </cell>
          <cell r="Q221">
            <v>19.720192665571883</v>
          </cell>
          <cell r="R221">
            <v>0</v>
          </cell>
          <cell r="S221">
            <v>1.2447962147703189</v>
          </cell>
          <cell r="T221">
            <v>17.034053465278038</v>
          </cell>
          <cell r="U221">
            <v>45.33678845374002</v>
          </cell>
          <cell r="V221">
            <v>23.06148776837642</v>
          </cell>
          <cell r="W221">
            <v>20.506379748584731</v>
          </cell>
          <cell r="X221">
            <v>7.5998084691240511</v>
          </cell>
          <cell r="Y221">
            <v>26.721937533784409</v>
          </cell>
          <cell r="Z221">
            <v>19.429835147758052</v>
          </cell>
          <cell r="AA221">
            <v>15.623405455068612</v>
          </cell>
          <cell r="AB221">
            <v>61.775178136611075</v>
          </cell>
          <cell r="AC221">
            <v>0</v>
          </cell>
          <cell r="AD221">
            <v>42.25755571193973</v>
          </cell>
          <cell r="AE221">
            <v>41.227351715695036</v>
          </cell>
          <cell r="AF221">
            <v>24.494759327670081</v>
          </cell>
          <cell r="AG221">
            <v>28.946751475750371</v>
          </cell>
          <cell r="AH221">
            <v>18.102707178046273</v>
          </cell>
          <cell r="AI221">
            <v>17.469002799778657</v>
          </cell>
          <cell r="AJ221">
            <v>17.830674773007793</v>
          </cell>
          <cell r="AK221">
            <v>17.830674773007793</v>
          </cell>
          <cell r="AL221">
            <v>24.454133962759116</v>
          </cell>
          <cell r="AM221">
            <v>18.102707178046273</v>
          </cell>
          <cell r="AN221">
            <v>17.469002799778657</v>
          </cell>
          <cell r="AO221">
            <v>17.830674773007793</v>
          </cell>
          <cell r="AP221">
            <v>17.830674773007793</v>
          </cell>
          <cell r="AQ221">
            <v>18.199834673150601</v>
          </cell>
          <cell r="AR221">
            <v>18.199834673150601</v>
          </cell>
          <cell r="AS221">
            <v>18.961241573228886</v>
          </cell>
          <cell r="AT221">
            <v>18.961241573228886</v>
          </cell>
          <cell r="AU221">
            <v>642.84578487842725</v>
          </cell>
          <cell r="AW221">
            <v>208.1594777548957</v>
          </cell>
          <cell r="AX221">
            <v>170.00934597935859</v>
          </cell>
          <cell r="AY221">
            <v>264.67696114417299</v>
          </cell>
          <cell r="AZ221">
            <v>378.16882373425426</v>
          </cell>
          <cell r="BB221">
            <v>0</v>
          </cell>
          <cell r="BC221">
            <v>0</v>
          </cell>
          <cell r="BD221">
            <v>0</v>
          </cell>
          <cell r="BE221">
            <v>0</v>
          </cell>
          <cell r="BF221">
            <v>2</v>
          </cell>
          <cell r="BG221">
            <v>0</v>
          </cell>
          <cell r="BH221">
            <v>17229.421003462518</v>
          </cell>
          <cell r="BI221">
            <v>8778.108145709255</v>
          </cell>
          <cell r="BK221">
            <v>0</v>
          </cell>
          <cell r="BL221">
            <v>0</v>
          </cell>
          <cell r="BM221">
            <v>0</v>
          </cell>
        </row>
        <row r="222">
          <cell r="A222">
            <v>40210</v>
          </cell>
          <cell r="B222">
            <v>4.6856285148449093</v>
          </cell>
          <cell r="C222">
            <v>6.6112292743702152</v>
          </cell>
          <cell r="D222">
            <v>4.9423752827816116</v>
          </cell>
          <cell r="E222">
            <v>4.6214418228607297</v>
          </cell>
          <cell r="F222">
            <v>3.0809612152404875</v>
          </cell>
          <cell r="G222">
            <v>10.141497333499935</v>
          </cell>
          <cell r="H222">
            <v>0</v>
          </cell>
          <cell r="I222">
            <v>6.0335490465126158</v>
          </cell>
          <cell r="J222">
            <v>8.3442699579429807</v>
          </cell>
          <cell r="K222">
            <v>3.5302680591297237</v>
          </cell>
          <cell r="L222">
            <v>2.7600277553196042</v>
          </cell>
          <cell r="M222">
            <v>0</v>
          </cell>
          <cell r="N222">
            <v>0</v>
          </cell>
          <cell r="O222">
            <v>7.2530961942119863</v>
          </cell>
          <cell r="P222">
            <v>5.0065619747657912</v>
          </cell>
          <cell r="Q222">
            <v>19.320194287237207</v>
          </cell>
          <cell r="R222">
            <v>0</v>
          </cell>
          <cell r="S222">
            <v>1.2195471476993593</v>
          </cell>
          <cell r="T222">
            <v>16.688539915885961</v>
          </cell>
          <cell r="U222">
            <v>44.417190853050336</v>
          </cell>
          <cell r="V222">
            <v>22.593715578430221</v>
          </cell>
          <cell r="W222">
            <v>20.090434591047345</v>
          </cell>
          <cell r="X222">
            <v>7.4456562701645082</v>
          </cell>
          <cell r="Y222">
            <v>26.179917896312258</v>
          </cell>
          <cell r="Z222">
            <v>19.035726292828773</v>
          </cell>
          <cell r="AA222">
            <v>15.306505060023138</v>
          </cell>
          <cell r="AB222">
            <v>60.522149249164173</v>
          </cell>
          <cell r="AC222">
            <v>0</v>
          </cell>
          <cell r="AD222">
            <v>41.400416329793998</v>
          </cell>
          <cell r="AE222">
            <v>40.391108677456288</v>
          </cell>
          <cell r="AF222">
            <v>23.997915094202138</v>
          </cell>
          <cell r="AG222">
            <v>28.35960439028749</v>
          </cell>
          <cell r="AH222">
            <v>17.735517382414731</v>
          </cell>
          <cell r="AI222">
            <v>17.114666870635606</v>
          </cell>
          <cell r="AJ222">
            <v>17.469002799778657</v>
          </cell>
          <cell r="AK222">
            <v>17.469002799778657</v>
          </cell>
          <cell r="AL222">
            <v>23.95811376181252</v>
          </cell>
          <cell r="AM222">
            <v>17.735517382414731</v>
          </cell>
          <cell r="AN222">
            <v>17.114666870635606</v>
          </cell>
          <cell r="AO222">
            <v>17.469002799778657</v>
          </cell>
          <cell r="AP222">
            <v>17.469002799778657</v>
          </cell>
          <cell r="AQ222">
            <v>17.830674773007793</v>
          </cell>
          <cell r="AR222">
            <v>17.830674773007793</v>
          </cell>
          <cell r="AS222">
            <v>18.576637527562294</v>
          </cell>
          <cell r="AT222">
            <v>18.576637527562294</v>
          </cell>
          <cell r="AU222">
            <v>629.80649688406754</v>
          </cell>
          <cell r="AW222">
            <v>203.93723434434756</v>
          </cell>
          <cell r="AX222">
            <v>166.56092821556032</v>
          </cell>
          <cell r="AY222">
            <v>259.30833432415966</v>
          </cell>
          <cell r="AZ222">
            <v>370.49816255990788</v>
          </cell>
          <cell r="BB222">
            <v>0</v>
          </cell>
          <cell r="BC222">
            <v>0</v>
          </cell>
          <cell r="BD222">
            <v>0</v>
          </cell>
          <cell r="BE222">
            <v>0</v>
          </cell>
          <cell r="BF222">
            <v>2</v>
          </cell>
          <cell r="BG222">
            <v>0</v>
          </cell>
          <cell r="BH222">
            <v>17310.958635213257</v>
          </cell>
          <cell r="BI222">
            <v>8608.9317719951905</v>
          </cell>
          <cell r="BK222">
            <v>0</v>
          </cell>
          <cell r="BL222">
            <v>0</v>
          </cell>
          <cell r="BM222">
            <v>0</v>
          </cell>
        </row>
        <row r="223">
          <cell r="A223">
            <v>40238</v>
          </cell>
          <cell r="B223">
            <v>4.5905866539867857</v>
          </cell>
          <cell r="C223">
            <v>6.4771291145293004</v>
          </cell>
          <cell r="D223">
            <v>4.8421256487257827</v>
          </cell>
          <cell r="E223">
            <v>4.527701905302032</v>
          </cell>
          <cell r="F223">
            <v>3.0184679368680225</v>
          </cell>
          <cell r="G223">
            <v>9.9357902921905712</v>
          </cell>
          <cell r="H223">
            <v>0</v>
          </cell>
          <cell r="I223">
            <v>5.9111663763665385</v>
          </cell>
          <cell r="J223">
            <v>8.175017329017555</v>
          </cell>
          <cell r="K223">
            <v>3.4586611776612743</v>
          </cell>
          <cell r="L223">
            <v>2.7040441934442709</v>
          </cell>
          <cell r="M223">
            <v>0</v>
          </cell>
          <cell r="N223">
            <v>0</v>
          </cell>
          <cell r="O223">
            <v>7.105976601376808</v>
          </cell>
          <cell r="P223">
            <v>4.9050103974105355</v>
          </cell>
          <cell r="Q223">
            <v>18.928309354109874</v>
          </cell>
          <cell r="R223">
            <v>0</v>
          </cell>
          <cell r="S223">
            <v>1.1948102250102586</v>
          </cell>
          <cell r="T223">
            <v>16.35003465803511</v>
          </cell>
          <cell r="U223">
            <v>43.5162460898473</v>
          </cell>
          <cell r="V223">
            <v>22.135431537032144</v>
          </cell>
          <cell r="W223">
            <v>19.682926338326894</v>
          </cell>
          <cell r="X223">
            <v>7.2946308474310513</v>
          </cell>
          <cell r="Y223">
            <v>25.648892419987067</v>
          </cell>
          <cell r="Z223">
            <v>18.649611421808903</v>
          </cell>
          <cell r="AA223">
            <v>14.996032576015933</v>
          </cell>
          <cell r="AB223">
            <v>59.294536417811905</v>
          </cell>
          <cell r="AC223">
            <v>0</v>
          </cell>
          <cell r="AD223">
            <v>40.560662901664003</v>
          </cell>
          <cell r="AE223">
            <v>39.571827738161588</v>
          </cell>
          <cell r="AF223">
            <v>23.511148697753459</v>
          </cell>
          <cell r="AG223">
            <v>27.784366817374103</v>
          </cell>
          <cell r="AH223">
            <v>17.375775552697338</v>
          </cell>
          <cell r="AI223">
            <v>16.767518183496048</v>
          </cell>
          <cell r="AJ223">
            <v>17.114666870635606</v>
          </cell>
          <cell r="AK223">
            <v>17.114666870635606</v>
          </cell>
          <cell r="AL223">
            <v>23.472154683460648</v>
          </cell>
          <cell r="AM223">
            <v>17.375775552697338</v>
          </cell>
          <cell r="AN223">
            <v>16.767518183496048</v>
          </cell>
          <cell r="AO223">
            <v>17.114666870635606</v>
          </cell>
          <cell r="AP223">
            <v>17.114666870635606</v>
          </cell>
          <cell r="AQ223">
            <v>17.469002799778657</v>
          </cell>
          <cell r="AR223">
            <v>17.469002799778657</v>
          </cell>
          <cell r="AS223">
            <v>18.199834673150601</v>
          </cell>
          <cell r="AT223">
            <v>18.199834673150601</v>
          </cell>
          <cell r="AU223">
            <v>617.03169383368549</v>
          </cell>
          <cell r="AW223">
            <v>199.80063363241774</v>
          </cell>
          <cell r="AX223">
            <v>163.18245710678374</v>
          </cell>
          <cell r="AY223">
            <v>254.04860309448401</v>
          </cell>
          <cell r="AZ223">
            <v>362.98309073920149</v>
          </cell>
          <cell r="BB223">
            <v>0</v>
          </cell>
          <cell r="BC223">
            <v>0</v>
          </cell>
          <cell r="BD223">
            <v>0</v>
          </cell>
          <cell r="BE223">
            <v>0</v>
          </cell>
          <cell r="BF223">
            <v>2</v>
          </cell>
          <cell r="BG223">
            <v>0</v>
          </cell>
          <cell r="BH223">
            <v>17472.723731840881</v>
          </cell>
          <cell r="BI223">
            <v>8480.4907858014631</v>
          </cell>
          <cell r="BK223">
            <v>0</v>
          </cell>
          <cell r="BL223">
            <v>0</v>
          </cell>
          <cell r="BM223">
            <v>0</v>
          </cell>
        </row>
        <row r="224">
          <cell r="A224">
            <v>40269</v>
          </cell>
          <cell r="B224">
            <v>4.4974725932704693</v>
          </cell>
          <cell r="C224">
            <v>6.3457490014638127</v>
          </cell>
          <cell r="D224">
            <v>4.7439094476962431</v>
          </cell>
          <cell r="E224">
            <v>4.4358633796640214</v>
          </cell>
          <cell r="F224">
            <v>2.9572422531093485</v>
          </cell>
          <cell r="G224">
            <v>9.7342557498182689</v>
          </cell>
          <cell r="H224">
            <v>0</v>
          </cell>
          <cell r="I224">
            <v>5.7912660790058021</v>
          </cell>
          <cell r="J224">
            <v>8.0091977688378133</v>
          </cell>
          <cell r="K224">
            <v>3.3885067483544606</v>
          </cell>
          <cell r="L224">
            <v>2.6491961850771255</v>
          </cell>
          <cell r="M224">
            <v>0</v>
          </cell>
          <cell r="N224">
            <v>0</v>
          </cell>
          <cell r="O224">
            <v>6.9618411375282632</v>
          </cell>
          <cell r="P224">
            <v>4.8055186613026901</v>
          </cell>
          <cell r="Q224">
            <v>18.544373295539856</v>
          </cell>
          <cell r="R224">
            <v>0</v>
          </cell>
          <cell r="S224">
            <v>1.1705750585224501</v>
          </cell>
          <cell r="T224">
            <v>16.018395537675627</v>
          </cell>
          <cell r="U224">
            <v>42.633575815659754</v>
          </cell>
          <cell r="V224">
            <v>21.686443189468537</v>
          </cell>
          <cell r="W224">
            <v>19.283683858817209</v>
          </cell>
          <cell r="X224">
            <v>7.1466687783475891</v>
          </cell>
          <cell r="Y224">
            <v>25.128638102594582</v>
          </cell>
          <cell r="Z224">
            <v>18.271328387164978</v>
          </cell>
          <cell r="AA224">
            <v>14.691857621258391</v>
          </cell>
          <cell r="AB224">
            <v>58.091824111017957</v>
          </cell>
          <cell r="AC224">
            <v>0</v>
          </cell>
          <cell r="AD224">
            <v>39.737942776156821</v>
          </cell>
          <cell r="AE224">
            <v>38.769164843765125</v>
          </cell>
          <cell r="AF224">
            <v>23.034255722549148</v>
          </cell>
          <cell r="AG224">
            <v>27.220797188087058</v>
          </cell>
          <cell r="AH224">
            <v>17.023330616623248</v>
          </cell>
          <cell r="AI224">
            <v>16.427410954533478</v>
          </cell>
          <cell r="AJ224">
            <v>16.767518183496048</v>
          </cell>
          <cell r="AK224">
            <v>16.767518183496048</v>
          </cell>
          <cell r="AL224">
            <v>22.996052650958895</v>
          </cell>
          <cell r="AM224">
            <v>17.023330616623248</v>
          </cell>
          <cell r="AN224">
            <v>16.427410954533478</v>
          </cell>
          <cell r="AO224">
            <v>16.767518183496048</v>
          </cell>
          <cell r="AP224">
            <v>16.767518183496048</v>
          </cell>
          <cell r="AQ224">
            <v>17.114666870635606</v>
          </cell>
          <cell r="AR224">
            <v>17.114666870635606</v>
          </cell>
          <cell r="AS224">
            <v>17.830674773007793</v>
          </cell>
          <cell r="AT224">
            <v>17.830674773007793</v>
          </cell>
          <cell r="AU224">
            <v>604.51601099527875</v>
          </cell>
          <cell r="AW224">
            <v>195.74793846870696</v>
          </cell>
          <cell r="AX224">
            <v>159.87251387639449</v>
          </cell>
          <cell r="AY224">
            <v>248.89555865017726</v>
          </cell>
          <cell r="AZ224">
            <v>355.62045234510146</v>
          </cell>
          <cell r="BB224">
            <v>0</v>
          </cell>
          <cell r="BC224">
            <v>0</v>
          </cell>
          <cell r="BD224">
            <v>0</v>
          </cell>
          <cell r="BE224">
            <v>0</v>
          </cell>
          <cell r="BF224">
            <v>2</v>
          </cell>
          <cell r="BG224">
            <v>0</v>
          </cell>
          <cell r="BH224">
            <v>17270.459135246594</v>
          </cell>
          <cell r="BI224">
            <v>8558.8974021046779</v>
          </cell>
          <cell r="BK224">
            <v>0</v>
          </cell>
          <cell r="BL224">
            <v>0</v>
          </cell>
          <cell r="BM224">
            <v>0</v>
          </cell>
        </row>
        <row r="225">
          <cell r="A225">
            <v>40299</v>
          </cell>
          <cell r="B225">
            <v>4.4062472297853779</v>
          </cell>
          <cell r="C225">
            <v>6.2170337625738883</v>
          </cell>
          <cell r="D225">
            <v>4.6476854341571734</v>
          </cell>
          <cell r="E225">
            <v>4.3458876786924243</v>
          </cell>
          <cell r="F225">
            <v>2.897258452461617</v>
          </cell>
          <cell r="G225">
            <v>9.5368090726861521</v>
          </cell>
          <cell r="H225">
            <v>0</v>
          </cell>
          <cell r="I225">
            <v>5.6737978027373277</v>
          </cell>
          <cell r="J225">
            <v>7.8467416420835407</v>
          </cell>
          <cell r="K225">
            <v>3.3197753101122682</v>
          </cell>
          <cell r="L225">
            <v>2.5954606969968661</v>
          </cell>
          <cell r="M225">
            <v>0</v>
          </cell>
          <cell r="N225">
            <v>0</v>
          </cell>
          <cell r="O225">
            <v>6.8206292735033953</v>
          </cell>
          <cell r="P225">
            <v>4.708044985250126</v>
          </cell>
          <cell r="Q225">
            <v>18.168224878978041</v>
          </cell>
          <cell r="R225">
            <v>0</v>
          </cell>
          <cell r="S225">
            <v>1.1468314707660563</v>
          </cell>
          <cell r="T225">
            <v>15.693483284167081</v>
          </cell>
          <cell r="U225">
            <v>41.768809356321626</v>
          </cell>
          <cell r="V225">
            <v>21.246561984718507</v>
          </cell>
          <cell r="W225">
            <v>18.892539492093459</v>
          </cell>
          <cell r="X225">
            <v>7.0017079267822382</v>
          </cell>
          <cell r="Y225">
            <v>24.618936465229506</v>
          </cell>
          <cell r="Z225">
            <v>17.900718330314685</v>
          </cell>
          <cell r="AA225">
            <v>14.393852458586371</v>
          </cell>
          <cell r="AB225">
            <v>56.913507254130565</v>
          </cell>
          <cell r="AC225">
            <v>0</v>
          </cell>
          <cell r="AD225">
            <v>38.931910454952927</v>
          </cell>
          <cell r="AE225">
            <v>37.982782918908505</v>
          </cell>
          <cell r="AF225">
            <v>22.567035899121592</v>
          </cell>
          <cell r="AG225">
            <v>26.668658833413627</v>
          </cell>
          <cell r="AH225">
            <v>16.678034566225513</v>
          </cell>
          <cell r="AI225">
            <v>16.09420235695611</v>
          </cell>
          <cell r="AJ225">
            <v>16.427410954533478</v>
          </cell>
          <cell r="AK225">
            <v>16.427410954533478</v>
          </cell>
          <cell r="AL225">
            <v>22.529607726993156</v>
          </cell>
          <cell r="AM225">
            <v>16.678034566225513</v>
          </cell>
          <cell r="AN225">
            <v>16.09420235695611</v>
          </cell>
          <cell r="AO225">
            <v>16.427410954533478</v>
          </cell>
          <cell r="AP225">
            <v>16.427410954533478</v>
          </cell>
          <cell r="AQ225">
            <v>16.767518183496048</v>
          </cell>
          <cell r="AR225">
            <v>16.767518183496048</v>
          </cell>
          <cell r="AS225">
            <v>17.469002799778657</v>
          </cell>
          <cell r="AT225">
            <v>17.469002799778657</v>
          </cell>
          <cell r="AU225">
            <v>592.25419245343414</v>
          </cell>
          <cell r="AW225">
            <v>191.77744693864526</v>
          </cell>
          <cell r="AX225">
            <v>156.62970852579113</v>
          </cell>
          <cell r="AY225">
            <v>243.8470369889977</v>
          </cell>
          <cell r="AZ225">
            <v>348.40715546443641</v>
          </cell>
          <cell r="BB225">
            <v>0</v>
          </cell>
          <cell r="BC225">
            <v>0</v>
          </cell>
          <cell r="BD225">
            <v>0</v>
          </cell>
          <cell r="BE225">
            <v>0</v>
          </cell>
          <cell r="BF225">
            <v>2</v>
          </cell>
          <cell r="BG225">
            <v>0</v>
          </cell>
          <cell r="BH225">
            <v>17453.940109662199</v>
          </cell>
          <cell r="BI225">
            <v>8592.5500301700267</v>
          </cell>
          <cell r="BK225">
            <v>0</v>
          </cell>
          <cell r="BL225">
            <v>0</v>
          </cell>
          <cell r="BM225">
            <v>0</v>
          </cell>
        </row>
        <row r="226">
          <cell r="A226">
            <v>40330</v>
          </cell>
          <cell r="B226">
            <v>4.3168722537724493</v>
          </cell>
          <cell r="C226">
            <v>6.0909293443638663</v>
          </cell>
          <cell r="D226">
            <v>4.5534131991846332</v>
          </cell>
          <cell r="E226">
            <v>4.2577370174193989</v>
          </cell>
          <cell r="F226">
            <v>2.838491344946267</v>
          </cell>
          <cell r="G226">
            <v>9.3433673437814591</v>
          </cell>
          <cell r="H226">
            <v>0</v>
          </cell>
          <cell r="I226">
            <v>5.558712217186434</v>
          </cell>
          <cell r="J226">
            <v>7.6875807258961348</v>
          </cell>
          <cell r="K226">
            <v>3.2524379994175963</v>
          </cell>
          <cell r="L226">
            <v>2.5428151631810318</v>
          </cell>
          <cell r="M226">
            <v>0</v>
          </cell>
          <cell r="N226">
            <v>0</v>
          </cell>
          <cell r="O226">
            <v>6.6822817078943419</v>
          </cell>
          <cell r="P226">
            <v>4.6125484355376827</v>
          </cell>
          <cell r="Q226">
            <v>17.799706142267201</v>
          </cell>
          <cell r="R226">
            <v>0</v>
          </cell>
          <cell r="S226">
            <v>1.123569490707897</v>
          </cell>
          <cell r="T226">
            <v>15.37516145179227</v>
          </cell>
          <cell r="U226">
            <v>40.921583556308661</v>
          </cell>
          <cell r="V226">
            <v>20.815603196272608</v>
          </cell>
          <cell r="W226">
            <v>18.509328978503781</v>
          </cell>
          <cell r="X226">
            <v>6.8596874169534754</v>
          </cell>
          <cell r="Y226">
            <v>24.119573460546071</v>
          </cell>
          <cell r="Z226">
            <v>17.537625614914784</v>
          </cell>
          <cell r="AA226">
            <v>14.101891941817446</v>
          </cell>
          <cell r="AB226">
            <v>55.759091017278294</v>
          </cell>
          <cell r="AC226">
            <v>0</v>
          </cell>
          <cell r="AD226">
            <v>38.142227447715413</v>
          </cell>
          <cell r="AE226">
            <v>37.212351725367178</v>
          </cell>
          <cell r="AF226">
            <v>22.109293020208028</v>
          </cell>
          <cell r="AG226">
            <v>26.127719884863204</v>
          </cell>
          <cell r="AH226">
            <v>16.339742395685686</v>
          </cell>
          <cell r="AI226">
            <v>15.767752461027273</v>
          </cell>
          <cell r="AJ226">
            <v>16.09420235695611</v>
          </cell>
          <cell r="AK226">
            <v>16.09420235695611</v>
          </cell>
          <cell r="AL226">
            <v>22.072624029716874</v>
          </cell>
          <cell r="AM226">
            <v>16.339742395685686</v>
          </cell>
          <cell r="AN226">
            <v>15.767752461027273</v>
          </cell>
          <cell r="AO226">
            <v>16.09420235695611</v>
          </cell>
          <cell r="AP226">
            <v>16.09420235695611</v>
          </cell>
          <cell r="AQ226">
            <v>16.427410954533478</v>
          </cell>
          <cell r="AR226">
            <v>16.427410954533478</v>
          </cell>
          <cell r="AS226">
            <v>17.114666870635606</v>
          </cell>
          <cell r="AT226">
            <v>17.114666870635606</v>
          </cell>
          <cell r="AU226">
            <v>580.24108890212472</v>
          </cell>
          <cell r="AW226">
            <v>187.88749164877899</v>
          </cell>
          <cell r="AX226">
            <v>153.45267925068023</v>
          </cell>
          <cell r="AY226">
            <v>238.90091800266549</v>
          </cell>
          <cell r="AZ226">
            <v>341.34017089945922</v>
          </cell>
          <cell r="BB226">
            <v>0</v>
          </cell>
          <cell r="BC226">
            <v>0</v>
          </cell>
          <cell r="BD226">
            <v>0</v>
          </cell>
          <cell r="BE226">
            <v>0</v>
          </cell>
          <cell r="BF226">
            <v>2</v>
          </cell>
          <cell r="BG226">
            <v>0</v>
          </cell>
          <cell r="BH226">
            <v>17271.550114656191</v>
          </cell>
          <cell r="BI226">
            <v>8734.9710042571587</v>
          </cell>
          <cell r="BK226">
            <v>0</v>
          </cell>
          <cell r="BL226">
            <v>0</v>
          </cell>
          <cell r="BM226">
            <v>0</v>
          </cell>
        </row>
        <row r="227">
          <cell r="A227">
            <v>40360</v>
          </cell>
          <cell r="B227">
            <v>4.229310132536102</v>
          </cell>
          <cell r="C227">
            <v>5.9673827897427181</v>
          </cell>
          <cell r="D227">
            <v>4.4610531534969793</v>
          </cell>
          <cell r="E227">
            <v>4.1713743772958782</v>
          </cell>
          <cell r="F227">
            <v>2.7809162515305865</v>
          </cell>
          <cell r="G227">
            <v>9.1538493279548447</v>
          </cell>
          <cell r="H227">
            <v>0</v>
          </cell>
          <cell r="I227">
            <v>5.4459609925807264</v>
          </cell>
          <cell r="J227">
            <v>7.5316481812286664</v>
          </cell>
          <cell r="K227">
            <v>3.1864665382121289</v>
          </cell>
          <cell r="L227">
            <v>2.4912374753294846</v>
          </cell>
          <cell r="M227">
            <v>0</v>
          </cell>
          <cell r="N227">
            <v>0</v>
          </cell>
          <cell r="O227">
            <v>6.5467403421449273</v>
          </cell>
          <cell r="P227">
            <v>4.5189889087372022</v>
          </cell>
          <cell r="Q227">
            <v>17.438662327306371</v>
          </cell>
          <cell r="R227">
            <v>0</v>
          </cell>
          <cell r="S227">
            <v>1.1007793495641902</v>
          </cell>
          <cell r="T227">
            <v>15.063296362457333</v>
          </cell>
          <cell r="U227">
            <v>40.091542626232602</v>
          </cell>
          <cell r="V227">
            <v>20.393385844557617</v>
          </cell>
          <cell r="W227">
            <v>18.133891390189032</v>
          </cell>
          <cell r="X227">
            <v>6.7205476078655808</v>
          </cell>
          <cell r="Y227">
            <v>23.630339382869643</v>
          </cell>
          <cell r="Z227">
            <v>17.181897761502196</v>
          </cell>
          <cell r="AA227">
            <v>13.815853463196211</v>
          </cell>
          <cell r="AB227">
            <v>54.628090607568048</v>
          </cell>
          <cell r="AC227">
            <v>0</v>
          </cell>
          <cell r="AD227">
            <v>37.368562129942205</v>
          </cell>
          <cell r="AE227">
            <v>36.457547723368101</v>
          </cell>
          <cell r="AF227">
            <v>21.660834858354015</v>
          </cell>
          <cell r="AG227">
            <v>25.597753177094994</v>
          </cell>
          <cell r="AH227">
            <v>16.008312040439151</v>
          </cell>
          <cell r="AI227">
            <v>15.447924175302429</v>
          </cell>
          <cell r="AJ227">
            <v>15.767752461027273</v>
          </cell>
          <cell r="AK227">
            <v>15.767752461027273</v>
          </cell>
          <cell r="AL227">
            <v>21.624909650491173</v>
          </cell>
          <cell r="AM227">
            <v>16.008312040439151</v>
          </cell>
          <cell r="AN227">
            <v>15.447924175302429</v>
          </cell>
          <cell r="AO227">
            <v>15.767752461027273</v>
          </cell>
          <cell r="AP227">
            <v>15.767752461027273</v>
          </cell>
          <cell r="AQ227">
            <v>16.09420235695611</v>
          </cell>
          <cell r="AR227">
            <v>16.09420235695611</v>
          </cell>
          <cell r="AS227">
            <v>16.767518183496048</v>
          </cell>
          <cell r="AT227">
            <v>16.767518183496048</v>
          </cell>
          <cell r="AU227">
            <v>568.47165548227804</v>
          </cell>
          <cell r="AW227">
            <v>184.07643902655542</v>
          </cell>
          <cell r="AX227">
            <v>150.34009186919161</v>
          </cell>
          <cell r="AY227">
            <v>234.05512458653104</v>
          </cell>
          <cell r="AZ227">
            <v>334.41653089574703</v>
          </cell>
          <cell r="BB227">
            <v>0</v>
          </cell>
          <cell r="BC227">
            <v>0</v>
          </cell>
          <cell r="BD227">
            <v>0</v>
          </cell>
          <cell r="BE227">
            <v>0</v>
          </cell>
          <cell r="BF227">
            <v>2</v>
          </cell>
          <cell r="BG227">
            <v>0</v>
          </cell>
          <cell r="BH227">
            <v>17194.703335805967</v>
          </cell>
          <cell r="BI227">
            <v>8775.7990334657679</v>
          </cell>
          <cell r="BK227">
            <v>0</v>
          </cell>
          <cell r="BL227">
            <v>0</v>
          </cell>
          <cell r="BM227">
            <v>0</v>
          </cell>
        </row>
        <row r="228">
          <cell r="A228">
            <v>40391</v>
          </cell>
          <cell r="B228">
            <v>4.1435240946825109</v>
          </cell>
          <cell r="C228">
            <v>5.8463422157849116</v>
          </cell>
          <cell r="D228">
            <v>4.3705665108294935</v>
          </cell>
          <cell r="E228">
            <v>4.0867634906457617</v>
          </cell>
          <cell r="F228">
            <v>2.724508993763842</v>
          </cell>
          <cell r="G228">
            <v>8.9681754378059768</v>
          </cell>
          <cell r="H228">
            <v>0</v>
          </cell>
          <cell r="I228">
            <v>5.3354967794541848</v>
          </cell>
          <cell r="J228">
            <v>7.3788785247770665</v>
          </cell>
          <cell r="K228">
            <v>3.1218332220210674</v>
          </cell>
          <cell r="L228">
            <v>2.4407059735801093</v>
          </cell>
          <cell r="M228">
            <v>0</v>
          </cell>
          <cell r="N228">
            <v>0</v>
          </cell>
          <cell r="O228">
            <v>6.4139482561523824</v>
          </cell>
          <cell r="P228">
            <v>4.4273271148662419</v>
          </cell>
          <cell r="Q228">
            <v>17.084941815060745</v>
          </cell>
          <cell r="R228">
            <v>0</v>
          </cell>
          <cell r="S228">
            <v>1.0784514766981872</v>
          </cell>
          <cell r="T228">
            <v>14.757757049554133</v>
          </cell>
          <cell r="U228">
            <v>39.2783379934287</v>
          </cell>
          <cell r="V228">
            <v>19.979732620934822</v>
          </cell>
          <cell r="W228">
            <v>17.766069063501718</v>
          </cell>
          <cell r="X228">
            <v>6.5842300682626149</v>
          </cell>
          <cell r="Y228">
            <v>23.151028780131586</v>
          </cell>
          <cell r="Z228">
            <v>16.833385383460794</v>
          </cell>
          <cell r="AA228">
            <v>13.535616901905609</v>
          </cell>
          <cell r="AB228">
            <v>53.520031065497989</v>
          </cell>
          <cell r="AC228">
            <v>0</v>
          </cell>
          <cell r="AD228">
            <v>36.610589603701577</v>
          </cell>
          <cell r="AE228">
            <v>35.718053935720391</v>
          </cell>
          <cell r="AF228">
            <v>21.221473085188215</v>
          </cell>
          <cell r="AG228">
            <v>25.078536152520737</v>
          </cell>
          <cell r="AH228">
            <v>15.683604317515622</v>
          </cell>
          <cell r="AI228">
            <v>15.134583189058123</v>
          </cell>
          <cell r="AJ228">
            <v>15.447924175302429</v>
          </cell>
          <cell r="AK228">
            <v>15.447924175302429</v>
          </cell>
          <cell r="AL228">
            <v>21.186276573293522</v>
          </cell>
          <cell r="AM228">
            <v>15.683604317515622</v>
          </cell>
          <cell r="AN228">
            <v>15.134583189058123</v>
          </cell>
          <cell r="AO228">
            <v>15.447924175302429</v>
          </cell>
          <cell r="AP228">
            <v>15.447924175302429</v>
          </cell>
          <cell r="AQ228">
            <v>15.767752461027273</v>
          </cell>
          <cell r="AR228">
            <v>15.767752461027273</v>
          </cell>
          <cell r="AS228">
            <v>16.427410954533478</v>
          </cell>
          <cell r="AT228">
            <v>16.427410954533478</v>
          </cell>
          <cell r="AU228">
            <v>556.94094966320563</v>
          </cell>
          <cell r="AW228">
            <v>180.34268863430955</v>
          </cell>
          <cell r="AX228">
            <v>147.29063926159364</v>
          </cell>
          <cell r="AY228">
            <v>229.30762176730241</v>
          </cell>
          <cell r="AZ228">
            <v>327.63332789590322</v>
          </cell>
          <cell r="BB228">
            <v>0</v>
          </cell>
          <cell r="BC228">
            <v>0</v>
          </cell>
          <cell r="BD228">
            <v>0</v>
          </cell>
          <cell r="BE228">
            <v>0</v>
          </cell>
          <cell r="BF228">
            <v>2</v>
          </cell>
          <cell r="BG228">
            <v>0</v>
          </cell>
          <cell r="BH228">
            <v>17169.201122424285</v>
          </cell>
          <cell r="BI228">
            <v>8939.6649029601231</v>
          </cell>
          <cell r="BK228">
            <v>0</v>
          </cell>
          <cell r="BL228">
            <v>0</v>
          </cell>
          <cell r="BM228">
            <v>0</v>
          </cell>
        </row>
        <row r="229">
          <cell r="A229">
            <v>40422</v>
          </cell>
          <cell r="B229">
            <v>4.0594781146775993</v>
          </cell>
          <cell r="C229">
            <v>5.7277567919423653</v>
          </cell>
          <cell r="D229">
            <v>4.2819152716462305</v>
          </cell>
          <cell r="E229">
            <v>4.003868825435438</v>
          </cell>
          <cell r="F229">
            <v>2.6692458836236264</v>
          </cell>
          <cell r="G229">
            <v>8.7862677002610994</v>
          </cell>
          <cell r="H229">
            <v>0</v>
          </cell>
          <cell r="I229">
            <v>5.2272731887629291</v>
          </cell>
          <cell r="J229">
            <v>7.229207601480649</v>
          </cell>
          <cell r="K229">
            <v>3.0585109083187367</v>
          </cell>
          <cell r="L229">
            <v>2.3911994374128325</v>
          </cell>
          <cell r="M229">
            <v>0</v>
          </cell>
          <cell r="N229">
            <v>0</v>
          </cell>
          <cell r="O229">
            <v>6.2838496843639575</v>
          </cell>
          <cell r="P229">
            <v>4.337524560888391</v>
          </cell>
          <cell r="Q229">
            <v>16.738396061889809</v>
          </cell>
          <cell r="R229">
            <v>0</v>
          </cell>
          <cell r="S229">
            <v>1.0565764956010184</v>
          </cell>
          <cell r="T229">
            <v>14.458415202961298</v>
          </cell>
          <cell r="U229">
            <v>38.481628155573922</v>
          </cell>
          <cell r="V229">
            <v>19.574469813239904</v>
          </cell>
          <cell r="W229">
            <v>17.405707532795727</v>
          </cell>
          <cell r="X229">
            <v>6.4506775520904265</v>
          </cell>
          <cell r="Y229">
            <v>22.681440367590412</v>
          </cell>
          <cell r="Z229">
            <v>16.491942124287053</v>
          </cell>
          <cell r="AA229">
            <v>13.261064573622631</v>
          </cell>
          <cell r="AB229">
            <v>52.434447065500095</v>
          </cell>
          <cell r="AC229">
            <v>0</v>
          </cell>
          <cell r="AD229">
            <v>35.867991561192426</v>
          </cell>
          <cell r="AE229">
            <v>34.993559814701911</v>
          </cell>
          <cell r="AF229">
            <v>20.791023192334592</v>
          </cell>
          <cell r="AG229">
            <v>24.569850767842478</v>
          </cell>
          <cell r="AH229">
            <v>15.365482867089771</v>
          </cell>
          <cell r="AI229">
            <v>14.827597915888687</v>
          </cell>
          <cell r="AJ229">
            <v>15.134583189058123</v>
          </cell>
          <cell r="AK229">
            <v>15.134583189058123</v>
          </cell>
          <cell r="AL229">
            <v>20.756540595761095</v>
          </cell>
          <cell r="AM229">
            <v>15.365482867089771</v>
          </cell>
          <cell r="AN229">
            <v>14.827597915888687</v>
          </cell>
          <cell r="AO229">
            <v>15.134583189058123</v>
          </cell>
          <cell r="AP229">
            <v>15.134583189058123</v>
          </cell>
          <cell r="AQ229">
            <v>15.447924175302429</v>
          </cell>
          <cell r="AR229">
            <v>15.447924175302429</v>
          </cell>
          <cell r="AS229">
            <v>16.09420235695611</v>
          </cell>
          <cell r="AT229">
            <v>16.09420235695611</v>
          </cell>
          <cell r="AU229">
            <v>545.64412916700508</v>
          </cell>
          <cell r="AW229">
            <v>176.68467249716613</v>
          </cell>
          <cell r="AX229">
            <v>144.30304082137289</v>
          </cell>
          <cell r="AY229">
            <v>224.65641584846608</v>
          </cell>
          <cell r="AZ229">
            <v>320.98771331853902</v>
          </cell>
          <cell r="BB229">
            <v>0</v>
          </cell>
          <cell r="BC229">
            <v>0</v>
          </cell>
          <cell r="BD229">
            <v>0</v>
          </cell>
          <cell r="BE229">
            <v>0</v>
          </cell>
          <cell r="BF229">
            <v>2</v>
          </cell>
          <cell r="BG229">
            <v>0</v>
          </cell>
          <cell r="BH229">
            <v>17172.357966214342</v>
          </cell>
          <cell r="BI229">
            <v>8801.6098157626257</v>
          </cell>
          <cell r="BK229">
            <v>0</v>
          </cell>
          <cell r="BL229">
            <v>0</v>
          </cell>
          <cell r="BM229">
            <v>0</v>
          </cell>
        </row>
        <row r="230">
          <cell r="A230">
            <v>40452</v>
          </cell>
          <cell r="B230">
            <v>3.9771368977182435</v>
          </cell>
          <cell r="C230">
            <v>5.611576718698343</v>
          </cell>
          <cell r="D230">
            <v>4.1950622071822528</v>
          </cell>
          <cell r="E230">
            <v>3.9226555703522381</v>
          </cell>
          <cell r="F230">
            <v>2.6151037135681596</v>
          </cell>
          <cell r="G230">
            <v>8.6080497238285218</v>
          </cell>
          <cell r="H230">
            <v>0</v>
          </cell>
          <cell r="I230">
            <v>5.1212447724043066</v>
          </cell>
          <cell r="J230">
            <v>7.082572557580427</v>
          </cell>
          <cell r="K230">
            <v>2.9964730051301811</v>
          </cell>
          <cell r="L230">
            <v>2.3426970767381436</v>
          </cell>
          <cell r="M230">
            <v>0</v>
          </cell>
          <cell r="N230">
            <v>0</v>
          </cell>
          <cell r="O230">
            <v>6.1563899923583794</v>
          </cell>
          <cell r="P230">
            <v>4.2495435345482573</v>
          </cell>
          <cell r="Q230">
            <v>16.398879537166987</v>
          </cell>
          <cell r="R230">
            <v>0</v>
          </cell>
          <cell r="S230">
            <v>1.0351452199540629</v>
          </cell>
          <cell r="T230">
            <v>14.165145115160854</v>
          </cell>
          <cell r="U230">
            <v>37.701078537274277</v>
          </cell>
          <cell r="V230">
            <v>19.17742723283315</v>
          </cell>
          <cell r="W230">
            <v>17.052655465559038</v>
          </cell>
          <cell r="X230">
            <v>6.3198339744563823</v>
          </cell>
          <cell r="Y230">
            <v>22.221376943302985</v>
          </cell>
          <cell r="Z230">
            <v>16.157424596128166</v>
          </cell>
          <cell r="AA230">
            <v>12.992081181097209</v>
          </cell>
          <cell r="AB230">
            <v>51.370882720528357</v>
          </cell>
          <cell r="AC230">
            <v>0</v>
          </cell>
          <cell r="AD230">
            <v>35.140456151072094</v>
          </cell>
          <cell r="AE230">
            <v>34.283761111645866</v>
          </cell>
          <cell r="AF230">
            <v>20.369304413928766</v>
          </cell>
          <cell r="AG230">
            <v>24.071483402486063</v>
          </cell>
          <cell r="AH230">
            <v>15.053814095217408</v>
          </cell>
          <cell r="AI230">
            <v>14.526839438447</v>
          </cell>
          <cell r="AJ230">
            <v>14.827597915888687</v>
          </cell>
          <cell r="AK230">
            <v>14.827597915888687</v>
          </cell>
          <cell r="AL230">
            <v>20.335521251835658</v>
          </cell>
          <cell r="AM230">
            <v>15.053814095217408</v>
          </cell>
          <cell r="AN230">
            <v>14.526839438447</v>
          </cell>
          <cell r="AO230">
            <v>14.827597915888687</v>
          </cell>
          <cell r="AP230">
            <v>14.827597915888687</v>
          </cell>
          <cell r="AQ230">
            <v>15.134583189058123</v>
          </cell>
          <cell r="AR230">
            <v>15.134583189058123</v>
          </cell>
          <cell r="AS230">
            <v>15.767752461027273</v>
          </cell>
          <cell r="AT230">
            <v>15.767752461027273</v>
          </cell>
          <cell r="AU230">
            <v>534.57644993506335</v>
          </cell>
          <cell r="AW230">
            <v>173.10085444457457</v>
          </cell>
          <cell r="AX230">
            <v>141.37604191744822</v>
          </cell>
          <cell r="AY230">
            <v>220.09955357304057</v>
          </cell>
          <cell r="AZ230">
            <v>314.47689636202279</v>
          </cell>
          <cell r="BB230">
            <v>0</v>
          </cell>
          <cell r="BC230">
            <v>0</v>
          </cell>
          <cell r="BD230">
            <v>0</v>
          </cell>
          <cell r="BE230">
            <v>0</v>
          </cell>
          <cell r="BF230">
            <v>2</v>
          </cell>
          <cell r="BG230">
            <v>0</v>
          </cell>
          <cell r="BH230">
            <v>16962.610993744456</v>
          </cell>
          <cell r="BI230">
            <v>8471.5436297490232</v>
          </cell>
          <cell r="BK230">
            <v>0</v>
          </cell>
          <cell r="BL230">
            <v>0</v>
          </cell>
          <cell r="BM230">
            <v>0</v>
          </cell>
        </row>
        <row r="231">
          <cell r="A231">
            <v>40483</v>
          </cell>
          <cell r="B231">
            <v>3.8964658649103514</v>
          </cell>
          <cell r="C231">
            <v>5.4977532066543313</v>
          </cell>
          <cell r="D231">
            <v>4.1099708438095446</v>
          </cell>
          <cell r="E231">
            <v>3.84308962018555</v>
          </cell>
          <cell r="F231">
            <v>2.5620597467903674</v>
          </cell>
          <cell r="G231">
            <v>8.4334466665182894</v>
          </cell>
          <cell r="H231">
            <v>0</v>
          </cell>
          <cell r="I231">
            <v>5.0173670041311311</v>
          </cell>
          <cell r="J231">
            <v>6.938911814223907</v>
          </cell>
          <cell r="K231">
            <v>2.9356934598639612</v>
          </cell>
          <cell r="L231">
            <v>2.2951785231663715</v>
          </cell>
          <cell r="M231">
            <v>0</v>
          </cell>
          <cell r="N231">
            <v>0</v>
          </cell>
          <cell r="O231">
            <v>6.0315156539023276</v>
          </cell>
          <cell r="P231">
            <v>4.1633470885343451</v>
          </cell>
          <cell r="Q231">
            <v>16.066249662164584</v>
          </cell>
          <cell r="R231">
            <v>0</v>
          </cell>
          <cell r="S231">
            <v>1.0141486497711869</v>
          </cell>
          <cell r="T231">
            <v>13.877823628447814</v>
          </cell>
          <cell r="U231">
            <v>36.936361349561111</v>
          </cell>
          <cell r="V231">
            <v>18.788438143129341</v>
          </cell>
          <cell r="W231">
            <v>16.706764598862186</v>
          </cell>
          <cell r="X231">
            <v>6.1916443880767185</v>
          </cell>
          <cell r="Y231">
            <v>21.770645305310289</v>
          </cell>
          <cell r="Z231">
            <v>15.829692319566828</v>
          </cell>
          <cell r="AA231">
            <v>12.72855376573356</v>
          </cell>
          <cell r="AB231">
            <v>50.328891390610671</v>
          </cell>
          <cell r="AC231">
            <v>0</v>
          </cell>
          <cell r="AD231">
            <v>34.427677847495517</v>
          </cell>
          <cell r="AE231">
            <v>33.58835974917271</v>
          </cell>
          <cell r="AF231">
            <v>19.956139650706074</v>
          </cell>
          <cell r="AG231">
            <v>23.583224768891963</v>
          </cell>
          <cell r="AH231">
            <v>14.748467117733199</v>
          </cell>
          <cell r="AI231">
            <v>14.232181454306129</v>
          </cell>
          <cell r="AJ231">
            <v>14.526839438447</v>
          </cell>
          <cell r="AK231">
            <v>14.526839438447</v>
          </cell>
          <cell r="AL231">
            <v>19.923041735977506</v>
          </cell>
          <cell r="AM231">
            <v>14.748467117733199</v>
          </cell>
          <cell r="AN231">
            <v>14.232181454306129</v>
          </cell>
          <cell r="AO231">
            <v>14.526839438447</v>
          </cell>
          <cell r="AP231">
            <v>14.526839438447</v>
          </cell>
          <cell r="AQ231">
            <v>14.827597915888687</v>
          </cell>
          <cell r="AR231">
            <v>14.827597915888687</v>
          </cell>
          <cell r="AS231">
            <v>15.447924175302429</v>
          </cell>
          <cell r="AT231">
            <v>15.447924175302429</v>
          </cell>
          <cell r="AU231">
            <v>523.73326413580685</v>
          </cell>
          <cell r="AW231">
            <v>169.58972946519964</v>
          </cell>
          <cell r="AX231">
            <v>138.50841336729306</v>
          </cell>
          <cell r="AY231">
            <v>215.63512130331407</v>
          </cell>
          <cell r="AZ231">
            <v>308.09814283249273</v>
          </cell>
          <cell r="BB231">
            <v>0</v>
          </cell>
          <cell r="BC231">
            <v>0</v>
          </cell>
          <cell r="BD231">
            <v>0</v>
          </cell>
          <cell r="BE231">
            <v>0</v>
          </cell>
          <cell r="BF231">
            <v>2</v>
          </cell>
          <cell r="BG231">
            <v>0</v>
          </cell>
          <cell r="BH231">
            <v>17259.875900719555</v>
          </cell>
          <cell r="BI231">
            <v>8716.7251001799468</v>
          </cell>
          <cell r="BK231">
            <v>0</v>
          </cell>
          <cell r="BL231">
            <v>0</v>
          </cell>
          <cell r="BM231">
            <v>0</v>
          </cell>
        </row>
        <row r="232">
          <cell r="A232">
            <v>40513</v>
          </cell>
          <cell r="B232">
            <v>3.8174311387475801</v>
          </cell>
          <cell r="C232">
            <v>5.3862384560411067</v>
          </cell>
          <cell r="D232">
            <v>4.0266054477200468</v>
          </cell>
          <cell r="E232">
            <v>3.7651375615044609</v>
          </cell>
          <cell r="F232">
            <v>2.5100917076696412</v>
          </cell>
          <cell r="G232">
            <v>8.2623852044125652</v>
          </cell>
          <cell r="H232">
            <v>0</v>
          </cell>
          <cell r="I232">
            <v>4.9155962608530421</v>
          </cell>
          <cell r="J232">
            <v>6.7981650416052739</v>
          </cell>
          <cell r="K232">
            <v>2.8761467483714624</v>
          </cell>
          <cell r="L232">
            <v>2.2486238214540544</v>
          </cell>
          <cell r="M232">
            <v>0</v>
          </cell>
          <cell r="N232">
            <v>0</v>
          </cell>
          <cell r="O232">
            <v>5.9091742284722848</v>
          </cell>
          <cell r="P232">
            <v>4.0788990249631647</v>
          </cell>
          <cell r="Q232">
            <v>15.740366750178364</v>
          </cell>
          <cell r="R232">
            <v>0</v>
          </cell>
          <cell r="S232">
            <v>0.99357796761923278</v>
          </cell>
          <cell r="T232">
            <v>13.596330083210548</v>
          </cell>
          <cell r="U232">
            <v>36.187155452237306</v>
          </cell>
          <cell r="V232">
            <v>18.40733918957735</v>
          </cell>
          <cell r="W232">
            <v>16.367889677095786</v>
          </cell>
          <cell r="X232">
            <v>6.0660549602016305</v>
          </cell>
          <cell r="Y232">
            <v>21.32905617050297</v>
          </cell>
          <cell r="Z232">
            <v>15.50860766462743</v>
          </cell>
          <cell r="AA232">
            <v>12.470371660153635</v>
          </cell>
          <cell r="AB232">
            <v>49.308035495284031</v>
          </cell>
          <cell r="AC232">
            <v>0</v>
          </cell>
          <cell r="AD232">
            <v>33.72935732181076</v>
          </cell>
          <cell r="AE232">
            <v>32.90706369601363</v>
          </cell>
          <cell r="AF232">
            <v>19.551355395629361</v>
          </cell>
          <cell r="AG232">
            <v>23.104869824625734</v>
          </cell>
          <cell r="AH232">
            <v>14.449313705286329</v>
          </cell>
          <cell r="AI232">
            <v>13.943500222919072</v>
          </cell>
          <cell r="AJ232">
            <v>14.232181454306129</v>
          </cell>
          <cell r="AK232">
            <v>14.232181454306129</v>
          </cell>
          <cell r="AL232">
            <v>19.518928828916618</v>
          </cell>
          <cell r="AM232">
            <v>14.449313705286329</v>
          </cell>
          <cell r="AN232">
            <v>13.943500222919072</v>
          </cell>
          <cell r="AO232">
            <v>14.232181454306129</v>
          </cell>
          <cell r="AP232">
            <v>14.232181454306129</v>
          </cell>
          <cell r="AQ232">
            <v>14.526839438447</v>
          </cell>
          <cell r="AR232">
            <v>14.526839438447</v>
          </cell>
          <cell r="AS232">
            <v>15.134583189058123</v>
          </cell>
          <cell r="AT232">
            <v>15.134583189058123</v>
          </cell>
          <cell r="AU232">
            <v>513.1100182128605</v>
          </cell>
          <cell r="AW232">
            <v>166.14982307489714</v>
          </cell>
          <cell r="AX232">
            <v>135.69895092074452</v>
          </cell>
          <cell r="AY232">
            <v>211.26124421721892</v>
          </cell>
          <cell r="AZ232">
            <v>301.84877399564164</v>
          </cell>
          <cell r="BB232">
            <v>0</v>
          </cell>
          <cell r="BC232">
            <v>0</v>
          </cell>
          <cell r="BD232">
            <v>0</v>
          </cell>
          <cell r="BE232">
            <v>0</v>
          </cell>
          <cell r="BF232">
            <v>2</v>
          </cell>
          <cell r="BG232">
            <v>0</v>
          </cell>
          <cell r="BH232">
            <v>16925.567512583624</v>
          </cell>
          <cell r="BI232">
            <v>8687.9337260244174</v>
          </cell>
          <cell r="BK232">
            <v>0</v>
          </cell>
          <cell r="BL232">
            <v>0</v>
          </cell>
          <cell r="BM232">
            <v>0</v>
          </cell>
        </row>
        <row r="233">
          <cell r="B233">
            <v>4.2812188053389519</v>
          </cell>
          <cell r="C233">
            <v>6.0406237938344134</v>
          </cell>
          <cell r="D233">
            <v>4.5158061371383411</v>
          </cell>
          <cell r="E233">
            <v>4.2225719723891002</v>
          </cell>
          <cell r="F233">
            <v>2.8150479815927354</v>
          </cell>
          <cell r="G233">
            <v>9.2661996060760838</v>
          </cell>
          <cell r="H233">
            <v>0</v>
          </cell>
          <cell r="I233">
            <v>5.5128022972857664</v>
          </cell>
          <cell r="J233">
            <v>7.6240882834803179</v>
          </cell>
          <cell r="K233">
            <v>3.225575812241674</v>
          </cell>
          <cell r="L233">
            <v>2.5218138168434923</v>
          </cell>
          <cell r="M233">
            <v>0</v>
          </cell>
          <cell r="N233">
            <v>0</v>
          </cell>
          <cell r="O233">
            <v>6.6270921233329023</v>
          </cell>
          <cell r="P233">
            <v>4.5744529700881928</v>
          </cell>
          <cell r="Q233">
            <v>17.652696717904423</v>
          </cell>
          <cell r="R233">
            <v>0</v>
          </cell>
          <cell r="S233">
            <v>1.1142898260471239</v>
          </cell>
          <cell r="T233">
            <v>15.248176566960636</v>
          </cell>
          <cell r="U233">
            <v>40.583608401295244</v>
          </cell>
          <cell r="V233">
            <v>20.643685198346706</v>
          </cell>
          <cell r="W233">
            <v>18.356458713302626</v>
          </cell>
          <cell r="X233">
            <v>6.8030326221824398</v>
          </cell>
          <cell r="Y233">
            <v>23.920367665687987</v>
          </cell>
          <cell r="Z233">
            <v>17.392780737941436</v>
          </cell>
          <cell r="AA233">
            <v>13.985423107993844</v>
          </cell>
          <cell r="AB233">
            <v>55.298571511623273</v>
          </cell>
          <cell r="AC233">
            <v>0</v>
          </cell>
          <cell r="AD233">
            <v>37.827207252652322</v>
          </cell>
          <cell r="AE233">
            <v>36.905011460162406</v>
          </cell>
          <cell r="AF233">
            <v>21.926690318006631</v>
          </cell>
          <cell r="AG233">
            <v>25.911928622384739</v>
          </cell>
          <cell r="AH233">
            <v>16.204790947351281</v>
          </cell>
          <cell r="AI233">
            <v>15.637525130628489</v>
          </cell>
          <cell r="AJ233">
            <v>15.961278846581083</v>
          </cell>
          <cell r="AK233">
            <v>15.961278846581083</v>
          </cell>
          <cell r="AL233">
            <v>21.890324180109847</v>
          </cell>
          <cell r="AM233">
            <v>16.204790947351281</v>
          </cell>
          <cell r="AN233">
            <v>15.637525130628489</v>
          </cell>
          <cell r="AO233">
            <v>15.961278846581083</v>
          </cell>
          <cell r="AP233">
            <v>15.961278846581083</v>
          </cell>
          <cell r="AQ233">
            <v>16.291735443438267</v>
          </cell>
          <cell r="AR233">
            <v>16.291735443438267</v>
          </cell>
          <cell r="AS233">
            <v>16.973315249170447</v>
          </cell>
          <cell r="AT233">
            <v>16.973315249170447</v>
          </cell>
          <cell r="BA233">
            <v>300</v>
          </cell>
        </row>
        <row r="234">
          <cell r="A234">
            <v>40544</v>
          </cell>
          <cell r="B234">
            <v>3.739999528884602</v>
          </cell>
          <cell r="C234">
            <v>5.2769856366453975</v>
          </cell>
          <cell r="D234">
            <v>3.9449310099193711</v>
          </cell>
          <cell r="E234">
            <v>3.6887666586259069</v>
          </cell>
          <cell r="F234">
            <v>2.4591777724172719</v>
          </cell>
          <cell r="G234">
            <v>8.0947935008735161</v>
          </cell>
          <cell r="H234">
            <v>0</v>
          </cell>
          <cell r="I234">
            <v>4.8158898043171527</v>
          </cell>
          <cell r="J234">
            <v>6.6602731336301071</v>
          </cell>
          <cell r="K234">
            <v>2.8178078642281226</v>
          </cell>
          <cell r="L234">
            <v>2.2030134211238068</v>
          </cell>
          <cell r="M234">
            <v>0</v>
          </cell>
          <cell r="N234">
            <v>0</v>
          </cell>
          <cell r="O234">
            <v>5.7893143392323321</v>
          </cell>
          <cell r="P234">
            <v>3.9961638801780648</v>
          </cell>
          <cell r="Q234">
            <v>15.421093947866632</v>
          </cell>
          <cell r="R234">
            <v>0</v>
          </cell>
          <cell r="S234">
            <v>0.97342453491517</v>
          </cell>
          <cell r="T234">
            <v>13.320546267260214</v>
          </cell>
          <cell r="U234">
            <v>35.45314621901565</v>
          </cell>
          <cell r="V234">
            <v>18.033970331059976</v>
          </cell>
          <cell r="W234">
            <v>16.03588839097096</v>
          </cell>
          <cell r="X234">
            <v>5.9430129500084048</v>
          </cell>
          <cell r="Y234">
            <v>20.896424095132573</v>
          </cell>
          <cell r="Z234">
            <v>15.194035792978843</v>
          </cell>
          <cell r="AA234">
            <v>12.217426441722752</v>
          </cell>
          <cell r="AB234">
            <v>48.307886329834169</v>
          </cell>
          <cell r="AC234">
            <v>0</v>
          </cell>
          <cell r="AD234">
            <v>33.045201316857046</v>
          </cell>
          <cell r="AE234">
            <v>32.239586844373065</v>
          </cell>
          <cell r="AF234">
            <v>19.154781661025339</v>
          </cell>
          <cell r="AG234">
            <v>22.636217686271177</v>
          </cell>
          <cell r="AH234">
            <v>14.156228229491058</v>
          </cell>
          <cell r="AI234">
            <v>13.660674513654376</v>
          </cell>
          <cell r="AJ234">
            <v>13.943500222919072</v>
          </cell>
          <cell r="AK234">
            <v>13.943500222919072</v>
          </cell>
          <cell r="AL234">
            <v>19.123012824909861</v>
          </cell>
          <cell r="AM234">
            <v>14.156228229491058</v>
          </cell>
          <cell r="AN234">
            <v>13.660674513654376</v>
          </cell>
          <cell r="AO234">
            <v>13.943500222919072</v>
          </cell>
          <cell r="AP234">
            <v>13.943500222919072</v>
          </cell>
          <cell r="AQ234">
            <v>14.232181454306129</v>
          </cell>
          <cell r="AR234">
            <v>14.232181454306129</v>
          </cell>
          <cell r="AS234">
            <v>14.827597915888687</v>
          </cell>
          <cell r="AT234">
            <v>14.827597915888687</v>
          </cell>
          <cell r="AU234">
            <v>502.70225097280013</v>
          </cell>
          <cell r="AW234">
            <v>162.77969069751023</v>
          </cell>
          <cell r="AX234">
            <v>132.94647475428306</v>
          </cell>
          <cell r="AY234">
            <v>206.97608552100681</v>
          </cell>
          <cell r="AZ234">
            <v>295.72616545179329</v>
          </cell>
          <cell r="BB234">
            <v>0</v>
          </cell>
          <cell r="BC234">
            <v>0</v>
          </cell>
          <cell r="BD234">
            <v>0</v>
          </cell>
          <cell r="BE234">
            <v>0</v>
          </cell>
          <cell r="BF234">
            <v>2</v>
          </cell>
          <cell r="BG234">
            <v>0</v>
          </cell>
          <cell r="BH234">
            <v>17412.90732506759</v>
          </cell>
          <cell r="BI234">
            <v>8853.6544169244225</v>
          </cell>
          <cell r="BK234">
            <v>0</v>
          </cell>
          <cell r="BL234">
            <v>0</v>
          </cell>
          <cell r="BM234">
            <v>0</v>
          </cell>
        </row>
        <row r="235">
          <cell r="A235">
            <v>40575</v>
          </cell>
          <cell r="B235">
            <v>3.6641385181989383</v>
          </cell>
          <cell r="C235">
            <v>5.1699488681437078</v>
          </cell>
          <cell r="D235">
            <v>3.8649132315249042</v>
          </cell>
          <cell r="E235">
            <v>3.6139448398674441</v>
          </cell>
          <cell r="F235">
            <v>2.4092965599116303</v>
          </cell>
          <cell r="G235">
            <v>7.9306011763757791</v>
          </cell>
          <cell r="H235">
            <v>0</v>
          </cell>
          <cell r="I235">
            <v>4.7182057631602712</v>
          </cell>
          <cell r="J235">
            <v>6.5251781830939937</v>
          </cell>
          <cell r="K235">
            <v>2.7606523082320749</v>
          </cell>
          <cell r="L235">
            <v>2.1583281682541693</v>
          </cell>
          <cell r="M235">
            <v>0</v>
          </cell>
          <cell r="N235">
            <v>0</v>
          </cell>
          <cell r="O235">
            <v>5.6718856514586333</v>
          </cell>
          <cell r="P235">
            <v>3.9151069098563971</v>
          </cell>
          <cell r="Q235">
            <v>15.108297177779171</v>
          </cell>
          <cell r="R235">
            <v>0</v>
          </cell>
          <cell r="S235">
            <v>0.95367988829835348</v>
          </cell>
          <cell r="T235">
            <v>13.050356366187987</v>
          </cell>
          <cell r="U235">
            <v>34.73402540539265</v>
          </cell>
          <cell r="V235">
            <v>17.668174772685269</v>
          </cell>
          <cell r="W235">
            <v>15.710621317757088</v>
          </cell>
          <cell r="X235">
            <v>5.8224666864531036</v>
          </cell>
          <cell r="Y235">
            <v>20.472567396935133</v>
          </cell>
          <cell r="Z235">
            <v>14.885844601309554</v>
          </cell>
          <cell r="AA235">
            <v>11.969611887017916</v>
          </cell>
          <cell r="AB235">
            <v>47.32802388526261</v>
          </cell>
          <cell r="AC235">
            <v>0</v>
          </cell>
          <cell r="AD235">
            <v>32.374922523812486</v>
          </cell>
          <cell r="AE235">
            <v>31.585648889778785</v>
          </cell>
          <cell r="AF235">
            <v>18.766251907198882</v>
          </cell>
          <cell r="AG235">
            <v>22.177071545070095</v>
          </cell>
          <cell r="AH235">
            <v>13.869087610169538</v>
          </cell>
          <cell r="AI235">
            <v>13.383585554885771</v>
          </cell>
          <cell r="AJ235">
            <v>13.660674513654376</v>
          </cell>
          <cell r="AK235">
            <v>13.660674513654376</v>
          </cell>
          <cell r="AL235">
            <v>18.735127460473674</v>
          </cell>
          <cell r="AM235">
            <v>13.869087610169538</v>
          </cell>
          <cell r="AN235">
            <v>13.383585554885771</v>
          </cell>
          <cell r="AO235">
            <v>13.660674513654376</v>
          </cell>
          <cell r="AP235">
            <v>13.660674513654376</v>
          </cell>
          <cell r="AQ235">
            <v>13.943500222919072</v>
          </cell>
          <cell r="AR235">
            <v>13.943500222919072</v>
          </cell>
          <cell r="AS235">
            <v>14.526839438447</v>
          </cell>
          <cell r="AT235">
            <v>14.526839438447</v>
          </cell>
          <cell r="AU235">
            <v>492.50559171168845</v>
          </cell>
          <cell r="AW235">
            <v>159.47791705822434</v>
          </cell>
          <cell r="AX235">
            <v>130.24982897556987</v>
          </cell>
          <cell r="AY235">
            <v>202.77784567789419</v>
          </cell>
          <cell r="AZ235">
            <v>289.72774603379423</v>
          </cell>
          <cell r="BB235">
            <v>0</v>
          </cell>
          <cell r="BC235">
            <v>0</v>
          </cell>
          <cell r="BD235">
            <v>0</v>
          </cell>
          <cell r="BE235">
            <v>0</v>
          </cell>
          <cell r="BF235">
            <v>2</v>
          </cell>
          <cell r="BG235">
            <v>0</v>
          </cell>
          <cell r="BH235">
            <v>17490.723176188025</v>
          </cell>
          <cell r="BI235">
            <v>8682.9456856676225</v>
          </cell>
          <cell r="BK235">
            <v>0</v>
          </cell>
          <cell r="BL235">
            <v>0</v>
          </cell>
          <cell r="BM235">
            <v>0</v>
          </cell>
        </row>
        <row r="236">
          <cell r="A236">
            <v>40603</v>
          </cell>
          <cell r="B236">
            <v>3.5898162491355143</v>
          </cell>
          <cell r="C236">
            <v>5.0650832008350406</v>
          </cell>
          <cell r="D236">
            <v>3.7865185093621143</v>
          </cell>
          <cell r="E236">
            <v>3.5406406840788613</v>
          </cell>
          <cell r="F236">
            <v>2.3604271227192419</v>
          </cell>
          <cell r="G236">
            <v>7.7697392789508335</v>
          </cell>
          <cell r="H236">
            <v>0</v>
          </cell>
          <cell r="I236">
            <v>4.622503115325177</v>
          </cell>
          <cell r="J236">
            <v>6.3928234573646083</v>
          </cell>
          <cell r="K236">
            <v>2.7046560781157964</v>
          </cell>
          <cell r="L236">
            <v>2.1145492974359881</v>
          </cell>
          <cell r="M236">
            <v>0</v>
          </cell>
          <cell r="N236">
            <v>0</v>
          </cell>
          <cell r="O236">
            <v>5.5568388514015519</v>
          </cell>
          <cell r="P236">
            <v>3.835694074418766</v>
          </cell>
          <cell r="Q236">
            <v>14.801845082051901</v>
          </cell>
          <cell r="R236">
            <v>0</v>
          </cell>
          <cell r="S236">
            <v>0.93433573607636633</v>
          </cell>
          <cell r="T236">
            <v>12.785646914729217</v>
          </cell>
          <cell r="U236">
            <v>34.029491019202382</v>
          </cell>
          <cell r="V236">
            <v>17.309798899941086</v>
          </cell>
          <cell r="W236">
            <v>15.391951862731721</v>
          </cell>
          <cell r="X236">
            <v>5.7043655465714984</v>
          </cell>
          <cell r="Y236">
            <v>20.057308078834353</v>
          </cell>
          <cell r="Z236">
            <v>14.583904665851366</v>
          </cell>
          <cell r="AA236">
            <v>11.726823927219664</v>
          </cell>
          <cell r="AB236">
            <v>46.368036671905379</v>
          </cell>
          <cell r="AC236">
            <v>0</v>
          </cell>
          <cell r="AD236">
            <v>31.718239461539767</v>
          </cell>
          <cell r="AE236">
            <v>30.944975213369062</v>
          </cell>
          <cell r="AF236">
            <v>18.385602972495288</v>
          </cell>
          <cell r="AG236">
            <v>21.727238584273163</v>
          </cell>
          <cell r="AH236">
            <v>13.587771263664742</v>
          </cell>
          <cell r="AI236">
            <v>13.11211698411446</v>
          </cell>
          <cell r="AJ236">
            <v>13.383585554885771</v>
          </cell>
          <cell r="AK236">
            <v>13.383585554885771</v>
          </cell>
          <cell r="AL236">
            <v>18.355109844562332</v>
          </cell>
          <cell r="AM236">
            <v>13.587771263664742</v>
          </cell>
          <cell r="AN236">
            <v>13.11211698411446</v>
          </cell>
          <cell r="AO236">
            <v>13.383585554885771</v>
          </cell>
          <cell r="AP236">
            <v>13.383585554885771</v>
          </cell>
          <cell r="AQ236">
            <v>13.660674513654376</v>
          </cell>
          <cell r="AR236">
            <v>13.660674513654376</v>
          </cell>
          <cell r="AS236">
            <v>14.232181454306129</v>
          </cell>
          <cell r="AT236">
            <v>14.232181454306129</v>
          </cell>
          <cell r="AU236">
            <v>482.51575837961514</v>
          </cell>
          <cell r="AW236">
            <v>156.24311558922804</v>
          </cell>
          <cell r="AX236">
            <v>127.60788113803407</v>
          </cell>
          <cell r="AY236">
            <v>198.66476165235306</v>
          </cell>
          <cell r="AZ236">
            <v>283.8509967272621</v>
          </cell>
          <cell r="BB236">
            <v>0</v>
          </cell>
          <cell r="BC236">
            <v>0</v>
          </cell>
          <cell r="BD236">
            <v>0</v>
          </cell>
          <cell r="BE236">
            <v>0</v>
          </cell>
          <cell r="BF236">
            <v>2</v>
          </cell>
          <cell r="BG236">
            <v>0</v>
          </cell>
          <cell r="BH236">
            <v>17648.841983649439</v>
          </cell>
          <cell r="BI236">
            <v>8553.0034238045719</v>
          </cell>
          <cell r="BK236">
            <v>0</v>
          </cell>
          <cell r="BL236">
            <v>0</v>
          </cell>
          <cell r="BM236">
            <v>0</v>
          </cell>
        </row>
        <row r="237">
          <cell r="A237">
            <v>40634</v>
          </cell>
          <cell r="B237">
            <v>3.5170015103281926</v>
          </cell>
          <cell r="C237">
            <v>4.962344596764436</v>
          </cell>
          <cell r="D237">
            <v>3.7097139218530217</v>
          </cell>
          <cell r="E237">
            <v>3.4688234074469828</v>
          </cell>
          <cell r="F237">
            <v>2.3125489382979896</v>
          </cell>
          <cell r="G237">
            <v>7.6121402552308775</v>
          </cell>
          <cell r="H237">
            <v>0</v>
          </cell>
          <cell r="I237">
            <v>4.5287416708335577</v>
          </cell>
          <cell r="J237">
            <v>6.2631533745570493</v>
          </cell>
          <cell r="K237">
            <v>2.6497956584664446</v>
          </cell>
          <cell r="L237">
            <v>2.0716584238919493</v>
          </cell>
          <cell r="M237">
            <v>0</v>
          </cell>
          <cell r="N237">
            <v>0</v>
          </cell>
          <cell r="O237">
            <v>5.44412562557652</v>
          </cell>
          <cell r="P237">
            <v>3.7578920247342307</v>
          </cell>
          <cell r="Q237">
            <v>14.50160896724363</v>
          </cell>
          <cell r="R237">
            <v>0</v>
          </cell>
          <cell r="S237">
            <v>0.91538395474295386</v>
          </cell>
          <cell r="T237">
            <v>12.526306749114099</v>
          </cell>
          <cell r="U237">
            <v>33.339247193795991</v>
          </cell>
          <cell r="V237">
            <v>16.958692214185234</v>
          </cell>
          <cell r="W237">
            <v>15.079746201818137</v>
          </cell>
          <cell r="X237">
            <v>5.5886599342201384</v>
          </cell>
          <cell r="Y237">
            <v>19.650471754192388</v>
          </cell>
          <cell r="Z237">
            <v>14.288089188028351</v>
          </cell>
          <cell r="AA237">
            <v>11.48896060440876</v>
          </cell>
          <cell r="AB237">
            <v>45.427521546629499</v>
          </cell>
          <cell r="AC237">
            <v>0</v>
          </cell>
          <cell r="AD237">
            <v>31.074876358379186</v>
          </cell>
          <cell r="AE237">
            <v>30.317296766567466</v>
          </cell>
          <cell r="AF237">
            <v>18.012675004781133</v>
          </cell>
          <cell r="AG237">
            <v>21.286529898167238</v>
          </cell>
          <cell r="AH237">
            <v>13.312161052201791</v>
          </cell>
          <cell r="AI237">
            <v>12.846154799103108</v>
          </cell>
          <cell r="AJ237">
            <v>13.11211698411446</v>
          </cell>
          <cell r="AK237">
            <v>13.11211698411446</v>
          </cell>
          <cell r="AL237">
            <v>17.982800390162442</v>
          </cell>
          <cell r="AM237">
            <v>13.312161052201791</v>
          </cell>
          <cell r="AN237">
            <v>12.846154799103108</v>
          </cell>
          <cell r="AO237">
            <v>13.11211698411446</v>
          </cell>
          <cell r="AP237">
            <v>13.11211698411446</v>
          </cell>
          <cell r="AQ237">
            <v>13.383585554885771</v>
          </cell>
          <cell r="AR237">
            <v>13.383585554885771</v>
          </cell>
          <cell r="AS237">
            <v>13.943500222919072</v>
          </cell>
          <cell r="AT237">
            <v>13.943500222919072</v>
          </cell>
          <cell r="AU237">
            <v>472.72855578246566</v>
          </cell>
          <cell r="AW237">
            <v>153.07392784742882</v>
          </cell>
          <cell r="AX237">
            <v>125.01952176530594</v>
          </cell>
          <cell r="AY237">
            <v>194.63510616973093</v>
          </cell>
          <cell r="AZ237">
            <v>278.09344961273473</v>
          </cell>
          <cell r="BB237">
            <v>0</v>
          </cell>
          <cell r="BC237">
            <v>0</v>
          </cell>
          <cell r="BD237">
            <v>0</v>
          </cell>
          <cell r="BE237">
            <v>0</v>
          </cell>
          <cell r="BF237">
            <v>2</v>
          </cell>
          <cell r="BG237">
            <v>0</v>
          </cell>
          <cell r="BH237">
            <v>17443.005058107196</v>
          </cell>
          <cell r="BI237">
            <v>8629.9392158566297</v>
          </cell>
          <cell r="BK237">
            <v>0</v>
          </cell>
          <cell r="BL237">
            <v>0</v>
          </cell>
          <cell r="BM237">
            <v>0</v>
          </cell>
        </row>
        <row r="238">
          <cell r="A238">
            <v>40664</v>
          </cell>
          <cell r="B238">
            <v>3.4456637234926761</v>
          </cell>
          <cell r="C238">
            <v>4.8616899112293925</v>
          </cell>
          <cell r="D238">
            <v>3.6344672151909014</v>
          </cell>
          <cell r="E238">
            <v>3.3984628505681171</v>
          </cell>
          <cell r="F238">
            <v>2.2656419003787458</v>
          </cell>
          <cell r="G238">
            <v>7.4577379220800335</v>
          </cell>
          <cell r="H238">
            <v>0</v>
          </cell>
          <cell r="I238">
            <v>4.4368820549083718</v>
          </cell>
          <cell r="J238">
            <v>6.1361134801924306</v>
          </cell>
          <cell r="K238">
            <v>2.5960480108506445</v>
          </cell>
          <cell r="L238">
            <v>2.0296375357559602</v>
          </cell>
          <cell r="M238">
            <v>0</v>
          </cell>
          <cell r="N238">
            <v>0</v>
          </cell>
          <cell r="O238">
            <v>5.3336986404749673</v>
          </cell>
          <cell r="P238">
            <v>3.6816680881154595</v>
          </cell>
          <cell r="Q238">
            <v>14.207462750291706</v>
          </cell>
          <cell r="R238">
            <v>0</v>
          </cell>
          <cell r="S238">
            <v>0.89681658556658661</v>
          </cell>
          <cell r="T238">
            <v>12.272226960384861</v>
          </cell>
          <cell r="U238">
            <v>32.663004063793558</v>
          </cell>
          <cell r="V238">
            <v>16.614707269444114</v>
          </cell>
          <cell r="W238">
            <v>14.773873225386403</v>
          </cell>
          <cell r="X238">
            <v>5.4753012592486332</v>
          </cell>
          <cell r="Y238">
            <v>19.251887573576809</v>
          </cell>
          <cell r="Z238">
            <v>13.998273941208256</v>
          </cell>
          <cell r="AA238">
            <v>11.255922028749326</v>
          </cell>
          <cell r="AB238">
            <v>44.506083543534388</v>
          </cell>
          <cell r="AC238">
            <v>0</v>
          </cell>
          <cell r="AD238">
            <v>30.44456303633935</v>
          </cell>
          <cell r="AE238">
            <v>29.702349958096899</v>
          </cell>
          <cell r="AF238">
            <v>17.647311394314954</v>
          </cell>
          <cell r="AG238">
            <v>20.854760412745094</v>
          </cell>
          <cell r="AH238">
            <v>13.04214123427643</v>
          </cell>
          <cell r="AI238">
            <v>12.585587310001021</v>
          </cell>
          <cell r="AJ238">
            <v>12.846154799103108</v>
          </cell>
          <cell r="AK238">
            <v>12.846154799103108</v>
          </cell>
          <cell r="AL238">
            <v>17.618042747274952</v>
          </cell>
          <cell r="AM238">
            <v>13.04214123427643</v>
          </cell>
          <cell r="AN238">
            <v>12.585587310001021</v>
          </cell>
          <cell r="AO238">
            <v>12.846154799103108</v>
          </cell>
          <cell r="AP238">
            <v>12.846154799103108</v>
          </cell>
          <cell r="AQ238">
            <v>13.11211698411446</v>
          </cell>
          <cell r="AR238">
            <v>13.11211698411446</v>
          </cell>
          <cell r="AS238">
            <v>13.660674513654376</v>
          </cell>
          <cell r="AT238">
            <v>13.660674513654376</v>
          </cell>
          <cell r="AU238">
            <v>463.13987382016421</v>
          </cell>
          <cell r="AW238">
            <v>149.96902294397998</v>
          </cell>
          <cell r="AX238">
            <v>122.48366388529628</v>
          </cell>
          <cell r="AY238">
            <v>190.68718699088791</v>
          </cell>
          <cell r="AZ238">
            <v>272.45268682927627</v>
          </cell>
          <cell r="BB238">
            <v>0</v>
          </cell>
          <cell r="BC238">
            <v>0</v>
          </cell>
          <cell r="BD238">
            <v>0</v>
          </cell>
          <cell r="BE238">
            <v>0</v>
          </cell>
          <cell r="BF238">
            <v>2</v>
          </cell>
          <cell r="BG238">
            <v>0</v>
          </cell>
          <cell r="BH238">
            <v>17622.986163606558</v>
          </cell>
          <cell r="BI238">
            <v>8662.150853421701</v>
          </cell>
          <cell r="BK238">
            <v>0</v>
          </cell>
          <cell r="BL238">
            <v>0</v>
          </cell>
          <cell r="BM238">
            <v>0</v>
          </cell>
        </row>
        <row r="239">
          <cell r="A239">
            <v>40695</v>
          </cell>
          <cell r="B239">
            <v>3.3757729305852671</v>
          </cell>
          <cell r="C239">
            <v>4.7630768746614045</v>
          </cell>
          <cell r="D239">
            <v>3.5607467897954153</v>
          </cell>
          <cell r="E239">
            <v>3.3295294657827275</v>
          </cell>
          <cell r="F239">
            <v>2.2196863105218192</v>
          </cell>
          <cell r="G239">
            <v>7.3064674388009836</v>
          </cell>
          <cell r="H239">
            <v>0</v>
          </cell>
          <cell r="I239">
            <v>4.3468856914385574</v>
          </cell>
          <cell r="J239">
            <v>6.0116504243299218</v>
          </cell>
          <cell r="K239">
            <v>2.5433905641395831</v>
          </cell>
          <cell r="L239">
            <v>1.9884689865091301</v>
          </cell>
          <cell r="M239">
            <v>0</v>
          </cell>
          <cell r="N239">
            <v>0</v>
          </cell>
          <cell r="O239">
            <v>5.2255115226867863</v>
          </cell>
          <cell r="P239">
            <v>3.606990254597954</v>
          </cell>
          <cell r="Q239">
            <v>13.919282905563897</v>
          </cell>
          <cell r="R239">
            <v>0</v>
          </cell>
          <cell r="S239">
            <v>0.87862583124821991</v>
          </cell>
          <cell r="T239">
            <v>12.023300848659844</v>
          </cell>
          <cell r="U239">
            <v>32.000477643356199</v>
          </cell>
          <cell r="V239">
            <v>16.277699610493322</v>
          </cell>
          <cell r="W239">
            <v>14.474204483194361</v>
          </cell>
          <cell r="X239">
            <v>5.364241917094394</v>
          </cell>
          <cell r="Y239">
            <v>18.861388153013014</v>
          </cell>
          <cell r="Z239">
            <v>13.714337218533975</v>
          </cell>
          <cell r="AA239">
            <v>11.027610336540475</v>
          </cell>
          <cell r="AB239">
            <v>43.603335708087464</v>
          </cell>
          <cell r="AC239">
            <v>0</v>
          </cell>
          <cell r="AD239">
            <v>29.827034797636902</v>
          </cell>
          <cell r="AE239">
            <v>29.099876543285401</v>
          </cell>
          <cell r="AF239">
            <v>17.289358707979559</v>
          </cell>
          <cell r="AG239">
            <v>20.431748807984267</v>
          </cell>
          <cell r="AH239">
            <v>12.777598416049807</v>
          </cell>
          <cell r="AI239">
            <v>12.330305092440399</v>
          </cell>
          <cell r="AJ239">
            <v>12.585587310001021</v>
          </cell>
          <cell r="AK239">
            <v>12.585587310001021</v>
          </cell>
          <cell r="AL239">
            <v>17.260683737256546</v>
          </cell>
          <cell r="AM239">
            <v>12.777598416049807</v>
          </cell>
          <cell r="AN239">
            <v>12.330305092440399</v>
          </cell>
          <cell r="AO239">
            <v>12.585587310001021</v>
          </cell>
          <cell r="AP239">
            <v>12.585587310001021</v>
          </cell>
          <cell r="AQ239">
            <v>12.846154799103108</v>
          </cell>
          <cell r="AR239">
            <v>12.846154799103108</v>
          </cell>
          <cell r="AS239">
            <v>13.383585554885771</v>
          </cell>
          <cell r="AT239">
            <v>13.383585554885771</v>
          </cell>
          <cell r="AU239">
            <v>453.74568576065224</v>
          </cell>
          <cell r="AW239">
            <v>146.92709698537837</v>
          </cell>
          <cell r="AX239">
            <v>119.99924257372653</v>
          </cell>
          <cell r="AY239">
            <v>186.81934620154729</v>
          </cell>
          <cell r="AZ239">
            <v>266.92633955910492</v>
          </cell>
          <cell r="BB239">
            <v>0</v>
          </cell>
          <cell r="BC239">
            <v>0</v>
          </cell>
          <cell r="BD239">
            <v>0</v>
          </cell>
          <cell r="BE239">
            <v>0</v>
          </cell>
          <cell r="BF239">
            <v>2</v>
          </cell>
          <cell r="BG239">
            <v>0</v>
          </cell>
          <cell r="BH239">
            <v>17437.16728995883</v>
          </cell>
          <cell r="BI239">
            <v>8803.1600656207229</v>
          </cell>
          <cell r="BK239">
            <v>0</v>
          </cell>
          <cell r="BL239">
            <v>0</v>
          </cell>
          <cell r="BM239">
            <v>0</v>
          </cell>
        </row>
        <row r="240">
          <cell r="A240">
            <v>40725</v>
          </cell>
          <cell r="B240">
            <v>3.3072997812220963</v>
          </cell>
          <cell r="C240">
            <v>4.6664640748750132</v>
          </cell>
          <cell r="D240">
            <v>3.488521687042482</v>
          </cell>
          <cell r="E240">
            <v>3.2619943047669975</v>
          </cell>
          <cell r="F240">
            <v>2.1746628698446662</v>
          </cell>
          <cell r="G240">
            <v>7.1582652799053541</v>
          </cell>
          <cell r="H240">
            <v>0</v>
          </cell>
          <cell r="I240">
            <v>4.2587147867791328</v>
          </cell>
          <cell r="J240">
            <v>5.8897119391626322</v>
          </cell>
          <cell r="K240">
            <v>2.4918012050303449</v>
          </cell>
          <cell r="L240">
            <v>1.9481354875691803</v>
          </cell>
          <cell r="M240">
            <v>0</v>
          </cell>
          <cell r="N240">
            <v>0</v>
          </cell>
          <cell r="O240">
            <v>5.1195188394259876</v>
          </cell>
          <cell r="P240">
            <v>3.53382716349758</v>
          </cell>
          <cell r="Q240">
            <v>13.636948412984248</v>
          </cell>
          <cell r="R240">
            <v>0</v>
          </cell>
          <cell r="S240">
            <v>0.86080405264684678</v>
          </cell>
          <cell r="T240">
            <v>11.779423878325264</v>
          </cell>
          <cell r="U240">
            <v>31.35138970692724</v>
          </cell>
          <cell r="V240">
            <v>15.947527712194198</v>
          </cell>
          <cell r="W240">
            <v>14.180614130445425</v>
          </cell>
          <cell r="X240">
            <v>5.255435268791274</v>
          </cell>
          <cell r="Y240">
            <v>18.478809503691927</v>
          </cell>
          <cell r="Z240">
            <v>13.436159781813208</v>
          </cell>
          <cell r="AA240">
            <v>10.803929649118805</v>
          </cell>
          <cell r="AB240">
            <v>42.718898934623944</v>
          </cell>
          <cell r="AC240">
            <v>0</v>
          </cell>
          <cell r="AD240">
            <v>29.222032313537657</v>
          </cell>
          <cell r="AE240">
            <v>28.509623515617232</v>
          </cell>
          <cell r="AF240">
            <v>16.938666624848345</v>
          </cell>
          <cell r="AG240">
            <v>20.017317441702371</v>
          </cell>
          <cell r="AH240">
            <v>12.518421503729137</v>
          </cell>
          <cell r="AI240">
            <v>12.080200941583975</v>
          </cell>
          <cell r="AJ240">
            <v>12.330305092440399</v>
          </cell>
          <cell r="AK240">
            <v>12.330305092440399</v>
          </cell>
          <cell r="AL240">
            <v>16.910573288492827</v>
          </cell>
          <cell r="AM240">
            <v>12.518421503729137</v>
          </cell>
          <cell r="AN240">
            <v>12.080200941583975</v>
          </cell>
          <cell r="AO240">
            <v>12.330305092440399</v>
          </cell>
          <cell r="AP240">
            <v>12.330305092440399</v>
          </cell>
          <cell r="AQ240">
            <v>12.585587310001021</v>
          </cell>
          <cell r="AR240">
            <v>12.585587310001021</v>
          </cell>
          <cell r="AS240">
            <v>13.11211698411446</v>
          </cell>
          <cell r="AT240">
            <v>13.11211698411446</v>
          </cell>
          <cell r="AU240">
            <v>444.54204654887712</v>
          </cell>
          <cell r="AW240">
            <v>143.94687252589952</v>
          </cell>
          <cell r="AX240">
            <v>117.5652145069177</v>
          </cell>
          <cell r="AY240">
            <v>183.0299595160599</v>
          </cell>
          <cell r="AZ240">
            <v>261.51208703281725</v>
          </cell>
          <cell r="BB240">
            <v>0</v>
          </cell>
          <cell r="BC240">
            <v>0</v>
          </cell>
          <cell r="BD240">
            <v>0</v>
          </cell>
          <cell r="BE240">
            <v>0</v>
          </cell>
          <cell r="BF240">
            <v>2</v>
          </cell>
          <cell r="BG240">
            <v>0</v>
          </cell>
          <cell r="BH240">
            <v>17356.961182796309</v>
          </cell>
          <cell r="BI240">
            <v>8842.6049686891292</v>
          </cell>
          <cell r="BK240">
            <v>0</v>
          </cell>
          <cell r="BL240">
            <v>0</v>
          </cell>
          <cell r="BM240">
            <v>0</v>
          </cell>
        </row>
        <row r="241">
          <cell r="A241">
            <v>40756</v>
          </cell>
          <cell r="B241">
            <v>3.2402155203535372</v>
          </cell>
          <cell r="C241">
            <v>4.5718109396769098</v>
          </cell>
          <cell r="D241">
            <v>3.4177615762633171</v>
          </cell>
          <cell r="E241">
            <v>3.1958290063760901</v>
          </cell>
          <cell r="F241">
            <v>2.1305526709173943</v>
          </cell>
          <cell r="G241">
            <v>7.0130692084364181</v>
          </cell>
          <cell r="H241">
            <v>0</v>
          </cell>
          <cell r="I241">
            <v>4.1723323138798927</v>
          </cell>
          <cell r="J241">
            <v>5.770246817067938</v>
          </cell>
          <cell r="K241">
            <v>2.4412582687595128</v>
          </cell>
          <cell r="L241">
            <v>1.9086201010301662</v>
          </cell>
          <cell r="M241">
            <v>0</v>
          </cell>
          <cell r="N241">
            <v>0</v>
          </cell>
          <cell r="O241">
            <v>5.0156760794513691</v>
          </cell>
          <cell r="P241">
            <v>3.4621480902407638</v>
          </cell>
          <cell r="Q241">
            <v>13.360340707211149</v>
          </cell>
          <cell r="R241">
            <v>0</v>
          </cell>
          <cell r="S241">
            <v>0.8433437655714684</v>
          </cell>
          <cell r="T241">
            <v>11.540493634135876</v>
          </cell>
          <cell r="U241">
            <v>30.715467672392407</v>
          </cell>
          <cell r="V241">
            <v>15.624052920060873</v>
          </cell>
          <cell r="W241">
            <v>13.892978874940509</v>
          </cell>
          <cell r="X241">
            <v>5.148835621383701</v>
          </cell>
          <cell r="Y241">
            <v>18.103990963103506</v>
          </cell>
          <cell r="Z241">
            <v>13.163624811444803</v>
          </cell>
          <cell r="AA241">
            <v>10.584786032594502</v>
          </cell>
          <cell r="AB241">
            <v>41.852401807142812</v>
          </cell>
          <cell r="AC241">
            <v>0</v>
          </cell>
          <cell r="AD241">
            <v>28.629301515452443</v>
          </cell>
          <cell r="AE241">
            <v>27.931343000483718</v>
          </cell>
          <cell r="AF241">
            <v>16.595087873058571</v>
          </cell>
          <cell r="AG241">
            <v>19.611292274956913</v>
          </cell>
          <cell r="AH241">
            <v>12.264501656914273</v>
          </cell>
          <cell r="AI241">
            <v>11.835169827104725</v>
          </cell>
          <cell r="AJ241">
            <v>12.080200941583975</v>
          </cell>
          <cell r="AK241">
            <v>12.080200941583975</v>
          </cell>
          <cell r="AL241">
            <v>16.567564373376296</v>
          </cell>
          <cell r="AM241">
            <v>12.264501656914273</v>
          </cell>
          <cell r="AN241">
            <v>11.835169827104725</v>
          </cell>
          <cell r="AO241">
            <v>12.080200941583975</v>
          </cell>
          <cell r="AP241">
            <v>12.080200941583975</v>
          </cell>
          <cell r="AQ241">
            <v>12.330305092440399</v>
          </cell>
          <cell r="AR241">
            <v>12.330305092440399</v>
          </cell>
          <cell r="AS241">
            <v>12.846154799103108</v>
          </cell>
          <cell r="AT241">
            <v>12.846154799103108</v>
          </cell>
          <cell r="AU241">
            <v>435.52509115008098</v>
          </cell>
          <cell r="AW241">
            <v>141.02709803113859</v>
          </cell>
          <cell r="AX241">
            <v>115.18055752365025</v>
          </cell>
          <cell r="AY241">
            <v>179.31743559529212</v>
          </cell>
          <cell r="AZ241">
            <v>256.20765555478886</v>
          </cell>
          <cell r="BB241">
            <v>0</v>
          </cell>
          <cell r="BC241">
            <v>0</v>
          </cell>
          <cell r="BD241">
            <v>0</v>
          </cell>
          <cell r="BE241">
            <v>0</v>
          </cell>
          <cell r="BF241">
            <v>2</v>
          </cell>
          <cell r="BG241">
            <v>0</v>
          </cell>
          <cell r="BH241">
            <v>17328.167780694064</v>
          </cell>
          <cell r="BI241">
            <v>9005.1157669524055</v>
          </cell>
          <cell r="BK241">
            <v>0</v>
          </cell>
          <cell r="BL241">
            <v>0</v>
          </cell>
          <cell r="BM241">
            <v>0</v>
          </cell>
        </row>
        <row r="242">
          <cell r="A242">
            <v>40787</v>
          </cell>
          <cell r="B242">
            <v>3.1744919761886266</v>
          </cell>
          <cell r="C242">
            <v>4.4790777198277887</v>
          </cell>
          <cell r="D242">
            <v>3.3484367420071783</v>
          </cell>
          <cell r="E242">
            <v>3.1310057847339863</v>
          </cell>
          <cell r="F242">
            <v>2.0873371898226583</v>
          </cell>
          <cell r="G242">
            <v>6.8708182498329124</v>
          </cell>
          <cell r="H242">
            <v>0</v>
          </cell>
          <cell r="I242">
            <v>4.0877019967360351</v>
          </cell>
          <cell r="J242">
            <v>5.6532048891030282</v>
          </cell>
          <cell r="K242">
            <v>2.3917405300051282</v>
          </cell>
          <cell r="L242">
            <v>1.8699062325494653</v>
          </cell>
          <cell r="M242">
            <v>0</v>
          </cell>
          <cell r="N242">
            <v>0</v>
          </cell>
          <cell r="O242">
            <v>4.9139396343741781</v>
          </cell>
          <cell r="P242">
            <v>3.3919229334618182</v>
          </cell>
          <cell r="Q242">
            <v>13.089343627846244</v>
          </cell>
          <cell r="R242">
            <v>0</v>
          </cell>
          <cell r="S242">
            <v>0.82623763763813551</v>
          </cell>
          <cell r="T242">
            <v>11.306409778206056</v>
          </cell>
          <cell r="U242">
            <v>30.092444486609967</v>
          </cell>
          <cell r="V242">
            <v>15.307139392032811</v>
          </cell>
          <cell r="W242">
            <v>13.611177925301918</v>
          </cell>
          <cell r="X242">
            <v>5.0443982087380892</v>
          </cell>
          <cell r="Y242">
            <v>17.736775127567093</v>
          </cell>
          <cell r="Z242">
            <v>12.896617857360802</v>
          </cell>
          <cell r="AA242">
            <v>10.37008745840415</v>
          </cell>
          <cell r="AB242">
            <v>41.003480443332045</v>
          </cell>
          <cell r="AC242">
            <v>0</v>
          </cell>
          <cell r="AD242">
            <v>28.048593488241931</v>
          </cell>
          <cell r="AE242">
            <v>27.364792151089212</v>
          </cell>
          <cell r="AF242">
            <v>16.258478167965084</v>
          </cell>
          <cell r="AG242">
            <v>19.21350279895827</v>
          </cell>
          <cell r="AH242">
            <v>12.01573224289058</v>
          </cell>
          <cell r="AI242">
            <v>11.595108849078773</v>
          </cell>
          <cell r="AJ242">
            <v>11.835169827104725</v>
          </cell>
          <cell r="AK242">
            <v>11.835169827104725</v>
          </cell>
          <cell r="AL242">
            <v>16.231512946562628</v>
          </cell>
          <cell r="AM242">
            <v>12.01573224289058</v>
          </cell>
          <cell r="AN242">
            <v>11.595108849078773</v>
          </cell>
          <cell r="AO242">
            <v>11.835169827104725</v>
          </cell>
          <cell r="AP242">
            <v>11.835169827104725</v>
          </cell>
          <cell r="AQ242">
            <v>12.080200941583975</v>
          </cell>
          <cell r="AR242">
            <v>12.080200941583975</v>
          </cell>
          <cell r="AS242">
            <v>12.585587310001021</v>
          </cell>
          <cell r="AT242">
            <v>12.585587310001021</v>
          </cell>
          <cell r="AU242">
            <v>426.6910329266928</v>
          </cell>
          <cell r="AW242">
            <v>138.1665473524333</v>
          </cell>
          <cell r="AX242">
            <v>112.84427019591141</v>
          </cell>
          <cell r="AY242">
            <v>175.68021537834809</v>
          </cell>
          <cell r="AZ242">
            <v>251.0108175483447</v>
          </cell>
          <cell r="BB242">
            <v>0</v>
          </cell>
          <cell r="BC242">
            <v>0</v>
          </cell>
          <cell r="BD242">
            <v>0</v>
          </cell>
          <cell r="BE242">
            <v>0</v>
          </cell>
          <cell r="BF242">
            <v>2</v>
          </cell>
          <cell r="BG242">
            <v>0</v>
          </cell>
          <cell r="BH242">
            <v>17328.100193232585</v>
          </cell>
          <cell r="BI242">
            <v>8865.7330943757224</v>
          </cell>
          <cell r="BK242">
            <v>0</v>
          </cell>
          <cell r="BL242">
            <v>0</v>
          </cell>
          <cell r="BM242">
            <v>0</v>
          </cell>
        </row>
        <row r="243">
          <cell r="A243">
            <v>40817</v>
          </cell>
          <cell r="B243">
            <v>3.110101548364423</v>
          </cell>
          <cell r="C243">
            <v>4.3882254723498031</v>
          </cell>
          <cell r="D243">
            <v>3.2805180715624709</v>
          </cell>
          <cell r="E243">
            <v>3.0674974175649088</v>
          </cell>
          <cell r="F243">
            <v>2.0449982783766067</v>
          </cell>
          <cell r="G243">
            <v>6.7314526663229932</v>
          </cell>
          <cell r="H243">
            <v>0</v>
          </cell>
          <cell r="I243">
            <v>4.0047882951541842</v>
          </cell>
          <cell r="J243">
            <v>5.5385370039366384</v>
          </cell>
          <cell r="K243">
            <v>2.3432271939731941</v>
          </cell>
          <cell r="L243">
            <v>1.8319776243790442</v>
          </cell>
          <cell r="M243">
            <v>0</v>
          </cell>
          <cell r="N243">
            <v>0</v>
          </cell>
          <cell r="O243">
            <v>4.8142667803449317</v>
          </cell>
          <cell r="P243">
            <v>3.3231222023619846</v>
          </cell>
          <cell r="Q243">
            <v>12.823843370653297</v>
          </cell>
          <cell r="R243">
            <v>0</v>
          </cell>
          <cell r="S243">
            <v>0.80947848519074006</v>
          </cell>
          <cell r="T243">
            <v>11.077074007873277</v>
          </cell>
          <cell r="U243">
            <v>29.482058513262725</v>
          </cell>
          <cell r="V243">
            <v>14.996654041428434</v>
          </cell>
          <cell r="W243">
            <v>13.335092940247458</v>
          </cell>
          <cell r="X243">
            <v>4.9420791727434645</v>
          </cell>
          <cell r="Y243">
            <v>17.377007786130324</v>
          </cell>
          <cell r="Z243">
            <v>12.635026790963543</v>
          </cell>
          <cell r="AA243">
            <v>10.159743764663665</v>
          </cell>
          <cell r="AB243">
            <v>40.17177834175753</v>
          </cell>
          <cell r="AC243">
            <v>0</v>
          </cell>
          <cell r="AD243">
            <v>27.479664365685615</v>
          </cell>
          <cell r="AE243">
            <v>26.809733046468455</v>
          </cell>
          <cell r="AF243">
            <v>15.928696151548502</v>
          </cell>
          <cell r="AG243">
            <v>18.823781963465144</v>
          </cell>
          <cell r="AH243">
            <v>11.772008791848906</v>
          </cell>
          <cell r="AI243">
            <v>11.359917194772942</v>
          </cell>
          <cell r="AJ243">
            <v>11.595108849078773</v>
          </cell>
          <cell r="AK243">
            <v>11.595108849078773</v>
          </cell>
          <cell r="AL243">
            <v>15.902277884479371</v>
          </cell>
          <cell r="AM243">
            <v>11.772008791848906</v>
          </cell>
          <cell r="AN243">
            <v>11.359917194772942</v>
          </cell>
          <cell r="AO243">
            <v>11.595108849078773</v>
          </cell>
          <cell r="AP243">
            <v>11.595108849078773</v>
          </cell>
          <cell r="AQ243">
            <v>11.835169827104725</v>
          </cell>
          <cell r="AR243">
            <v>11.835169827104725</v>
          </cell>
          <cell r="AS243">
            <v>12.330305092440399</v>
          </cell>
          <cell r="AT243">
            <v>12.330305092440399</v>
          </cell>
          <cell r="AU243">
            <v>418.03616204814421</v>
          </cell>
          <cell r="AW243">
            <v>135.36401921194712</v>
          </cell>
          <cell r="AX243">
            <v>110.555371408349</v>
          </cell>
          <cell r="AY243">
            <v>172.11677142784811</v>
          </cell>
          <cell r="AZ243">
            <v>245.91939062029613</v>
          </cell>
          <cell r="BB243">
            <v>0</v>
          </cell>
          <cell r="BC243">
            <v>0</v>
          </cell>
          <cell r="BD243">
            <v>0</v>
          </cell>
          <cell r="BE243">
            <v>0</v>
          </cell>
          <cell r="BF243">
            <v>2</v>
          </cell>
          <cell r="BG243">
            <v>0</v>
          </cell>
          <cell r="BH243">
            <v>17115.194192892028</v>
          </cell>
          <cell r="BI243">
            <v>8534.3662513201871</v>
          </cell>
          <cell r="BK243">
            <v>0</v>
          </cell>
          <cell r="BL243">
            <v>0</v>
          </cell>
          <cell r="BM243">
            <v>0</v>
          </cell>
        </row>
        <row r="244">
          <cell r="A244">
            <v>40848</v>
          </cell>
          <cell r="B244">
            <v>3.0470171963553367</v>
          </cell>
          <cell r="C244">
            <v>4.2992160441725993</v>
          </cell>
          <cell r="D244">
            <v>3.2139770427309693</v>
          </cell>
          <cell r="E244">
            <v>3.0052772347614267</v>
          </cell>
          <cell r="F244">
            <v>2.0035181565076186</v>
          </cell>
          <cell r="G244">
            <v>6.5949139318375742</v>
          </cell>
          <cell r="H244">
            <v>0</v>
          </cell>
          <cell r="I244">
            <v>3.9235563898274162</v>
          </cell>
          <cell r="J244">
            <v>5.4261950072081291</v>
          </cell>
          <cell r="K244">
            <v>2.2956978876649785</v>
          </cell>
          <cell r="L244">
            <v>1.7948183485380758</v>
          </cell>
          <cell r="M244">
            <v>0</v>
          </cell>
          <cell r="N244">
            <v>0</v>
          </cell>
          <cell r="O244">
            <v>4.7166156601116889</v>
          </cell>
          <cell r="P244">
            <v>3.2557170043248789</v>
          </cell>
          <cell r="Q244">
            <v>12.563728439766518</v>
          </cell>
          <cell r="R244">
            <v>0</v>
          </cell>
          <cell r="S244">
            <v>0.79305927028426559</v>
          </cell>
          <cell r="T244">
            <v>10.852390014416258</v>
          </cell>
          <cell r="U244">
            <v>28.884053422984813</v>
          </cell>
          <cell r="V244">
            <v>14.692466481055854</v>
          </cell>
          <cell r="W244">
            <v>13.064607978893431</v>
          </cell>
          <cell r="X244">
            <v>4.8418355448934101</v>
          </cell>
          <cell r="Y244">
            <v>17.024537855808799</v>
          </cell>
          <cell r="Z244">
            <v>12.378741758037673</v>
          </cell>
          <cell r="AA244">
            <v>9.9536666183051423</v>
          </cell>
          <cell r="AB244">
            <v>39.356946232151614</v>
          </cell>
          <cell r="AC244">
            <v>0</v>
          </cell>
          <cell r="AD244">
            <v>26.922275228071086</v>
          </cell>
          <cell r="AE244">
            <v>26.265932591572547</v>
          </cell>
          <cell r="AF244">
            <v>15.60560333305243</v>
          </cell>
          <cell r="AG244">
            <v>18.441966106632428</v>
          </cell>
          <cell r="AH244">
            <v>11.53322895301387</v>
          </cell>
          <cell r="AI244">
            <v>11.129496096308811</v>
          </cell>
          <cell r="AJ244">
            <v>11.359917194772942</v>
          </cell>
          <cell r="AK244">
            <v>11.359917194772942</v>
          </cell>
          <cell r="AL244">
            <v>15.57972092606161</v>
          </cell>
          <cell r="AM244">
            <v>11.53322895301387</v>
          </cell>
          <cell r="AN244">
            <v>11.129496096308811</v>
          </cell>
          <cell r="AO244">
            <v>11.359917194772942</v>
          </cell>
          <cell r="AP244">
            <v>11.359917194772942</v>
          </cell>
          <cell r="AQ244">
            <v>11.595108849078773</v>
          </cell>
          <cell r="AR244">
            <v>11.595108849078773</v>
          </cell>
          <cell r="AS244">
            <v>12.080200941583975</v>
          </cell>
          <cell r="AT244">
            <v>12.080200941583975</v>
          </cell>
          <cell r="AU244">
            <v>409.55684393293961</v>
          </cell>
          <cell r="AW244">
            <v>132.61833669819708</v>
          </cell>
          <cell r="AX244">
            <v>108.31289994625567</v>
          </cell>
          <cell r="AY244">
            <v>168.62560728848686</v>
          </cell>
          <cell r="AZ244">
            <v>240.93123664445275</v>
          </cell>
          <cell r="BB244">
            <v>0</v>
          </cell>
          <cell r="BC244">
            <v>0</v>
          </cell>
          <cell r="BD244">
            <v>0</v>
          </cell>
          <cell r="BE244">
            <v>0</v>
          </cell>
          <cell r="BF244">
            <v>2</v>
          </cell>
          <cell r="BG244">
            <v>0</v>
          </cell>
          <cell r="BH244">
            <v>17409.364148755078</v>
          </cell>
          <cell r="BI244">
            <v>8778.273446840245</v>
          </cell>
          <cell r="BK244">
            <v>0</v>
          </cell>
          <cell r="BL244">
            <v>0</v>
          </cell>
          <cell r="BM244">
            <v>0</v>
          </cell>
        </row>
        <row r="245">
          <cell r="A245">
            <v>40878</v>
          </cell>
          <cell r="B245">
            <v>2.9852124281175585</v>
          </cell>
          <cell r="C245">
            <v>4.2120120561110763</v>
          </cell>
          <cell r="D245">
            <v>3.1487857118500253</v>
          </cell>
          <cell r="E245">
            <v>2.9443191071844401</v>
          </cell>
          <cell r="F245">
            <v>1.9628794047896274</v>
          </cell>
          <cell r="G245">
            <v>6.4611447074325197</v>
          </cell>
          <cell r="H245">
            <v>0</v>
          </cell>
          <cell r="I245">
            <v>3.8439721677130168</v>
          </cell>
          <cell r="J245">
            <v>5.3161317213052364</v>
          </cell>
          <cell r="K245">
            <v>2.2491326513214469</v>
          </cell>
          <cell r="L245">
            <v>1.758412800124042</v>
          </cell>
          <cell r="M245">
            <v>0</v>
          </cell>
          <cell r="N245">
            <v>0</v>
          </cell>
          <cell r="O245">
            <v>4.6209452654422511</v>
          </cell>
          <cell r="P245">
            <v>3.1896790327831432</v>
          </cell>
          <cell r="Q245">
            <v>12.308889600868282</v>
          </cell>
          <cell r="R245">
            <v>0</v>
          </cell>
          <cell r="S245">
            <v>0.7769730977292274</v>
          </cell>
          <cell r="T245">
            <v>10.632263442610473</v>
          </cell>
          <cell r="U245">
            <v>28.298178085717108</v>
          </cell>
          <cell r="V245">
            <v>14.394448968457253</v>
          </cell>
          <cell r="W245">
            <v>12.799609452065697</v>
          </cell>
          <cell r="X245">
            <v>4.7436252282415978</v>
          </cell>
          <cell r="Y245">
            <v>16.67921731813933</v>
          </cell>
          <cell r="Z245">
            <v>12.127655132617262</v>
          </cell>
          <cell r="AA245">
            <v>9.7517694779817123</v>
          </cell>
          <cell r="AB245">
            <v>38.558641928738304</v>
          </cell>
          <cell r="AC245">
            <v>0</v>
          </cell>
          <cell r="AD245">
            <v>26.376192001860581</v>
          </cell>
          <cell r="AE245">
            <v>25.733162419381522</v>
          </cell>
          <cell r="AF245">
            <v>15.289064030824768</v>
          </cell>
          <cell r="AG245">
            <v>18.067894886282001</v>
          </cell>
          <cell r="AH245">
            <v>11.299292451662032</v>
          </cell>
          <cell r="AI245">
            <v>10.903748789185505</v>
          </cell>
          <cell r="AJ245">
            <v>11.129496096308811</v>
          </cell>
          <cell r="AK245">
            <v>11.129496096308811</v>
          </cell>
          <cell r="AL245">
            <v>15.263706614689731</v>
          </cell>
          <cell r="AM245">
            <v>11.299292451662032</v>
          </cell>
          <cell r="AN245">
            <v>10.903748789185505</v>
          </cell>
          <cell r="AO245">
            <v>11.129496096308811</v>
          </cell>
          <cell r="AP245">
            <v>11.129496096308811</v>
          </cell>
          <cell r="AQ245">
            <v>11.359917194772942</v>
          </cell>
          <cell r="AR245">
            <v>11.359917194772942</v>
          </cell>
          <cell r="AS245">
            <v>11.835169827104725</v>
          </cell>
          <cell r="AT245">
            <v>11.835169827104725</v>
          </cell>
          <cell r="AU245">
            <v>401.24951772232657</v>
          </cell>
          <cell r="AW245">
            <v>129.92834677181401</v>
          </cell>
          <cell r="AX245">
            <v>106.11591409191023</v>
          </cell>
          <cell r="AY245">
            <v>165.20525685860235</v>
          </cell>
          <cell r="AZ245">
            <v>236.04426086372422</v>
          </cell>
          <cell r="BB245">
            <v>0</v>
          </cell>
          <cell r="BC245">
            <v>0</v>
          </cell>
          <cell r="BD245">
            <v>0</v>
          </cell>
          <cell r="BE245">
            <v>0</v>
          </cell>
          <cell r="BF245">
            <v>2</v>
          </cell>
          <cell r="BG245">
            <v>0</v>
          </cell>
          <cell r="BH245">
            <v>17072.023586552274</v>
          </cell>
          <cell r="BI245">
            <v>8748.2336447778071</v>
          </cell>
          <cell r="BK245">
            <v>0</v>
          </cell>
          <cell r="BL245">
            <v>0</v>
          </cell>
          <cell r="BM245">
            <v>0</v>
          </cell>
        </row>
        <row r="246">
          <cell r="B246">
            <v>3.3478921087706675</v>
          </cell>
          <cell r="C246">
            <v>4.7237381808682022</v>
          </cell>
          <cell r="D246">
            <v>3.5313382517170022</v>
          </cell>
          <cell r="E246">
            <v>3.3020305730340822</v>
          </cell>
          <cell r="F246">
            <v>2.201353715356055</v>
          </cell>
          <cell r="G246">
            <v>7.2461226463803445</v>
          </cell>
          <cell r="H246">
            <v>0</v>
          </cell>
          <cell r="I246">
            <v>4.3109843592389376</v>
          </cell>
          <cell r="J246">
            <v>5.9619996457559781</v>
          </cell>
          <cell r="K246">
            <v>2.522384465512145</v>
          </cell>
          <cell r="L246">
            <v>1.9720460366731332</v>
          </cell>
          <cell r="M246">
            <v>0</v>
          </cell>
          <cell r="N246">
            <v>0</v>
          </cell>
          <cell r="O246">
            <v>5.1823535382340493</v>
          </cell>
          <cell r="P246">
            <v>3.5771997874535884</v>
          </cell>
          <cell r="Q246">
            <v>13.804322256711918</v>
          </cell>
          <cell r="R246">
            <v>0</v>
          </cell>
          <cell r="S246">
            <v>0.87136917899510491</v>
          </cell>
          <cell r="T246">
            <v>11.923999291511956</v>
          </cell>
          <cell r="U246">
            <v>31.73618272971644</v>
          </cell>
          <cell r="V246">
            <v>16.143260579277715</v>
          </cell>
          <cell r="W246">
            <v>14.354660685550945</v>
          </cell>
          <cell r="X246">
            <v>5.3199381454437979</v>
          </cell>
          <cell r="Y246">
            <v>18.705610198427966</v>
          </cell>
          <cell r="Z246">
            <v>13.601069235124625</v>
          </cell>
          <cell r="AA246">
            <v>10.936532279705469</v>
          </cell>
          <cell r="AB246">
            <v>43.243211713258056</v>
          </cell>
          <cell r="AC246">
            <v>0</v>
          </cell>
          <cell r="AD246">
            <v>29.580690550096953</v>
          </cell>
          <cell r="AE246">
            <v>28.85953796322886</v>
          </cell>
          <cell r="AF246">
            <v>17.146564290423076</v>
          </cell>
          <cell r="AG246">
            <v>20.263001099062599</v>
          </cell>
          <cell r="AH246">
            <v>12.672067045314327</v>
          </cell>
          <cell r="AI246">
            <v>12.22846795876139</v>
          </cell>
          <cell r="AJ246">
            <v>12.48164177680386</v>
          </cell>
          <cell r="AK246">
            <v>12.48164177680386</v>
          </cell>
          <cell r="AL246">
            <v>17.118126148943528</v>
          </cell>
          <cell r="AM246">
            <v>12.672067045314327</v>
          </cell>
          <cell r="AN246">
            <v>12.22846795876139</v>
          </cell>
          <cell r="AO246">
            <v>12.48164177680386</v>
          </cell>
          <cell r="AP246">
            <v>12.48164177680386</v>
          </cell>
          <cell r="AQ246">
            <v>12.740057214839803</v>
          </cell>
          <cell r="AR246">
            <v>12.740057214839803</v>
          </cell>
          <cell r="AS246">
            <v>13.273049280151342</v>
          </cell>
          <cell r="AT246">
            <v>13.273049280151342</v>
          </cell>
          <cell r="BA246">
            <v>250</v>
          </cell>
        </row>
        <row r="247">
          <cell r="B247">
            <v>2.9246612889638217</v>
          </cell>
          <cell r="C247">
            <v>4.1265768871681328</v>
          </cell>
          <cell r="D247">
            <v>3.0849167020577277</v>
          </cell>
          <cell r="E247">
            <v>2.8845974356903437</v>
          </cell>
          <cell r="F247">
            <v>1.9230649571268963</v>
          </cell>
          <cell r="G247">
            <v>6.3300888172093632</v>
          </cell>
          <cell r="H247">
            <v>0</v>
          </cell>
          <cell r="I247">
            <v>3.7660022077068351</v>
          </cell>
          <cell r="J247">
            <v>5.2083009255520061</v>
          </cell>
          <cell r="K247">
            <v>2.203511930041234</v>
          </cell>
          <cell r="L247">
            <v>1.722745690759512</v>
          </cell>
          <cell r="M247">
            <v>0</v>
          </cell>
          <cell r="N247">
            <v>0</v>
          </cell>
          <cell r="O247">
            <v>4.5272154199029053</v>
          </cell>
          <cell r="P247">
            <v>3.1249805553312053</v>
          </cell>
          <cell r="Q247">
            <v>12.059219835316572</v>
          </cell>
          <cell r="R247">
            <v>0</v>
          </cell>
          <cell r="S247">
            <v>0.76121321219606297</v>
          </cell>
          <cell r="T247">
            <v>10.416601851104012</v>
          </cell>
          <cell r="U247">
            <v>27.724186465246071</v>
          </cell>
          <cell r="V247">
            <v>14.102476352263892</v>
          </cell>
          <cell r="W247">
            <v>12.539986074598305</v>
          </cell>
          <cell r="X247">
            <v>4.6474069797233311</v>
          </cell>
          <cell r="Y247">
            <v>16.340901157020124</v>
          </cell>
          <cell r="Z247">
            <v>11.881661471788673</v>
          </cell>
          <cell r="AA247">
            <v>9.5539675577248069</v>
          </cell>
          <cell r="AB247">
            <v>37.776530186533606</v>
          </cell>
          <cell r="AC247">
            <v>0</v>
          </cell>
          <cell r="AD247">
            <v>25.841185361392633</v>
          </cell>
          <cell r="AE247">
            <v>25.211198795002453</v>
          </cell>
          <cell r="AF247">
            <v>14.9789453153387</v>
          </cell>
          <cell r="AG247">
            <v>17.701411212567621</v>
          </cell>
          <cell r="AH247">
            <v>11.07010104701188</v>
          </cell>
          <cell r="AI247">
            <v>10.682580471643796</v>
          </cell>
          <cell r="AJ247">
            <v>10.903748789185505</v>
          </cell>
          <cell r="AK247">
            <v>10.903748789185505</v>
          </cell>
          <cell r="AL247">
            <v>14.954102241304918</v>
          </cell>
          <cell r="AM247">
            <v>11.07010104701188</v>
          </cell>
          <cell r="AN247">
            <v>10.682580471643796</v>
          </cell>
          <cell r="AO247">
            <v>10.903748789185505</v>
          </cell>
          <cell r="AP247">
            <v>10.903748789185505</v>
          </cell>
          <cell r="AQ247">
            <v>11.129496096308811</v>
          </cell>
          <cell r="AR247">
            <v>11.129496096308811</v>
          </cell>
          <cell r="AS247">
            <v>11.595108849078773</v>
          </cell>
          <cell r="AT247">
            <v>11.595108849078773</v>
          </cell>
        </row>
        <row r="248">
          <cell r="B248">
            <v>2.8653383506638268</v>
          </cell>
          <cell r="C248">
            <v>4.0428746591558111</v>
          </cell>
          <cell r="D248">
            <v>3.0223431917960895</v>
          </cell>
          <cell r="E248">
            <v>2.8260871403807597</v>
          </cell>
          <cell r="F248">
            <v>1.8840580935871736</v>
          </cell>
          <cell r="G248">
            <v>6.2016912247244429</v>
          </cell>
          <cell r="H248">
            <v>0</v>
          </cell>
          <cell r="I248">
            <v>3.6896137666082116</v>
          </cell>
          <cell r="J248">
            <v>5.1026573367985906</v>
          </cell>
          <cell r="K248">
            <v>2.1588165655686353</v>
          </cell>
          <cell r="L248">
            <v>1.6878020421718438</v>
          </cell>
          <cell r="M248">
            <v>0</v>
          </cell>
          <cell r="N248">
            <v>0</v>
          </cell>
          <cell r="O248">
            <v>4.4353867619864751</v>
          </cell>
          <cell r="P248">
            <v>3.0615944020791561</v>
          </cell>
          <cell r="Q248">
            <v>11.814614295202896</v>
          </cell>
          <cell r="R248">
            <v>0</v>
          </cell>
          <cell r="S248">
            <v>0.74577299537825614</v>
          </cell>
          <cell r="T248">
            <v>10.205314673597181</v>
          </cell>
          <cell r="U248">
            <v>27.161837515881736</v>
          </cell>
          <cell r="V248">
            <v>13.816426019639259</v>
          </cell>
          <cell r="W248">
            <v>12.285628818599697</v>
          </cell>
          <cell r="X248">
            <v>4.553140392835668</v>
          </cell>
          <cell r="Y248">
            <v>16.009447297811811</v>
          </cell>
          <cell r="Z248">
            <v>11.640657471410199</v>
          </cell>
          <cell r="AA248">
            <v>9.3601777913386073</v>
          </cell>
          <cell r="AB248">
            <v>37.010282560560618</v>
          </cell>
          <cell r="AC248">
            <v>0</v>
          </cell>
          <cell r="AD248">
            <v>25.317030632577609</v>
          </cell>
          <cell r="AE248">
            <v>24.6998225217128</v>
          </cell>
          <cell r="AF248">
            <v>14.675116953369423</v>
          </cell>
          <cell r="AG248">
            <v>17.342361182005611</v>
          </cell>
          <cell r="AH248">
            <v>10.845558490967976</v>
          </cell>
          <cell r="AI248">
            <v>10.465898264854449</v>
          </cell>
          <cell r="AJ248">
            <v>10.682580471643796</v>
          </cell>
          <cell r="AK248">
            <v>10.682580471643796</v>
          </cell>
          <cell r="AL248">
            <v>14.650777788678459</v>
          </cell>
          <cell r="AM248">
            <v>10.845558490967976</v>
          </cell>
          <cell r="AN248">
            <v>10.465898264854449</v>
          </cell>
          <cell r="AO248">
            <v>10.682580471643796</v>
          </cell>
          <cell r="AP248">
            <v>10.682580471643796</v>
          </cell>
          <cell r="AQ248">
            <v>10.903748789185505</v>
          </cell>
          <cell r="AR248">
            <v>10.903748789185505</v>
          </cell>
          <cell r="AS248">
            <v>11.359917194772942</v>
          </cell>
          <cell r="AT248">
            <v>11.359917194772942</v>
          </cell>
        </row>
        <row r="249">
          <cell r="B249">
            <v>2.8072187007657488</v>
          </cell>
          <cell r="C249">
            <v>3.9608702216283858</v>
          </cell>
          <cell r="D249">
            <v>2.9610389035474318</v>
          </cell>
          <cell r="E249">
            <v>2.7687636500703263</v>
          </cell>
          <cell r="F249">
            <v>1.8458424333802181</v>
          </cell>
          <cell r="G249">
            <v>6.075898009876548</v>
          </cell>
          <cell r="H249">
            <v>0</v>
          </cell>
          <cell r="I249">
            <v>3.6147747653695905</v>
          </cell>
          <cell r="J249">
            <v>4.9991565904047528</v>
          </cell>
          <cell r="K249">
            <v>2.1150277882481654</v>
          </cell>
          <cell r="L249">
            <v>1.6535671799031129</v>
          </cell>
          <cell r="M249">
            <v>0</v>
          </cell>
          <cell r="N249">
            <v>0</v>
          </cell>
          <cell r="O249">
            <v>4.3454207285826003</v>
          </cell>
          <cell r="P249">
            <v>2.9994939542428534</v>
          </cell>
          <cell r="Q249">
            <v>11.574970259321779</v>
          </cell>
          <cell r="R249">
            <v>0</v>
          </cell>
          <cell r="S249">
            <v>0.7306459632130029</v>
          </cell>
          <cell r="T249">
            <v>9.9983131808095056</v>
          </cell>
          <cell r="U249">
            <v>26.610895081231462</v>
          </cell>
          <cell r="V249">
            <v>13.536177844788252</v>
          </cell>
          <cell r="W249">
            <v>12.036430867666843</v>
          </cell>
          <cell r="X249">
            <v>4.4607858806688592</v>
          </cell>
          <cell r="Y249">
            <v>15.684716547673702</v>
          </cell>
          <cell r="Z249">
            <v>11.404541922729859</v>
          </cell>
          <cell r="AA249">
            <v>9.1703187975166962</v>
          </cell>
          <cell r="AB249">
            <v>36.259577267920257</v>
          </cell>
          <cell r="AC249">
            <v>0</v>
          </cell>
          <cell r="AD249">
            <v>24.803507698546646</v>
          </cell>
          <cell r="AE249">
            <v>24.198818848909539</v>
          </cell>
          <cell r="AF249">
            <v>14.377451353303176</v>
          </cell>
          <cell r="AG249">
            <v>16.990594012843662</v>
          </cell>
          <cell r="AH249">
            <v>10.625570487701921</v>
          </cell>
          <cell r="AI249">
            <v>10.253611173914098</v>
          </cell>
          <cell r="AJ249">
            <v>10.465898264854449</v>
          </cell>
          <cell r="AK249">
            <v>10.465898264854449</v>
          </cell>
          <cell r="AL249">
            <v>14.353605876811486</v>
          </cell>
          <cell r="AM249">
            <v>10.625570487701921</v>
          </cell>
          <cell r="AN249">
            <v>10.253611173914098</v>
          </cell>
          <cell r="AO249">
            <v>10.465898264854449</v>
          </cell>
          <cell r="AP249">
            <v>10.465898264854449</v>
          </cell>
          <cell r="AQ249">
            <v>10.682580471643796</v>
          </cell>
          <cell r="AR249">
            <v>10.682580471643796</v>
          </cell>
          <cell r="AS249">
            <v>11.129496096308811</v>
          </cell>
          <cell r="AT249">
            <v>11.129496096308811</v>
          </cell>
        </row>
        <row r="250">
          <cell r="B250">
            <v>2.7502779321343427</v>
          </cell>
          <cell r="C250">
            <v>3.8805291371210595</v>
          </cell>
          <cell r="D250">
            <v>2.9009780927992366</v>
          </cell>
          <cell r="E250">
            <v>2.712602891968118</v>
          </cell>
          <cell r="F250">
            <v>1.8084019279787458</v>
          </cell>
          <cell r="G250">
            <v>5.9526563462633684</v>
          </cell>
          <cell r="H250">
            <v>0</v>
          </cell>
          <cell r="I250">
            <v>3.5414537756250404</v>
          </cell>
          <cell r="J250">
            <v>4.8977552216090983</v>
          </cell>
          <cell r="K250">
            <v>2.0721272091423115</v>
          </cell>
          <cell r="L250">
            <v>1.6200267271476272</v>
          </cell>
          <cell r="M250">
            <v>0</v>
          </cell>
          <cell r="N250">
            <v>0</v>
          </cell>
          <cell r="O250">
            <v>4.2572795387833011</v>
          </cell>
          <cell r="P250">
            <v>2.9386531329654608</v>
          </cell>
          <cell r="Q250">
            <v>11.34018709003338</v>
          </cell>
          <cell r="R250">
            <v>0</v>
          </cell>
          <cell r="S250">
            <v>0.71582576315825341</v>
          </cell>
          <cell r="T250">
            <v>9.7955104432181965</v>
          </cell>
          <cell r="U250">
            <v>26.071127795026904</v>
          </cell>
          <cell r="V250">
            <v>13.261614138510788</v>
          </cell>
          <cell r="W250">
            <v>11.792287572028075</v>
          </cell>
          <cell r="X250">
            <v>4.3703046592819677</v>
          </cell>
          <cell r="Y250">
            <v>15.366572537110274</v>
          </cell>
          <cell r="Z250">
            <v>11.173215669883156</v>
          </cell>
          <cell r="AA250">
            <v>8.9843108456662772</v>
          </cell>
          <cell r="AB250">
            <v>35.524099052659707</v>
          </cell>
          <cell r="AC250">
            <v>0</v>
          </cell>
          <cell r="AD250">
            <v>24.300400907214364</v>
          </cell>
          <cell r="AE250">
            <v>23.707977381925438</v>
          </cell>
          <cell r="AF250">
            <v>14.085823511555606</v>
          </cell>
          <cell r="AG250">
            <v>16.64596198174057</v>
          </cell>
          <cell r="AH250">
            <v>10.410044654053161</v>
          </cell>
          <cell r="AI250">
            <v>10.045630049632267</v>
          </cell>
          <cell r="AJ250">
            <v>10.253611173914098</v>
          </cell>
          <cell r="AK250">
            <v>10.253611173914098</v>
          </cell>
          <cell r="AL250">
            <v>14.062461709442207</v>
          </cell>
          <cell r="AM250">
            <v>10.410044654053161</v>
          </cell>
          <cell r="AN250">
            <v>10.045630049632267</v>
          </cell>
          <cell r="AO250">
            <v>10.253611173914098</v>
          </cell>
          <cell r="AP250">
            <v>10.253611173914098</v>
          </cell>
          <cell r="AQ250">
            <v>10.465898264854449</v>
          </cell>
          <cell r="AR250">
            <v>10.465898264854449</v>
          </cell>
          <cell r="AS250">
            <v>10.903748789185505</v>
          </cell>
          <cell r="AT250">
            <v>10.903748789185505</v>
          </cell>
        </row>
        <row r="251">
          <cell r="B251">
            <v>2.6944921327012579</v>
          </cell>
          <cell r="C251">
            <v>3.801817666688077</v>
          </cell>
          <cell r="D251">
            <v>2.8421355372328323</v>
          </cell>
          <cell r="E251">
            <v>2.6575812815683633</v>
          </cell>
          <cell r="F251">
            <v>1.7717208543789091</v>
          </cell>
          <cell r="G251">
            <v>5.8319144789972395</v>
          </cell>
          <cell r="H251">
            <v>0</v>
          </cell>
          <cell r="I251">
            <v>3.4696200064920273</v>
          </cell>
          <cell r="J251">
            <v>4.7984106472762074</v>
          </cell>
          <cell r="K251">
            <v>2.0300968123091656</v>
          </cell>
          <cell r="L251">
            <v>1.5871665987144403</v>
          </cell>
          <cell r="M251">
            <v>0</v>
          </cell>
          <cell r="N251">
            <v>0</v>
          </cell>
          <cell r="O251">
            <v>4.1709261780170195</v>
          </cell>
          <cell r="P251">
            <v>2.8790463883657265</v>
          </cell>
          <cell r="Q251">
            <v>11.110166191001072</v>
          </cell>
          <cell r="R251">
            <v>0</v>
          </cell>
          <cell r="S251">
            <v>0.70130617152498476</v>
          </cell>
          <cell r="T251">
            <v>9.5968212945524147</v>
          </cell>
          <cell r="U251">
            <v>25.542308983962592</v>
          </cell>
          <cell r="V251">
            <v>12.992619598778655</v>
          </cell>
          <cell r="W251">
            <v>11.553096404595808</v>
          </cell>
          <cell r="X251">
            <v>4.2816587314156962</v>
          </cell>
          <cell r="Y251">
            <v>15.054881662703291</v>
          </cell>
          <cell r="Z251">
            <v>10.946581568252929</v>
          </cell>
          <cell r="AA251">
            <v>8.8020758224255982</v>
          </cell>
          <cell r="AB251">
            <v>34.803539053381819</v>
          </cell>
          <cell r="AC251">
            <v>0</v>
          </cell>
          <cell r="AD251">
            <v>23.807498980716559</v>
          </cell>
          <cell r="AE251">
            <v>23.227091993674577</v>
          </cell>
          <cell r="AF251">
            <v>13.800110960076976</v>
          </cell>
          <cell r="AG251">
            <v>16.308320361730374</v>
          </cell>
          <cell r="AH251">
            <v>10.198890480733015</v>
          </cell>
          <cell r="AI251">
            <v>9.8418675510934897</v>
          </cell>
          <cell r="AJ251">
            <v>10.045630049632267</v>
          </cell>
          <cell r="AK251">
            <v>10.045630049632267</v>
          </cell>
          <cell r="AL251">
            <v>13.777223021638179</v>
          </cell>
          <cell r="AM251">
            <v>10.198890480733015</v>
          </cell>
          <cell r="AN251">
            <v>9.8418675510934897</v>
          </cell>
          <cell r="AO251">
            <v>10.045630049632267</v>
          </cell>
          <cell r="AP251">
            <v>10.045630049632267</v>
          </cell>
          <cell r="AQ251">
            <v>10.253611173914098</v>
          </cell>
          <cell r="AR251">
            <v>10.253611173914098</v>
          </cell>
          <cell r="AS251">
            <v>10.682580471643796</v>
          </cell>
          <cell r="AT251">
            <v>10.682580471643796</v>
          </cell>
        </row>
        <row r="252">
          <cell r="B252">
            <v>2.6398378754232503</v>
          </cell>
          <cell r="C252">
            <v>3.7247027557341759</v>
          </cell>
          <cell r="D252">
            <v>2.784486526131372</v>
          </cell>
          <cell r="E252">
            <v>2.6036757127462189</v>
          </cell>
          <cell r="F252">
            <v>1.7357838084974795</v>
          </cell>
          <cell r="G252">
            <v>5.7136217029708671</v>
          </cell>
          <cell r="H252">
            <v>0</v>
          </cell>
          <cell r="I252">
            <v>3.3992432916408943</v>
          </cell>
          <cell r="J252">
            <v>4.7010811480140022</v>
          </cell>
          <cell r="K252">
            <v>1.9889189472366942</v>
          </cell>
          <cell r="L252">
            <v>1.5549729951123261</v>
          </cell>
          <cell r="M252">
            <v>0</v>
          </cell>
          <cell r="N252">
            <v>0</v>
          </cell>
          <cell r="O252">
            <v>4.086324382504487</v>
          </cell>
          <cell r="P252">
            <v>2.820648688808403</v>
          </cell>
          <cell r="Q252">
            <v>10.884810965786274</v>
          </cell>
          <cell r="R252">
            <v>0</v>
          </cell>
          <cell r="S252">
            <v>0.68708109086358549</v>
          </cell>
          <cell r="T252">
            <v>9.4021622960280045</v>
          </cell>
          <cell r="U252">
            <v>25.024216572505313</v>
          </cell>
          <cell r="V252">
            <v>12.729081262314837</v>
          </cell>
          <cell r="W252">
            <v>11.318756917910651</v>
          </cell>
          <cell r="X252">
            <v>4.1948108705355747</v>
          </cell>
          <cell r="Y252">
            <v>14.749513031005538</v>
          </cell>
          <cell r="Z252">
            <v>10.72454444367383</v>
          </cell>
          <cell r="AA252">
            <v>8.6235371988605323</v>
          </cell>
          <cell r="AB252">
            <v>34.097594673539902</v>
          </cell>
          <cell r="AC252">
            <v>0</v>
          </cell>
          <cell r="AD252">
            <v>23.324594926684849</v>
          </cell>
          <cell r="AE252">
            <v>22.755960738090025</v>
          </cell>
          <cell r="AF252">
            <v>13.520193714922145</v>
          </cell>
          <cell r="AG252">
            <v>15.977527361444778</v>
          </cell>
          <cell r="AH252">
            <v>9.9920192943156341</v>
          </cell>
          <cell r="AI252">
            <v>9.6422381089788125</v>
          </cell>
          <cell r="AJ252">
            <v>9.8418675510934897</v>
          </cell>
          <cell r="AK252">
            <v>9.8418675510934897</v>
          </cell>
          <cell r="AL252">
            <v>13.497770028451582</v>
          </cell>
          <cell r="AM252">
            <v>9.9920192943156341</v>
          </cell>
          <cell r="AN252">
            <v>9.6422381089788125</v>
          </cell>
          <cell r="AO252">
            <v>9.8418675510934897</v>
          </cell>
          <cell r="AP252">
            <v>9.8418675510934897</v>
          </cell>
          <cell r="AQ252">
            <v>10.045630049632267</v>
          </cell>
          <cell r="AR252">
            <v>10.045630049632267</v>
          </cell>
          <cell r="AS252">
            <v>10.465898264854449</v>
          </cell>
          <cell r="AT252">
            <v>10.465898264854449</v>
          </cell>
        </row>
        <row r="253">
          <cell r="B253">
            <v>2.5862922084440818</v>
          </cell>
          <cell r="C253">
            <v>3.6491520201334309</v>
          </cell>
          <cell r="D253">
            <v>2.72800685000266</v>
          </cell>
          <cell r="E253">
            <v>2.5508635480544362</v>
          </cell>
          <cell r="F253">
            <v>1.7005756987029577</v>
          </cell>
          <cell r="G253">
            <v>5.597728341563899</v>
          </cell>
          <cell r="H253">
            <v>0</v>
          </cell>
          <cell r="I253">
            <v>3.3302940766266222</v>
          </cell>
          <cell r="J253">
            <v>4.6057258506538385</v>
          </cell>
          <cell r="K253">
            <v>1.9485763214304712</v>
          </cell>
          <cell r="L253">
            <v>1.5234323967547336</v>
          </cell>
          <cell r="M253">
            <v>0</v>
          </cell>
          <cell r="N253">
            <v>0</v>
          </cell>
          <cell r="O253">
            <v>4.0034386240298838</v>
          </cell>
          <cell r="P253">
            <v>2.7634355103923052</v>
          </cell>
          <cell r="Q253">
            <v>10.664026777283127</v>
          </cell>
          <cell r="R253">
            <v>0</v>
          </cell>
          <cell r="S253">
            <v>0.67314454740325391</v>
          </cell>
          <cell r="T253">
            <v>9.2114517013076771</v>
          </cell>
          <cell r="U253">
            <v>24.516632989634289</v>
          </cell>
          <cell r="V253">
            <v>12.470888457155011</v>
          </cell>
          <cell r="W253">
            <v>11.089170701958873</v>
          </cell>
          <cell r="X253">
            <v>4.1097246051988137</v>
          </cell>
          <cell r="Y253">
            <v>14.450338403572593</v>
          </cell>
          <cell r="Z253">
            <v>10.507011052464273</v>
          </cell>
          <cell r="AA253">
            <v>8.4486199983265315</v>
          </cell>
          <cell r="AB253">
            <v>33.405969454363401</v>
          </cell>
          <cell r="AC253">
            <v>0</v>
          </cell>
          <cell r="AD253">
            <v>22.851485951320964</v>
          </cell>
          <cell r="AE253">
            <v>22.294385765317333</v>
          </cell>
          <cell r="AF253">
            <v>13.24595422586375</v>
          </cell>
          <cell r="AG253">
            <v>15.653444065568394</v>
          </cell>
          <cell r="AH253">
            <v>9.7893442199999168</v>
          </cell>
          <cell r="AI253">
            <v>9.4466578896312701</v>
          </cell>
          <cell r="AJ253">
            <v>9.6422381089788125</v>
          </cell>
          <cell r="AK253">
            <v>9.6422381089788125</v>
          </cell>
          <cell r="AL253">
            <v>13.223985374615976</v>
          </cell>
          <cell r="AM253">
            <v>9.7893442199999168</v>
          </cell>
          <cell r="AN253">
            <v>9.4466578896312701</v>
          </cell>
          <cell r="AO253">
            <v>9.6422381089788125</v>
          </cell>
          <cell r="AP253">
            <v>9.6422381089788125</v>
          </cell>
          <cell r="AQ253">
            <v>9.8418675510934897</v>
          </cell>
          <cell r="AR253">
            <v>9.8418675510934897</v>
          </cell>
          <cell r="AS253">
            <v>10.253611173914098</v>
          </cell>
          <cell r="AT253">
            <v>10.253611173914098</v>
          </cell>
        </row>
        <row r="254">
          <cell r="B254">
            <v>2.5338326454559716</v>
          </cell>
          <cell r="C254">
            <v>3.5751337326296588</v>
          </cell>
          <cell r="D254">
            <v>2.6726727904124612</v>
          </cell>
          <cell r="E254">
            <v>2.4991226092168479</v>
          </cell>
          <cell r="F254">
            <v>1.6660817394778988</v>
          </cell>
          <cell r="G254">
            <v>5.4841857257814137</v>
          </cell>
          <cell r="H254">
            <v>0</v>
          </cell>
          <cell r="I254">
            <v>3.2627434064775489</v>
          </cell>
          <cell r="J254">
            <v>4.5123047110859709</v>
          </cell>
          <cell r="K254">
            <v>1.909051993151758</v>
          </cell>
          <cell r="L254">
            <v>1.4925315582822851</v>
          </cell>
          <cell r="M254">
            <v>0</v>
          </cell>
          <cell r="N254">
            <v>0</v>
          </cell>
          <cell r="O254">
            <v>3.9222340950208912</v>
          </cell>
          <cell r="P254">
            <v>2.7073828266515845</v>
          </cell>
          <cell r="Q254">
            <v>10.447720907975986</v>
          </cell>
          <cell r="R254">
            <v>0</v>
          </cell>
          <cell r="S254">
            <v>0.65949068854333481</v>
          </cell>
          <cell r="T254">
            <v>9.0246094221719417</v>
          </cell>
          <cell r="U254">
            <v>24.019345077473023</v>
          </cell>
          <cell r="V254">
            <v>12.217932756171246</v>
          </cell>
          <cell r="W254">
            <v>10.864241342845467</v>
          </cell>
          <cell r="X254">
            <v>4.0263642037382548</v>
          </cell>
          <cell r="Y254">
            <v>14.157232143109558</v>
          </cell>
          <cell r="Z254">
            <v>10.293890042269094</v>
          </cell>
          <cell r="AA254">
            <v>8.2772507649824547</v>
          </cell>
          <cell r="AB254">
            <v>32.728372950361106</v>
          </cell>
          <cell r="AC254">
            <v>0</v>
          </cell>
          <cell r="AD254">
            <v>22.387973374234235</v>
          </cell>
          <cell r="AE254">
            <v>21.842173238628209</v>
          </cell>
          <cell r="AF254">
            <v>12.977277327027418</v>
          </cell>
          <cell r="AG254">
            <v>15.335934376501756</v>
          </cell>
          <cell r="AH254">
            <v>9.5907801451267503</v>
          </cell>
          <cell r="AI254">
            <v>9.2550447598502483</v>
          </cell>
          <cell r="AJ254">
            <v>9.4466578896312701</v>
          </cell>
          <cell r="AK254">
            <v>9.4466578896312701</v>
          </cell>
          <cell r="AL254">
            <v>12.955754085263385</v>
          </cell>
          <cell r="AM254">
            <v>9.5907801451267503</v>
          </cell>
          <cell r="AN254">
            <v>9.2550447598502483</v>
          </cell>
          <cell r="AO254">
            <v>9.4466578896312701</v>
          </cell>
          <cell r="AP254">
            <v>9.4466578896312701</v>
          </cell>
          <cell r="AQ254">
            <v>9.6422381089788125</v>
          </cell>
          <cell r="AR254">
            <v>9.6422381089788125</v>
          </cell>
          <cell r="AS254">
            <v>10.045630049632267</v>
          </cell>
          <cell r="AT254">
            <v>10.045630049632267</v>
          </cell>
        </row>
        <row r="255">
          <cell r="B255">
            <v>2.482437156256553</v>
          </cell>
          <cell r="C255">
            <v>3.5026168095126713</v>
          </cell>
          <cell r="D255">
            <v>2.6184611100240334</v>
          </cell>
          <cell r="E255">
            <v>2.448431167814682</v>
          </cell>
          <cell r="F255">
            <v>1.6322874452097882</v>
          </cell>
          <cell r="G255">
            <v>5.3729461738155493</v>
          </cell>
          <cell r="H255">
            <v>0</v>
          </cell>
          <cell r="I255">
            <v>3.196562913535832</v>
          </cell>
          <cell r="J255">
            <v>4.4207784974431714</v>
          </cell>
          <cell r="K255">
            <v>1.8703293643028811</v>
          </cell>
          <cell r="L255">
            <v>1.4622575030004359</v>
          </cell>
          <cell r="M255">
            <v>0</v>
          </cell>
          <cell r="N255">
            <v>0</v>
          </cell>
          <cell r="O255">
            <v>3.8426766939313803</v>
          </cell>
          <cell r="P255">
            <v>2.6524670984659044</v>
          </cell>
          <cell r="Q255">
            <v>10.235802521003041</v>
          </cell>
          <cell r="R255">
            <v>0</v>
          </cell>
          <cell r="S255">
            <v>0.64611378039554102</v>
          </cell>
          <cell r="T255">
            <v>8.8415569948863428</v>
          </cell>
          <cell r="U255">
            <v>23.532144001774427</v>
          </cell>
          <cell r="V255">
            <v>11.970107931538434</v>
          </cell>
          <cell r="W255">
            <v>10.643874382305496</v>
          </cell>
          <cell r="X255">
            <v>3.9446946592569869</v>
          </cell>
          <cell r="Y255">
            <v>13.870071160710143</v>
          </cell>
          <cell r="Z255">
            <v>10.085091913696465</v>
          </cell>
          <cell r="AA255">
            <v>8.1093575329430596</v>
          </cell>
          <cell r="AB255">
            <v>32.064520607349664</v>
          </cell>
          <cell r="AC255">
            <v>0</v>
          </cell>
          <cell r="AD255">
            <v>21.933862545006498</v>
          </cell>
          <cell r="AE255">
            <v>21.399133253019478</v>
          </cell>
          <cell r="AF255">
            <v>12.714050188528272</v>
          </cell>
          <cell r="AG255">
            <v>15.024864957207631</v>
          </cell>
          <cell r="AH255">
            <v>9.3962436834362606</v>
          </cell>
          <cell r="AI255">
            <v>9.0673182523999429</v>
          </cell>
          <cell r="AJ255">
            <v>9.2550447598502483</v>
          </cell>
          <cell r="AK255">
            <v>9.2550447598502483</v>
          </cell>
          <cell r="AL255">
            <v>12.692963517641012</v>
          </cell>
          <cell r="AM255">
            <v>9.3962436834362606</v>
          </cell>
          <cell r="AN255">
            <v>9.0673182523999429</v>
          </cell>
          <cell r="AO255">
            <v>9.2550447598502483</v>
          </cell>
          <cell r="AP255">
            <v>9.2550447598502483</v>
          </cell>
          <cell r="AQ255">
            <v>9.4466578896312701</v>
          </cell>
          <cell r="AR255">
            <v>9.4466578896312701</v>
          </cell>
          <cell r="AS255">
            <v>9.8418675510934897</v>
          </cell>
          <cell r="AT255">
            <v>9.8418675510934897</v>
          </cell>
        </row>
        <row r="256">
          <cell r="B256">
            <v>2.4320841574973713</v>
          </cell>
          <cell r="C256">
            <v>3.4315707975647847</v>
          </cell>
          <cell r="D256">
            <v>2.5653490428396912</v>
          </cell>
          <cell r="E256">
            <v>2.3987679361617902</v>
          </cell>
          <cell r="F256">
            <v>1.5991786241078605</v>
          </cell>
          <cell r="G256">
            <v>5.2639629710217042</v>
          </cell>
          <cell r="H256">
            <v>0</v>
          </cell>
          <cell r="I256">
            <v>3.131724805544557</v>
          </cell>
          <cell r="J256">
            <v>4.3311087736254503</v>
          </cell>
          <cell r="K256">
            <v>1.8323921734569222</v>
          </cell>
          <cell r="L256">
            <v>1.432597517429959</v>
          </cell>
          <cell r="M256">
            <v>0</v>
          </cell>
          <cell r="N256">
            <v>0</v>
          </cell>
          <cell r="O256">
            <v>3.7647330109205921</v>
          </cell>
          <cell r="P256">
            <v>2.5986652641752719</v>
          </cell>
          <cell r="Q256">
            <v>10.028182622009703</v>
          </cell>
          <cell r="R256">
            <v>0</v>
          </cell>
          <cell r="S256">
            <v>0.63300820537602798</v>
          </cell>
          <cell r="T256">
            <v>8.6622175472509007</v>
          </cell>
          <cell r="U256">
            <v>23.054825164221636</v>
          </cell>
          <cell r="V256">
            <v>11.727309910124298</v>
          </cell>
          <cell r="W256">
            <v>10.427977278036675</v>
          </cell>
          <cell r="X256">
            <v>3.8646816749273283</v>
          </cell>
          <cell r="Y256">
            <v>13.588734864165916</v>
          </cell>
          <cell r="Z256">
            <v>9.8805289827329421</v>
          </cell>
          <cell r="AA256">
            <v>7.9448697960571861</v>
          </cell>
          <cell r="AB256">
            <v>31.414133642956045</v>
          </cell>
          <cell r="AC256">
            <v>0</v>
          </cell>
          <cell r="AD256">
            <v>21.488962761449343</v>
          </cell>
          <cell r="AE256">
            <v>20.965079755463186</v>
          </cell>
          <cell r="AF256">
            <v>12.456162269088439</v>
          </cell>
          <cell r="AG256">
            <v>14.720105175216613</v>
          </cell>
          <cell r="AH256">
            <v>9.2056531400500585</v>
          </cell>
          <cell r="AI256">
            <v>8.8833995322174388</v>
          </cell>
          <cell r="AJ256">
            <v>9.0673182523999429</v>
          </cell>
          <cell r="AK256">
            <v>9.0673182523999429</v>
          </cell>
          <cell r="AL256">
            <v>12.435503313807329</v>
          </cell>
          <cell r="AM256">
            <v>9.2056531400500585</v>
          </cell>
          <cell r="AN256">
            <v>8.8833995322174388</v>
          </cell>
          <cell r="AO256">
            <v>9.0673182523999429</v>
          </cell>
          <cell r="AP256">
            <v>9.0673182523999429</v>
          </cell>
          <cell r="AQ256">
            <v>9.2550447598502483</v>
          </cell>
          <cell r="AR256">
            <v>9.2550447598502483</v>
          </cell>
          <cell r="AS256">
            <v>9.6422381089788125</v>
          </cell>
          <cell r="AT256">
            <v>9.6422381089788125</v>
          </cell>
        </row>
        <row r="257">
          <cell r="B257">
            <v>2.3827525036200337</v>
          </cell>
          <cell r="C257">
            <v>3.3619658612721026</v>
          </cell>
          <cell r="D257">
            <v>2.5133142846403076</v>
          </cell>
          <cell r="E257">
            <v>2.3501120583649642</v>
          </cell>
          <cell r="F257">
            <v>1.5667413722433097</v>
          </cell>
          <cell r="G257">
            <v>5.1571903503008913</v>
          </cell>
          <cell r="H257">
            <v>0</v>
          </cell>
          <cell r="I257">
            <v>3.0682018539764786</v>
          </cell>
          <cell r="J257">
            <v>4.2432578831589591</v>
          </cell>
          <cell r="K257">
            <v>1.7952244890287912</v>
          </cell>
          <cell r="L257">
            <v>1.4035391459679656</v>
          </cell>
          <cell r="M257">
            <v>0</v>
          </cell>
          <cell r="N257">
            <v>0</v>
          </cell>
          <cell r="O257">
            <v>3.6883703138227952</v>
          </cell>
          <cell r="P257">
            <v>2.5459547298953771</v>
          </cell>
          <cell r="Q257">
            <v>9.8247740217757489</v>
          </cell>
          <cell r="R257">
            <v>0</v>
          </cell>
          <cell r="S257">
            <v>0.62016845984630997</v>
          </cell>
          <cell r="T257">
            <v>8.4865157663179183</v>
          </cell>
          <cell r="U257">
            <v>22.587188116507697</v>
          </cell>
          <cell r="V257">
            <v>11.489436729784259</v>
          </cell>
          <cell r="W257">
            <v>10.216459364836583</v>
          </cell>
          <cell r="X257">
            <v>3.786291649587997</v>
          </cell>
          <cell r="Y257">
            <v>13.313105107324054</v>
          </cell>
          <cell r="Z257">
            <v>9.6801153439208925</v>
          </cell>
          <cell r="AA257">
            <v>7.7837184782989599</v>
          </cell>
          <cell r="AB257">
            <v>30.776938929543903</v>
          </cell>
          <cell r="AC257">
            <v>0</v>
          </cell>
          <cell r="AD257">
            <v>21.053087189519442</v>
          </cell>
          <cell r="AE257">
            <v>20.539830466774291</v>
          </cell>
          <cell r="AF257">
            <v>12.203505269615638</v>
          </cell>
          <cell r="AG257">
            <v>14.421527047768498</v>
          </cell>
          <cell r="AH257">
            <v>9.0189284771637723</v>
          </cell>
          <cell r="AI257">
            <v>8.7032113633062131</v>
          </cell>
          <cell r="AJ257">
            <v>8.8833995322174388</v>
          </cell>
          <cell r="AK257">
            <v>8.8833995322174388</v>
          </cell>
          <cell r="AL257">
            <v>12.18326535428767</v>
          </cell>
          <cell r="AM257">
            <v>9.0189284771637723</v>
          </cell>
          <cell r="AN257">
            <v>8.7032113633062131</v>
          </cell>
          <cell r="AO257">
            <v>8.8833995322174388</v>
          </cell>
          <cell r="AP257">
            <v>8.8833995322174388</v>
          </cell>
          <cell r="AQ257">
            <v>9.0673182523999429</v>
          </cell>
          <cell r="AR257">
            <v>9.0673182523999429</v>
          </cell>
          <cell r="AS257">
            <v>9.4466578896312701</v>
          </cell>
          <cell r="AT257">
            <v>9.4466578896312701</v>
          </cell>
        </row>
        <row r="258">
          <cell r="B258">
            <v>2.3344214779762096</v>
          </cell>
          <cell r="C258">
            <v>3.2937727702952002</v>
          </cell>
          <cell r="D258">
            <v>2.46233498361874</v>
          </cell>
          <cell r="E258">
            <v>2.3024431015655762</v>
          </cell>
          <cell r="F258">
            <v>1.5349620677103843</v>
          </cell>
          <cell r="G258">
            <v>5.0525834728800119</v>
          </cell>
          <cell r="H258">
            <v>0</v>
          </cell>
          <cell r="I258">
            <v>3.0059673825995001</v>
          </cell>
          <cell r="J258">
            <v>4.1571889333822867</v>
          </cell>
          <cell r="K258">
            <v>1.7588107025848143</v>
          </cell>
          <cell r="L258">
            <v>1.3750701856572201</v>
          </cell>
          <cell r="M258">
            <v>0</v>
          </cell>
          <cell r="N258">
            <v>0</v>
          </cell>
          <cell r="O258">
            <v>3.6135565344015337</v>
          </cell>
          <cell r="P258">
            <v>2.4943133600293734</v>
          </cell>
          <cell r="Q258">
            <v>9.6254912996005295</v>
          </cell>
          <cell r="R258">
            <v>0</v>
          </cell>
          <cell r="S258">
            <v>0.60758915180202699</v>
          </cell>
          <cell r="T258">
            <v>8.3143778667645734</v>
          </cell>
          <cell r="U258">
            <v>22.129036476158024</v>
          </cell>
          <cell r="V258">
            <v>11.256388496542808</v>
          </cell>
          <cell r="W258">
            <v>10.009231816528132</v>
          </cell>
          <cell r="X258">
            <v>3.7094916636334276</v>
          </cell>
          <cell r="Y258">
            <v>13.043066140472293</v>
          </cell>
          <cell r="Z258">
            <v>9.4837668342828056</v>
          </cell>
          <cell r="AA258">
            <v>7.6258359047595627</v>
          </cell>
          <cell r="AB258">
            <v>30.15266887951466</v>
          </cell>
          <cell r="AC258">
            <v>0</v>
          </cell>
          <cell r="AD258">
            <v>20.62605278485826</v>
          </cell>
          <cell r="AE258">
            <v>20.123206805063194</v>
          </cell>
          <cell r="AF258">
            <v>11.955973087723368</v>
          </cell>
          <cell r="AG258">
            <v>14.129005188066385</v>
          </cell>
          <cell r="AH258">
            <v>8.8359912804354597</v>
          </cell>
          <cell r="AI258">
            <v>8.526678076301156</v>
          </cell>
          <cell r="AJ258">
            <v>8.7032113633062131</v>
          </cell>
          <cell r="AK258">
            <v>8.7032113633062131</v>
          </cell>
          <cell r="AL258">
            <v>11.936143712669836</v>
          </cell>
          <cell r="AM258">
            <v>8.8359912804354597</v>
          </cell>
          <cell r="AN258">
            <v>8.526678076301156</v>
          </cell>
          <cell r="AO258">
            <v>8.7032113633062131</v>
          </cell>
          <cell r="AP258">
            <v>8.7032113633062131</v>
          </cell>
          <cell r="AQ258">
            <v>8.8833995322174388</v>
          </cell>
          <cell r="AR258">
            <v>8.8833995322174388</v>
          </cell>
          <cell r="AS258">
            <v>9.2550447598502483</v>
          </cell>
          <cell r="AT258">
            <v>9.2550447598502483</v>
          </cell>
        </row>
        <row r="259">
          <cell r="B259">
            <v>2.618035209504205</v>
          </cell>
          <cell r="C259">
            <v>3.6939400901223731</v>
          </cell>
          <cell r="D259">
            <v>2.7614891935866264</v>
          </cell>
          <cell r="E259">
            <v>2.5821717134835991</v>
          </cell>
          <cell r="F259">
            <v>1.7214478089890668</v>
          </cell>
          <cell r="G259">
            <v>5.6664323712556746</v>
          </cell>
          <cell r="H259">
            <v>0</v>
          </cell>
          <cell r="I259">
            <v>3.3711686259369182</v>
          </cell>
          <cell r="J259">
            <v>4.6622544826787164</v>
          </cell>
          <cell r="K259">
            <v>1.9724922811333041</v>
          </cell>
          <cell r="L259">
            <v>1.5421303288860393</v>
          </cell>
          <cell r="M259">
            <v>0</v>
          </cell>
          <cell r="N259">
            <v>0</v>
          </cell>
          <cell r="O259">
            <v>4.0525750503284312</v>
          </cell>
          <cell r="P259">
            <v>2.7973526896072323</v>
          </cell>
          <cell r="Q259">
            <v>10.794912302202269</v>
          </cell>
          <cell r="R259">
            <v>0</v>
          </cell>
          <cell r="S259">
            <v>0.68140642439150545</v>
          </cell>
          <cell r="T259">
            <v>9.3245089653574329</v>
          </cell>
          <cell r="U259">
            <v>24.817539246259024</v>
          </cell>
          <cell r="V259">
            <v>12.623950599253142</v>
          </cell>
          <cell r="W259">
            <v>11.225274254449543</v>
          </cell>
          <cell r="X259">
            <v>4.1601655383902418</v>
          </cell>
          <cell r="Y259">
            <v>14.62769543452452</v>
          </cell>
          <cell r="Z259">
            <v>10.635969436164372</v>
          </cell>
          <cell r="AA259">
            <v>8.5523146051029286</v>
          </cell>
          <cell r="AB259">
            <v>33.815979475791821</v>
          </cell>
          <cell r="AC259">
            <v>0</v>
          </cell>
          <cell r="AD259">
            <v>23.131954933290547</v>
          </cell>
          <cell r="AE259">
            <v>22.568017147213283</v>
          </cell>
          <cell r="AF259">
            <v>13.408529180720421</v>
          </cell>
          <cell r="AG259">
            <v>15.845567480681975</v>
          </cell>
          <cell r="AH259">
            <v>9.9094942799733499</v>
          </cell>
          <cell r="AI259">
            <v>9.5626019698965052</v>
          </cell>
          <cell r="AJ259">
            <v>9.7605826539285161</v>
          </cell>
          <cell r="AK259">
            <v>9.7605826539285161</v>
          </cell>
          <cell r="AL259">
            <v>13.386290693556724</v>
          </cell>
          <cell r="AM259">
            <v>9.9094942799733499</v>
          </cell>
          <cell r="AN259">
            <v>9.5626019698965052</v>
          </cell>
          <cell r="AO259">
            <v>9.7605826539285161</v>
          </cell>
          <cell r="AP259">
            <v>9.7605826539285161</v>
          </cell>
          <cell r="AQ259">
            <v>9.9626622590881837</v>
          </cell>
          <cell r="AR259">
            <v>9.9626622590881837</v>
          </cell>
          <cell r="AS259">
            <v>10.379459440131264</v>
          </cell>
          <cell r="AT259">
            <v>10.379459440131264</v>
          </cell>
        </row>
        <row r="262">
          <cell r="B262">
            <v>0.13352676858426435</v>
          </cell>
          <cell r="C262">
            <v>0.17111314565286531</v>
          </cell>
          <cell r="D262">
            <v>0.14332783326783533</v>
          </cell>
          <cell r="E262">
            <v>0.13202585453756682</v>
          </cell>
          <cell r="F262">
            <v>8.8934635732196746E-2</v>
          </cell>
          <cell r="G262">
            <v>0.28961777906036001</v>
          </cell>
          <cell r="H262">
            <v>2.1374653936784189E-2</v>
          </cell>
          <cell r="I262">
            <v>0.17265458790056473</v>
          </cell>
          <cell r="J262">
            <v>0.23592093985186555</v>
          </cell>
          <cell r="K262">
            <v>0.10507954926987223</v>
          </cell>
          <cell r="L262">
            <v>0.12496332755818158</v>
          </cell>
          <cell r="M262">
            <v>0</v>
          </cell>
          <cell r="N262">
            <v>4.420427204375621E-2</v>
          </cell>
          <cell r="O262">
            <v>0.23123316961074492</v>
          </cell>
          <cell r="P262">
            <v>0.14259499413970686</v>
          </cell>
          <cell r="Q262">
            <v>0.55422319579285328</v>
          </cell>
          <cell r="R262">
            <v>1.4511838836364999E-3</v>
          </cell>
          <cell r="S262">
            <v>3.5666847699550509E-2</v>
          </cell>
          <cell r="T262">
            <v>0.48389233953777139</v>
          </cell>
          <cell r="U262">
            <v>1.3023371251880582</v>
          </cell>
          <cell r="V262">
            <v>0.5894682172291702</v>
          </cell>
          <cell r="W262">
            <v>0.58817184087126329</v>
          </cell>
          <cell r="X262">
            <v>0.20170141393705593</v>
          </cell>
          <cell r="Y262">
            <v>0.70857105004816634</v>
          </cell>
          <cell r="Z262">
            <v>0.48401643306829845</v>
          </cell>
          <cell r="AA262">
            <v>0.38752632249643892</v>
          </cell>
          <cell r="AB262">
            <v>1.5801138056129034</v>
          </cell>
          <cell r="AC262">
            <v>2.5389386740258656E-3</v>
          </cell>
          <cell r="AD262">
            <v>1.1730352904058572</v>
          </cell>
          <cell r="AE262">
            <v>1.0058083580396815</v>
          </cell>
          <cell r="AF262">
            <v>0.60024152219349192</v>
          </cell>
          <cell r="AG262">
            <v>0.6763801854071898</v>
          </cell>
          <cell r="AH262">
            <v>0.4050868582210051</v>
          </cell>
          <cell r="AI262">
            <v>0.39257523667482092</v>
          </cell>
          <cell r="AJ262">
            <v>0.39231602566130119</v>
          </cell>
          <cell r="AK262">
            <v>0.39231602566130119</v>
          </cell>
          <cell r="AL262">
            <v>0.58199281553799642</v>
          </cell>
          <cell r="AM262">
            <v>0.40426605822100509</v>
          </cell>
          <cell r="AN262">
            <v>0.39257523667482092</v>
          </cell>
          <cell r="AO262">
            <v>0.39231602566130119</v>
          </cell>
          <cell r="AP262">
            <v>0.39231602566130119</v>
          </cell>
          <cell r="AQ262">
            <v>0.39205144803585673</v>
          </cell>
          <cell r="AR262">
            <v>0.39205144803585673</v>
          </cell>
          <cell r="AS262">
            <v>0.39150574621520434</v>
          </cell>
          <cell r="AT262">
            <v>0.39150574621520434</v>
          </cell>
          <cell r="BA262">
            <v>4.7445952</v>
          </cell>
        </row>
        <row r="264">
          <cell r="B264">
            <v>0.14935757477941752</v>
          </cell>
        </row>
      </sheetData>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CZNStudy"/>
      <sheetName val="CdelCOriginal"/>
      <sheetName val="CdelCNew"/>
      <sheetName val="NEW DATABASE"/>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s>
    <sheetDataSet>
      <sheetData sheetId="0" refreshError="1">
        <row r="1">
          <cell r="A1" t="str">
            <v>Name</v>
          </cell>
          <cell r="B1" t="str">
            <v>North</v>
          </cell>
          <cell r="C1" t="str">
            <v>East</v>
          </cell>
          <cell r="D1" t="str">
            <v>Zeta</v>
          </cell>
          <cell r="F1" t="str">
            <v>TRAMO</v>
          </cell>
          <cell r="G1" t="str">
            <v>TIPO SUELO</v>
          </cell>
        </row>
        <row r="2">
          <cell r="A2" t="str">
            <v>CJ2</v>
          </cell>
          <cell r="B2">
            <v>1191612.2308033758</v>
          </cell>
          <cell r="C2">
            <v>1145425.5217092859</v>
          </cell>
          <cell r="D2">
            <v>1196.8247122739863</v>
          </cell>
        </row>
        <row r="3">
          <cell r="A3" t="str">
            <v>C16</v>
          </cell>
          <cell r="B3">
            <v>1191612.6052815341</v>
          </cell>
          <cell r="C3">
            <v>1145423.1646286501</v>
          </cell>
          <cell r="D3">
            <v>1196.9176780697414</v>
          </cell>
          <cell r="F3" t="str">
            <v>2-4</v>
          </cell>
          <cell r="G3" t="str">
            <v>AFIRMADO</v>
          </cell>
        </row>
        <row r="4">
          <cell r="A4" t="str">
            <v>CJ3</v>
          </cell>
          <cell r="B4">
            <v>1191641.2075</v>
          </cell>
          <cell r="C4">
            <v>1145417.8825999999</v>
          </cell>
          <cell r="D4">
            <v>1193.8910000000001</v>
          </cell>
          <cell r="F4" t="str">
            <v>4-6</v>
          </cell>
          <cell r="G4" t="str">
            <v>AFIRMADO</v>
          </cell>
        </row>
        <row r="5">
          <cell r="A5" t="str">
            <v>C6</v>
          </cell>
          <cell r="B5">
            <v>1191551.1082097194</v>
          </cell>
          <cell r="C5">
            <v>1145472.6536736814</v>
          </cell>
          <cell r="D5">
            <v>1207.6503149464363</v>
          </cell>
          <cell r="F5" t="str">
            <v>8-10</v>
          </cell>
          <cell r="G5" t="str">
            <v>PAV-RIGIDO</v>
          </cell>
        </row>
        <row r="6">
          <cell r="A6" t="str">
            <v>C8</v>
          </cell>
          <cell r="B6">
            <v>1191573.2023183221</v>
          </cell>
          <cell r="C6">
            <v>1145477.9401794074</v>
          </cell>
          <cell r="D6">
            <v>1205.6365918230699</v>
          </cell>
          <cell r="F6" t="str">
            <v>10-12</v>
          </cell>
          <cell r="G6" t="str">
            <v>PAV-RIGIDO</v>
          </cell>
        </row>
        <row r="7">
          <cell r="A7" t="str">
            <v>C10</v>
          </cell>
          <cell r="B7">
            <v>1191595.9576890667</v>
          </cell>
          <cell r="C7">
            <v>1145485.7301857588</v>
          </cell>
          <cell r="D7">
            <v>1205.1054621242815</v>
          </cell>
          <cell r="F7" t="str">
            <v>12-14</v>
          </cell>
          <cell r="G7" t="str">
            <v>PAV-ASFÁLTICO</v>
          </cell>
        </row>
        <row r="8">
          <cell r="A8" t="str">
            <v>C12</v>
          </cell>
          <cell r="B8">
            <v>1191589.1110489725</v>
          </cell>
          <cell r="C8">
            <v>1145465.0987138576</v>
          </cell>
          <cell r="D8">
            <v>1204.7499792674366</v>
          </cell>
          <cell r="F8" t="str">
            <v>14-16</v>
          </cell>
          <cell r="G8" t="str">
            <v>PAV- RÍGIDO</v>
          </cell>
        </row>
        <row r="9">
          <cell r="A9" t="str">
            <v>C14</v>
          </cell>
          <cell r="B9">
            <v>1191587.531547141</v>
          </cell>
          <cell r="C9">
            <v>1145424.1226814124</v>
          </cell>
          <cell r="D9">
            <v>1201.0533373303695</v>
          </cell>
          <cell r="F9" t="str">
            <v>16-18</v>
          </cell>
          <cell r="G9" t="str">
            <v>PAV_RIGIDO</v>
          </cell>
        </row>
        <row r="10">
          <cell r="A10" t="str">
            <v>C18</v>
          </cell>
          <cell r="B10">
            <v>1191568.0717733083</v>
          </cell>
          <cell r="C10">
            <v>1145421.0592590193</v>
          </cell>
          <cell r="D10">
            <v>1201.5170000000001</v>
          </cell>
          <cell r="F10" t="str">
            <v>18-64</v>
          </cell>
          <cell r="G10" t="str">
            <v>PAV_RÍGIDO</v>
          </cell>
        </row>
        <row r="11">
          <cell r="A11" t="str">
            <v>BOT1</v>
          </cell>
          <cell r="B11">
            <v>1191641.1361</v>
          </cell>
          <cell r="C11">
            <v>1145388.0345000001</v>
          </cell>
          <cell r="D11">
            <v>1191.08</v>
          </cell>
          <cell r="F11" t="str">
            <v>64-66</v>
          </cell>
          <cell r="G11" t="str">
            <v>PAV_RÍGIDO</v>
          </cell>
        </row>
        <row r="12">
          <cell r="A12" t="str">
            <v>C26</v>
          </cell>
          <cell r="B12">
            <v>1191515.8580873033</v>
          </cell>
          <cell r="C12">
            <v>1145421.851673282</v>
          </cell>
          <cell r="D12">
            <v>1203.2629999999999</v>
          </cell>
          <cell r="F12" t="str">
            <v>66-74</v>
          </cell>
          <cell r="G12" t="str">
            <v>PAV_RÍGIDO</v>
          </cell>
        </row>
        <row r="13">
          <cell r="A13" t="str">
            <v>C18</v>
          </cell>
          <cell r="B13">
            <v>1191568.0717733083</v>
          </cell>
          <cell r="C13">
            <v>1145421.0592590193</v>
          </cell>
          <cell r="D13">
            <v>1201.5170000000001</v>
          </cell>
          <cell r="F13" t="str">
            <v>74-76</v>
          </cell>
          <cell r="G13" t="str">
            <v>PAV-RÍGIDO</v>
          </cell>
        </row>
        <row r="14">
          <cell r="A14" t="str">
            <v>C20</v>
          </cell>
          <cell r="B14">
            <v>1191567.0925337051</v>
          </cell>
          <cell r="C14">
            <v>1145387.091566893</v>
          </cell>
          <cell r="D14">
            <v>1197.51</v>
          </cell>
          <cell r="F14" t="str">
            <v>76-78</v>
          </cell>
          <cell r="G14" t="str">
            <v>PAV_RÍGIDO</v>
          </cell>
        </row>
        <row r="15">
          <cell r="A15" t="str">
            <v>C22</v>
          </cell>
          <cell r="B15">
            <v>1191563.2410330889</v>
          </cell>
          <cell r="C15">
            <v>1145320.18067482</v>
          </cell>
          <cell r="D15">
            <v>1190.75</v>
          </cell>
          <cell r="F15" t="str">
            <v>78-BOT</v>
          </cell>
          <cell r="G15" t="str">
            <v>PAV-RÍGIDO</v>
          </cell>
        </row>
        <row r="16">
          <cell r="A16" t="str">
            <v>C24</v>
          </cell>
          <cell r="B16">
            <v>1191561.8930022458</v>
          </cell>
          <cell r="C16">
            <v>1145318.5301687017</v>
          </cell>
          <cell r="D16">
            <v>1190.54</v>
          </cell>
        </row>
        <row r="17">
          <cell r="A17" t="str">
            <v>C56</v>
          </cell>
          <cell r="B17">
            <v>1191530.2347715679</v>
          </cell>
          <cell r="C17">
            <v>1145290.4793301299</v>
          </cell>
          <cell r="D17">
            <v>1186.8219999999999</v>
          </cell>
          <cell r="F17" t="str">
            <v>30-68</v>
          </cell>
          <cell r="G17" t="str">
            <v>PAV_RÍGIDO</v>
          </cell>
        </row>
        <row r="18">
          <cell r="A18" t="str">
            <v>C54</v>
          </cell>
          <cell r="B18">
            <v>1191500.4342392494</v>
          </cell>
          <cell r="C18">
            <v>1145291.1404657718</v>
          </cell>
          <cell r="D18">
            <v>1185.4059999999999</v>
          </cell>
          <cell r="F18" t="str">
            <v>68-66</v>
          </cell>
          <cell r="G18" t="str">
            <v>PAV_RÍGIDO</v>
          </cell>
        </row>
        <row r="19">
          <cell r="A19" t="str">
            <v>C58</v>
          </cell>
          <cell r="B19">
            <v>1191499.2065451636</v>
          </cell>
          <cell r="C19">
            <v>1145264.4003911847</v>
          </cell>
          <cell r="D19">
            <v>1182.7929999999999</v>
          </cell>
        </row>
        <row r="20">
          <cell r="A20" t="str">
            <v>C60</v>
          </cell>
          <cell r="B20">
            <v>1191499.5953794362</v>
          </cell>
          <cell r="C20">
            <v>1145257.5732452362</v>
          </cell>
          <cell r="D20">
            <v>1182.2809999999999</v>
          </cell>
          <cell r="F20" t="str">
            <v>36-34</v>
          </cell>
          <cell r="G20" t="str">
            <v>PAV_RÍGIDO</v>
          </cell>
        </row>
        <row r="21">
          <cell r="A21" t="str">
            <v>C62</v>
          </cell>
          <cell r="B21">
            <v>1191497.5579809428</v>
          </cell>
          <cell r="C21">
            <v>1145212.1362822251</v>
          </cell>
          <cell r="D21">
            <v>1180.105</v>
          </cell>
          <cell r="F21" t="str">
            <v>34-68</v>
          </cell>
          <cell r="G21" t="str">
            <v>PAV_RÍGIDO</v>
          </cell>
        </row>
        <row r="22">
          <cell r="A22" t="str">
            <v>C66</v>
          </cell>
          <cell r="B22">
            <v>1191494.9638704243</v>
          </cell>
          <cell r="C22">
            <v>1145147.1920447221</v>
          </cell>
          <cell r="D22">
            <v>1175.7530489268427</v>
          </cell>
          <cell r="F22" t="str">
            <v>34-32</v>
          </cell>
          <cell r="G22" t="str">
            <v>ANDÉN-CONCRETO</v>
          </cell>
        </row>
        <row r="23">
          <cell r="A23" t="str">
            <v>C70</v>
          </cell>
          <cell r="B23">
            <v>1191497.2342826368</v>
          </cell>
          <cell r="C23">
            <v>1145054.4004244073</v>
          </cell>
          <cell r="D23">
            <v>1170.0571547577492</v>
          </cell>
          <cell r="F23" t="str">
            <v>32-28</v>
          </cell>
          <cell r="G23" t="str">
            <v>ANDÉN-CONCRETO</v>
          </cell>
        </row>
        <row r="24">
          <cell r="A24" t="str">
            <v>C74</v>
          </cell>
          <cell r="B24">
            <v>1191499.2138336732</v>
          </cell>
          <cell r="C24">
            <v>1144986.8170596131</v>
          </cell>
          <cell r="D24">
            <v>1166.8280156071628</v>
          </cell>
          <cell r="F24" t="str">
            <v>30-28</v>
          </cell>
          <cell r="G24" t="str">
            <v>PAV_RÍGIDO</v>
          </cell>
        </row>
        <row r="25">
          <cell r="A25" t="str">
            <v>C76</v>
          </cell>
          <cell r="B25">
            <v>1191497.067318565</v>
          </cell>
          <cell r="C25">
            <v>1144987.2829004505</v>
          </cell>
          <cell r="D25">
            <v>1166.756753520358</v>
          </cell>
          <cell r="F25" t="str">
            <v>28-26</v>
          </cell>
          <cell r="G25" t="str">
            <v>PAV-RÍGIDO</v>
          </cell>
        </row>
        <row r="26">
          <cell r="A26" t="str">
            <v>C78</v>
          </cell>
          <cell r="B26">
            <v>1191467.2288317634</v>
          </cell>
          <cell r="C26">
            <v>1144984.243197965</v>
          </cell>
          <cell r="D26">
            <v>1164.991127856624</v>
          </cell>
          <cell r="F26" t="str">
            <v>18-20</v>
          </cell>
          <cell r="G26" t="str">
            <v>PAV-RÍGIDO</v>
          </cell>
        </row>
        <row r="27">
          <cell r="A27" t="str">
            <v>C80</v>
          </cell>
          <cell r="B27">
            <v>1191466.3991390071</v>
          </cell>
          <cell r="C27">
            <v>1144930.4334735307</v>
          </cell>
          <cell r="D27">
            <v>1161.9028244998628</v>
          </cell>
          <cell r="F27" t="str">
            <v>20-22</v>
          </cell>
          <cell r="G27" t="str">
            <v>PAV-RÍGIDO</v>
          </cell>
        </row>
        <row r="28">
          <cell r="A28" t="str">
            <v>C90</v>
          </cell>
          <cell r="B28">
            <v>1191465.2260283672</v>
          </cell>
          <cell r="C28">
            <v>1144889.9137989464</v>
          </cell>
          <cell r="D28">
            <v>1159.4494287921034</v>
          </cell>
          <cell r="F28" t="str">
            <v>22-26</v>
          </cell>
          <cell r="G28" t="str">
            <v>PAV-RÍGIDO</v>
          </cell>
        </row>
        <row r="29">
          <cell r="A29" t="str">
            <v>C104</v>
          </cell>
          <cell r="B29">
            <v>1191463.399271481</v>
          </cell>
          <cell r="C29">
            <v>1144826.8596108749</v>
          </cell>
          <cell r="D29">
            <v>1155.1441202878093</v>
          </cell>
          <cell r="F29" t="str">
            <v>26-38</v>
          </cell>
          <cell r="G29" t="str">
            <v>PAV-RÍGIDO</v>
          </cell>
        </row>
        <row r="30">
          <cell r="A30" t="str">
            <v>C110</v>
          </cell>
          <cell r="B30">
            <v>1191462.8418117161</v>
          </cell>
          <cell r="C30">
            <v>1144792.153845073</v>
          </cell>
          <cell r="D30">
            <v>1152.9384668853863</v>
          </cell>
          <cell r="F30" t="str">
            <v>38-46</v>
          </cell>
          <cell r="G30" t="str">
            <v>PAV-RÍGIDO</v>
          </cell>
        </row>
        <row r="31">
          <cell r="A31" t="str">
            <v>C122</v>
          </cell>
          <cell r="B31">
            <v>1191462.0334376078</v>
          </cell>
          <cell r="C31">
            <v>1144760.658542125</v>
          </cell>
          <cell r="D31">
            <v>1150.7446010748581</v>
          </cell>
          <cell r="F31" t="str">
            <v>46-54</v>
          </cell>
          <cell r="G31" t="str">
            <v>PAV-ASFALTICO</v>
          </cell>
        </row>
        <row r="32">
          <cell r="A32" t="str">
            <v>C130</v>
          </cell>
          <cell r="B32">
            <v>1191461.571323764</v>
          </cell>
          <cell r="C32">
            <v>1144730.4794594583</v>
          </cell>
          <cell r="D32">
            <v>1147.5784266390315</v>
          </cell>
          <cell r="F32" t="str">
            <v>54-56</v>
          </cell>
          <cell r="G32" t="str">
            <v>PAV-ASFALTICO</v>
          </cell>
        </row>
        <row r="33">
          <cell r="A33" t="str">
            <v>C128</v>
          </cell>
          <cell r="B33">
            <v>1191431.892393013</v>
          </cell>
          <cell r="C33">
            <v>1144732.1344806391</v>
          </cell>
          <cell r="D33">
            <v>1147.7005174295173</v>
          </cell>
          <cell r="F33" t="str">
            <v>56-74</v>
          </cell>
          <cell r="G33" t="str">
            <v>PAV-ASFALTICO</v>
          </cell>
        </row>
        <row r="34">
          <cell r="A34" t="str">
            <v>C140</v>
          </cell>
          <cell r="B34">
            <v>1191433.1261077637</v>
          </cell>
          <cell r="C34">
            <v>1144710.7434003442</v>
          </cell>
          <cell r="D34">
            <v>1144.9210551968299</v>
          </cell>
          <cell r="F34" t="str">
            <v>58-60</v>
          </cell>
          <cell r="G34" t="str">
            <v>PAV-ASFALTICO</v>
          </cell>
        </row>
        <row r="35">
          <cell r="A35" t="str">
            <v>BOT9</v>
          </cell>
          <cell r="B35">
            <v>1191447.4583038669</v>
          </cell>
          <cell r="C35">
            <v>1144700.0254200781</v>
          </cell>
          <cell r="D35">
            <v>1134.6099999999999</v>
          </cell>
          <cell r="F35" t="str">
            <v>60-62</v>
          </cell>
          <cell r="G35" t="str">
            <v>PAV-ASFALTICO</v>
          </cell>
        </row>
        <row r="36">
          <cell r="A36" t="str">
            <v>C26</v>
          </cell>
          <cell r="B36">
            <v>1191515.8580873033</v>
          </cell>
          <cell r="C36">
            <v>1145421.851673282</v>
          </cell>
          <cell r="D36">
            <v>1203.2629999999999</v>
          </cell>
          <cell r="F36" t="str">
            <v>62-64</v>
          </cell>
          <cell r="G36" t="str">
            <v>PAV-ASFALTICO</v>
          </cell>
        </row>
        <row r="37">
          <cell r="A37" t="str">
            <v>C28</v>
          </cell>
          <cell r="B37">
            <v>1191508.3143</v>
          </cell>
          <cell r="C37">
            <v>1145367.4987999999</v>
          </cell>
          <cell r="D37">
            <v>1195.1600000000001</v>
          </cell>
          <cell r="F37" t="str">
            <v>96-98</v>
          </cell>
          <cell r="G37" t="str">
            <v>ZONA VERDE</v>
          </cell>
        </row>
        <row r="38">
          <cell r="A38" t="str">
            <v>C52</v>
          </cell>
          <cell r="B38">
            <v>1191502.8532229767</v>
          </cell>
          <cell r="C38">
            <v>1145325.3554622123</v>
          </cell>
          <cell r="D38">
            <v>1189.6320000000001</v>
          </cell>
          <cell r="F38" t="str">
            <v>98-100</v>
          </cell>
          <cell r="G38" t="str">
            <v>ZONA VERDE</v>
          </cell>
        </row>
        <row r="39">
          <cell r="A39" t="str">
            <v>C54</v>
          </cell>
          <cell r="B39">
            <v>1191500.4342392494</v>
          </cell>
          <cell r="C39">
            <v>1145291.1404657718</v>
          </cell>
          <cell r="D39">
            <v>1190.75</v>
          </cell>
          <cell r="F39" t="str">
            <v>100-104</v>
          </cell>
          <cell r="G39" t="str">
            <v>ZONA VERDE</v>
          </cell>
        </row>
        <row r="40">
          <cell r="A40" t="str">
            <v>TC1</v>
          </cell>
          <cell r="B40">
            <v>1191542.1189999999</v>
          </cell>
          <cell r="C40">
            <v>1145322.7350000001</v>
          </cell>
          <cell r="D40">
            <v>1190.0889999999999</v>
          </cell>
        </row>
        <row r="41">
          <cell r="A41" t="str">
            <v>C52</v>
          </cell>
          <cell r="B41">
            <v>1191502.8532229767</v>
          </cell>
          <cell r="C41">
            <v>1145325.3554622123</v>
          </cell>
          <cell r="D41">
            <v>1189.6317583792229</v>
          </cell>
          <cell r="F41" t="str">
            <v>104-106</v>
          </cell>
          <cell r="G41" t="str">
            <v>ZONA VERDE</v>
          </cell>
        </row>
        <row r="42">
          <cell r="A42" t="str">
            <v>C64</v>
          </cell>
          <cell r="B42">
            <v>1191540.5127123578</v>
          </cell>
          <cell r="C42">
            <v>1145209.1018411785</v>
          </cell>
          <cell r="D42">
            <v>1181.9725504697915</v>
          </cell>
          <cell r="F42" t="str">
            <v>106-108</v>
          </cell>
          <cell r="G42" t="str">
            <v>PAV-RÍGIDO</v>
          </cell>
        </row>
        <row r="43">
          <cell r="A43" t="str">
            <v>C62</v>
          </cell>
          <cell r="B43">
            <v>1191497.5579809428</v>
          </cell>
          <cell r="C43">
            <v>1145212.1362822251</v>
          </cell>
          <cell r="D43">
            <v>1181.973</v>
          </cell>
          <cell r="F43" t="str">
            <v>108-62</v>
          </cell>
          <cell r="G43" t="str">
            <v>PAV-RÍGIDO</v>
          </cell>
        </row>
        <row r="44">
          <cell r="A44" t="str">
            <v>C65</v>
          </cell>
          <cell r="B44">
            <v>1191532.7826694576</v>
          </cell>
          <cell r="C44">
            <v>1145148.0308560829</v>
          </cell>
          <cell r="D44">
            <v>1177.9460787660003</v>
          </cell>
          <cell r="F44" t="str">
            <v>102-100</v>
          </cell>
          <cell r="G44" t="str">
            <v>ZONA VERDE</v>
          </cell>
        </row>
        <row r="45">
          <cell r="A45" t="str">
            <v>C66</v>
          </cell>
          <cell r="B45">
            <v>1191494.9638704243</v>
          </cell>
          <cell r="C45">
            <v>1145147.1920447221</v>
          </cell>
          <cell r="D45">
            <v>1175.7530489268427</v>
          </cell>
          <cell r="F45" t="str">
            <v>80-82</v>
          </cell>
          <cell r="G45" t="str">
            <v>PAV-RÍGIDO</v>
          </cell>
        </row>
        <row r="46">
          <cell r="A46" t="str">
            <v>C74</v>
          </cell>
          <cell r="B46">
            <v>1191499.2138336732</v>
          </cell>
          <cell r="C46">
            <v>1144986.8170596131</v>
          </cell>
          <cell r="D46">
            <v>1166.8280156071628</v>
          </cell>
          <cell r="F46" t="str">
            <v>82-84</v>
          </cell>
          <cell r="G46" t="str">
            <v>PAV-RÍGIDO</v>
          </cell>
        </row>
        <row r="47">
          <cell r="A47" t="str">
            <v>C92</v>
          </cell>
          <cell r="B47">
            <v>1191523.5256064434</v>
          </cell>
          <cell r="C47">
            <v>1144986.5423009782</v>
          </cell>
          <cell r="D47">
            <v>1166.3729599073076</v>
          </cell>
          <cell r="F47" t="str">
            <v>84-88</v>
          </cell>
          <cell r="G47" t="str">
            <v>PAV-RÍGIDO</v>
          </cell>
        </row>
        <row r="48">
          <cell r="A48" t="str">
            <v>C94</v>
          </cell>
          <cell r="B48">
            <v>1191526.1470680055</v>
          </cell>
          <cell r="C48">
            <v>1144928.2134385803</v>
          </cell>
          <cell r="D48">
            <v>1163.4417861952909</v>
          </cell>
          <cell r="F48" t="str">
            <v>88-116</v>
          </cell>
        </row>
        <row r="49">
          <cell r="A49" t="str">
            <v>C96</v>
          </cell>
          <cell r="B49">
            <v>1191526.3531607171</v>
          </cell>
          <cell r="C49">
            <v>1144891.4892880481</v>
          </cell>
          <cell r="D49">
            <v>1160.8718878458428</v>
          </cell>
          <cell r="F49" t="str">
            <v>84-86</v>
          </cell>
          <cell r="G49" t="str">
            <v>PAV-RÍGIDO</v>
          </cell>
        </row>
        <row r="50">
          <cell r="A50" t="str">
            <v>C100</v>
          </cell>
          <cell r="B50">
            <v>1191527.5483723937</v>
          </cell>
          <cell r="C50">
            <v>1144827.6473020378</v>
          </cell>
          <cell r="D50">
            <v>1155.9654330649385</v>
          </cell>
          <cell r="F50" t="str">
            <v>86-74</v>
          </cell>
          <cell r="G50" t="str">
            <v>PAV-RÍGIDO</v>
          </cell>
        </row>
        <row r="51">
          <cell r="A51" t="str">
            <v>C116</v>
          </cell>
          <cell r="B51">
            <v>1191528.4827198791</v>
          </cell>
          <cell r="C51">
            <v>1144786.689050117</v>
          </cell>
          <cell r="D51">
            <v>1153.2575718136488</v>
          </cell>
          <cell r="F51" t="str">
            <v>88-90</v>
          </cell>
          <cell r="G51" t="str">
            <v>PAV_ASFÁLTICO</v>
          </cell>
        </row>
        <row r="52">
          <cell r="A52" t="str">
            <v>C120</v>
          </cell>
          <cell r="B52">
            <v>1191529.177072189</v>
          </cell>
          <cell r="C52">
            <v>1144752.0608019887</v>
          </cell>
          <cell r="D52">
            <v>1150.2924485892886</v>
          </cell>
          <cell r="F52" t="str">
            <v>90-BOT6</v>
          </cell>
          <cell r="G52" t="str">
            <v>PAV_ASFÁLTICO</v>
          </cell>
        </row>
        <row r="53">
          <cell r="A53" t="str">
            <v>C132</v>
          </cell>
          <cell r="B53">
            <v>1191529.3554967688</v>
          </cell>
          <cell r="C53">
            <v>1144724.1237319179</v>
          </cell>
          <cell r="D53">
            <v>1148.6058974796965</v>
          </cell>
          <cell r="F53" t="str">
            <v>92-94</v>
          </cell>
          <cell r="G53" t="str">
            <v>PAV-RÍGIDO</v>
          </cell>
        </row>
        <row r="54">
          <cell r="A54" t="str">
            <v>C130</v>
          </cell>
          <cell r="B54">
            <v>1191461.571323764</v>
          </cell>
          <cell r="C54">
            <v>1144730.4794594583</v>
          </cell>
          <cell r="D54">
            <v>1147.5784266390315</v>
          </cell>
          <cell r="F54" t="str">
            <v>110-112</v>
          </cell>
          <cell r="G54" t="str">
            <v>PAV-RÍGIDO</v>
          </cell>
        </row>
        <row r="55">
          <cell r="A55" t="str">
            <v>C100</v>
          </cell>
          <cell r="B55">
            <v>1191527.5483723937</v>
          </cell>
          <cell r="C55">
            <v>1144827.6473020378</v>
          </cell>
          <cell r="D55">
            <v>1155.9654330649385</v>
          </cell>
          <cell r="F55" t="str">
            <v>112-114</v>
          </cell>
          <cell r="G55" t="str">
            <v>PAV-RÍGIDO</v>
          </cell>
        </row>
        <row r="56">
          <cell r="A56" t="str">
            <v>C102</v>
          </cell>
          <cell r="B56">
            <v>1191501.6060028421</v>
          </cell>
          <cell r="C56">
            <v>1144827.5702766138</v>
          </cell>
          <cell r="D56">
            <v>1155.9129076851048</v>
          </cell>
          <cell r="F56" t="str">
            <v>114-116</v>
          </cell>
          <cell r="G56" t="str">
            <v>PAV-RÍGIDO</v>
          </cell>
        </row>
        <row r="57">
          <cell r="A57" t="str">
            <v>C104</v>
          </cell>
          <cell r="B57">
            <v>1191463.399271481</v>
          </cell>
          <cell r="C57">
            <v>1144826.8596108749</v>
          </cell>
          <cell r="D57">
            <v>1155.1441202878093</v>
          </cell>
        </row>
        <row r="58">
          <cell r="A58" t="str">
            <v>C106</v>
          </cell>
          <cell r="B58">
            <v>1191431.5151670205</v>
          </cell>
          <cell r="C58">
            <v>1144825.6209093952</v>
          </cell>
          <cell r="D58">
            <v>1154.6266067570036</v>
          </cell>
          <cell r="F58" t="str">
            <v>116-118</v>
          </cell>
          <cell r="G58" t="str">
            <v>PAV-RÍGIDO</v>
          </cell>
        </row>
        <row r="59">
          <cell r="A59" t="str">
            <v>C114</v>
          </cell>
          <cell r="B59">
            <v>1191501.9727163019</v>
          </cell>
          <cell r="C59">
            <v>1144788.5440485245</v>
          </cell>
          <cell r="D59">
            <v>1153.2621634085367</v>
          </cell>
        </row>
        <row r="60">
          <cell r="A60" t="str">
            <v>C112</v>
          </cell>
          <cell r="B60">
            <v>1191500.1950739091</v>
          </cell>
          <cell r="C60">
            <v>1144788.9457463184</v>
          </cell>
          <cell r="D60">
            <v>1153.2556116151654</v>
          </cell>
          <cell r="F60" t="str">
            <v>118-120</v>
          </cell>
          <cell r="G60" t="str">
            <v>PAV-RÍGIDO</v>
          </cell>
        </row>
        <row r="61">
          <cell r="A61" t="str">
            <v>C110</v>
          </cell>
          <cell r="B61">
            <v>1191462.8418117161</v>
          </cell>
          <cell r="C61">
            <v>1144792.153845073</v>
          </cell>
          <cell r="D61">
            <v>1152.9384668853863</v>
          </cell>
          <cell r="F61" t="str">
            <v>120-122</v>
          </cell>
          <cell r="G61" t="str">
            <v>PAV-RÍGIDO</v>
          </cell>
        </row>
        <row r="62">
          <cell r="A62" t="str">
            <v>TC3</v>
          </cell>
          <cell r="B62">
            <v>1191501.3699</v>
          </cell>
          <cell r="C62">
            <v>1144808.7973</v>
          </cell>
          <cell r="D62">
            <v>1154.8399999999999</v>
          </cell>
          <cell r="F62" t="str">
            <v>122-BOT</v>
          </cell>
          <cell r="G62" t="str">
            <v>PAV-RÍGIDO</v>
          </cell>
        </row>
        <row r="63">
          <cell r="A63" t="str">
            <v>C120</v>
          </cell>
          <cell r="B63">
            <v>1191529.177072189</v>
          </cell>
          <cell r="C63">
            <v>1144752.0608019887</v>
          </cell>
          <cell r="D63">
            <v>1150.2924485892886</v>
          </cell>
        </row>
        <row r="64">
          <cell r="A64" t="str">
            <v>C122</v>
          </cell>
          <cell r="B64">
            <v>1191462.0334376078</v>
          </cell>
          <cell r="C64">
            <v>1144760.658542125</v>
          </cell>
          <cell r="D64">
            <v>1150.7446010748581</v>
          </cell>
        </row>
        <row r="65">
          <cell r="A65" t="str">
            <v>C96</v>
          </cell>
          <cell r="B65">
            <v>1191526.3531607171</v>
          </cell>
          <cell r="C65">
            <v>1144891.4892880481</v>
          </cell>
          <cell r="D65">
            <v>1160.8718878458428</v>
          </cell>
        </row>
        <row r="66">
          <cell r="A66" t="str">
            <v>C97</v>
          </cell>
          <cell r="B66">
            <v>1191565.4065407964</v>
          </cell>
          <cell r="C66">
            <v>1144892.8155515667</v>
          </cell>
          <cell r="D66">
            <v>1160.2233660169181</v>
          </cell>
        </row>
        <row r="67">
          <cell r="A67" t="str">
            <v>C98</v>
          </cell>
          <cell r="B67">
            <v>1191569.8600007538</v>
          </cell>
          <cell r="C67">
            <v>1144828.6744065618</v>
          </cell>
          <cell r="D67">
            <v>1155.9259800197913</v>
          </cell>
        </row>
        <row r="68">
          <cell r="A68" t="str">
            <v>C118</v>
          </cell>
          <cell r="B68">
            <v>1191571.2640659509</v>
          </cell>
          <cell r="C68">
            <v>1144782.6282532108</v>
          </cell>
          <cell r="D68">
            <v>1152.7656705800646</v>
          </cell>
        </row>
        <row r="69">
          <cell r="A69" t="str">
            <v>C134</v>
          </cell>
          <cell r="B69">
            <v>1191556.5603261429</v>
          </cell>
          <cell r="C69">
            <v>1144722.322583054</v>
          </cell>
          <cell r="D69">
            <v>1148.4671202861955</v>
          </cell>
        </row>
        <row r="70">
          <cell r="A70" t="str">
            <v>C136</v>
          </cell>
          <cell r="B70">
            <v>1191566.1729253982</v>
          </cell>
          <cell r="C70">
            <v>1144707.4150436397</v>
          </cell>
          <cell r="D70">
            <v>1147.1464895875115</v>
          </cell>
        </row>
        <row r="71">
          <cell r="A71" t="str">
            <v>C138</v>
          </cell>
          <cell r="B71">
            <v>1191564.1166434162</v>
          </cell>
          <cell r="C71">
            <v>1144689.0780558048</v>
          </cell>
          <cell r="D71">
            <v>1145.5126510172631</v>
          </cell>
        </row>
        <row r="72">
          <cell r="A72" t="str">
            <v>BOT7</v>
          </cell>
          <cell r="B72">
            <v>1191601.1109846877</v>
          </cell>
          <cell r="C72">
            <v>1144687.0181042748</v>
          </cell>
          <cell r="D72">
            <v>1127.6437102567099</v>
          </cell>
        </row>
        <row r="73">
          <cell r="A73" t="str">
            <v>TC4</v>
          </cell>
          <cell r="B73">
            <v>1191463.7904000001</v>
          </cell>
          <cell r="C73">
            <v>1144930.5388</v>
          </cell>
          <cell r="D73">
            <v>1161.7639999999999</v>
          </cell>
        </row>
        <row r="74">
          <cell r="A74" t="str">
            <v>C82</v>
          </cell>
          <cell r="B74">
            <v>1191433.9077385911</v>
          </cell>
          <cell r="C74">
            <v>1144931.8403828214</v>
          </cell>
          <cell r="D74">
            <v>1159.9307098309339</v>
          </cell>
        </row>
        <row r="75">
          <cell r="A75" t="str">
            <v>C84</v>
          </cell>
          <cell r="B75">
            <v>1191432.904671584</v>
          </cell>
          <cell r="C75">
            <v>1144889.7090872482</v>
          </cell>
          <cell r="D75">
            <v>1157.8125746058085</v>
          </cell>
        </row>
        <row r="76">
          <cell r="A76" t="str">
            <v>C108</v>
          </cell>
          <cell r="B76">
            <v>1191431.0758337972</v>
          </cell>
          <cell r="C76">
            <v>1144796.2155168962</v>
          </cell>
          <cell r="D76">
            <v>1153.093708605792</v>
          </cell>
        </row>
        <row r="77">
          <cell r="A77" t="str">
            <v>C124</v>
          </cell>
          <cell r="B77">
            <v>1191430.8320209784</v>
          </cell>
          <cell r="C77">
            <v>1144764.2463879071</v>
          </cell>
          <cell r="D77">
            <v>1151.36099689966</v>
          </cell>
        </row>
        <row r="78">
          <cell r="A78" t="str">
            <v>C126</v>
          </cell>
          <cell r="B78">
            <v>1191430.4374146583</v>
          </cell>
          <cell r="C78">
            <v>1144732.9865426922</v>
          </cell>
          <cell r="D78">
            <v>1147.7185499223162</v>
          </cell>
        </row>
        <row r="79">
          <cell r="A79" t="str">
            <v>C128</v>
          </cell>
          <cell r="B79">
            <v>1191431.892393013</v>
          </cell>
          <cell r="C79">
            <v>1144732.1344806391</v>
          </cell>
          <cell r="D79">
            <v>1147.7005174295173</v>
          </cell>
          <cell r="G79" t="e">
            <v>#VALUE!</v>
          </cell>
          <cell r="H79" t="e">
            <v>#VALUE!</v>
          </cell>
        </row>
        <row r="80">
          <cell r="A80" t="str">
            <v>C86</v>
          </cell>
          <cell r="B80">
            <v>1191398.6718257838</v>
          </cell>
          <cell r="C80">
            <v>1144889.2047952481</v>
          </cell>
          <cell r="D80">
            <v>1156.6426841433508</v>
          </cell>
          <cell r="G80" t="e">
            <v>#VALUE!</v>
          </cell>
          <cell r="H80" t="e">
            <v>#VALUE!</v>
          </cell>
        </row>
        <row r="81">
          <cell r="A81" t="str">
            <v>C88</v>
          </cell>
          <cell r="B81">
            <v>1191385.2400421887</v>
          </cell>
          <cell r="C81">
            <v>1144831.5866018485</v>
          </cell>
          <cell r="D81">
            <v>1152.2815318608457</v>
          </cell>
        </row>
        <row r="82">
          <cell r="A82" t="str">
            <v>C108</v>
          </cell>
          <cell r="B82">
            <v>1191431.0758337972</v>
          </cell>
          <cell r="C82">
            <v>1144796.2155168962</v>
          </cell>
          <cell r="D82">
            <v>1153.093708605792</v>
          </cell>
        </row>
        <row r="83">
          <cell r="A83" t="str">
            <v>PT1</v>
          </cell>
          <cell r="B83">
            <v>1191517.289073844</v>
          </cell>
          <cell r="C83">
            <v>1145508.4159308083</v>
          </cell>
          <cell r="D83">
            <v>1230.9528403960812</v>
          </cell>
        </row>
        <row r="84">
          <cell r="A84" t="str">
            <v>PT2</v>
          </cell>
          <cell r="B84">
            <v>1191531.5977</v>
          </cell>
          <cell r="C84">
            <v>1145505.7890999999</v>
          </cell>
          <cell r="D84">
            <v>1226.654</v>
          </cell>
        </row>
        <row r="85">
          <cell r="A85" t="str">
            <v>C1</v>
          </cell>
          <cell r="B85">
            <v>1191545.1289403753</v>
          </cell>
          <cell r="C85">
            <v>1145519.9104343585</v>
          </cell>
          <cell r="D85">
            <v>1220.9332550114161</v>
          </cell>
        </row>
        <row r="86">
          <cell r="A86" t="str">
            <v>C2</v>
          </cell>
          <cell r="B86">
            <v>1191550.4788459165</v>
          </cell>
          <cell r="C86">
            <v>1145514.8570228245</v>
          </cell>
          <cell r="D86">
            <v>1218.2593464328063</v>
          </cell>
        </row>
        <row r="87">
          <cell r="A87" t="str">
            <v>C4</v>
          </cell>
          <cell r="B87">
            <v>1191540.2756986935</v>
          </cell>
          <cell r="C87">
            <v>1145487.5546737197</v>
          </cell>
          <cell r="D87">
            <v>1211.8135146093448</v>
          </cell>
        </row>
        <row r="88">
          <cell r="A88" t="str">
            <v>C36</v>
          </cell>
          <cell r="B88">
            <v>1191385.9782167007</v>
          </cell>
          <cell r="C88">
            <v>1145366.0249690493</v>
          </cell>
          <cell r="D88">
            <v>1186.0971475412819</v>
          </cell>
          <cell r="E88" t="str">
            <v>C34</v>
          </cell>
          <cell r="F88">
            <v>1191407.6480886049</v>
          </cell>
          <cell r="G88">
            <v>1145368.3297261901</v>
          </cell>
          <cell r="H88">
            <v>1185.865220816396</v>
          </cell>
          <cell r="I88" t="str">
            <v>C34</v>
          </cell>
        </row>
        <row r="89">
          <cell r="A89" t="str">
            <v>C34</v>
          </cell>
          <cell r="B89">
            <v>1191407.6480886049</v>
          </cell>
          <cell r="C89">
            <v>1145368.3297261901</v>
          </cell>
          <cell r="D89">
            <v>1185.865220816396</v>
          </cell>
        </row>
        <row r="90">
          <cell r="A90" t="str">
            <v>C32</v>
          </cell>
          <cell r="B90">
            <v>1191444.5673425526</v>
          </cell>
          <cell r="C90">
            <v>1145372.5219059505</v>
          </cell>
          <cell r="D90">
            <v>1186.8904668925011</v>
          </cell>
        </row>
        <row r="91">
          <cell r="A91" t="str">
            <v>C30</v>
          </cell>
          <cell r="B91">
            <v>1191480.2691174878</v>
          </cell>
          <cell r="C91">
            <v>1145371.9440329694</v>
          </cell>
          <cell r="D91">
            <v>1190.8422046707394</v>
          </cell>
        </row>
        <row r="92">
          <cell r="A92" t="str">
            <v>C40</v>
          </cell>
          <cell r="B92">
            <v>1191233.6051568398</v>
          </cell>
          <cell r="C92">
            <v>1145315.3305393076</v>
          </cell>
          <cell r="D92">
            <v>1205.6533415126141</v>
          </cell>
        </row>
        <row r="93">
          <cell r="A93" t="str">
            <v>BOT2</v>
          </cell>
          <cell r="B93">
            <v>1191343.7437278249</v>
          </cell>
          <cell r="C93">
            <v>1145348.0400492826</v>
          </cell>
          <cell r="D93">
            <v>1181.7207503766831</v>
          </cell>
        </row>
        <row r="94">
          <cell r="A94" t="str">
            <v>C60</v>
          </cell>
          <cell r="B94">
            <v>1191499.5953794362</v>
          </cell>
          <cell r="C94">
            <v>1145257.5732452362</v>
          </cell>
          <cell r="D94">
            <v>1182.2805486798327</v>
          </cell>
        </row>
        <row r="95">
          <cell r="A95" t="str">
            <v>C50</v>
          </cell>
          <cell r="B95">
            <v>1191452.9479753971</v>
          </cell>
          <cell r="C95">
            <v>1145258.0259143095</v>
          </cell>
          <cell r="D95">
            <v>1179.4210856841094</v>
          </cell>
        </row>
        <row r="96">
          <cell r="A96" t="str">
            <v>C48</v>
          </cell>
          <cell r="B96">
            <v>1191416.5215588321</v>
          </cell>
          <cell r="C96">
            <v>1145268.427506027</v>
          </cell>
          <cell r="D96">
            <v>1174.4300171656976</v>
          </cell>
        </row>
        <row r="97">
          <cell r="A97" t="str">
            <v>C40</v>
          </cell>
          <cell r="B97">
            <v>1191233.6051568398</v>
          </cell>
          <cell r="C97">
            <v>1145315.3305393076</v>
          </cell>
          <cell r="D97">
            <v>1205.6533415126141</v>
          </cell>
        </row>
        <row r="98">
          <cell r="A98" t="str">
            <v>C42</v>
          </cell>
          <cell r="B98">
            <v>1191315.1649979209</v>
          </cell>
          <cell r="C98">
            <v>1145293.7707278812</v>
          </cell>
          <cell r="D98">
            <v>1191.9576915731323</v>
          </cell>
        </row>
        <row r="99">
          <cell r="A99" t="str">
            <v>C38</v>
          </cell>
          <cell r="B99">
            <v>1191333.3602941735</v>
          </cell>
          <cell r="C99">
            <v>1145360.6807149199</v>
          </cell>
          <cell r="D99">
            <v>1186.121058422025</v>
          </cell>
        </row>
        <row r="100">
          <cell r="A100" t="str">
            <v>C44</v>
          </cell>
          <cell r="B100">
            <v>1191343.4377744319</v>
          </cell>
          <cell r="C100">
            <v>1145286.4692994244</v>
          </cell>
          <cell r="D100">
            <v>1186.7896610341879</v>
          </cell>
        </row>
        <row r="101">
          <cell r="A101" t="str">
            <v>C46</v>
          </cell>
          <cell r="B101">
            <v>1191361.9793602214</v>
          </cell>
          <cell r="C101">
            <v>1145282.0798004218</v>
          </cell>
          <cell r="D101">
            <v>1182.6461140254107</v>
          </cell>
        </row>
        <row r="102">
          <cell r="A102" t="str">
            <v>BOT5</v>
          </cell>
          <cell r="B102">
            <v>1191417.1800177342</v>
          </cell>
          <cell r="C102">
            <v>1145255.6605787077</v>
          </cell>
          <cell r="D102">
            <v>1170.1999999999998</v>
          </cell>
        </row>
        <row r="103">
          <cell r="A103" t="str">
            <v>TC5</v>
          </cell>
          <cell r="B103">
            <v>1191488.4743999999</v>
          </cell>
          <cell r="C103">
            <v>1145147.0571000001</v>
          </cell>
          <cell r="D103">
            <v>1175.1600000000001</v>
          </cell>
        </row>
        <row r="104">
          <cell r="A104" t="str">
            <v>C68</v>
          </cell>
          <cell r="B104">
            <v>1191437.9826942703</v>
          </cell>
          <cell r="C104">
            <v>1145146.6830247378</v>
          </cell>
          <cell r="D104">
            <v>1165.2966002560861</v>
          </cell>
        </row>
        <row r="105">
          <cell r="A105" t="str">
            <v>BOT6</v>
          </cell>
          <cell r="B105">
            <v>1191437.4368949365</v>
          </cell>
          <cell r="C105">
            <v>1145141.8977111292</v>
          </cell>
          <cell r="D105">
            <v>1164.77</v>
          </cell>
        </row>
        <row r="106">
          <cell r="A106" t="str">
            <v>C142</v>
          </cell>
          <cell r="B106">
            <v>1191095.5909430501</v>
          </cell>
          <cell r="C106">
            <v>1144945.8784109976</v>
          </cell>
          <cell r="D106">
            <v>1162.7580487242119</v>
          </cell>
        </row>
        <row r="107">
          <cell r="A107" t="str">
            <v>CJ143</v>
          </cell>
          <cell r="B107">
            <v>1191164.0954978752</v>
          </cell>
          <cell r="C107">
            <v>1144957.758586125</v>
          </cell>
          <cell r="D107">
            <v>1152.1839261782011</v>
          </cell>
        </row>
        <row r="108">
          <cell r="A108" t="str">
            <v>CJ144</v>
          </cell>
          <cell r="B108">
            <v>1191167.6089525388</v>
          </cell>
          <cell r="C108">
            <v>1144954.3943995798</v>
          </cell>
          <cell r="D108">
            <v>1152.2503678737269</v>
          </cell>
        </row>
        <row r="109">
          <cell r="A109" t="str">
            <v>C150</v>
          </cell>
          <cell r="B109">
            <v>1191181.9452158145</v>
          </cell>
          <cell r="C109">
            <v>1144932.4233982624</v>
          </cell>
          <cell r="D109">
            <v>1151.8081336255802</v>
          </cell>
        </row>
        <row r="110">
          <cell r="A110" t="str">
            <v>CJ152</v>
          </cell>
          <cell r="B110">
            <v>1191191.5967579724</v>
          </cell>
          <cell r="C110">
            <v>1144939.66916314</v>
          </cell>
          <cell r="D110">
            <v>1150.8302120287158</v>
          </cell>
        </row>
        <row r="111">
          <cell r="A111" t="str">
            <v>BOT11</v>
          </cell>
          <cell r="B111">
            <v>1191241.4727164977</v>
          </cell>
          <cell r="C111">
            <v>1144942.4868432211</v>
          </cell>
          <cell r="D111">
            <v>1141.95</v>
          </cell>
        </row>
        <row r="112">
          <cell r="A112" t="str">
            <v>CJ166</v>
          </cell>
          <cell r="B112">
            <v>1191164.6906081452</v>
          </cell>
          <cell r="C112">
            <v>1144781.2073734854</v>
          </cell>
          <cell r="D112">
            <v>1178.0029836888752</v>
          </cell>
        </row>
        <row r="113">
          <cell r="A113" t="str">
            <v>CJ164</v>
          </cell>
          <cell r="B113">
            <v>1191124.0879706354</v>
          </cell>
          <cell r="C113">
            <v>1144864.9517246683</v>
          </cell>
          <cell r="D113">
            <v>1170.0820154856133</v>
          </cell>
        </row>
        <row r="114">
          <cell r="A114" t="str">
            <v>CJ168</v>
          </cell>
          <cell r="B114">
            <v>1191113.9781378738</v>
          </cell>
          <cell r="C114">
            <v>1144869.349847222</v>
          </cell>
          <cell r="D114">
            <v>1170.0820154856133</v>
          </cell>
        </row>
        <row r="115">
          <cell r="A115" t="str">
            <v>CJ162</v>
          </cell>
          <cell r="B115">
            <v>1191127.8199318557</v>
          </cell>
          <cell r="C115">
            <v>1144878.0189709365</v>
          </cell>
          <cell r="D115">
            <v>1168.9728423386268</v>
          </cell>
        </row>
        <row r="116">
          <cell r="A116" t="str">
            <v>CJ156</v>
          </cell>
          <cell r="B116">
            <v>1191149.8309283894</v>
          </cell>
          <cell r="C116">
            <v>1144892.0446032835</v>
          </cell>
          <cell r="D116">
            <v>1165.7435616916148</v>
          </cell>
        </row>
        <row r="117">
          <cell r="A117" t="str">
            <v>CJ154</v>
          </cell>
          <cell r="B117">
            <v>1191185.338261886</v>
          </cell>
          <cell r="C117">
            <v>1144919.5643371632</v>
          </cell>
          <cell r="D117">
            <v>1152.1975496993373</v>
          </cell>
        </row>
        <row r="118">
          <cell r="A118" t="str">
            <v>C162</v>
          </cell>
          <cell r="B118">
            <v>1191028.1944093516</v>
          </cell>
          <cell r="C118">
            <v>1145053.8591286908</v>
          </cell>
          <cell r="D118">
            <v>1161.9748751997436</v>
          </cell>
        </row>
        <row r="119">
          <cell r="A119" t="str">
            <v>C160</v>
          </cell>
          <cell r="B119">
            <v>1191126.4227609062</v>
          </cell>
          <cell r="C119">
            <v>1145032.8987971456</v>
          </cell>
          <cell r="D119">
            <v>1148.1460356545308</v>
          </cell>
        </row>
        <row r="120">
          <cell r="A120" t="str">
            <v>C158</v>
          </cell>
          <cell r="B120">
            <v>1191156.0283301936</v>
          </cell>
          <cell r="C120">
            <v>1145012.7727539577</v>
          </cell>
          <cell r="D120">
            <v>1145.4605361375882</v>
          </cell>
        </row>
        <row r="121">
          <cell r="A121" t="str">
            <v>BOT12</v>
          </cell>
          <cell r="B121">
            <v>1191172.9074182273</v>
          </cell>
          <cell r="C121">
            <v>1145004.7513755194</v>
          </cell>
          <cell r="D121">
            <v>1142.0337810361893</v>
          </cell>
        </row>
        <row r="122">
          <cell r="A122" t="str">
            <v>TC6</v>
          </cell>
        </row>
        <row r="123">
          <cell r="A123" t="str">
            <v>C142</v>
          </cell>
          <cell r="B123">
            <v>1191095.5909430501</v>
          </cell>
          <cell r="C123">
            <v>1144945.8784109976</v>
          </cell>
          <cell r="D123">
            <v>1162.7580487242119</v>
          </cell>
        </row>
        <row r="124">
          <cell r="A124" t="str">
            <v>CJ143</v>
          </cell>
          <cell r="B124">
            <v>1191164.0954978752</v>
          </cell>
          <cell r="C124">
            <v>1144957.758586125</v>
          </cell>
          <cell r="D124">
            <v>1152.1839261782011</v>
          </cell>
        </row>
        <row r="125">
          <cell r="A125" t="str">
            <v>CJ144</v>
          </cell>
          <cell r="B125">
            <v>1191167.6089525388</v>
          </cell>
          <cell r="C125">
            <v>1144954.3943995798</v>
          </cell>
          <cell r="D125">
            <v>1152.2503678737269</v>
          </cell>
        </row>
        <row r="126">
          <cell r="A126" t="str">
            <v>C150</v>
          </cell>
          <cell r="B126">
            <v>1191181.9452158145</v>
          </cell>
          <cell r="C126">
            <v>1144932.4233982624</v>
          </cell>
          <cell r="D126">
            <v>1151.8081336255802</v>
          </cell>
        </row>
        <row r="127">
          <cell r="A127" t="str">
            <v>CJ152</v>
          </cell>
          <cell r="B127">
            <v>1191191.5967579724</v>
          </cell>
          <cell r="C127">
            <v>1144939.66916314</v>
          </cell>
          <cell r="D127">
            <v>1150.8302120287158</v>
          </cell>
        </row>
        <row r="128">
          <cell r="A128" t="str">
            <v>BOT11</v>
          </cell>
          <cell r="B128">
            <v>1144942.4868432211</v>
          </cell>
          <cell r="C128">
            <v>1144942.4868432211</v>
          </cell>
          <cell r="D128">
            <v>1141.95</v>
          </cell>
        </row>
        <row r="129">
          <cell r="A129" t="str">
            <v>CJ166</v>
          </cell>
          <cell r="B129">
            <v>1191164.6906081452</v>
          </cell>
          <cell r="C129">
            <v>1144781.2073734854</v>
          </cell>
          <cell r="D129">
            <v>1178.0029836888752</v>
          </cell>
        </row>
        <row r="130">
          <cell r="A130" t="str">
            <v>CJ164</v>
          </cell>
          <cell r="B130">
            <v>1191124.0879706354</v>
          </cell>
          <cell r="C130">
            <v>1144864.9517246683</v>
          </cell>
          <cell r="D130">
            <v>1170.0820154856133</v>
          </cell>
        </row>
        <row r="131">
          <cell r="A131" t="str">
            <v>CJ168</v>
          </cell>
          <cell r="B131">
            <v>1191113.9781378738</v>
          </cell>
          <cell r="C131">
            <v>1144869.349847222</v>
          </cell>
          <cell r="D131">
            <v>1171.3969999999999</v>
          </cell>
        </row>
        <row r="132">
          <cell r="A132" t="str">
            <v>CJ162</v>
          </cell>
          <cell r="B132">
            <v>1191127.8199318557</v>
          </cell>
          <cell r="C132">
            <v>1144878.0189709365</v>
          </cell>
          <cell r="D132">
            <v>1168.9728423386268</v>
          </cell>
        </row>
        <row r="133">
          <cell r="A133" t="str">
            <v>CJ156</v>
          </cell>
          <cell r="B133">
            <v>1191149.8309283894</v>
          </cell>
          <cell r="C133">
            <v>1144892.0446032835</v>
          </cell>
          <cell r="D133">
            <v>1165.7435616916148</v>
          </cell>
        </row>
        <row r="134">
          <cell r="A134" t="str">
            <v>CJ154</v>
          </cell>
          <cell r="B134">
            <v>1191185.338261886</v>
          </cell>
          <cell r="C134">
            <v>1144919.5643371632</v>
          </cell>
          <cell r="D134">
            <v>1152.1975496993373</v>
          </cell>
        </row>
        <row r="135">
          <cell r="A135" t="str">
            <v xml:space="preserve">CJ164' </v>
          </cell>
          <cell r="B135">
            <v>1191125.3992000001</v>
          </cell>
          <cell r="C135">
            <v>1144869.5430999999</v>
          </cell>
          <cell r="D135">
            <v>1169.8</v>
          </cell>
        </row>
        <row r="136">
          <cell r="A136" t="str">
            <v>BOT4</v>
          </cell>
          <cell r="B136">
            <v>1191427.1189999999</v>
          </cell>
          <cell r="C136">
            <v>1145287.852</v>
          </cell>
          <cell r="D136">
            <v>1174.47</v>
          </cell>
        </row>
        <row r="137">
          <cell r="A137" t="str">
            <v>C119</v>
          </cell>
          <cell r="B137">
            <v>1191568.6373863991</v>
          </cell>
          <cell r="C137">
            <v>1144748.6849122746</v>
          </cell>
          <cell r="D137">
            <v>1150.2344069418371</v>
          </cell>
        </row>
        <row r="138">
          <cell r="A138" t="str">
            <v>CJ149</v>
          </cell>
          <cell r="B138">
            <v>1191158.2828147956</v>
          </cell>
          <cell r="C138">
            <v>1144931.4597573425</v>
          </cell>
          <cell r="D138">
            <v>1153.7148713143672</v>
          </cell>
        </row>
        <row r="139">
          <cell r="A139" t="str">
            <v>CJ145</v>
          </cell>
          <cell r="B139">
            <v>1191168.8141633389</v>
          </cell>
          <cell r="C139">
            <v>1144964.1446512789</v>
          </cell>
          <cell r="D139">
            <v>1152.1940647020156</v>
          </cell>
        </row>
        <row r="140">
          <cell r="A140" t="str">
            <v>BOT3</v>
          </cell>
          <cell r="B140">
            <v>1191162.4972890744</v>
          </cell>
          <cell r="C140">
            <v>1144984.0644106872</v>
          </cell>
          <cell r="D140">
            <v>1149.6611593464099</v>
          </cell>
        </row>
        <row r="141">
          <cell r="A141" t="str">
            <v xml:space="preserve">CJ164' </v>
          </cell>
          <cell r="B141">
            <v>1191125.5163</v>
          </cell>
          <cell r="C141">
            <v>1144869.6651000001</v>
          </cell>
          <cell r="D141">
            <v>1170.0820000000001</v>
          </cell>
        </row>
        <row r="142">
          <cell r="A142" t="str">
            <v>A</v>
          </cell>
          <cell r="B142">
            <v>1191449.6170000001</v>
          </cell>
          <cell r="C142">
            <v>1145215.1459999999</v>
          </cell>
          <cell r="D142">
            <v>1178.3</v>
          </cell>
        </row>
        <row r="143">
          <cell r="A143" t="str">
            <v>B</v>
          </cell>
          <cell r="B143">
            <v>1191407.9083</v>
          </cell>
          <cell r="C143">
            <v>1145366.8773000001</v>
          </cell>
          <cell r="D143">
            <v>1185.8499999999999</v>
          </cell>
        </row>
        <row r="144">
          <cell r="A144" t="str">
            <v>C</v>
          </cell>
          <cell r="B144">
            <v>1191440.9646999999</v>
          </cell>
          <cell r="C144">
            <v>1145369.358</v>
          </cell>
          <cell r="D144">
            <v>1186.8599999999999</v>
          </cell>
        </row>
        <row r="145">
          <cell r="A145" t="str">
            <v>D</v>
          </cell>
          <cell r="B145">
            <v>1191432.5190000001</v>
          </cell>
          <cell r="C145">
            <v>1145323.0830000001</v>
          </cell>
          <cell r="D145">
            <v>1180</v>
          </cell>
        </row>
        <row r="146">
          <cell r="A146" t="str">
            <v>E</v>
          </cell>
          <cell r="B146">
            <v>1191419.629</v>
          </cell>
          <cell r="C146">
            <v>1145286.8910000001</v>
          </cell>
          <cell r="D146">
            <v>1174.9000000000001</v>
          </cell>
        </row>
        <row r="147">
          <cell r="A147" t="str">
            <v>F</v>
          </cell>
          <cell r="B147">
            <v>1191417.9887000001</v>
          </cell>
          <cell r="C147">
            <v>1145241.8622999999</v>
          </cell>
          <cell r="D147">
            <v>1171</v>
          </cell>
        </row>
        <row r="148">
          <cell r="A148" t="str">
            <v>FIN</v>
          </cell>
          <cell r="B148">
            <v>1191564.6129999999</v>
          </cell>
          <cell r="C148">
            <v>1144721.8181</v>
          </cell>
          <cell r="D148">
            <v>1144</v>
          </cell>
        </row>
        <row r="149">
          <cell r="A149" t="str">
            <v>CJ3A</v>
          </cell>
          <cell r="B149">
            <v>1191691.1096000001</v>
          </cell>
          <cell r="C149">
            <v>1145415.862</v>
          </cell>
          <cell r="D149">
            <v>1196.8</v>
          </cell>
        </row>
        <row r="150">
          <cell r="A150" t="str">
            <v>CJ152A</v>
          </cell>
          <cell r="B150">
            <v>1191225.8325</v>
          </cell>
          <cell r="C150">
            <v>1144940.9506000001</v>
          </cell>
          <cell r="D150">
            <v>1147</v>
          </cell>
        </row>
      </sheetData>
      <sheetData sheetId="1" refreshError="1"/>
      <sheetData sheetId="2"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s>
    <sheetDataSet>
      <sheetData sheetId="0" refreshError="1">
        <row r="1">
          <cell r="A1" t="str">
            <v>Name</v>
          </cell>
          <cell r="B1" t="str">
            <v>North</v>
          </cell>
          <cell r="C1" t="str">
            <v>East</v>
          </cell>
          <cell r="D1" t="str">
            <v>Zeta</v>
          </cell>
          <cell r="E1" t="str">
            <v>Detalle Nº</v>
          </cell>
        </row>
        <row r="2">
          <cell r="A2" t="str">
            <v>BA</v>
          </cell>
          <cell r="B2">
            <v>1230743.2085263229</v>
          </cell>
          <cell r="C2">
            <v>1139851.336651369</v>
          </cell>
          <cell r="D2">
            <v>755.33216910407305</v>
          </cell>
          <cell r="E2">
            <v>948</v>
          </cell>
        </row>
        <row r="3">
          <cell r="A3" t="str">
            <v>BA1</v>
          </cell>
          <cell r="B3">
            <v>1230715.5431722868</v>
          </cell>
          <cell r="C3">
            <v>1139837.4582341411</v>
          </cell>
          <cell r="D3">
            <v>750.48492628583381</v>
          </cell>
          <cell r="E3">
            <v>920</v>
          </cell>
        </row>
        <row r="4">
          <cell r="A4" t="str">
            <v>BA10</v>
          </cell>
          <cell r="B4">
            <v>1230333.9665624339</v>
          </cell>
          <cell r="C4">
            <v>1139672.7588061905</v>
          </cell>
          <cell r="D4">
            <v>692.97580813133561</v>
          </cell>
          <cell r="E4">
            <v>431</v>
          </cell>
        </row>
        <row r="5">
          <cell r="A5" t="str">
            <v>BA11</v>
          </cell>
          <cell r="B5">
            <v>1230326.8160991904</v>
          </cell>
          <cell r="C5">
            <v>1139654.2046789497</v>
          </cell>
          <cell r="D5">
            <v>692.11587114831002</v>
          </cell>
          <cell r="E5">
            <v>432</v>
          </cell>
        </row>
        <row r="6">
          <cell r="A6" t="str">
            <v>BA12</v>
          </cell>
          <cell r="B6">
            <v>1230322.204093355</v>
          </cell>
          <cell r="C6">
            <v>1139645.2893724716</v>
          </cell>
          <cell r="D6">
            <v>691.55879714542868</v>
          </cell>
          <cell r="E6">
            <v>433</v>
          </cell>
        </row>
        <row r="7">
          <cell r="A7" t="str">
            <v>BA2</v>
          </cell>
          <cell r="B7">
            <v>1230632.2788860914</v>
          </cell>
          <cell r="C7">
            <v>1139843.0050944677</v>
          </cell>
          <cell r="D7">
            <v>737.83355693808562</v>
          </cell>
          <cell r="E7">
            <v>891</v>
          </cell>
        </row>
        <row r="8">
          <cell r="A8" t="str">
            <v>BA3</v>
          </cell>
          <cell r="B8">
            <v>1230567.5920661415</v>
          </cell>
          <cell r="C8">
            <v>1139844.6056178778</v>
          </cell>
          <cell r="D8">
            <v>727.95651076095953</v>
          </cell>
          <cell r="E8">
            <v>860</v>
          </cell>
        </row>
        <row r="9">
          <cell r="A9" t="str">
            <v>BA4</v>
          </cell>
          <cell r="B9">
            <v>1230497.1412174783</v>
          </cell>
          <cell r="C9">
            <v>1139816.8106565855</v>
          </cell>
          <cell r="D9">
            <v>717.8809713593979</v>
          </cell>
          <cell r="E9">
            <v>835</v>
          </cell>
        </row>
        <row r="10">
          <cell r="A10" t="str">
            <v>BA5</v>
          </cell>
          <cell r="B10">
            <v>1230486.9342956888</v>
          </cell>
          <cell r="C10">
            <v>1139811.6093265761</v>
          </cell>
          <cell r="D10">
            <v>717.10773038645027</v>
          </cell>
          <cell r="E10">
            <v>1070</v>
          </cell>
        </row>
        <row r="11">
          <cell r="A11" t="str">
            <v>BA6</v>
          </cell>
          <cell r="B11">
            <v>1230457.0871735236</v>
          </cell>
          <cell r="C11">
            <v>1139810.8742488439</v>
          </cell>
          <cell r="D11">
            <v>712.48437182389171</v>
          </cell>
          <cell r="E11">
            <v>446</v>
          </cell>
        </row>
        <row r="12">
          <cell r="A12" t="str">
            <v>BA7</v>
          </cell>
          <cell r="B12">
            <v>1230432.5856987084</v>
          </cell>
          <cell r="C12">
            <v>1139820.2042030159</v>
          </cell>
          <cell r="D12">
            <v>709.30383366169269</v>
          </cell>
          <cell r="E12">
            <v>437</v>
          </cell>
        </row>
        <row r="13">
          <cell r="A13" t="str">
            <v>BA8</v>
          </cell>
          <cell r="B13">
            <v>1230392.6217442802</v>
          </cell>
          <cell r="C13">
            <v>1139828.0644646001</v>
          </cell>
          <cell r="D13">
            <v>705.46234960016056</v>
          </cell>
          <cell r="E13">
            <v>466</v>
          </cell>
        </row>
        <row r="14">
          <cell r="A14" t="str">
            <v>BA9</v>
          </cell>
          <cell r="B14">
            <v>1230351.7187908671</v>
          </cell>
          <cell r="C14">
            <v>1139708.2485397465</v>
          </cell>
          <cell r="D14">
            <v>695.53452660798916</v>
          </cell>
          <cell r="E14">
            <v>427</v>
          </cell>
        </row>
        <row r="15">
          <cell r="A15" t="str">
            <v>BC</v>
          </cell>
          <cell r="B15">
            <v>1230760.0348170355</v>
          </cell>
          <cell r="C15">
            <v>1139930.2711382727</v>
          </cell>
          <cell r="D15">
            <v>753.24741909389513</v>
          </cell>
          <cell r="E15">
            <v>1286</v>
          </cell>
        </row>
        <row r="16">
          <cell r="A16" t="str">
            <v>BC1</v>
          </cell>
          <cell r="B16">
            <v>1230745.9576618187</v>
          </cell>
          <cell r="C16">
            <v>1139930.4688766289</v>
          </cell>
          <cell r="D16">
            <v>752.41755722272922</v>
          </cell>
          <cell r="E16">
            <v>1283</v>
          </cell>
        </row>
        <row r="17">
          <cell r="A17" t="str">
            <v>BC2</v>
          </cell>
          <cell r="B17">
            <v>1230715.6197352097</v>
          </cell>
          <cell r="C17">
            <v>1139934.7495940099</v>
          </cell>
          <cell r="D17">
            <v>745.43524974839056</v>
          </cell>
          <cell r="E17">
            <v>1282</v>
          </cell>
        </row>
        <row r="18">
          <cell r="A18" t="str">
            <v>BC3</v>
          </cell>
          <cell r="B18">
            <v>1230705.5621334889</v>
          </cell>
          <cell r="C18">
            <v>1139953.2298219125</v>
          </cell>
          <cell r="D18">
            <v>742.55914581752404</v>
          </cell>
          <cell r="E18">
            <v>1281</v>
          </cell>
        </row>
        <row r="19">
          <cell r="A19" t="str">
            <v>BC4</v>
          </cell>
          <cell r="B19">
            <v>1230681.1822649606</v>
          </cell>
          <cell r="C19">
            <v>1139969.9921510257</v>
          </cell>
          <cell r="D19">
            <v>736.27542254460116</v>
          </cell>
          <cell r="E19">
            <v>1280</v>
          </cell>
        </row>
        <row r="20">
          <cell r="A20" t="str">
            <v>BC5</v>
          </cell>
          <cell r="B20">
            <v>1230671.6049315757</v>
          </cell>
          <cell r="C20">
            <v>1139960.3186113059</v>
          </cell>
          <cell r="D20">
            <v>733.74682936458294</v>
          </cell>
          <cell r="E20">
            <v>1279</v>
          </cell>
        </row>
        <row r="21">
          <cell r="A21" t="str">
            <v>BC6</v>
          </cell>
          <cell r="B21">
            <v>1230660.0327931358</v>
          </cell>
          <cell r="C21">
            <v>1139968.0270784895</v>
          </cell>
          <cell r="D21">
            <v>731.82537188486413</v>
          </cell>
          <cell r="E21">
            <v>1278</v>
          </cell>
        </row>
        <row r="22">
          <cell r="A22" t="str">
            <v>BC7</v>
          </cell>
          <cell r="B22">
            <v>1230646.5803915816</v>
          </cell>
          <cell r="C22">
            <v>1139992.9640121476</v>
          </cell>
          <cell r="D22">
            <v>729.48595060950072</v>
          </cell>
          <cell r="E22">
            <v>1277</v>
          </cell>
        </row>
        <row r="23">
          <cell r="A23" t="str">
            <v>BC8</v>
          </cell>
          <cell r="B23">
            <v>1230615.1055771306</v>
          </cell>
          <cell r="C23">
            <v>1140013.4882757652</v>
          </cell>
          <cell r="D23">
            <v>724.03891488643819</v>
          </cell>
          <cell r="E23">
            <v>1275</v>
          </cell>
        </row>
        <row r="24">
          <cell r="A24" t="str">
            <v>BC9</v>
          </cell>
          <cell r="B24">
            <v>1230589.6609559567</v>
          </cell>
          <cell r="C24">
            <v>1140025.2390891924</v>
          </cell>
          <cell r="D24">
            <v>724.39363689940467</v>
          </cell>
          <cell r="E24">
            <v>1256</v>
          </cell>
        </row>
        <row r="25">
          <cell r="A25" t="str">
            <v>BOT BA</v>
          </cell>
          <cell r="B25">
            <v>1230309.1477889062</v>
          </cell>
          <cell r="C25">
            <v>1139606.1029236077</v>
          </cell>
          <cell r="D25">
            <v>685.59219425364734</v>
          </cell>
          <cell r="E25">
            <v>435</v>
          </cell>
        </row>
        <row r="26">
          <cell r="A26" t="str">
            <v>BOT1</v>
          </cell>
          <cell r="B26">
            <v>1230312.1208284865</v>
          </cell>
          <cell r="C26">
            <v>1140069.8140288985</v>
          </cell>
          <cell r="D26">
            <v>704.22845998038258</v>
          </cell>
          <cell r="E26">
            <v>121</v>
          </cell>
        </row>
        <row r="27">
          <cell r="A27" t="str">
            <v>BOT2</v>
          </cell>
          <cell r="B27">
            <v>1230073.8485844843</v>
          </cell>
          <cell r="C27">
            <v>1139696.5006548492</v>
          </cell>
          <cell r="D27">
            <v>675.51657753449638</v>
          </cell>
          <cell r="E27">
            <v>281</v>
          </cell>
        </row>
        <row r="28">
          <cell r="A28" t="str">
            <v>BOT3</v>
          </cell>
          <cell r="B28">
            <v>1230041.2502651245</v>
          </cell>
          <cell r="C28">
            <v>1139670.9065680758</v>
          </cell>
          <cell r="D28">
            <v>671.70231902048465</v>
          </cell>
          <cell r="E28">
            <v>291</v>
          </cell>
        </row>
        <row r="29">
          <cell r="A29" t="str">
            <v>BOT4</v>
          </cell>
          <cell r="B29">
            <v>1230087.1786744795</v>
          </cell>
          <cell r="C29">
            <v>1139643.6472767885</v>
          </cell>
          <cell r="D29">
            <v>674.46860166077397</v>
          </cell>
          <cell r="E29">
            <v>294</v>
          </cell>
        </row>
        <row r="30">
          <cell r="A30" t="str">
            <v>46A</v>
          </cell>
          <cell r="B30">
            <v>1230414.9185658093</v>
          </cell>
          <cell r="C30">
            <v>1140048.6415532094</v>
          </cell>
          <cell r="D30">
            <v>722.29486651007437</v>
          </cell>
          <cell r="E30">
            <v>11</v>
          </cell>
        </row>
        <row r="31">
          <cell r="A31" t="str">
            <v>15A</v>
          </cell>
          <cell r="B31">
            <v>1230621.4872222303</v>
          </cell>
          <cell r="C31">
            <v>1139873.5337624429</v>
          </cell>
          <cell r="D31">
            <v>740.20462566780589</v>
          </cell>
          <cell r="E31">
            <v>783</v>
          </cell>
        </row>
        <row r="32">
          <cell r="A32" t="str">
            <v>48A</v>
          </cell>
          <cell r="B32">
            <v>1230392.2583690018</v>
          </cell>
          <cell r="C32">
            <v>1140008.8665943425</v>
          </cell>
          <cell r="D32">
            <v>718.20994917114456</v>
          </cell>
          <cell r="E32">
            <v>43</v>
          </cell>
        </row>
        <row r="33">
          <cell r="A33" t="str">
            <v>59A</v>
          </cell>
          <cell r="B33">
            <v>1230326.9424555271</v>
          </cell>
          <cell r="C33">
            <v>1140042.9489826346</v>
          </cell>
          <cell r="D33">
            <v>716.40209964137694</v>
          </cell>
          <cell r="E33">
            <v>90</v>
          </cell>
        </row>
        <row r="34">
          <cell r="A34" t="str">
            <v>60A</v>
          </cell>
          <cell r="B34">
            <v>1230345.6120753069</v>
          </cell>
          <cell r="C34">
            <v>1139926.7182350904</v>
          </cell>
          <cell r="D34">
            <v>710.64572594522224</v>
          </cell>
          <cell r="E34">
            <v>68</v>
          </cell>
        </row>
        <row r="35">
          <cell r="A35" t="str">
            <v>61A</v>
          </cell>
          <cell r="B35">
            <v>1230314.3701670179</v>
          </cell>
          <cell r="C35">
            <v>1139872.0007072254</v>
          </cell>
          <cell r="D35">
            <v>706.02895328568161</v>
          </cell>
          <cell r="E35">
            <v>143</v>
          </cell>
        </row>
        <row r="36">
          <cell r="A36" t="str">
            <v>51A</v>
          </cell>
          <cell r="B36">
            <v>1230283.2046709489</v>
          </cell>
          <cell r="C36">
            <v>1139817.1971057877</v>
          </cell>
          <cell r="D36">
            <v>702.3410864928934</v>
          </cell>
          <cell r="E36">
            <v>166</v>
          </cell>
        </row>
        <row r="37">
          <cell r="A37" t="str">
            <v>19A</v>
          </cell>
          <cell r="B37">
            <v>1230628.6338550644</v>
          </cell>
          <cell r="C37">
            <v>1139969.4150521192</v>
          </cell>
          <cell r="D37">
            <v>734.50553245312699</v>
          </cell>
          <cell r="E37">
            <v>721</v>
          </cell>
        </row>
        <row r="38">
          <cell r="A38" t="str">
            <v>14A</v>
          </cell>
          <cell r="B38">
            <v>1230574.7291752985</v>
          </cell>
          <cell r="C38">
            <v>1139902.7874933274</v>
          </cell>
          <cell r="D38">
            <v>731.01018787833573</v>
          </cell>
          <cell r="E38">
            <v>794</v>
          </cell>
        </row>
        <row r="39">
          <cell r="A39" t="str">
            <v>18A</v>
          </cell>
          <cell r="B39">
            <v>1230534.1445497933</v>
          </cell>
          <cell r="C39">
            <v>1139849.4755601289</v>
          </cell>
          <cell r="D39">
            <v>726.6455680866585</v>
          </cell>
          <cell r="E39">
            <v>818</v>
          </cell>
        </row>
        <row r="40">
          <cell r="A40" t="str">
            <v>11A</v>
          </cell>
          <cell r="B40">
            <v>1230579.1816615746</v>
          </cell>
          <cell r="C40">
            <v>1139998.7227129031</v>
          </cell>
          <cell r="D40">
            <v>725.985249438246</v>
          </cell>
          <cell r="E40">
            <v>699</v>
          </cell>
        </row>
        <row r="41">
          <cell r="A41" t="str">
            <v>12A</v>
          </cell>
          <cell r="B41">
            <v>1230557.0550208369</v>
          </cell>
          <cell r="C41">
            <v>1139957.9941758232</v>
          </cell>
          <cell r="D41">
            <v>723.85904830801019</v>
          </cell>
          <cell r="E41">
            <v>537</v>
          </cell>
        </row>
        <row r="42">
          <cell r="A42" t="str">
            <v>13A</v>
          </cell>
          <cell r="B42">
            <v>1230540.0642026355</v>
          </cell>
          <cell r="C42">
            <v>1139924.4942475909</v>
          </cell>
          <cell r="D42">
            <v>724.42386241618033</v>
          </cell>
          <cell r="E42">
            <v>529</v>
          </cell>
        </row>
        <row r="43">
          <cell r="A43" t="str">
            <v>17A</v>
          </cell>
          <cell r="B43">
            <v>1230506.9867374776</v>
          </cell>
          <cell r="C43">
            <v>1139860.7439917345</v>
          </cell>
          <cell r="D43">
            <v>723.14042626937749</v>
          </cell>
          <cell r="E43">
            <v>509</v>
          </cell>
        </row>
        <row r="44">
          <cell r="A44" t="str">
            <v>23A</v>
          </cell>
          <cell r="B44">
            <v>1230555.6053352526</v>
          </cell>
          <cell r="C44">
            <v>1140012.6514313302</v>
          </cell>
          <cell r="D44">
            <v>720.75150981208958</v>
          </cell>
          <cell r="E44">
            <v>693</v>
          </cell>
        </row>
        <row r="45">
          <cell r="A45" t="str">
            <v>32A</v>
          </cell>
          <cell r="B45">
            <v>1230542.6320508646</v>
          </cell>
          <cell r="C45">
            <v>1140021.0824487724</v>
          </cell>
          <cell r="D45">
            <v>719.99733945436037</v>
          </cell>
          <cell r="E45">
            <v>677</v>
          </cell>
        </row>
        <row r="46">
          <cell r="A46" t="str">
            <v>28A</v>
          </cell>
          <cell r="B46">
            <v>1230546.4879339787</v>
          </cell>
          <cell r="C46">
            <v>1140080.097040053</v>
          </cell>
          <cell r="D46">
            <v>723.81563780142653</v>
          </cell>
          <cell r="E46">
            <v>661</v>
          </cell>
        </row>
        <row r="47">
          <cell r="A47" t="str">
            <v>29A</v>
          </cell>
          <cell r="B47">
            <v>1230530.4719095572</v>
          </cell>
          <cell r="C47">
            <v>1140057.120350284</v>
          </cell>
          <cell r="D47">
            <v>723.18632127920841</v>
          </cell>
          <cell r="E47">
            <v>634</v>
          </cell>
        </row>
        <row r="48">
          <cell r="A48" t="str">
            <v>31A</v>
          </cell>
          <cell r="B48">
            <v>1230551.4141146052</v>
          </cell>
          <cell r="C48">
            <v>1140032.561580294</v>
          </cell>
          <cell r="D48">
            <v>720.55553728536006</v>
          </cell>
          <cell r="E48">
            <v>686</v>
          </cell>
        </row>
        <row r="49">
          <cell r="A49" t="str">
            <v>33A</v>
          </cell>
          <cell r="B49">
            <v>1230505.0332271988</v>
          </cell>
          <cell r="C49">
            <v>1139996.0266289844</v>
          </cell>
          <cell r="D49">
            <v>717.92207809623778</v>
          </cell>
          <cell r="E49">
            <v>585</v>
          </cell>
        </row>
        <row r="50">
          <cell r="A50" t="str">
            <v>20A</v>
          </cell>
          <cell r="B50">
            <v>1230515.1646191464</v>
          </cell>
          <cell r="C50">
            <v>1139986.2872384663</v>
          </cell>
          <cell r="D50">
            <v>717.52854041212333</v>
          </cell>
          <cell r="E50">
            <v>559</v>
          </cell>
        </row>
        <row r="51">
          <cell r="A51" t="str">
            <v>16A</v>
          </cell>
          <cell r="B51">
            <v>1230490.9465708486</v>
          </cell>
          <cell r="C51">
            <v>1139953.568732844</v>
          </cell>
          <cell r="D51">
            <v>716.04096664480971</v>
          </cell>
          <cell r="E51">
            <v>525</v>
          </cell>
        </row>
        <row r="52">
          <cell r="A52" t="str">
            <v>C65</v>
          </cell>
          <cell r="B52">
            <v>1230455.9806442061</v>
          </cell>
          <cell r="C52">
            <v>1139899.5962401493</v>
          </cell>
          <cell r="D52">
            <v>714.55346892869454</v>
          </cell>
          <cell r="E52">
            <v>493</v>
          </cell>
        </row>
        <row r="53">
          <cell r="A53" t="str">
            <v>37A</v>
          </cell>
          <cell r="B53">
            <v>1230449.0128702864</v>
          </cell>
          <cell r="C53">
            <v>1139882.8454853173</v>
          </cell>
          <cell r="D53">
            <v>713.82613252246881</v>
          </cell>
          <cell r="E53">
            <v>503</v>
          </cell>
        </row>
        <row r="54">
          <cell r="A54" t="str">
            <v>21A</v>
          </cell>
          <cell r="B54">
            <v>1230447.3776563893</v>
          </cell>
          <cell r="C54">
            <v>1139878.8806847441</v>
          </cell>
          <cell r="D54">
            <v>713.63697422336816</v>
          </cell>
          <cell r="E54">
            <v>455</v>
          </cell>
        </row>
        <row r="55">
          <cell r="A55" t="str">
            <v>40A</v>
          </cell>
          <cell r="B55">
            <v>1230403.6853177438</v>
          </cell>
          <cell r="C55">
            <v>1139768.5259358813</v>
          </cell>
          <cell r="D55">
            <v>704.64109911207106</v>
          </cell>
          <cell r="E55">
            <v>394</v>
          </cell>
        </row>
        <row r="56">
          <cell r="A56" t="str">
            <v>42A</v>
          </cell>
          <cell r="B56">
            <v>1230476.2323611036</v>
          </cell>
          <cell r="C56">
            <v>1140105.557678771</v>
          </cell>
          <cell r="D56">
            <v>727.52591500558594</v>
          </cell>
          <cell r="E56">
            <v>655</v>
          </cell>
        </row>
        <row r="57">
          <cell r="A57" t="str">
            <v>45A</v>
          </cell>
          <cell r="B57">
            <v>1230431.301705379</v>
          </cell>
          <cell r="C57">
            <v>1140077.6947105753</v>
          </cell>
          <cell r="D57">
            <v>724.56890518959699</v>
          </cell>
          <cell r="E57">
            <v>3</v>
          </cell>
        </row>
        <row r="58">
          <cell r="A58" t="str">
            <v>43A</v>
          </cell>
          <cell r="B58">
            <v>1230447.1183368943</v>
          </cell>
          <cell r="C58">
            <v>1140066.6858829642</v>
          </cell>
          <cell r="D58">
            <v>724.06805408539549</v>
          </cell>
          <cell r="E58">
            <v>603</v>
          </cell>
        </row>
        <row r="59">
          <cell r="A59" t="str">
            <v>44A</v>
          </cell>
          <cell r="B59">
            <v>1230463.0612507486</v>
          </cell>
          <cell r="C59">
            <v>1140055.5164107522</v>
          </cell>
          <cell r="D59">
            <v>723.84460479080133</v>
          </cell>
          <cell r="E59">
            <v>618</v>
          </cell>
        </row>
        <row r="60">
          <cell r="A60" t="str">
            <v>34A</v>
          </cell>
          <cell r="B60">
            <v>1230467.2808341035</v>
          </cell>
          <cell r="C60">
            <v>1140052.5337212239</v>
          </cell>
          <cell r="D60">
            <v>723.70945573876008</v>
          </cell>
          <cell r="E60">
            <v>617</v>
          </cell>
        </row>
        <row r="61">
          <cell r="A61" t="str">
            <v>47A</v>
          </cell>
          <cell r="B61">
            <v>1230450.6515880432</v>
          </cell>
          <cell r="C61">
            <v>1140022.9970072773</v>
          </cell>
          <cell r="D61">
            <v>720.70065900470513</v>
          </cell>
          <cell r="E61">
            <v>16</v>
          </cell>
        </row>
        <row r="62">
          <cell r="A62" t="str">
            <v>35A</v>
          </cell>
          <cell r="B62">
            <v>1230430.5587216073</v>
          </cell>
          <cell r="C62">
            <v>1139987.3606055956</v>
          </cell>
          <cell r="D62">
            <v>717.75432137390692</v>
          </cell>
          <cell r="E62">
            <v>32</v>
          </cell>
        </row>
        <row r="63">
          <cell r="A63" t="str">
            <v>9A</v>
          </cell>
          <cell r="B63">
            <v>1230638.4556704983</v>
          </cell>
          <cell r="C63">
            <v>1139904.5295886307</v>
          </cell>
          <cell r="D63">
            <v>740.59689688308208</v>
          </cell>
          <cell r="E63">
            <v>970</v>
          </cell>
        </row>
        <row r="64">
          <cell r="A64" t="str">
            <v>50A</v>
          </cell>
          <cell r="B64">
            <v>1230384.286961182</v>
          </cell>
          <cell r="C64">
            <v>1139905.0792415824</v>
          </cell>
          <cell r="D64">
            <v>711.42602784577196</v>
          </cell>
          <cell r="E64">
            <v>150</v>
          </cell>
        </row>
        <row r="65">
          <cell r="A65" t="str">
            <v>53A</v>
          </cell>
          <cell r="B65">
            <v>1230353.6884495721</v>
          </cell>
          <cell r="C65">
            <v>1139849.7378438222</v>
          </cell>
          <cell r="D65">
            <v>706.3415082309524</v>
          </cell>
          <cell r="E65">
            <v>357</v>
          </cell>
        </row>
        <row r="66">
          <cell r="A66" t="str">
            <v>52A</v>
          </cell>
          <cell r="B66">
            <v>1230323.0302352628</v>
          </cell>
          <cell r="C66">
            <v>1139794.5512793446</v>
          </cell>
          <cell r="D66">
            <v>702.19612678727549</v>
          </cell>
          <cell r="E66">
            <v>188</v>
          </cell>
        </row>
        <row r="67">
          <cell r="A67" t="str">
            <v>54A</v>
          </cell>
          <cell r="B67">
            <v>1230287.4479119428</v>
          </cell>
          <cell r="C67">
            <v>1139731.0262439302</v>
          </cell>
          <cell r="D67">
            <v>697.30921947450781</v>
          </cell>
          <cell r="E67">
            <v>347</v>
          </cell>
        </row>
        <row r="68">
          <cell r="A68" t="str">
            <v>55A</v>
          </cell>
          <cell r="B68">
            <v>1230201.0309099909</v>
          </cell>
          <cell r="C68">
            <v>1139677.1934187177</v>
          </cell>
          <cell r="D68">
            <v>689.60356434230721</v>
          </cell>
          <cell r="E68">
            <v>241</v>
          </cell>
        </row>
        <row r="69">
          <cell r="A69" t="str">
            <v>2A</v>
          </cell>
          <cell r="B69">
            <v>1230727.4603329871</v>
          </cell>
          <cell r="C69">
            <v>1139907.5240486166</v>
          </cell>
          <cell r="D69">
            <v>757.0318794051841</v>
          </cell>
          <cell r="E69">
            <v>1012</v>
          </cell>
        </row>
        <row r="70">
          <cell r="A70" t="str">
            <v>CJ101</v>
          </cell>
          <cell r="B70">
            <v>1230195.8232476742</v>
          </cell>
          <cell r="C70">
            <v>1139756.2648259012</v>
          </cell>
          <cell r="D70">
            <v>691.54104814957759</v>
          </cell>
          <cell r="E70">
            <v>268</v>
          </cell>
        </row>
        <row r="71">
          <cell r="A71" t="str">
            <v>62A</v>
          </cell>
          <cell r="B71">
            <v>1230264.1056410179</v>
          </cell>
          <cell r="C71">
            <v>1139827.6793292298</v>
          </cell>
          <cell r="D71">
            <v>701.95036303104132</v>
          </cell>
          <cell r="E71">
            <v>167</v>
          </cell>
        </row>
        <row r="72">
          <cell r="A72" t="str">
            <v>CJ15</v>
          </cell>
          <cell r="B72">
            <v>1230607.3459499411</v>
          </cell>
          <cell r="C72">
            <v>1139940.9729880458</v>
          </cell>
          <cell r="D72">
            <v>732.25256424840916</v>
          </cell>
          <cell r="E72">
            <v>752</v>
          </cell>
        </row>
        <row r="73">
          <cell r="A73" t="str">
            <v>CJ17</v>
          </cell>
          <cell r="B73">
            <v>1230604.065308759</v>
          </cell>
          <cell r="C73">
            <v>1139936.6437262767</v>
          </cell>
          <cell r="D73">
            <v>731.93965068001319</v>
          </cell>
          <cell r="E73">
            <v>753</v>
          </cell>
        </row>
        <row r="74">
          <cell r="A74" t="str">
            <v>CJ19</v>
          </cell>
          <cell r="B74">
            <v>1230600.6844500536</v>
          </cell>
          <cell r="C74">
            <v>1139932.2656770826</v>
          </cell>
          <cell r="D74">
            <v>731.62896006528581</v>
          </cell>
          <cell r="E74">
            <v>754</v>
          </cell>
        </row>
        <row r="75">
          <cell r="A75" t="str">
            <v>4A</v>
          </cell>
          <cell r="B75">
            <v>1230702.7053083596</v>
          </cell>
          <cell r="C75">
            <v>1139869.1692056614</v>
          </cell>
          <cell r="D75">
            <v>754.75707168560257</v>
          </cell>
          <cell r="E75">
            <v>960</v>
          </cell>
        </row>
        <row r="76">
          <cell r="A76" t="str">
            <v>10A</v>
          </cell>
          <cell r="B76">
            <v>1230599.2890066355</v>
          </cell>
          <cell r="C76">
            <v>1139930.0191216804</v>
          </cell>
          <cell r="D76">
            <v>731.7213043486762</v>
          </cell>
          <cell r="E76">
            <v>759</v>
          </cell>
        </row>
        <row r="77">
          <cell r="A77" t="str">
            <v>CJ41</v>
          </cell>
          <cell r="B77">
            <v>1230656.800934881</v>
          </cell>
          <cell r="C77">
            <v>1140238.7257760915</v>
          </cell>
          <cell r="D77">
            <v>743.07879056112563</v>
          </cell>
          <cell r="E77">
            <v>1326</v>
          </cell>
        </row>
        <row r="78">
          <cell r="A78" t="str">
            <v>CJ43</v>
          </cell>
          <cell r="B78">
            <v>1230658.2734256743</v>
          </cell>
          <cell r="C78">
            <v>1140220.0670939914</v>
          </cell>
          <cell r="D78">
            <v>741.59006132289812</v>
          </cell>
          <cell r="E78" t="str">
            <v>1321P</v>
          </cell>
        </row>
        <row r="79">
          <cell r="A79" t="str">
            <v>CJ45</v>
          </cell>
          <cell r="B79">
            <v>1230656.5739485673</v>
          </cell>
          <cell r="C79">
            <v>1140217.8526673131</v>
          </cell>
          <cell r="D79">
            <v>741.70281179333892</v>
          </cell>
          <cell r="E79">
            <v>1322</v>
          </cell>
        </row>
        <row r="80">
          <cell r="A80" t="str">
            <v>CJ47</v>
          </cell>
          <cell r="B80">
            <v>1230656.3171819767</v>
          </cell>
          <cell r="C80">
            <v>1140214.3236221662</v>
          </cell>
          <cell r="D80">
            <v>741.78570066470263</v>
          </cell>
          <cell r="E80">
            <v>1321</v>
          </cell>
        </row>
        <row r="81">
          <cell r="A81" t="str">
            <v>CJ49</v>
          </cell>
          <cell r="B81">
            <v>1230653.8221704646</v>
          </cell>
          <cell r="C81">
            <v>1140197.7192473742</v>
          </cell>
          <cell r="D81">
            <v>741.2268548662588</v>
          </cell>
          <cell r="E81">
            <v>1318</v>
          </cell>
        </row>
        <row r="82">
          <cell r="A82" t="str">
            <v>CJ49A</v>
          </cell>
          <cell r="B82">
            <v>1230603.236519668</v>
          </cell>
          <cell r="C82">
            <v>1140149.1809287791</v>
          </cell>
          <cell r="D82">
            <v>737.45054040577065</v>
          </cell>
          <cell r="E82">
            <v>1306</v>
          </cell>
        </row>
        <row r="83">
          <cell r="A83" t="str">
            <v>6A</v>
          </cell>
          <cell r="B83">
            <v>1230675.4260658515</v>
          </cell>
          <cell r="C83">
            <v>1139884.454908974</v>
          </cell>
          <cell r="D83">
            <v>748.85262489569197</v>
          </cell>
          <cell r="E83">
            <v>964</v>
          </cell>
        </row>
        <row r="84">
          <cell r="A84" t="str">
            <v>27A</v>
          </cell>
          <cell r="B84">
            <v>1230564.2118130601</v>
          </cell>
          <cell r="C84">
            <v>1140117.1391253571</v>
          </cell>
          <cell r="D84">
            <v>727.26343526394749</v>
          </cell>
          <cell r="E84">
            <v>1222</v>
          </cell>
        </row>
        <row r="85">
          <cell r="A85" t="str">
            <v>8A</v>
          </cell>
          <cell r="B85">
            <v>1230659.4820731832</v>
          </cell>
          <cell r="C85">
            <v>1139942.9029158121</v>
          </cell>
          <cell r="D85">
            <v>741.13388318292118</v>
          </cell>
          <cell r="E85">
            <v>742</v>
          </cell>
        </row>
        <row r="86">
          <cell r="A86" t="str">
            <v>22A</v>
          </cell>
          <cell r="B86">
            <v>1230422.2817002386</v>
          </cell>
          <cell r="C86">
            <v>1139887.2894362984</v>
          </cell>
          <cell r="D86">
            <v>710.07337808518582</v>
          </cell>
          <cell r="E86">
            <v>481</v>
          </cell>
        </row>
        <row r="87">
          <cell r="A87" t="str">
            <v>CJ71</v>
          </cell>
          <cell r="B87">
            <v>1230441.6328071733</v>
          </cell>
          <cell r="C87">
            <v>1139862.728243714</v>
          </cell>
          <cell r="D87">
            <v>713.16478950515852</v>
          </cell>
          <cell r="E87">
            <v>452</v>
          </cell>
        </row>
        <row r="88">
          <cell r="A88" t="str">
            <v>41A</v>
          </cell>
          <cell r="B88">
            <v>1230372.2922490356</v>
          </cell>
          <cell r="C88">
            <v>1139687.7856683882</v>
          </cell>
          <cell r="D88">
            <v>696.37646597910475</v>
          </cell>
          <cell r="E88">
            <v>426</v>
          </cell>
        </row>
        <row r="89">
          <cell r="A89" t="str">
            <v>5A</v>
          </cell>
          <cell r="B89">
            <v>1230701</v>
          </cell>
          <cell r="C89">
            <v>1139923.31</v>
          </cell>
          <cell r="D89">
            <v>749.96</v>
          </cell>
        </row>
        <row r="90">
          <cell r="A90" t="str">
            <v>1BOX</v>
          </cell>
          <cell r="B90">
            <v>1230549.3663000001</v>
          </cell>
          <cell r="C90">
            <v>1140016.7058999999</v>
          </cell>
          <cell r="D90">
            <v>720.06</v>
          </cell>
        </row>
        <row r="91">
          <cell r="A91" t="str">
            <v>3A</v>
          </cell>
          <cell r="B91">
            <v>1230715.737</v>
          </cell>
          <cell r="C91">
            <v>1139859.4580000001</v>
          </cell>
          <cell r="D91">
            <v>755</v>
          </cell>
        </row>
        <row r="92">
          <cell r="A92" t="str">
            <v>TC2</v>
          </cell>
          <cell r="B92">
            <v>1230656.6388000001</v>
          </cell>
          <cell r="C92">
            <v>1139937.7142</v>
          </cell>
          <cell r="D92">
            <v>741.09</v>
          </cell>
        </row>
        <row r="93">
          <cell r="A93" t="str">
            <v>2BOX</v>
          </cell>
          <cell r="B93">
            <v>1230425.4210999999</v>
          </cell>
          <cell r="C93">
            <v>1139822.6486</v>
          </cell>
          <cell r="D93">
            <v>708.65</v>
          </cell>
        </row>
        <row r="94">
          <cell r="A94" t="str">
            <v>7A</v>
          </cell>
          <cell r="B94">
            <v>1230658.4561000001</v>
          </cell>
          <cell r="C94">
            <v>1139857.5865</v>
          </cell>
          <cell r="D94">
            <v>748.9</v>
          </cell>
        </row>
        <row r="95">
          <cell r="A95" t="str">
            <v>3BOX</v>
          </cell>
          <cell r="B95">
            <v>1230420.1018999999</v>
          </cell>
          <cell r="C95">
            <v>1139888.7707</v>
          </cell>
          <cell r="D95">
            <v>709.5</v>
          </cell>
        </row>
        <row r="96">
          <cell r="A96" t="str">
            <v>TC6</v>
          </cell>
          <cell r="B96">
            <v>1230420.0493999999</v>
          </cell>
          <cell r="C96">
            <v>1139808.8299</v>
          </cell>
          <cell r="D96">
            <v>709.8</v>
          </cell>
        </row>
        <row r="97">
          <cell r="A97" t="str">
            <v>4BOX</v>
          </cell>
          <cell r="B97">
            <v>1230368.0134000001</v>
          </cell>
          <cell r="C97">
            <v>1139783.3049000001</v>
          </cell>
          <cell r="D97">
            <v>700.7</v>
          </cell>
        </row>
        <row r="98">
          <cell r="A98" t="str">
            <v>5BOX</v>
          </cell>
          <cell r="B98">
            <v>1230346.2785</v>
          </cell>
          <cell r="C98">
            <v>1139696.1945</v>
          </cell>
          <cell r="D98">
            <v>694.7</v>
          </cell>
        </row>
        <row r="99">
          <cell r="A99" t="str">
            <v>TC5</v>
          </cell>
          <cell r="B99">
            <v>1230676.9708</v>
          </cell>
          <cell r="C99">
            <v>1140215.5414</v>
          </cell>
          <cell r="D99">
            <v>742.45</v>
          </cell>
        </row>
        <row r="100">
          <cell r="A100" t="str">
            <v>25A</v>
          </cell>
          <cell r="B100">
            <v>1230659.5674000001</v>
          </cell>
          <cell r="C100">
            <v>1140193.2359</v>
          </cell>
          <cell r="D100">
            <v>740.8</v>
          </cell>
        </row>
        <row r="101">
          <cell r="A101" t="str">
            <v>26A</v>
          </cell>
          <cell r="B101">
            <v>1230606.7350999999</v>
          </cell>
          <cell r="C101">
            <v>1140143.5482000001</v>
          </cell>
          <cell r="D101">
            <v>733.7</v>
          </cell>
        </row>
        <row r="102">
          <cell r="A102" t="str">
            <v>6BOX</v>
          </cell>
          <cell r="B102">
            <v>1230509.9378</v>
          </cell>
          <cell r="C102">
            <v>1139991.3115000001</v>
          </cell>
          <cell r="D102">
            <v>717.25</v>
          </cell>
        </row>
        <row r="103">
          <cell r="A103" t="str">
            <v>30A</v>
          </cell>
          <cell r="B103">
            <v>1230503.6251000001</v>
          </cell>
          <cell r="C103">
            <v>1140083.5649999999</v>
          </cell>
          <cell r="D103">
            <v>726.7</v>
          </cell>
        </row>
        <row r="104">
          <cell r="A104" t="str">
            <v>TC3</v>
          </cell>
          <cell r="B104">
            <v>1230481.0033</v>
          </cell>
          <cell r="C104">
            <v>1140076.8818999999</v>
          </cell>
          <cell r="D104">
            <v>726.1</v>
          </cell>
        </row>
        <row r="105">
          <cell r="A105" t="str">
            <v>36A</v>
          </cell>
          <cell r="B105">
            <v>1230482.9387000001</v>
          </cell>
          <cell r="C105">
            <v>1139958.0362</v>
          </cell>
          <cell r="D105">
            <v>715.51900000000001</v>
          </cell>
          <cell r="E105">
            <v>573</v>
          </cell>
        </row>
        <row r="106">
          <cell r="A106" t="str">
            <v>49A</v>
          </cell>
          <cell r="B106">
            <v>1230412.4031</v>
          </cell>
          <cell r="C106">
            <v>1139891.9147000001</v>
          </cell>
          <cell r="D106">
            <v>710.16</v>
          </cell>
        </row>
        <row r="107">
          <cell r="A107" t="str">
            <v>56A</v>
          </cell>
          <cell r="B107">
            <v>1230151.1085000001</v>
          </cell>
          <cell r="C107">
            <v>1139671.7341</v>
          </cell>
          <cell r="D107">
            <v>684.39</v>
          </cell>
        </row>
        <row r="108">
          <cell r="A108" t="str">
            <v>57A</v>
          </cell>
          <cell r="B108">
            <v>1230129.8374999999</v>
          </cell>
          <cell r="C108">
            <v>1139669.4076</v>
          </cell>
          <cell r="D108">
            <v>682.52200000000005</v>
          </cell>
          <cell r="E108">
            <v>274</v>
          </cell>
        </row>
        <row r="109">
          <cell r="A109" t="str">
            <v>TC8</v>
          </cell>
          <cell r="B109">
            <v>1230369.9134</v>
          </cell>
          <cell r="C109">
            <v>1140020.5263</v>
          </cell>
          <cell r="D109">
            <v>718.5</v>
          </cell>
        </row>
        <row r="110">
          <cell r="A110" t="str">
            <v>63A</v>
          </cell>
          <cell r="B110">
            <v>1230237.3966999999</v>
          </cell>
          <cell r="C110">
            <v>1139748.7579000001</v>
          </cell>
          <cell r="D110">
            <v>695.6</v>
          </cell>
        </row>
        <row r="111">
          <cell r="A111" t="str">
            <v>64A</v>
          </cell>
          <cell r="B111">
            <v>1230202.5909</v>
          </cell>
          <cell r="C111">
            <v>1139768.3234000001</v>
          </cell>
          <cell r="D111">
            <v>692.75</v>
          </cell>
        </row>
        <row r="112">
          <cell r="A112" t="str">
            <v>65A</v>
          </cell>
          <cell r="B112">
            <v>1230188.9848</v>
          </cell>
          <cell r="C112">
            <v>1139775.9717999999</v>
          </cell>
          <cell r="D112">
            <v>692.5</v>
          </cell>
        </row>
        <row r="113">
          <cell r="A113" t="str">
            <v>TC15</v>
          </cell>
          <cell r="B113">
            <v>1230633.7027</v>
          </cell>
          <cell r="C113">
            <v>1139895.8476</v>
          </cell>
          <cell r="D113">
            <v>740.9</v>
          </cell>
        </row>
        <row r="114">
          <cell r="A114" t="str">
            <v>7BOX</v>
          </cell>
          <cell r="B114">
            <v>1230484.5432</v>
          </cell>
          <cell r="C114">
            <v>1139957.2394000001</v>
          </cell>
          <cell r="D114">
            <v>715.45</v>
          </cell>
        </row>
        <row r="115">
          <cell r="A115" t="str">
            <v>42A</v>
          </cell>
          <cell r="B115">
            <v>1230343.0604999999</v>
          </cell>
          <cell r="C115">
            <v>1139793.5626000001</v>
          </cell>
          <cell r="D115">
            <v>701.95</v>
          </cell>
        </row>
        <row r="116">
          <cell r="A116" t="str">
            <v>1A</v>
          </cell>
          <cell r="B116">
            <v>1230750.8225</v>
          </cell>
          <cell r="C116">
            <v>1139893.5689000001</v>
          </cell>
          <cell r="D116">
            <v>764.2</v>
          </cell>
        </row>
        <row r="117">
          <cell r="A117" t="str">
            <v>CJ1A</v>
          </cell>
          <cell r="B117">
            <v>1230733.8318</v>
          </cell>
          <cell r="C117">
            <v>1139902.9055999999</v>
          </cell>
          <cell r="D117">
            <v>759.029</v>
          </cell>
        </row>
        <row r="118">
          <cell r="A118" t="str">
            <v>CJ105</v>
          </cell>
          <cell r="B118">
            <v>1230006.5765</v>
          </cell>
          <cell r="C118">
            <v>1139657.9306999999</v>
          </cell>
          <cell r="D118">
            <v>678.43100000000004</v>
          </cell>
        </row>
        <row r="119">
          <cell r="A119" t="str">
            <v>CJ106</v>
          </cell>
          <cell r="B119">
            <v>1230010.4236999999</v>
          </cell>
          <cell r="C119">
            <v>1139670.9727</v>
          </cell>
          <cell r="D119">
            <v>677.02300000000002</v>
          </cell>
        </row>
        <row r="120">
          <cell r="A120" t="str">
            <v>24A</v>
          </cell>
          <cell r="B120">
            <v>1230682.7918</v>
          </cell>
          <cell r="C120">
            <v>1140223.5697000001</v>
          </cell>
          <cell r="D120">
            <v>743</v>
          </cell>
        </row>
        <row r="121">
          <cell r="A121" t="str">
            <v>66A</v>
          </cell>
          <cell r="B121">
            <v>1230178.7875000001</v>
          </cell>
          <cell r="C121">
            <v>1139724.4816000001</v>
          </cell>
          <cell r="D121">
            <v>688</v>
          </cell>
        </row>
        <row r="123">
          <cell r="A123" t="str">
            <v>COLECTOR ZONA ORIENTAL</v>
          </cell>
        </row>
        <row r="125">
          <cell r="A125" t="str">
            <v>CO1</v>
          </cell>
          <cell r="B125">
            <v>1230760.5697000001</v>
          </cell>
          <cell r="C125">
            <v>1139925.6342</v>
          </cell>
          <cell r="D125">
            <v>756</v>
          </cell>
        </row>
        <row r="126">
          <cell r="A126" t="str">
            <v>CO2</v>
          </cell>
          <cell r="B126">
            <v>1230744.4058999999</v>
          </cell>
          <cell r="C126">
            <v>1139926.6244999999</v>
          </cell>
          <cell r="D126">
            <v>753.4</v>
          </cell>
        </row>
        <row r="127">
          <cell r="A127" t="str">
            <v>CO3</v>
          </cell>
          <cell r="B127">
            <v>1230729.9694000001</v>
          </cell>
          <cell r="C127">
            <v>1139926.2071</v>
          </cell>
          <cell r="D127">
            <v>751.2</v>
          </cell>
        </row>
        <row r="128">
          <cell r="A128" t="str">
            <v>CO4</v>
          </cell>
          <cell r="B128">
            <v>1230713.4782</v>
          </cell>
          <cell r="C128">
            <v>1139930.0104</v>
          </cell>
          <cell r="D128">
            <v>747.5</v>
          </cell>
        </row>
        <row r="129">
          <cell r="A129" t="str">
            <v>CO5</v>
          </cell>
          <cell r="B129">
            <v>1230702.5314</v>
          </cell>
          <cell r="C129">
            <v>1139946.7542999999</v>
          </cell>
          <cell r="D129">
            <v>744.1</v>
          </cell>
        </row>
        <row r="130">
          <cell r="A130" t="str">
            <v>CO6</v>
          </cell>
          <cell r="B130">
            <v>1230692.3537999999</v>
          </cell>
          <cell r="C130">
            <v>1139954.477</v>
          </cell>
          <cell r="D130">
            <v>741.6</v>
          </cell>
        </row>
        <row r="131">
          <cell r="A131" t="str">
            <v>CO7</v>
          </cell>
          <cell r="B131">
            <v>1230678.6369</v>
          </cell>
          <cell r="C131">
            <v>1139959.7597000001</v>
          </cell>
          <cell r="D131">
            <v>738</v>
          </cell>
        </row>
        <row r="132">
          <cell r="A132" t="str">
            <v>CO8</v>
          </cell>
          <cell r="B132">
            <v>1230670.0101000001</v>
          </cell>
          <cell r="C132">
            <v>1139956.4565999999</v>
          </cell>
          <cell r="D132">
            <v>735.9</v>
          </cell>
        </row>
        <row r="133">
          <cell r="A133" t="str">
            <v>CO9</v>
          </cell>
          <cell r="B133">
            <v>1230651.5776</v>
          </cell>
          <cell r="C133">
            <v>1139969.9201</v>
          </cell>
          <cell r="D133">
            <v>733</v>
          </cell>
        </row>
        <row r="134">
          <cell r="A134" t="str">
            <v>CO10</v>
          </cell>
          <cell r="B134">
            <v>1230644.5260999999</v>
          </cell>
          <cell r="C134">
            <v>1139988.7246000001</v>
          </cell>
          <cell r="D134">
            <v>730.5</v>
          </cell>
        </row>
        <row r="135">
          <cell r="A135" t="str">
            <v>CO11</v>
          </cell>
          <cell r="B135">
            <v>1230628.0003</v>
          </cell>
          <cell r="C135">
            <v>1140002.1703000001</v>
          </cell>
          <cell r="D135">
            <v>727</v>
          </cell>
        </row>
        <row r="136">
          <cell r="A136" t="str">
            <v>CO12</v>
          </cell>
          <cell r="B136">
            <v>1230616.7156</v>
          </cell>
          <cell r="C136">
            <v>1140009.5915000001</v>
          </cell>
          <cell r="D136">
            <v>725.7</v>
          </cell>
        </row>
        <row r="137">
          <cell r="A137" t="str">
            <v>CO13</v>
          </cell>
          <cell r="B137">
            <v>1230616.9386</v>
          </cell>
          <cell r="C137">
            <v>1140016.7202999999</v>
          </cell>
          <cell r="D137">
            <v>725</v>
          </cell>
        </row>
        <row r="138">
          <cell r="A138" t="str">
            <v>CO14</v>
          </cell>
          <cell r="B138">
            <v>1230579.4929</v>
          </cell>
          <cell r="C138">
            <v>1140031.1928000001</v>
          </cell>
          <cell r="D138">
            <v>724.4</v>
          </cell>
        </row>
        <row r="139">
          <cell r="A139" t="str">
            <v>CO15</v>
          </cell>
          <cell r="B139">
            <v>1230572.7822</v>
          </cell>
          <cell r="C139">
            <v>1140043.9216</v>
          </cell>
          <cell r="D139">
            <v>723.5</v>
          </cell>
        </row>
        <row r="141">
          <cell r="A141" t="str">
            <v>colector box A</v>
          </cell>
        </row>
        <row r="143">
          <cell r="A143" t="str">
            <v>CBA1</v>
          </cell>
          <cell r="B143">
            <v>1230713.115</v>
          </cell>
          <cell r="C143">
            <v>1139834.5944000001</v>
          </cell>
          <cell r="D143">
            <v>750</v>
          </cell>
        </row>
        <row r="144">
          <cell r="A144" t="str">
            <v>CBA2</v>
          </cell>
          <cell r="B144">
            <v>1230687.8367999999</v>
          </cell>
          <cell r="C144">
            <v>1139836.9509999999</v>
          </cell>
          <cell r="D144">
            <v>745.7</v>
          </cell>
        </row>
        <row r="145">
          <cell r="A145" t="str">
            <v>CBA3</v>
          </cell>
          <cell r="B145">
            <v>1230656.3004999999</v>
          </cell>
          <cell r="C145">
            <v>1139834.0046999999</v>
          </cell>
          <cell r="D145">
            <v>741.1</v>
          </cell>
        </row>
        <row r="146">
          <cell r="A146" t="str">
            <v>CBA4</v>
          </cell>
          <cell r="B146">
            <v>1230646.1743000001</v>
          </cell>
          <cell r="C146">
            <v>1139836.5651</v>
          </cell>
          <cell r="D146">
            <v>740.3</v>
          </cell>
        </row>
        <row r="147">
          <cell r="A147" t="str">
            <v>CBA5</v>
          </cell>
          <cell r="B147">
            <v>1230606.8503</v>
          </cell>
          <cell r="C147">
            <v>1139847.2457999999</v>
          </cell>
          <cell r="D147">
            <v>735.8</v>
          </cell>
        </row>
        <row r="148">
          <cell r="A148" t="str">
            <v>CBA6</v>
          </cell>
          <cell r="B148">
            <v>1230587.4417000001</v>
          </cell>
          <cell r="C148">
            <v>1139848.9723</v>
          </cell>
          <cell r="D148">
            <v>731</v>
          </cell>
        </row>
        <row r="149">
          <cell r="A149" t="str">
            <v>CBA7</v>
          </cell>
          <cell r="B149">
            <v>1230574.0056</v>
          </cell>
          <cell r="C149">
            <v>1139842.0692</v>
          </cell>
          <cell r="D149">
            <v>729.5</v>
          </cell>
        </row>
        <row r="150">
          <cell r="A150" t="str">
            <v>CBA8</v>
          </cell>
          <cell r="B150">
            <v>1230525.4267</v>
          </cell>
          <cell r="C150">
            <v>1139823.3795</v>
          </cell>
          <cell r="D150">
            <v>722.5</v>
          </cell>
        </row>
        <row r="151">
          <cell r="A151" t="str">
            <v>CBA9</v>
          </cell>
          <cell r="B151">
            <v>1230496.3322000001</v>
          </cell>
          <cell r="C151">
            <v>1139812.2349</v>
          </cell>
          <cell r="D151">
            <v>717.8</v>
          </cell>
        </row>
        <row r="152">
          <cell r="A152" t="str">
            <v>CBA10</v>
          </cell>
          <cell r="B152">
            <v>1230487.5656999999</v>
          </cell>
          <cell r="C152">
            <v>1139808.7745000001</v>
          </cell>
          <cell r="D152">
            <v>717.2</v>
          </cell>
        </row>
        <row r="153">
          <cell r="A153" t="str">
            <v>CBA11</v>
          </cell>
          <cell r="B153">
            <v>1230473.2764000001</v>
          </cell>
          <cell r="C153">
            <v>1139803.5279000001</v>
          </cell>
          <cell r="D153">
            <v>715</v>
          </cell>
        </row>
        <row r="154">
          <cell r="A154" t="str">
            <v>CBA12</v>
          </cell>
          <cell r="B154">
            <v>1230456.4838</v>
          </cell>
          <cell r="C154">
            <v>1139808.3465</v>
          </cell>
          <cell r="D154">
            <v>712.5</v>
          </cell>
        </row>
        <row r="155">
          <cell r="A155" t="str">
            <v>CBA13</v>
          </cell>
          <cell r="B155">
            <v>1230428.6399000001</v>
          </cell>
          <cell r="C155">
            <v>1139818.4783000001</v>
          </cell>
          <cell r="D155">
            <v>709.1</v>
          </cell>
        </row>
        <row r="156">
          <cell r="A156" t="str">
            <v>39A</v>
          </cell>
          <cell r="B156">
            <v>1230423.9021000001</v>
          </cell>
          <cell r="C156">
            <v>1139818.8485000001</v>
          </cell>
          <cell r="D156">
            <v>708.2</v>
          </cell>
        </row>
        <row r="157">
          <cell r="A157" t="str">
            <v>CBA14</v>
          </cell>
          <cell r="B157">
            <v>1230418.5308000001</v>
          </cell>
          <cell r="C157">
            <v>1139820.5260999999</v>
          </cell>
          <cell r="D157">
            <v>708.2</v>
          </cell>
        </row>
        <row r="158">
          <cell r="A158" t="str">
            <v>CBA15</v>
          </cell>
          <cell r="B158">
            <v>1230394.2157000001</v>
          </cell>
          <cell r="C158">
            <v>1139825.6507999999</v>
          </cell>
          <cell r="D158">
            <v>705.5</v>
          </cell>
        </row>
        <row r="159">
          <cell r="A159" t="str">
            <v>CBA16</v>
          </cell>
          <cell r="B159">
            <v>1230368.9273000001</v>
          </cell>
          <cell r="C159">
            <v>1139783.7566</v>
          </cell>
          <cell r="D159">
            <v>700.7</v>
          </cell>
        </row>
        <row r="160">
          <cell r="A160" t="str">
            <v>CBA17</v>
          </cell>
          <cell r="B160">
            <v>1230363.3681999999</v>
          </cell>
          <cell r="C160">
            <v>1139724.0345000001</v>
          </cell>
          <cell r="D160">
            <v>696.9</v>
          </cell>
        </row>
        <row r="161">
          <cell r="A161" t="str">
            <v>CBA18</v>
          </cell>
          <cell r="B161">
            <v>1230348.0019</v>
          </cell>
          <cell r="C161">
            <v>1139697.0767999999</v>
          </cell>
          <cell r="D161">
            <v>695</v>
          </cell>
        </row>
        <row r="162">
          <cell r="A162" t="str">
            <v>C INT</v>
          </cell>
          <cell r="B162">
            <v>1230312.8977000001</v>
          </cell>
          <cell r="C162">
            <v>1139608.6253</v>
          </cell>
          <cell r="D162">
            <v>685.59</v>
          </cell>
        </row>
        <row r="164">
          <cell r="A164" t="str">
            <v>COLECTOR BOX B</v>
          </cell>
        </row>
        <row r="166">
          <cell r="A166" t="str">
            <v>CBB1</v>
          </cell>
          <cell r="B166">
            <v>1230419.3577000001</v>
          </cell>
          <cell r="C166">
            <v>1139885.0294999999</v>
          </cell>
          <cell r="D166">
            <v>710.1</v>
          </cell>
        </row>
        <row r="167">
          <cell r="A167" t="str">
            <v>CBB2</v>
          </cell>
          <cell r="B167">
            <v>1230396.5796000001</v>
          </cell>
          <cell r="C167">
            <v>1139831.0075000001</v>
          </cell>
          <cell r="D167">
            <v>706</v>
          </cell>
        </row>
        <row r="169">
          <cell r="A169" t="str">
            <v xml:space="preserve">COLECTOR ORIENTAL BOX A </v>
          </cell>
        </row>
        <row r="171">
          <cell r="A171" t="str">
            <v>CBA19</v>
          </cell>
          <cell r="B171">
            <v>1230711.7822</v>
          </cell>
          <cell r="C171">
            <v>1139842.6653</v>
          </cell>
          <cell r="D171">
            <v>750.8</v>
          </cell>
        </row>
        <row r="172">
          <cell r="A172" t="str">
            <v>CBA20</v>
          </cell>
          <cell r="B172">
            <v>1230686.3729000001</v>
          </cell>
          <cell r="C172">
            <v>1139844.1477000001</v>
          </cell>
          <cell r="D172">
            <v>746.2</v>
          </cell>
        </row>
        <row r="173">
          <cell r="A173" t="str">
            <v>CBA21</v>
          </cell>
          <cell r="B173">
            <v>1230653.9243000001</v>
          </cell>
          <cell r="C173">
            <v>1139840.5776</v>
          </cell>
          <cell r="D173">
            <v>741.5</v>
          </cell>
        </row>
        <row r="174">
          <cell r="A174" t="str">
            <v>CBA22</v>
          </cell>
          <cell r="B174">
            <v>1230648.024</v>
          </cell>
          <cell r="C174">
            <v>1139840.5715000001</v>
          </cell>
          <cell r="D174">
            <v>740.6</v>
          </cell>
        </row>
        <row r="175">
          <cell r="A175" t="str">
            <v>CBA23</v>
          </cell>
          <cell r="B175">
            <v>1230609.4617000001</v>
          </cell>
          <cell r="C175">
            <v>1139850.2383000001</v>
          </cell>
          <cell r="D175">
            <v>734.9</v>
          </cell>
        </row>
        <row r="176">
          <cell r="A176" t="str">
            <v>CBA24</v>
          </cell>
          <cell r="B176">
            <v>1230585.7468000001</v>
          </cell>
          <cell r="C176">
            <v>1139855.0408999999</v>
          </cell>
          <cell r="D176">
            <v>731.1</v>
          </cell>
        </row>
        <row r="177">
          <cell r="A177" t="str">
            <v>CBA25</v>
          </cell>
          <cell r="B177">
            <v>1230567.6882</v>
          </cell>
          <cell r="C177">
            <v>1139850.9746999999</v>
          </cell>
          <cell r="D177">
            <v>728.6</v>
          </cell>
        </row>
        <row r="178">
          <cell r="A178" t="str">
            <v>CBA26</v>
          </cell>
          <cell r="B178">
            <v>1230523.3644999999</v>
          </cell>
          <cell r="C178">
            <v>1139828.1155999999</v>
          </cell>
          <cell r="D178">
            <v>721.7</v>
          </cell>
        </row>
        <row r="179">
          <cell r="A179" t="str">
            <v>CBA27</v>
          </cell>
          <cell r="B179">
            <v>1230491.5870000001</v>
          </cell>
          <cell r="C179">
            <v>1139829.2348</v>
          </cell>
          <cell r="D179">
            <v>718</v>
          </cell>
        </row>
        <row r="180">
          <cell r="A180" t="str">
            <v>CBA28</v>
          </cell>
          <cell r="B180">
            <v>1230492.3052999999</v>
          </cell>
          <cell r="C180">
            <v>1139829.2348</v>
          </cell>
          <cell r="D180">
            <v>719.4</v>
          </cell>
        </row>
        <row r="181">
          <cell r="A181" t="str">
            <v>CBA29</v>
          </cell>
          <cell r="B181">
            <v>1230472.0097000001</v>
          </cell>
          <cell r="C181">
            <v>1139812.0643</v>
          </cell>
          <cell r="D181">
            <v>714.9</v>
          </cell>
        </row>
        <row r="182">
          <cell r="A182" t="str">
            <v>CBA30</v>
          </cell>
          <cell r="B182">
            <v>1230458.1917000001</v>
          </cell>
          <cell r="C182">
            <v>1139817.6477000001</v>
          </cell>
          <cell r="D182">
            <v>713.1</v>
          </cell>
        </row>
        <row r="183">
          <cell r="A183" t="str">
            <v>CBA31</v>
          </cell>
          <cell r="B183">
            <v>1230429.8459999999</v>
          </cell>
          <cell r="C183">
            <v>1139820.5708000001</v>
          </cell>
          <cell r="D183">
            <v>709.3</v>
          </cell>
        </row>
        <row r="184">
          <cell r="A184" t="str">
            <v>38A</v>
          </cell>
          <cell r="B184">
            <v>1230425.4149</v>
          </cell>
          <cell r="C184">
            <v>1139822.6394</v>
          </cell>
          <cell r="D184">
            <v>708.65</v>
          </cell>
        </row>
        <row r="186">
          <cell r="A186" t="str">
            <v>CBA32</v>
          </cell>
          <cell r="B186">
            <v>1230422.3628</v>
          </cell>
          <cell r="C186">
            <v>1139824.2901000001</v>
          </cell>
          <cell r="D186">
            <v>708.5</v>
          </cell>
        </row>
        <row r="188">
          <cell r="A188" t="str">
            <v>CBB3</v>
          </cell>
          <cell r="B188">
            <v>1230414.4006000001</v>
          </cell>
          <cell r="C188">
            <v>1139886.9310000001</v>
          </cell>
          <cell r="D188">
            <v>709.8</v>
          </cell>
        </row>
        <row r="189">
          <cell r="A189" t="str">
            <v>CBB4</v>
          </cell>
          <cell r="B189">
            <v>1230388.0264999999</v>
          </cell>
          <cell r="C189">
            <v>1139830.8847000001</v>
          </cell>
          <cell r="D189">
            <v>705.3</v>
          </cell>
        </row>
        <row r="190">
          <cell r="A190" t="str">
            <v>CBB5</v>
          </cell>
          <cell r="B190">
            <v>1230366.3677999999</v>
          </cell>
          <cell r="C190">
            <v>1139784.2826</v>
          </cell>
          <cell r="D190">
            <v>700.7</v>
          </cell>
        </row>
        <row r="191">
          <cell r="A191" t="str">
            <v>CBB6</v>
          </cell>
          <cell r="B191">
            <v>1230357.8365</v>
          </cell>
          <cell r="C191">
            <v>1139727.6780999999</v>
          </cell>
          <cell r="D191">
            <v>696.9</v>
          </cell>
        </row>
        <row r="192">
          <cell r="A192" t="str">
            <v>CBB7</v>
          </cell>
          <cell r="B192">
            <v>1230344.1435</v>
          </cell>
          <cell r="C192">
            <v>1139697.5441000001</v>
          </cell>
          <cell r="D192">
            <v>694.8</v>
          </cell>
        </row>
        <row r="194">
          <cell r="A194" t="str">
            <v xml:space="preserve">COLECTOR ZONA NORTE </v>
          </cell>
        </row>
      </sheetData>
      <sheetData sheetId="1" refreshError="1"/>
      <sheetData sheetId="2" refreshError="1"/>
      <sheetData sheetId="3"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s>
    <sheetDataSet>
      <sheetData sheetId="0" refreshError="1"/>
      <sheetData sheetId="1" refreshError="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t="str">
            <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t="str">
            <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sheetName val="Cuadrillas"/>
      <sheetName val="Equ"/>
      <sheetName val="Trans"/>
      <sheetName val="Mat"/>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EQUIPOS"/>
      <sheetName val="MATERIALES"/>
      <sheetName val="personal"/>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desglose"/>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row r="1">
          <cell r="C1">
            <v>0.2</v>
          </cell>
        </row>
      </sheetData>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Material"/>
      <sheetName val="Estructuras"/>
      <sheetName val="ResumenMaterial"/>
      <sheetName val="Análisis Unit"/>
      <sheetName val="Hoja1"/>
      <sheetName val="CUMPLIMIENTO"/>
    </sheetNames>
    <sheetDataSet>
      <sheetData sheetId="0"/>
      <sheetData sheetId="1" refreshError="1"/>
      <sheetData sheetId="2">
        <row r="12">
          <cell r="A12">
            <v>10008</v>
          </cell>
          <cell r="B12" t="str">
            <v>SR-59</v>
          </cell>
          <cell r="C12" t="str">
            <v>ACSR # 2</v>
          </cell>
          <cell r="D12" t="str">
            <v>m</v>
          </cell>
          <cell r="E12" t="str">
            <v xml:space="preserve"> </v>
          </cell>
          <cell r="F12" t="str">
            <v xml:space="preserve"> </v>
          </cell>
          <cell r="G12" t="str">
            <v xml:space="preserve"> </v>
          </cell>
          <cell r="H12" t="str">
            <v xml:space="preserve"> </v>
          </cell>
          <cell r="I12" t="str">
            <v xml:space="preserve"> </v>
          </cell>
          <cell r="J12" t="str">
            <v xml:space="preserve"> </v>
          </cell>
          <cell r="K12" t="str">
            <v xml:space="preserve"> </v>
          </cell>
          <cell r="L12" t="str">
            <v xml:space="preserve"> </v>
          </cell>
          <cell r="M12" t="str">
            <v xml:space="preserve"> </v>
          </cell>
          <cell r="N12" t="str">
            <v xml:space="preserve"> </v>
          </cell>
          <cell r="O12">
            <v>20622</v>
          </cell>
          <cell r="P12" t="str">
            <v xml:space="preserve"> </v>
          </cell>
          <cell r="Q12" t="str">
            <v xml:space="preserve"> </v>
          </cell>
          <cell r="R12" t="str">
            <v xml:space="preserve"> </v>
          </cell>
          <cell r="S12" t="str">
            <v xml:space="preserve"> </v>
          </cell>
          <cell r="T12" t="str">
            <v xml:space="preserve"> </v>
          </cell>
          <cell r="U12" t="str">
            <v xml:space="preserve"> </v>
          </cell>
          <cell r="V12" t="str">
            <v xml:space="preserve"> </v>
          </cell>
          <cell r="W12" t="str">
            <v xml:space="preserve"> </v>
          </cell>
          <cell r="X12" t="str">
            <v xml:space="preserve"> </v>
          </cell>
          <cell r="Y12" t="str">
            <v xml:space="preserve"> </v>
          </cell>
          <cell r="AA12">
            <v>20622</v>
          </cell>
          <cell r="AB12">
            <v>2511.1679999999997</v>
          </cell>
        </row>
        <row r="13">
          <cell r="A13">
            <v>10009</v>
          </cell>
          <cell r="B13" t="str">
            <v>SR-61</v>
          </cell>
          <cell r="C13" t="str">
            <v>ACSR # 2/0</v>
          </cell>
          <cell r="D13" t="str">
            <v>m</v>
          </cell>
          <cell r="E13" t="str">
            <v xml:space="preserve"> </v>
          </cell>
          <cell r="F13" t="str">
            <v xml:space="preserve"> </v>
          </cell>
          <cell r="G13" t="str">
            <v xml:space="preserve"> </v>
          </cell>
          <cell r="H13" t="str">
            <v xml:space="preserve"> </v>
          </cell>
          <cell r="I13" t="str">
            <v xml:space="preserve"> </v>
          </cell>
          <cell r="J13" t="str">
            <v xml:space="preserve"> </v>
          </cell>
          <cell r="K13" t="str">
            <v xml:space="preserve"> </v>
          </cell>
          <cell r="L13" t="str">
            <v xml:space="preserve"> </v>
          </cell>
          <cell r="M13" t="str">
            <v xml:space="preserve"> </v>
          </cell>
          <cell r="N13" t="str">
            <v xml:space="preserve"> </v>
          </cell>
          <cell r="O13" t="str">
            <v xml:space="preserve"> </v>
          </cell>
          <cell r="P13" t="str">
            <v xml:space="preserve"> </v>
          </cell>
          <cell r="Q13" t="str">
            <v xml:space="preserve"> </v>
          </cell>
          <cell r="R13" t="str">
            <v xml:space="preserve"> </v>
          </cell>
          <cell r="S13" t="str">
            <v xml:space="preserve"> </v>
          </cell>
          <cell r="T13" t="str">
            <v xml:space="preserve"> </v>
          </cell>
          <cell r="U13" t="str">
            <v xml:space="preserve"> </v>
          </cell>
          <cell r="V13" t="str">
            <v xml:space="preserve"> </v>
          </cell>
          <cell r="W13" t="str">
            <v xml:space="preserve"> </v>
          </cell>
          <cell r="X13" t="str">
            <v xml:space="preserve"> </v>
          </cell>
          <cell r="Y13" t="str">
            <v xml:space="preserve"> </v>
          </cell>
          <cell r="AA13">
            <v>0</v>
          </cell>
          <cell r="AB13">
            <v>4019.3999999999996</v>
          </cell>
        </row>
        <row r="14">
          <cell r="A14">
            <v>10010</v>
          </cell>
          <cell r="B14" t="str">
            <v>SR-58</v>
          </cell>
          <cell r="C14" t="str">
            <v>ACSR # 4</v>
          </cell>
          <cell r="D14" t="str">
            <v>m</v>
          </cell>
          <cell r="E14" t="str">
            <v xml:space="preserve"> </v>
          </cell>
          <cell r="F14" t="str">
            <v xml:space="preserve"> </v>
          </cell>
          <cell r="G14" t="str">
            <v xml:space="preserve"> </v>
          </cell>
          <cell r="H14" t="str">
            <v xml:space="preserve"> </v>
          </cell>
          <cell r="I14" t="str">
            <v xml:space="preserve"> </v>
          </cell>
          <cell r="J14" t="str">
            <v xml:space="preserve"> </v>
          </cell>
          <cell r="K14" t="str">
            <v xml:space="preserve"> </v>
          </cell>
          <cell r="L14" t="str">
            <v xml:space="preserve"> </v>
          </cell>
          <cell r="M14" t="str">
            <v xml:space="preserve"> </v>
          </cell>
          <cell r="N14" t="str">
            <v xml:space="preserve"> </v>
          </cell>
          <cell r="O14" t="str">
            <v xml:space="preserve"> </v>
          </cell>
          <cell r="P14" t="str">
            <v xml:space="preserve"> </v>
          </cell>
          <cell r="Q14" t="str">
            <v xml:space="preserve"> </v>
          </cell>
          <cell r="R14" t="str">
            <v xml:space="preserve"> </v>
          </cell>
          <cell r="S14" t="str">
            <v xml:space="preserve"> </v>
          </cell>
          <cell r="T14" t="str">
            <v xml:space="preserve"> </v>
          </cell>
          <cell r="U14" t="str">
            <v xml:space="preserve"> </v>
          </cell>
          <cell r="V14" t="str">
            <v xml:space="preserve"> </v>
          </cell>
          <cell r="W14" t="str">
            <v xml:space="preserve"> </v>
          </cell>
          <cell r="X14" t="str">
            <v xml:space="preserve"> </v>
          </cell>
          <cell r="Y14" t="str">
            <v xml:space="preserve"> </v>
          </cell>
          <cell r="AA14">
            <v>0</v>
          </cell>
          <cell r="AB14">
            <v>1677.94</v>
          </cell>
        </row>
        <row r="15">
          <cell r="A15">
            <v>10011</v>
          </cell>
          <cell r="B15">
            <v>603</v>
          </cell>
          <cell r="C15" t="str">
            <v>Aislador de disco tipo Clevis 10". Clase Ansi 52-4; 15000 Lbs. Ref: 8265</v>
          </cell>
          <cell r="D15" t="str">
            <v>U</v>
          </cell>
          <cell r="E15" t="str">
            <v xml:space="preserve"> </v>
          </cell>
          <cell r="F15" t="str">
            <v xml:space="preserve"> </v>
          </cell>
          <cell r="G15" t="str">
            <v xml:space="preserve"> </v>
          </cell>
          <cell r="H15" t="str">
            <v xml:space="preserve"> </v>
          </cell>
          <cell r="I15" t="str">
            <v xml:space="preserve"> </v>
          </cell>
          <cell r="J15" t="str">
            <v xml:space="preserve"> </v>
          </cell>
          <cell r="K15">
            <v>28</v>
          </cell>
          <cell r="L15">
            <v>24</v>
          </cell>
          <cell r="M15" t="str">
            <v xml:space="preserve"> </v>
          </cell>
          <cell r="N15" t="str">
            <v xml:space="preserve"> </v>
          </cell>
          <cell r="O15" t="str">
            <v xml:space="preserve"> </v>
          </cell>
          <cell r="P15" t="str">
            <v xml:space="preserve"> </v>
          </cell>
          <cell r="Q15" t="str">
            <v xml:space="preserve"> </v>
          </cell>
          <cell r="R15">
            <v>24</v>
          </cell>
          <cell r="S15" t="str">
            <v xml:space="preserve"> </v>
          </cell>
          <cell r="T15" t="str">
            <v xml:space="preserve"> </v>
          </cell>
          <cell r="U15" t="str">
            <v xml:space="preserve"> </v>
          </cell>
          <cell r="V15" t="str">
            <v xml:space="preserve"> </v>
          </cell>
          <cell r="W15" t="str">
            <v xml:space="preserve"> </v>
          </cell>
          <cell r="X15" t="str">
            <v xml:space="preserve"> </v>
          </cell>
          <cell r="Y15" t="str">
            <v xml:space="preserve"> </v>
          </cell>
          <cell r="AA15">
            <v>76</v>
          </cell>
          <cell r="AB15">
            <v>41939.359199999992</v>
          </cell>
        </row>
        <row r="16">
          <cell r="A16">
            <v>10012</v>
          </cell>
          <cell r="B16" t="str">
            <v>SR-38</v>
          </cell>
          <cell r="C16" t="str">
            <v>Aislador polimerico de suspension 15 kV, 15000Lbs</v>
          </cell>
          <cell r="D16" t="str">
            <v>U</v>
          </cell>
          <cell r="E16" t="str">
            <v xml:space="preserve"> </v>
          </cell>
          <cell r="F16" t="str">
            <v xml:space="preserve"> </v>
          </cell>
          <cell r="G16" t="str">
            <v xml:space="preserve"> </v>
          </cell>
          <cell r="H16" t="str">
            <v xml:space="preserve"> </v>
          </cell>
          <cell r="I16" t="str">
            <v xml:space="preserve"> </v>
          </cell>
          <cell r="J16" t="str">
            <v xml:space="preserve"> </v>
          </cell>
          <cell r="K16" t="str">
            <v xml:space="preserve"> </v>
          </cell>
          <cell r="L16" t="str">
            <v xml:space="preserve"> </v>
          </cell>
          <cell r="M16" t="str">
            <v xml:space="preserve"> </v>
          </cell>
          <cell r="N16" t="str">
            <v xml:space="preserve"> </v>
          </cell>
          <cell r="O16" t="str">
            <v xml:space="preserve"> </v>
          </cell>
          <cell r="P16" t="str">
            <v xml:space="preserve"> </v>
          </cell>
          <cell r="Q16" t="str">
            <v xml:space="preserve"> </v>
          </cell>
          <cell r="R16" t="str">
            <v xml:space="preserve"> </v>
          </cell>
          <cell r="S16" t="str">
            <v xml:space="preserve"> </v>
          </cell>
          <cell r="T16" t="str">
            <v xml:space="preserve"> </v>
          </cell>
          <cell r="U16" t="str">
            <v xml:space="preserve"> </v>
          </cell>
          <cell r="V16" t="str">
            <v xml:space="preserve"> </v>
          </cell>
          <cell r="W16" t="str">
            <v xml:space="preserve"> </v>
          </cell>
          <cell r="X16" t="str">
            <v xml:space="preserve"> </v>
          </cell>
          <cell r="Y16" t="str">
            <v xml:space="preserve"> </v>
          </cell>
          <cell r="AA16">
            <v>0</v>
          </cell>
          <cell r="AB16">
            <v>57628.800000000003</v>
          </cell>
        </row>
        <row r="17">
          <cell r="A17">
            <v>10013</v>
          </cell>
          <cell r="B17" t="str">
            <v>SR-39</v>
          </cell>
          <cell r="C17" t="str">
            <v>Aislador polimerico de suspension 25 kV, 15000Lbs</v>
          </cell>
          <cell r="D17" t="str">
            <v>U</v>
          </cell>
          <cell r="E17" t="str">
            <v xml:space="preserve"> </v>
          </cell>
          <cell r="F17" t="str">
            <v xml:space="preserve"> </v>
          </cell>
          <cell r="G17" t="str">
            <v xml:space="preserve"> </v>
          </cell>
          <cell r="H17" t="str">
            <v xml:space="preserve"> </v>
          </cell>
          <cell r="I17" t="str">
            <v xml:space="preserve"> </v>
          </cell>
          <cell r="J17" t="str">
            <v xml:space="preserve"> </v>
          </cell>
          <cell r="K17" t="str">
            <v xml:space="preserve"> </v>
          </cell>
          <cell r="L17" t="str">
            <v xml:space="preserve"> </v>
          </cell>
          <cell r="M17" t="str">
            <v xml:space="preserve"> </v>
          </cell>
          <cell r="N17" t="str">
            <v xml:space="preserve"> </v>
          </cell>
          <cell r="O17" t="str">
            <v xml:space="preserve"> </v>
          </cell>
          <cell r="P17" t="str">
            <v xml:space="preserve"> </v>
          </cell>
          <cell r="Q17" t="str">
            <v xml:space="preserve"> </v>
          </cell>
          <cell r="R17" t="str">
            <v xml:space="preserve"> </v>
          </cell>
          <cell r="S17" t="str">
            <v xml:space="preserve"> </v>
          </cell>
          <cell r="T17" t="str">
            <v xml:space="preserve"> </v>
          </cell>
          <cell r="U17" t="str">
            <v xml:space="preserve"> </v>
          </cell>
          <cell r="V17" t="str">
            <v xml:space="preserve"> </v>
          </cell>
          <cell r="W17" t="str">
            <v xml:space="preserve"> </v>
          </cell>
          <cell r="X17" t="str">
            <v xml:space="preserve"> </v>
          </cell>
          <cell r="Y17" t="str">
            <v xml:space="preserve"> </v>
          </cell>
          <cell r="AA17">
            <v>0</v>
          </cell>
          <cell r="AB17">
            <v>95410</v>
          </cell>
        </row>
        <row r="18">
          <cell r="A18">
            <v>10014</v>
          </cell>
          <cell r="B18" t="str">
            <v>SR-02</v>
          </cell>
          <cell r="C18" t="str">
            <v>Aislador polimerico de suspension 35 kV, 15000Lbs</v>
          </cell>
          <cell r="D18" t="str">
            <v>U</v>
          </cell>
          <cell r="E18" t="str">
            <v xml:space="preserve"> </v>
          </cell>
          <cell r="F18" t="str">
            <v xml:space="preserve"> </v>
          </cell>
          <cell r="G18" t="str">
            <v xml:space="preserve"> </v>
          </cell>
          <cell r="H18" t="str">
            <v xml:space="preserve"> </v>
          </cell>
          <cell r="I18" t="str">
            <v xml:space="preserve"> </v>
          </cell>
          <cell r="J18" t="str">
            <v xml:space="preserve"> </v>
          </cell>
          <cell r="K18" t="str">
            <v xml:space="preserve"> </v>
          </cell>
          <cell r="L18" t="str">
            <v xml:space="preserve"> </v>
          </cell>
          <cell r="M18" t="str">
            <v xml:space="preserve"> </v>
          </cell>
          <cell r="N18" t="str">
            <v xml:space="preserve"> </v>
          </cell>
          <cell r="O18" t="str">
            <v xml:space="preserve"> </v>
          </cell>
          <cell r="P18" t="str">
            <v xml:space="preserve"> </v>
          </cell>
          <cell r="Q18" t="str">
            <v xml:space="preserve"> </v>
          </cell>
          <cell r="R18" t="str">
            <v xml:space="preserve"> </v>
          </cell>
          <cell r="S18" t="str">
            <v xml:space="preserve"> </v>
          </cell>
          <cell r="T18" t="str">
            <v xml:space="preserve"> </v>
          </cell>
          <cell r="U18" t="str">
            <v xml:space="preserve"> </v>
          </cell>
          <cell r="V18" t="str">
            <v xml:space="preserve"> </v>
          </cell>
          <cell r="W18" t="str">
            <v xml:space="preserve"> </v>
          </cell>
          <cell r="X18" t="str">
            <v xml:space="preserve"> </v>
          </cell>
          <cell r="Y18" t="str">
            <v xml:space="preserve"> </v>
          </cell>
          <cell r="AA18">
            <v>0</v>
          </cell>
          <cell r="AB18">
            <v>83641.799999999988</v>
          </cell>
        </row>
        <row r="19">
          <cell r="A19">
            <v>10015</v>
          </cell>
          <cell r="B19">
            <v>621</v>
          </cell>
          <cell r="C19" t="str">
            <v>Aislador tipo carrete de 3 1/2". ANSI 53-2</v>
          </cell>
          <cell r="D19" t="str">
            <v>U</v>
          </cell>
          <cell r="E19" t="str">
            <v xml:space="preserve"> </v>
          </cell>
          <cell r="F19" t="str">
            <v xml:space="preserve"> </v>
          </cell>
          <cell r="G19" t="str">
            <v xml:space="preserve"> </v>
          </cell>
          <cell r="H19" t="str">
            <v xml:space="preserve"> </v>
          </cell>
          <cell r="I19" t="str">
            <v xml:space="preserve"> </v>
          </cell>
          <cell r="J19" t="str">
            <v xml:space="preserve"> </v>
          </cell>
          <cell r="K19" t="str">
            <v xml:space="preserve"> </v>
          </cell>
          <cell r="L19" t="str">
            <v xml:space="preserve"> </v>
          </cell>
          <cell r="M19" t="str">
            <v xml:space="preserve"> </v>
          </cell>
          <cell r="N19" t="str">
            <v xml:space="preserve"> </v>
          </cell>
          <cell r="O19" t="str">
            <v xml:space="preserve"> </v>
          </cell>
          <cell r="P19" t="str">
            <v xml:space="preserve"> </v>
          </cell>
          <cell r="Q19" t="str">
            <v xml:space="preserve"> </v>
          </cell>
          <cell r="R19" t="str">
            <v xml:space="preserve"> </v>
          </cell>
          <cell r="S19" t="str">
            <v xml:space="preserve"> </v>
          </cell>
          <cell r="T19" t="str">
            <v xml:space="preserve"> </v>
          </cell>
          <cell r="U19" t="str">
            <v xml:space="preserve"> </v>
          </cell>
          <cell r="V19" t="str">
            <v xml:space="preserve"> </v>
          </cell>
          <cell r="W19" t="str">
            <v xml:space="preserve"> </v>
          </cell>
          <cell r="X19" t="str">
            <v xml:space="preserve"> </v>
          </cell>
          <cell r="Y19" t="str">
            <v xml:space="preserve"> </v>
          </cell>
          <cell r="AA19">
            <v>0</v>
          </cell>
          <cell r="AB19">
            <v>3315.5235999999995</v>
          </cell>
        </row>
        <row r="20">
          <cell r="A20">
            <v>10016</v>
          </cell>
          <cell r="B20">
            <v>611</v>
          </cell>
          <cell r="C20" t="str">
            <v>Aislador tipo espigo-diámetro rosca 1" clase ANSI 55-5. Ref:8216</v>
          </cell>
          <cell r="D20" t="str">
            <v>U</v>
          </cell>
          <cell r="E20" t="str">
            <v xml:space="preserve"> </v>
          </cell>
          <cell r="F20" t="str">
            <v xml:space="preserve"> </v>
          </cell>
          <cell r="G20" t="str">
            <v xml:space="preserve"> </v>
          </cell>
          <cell r="H20" t="str">
            <v xml:space="preserve"> </v>
          </cell>
          <cell r="I20" t="str">
            <v xml:space="preserve"> </v>
          </cell>
          <cell r="J20" t="str">
            <v xml:space="preserve"> </v>
          </cell>
          <cell r="K20" t="str">
            <v xml:space="preserve"> </v>
          </cell>
          <cell r="L20" t="str">
            <v xml:space="preserve"> </v>
          </cell>
          <cell r="M20" t="str">
            <v xml:space="preserve"> </v>
          </cell>
          <cell r="N20" t="str">
            <v xml:space="preserve"> </v>
          </cell>
          <cell r="O20" t="str">
            <v xml:space="preserve"> </v>
          </cell>
          <cell r="P20" t="str">
            <v xml:space="preserve"> </v>
          </cell>
          <cell r="Q20" t="str">
            <v xml:space="preserve"> </v>
          </cell>
          <cell r="R20" t="str">
            <v xml:space="preserve"> </v>
          </cell>
          <cell r="S20" t="str">
            <v xml:space="preserve"> </v>
          </cell>
          <cell r="T20" t="str">
            <v xml:space="preserve"> </v>
          </cell>
          <cell r="U20" t="str">
            <v xml:space="preserve"> </v>
          </cell>
          <cell r="V20" t="str">
            <v xml:space="preserve"> </v>
          </cell>
          <cell r="W20" t="str">
            <v xml:space="preserve"> </v>
          </cell>
          <cell r="X20" t="str">
            <v xml:space="preserve"> </v>
          </cell>
          <cell r="Y20" t="str">
            <v xml:space="preserve"> </v>
          </cell>
          <cell r="AA20">
            <v>0</v>
          </cell>
          <cell r="AB20">
            <v>18553.271999999997</v>
          </cell>
        </row>
        <row r="21">
          <cell r="A21">
            <v>10017</v>
          </cell>
          <cell r="B21">
            <v>8405</v>
          </cell>
          <cell r="C21" t="str">
            <v>Aislador tipo Line post 23 kV-ANSI 57-1</v>
          </cell>
          <cell r="D21" t="str">
            <v>U</v>
          </cell>
          <cell r="E21" t="str">
            <v xml:space="preserve"> </v>
          </cell>
          <cell r="F21" t="str">
            <v xml:space="preserve"> </v>
          </cell>
          <cell r="G21" t="str">
            <v xml:space="preserve"> </v>
          </cell>
          <cell r="H21" t="str">
            <v xml:space="preserve"> </v>
          </cell>
          <cell r="I21" t="str">
            <v xml:space="preserve"> </v>
          </cell>
          <cell r="J21" t="str">
            <v xml:space="preserve"> </v>
          </cell>
          <cell r="K21" t="str">
            <v xml:space="preserve"> </v>
          </cell>
          <cell r="L21">
            <v>6</v>
          </cell>
          <cell r="M21" t="str">
            <v xml:space="preserve"> </v>
          </cell>
          <cell r="N21" t="str">
            <v xml:space="preserve"> </v>
          </cell>
          <cell r="O21" t="str">
            <v xml:space="preserve"> </v>
          </cell>
          <cell r="P21">
            <v>132</v>
          </cell>
          <cell r="Q21">
            <v>8</v>
          </cell>
          <cell r="R21" t="str">
            <v xml:space="preserve"> </v>
          </cell>
          <cell r="S21" t="str">
            <v xml:space="preserve"> </v>
          </cell>
          <cell r="T21" t="str">
            <v xml:space="preserve"> </v>
          </cell>
          <cell r="U21" t="str">
            <v xml:space="preserve"> </v>
          </cell>
          <cell r="V21" t="str">
            <v xml:space="preserve"> </v>
          </cell>
          <cell r="W21" t="str">
            <v xml:space="preserve"> </v>
          </cell>
          <cell r="X21" t="str">
            <v xml:space="preserve"> </v>
          </cell>
          <cell r="Y21" t="str">
            <v xml:space="preserve"> </v>
          </cell>
          <cell r="AA21">
            <v>146</v>
          </cell>
          <cell r="AB21">
            <v>91038.858999999997</v>
          </cell>
        </row>
        <row r="22">
          <cell r="A22">
            <v>10018</v>
          </cell>
          <cell r="B22">
            <v>8410</v>
          </cell>
          <cell r="C22" t="str">
            <v>Aislador tipo Line post 34,5 kV-ANSI 57-2</v>
          </cell>
          <cell r="D22" t="str">
            <v>U</v>
          </cell>
          <cell r="E22" t="str">
            <v xml:space="preserve"> </v>
          </cell>
          <cell r="F22" t="str">
            <v xml:space="preserve"> </v>
          </cell>
          <cell r="G22" t="str">
            <v xml:space="preserve"> </v>
          </cell>
          <cell r="H22" t="str">
            <v xml:space="preserve"> </v>
          </cell>
          <cell r="I22" t="str">
            <v xml:space="preserve"> </v>
          </cell>
          <cell r="J22" t="str">
            <v xml:space="preserve"> </v>
          </cell>
          <cell r="K22" t="str">
            <v xml:space="preserve"> </v>
          </cell>
          <cell r="L22" t="str">
            <v xml:space="preserve"> </v>
          </cell>
          <cell r="M22" t="str">
            <v xml:space="preserve"> </v>
          </cell>
          <cell r="N22" t="str">
            <v xml:space="preserve"> </v>
          </cell>
          <cell r="O22" t="str">
            <v xml:space="preserve"> </v>
          </cell>
          <cell r="P22" t="str">
            <v xml:space="preserve"> </v>
          </cell>
          <cell r="Q22" t="str">
            <v xml:space="preserve"> </v>
          </cell>
          <cell r="R22" t="str">
            <v xml:space="preserve"> </v>
          </cell>
          <cell r="S22" t="str">
            <v xml:space="preserve"> </v>
          </cell>
          <cell r="T22" t="str">
            <v xml:space="preserve"> </v>
          </cell>
          <cell r="U22" t="str">
            <v xml:space="preserve"> </v>
          </cell>
          <cell r="V22" t="str">
            <v xml:space="preserve"> </v>
          </cell>
          <cell r="W22" t="str">
            <v xml:space="preserve"> </v>
          </cell>
          <cell r="X22" t="str">
            <v xml:space="preserve"> </v>
          </cell>
          <cell r="Y22" t="str">
            <v xml:space="preserve"> </v>
          </cell>
          <cell r="AA22">
            <v>0</v>
          </cell>
          <cell r="AB22">
            <v>122633.19899999999</v>
          </cell>
        </row>
        <row r="23">
          <cell r="A23">
            <v>10019</v>
          </cell>
          <cell r="B23">
            <v>631</v>
          </cell>
          <cell r="C23" t="str">
            <v>Aislador tipo tensor de 140mm (5 1/2"). Clase ANSI 54-3. Ref:8305</v>
          </cell>
          <cell r="D23" t="str">
            <v>U</v>
          </cell>
          <cell r="E23" t="str">
            <v xml:space="preserve"> </v>
          </cell>
          <cell r="F23" t="str">
            <v xml:space="preserve"> </v>
          </cell>
          <cell r="G23" t="str">
            <v xml:space="preserve"> </v>
          </cell>
          <cell r="H23" t="str">
            <v xml:space="preserve"> </v>
          </cell>
          <cell r="I23" t="str">
            <v xml:space="preserve"> </v>
          </cell>
          <cell r="J23" t="str">
            <v xml:space="preserve"> </v>
          </cell>
          <cell r="K23" t="str">
            <v xml:space="preserve"> </v>
          </cell>
          <cell r="L23" t="str">
            <v xml:space="preserve"> </v>
          </cell>
          <cell r="M23" t="str">
            <v xml:space="preserve"> </v>
          </cell>
          <cell r="N23">
            <v>35</v>
          </cell>
          <cell r="O23" t="str">
            <v xml:space="preserve"> </v>
          </cell>
          <cell r="P23" t="str">
            <v xml:space="preserve"> </v>
          </cell>
          <cell r="Q23" t="str">
            <v xml:space="preserve"> </v>
          </cell>
          <cell r="R23" t="str">
            <v xml:space="preserve"> </v>
          </cell>
          <cell r="S23" t="str">
            <v xml:space="preserve"> </v>
          </cell>
          <cell r="T23" t="str">
            <v xml:space="preserve"> </v>
          </cell>
          <cell r="U23" t="str">
            <v xml:space="preserve"> </v>
          </cell>
          <cell r="V23" t="str">
            <v xml:space="preserve"> </v>
          </cell>
          <cell r="W23" t="str">
            <v xml:space="preserve"> </v>
          </cell>
          <cell r="X23" t="str">
            <v xml:space="preserve"> </v>
          </cell>
          <cell r="Y23" t="str">
            <v xml:space="preserve"> </v>
          </cell>
          <cell r="AA23">
            <v>35</v>
          </cell>
          <cell r="AB23">
            <v>10856.625599999998</v>
          </cell>
        </row>
        <row r="24">
          <cell r="A24">
            <v>10020</v>
          </cell>
          <cell r="B24" t="str">
            <v>SR-64</v>
          </cell>
          <cell r="C24" t="str">
            <v>Alambre de Al  # 8 AWG desnudo</v>
          </cell>
          <cell r="D24" t="str">
            <v>m</v>
          </cell>
          <cell r="E24" t="str">
            <v xml:space="preserve"> </v>
          </cell>
          <cell r="F24" t="str">
            <v xml:space="preserve"> </v>
          </cell>
          <cell r="G24" t="str">
            <v xml:space="preserve"> </v>
          </cell>
          <cell r="H24" t="str">
            <v xml:space="preserve"> </v>
          </cell>
          <cell r="I24" t="str">
            <v xml:space="preserve"> </v>
          </cell>
          <cell r="J24" t="str">
            <v xml:space="preserve"> </v>
          </cell>
          <cell r="K24" t="str">
            <v xml:space="preserve"> </v>
          </cell>
          <cell r="L24" t="str">
            <v xml:space="preserve"> </v>
          </cell>
          <cell r="M24" t="str">
            <v xml:space="preserve"> </v>
          </cell>
          <cell r="N24" t="str">
            <v xml:space="preserve"> </v>
          </cell>
          <cell r="O24" t="str">
            <v xml:space="preserve"> </v>
          </cell>
          <cell r="P24" t="str">
            <v xml:space="preserve"> </v>
          </cell>
          <cell r="Q24" t="str">
            <v xml:space="preserve"> </v>
          </cell>
          <cell r="R24" t="str">
            <v xml:space="preserve"> </v>
          </cell>
          <cell r="S24" t="str">
            <v xml:space="preserve"> </v>
          </cell>
          <cell r="T24" t="str">
            <v xml:space="preserve"> </v>
          </cell>
          <cell r="U24" t="str">
            <v xml:space="preserve"> </v>
          </cell>
          <cell r="V24" t="str">
            <v xml:space="preserve"> </v>
          </cell>
          <cell r="W24" t="str">
            <v xml:space="preserve"> </v>
          </cell>
          <cell r="X24" t="str">
            <v xml:space="preserve"> </v>
          </cell>
          <cell r="Y24" t="str">
            <v xml:space="preserve"> </v>
          </cell>
          <cell r="AA24">
            <v>0</v>
          </cell>
          <cell r="AB24">
            <v>714.56000000000006</v>
          </cell>
        </row>
        <row r="25">
          <cell r="A25">
            <v>10021</v>
          </cell>
          <cell r="B25">
            <v>3711</v>
          </cell>
          <cell r="C25" t="str">
            <v>Alambre de cobre desnudo # 4 AWG</v>
          </cell>
          <cell r="D25" t="str">
            <v>m</v>
          </cell>
          <cell r="E25" t="str">
            <v xml:space="preserve"> </v>
          </cell>
          <cell r="F25" t="str">
            <v xml:space="preserve"> </v>
          </cell>
          <cell r="G25" t="str">
            <v xml:space="preserve"> </v>
          </cell>
          <cell r="H25" t="str">
            <v xml:space="preserve"> </v>
          </cell>
          <cell r="I25" t="str">
            <v xml:space="preserve"> </v>
          </cell>
          <cell r="J25" t="str">
            <v xml:space="preserve"> </v>
          </cell>
          <cell r="K25" t="str">
            <v xml:space="preserve"> </v>
          </cell>
          <cell r="L25" t="str">
            <v xml:space="preserve"> </v>
          </cell>
          <cell r="M25" t="str">
            <v xml:space="preserve"> </v>
          </cell>
          <cell r="N25" t="str">
            <v xml:space="preserve"> </v>
          </cell>
          <cell r="O25" t="str">
            <v xml:space="preserve"> </v>
          </cell>
          <cell r="P25" t="str">
            <v xml:space="preserve"> </v>
          </cell>
          <cell r="Q25" t="str">
            <v xml:space="preserve"> </v>
          </cell>
          <cell r="R25" t="str">
            <v xml:space="preserve"> </v>
          </cell>
          <cell r="S25">
            <v>64</v>
          </cell>
          <cell r="T25" t="str">
            <v xml:space="preserve"> </v>
          </cell>
          <cell r="U25" t="str">
            <v xml:space="preserve"> </v>
          </cell>
          <cell r="V25">
            <v>60</v>
          </cell>
          <cell r="W25" t="str">
            <v xml:space="preserve"> </v>
          </cell>
          <cell r="X25" t="str">
            <v xml:space="preserve"> </v>
          </cell>
          <cell r="Y25" t="str">
            <v xml:space="preserve"> </v>
          </cell>
          <cell r="AA25">
            <v>124</v>
          </cell>
          <cell r="AB25">
            <v>4535.5999999999995</v>
          </cell>
        </row>
        <row r="26">
          <cell r="A26">
            <v>10022</v>
          </cell>
          <cell r="B26">
            <v>2421</v>
          </cell>
          <cell r="C26" t="str">
            <v>Arandela cuadrada curvada para 5/8"x4"x4"x1/4"</v>
          </cell>
          <cell r="D26" t="str">
            <v>U</v>
          </cell>
          <cell r="E26" t="str">
            <v xml:space="preserve"> </v>
          </cell>
          <cell r="F26" t="str">
            <v xml:space="preserve"> </v>
          </cell>
          <cell r="G26" t="str">
            <v xml:space="preserve"> </v>
          </cell>
          <cell r="H26" t="str">
            <v xml:space="preserve"> </v>
          </cell>
          <cell r="I26" t="str">
            <v xml:space="preserve"> </v>
          </cell>
          <cell r="J26" t="str">
            <v xml:space="preserve"> </v>
          </cell>
          <cell r="K26" t="str">
            <v xml:space="preserve"> </v>
          </cell>
          <cell r="L26" t="str">
            <v xml:space="preserve"> </v>
          </cell>
          <cell r="M26">
            <v>15</v>
          </cell>
          <cell r="N26">
            <v>35</v>
          </cell>
          <cell r="O26" t="str">
            <v xml:space="preserve"> </v>
          </cell>
          <cell r="P26" t="str">
            <v xml:space="preserve"> </v>
          </cell>
          <cell r="Q26" t="str">
            <v xml:space="preserve"> </v>
          </cell>
          <cell r="R26" t="str">
            <v xml:space="preserve"> </v>
          </cell>
          <cell r="S26" t="str">
            <v xml:space="preserve"> </v>
          </cell>
          <cell r="T26" t="str">
            <v xml:space="preserve"> </v>
          </cell>
          <cell r="U26" t="str">
            <v xml:space="preserve"> </v>
          </cell>
          <cell r="V26" t="str">
            <v xml:space="preserve"> </v>
          </cell>
          <cell r="W26" t="str">
            <v xml:space="preserve"> </v>
          </cell>
          <cell r="X26" t="str">
            <v xml:space="preserve"> </v>
          </cell>
          <cell r="Y26" t="str">
            <v xml:space="preserve"> </v>
          </cell>
          <cell r="AA26">
            <v>50</v>
          </cell>
          <cell r="AB26">
            <v>2296.8678599999994</v>
          </cell>
        </row>
        <row r="27">
          <cell r="A27">
            <v>10023</v>
          </cell>
          <cell r="B27">
            <v>2411</v>
          </cell>
          <cell r="C27" t="str">
            <v>Arandela cuadrada para 1/2"</v>
          </cell>
          <cell r="D27" t="str">
            <v>U</v>
          </cell>
          <cell r="E27" t="str">
            <v xml:space="preserve"> </v>
          </cell>
          <cell r="F27" t="str">
            <v xml:space="preserve"> </v>
          </cell>
          <cell r="G27" t="str">
            <v xml:space="preserve"> </v>
          </cell>
          <cell r="H27" t="str">
            <v xml:space="preserve"> </v>
          </cell>
          <cell r="I27" t="str">
            <v xml:space="preserve"> </v>
          </cell>
          <cell r="J27">
            <v>4</v>
          </cell>
          <cell r="K27">
            <v>28</v>
          </cell>
          <cell r="L27">
            <v>24</v>
          </cell>
          <cell r="M27" t="str">
            <v xml:space="preserve"> </v>
          </cell>
          <cell r="N27" t="str">
            <v xml:space="preserve"> </v>
          </cell>
          <cell r="O27" t="str">
            <v xml:space="preserve"> </v>
          </cell>
          <cell r="P27">
            <v>132</v>
          </cell>
          <cell r="Q27">
            <v>8</v>
          </cell>
          <cell r="R27">
            <v>12</v>
          </cell>
          <cell r="S27" t="str">
            <v xml:space="preserve"> </v>
          </cell>
          <cell r="T27" t="str">
            <v xml:space="preserve"> </v>
          </cell>
          <cell r="U27" t="str">
            <v xml:space="preserve"> </v>
          </cell>
          <cell r="V27" t="str">
            <v xml:space="preserve"> </v>
          </cell>
          <cell r="W27">
            <v>2</v>
          </cell>
          <cell r="X27">
            <v>4</v>
          </cell>
          <cell r="Y27" t="str">
            <v xml:space="preserve"> </v>
          </cell>
          <cell r="AA27">
            <v>214</v>
          </cell>
          <cell r="AB27">
            <v>234.78399999999999</v>
          </cell>
        </row>
        <row r="28">
          <cell r="A28">
            <v>10024</v>
          </cell>
          <cell r="B28">
            <v>2412</v>
          </cell>
          <cell r="C28" t="str">
            <v>Arandela cuadrada para 5/8" (1/8"x2"x5/8")</v>
          </cell>
          <cell r="D28" t="str">
            <v>U</v>
          </cell>
          <cell r="E28" t="str">
            <v xml:space="preserve"> </v>
          </cell>
          <cell r="F28" t="str">
            <v xml:space="preserve"> </v>
          </cell>
          <cell r="G28" t="str">
            <v xml:space="preserve"> </v>
          </cell>
          <cell r="H28" t="str">
            <v xml:space="preserve"> </v>
          </cell>
          <cell r="I28" t="str">
            <v xml:space="preserve"> </v>
          </cell>
          <cell r="J28">
            <v>4</v>
          </cell>
          <cell r="K28">
            <v>70</v>
          </cell>
          <cell r="L28">
            <v>60</v>
          </cell>
          <cell r="M28" t="str">
            <v xml:space="preserve"> </v>
          </cell>
          <cell r="N28" t="str">
            <v xml:space="preserve"> </v>
          </cell>
          <cell r="O28" t="str">
            <v xml:space="preserve"> </v>
          </cell>
          <cell r="P28">
            <v>66</v>
          </cell>
          <cell r="Q28">
            <v>20</v>
          </cell>
          <cell r="R28">
            <v>24</v>
          </cell>
          <cell r="S28" t="str">
            <v xml:space="preserve"> </v>
          </cell>
          <cell r="T28" t="str">
            <v xml:space="preserve"> </v>
          </cell>
          <cell r="U28" t="str">
            <v xml:space="preserve"> </v>
          </cell>
          <cell r="V28" t="str">
            <v xml:space="preserve"> </v>
          </cell>
          <cell r="W28">
            <v>2</v>
          </cell>
          <cell r="X28">
            <v>4</v>
          </cell>
          <cell r="Y28" t="str">
            <v xml:space="preserve"> </v>
          </cell>
          <cell r="AA28">
            <v>250</v>
          </cell>
          <cell r="AB28">
            <v>424.81229999999994</v>
          </cell>
        </row>
        <row r="29">
          <cell r="A29">
            <v>10025</v>
          </cell>
          <cell r="B29">
            <v>2433</v>
          </cell>
          <cell r="C29" t="str">
            <v>Arandela de presión para 1/2"</v>
          </cell>
          <cell r="D29" t="str">
            <v>U</v>
          </cell>
          <cell r="E29" t="str">
            <v xml:space="preserve"> </v>
          </cell>
          <cell r="F29" t="str">
            <v xml:space="preserve"> </v>
          </cell>
          <cell r="G29" t="str">
            <v xml:space="preserve"> </v>
          </cell>
          <cell r="H29" t="str">
            <v xml:space="preserve"> </v>
          </cell>
          <cell r="I29" t="str">
            <v xml:space="preserve"> </v>
          </cell>
          <cell r="J29" t="str">
            <v xml:space="preserve"> </v>
          </cell>
          <cell r="K29" t="str">
            <v xml:space="preserve"> </v>
          </cell>
          <cell r="L29" t="str">
            <v xml:space="preserve"> </v>
          </cell>
          <cell r="M29" t="str">
            <v xml:space="preserve"> </v>
          </cell>
          <cell r="N29" t="str">
            <v xml:space="preserve"> </v>
          </cell>
          <cell r="O29" t="str">
            <v xml:space="preserve"> </v>
          </cell>
          <cell r="P29">
            <v>132</v>
          </cell>
          <cell r="Q29">
            <v>4</v>
          </cell>
          <cell r="R29">
            <v>12</v>
          </cell>
          <cell r="S29" t="str">
            <v xml:space="preserve"> </v>
          </cell>
          <cell r="T29" t="str">
            <v xml:space="preserve"> </v>
          </cell>
          <cell r="U29" t="str">
            <v xml:space="preserve"> </v>
          </cell>
          <cell r="V29" t="str">
            <v xml:space="preserve"> </v>
          </cell>
          <cell r="W29" t="str">
            <v xml:space="preserve"> </v>
          </cell>
          <cell r="X29" t="str">
            <v xml:space="preserve"> </v>
          </cell>
          <cell r="Y29" t="str">
            <v xml:space="preserve"> </v>
          </cell>
          <cell r="AA29">
            <v>148</v>
          </cell>
          <cell r="AB29">
            <v>160.07999999999998</v>
          </cell>
        </row>
        <row r="30">
          <cell r="A30">
            <v>10026</v>
          </cell>
          <cell r="B30">
            <v>2434</v>
          </cell>
          <cell r="C30" t="str">
            <v>Arandela de presión para 5/8"</v>
          </cell>
          <cell r="D30" t="str">
            <v>U</v>
          </cell>
          <cell r="E30" t="str">
            <v xml:space="preserve"> </v>
          </cell>
          <cell r="F30" t="str">
            <v xml:space="preserve"> </v>
          </cell>
          <cell r="G30" t="str">
            <v xml:space="preserve"> </v>
          </cell>
          <cell r="H30" t="str">
            <v xml:space="preserve"> </v>
          </cell>
          <cell r="I30" t="str">
            <v xml:space="preserve"> </v>
          </cell>
          <cell r="J30">
            <v>4</v>
          </cell>
          <cell r="K30">
            <v>7</v>
          </cell>
          <cell r="L30" t="str">
            <v xml:space="preserve"> </v>
          </cell>
          <cell r="M30" t="str">
            <v xml:space="preserve"> </v>
          </cell>
          <cell r="N30" t="str">
            <v xml:space="preserve"> </v>
          </cell>
          <cell r="O30" t="str">
            <v xml:space="preserve"> </v>
          </cell>
          <cell r="P30">
            <v>132</v>
          </cell>
          <cell r="Q30" t="str">
            <v xml:space="preserve"> </v>
          </cell>
          <cell r="R30">
            <v>27</v>
          </cell>
          <cell r="S30" t="str">
            <v xml:space="preserve"> </v>
          </cell>
          <cell r="T30" t="str">
            <v xml:space="preserve"> </v>
          </cell>
          <cell r="U30" t="str">
            <v xml:space="preserve"> </v>
          </cell>
          <cell r="V30" t="str">
            <v xml:space="preserve"> </v>
          </cell>
          <cell r="W30">
            <v>2</v>
          </cell>
          <cell r="X30">
            <v>4</v>
          </cell>
          <cell r="Y30" t="str">
            <v xml:space="preserve"> </v>
          </cell>
          <cell r="AA30">
            <v>176</v>
          </cell>
          <cell r="AB30">
            <v>196.09799999999996</v>
          </cell>
        </row>
        <row r="31">
          <cell r="A31">
            <v>10027</v>
          </cell>
          <cell r="B31">
            <v>2402</v>
          </cell>
          <cell r="C31" t="str">
            <v>Arandela redonda para 1/2"</v>
          </cell>
          <cell r="D31" t="str">
            <v>U</v>
          </cell>
          <cell r="E31" t="str">
            <v xml:space="preserve"> </v>
          </cell>
          <cell r="F31" t="str">
            <v xml:space="preserve"> </v>
          </cell>
          <cell r="G31" t="str">
            <v xml:space="preserve"> </v>
          </cell>
          <cell r="H31" t="str">
            <v xml:space="preserve"> </v>
          </cell>
          <cell r="I31" t="str">
            <v xml:space="preserve"> </v>
          </cell>
          <cell r="J31" t="str">
            <v xml:space="preserve"> </v>
          </cell>
          <cell r="K31">
            <v>28</v>
          </cell>
          <cell r="L31">
            <v>24</v>
          </cell>
          <cell r="M31" t="str">
            <v xml:space="preserve"> </v>
          </cell>
          <cell r="N31" t="str">
            <v xml:space="preserve"> </v>
          </cell>
          <cell r="O31" t="str">
            <v xml:space="preserve"> </v>
          </cell>
          <cell r="P31">
            <v>132</v>
          </cell>
          <cell r="Q31">
            <v>8</v>
          </cell>
          <cell r="R31">
            <v>12</v>
          </cell>
          <cell r="S31" t="str">
            <v xml:space="preserve"> </v>
          </cell>
          <cell r="T31" t="str">
            <v xml:space="preserve"> </v>
          </cell>
          <cell r="U31" t="str">
            <v xml:space="preserve"> </v>
          </cell>
          <cell r="V31" t="str">
            <v xml:space="preserve"> </v>
          </cell>
          <cell r="W31" t="str">
            <v xml:space="preserve"> </v>
          </cell>
          <cell r="X31">
            <v>4</v>
          </cell>
          <cell r="Y31" t="str">
            <v xml:space="preserve"> </v>
          </cell>
          <cell r="AA31">
            <v>208</v>
          </cell>
          <cell r="AB31">
            <v>184.41215999999997</v>
          </cell>
        </row>
        <row r="32">
          <cell r="A32">
            <v>10028</v>
          </cell>
          <cell r="B32">
            <v>2403</v>
          </cell>
          <cell r="C32" t="str">
            <v>Arandela redonda para 5/8"</v>
          </cell>
          <cell r="D32" t="str">
            <v>U</v>
          </cell>
          <cell r="E32" t="str">
            <v xml:space="preserve"> </v>
          </cell>
          <cell r="F32" t="str">
            <v xml:space="preserve"> </v>
          </cell>
          <cell r="G32" t="str">
            <v xml:space="preserve"> </v>
          </cell>
          <cell r="H32" t="str">
            <v xml:space="preserve"> </v>
          </cell>
          <cell r="I32" t="str">
            <v xml:space="preserve"> </v>
          </cell>
          <cell r="J32">
            <v>8</v>
          </cell>
          <cell r="K32">
            <v>7</v>
          </cell>
          <cell r="L32" t="str">
            <v xml:space="preserve"> </v>
          </cell>
          <cell r="M32" t="str">
            <v xml:space="preserve"> </v>
          </cell>
          <cell r="N32" t="str">
            <v xml:space="preserve"> </v>
          </cell>
          <cell r="O32" t="str">
            <v xml:space="preserve"> </v>
          </cell>
          <cell r="P32">
            <v>132</v>
          </cell>
          <cell r="Q32">
            <v>4</v>
          </cell>
          <cell r="R32" t="str">
            <v xml:space="preserve"> </v>
          </cell>
          <cell r="S32" t="str">
            <v xml:space="preserve"> </v>
          </cell>
          <cell r="T32" t="str">
            <v xml:space="preserve"> </v>
          </cell>
          <cell r="U32" t="str">
            <v xml:space="preserve"> </v>
          </cell>
          <cell r="V32" t="str">
            <v xml:space="preserve"> </v>
          </cell>
          <cell r="W32">
            <v>2</v>
          </cell>
          <cell r="X32" t="str">
            <v xml:space="preserve"> </v>
          </cell>
          <cell r="Y32" t="str">
            <v xml:space="preserve"> </v>
          </cell>
          <cell r="AA32">
            <v>153</v>
          </cell>
          <cell r="AB32">
            <v>252.9264</v>
          </cell>
        </row>
        <row r="33">
          <cell r="A33">
            <v>10029</v>
          </cell>
          <cell r="B33" t="str">
            <v>SR-26</v>
          </cell>
          <cell r="C33" t="str">
            <v>Bombillo marca Phillips</v>
          </cell>
          <cell r="D33" t="str">
            <v>U</v>
          </cell>
          <cell r="E33" t="str">
            <v xml:space="preserve"> </v>
          </cell>
          <cell r="F33" t="str">
            <v xml:space="preserve"> </v>
          </cell>
          <cell r="G33" t="str">
            <v xml:space="preserve"> </v>
          </cell>
          <cell r="H33" t="str">
            <v xml:space="preserve"> </v>
          </cell>
          <cell r="I33" t="str">
            <v xml:space="preserve"> </v>
          </cell>
          <cell r="J33" t="str">
            <v xml:space="preserve"> </v>
          </cell>
          <cell r="K33" t="str">
            <v xml:space="preserve"> </v>
          </cell>
          <cell r="L33" t="str">
            <v xml:space="preserve"> </v>
          </cell>
          <cell r="M33" t="str">
            <v xml:space="preserve"> </v>
          </cell>
          <cell r="N33" t="str">
            <v xml:space="preserve"> </v>
          </cell>
          <cell r="O33" t="str">
            <v xml:space="preserve"> </v>
          </cell>
          <cell r="P33" t="str">
            <v xml:space="preserve"> </v>
          </cell>
          <cell r="Q33" t="str">
            <v xml:space="preserve"> </v>
          </cell>
          <cell r="R33" t="str">
            <v xml:space="preserve"> </v>
          </cell>
          <cell r="S33" t="str">
            <v xml:space="preserve"> </v>
          </cell>
          <cell r="T33" t="str">
            <v xml:space="preserve"> </v>
          </cell>
          <cell r="U33" t="str">
            <v xml:space="preserve"> </v>
          </cell>
          <cell r="V33" t="str">
            <v xml:space="preserve"> </v>
          </cell>
          <cell r="W33" t="str">
            <v xml:space="preserve"> </v>
          </cell>
          <cell r="X33" t="str">
            <v xml:space="preserve"> </v>
          </cell>
          <cell r="Y33" t="str">
            <v xml:space="preserve"> </v>
          </cell>
          <cell r="AA33">
            <v>0</v>
          </cell>
          <cell r="AB33">
            <v>20026.007999999998</v>
          </cell>
        </row>
        <row r="34">
          <cell r="A34">
            <v>10030</v>
          </cell>
          <cell r="B34" t="str">
            <v>SR-25</v>
          </cell>
          <cell r="C34" t="str">
            <v>Bombillo marca Tungsram</v>
          </cell>
          <cell r="D34" t="str">
            <v>U</v>
          </cell>
          <cell r="E34" t="str">
            <v xml:space="preserve"> </v>
          </cell>
          <cell r="F34" t="str">
            <v xml:space="preserve"> </v>
          </cell>
          <cell r="G34" t="str">
            <v xml:space="preserve"> </v>
          </cell>
          <cell r="H34" t="str">
            <v xml:space="preserve"> </v>
          </cell>
          <cell r="I34" t="str">
            <v xml:space="preserve"> </v>
          </cell>
          <cell r="J34" t="str">
            <v xml:space="preserve"> </v>
          </cell>
          <cell r="K34" t="str">
            <v xml:space="preserve"> </v>
          </cell>
          <cell r="L34" t="str">
            <v xml:space="preserve"> </v>
          </cell>
          <cell r="M34" t="str">
            <v xml:space="preserve"> </v>
          </cell>
          <cell r="N34" t="str">
            <v xml:space="preserve"> </v>
          </cell>
          <cell r="O34" t="str">
            <v xml:space="preserve"> </v>
          </cell>
          <cell r="P34" t="str">
            <v xml:space="preserve"> </v>
          </cell>
          <cell r="Q34" t="str">
            <v xml:space="preserve"> </v>
          </cell>
          <cell r="R34" t="str">
            <v xml:space="preserve"> </v>
          </cell>
          <cell r="S34" t="str">
            <v xml:space="preserve"> </v>
          </cell>
          <cell r="T34" t="str">
            <v xml:space="preserve"> </v>
          </cell>
          <cell r="U34" t="str">
            <v xml:space="preserve"> </v>
          </cell>
          <cell r="V34" t="str">
            <v xml:space="preserve"> </v>
          </cell>
          <cell r="W34" t="str">
            <v xml:space="preserve"> </v>
          </cell>
          <cell r="X34" t="str">
            <v xml:space="preserve"> </v>
          </cell>
          <cell r="Y34" t="str">
            <v xml:space="preserve"> </v>
          </cell>
          <cell r="AA34">
            <v>0</v>
          </cell>
          <cell r="AB34">
            <v>17948.969999999998</v>
          </cell>
        </row>
        <row r="35">
          <cell r="A35">
            <v>10031</v>
          </cell>
          <cell r="B35">
            <v>3507</v>
          </cell>
          <cell r="C35" t="str">
            <v>Cable ACSR / GA QUAIL 2/0 AWG (6/1)</v>
          </cell>
          <cell r="D35" t="str">
            <v>m</v>
          </cell>
          <cell r="E35" t="str">
            <v xml:space="preserve"> </v>
          </cell>
          <cell r="F35" t="str">
            <v xml:space="preserve"> </v>
          </cell>
          <cell r="G35" t="str">
            <v xml:space="preserve"> </v>
          </cell>
          <cell r="H35" t="str">
            <v xml:space="preserve"> </v>
          </cell>
          <cell r="I35" t="str">
            <v xml:space="preserve"> </v>
          </cell>
          <cell r="J35" t="str">
            <v xml:space="preserve"> </v>
          </cell>
          <cell r="K35" t="str">
            <v xml:space="preserve"> </v>
          </cell>
          <cell r="L35" t="str">
            <v xml:space="preserve"> </v>
          </cell>
          <cell r="M35" t="str">
            <v xml:space="preserve"> </v>
          </cell>
          <cell r="N35" t="str">
            <v xml:space="preserve"> </v>
          </cell>
          <cell r="O35" t="str">
            <v xml:space="preserve"> </v>
          </cell>
          <cell r="P35" t="str">
            <v xml:space="preserve"> </v>
          </cell>
          <cell r="Q35" t="str">
            <v xml:space="preserve"> </v>
          </cell>
          <cell r="R35" t="str">
            <v xml:space="preserve"> </v>
          </cell>
          <cell r="S35" t="str">
            <v xml:space="preserve"> </v>
          </cell>
          <cell r="T35" t="str">
            <v xml:space="preserve"> </v>
          </cell>
          <cell r="U35" t="str">
            <v xml:space="preserve"> </v>
          </cell>
          <cell r="V35" t="str">
            <v xml:space="preserve"> </v>
          </cell>
          <cell r="W35" t="str">
            <v xml:space="preserve"> </v>
          </cell>
          <cell r="X35" t="str">
            <v xml:space="preserve"> </v>
          </cell>
          <cell r="Y35" t="str">
            <v xml:space="preserve"> </v>
          </cell>
          <cell r="AA35">
            <v>0</v>
          </cell>
          <cell r="AB35">
            <v>3429.8880000000004</v>
          </cell>
        </row>
        <row r="36">
          <cell r="A36">
            <v>10032</v>
          </cell>
          <cell r="B36" t="str">
            <v>SR-51</v>
          </cell>
          <cell r="C36" t="str">
            <v>Cable antifraude 1x8 +8 Cu</v>
          </cell>
          <cell r="D36" t="str">
            <v>m</v>
          </cell>
          <cell r="E36" t="str">
            <v xml:space="preserve"> </v>
          </cell>
          <cell r="F36" t="str">
            <v xml:space="preserve"> </v>
          </cell>
          <cell r="G36" t="str">
            <v xml:space="preserve"> </v>
          </cell>
          <cell r="H36" t="str">
            <v xml:space="preserve"> </v>
          </cell>
          <cell r="I36" t="str">
            <v xml:space="preserve"> </v>
          </cell>
          <cell r="J36" t="str">
            <v xml:space="preserve"> </v>
          </cell>
          <cell r="K36" t="str">
            <v xml:space="preserve"> </v>
          </cell>
          <cell r="L36" t="str">
            <v xml:space="preserve"> </v>
          </cell>
          <cell r="M36" t="str">
            <v xml:space="preserve"> </v>
          </cell>
          <cell r="N36" t="str">
            <v xml:space="preserve"> </v>
          </cell>
          <cell r="O36" t="str">
            <v xml:space="preserve"> </v>
          </cell>
          <cell r="P36" t="str">
            <v xml:space="preserve"> </v>
          </cell>
          <cell r="Q36" t="str">
            <v xml:space="preserve"> </v>
          </cell>
          <cell r="R36" t="str">
            <v xml:space="preserve"> </v>
          </cell>
          <cell r="S36" t="str">
            <v xml:space="preserve"> </v>
          </cell>
          <cell r="T36" t="str">
            <v xml:space="preserve"> </v>
          </cell>
          <cell r="U36" t="str">
            <v xml:space="preserve"> </v>
          </cell>
          <cell r="V36" t="str">
            <v xml:space="preserve"> </v>
          </cell>
          <cell r="W36" t="str">
            <v xml:space="preserve"> </v>
          </cell>
          <cell r="X36" t="str">
            <v xml:space="preserve"> </v>
          </cell>
          <cell r="Y36" t="str">
            <v xml:space="preserve"> </v>
          </cell>
          <cell r="AA36">
            <v>0</v>
          </cell>
          <cell r="AB36">
            <v>10379.186999999998</v>
          </cell>
        </row>
        <row r="37">
          <cell r="A37">
            <v>10033</v>
          </cell>
          <cell r="B37" t="str">
            <v>SR-50</v>
          </cell>
          <cell r="C37" t="str">
            <v>Cable antifraude 2x8 +8 Cu</v>
          </cell>
          <cell r="D37" t="str">
            <v>m</v>
          </cell>
          <cell r="E37" t="str">
            <v xml:space="preserve"> </v>
          </cell>
          <cell r="F37" t="str">
            <v xml:space="preserve"> </v>
          </cell>
          <cell r="G37" t="str">
            <v xml:space="preserve"> </v>
          </cell>
          <cell r="H37" t="str">
            <v xml:space="preserve"> </v>
          </cell>
          <cell r="I37" t="str">
            <v xml:space="preserve"> </v>
          </cell>
          <cell r="J37" t="str">
            <v xml:space="preserve"> </v>
          </cell>
          <cell r="K37" t="str">
            <v xml:space="preserve"> </v>
          </cell>
          <cell r="L37" t="str">
            <v xml:space="preserve"> </v>
          </cell>
          <cell r="M37" t="str">
            <v xml:space="preserve"> </v>
          </cell>
          <cell r="N37" t="str">
            <v xml:space="preserve"> </v>
          </cell>
          <cell r="O37" t="str">
            <v xml:space="preserve"> </v>
          </cell>
          <cell r="P37" t="str">
            <v xml:space="preserve"> </v>
          </cell>
          <cell r="Q37" t="str">
            <v xml:space="preserve"> </v>
          </cell>
          <cell r="R37" t="str">
            <v xml:space="preserve"> </v>
          </cell>
          <cell r="S37" t="str">
            <v xml:space="preserve"> </v>
          </cell>
          <cell r="T37" t="str">
            <v xml:space="preserve"> </v>
          </cell>
          <cell r="U37" t="str">
            <v xml:space="preserve"> </v>
          </cell>
          <cell r="V37" t="str">
            <v xml:space="preserve"> </v>
          </cell>
          <cell r="W37" t="str">
            <v xml:space="preserve"> </v>
          </cell>
          <cell r="X37" t="str">
            <v xml:space="preserve"> </v>
          </cell>
          <cell r="Y37">
            <v>700</v>
          </cell>
          <cell r="AA37">
            <v>700</v>
          </cell>
          <cell r="AB37">
            <v>15808.900499999998</v>
          </cell>
        </row>
        <row r="38">
          <cell r="A38">
            <v>10034</v>
          </cell>
          <cell r="B38">
            <v>2803</v>
          </cell>
          <cell r="C38" t="str">
            <v>Cable de acero galvanizado de 1/4"</v>
          </cell>
          <cell r="D38" t="str">
            <v>m</v>
          </cell>
          <cell r="E38" t="str">
            <v xml:space="preserve"> </v>
          </cell>
          <cell r="F38" t="str">
            <v xml:space="preserve"> </v>
          </cell>
          <cell r="G38" t="str">
            <v xml:space="preserve"> </v>
          </cell>
          <cell r="H38" t="str">
            <v xml:space="preserve"> </v>
          </cell>
          <cell r="I38" t="str">
            <v xml:space="preserve"> </v>
          </cell>
          <cell r="J38" t="str">
            <v xml:space="preserve"> </v>
          </cell>
          <cell r="K38" t="str">
            <v xml:space="preserve"> </v>
          </cell>
          <cell r="L38" t="str">
            <v xml:space="preserve"> </v>
          </cell>
          <cell r="M38" t="str">
            <v xml:space="preserve"> </v>
          </cell>
          <cell r="N38" t="str">
            <v xml:space="preserve"> </v>
          </cell>
          <cell r="O38" t="str">
            <v xml:space="preserve"> </v>
          </cell>
          <cell r="P38" t="str">
            <v xml:space="preserve"> </v>
          </cell>
          <cell r="Q38" t="str">
            <v xml:space="preserve"> </v>
          </cell>
          <cell r="R38" t="str">
            <v xml:space="preserve"> </v>
          </cell>
          <cell r="S38" t="str">
            <v xml:space="preserve"> </v>
          </cell>
          <cell r="T38" t="str">
            <v xml:space="preserve"> </v>
          </cell>
          <cell r="U38" t="str">
            <v xml:space="preserve"> </v>
          </cell>
          <cell r="V38" t="str">
            <v xml:space="preserve"> </v>
          </cell>
          <cell r="W38" t="str">
            <v xml:space="preserve"> </v>
          </cell>
          <cell r="X38" t="str">
            <v xml:space="preserve"> </v>
          </cell>
          <cell r="Y38" t="str">
            <v xml:space="preserve"> </v>
          </cell>
          <cell r="AA38">
            <v>0</v>
          </cell>
          <cell r="AB38">
            <v>2401.1999999999998</v>
          </cell>
        </row>
        <row r="39">
          <cell r="A39">
            <v>10035</v>
          </cell>
          <cell r="B39">
            <v>2805</v>
          </cell>
          <cell r="C39" t="str">
            <v>Cable de acero galvanizado de 3/8"</v>
          </cell>
          <cell r="D39" t="str">
            <v>m</v>
          </cell>
          <cell r="E39" t="str">
            <v xml:space="preserve"> </v>
          </cell>
          <cell r="F39" t="str">
            <v xml:space="preserve"> </v>
          </cell>
          <cell r="G39" t="str">
            <v xml:space="preserve"> </v>
          </cell>
          <cell r="H39" t="str">
            <v xml:space="preserve"> </v>
          </cell>
          <cell r="I39" t="str">
            <v xml:space="preserve"> </v>
          </cell>
          <cell r="J39" t="str">
            <v xml:space="preserve"> </v>
          </cell>
          <cell r="K39" t="str">
            <v xml:space="preserve"> </v>
          </cell>
          <cell r="L39" t="str">
            <v xml:space="preserve"> </v>
          </cell>
          <cell r="M39">
            <v>150</v>
          </cell>
          <cell r="N39" t="str">
            <v xml:space="preserve"> </v>
          </cell>
          <cell r="O39" t="str">
            <v xml:space="preserve"> </v>
          </cell>
          <cell r="P39" t="str">
            <v xml:space="preserve"> </v>
          </cell>
          <cell r="Q39" t="str">
            <v xml:space="preserve"> </v>
          </cell>
          <cell r="R39" t="str">
            <v xml:space="preserve"> </v>
          </cell>
          <cell r="S39" t="str">
            <v xml:space="preserve"> </v>
          </cell>
          <cell r="T39" t="str">
            <v xml:space="preserve"> </v>
          </cell>
          <cell r="U39" t="str">
            <v xml:space="preserve"> </v>
          </cell>
          <cell r="V39" t="str">
            <v xml:space="preserve"> </v>
          </cell>
          <cell r="W39" t="str">
            <v xml:space="preserve"> </v>
          </cell>
          <cell r="X39" t="str">
            <v xml:space="preserve"> </v>
          </cell>
          <cell r="Y39" t="str">
            <v xml:space="preserve"> </v>
          </cell>
          <cell r="AA39">
            <v>150</v>
          </cell>
          <cell r="AB39">
            <v>2801.3999999999996</v>
          </cell>
        </row>
        <row r="40">
          <cell r="A40">
            <v>10036</v>
          </cell>
          <cell r="B40">
            <v>2806</v>
          </cell>
          <cell r="C40" t="str">
            <v>Cable de acero galvanizado SGX de 3/8"</v>
          </cell>
          <cell r="D40" t="str">
            <v>m</v>
          </cell>
          <cell r="E40" t="str">
            <v xml:space="preserve"> </v>
          </cell>
          <cell r="F40" t="str">
            <v xml:space="preserve"> </v>
          </cell>
          <cell r="G40" t="str">
            <v xml:space="preserve"> </v>
          </cell>
          <cell r="H40" t="str">
            <v xml:space="preserve"> </v>
          </cell>
          <cell r="I40" t="str">
            <v xml:space="preserve"> </v>
          </cell>
          <cell r="J40" t="str">
            <v xml:space="preserve"> </v>
          </cell>
          <cell r="K40" t="str">
            <v xml:space="preserve"> </v>
          </cell>
          <cell r="L40" t="str">
            <v xml:space="preserve"> </v>
          </cell>
          <cell r="M40" t="str">
            <v xml:space="preserve"> </v>
          </cell>
          <cell r="N40">
            <v>525</v>
          </cell>
          <cell r="O40" t="str">
            <v xml:space="preserve"> </v>
          </cell>
          <cell r="P40" t="str">
            <v xml:space="preserve"> </v>
          </cell>
          <cell r="Q40" t="str">
            <v xml:space="preserve"> </v>
          </cell>
          <cell r="R40" t="str">
            <v xml:space="preserve"> </v>
          </cell>
          <cell r="S40" t="str">
            <v xml:space="preserve"> </v>
          </cell>
          <cell r="T40" t="str">
            <v xml:space="preserve"> </v>
          </cell>
          <cell r="U40" t="str">
            <v xml:space="preserve"> </v>
          </cell>
          <cell r="V40" t="str">
            <v xml:space="preserve"> </v>
          </cell>
          <cell r="W40" t="str">
            <v xml:space="preserve"> </v>
          </cell>
          <cell r="X40" t="str">
            <v xml:space="preserve"> </v>
          </cell>
          <cell r="Y40" t="str">
            <v xml:space="preserve"> </v>
          </cell>
          <cell r="AA40">
            <v>525</v>
          </cell>
          <cell r="AB40">
            <v>4802.3999999999996</v>
          </cell>
        </row>
        <row r="41">
          <cell r="A41">
            <v>10037</v>
          </cell>
          <cell r="B41" t="str">
            <v>SR-62</v>
          </cell>
          <cell r="C41" t="str">
            <v>Cable de Cu con aislamiento termoplástico, calibre # 2</v>
          </cell>
          <cell r="D41" t="str">
            <v>m</v>
          </cell>
          <cell r="E41" t="str">
            <v xml:space="preserve"> </v>
          </cell>
          <cell r="F41" t="str">
            <v xml:space="preserve"> </v>
          </cell>
          <cell r="G41" t="str">
            <v xml:space="preserve"> </v>
          </cell>
          <cell r="H41" t="str">
            <v xml:space="preserve"> </v>
          </cell>
          <cell r="I41" t="str">
            <v xml:space="preserve"> </v>
          </cell>
          <cell r="J41" t="str">
            <v xml:space="preserve"> </v>
          </cell>
          <cell r="K41" t="str">
            <v xml:space="preserve"> </v>
          </cell>
          <cell r="L41" t="str">
            <v xml:space="preserve"> </v>
          </cell>
          <cell r="M41" t="str">
            <v xml:space="preserve"> </v>
          </cell>
          <cell r="N41" t="str">
            <v xml:space="preserve"> </v>
          </cell>
          <cell r="O41" t="str">
            <v xml:space="preserve"> </v>
          </cell>
          <cell r="P41" t="str">
            <v xml:space="preserve"> </v>
          </cell>
          <cell r="Q41" t="str">
            <v xml:space="preserve"> </v>
          </cell>
          <cell r="R41" t="str">
            <v xml:space="preserve"> </v>
          </cell>
          <cell r="S41" t="str">
            <v xml:space="preserve"> </v>
          </cell>
          <cell r="T41" t="str">
            <v xml:space="preserve"> </v>
          </cell>
          <cell r="U41" t="str">
            <v xml:space="preserve"> </v>
          </cell>
          <cell r="V41" t="str">
            <v xml:space="preserve"> </v>
          </cell>
          <cell r="W41" t="str">
            <v xml:space="preserve"> </v>
          </cell>
          <cell r="X41" t="str">
            <v xml:space="preserve"> </v>
          </cell>
          <cell r="Y41" t="str">
            <v xml:space="preserve"> </v>
          </cell>
          <cell r="AA41">
            <v>0</v>
          </cell>
          <cell r="AB41">
            <v>9080.1088</v>
          </cell>
        </row>
        <row r="42">
          <cell r="A42">
            <v>10038</v>
          </cell>
          <cell r="B42" t="str">
            <v>SR-63</v>
          </cell>
          <cell r="C42" t="str">
            <v>Cable de Cu con aislamiento termoplástico, calibre # 2/0</v>
          </cell>
          <cell r="D42" t="str">
            <v>m</v>
          </cell>
          <cell r="E42" t="str">
            <v xml:space="preserve"> </v>
          </cell>
          <cell r="F42" t="str">
            <v xml:space="preserve"> </v>
          </cell>
          <cell r="G42" t="str">
            <v xml:space="preserve"> </v>
          </cell>
          <cell r="H42" t="str">
            <v xml:space="preserve"> </v>
          </cell>
          <cell r="I42" t="str">
            <v xml:space="preserve"> </v>
          </cell>
          <cell r="J42" t="str">
            <v xml:space="preserve"> </v>
          </cell>
          <cell r="K42" t="str">
            <v xml:space="preserve"> </v>
          </cell>
          <cell r="L42" t="str">
            <v xml:space="preserve"> </v>
          </cell>
          <cell r="M42" t="str">
            <v xml:space="preserve"> </v>
          </cell>
          <cell r="N42" t="str">
            <v xml:space="preserve"> </v>
          </cell>
          <cell r="O42" t="str">
            <v xml:space="preserve"> </v>
          </cell>
          <cell r="P42" t="str">
            <v xml:space="preserve"> </v>
          </cell>
          <cell r="Q42" t="str">
            <v xml:space="preserve"> </v>
          </cell>
          <cell r="R42" t="str">
            <v xml:space="preserve"> </v>
          </cell>
          <cell r="S42" t="str">
            <v xml:space="preserve"> </v>
          </cell>
          <cell r="T42" t="str">
            <v xml:space="preserve"> </v>
          </cell>
          <cell r="U42" t="str">
            <v xml:space="preserve"> </v>
          </cell>
          <cell r="V42" t="str">
            <v xml:space="preserve"> </v>
          </cell>
          <cell r="W42" t="str">
            <v xml:space="preserve"> </v>
          </cell>
          <cell r="X42" t="str">
            <v xml:space="preserve"> </v>
          </cell>
          <cell r="Y42" t="str">
            <v xml:space="preserve"> </v>
          </cell>
          <cell r="AA42">
            <v>0</v>
          </cell>
          <cell r="AB42">
            <v>18167.745999999999</v>
          </cell>
        </row>
        <row r="43">
          <cell r="A43">
            <v>10039</v>
          </cell>
          <cell r="B43">
            <v>3611</v>
          </cell>
          <cell r="C43" t="str">
            <v>Cable de Cu con aislamiento termoplástico, calibre # 4</v>
          </cell>
          <cell r="D43" t="str">
            <v>m</v>
          </cell>
          <cell r="E43" t="str">
            <v xml:space="preserve"> </v>
          </cell>
          <cell r="F43" t="str">
            <v xml:space="preserve"> </v>
          </cell>
          <cell r="G43" t="str">
            <v xml:space="preserve"> </v>
          </cell>
          <cell r="H43" t="str">
            <v xml:space="preserve"> </v>
          </cell>
          <cell r="I43" t="str">
            <v xml:space="preserve"> </v>
          </cell>
          <cell r="J43" t="str">
            <v xml:space="preserve"> </v>
          </cell>
          <cell r="K43" t="str">
            <v xml:space="preserve"> </v>
          </cell>
          <cell r="L43" t="str">
            <v xml:space="preserve"> </v>
          </cell>
          <cell r="M43" t="str">
            <v xml:space="preserve"> </v>
          </cell>
          <cell r="N43" t="str">
            <v xml:space="preserve"> </v>
          </cell>
          <cell r="O43" t="str">
            <v xml:space="preserve"> </v>
          </cell>
          <cell r="P43" t="str">
            <v xml:space="preserve"> </v>
          </cell>
          <cell r="Q43" t="str">
            <v xml:space="preserve"> </v>
          </cell>
          <cell r="R43" t="str">
            <v xml:space="preserve"> </v>
          </cell>
          <cell r="S43" t="str">
            <v xml:space="preserve"> </v>
          </cell>
          <cell r="T43" t="str">
            <v xml:space="preserve"> </v>
          </cell>
          <cell r="U43" t="str">
            <v xml:space="preserve"> </v>
          </cell>
          <cell r="V43">
            <v>30</v>
          </cell>
          <cell r="W43" t="str">
            <v xml:space="preserve"> </v>
          </cell>
          <cell r="X43" t="str">
            <v xml:space="preserve"> </v>
          </cell>
          <cell r="Y43" t="str">
            <v xml:space="preserve"> </v>
          </cell>
          <cell r="AA43">
            <v>30</v>
          </cell>
          <cell r="AB43">
            <v>6002.9999999999991</v>
          </cell>
        </row>
        <row r="44">
          <cell r="A44">
            <v>10040</v>
          </cell>
          <cell r="B44" t="str">
            <v>SR-05</v>
          </cell>
          <cell r="C44" t="str">
            <v>Cable trensado 2 x 2  + 1 x 4 AWG.</v>
          </cell>
          <cell r="D44" t="str">
            <v>U</v>
          </cell>
          <cell r="E44" t="str">
            <v xml:space="preserve"> </v>
          </cell>
          <cell r="F44" t="str">
            <v xml:space="preserve"> </v>
          </cell>
          <cell r="G44" t="str">
            <v xml:space="preserve"> </v>
          </cell>
          <cell r="H44" t="str">
            <v xml:space="preserve"> </v>
          </cell>
          <cell r="I44" t="str">
            <v xml:space="preserve"> </v>
          </cell>
          <cell r="J44" t="str">
            <v xml:space="preserve"> </v>
          </cell>
          <cell r="K44" t="str">
            <v xml:space="preserve"> </v>
          </cell>
          <cell r="L44" t="str">
            <v xml:space="preserve"> </v>
          </cell>
          <cell r="M44" t="str">
            <v xml:space="preserve"> </v>
          </cell>
          <cell r="N44" t="str">
            <v xml:space="preserve"> </v>
          </cell>
          <cell r="O44" t="str">
            <v xml:space="preserve"> </v>
          </cell>
          <cell r="P44" t="str">
            <v xml:space="preserve"> </v>
          </cell>
          <cell r="Q44" t="str">
            <v xml:space="preserve"> </v>
          </cell>
          <cell r="R44" t="str">
            <v xml:space="preserve"> </v>
          </cell>
          <cell r="S44" t="str">
            <v xml:space="preserve"> </v>
          </cell>
          <cell r="T44">
            <v>1911</v>
          </cell>
          <cell r="U44" t="str">
            <v xml:space="preserve"> </v>
          </cell>
          <cell r="V44" t="str">
            <v xml:space="preserve"> </v>
          </cell>
          <cell r="W44" t="str">
            <v xml:space="preserve"> </v>
          </cell>
          <cell r="X44" t="str">
            <v xml:space="preserve"> </v>
          </cell>
          <cell r="Y44" t="str">
            <v xml:space="preserve"> </v>
          </cell>
          <cell r="AA44">
            <v>1911</v>
          </cell>
          <cell r="AB44">
            <v>8708.351999999999</v>
          </cell>
        </row>
        <row r="45">
          <cell r="A45">
            <v>10041</v>
          </cell>
          <cell r="B45" t="str">
            <v>SR-47</v>
          </cell>
          <cell r="C45" t="str">
            <v>Cable triplex 2x1/0 AAAC + 1/0 AAAC aislado XLP</v>
          </cell>
          <cell r="D45" t="str">
            <v>m</v>
          </cell>
          <cell r="E45" t="str">
            <v xml:space="preserve"> </v>
          </cell>
          <cell r="F45" t="str">
            <v xml:space="preserve"> </v>
          </cell>
          <cell r="G45" t="str">
            <v xml:space="preserve"> </v>
          </cell>
          <cell r="H45" t="str">
            <v xml:space="preserve"> </v>
          </cell>
          <cell r="I45" t="str">
            <v xml:space="preserve"> </v>
          </cell>
          <cell r="J45" t="str">
            <v xml:space="preserve"> </v>
          </cell>
          <cell r="K45" t="str">
            <v xml:space="preserve"> </v>
          </cell>
          <cell r="L45" t="str">
            <v xml:space="preserve"> </v>
          </cell>
          <cell r="M45" t="str">
            <v xml:space="preserve"> </v>
          </cell>
          <cell r="N45" t="str">
            <v xml:space="preserve"> </v>
          </cell>
          <cell r="O45" t="str">
            <v xml:space="preserve"> </v>
          </cell>
          <cell r="P45" t="str">
            <v xml:space="preserve"> </v>
          </cell>
          <cell r="Q45" t="str">
            <v xml:space="preserve"> </v>
          </cell>
          <cell r="R45" t="str">
            <v xml:space="preserve"> </v>
          </cell>
          <cell r="S45" t="str">
            <v xml:space="preserve"> </v>
          </cell>
          <cell r="T45" t="str">
            <v xml:space="preserve"> </v>
          </cell>
          <cell r="U45" t="str">
            <v xml:space="preserve"> </v>
          </cell>
          <cell r="V45" t="str">
            <v xml:space="preserve"> </v>
          </cell>
          <cell r="W45" t="str">
            <v xml:space="preserve"> </v>
          </cell>
          <cell r="X45" t="str">
            <v xml:space="preserve"> </v>
          </cell>
          <cell r="Y45" t="str">
            <v xml:space="preserve"> </v>
          </cell>
          <cell r="AA45">
            <v>0</v>
          </cell>
          <cell r="AB45">
            <v>23711.85</v>
          </cell>
        </row>
        <row r="46">
          <cell r="A46">
            <v>10042</v>
          </cell>
          <cell r="B46" t="str">
            <v>SR-48</v>
          </cell>
          <cell r="C46" t="str">
            <v>Cable triplex 2x2/0 AAAC + 2/0 AAAC aislado XLP</v>
          </cell>
          <cell r="D46" t="str">
            <v>m</v>
          </cell>
          <cell r="E46" t="str">
            <v xml:space="preserve"> </v>
          </cell>
          <cell r="F46" t="str">
            <v xml:space="preserve"> </v>
          </cell>
          <cell r="G46" t="str">
            <v xml:space="preserve"> </v>
          </cell>
          <cell r="H46" t="str">
            <v xml:space="preserve"> </v>
          </cell>
          <cell r="I46" t="str">
            <v xml:space="preserve"> </v>
          </cell>
          <cell r="J46" t="str">
            <v xml:space="preserve"> </v>
          </cell>
          <cell r="K46" t="str">
            <v xml:space="preserve"> </v>
          </cell>
          <cell r="L46" t="str">
            <v xml:space="preserve"> </v>
          </cell>
          <cell r="M46" t="str">
            <v xml:space="preserve"> </v>
          </cell>
          <cell r="N46" t="str">
            <v xml:space="preserve"> </v>
          </cell>
          <cell r="O46" t="str">
            <v xml:space="preserve"> </v>
          </cell>
          <cell r="P46" t="str">
            <v xml:space="preserve"> </v>
          </cell>
          <cell r="Q46" t="str">
            <v xml:space="preserve"> </v>
          </cell>
          <cell r="R46" t="str">
            <v xml:space="preserve"> </v>
          </cell>
          <cell r="S46" t="str">
            <v xml:space="preserve"> </v>
          </cell>
          <cell r="T46" t="str">
            <v xml:space="preserve"> </v>
          </cell>
          <cell r="U46" t="str">
            <v xml:space="preserve"> </v>
          </cell>
          <cell r="V46" t="str">
            <v xml:space="preserve"> </v>
          </cell>
          <cell r="W46" t="str">
            <v xml:space="preserve"> </v>
          </cell>
          <cell r="X46" t="str">
            <v xml:space="preserve"> </v>
          </cell>
          <cell r="Y46" t="str">
            <v xml:space="preserve"> </v>
          </cell>
          <cell r="AA46">
            <v>0</v>
          </cell>
          <cell r="AB46">
            <v>26584.285499999994</v>
          </cell>
        </row>
        <row r="47">
          <cell r="A47">
            <v>10043</v>
          </cell>
          <cell r="B47" t="str">
            <v>SR-49</v>
          </cell>
          <cell r="C47" t="str">
            <v>Cable triplex 2x4/0 AAAC + 4/0 AAAC aislado XLP</v>
          </cell>
          <cell r="D47" t="str">
            <v>m</v>
          </cell>
          <cell r="E47" t="str">
            <v xml:space="preserve"> </v>
          </cell>
          <cell r="F47" t="str">
            <v xml:space="preserve"> </v>
          </cell>
          <cell r="G47" t="str">
            <v xml:space="preserve"> </v>
          </cell>
          <cell r="H47" t="str">
            <v xml:space="preserve"> </v>
          </cell>
          <cell r="I47" t="str">
            <v xml:space="preserve"> </v>
          </cell>
          <cell r="J47" t="str">
            <v xml:space="preserve"> </v>
          </cell>
          <cell r="K47" t="str">
            <v xml:space="preserve"> </v>
          </cell>
          <cell r="L47" t="str">
            <v xml:space="preserve"> </v>
          </cell>
          <cell r="M47" t="str">
            <v xml:space="preserve"> </v>
          </cell>
          <cell r="N47" t="str">
            <v xml:space="preserve"> </v>
          </cell>
          <cell r="O47" t="str">
            <v xml:space="preserve"> </v>
          </cell>
          <cell r="P47" t="str">
            <v xml:space="preserve"> </v>
          </cell>
          <cell r="Q47" t="str">
            <v xml:space="preserve"> </v>
          </cell>
          <cell r="R47" t="str">
            <v xml:space="preserve"> </v>
          </cell>
          <cell r="S47" t="str">
            <v xml:space="preserve"> </v>
          </cell>
          <cell r="T47" t="str">
            <v xml:space="preserve"> </v>
          </cell>
          <cell r="U47" t="str">
            <v xml:space="preserve"> </v>
          </cell>
          <cell r="V47" t="str">
            <v xml:space="preserve"> </v>
          </cell>
          <cell r="W47" t="str">
            <v xml:space="preserve"> </v>
          </cell>
          <cell r="X47" t="str">
            <v xml:space="preserve"> </v>
          </cell>
          <cell r="Y47" t="str">
            <v xml:space="preserve"> </v>
          </cell>
          <cell r="AA47">
            <v>0</v>
          </cell>
          <cell r="AB47">
            <v>39571.775999999998</v>
          </cell>
        </row>
        <row r="48">
          <cell r="A48">
            <v>10044</v>
          </cell>
          <cell r="B48" t="str">
            <v>SR-43</v>
          </cell>
          <cell r="C48" t="str">
            <v>Caja de derivación de abonado de 4 salidas. Tipo Resorte. Marca AMP</v>
          </cell>
          <cell r="D48" t="str">
            <v>U</v>
          </cell>
          <cell r="E48" t="str">
            <v xml:space="preserve"> </v>
          </cell>
          <cell r="F48" t="str">
            <v xml:space="preserve"> </v>
          </cell>
          <cell r="G48" t="str">
            <v xml:space="preserve"> </v>
          </cell>
          <cell r="H48" t="str">
            <v xml:space="preserve"> </v>
          </cell>
          <cell r="I48">
            <v>28</v>
          </cell>
          <cell r="J48" t="str">
            <v xml:space="preserve"> </v>
          </cell>
          <cell r="K48" t="str">
            <v xml:space="preserve"> </v>
          </cell>
          <cell r="L48" t="str">
            <v xml:space="preserve"> </v>
          </cell>
          <cell r="M48" t="str">
            <v xml:space="preserve"> </v>
          </cell>
          <cell r="N48" t="str">
            <v xml:space="preserve"> </v>
          </cell>
          <cell r="O48" t="str">
            <v xml:space="preserve"> </v>
          </cell>
          <cell r="P48" t="str">
            <v xml:space="preserve"> </v>
          </cell>
          <cell r="Q48" t="str">
            <v xml:space="preserve"> </v>
          </cell>
          <cell r="R48" t="str">
            <v xml:space="preserve"> </v>
          </cell>
          <cell r="S48" t="str">
            <v xml:space="preserve"> </v>
          </cell>
          <cell r="T48" t="str">
            <v xml:space="preserve"> </v>
          </cell>
          <cell r="U48" t="str">
            <v xml:space="preserve"> </v>
          </cell>
          <cell r="V48" t="str">
            <v xml:space="preserve"> </v>
          </cell>
          <cell r="W48" t="str">
            <v xml:space="preserve"> </v>
          </cell>
          <cell r="X48" t="str">
            <v xml:space="preserve"> </v>
          </cell>
          <cell r="Y48" t="str">
            <v xml:space="preserve"> </v>
          </cell>
          <cell r="AA48">
            <v>28</v>
          </cell>
          <cell r="AB48">
            <v>234116.99999999997</v>
          </cell>
        </row>
        <row r="49">
          <cell r="A49">
            <v>10045</v>
          </cell>
          <cell r="B49" t="str">
            <v>SR-42</v>
          </cell>
          <cell r="C49" t="str">
            <v>Caja de derivación de abonado de 9 salidas. Tipo Resorte. Marca AMP</v>
          </cell>
          <cell r="D49" t="str">
            <v>U</v>
          </cell>
          <cell r="E49" t="str">
            <v xml:space="preserve"> </v>
          </cell>
          <cell r="F49" t="str">
            <v xml:space="preserve"> </v>
          </cell>
          <cell r="G49" t="str">
            <v xml:space="preserve"> </v>
          </cell>
          <cell r="H49" t="str">
            <v xml:space="preserve"> </v>
          </cell>
          <cell r="I49">
            <v>0</v>
          </cell>
          <cell r="J49" t="str">
            <v xml:space="preserve"> </v>
          </cell>
          <cell r="K49" t="str">
            <v xml:space="preserve"> </v>
          </cell>
          <cell r="L49" t="str">
            <v xml:space="preserve"> </v>
          </cell>
          <cell r="M49" t="str">
            <v xml:space="preserve"> </v>
          </cell>
          <cell r="N49" t="str">
            <v xml:space="preserve"> </v>
          </cell>
          <cell r="O49" t="str">
            <v xml:space="preserve"> </v>
          </cell>
          <cell r="P49" t="str">
            <v xml:space="preserve"> </v>
          </cell>
          <cell r="Q49" t="str">
            <v xml:space="preserve"> </v>
          </cell>
          <cell r="R49" t="str">
            <v xml:space="preserve"> </v>
          </cell>
          <cell r="S49" t="str">
            <v xml:space="preserve"> </v>
          </cell>
          <cell r="T49" t="str">
            <v xml:space="preserve"> </v>
          </cell>
          <cell r="U49" t="str">
            <v xml:space="preserve"> </v>
          </cell>
          <cell r="V49" t="str">
            <v xml:space="preserve"> </v>
          </cell>
          <cell r="W49" t="str">
            <v xml:space="preserve"> </v>
          </cell>
          <cell r="X49" t="str">
            <v xml:space="preserve"> </v>
          </cell>
          <cell r="Y49" t="str">
            <v xml:space="preserve"> </v>
          </cell>
          <cell r="AA49">
            <v>0</v>
          </cell>
          <cell r="AB49">
            <v>270134.99999999994</v>
          </cell>
        </row>
        <row r="50">
          <cell r="A50">
            <v>10046</v>
          </cell>
          <cell r="B50" t="str">
            <v>SR-45</v>
          </cell>
          <cell r="C50" t="str">
            <v>Caja en policarbonato para contador de dos hilos</v>
          </cell>
          <cell r="D50" t="str">
            <v>U</v>
          </cell>
          <cell r="E50" t="str">
            <v xml:space="preserve"> </v>
          </cell>
          <cell r="F50" t="str">
            <v xml:space="preserve"> </v>
          </cell>
          <cell r="G50" t="str">
            <v xml:space="preserve"> </v>
          </cell>
          <cell r="H50" t="str">
            <v xml:space="preserve"> </v>
          </cell>
          <cell r="I50" t="str">
            <v xml:space="preserve"> </v>
          </cell>
          <cell r="J50" t="str">
            <v xml:space="preserve"> </v>
          </cell>
          <cell r="K50" t="str">
            <v xml:space="preserve"> </v>
          </cell>
          <cell r="L50" t="str">
            <v xml:space="preserve"> </v>
          </cell>
          <cell r="M50" t="str">
            <v xml:space="preserve"> </v>
          </cell>
          <cell r="N50" t="str">
            <v xml:space="preserve"> </v>
          </cell>
          <cell r="O50" t="str">
            <v xml:space="preserve"> </v>
          </cell>
          <cell r="P50" t="str">
            <v xml:space="preserve"> </v>
          </cell>
          <cell r="Q50" t="str">
            <v xml:space="preserve"> </v>
          </cell>
          <cell r="R50" t="str">
            <v xml:space="preserve"> </v>
          </cell>
          <cell r="S50" t="str">
            <v xml:space="preserve"> </v>
          </cell>
          <cell r="T50" t="str">
            <v xml:space="preserve"> </v>
          </cell>
          <cell r="U50" t="str">
            <v xml:space="preserve"> </v>
          </cell>
          <cell r="V50" t="str">
            <v xml:space="preserve"> </v>
          </cell>
          <cell r="W50" t="str">
            <v xml:space="preserve"> </v>
          </cell>
          <cell r="X50" t="str">
            <v xml:space="preserve"> </v>
          </cell>
          <cell r="Y50" t="str">
            <v xml:space="preserve"> </v>
          </cell>
          <cell r="AA50">
            <v>0</v>
          </cell>
          <cell r="AB50">
            <v>45022.5</v>
          </cell>
        </row>
        <row r="51">
          <cell r="A51">
            <v>10047</v>
          </cell>
          <cell r="B51" t="str">
            <v>SR-46</v>
          </cell>
          <cell r="C51" t="str">
            <v>Caja en policarbonato para contador de tres hilos</v>
          </cell>
          <cell r="D51" t="str">
            <v>U</v>
          </cell>
          <cell r="E51" t="str">
            <v xml:space="preserve"> </v>
          </cell>
          <cell r="F51" t="str">
            <v xml:space="preserve"> </v>
          </cell>
          <cell r="G51" t="str">
            <v xml:space="preserve"> </v>
          </cell>
          <cell r="H51" t="str">
            <v xml:space="preserve"> </v>
          </cell>
          <cell r="I51" t="str">
            <v xml:space="preserve"> </v>
          </cell>
          <cell r="J51" t="str">
            <v xml:space="preserve"> </v>
          </cell>
          <cell r="K51" t="str">
            <v xml:space="preserve"> </v>
          </cell>
          <cell r="L51" t="str">
            <v xml:space="preserve"> </v>
          </cell>
          <cell r="M51" t="str">
            <v xml:space="preserve"> </v>
          </cell>
          <cell r="N51" t="str">
            <v xml:space="preserve"> </v>
          </cell>
          <cell r="O51" t="str">
            <v xml:space="preserve"> </v>
          </cell>
          <cell r="P51" t="str">
            <v xml:space="preserve"> </v>
          </cell>
          <cell r="Q51" t="str">
            <v xml:space="preserve"> </v>
          </cell>
          <cell r="R51" t="str">
            <v xml:space="preserve"> </v>
          </cell>
          <cell r="S51" t="str">
            <v xml:space="preserve"> </v>
          </cell>
          <cell r="T51" t="str">
            <v xml:space="preserve"> </v>
          </cell>
          <cell r="U51" t="str">
            <v xml:space="preserve"> </v>
          </cell>
          <cell r="V51" t="str">
            <v xml:space="preserve"> </v>
          </cell>
          <cell r="W51" t="str">
            <v xml:space="preserve"> </v>
          </cell>
          <cell r="X51" t="str">
            <v xml:space="preserve"> </v>
          </cell>
          <cell r="Y51">
            <v>28</v>
          </cell>
          <cell r="AA51">
            <v>28</v>
          </cell>
          <cell r="AB51">
            <v>72035.999999999985</v>
          </cell>
        </row>
        <row r="52">
          <cell r="A52">
            <v>10048</v>
          </cell>
          <cell r="B52">
            <v>1282</v>
          </cell>
          <cell r="C52" t="str">
            <v>Cinta Band-it de 5/8"</v>
          </cell>
          <cell r="D52" t="str">
            <v>m</v>
          </cell>
          <cell r="E52" t="str">
            <v xml:space="preserve"> </v>
          </cell>
          <cell r="F52" t="str">
            <v xml:space="preserve"> </v>
          </cell>
          <cell r="G52" t="str">
            <v xml:space="preserve"> </v>
          </cell>
          <cell r="H52" t="str">
            <v xml:space="preserve"> </v>
          </cell>
          <cell r="I52">
            <v>42</v>
          </cell>
          <cell r="J52" t="str">
            <v xml:space="preserve"> </v>
          </cell>
          <cell r="K52" t="str">
            <v xml:space="preserve"> </v>
          </cell>
          <cell r="L52" t="str">
            <v xml:space="preserve"> </v>
          </cell>
          <cell r="M52" t="str">
            <v xml:space="preserve"> </v>
          </cell>
          <cell r="N52" t="str">
            <v xml:space="preserve"> </v>
          </cell>
          <cell r="O52" t="str">
            <v xml:space="preserve"> </v>
          </cell>
          <cell r="P52" t="str">
            <v xml:space="preserve"> </v>
          </cell>
          <cell r="Q52" t="str">
            <v xml:space="preserve"> </v>
          </cell>
          <cell r="R52" t="str">
            <v xml:space="preserve"> </v>
          </cell>
          <cell r="S52">
            <v>12</v>
          </cell>
          <cell r="T52" t="str">
            <v xml:space="preserve"> </v>
          </cell>
          <cell r="U52" t="str">
            <v xml:space="preserve"> </v>
          </cell>
          <cell r="V52">
            <v>6</v>
          </cell>
          <cell r="W52" t="str">
            <v xml:space="preserve"> </v>
          </cell>
          <cell r="X52" t="str">
            <v xml:space="preserve"> </v>
          </cell>
          <cell r="Y52" t="str">
            <v xml:space="preserve"> </v>
          </cell>
          <cell r="AA52">
            <v>60</v>
          </cell>
          <cell r="AB52">
            <v>3381.6899999999996</v>
          </cell>
        </row>
        <row r="53">
          <cell r="A53">
            <v>10049</v>
          </cell>
          <cell r="B53">
            <v>1222</v>
          </cell>
          <cell r="C53" t="str">
            <v>Collarín de dos salida. Diámetro cerrado de 15 cm.</v>
          </cell>
          <cell r="D53" t="str">
            <v>U</v>
          </cell>
          <cell r="E53" t="str">
            <v xml:space="preserve"> </v>
          </cell>
          <cell r="F53" t="str">
            <v xml:space="preserve"> </v>
          </cell>
          <cell r="G53" t="str">
            <v xml:space="preserve"> </v>
          </cell>
          <cell r="H53" t="str">
            <v xml:space="preserve"> </v>
          </cell>
          <cell r="I53" t="str">
            <v xml:space="preserve"> </v>
          </cell>
          <cell r="J53" t="str">
            <v xml:space="preserve"> </v>
          </cell>
          <cell r="K53" t="str">
            <v xml:space="preserve"> </v>
          </cell>
          <cell r="L53" t="str">
            <v xml:space="preserve"> </v>
          </cell>
          <cell r="M53" t="str">
            <v xml:space="preserve"> </v>
          </cell>
          <cell r="N53" t="str">
            <v xml:space="preserve"> </v>
          </cell>
          <cell r="O53" t="str">
            <v xml:space="preserve"> </v>
          </cell>
          <cell r="P53" t="str">
            <v xml:space="preserve"> </v>
          </cell>
          <cell r="Q53" t="str">
            <v xml:space="preserve"> </v>
          </cell>
          <cell r="R53" t="str">
            <v xml:space="preserve"> </v>
          </cell>
          <cell r="S53" t="str">
            <v xml:space="preserve"> </v>
          </cell>
          <cell r="T53" t="str">
            <v xml:space="preserve"> </v>
          </cell>
          <cell r="U53" t="str">
            <v xml:space="preserve"> </v>
          </cell>
          <cell r="V53" t="str">
            <v xml:space="preserve"> </v>
          </cell>
          <cell r="W53" t="str">
            <v xml:space="preserve"> </v>
          </cell>
          <cell r="X53" t="str">
            <v xml:space="preserve"> </v>
          </cell>
          <cell r="Y53" t="str">
            <v xml:space="preserve"> </v>
          </cell>
          <cell r="AA53">
            <v>0</v>
          </cell>
          <cell r="AB53">
            <v>15583.788</v>
          </cell>
        </row>
        <row r="54">
          <cell r="A54">
            <v>10050</v>
          </cell>
          <cell r="B54">
            <v>1221</v>
          </cell>
          <cell r="C54" t="str">
            <v>Collarín de dos salidas - diámetro cerrado 12 cm</v>
          </cell>
          <cell r="D54" t="str">
            <v>U</v>
          </cell>
          <cell r="E54" t="str">
            <v xml:space="preserve"> </v>
          </cell>
          <cell r="F54" t="str">
            <v xml:space="preserve"> </v>
          </cell>
          <cell r="G54" t="str">
            <v xml:space="preserve"> </v>
          </cell>
          <cell r="H54" t="str">
            <v xml:space="preserve"> </v>
          </cell>
          <cell r="I54" t="str">
            <v xml:space="preserve"> </v>
          </cell>
          <cell r="J54" t="str">
            <v xml:space="preserve"> </v>
          </cell>
          <cell r="K54" t="str">
            <v xml:space="preserve"> </v>
          </cell>
          <cell r="L54">
            <v>12</v>
          </cell>
          <cell r="M54" t="str">
            <v xml:space="preserve"> </v>
          </cell>
          <cell r="N54" t="str">
            <v xml:space="preserve"> </v>
          </cell>
          <cell r="O54" t="str">
            <v xml:space="preserve"> </v>
          </cell>
          <cell r="P54" t="str">
            <v xml:space="preserve"> </v>
          </cell>
          <cell r="Q54" t="str">
            <v xml:space="preserve"> </v>
          </cell>
          <cell r="R54" t="str">
            <v xml:space="preserve"> </v>
          </cell>
          <cell r="S54" t="str">
            <v xml:space="preserve"> </v>
          </cell>
          <cell r="T54" t="str">
            <v xml:space="preserve"> </v>
          </cell>
          <cell r="U54" t="str">
            <v xml:space="preserve"> </v>
          </cell>
          <cell r="V54" t="str">
            <v xml:space="preserve"> </v>
          </cell>
          <cell r="W54" t="str">
            <v xml:space="preserve"> </v>
          </cell>
          <cell r="X54" t="str">
            <v xml:space="preserve"> </v>
          </cell>
          <cell r="Y54" t="str">
            <v xml:space="preserve"> </v>
          </cell>
          <cell r="AA54">
            <v>12</v>
          </cell>
          <cell r="AB54">
            <v>12889.641599999999</v>
          </cell>
        </row>
        <row r="55">
          <cell r="A55">
            <v>10051</v>
          </cell>
          <cell r="B55">
            <v>1211</v>
          </cell>
          <cell r="C55" t="str">
            <v>Collarín de una salida diámetro cerrado 12 cm</v>
          </cell>
          <cell r="D55" t="str">
            <v>U</v>
          </cell>
          <cell r="E55" t="str">
            <v xml:space="preserve"> </v>
          </cell>
          <cell r="F55" t="str">
            <v xml:space="preserve"> </v>
          </cell>
          <cell r="G55" t="str">
            <v xml:space="preserve"> </v>
          </cell>
          <cell r="H55" t="str">
            <v xml:space="preserve"> </v>
          </cell>
          <cell r="I55" t="str">
            <v xml:space="preserve"> </v>
          </cell>
          <cell r="J55" t="str">
            <v xml:space="preserve"> </v>
          </cell>
          <cell r="K55" t="str">
            <v xml:space="preserve"> </v>
          </cell>
          <cell r="L55" t="str">
            <v xml:space="preserve"> </v>
          </cell>
          <cell r="M55" t="str">
            <v xml:space="preserve"> </v>
          </cell>
          <cell r="N55" t="str">
            <v xml:space="preserve"> </v>
          </cell>
          <cell r="O55" t="str">
            <v xml:space="preserve"> </v>
          </cell>
          <cell r="P55" t="str">
            <v xml:space="preserve"> </v>
          </cell>
          <cell r="Q55" t="str">
            <v xml:space="preserve"> </v>
          </cell>
          <cell r="R55" t="str">
            <v xml:space="preserve"> </v>
          </cell>
          <cell r="S55" t="str">
            <v xml:space="preserve"> </v>
          </cell>
          <cell r="T55" t="str">
            <v xml:space="preserve"> </v>
          </cell>
          <cell r="U55" t="str">
            <v xml:space="preserve"> </v>
          </cell>
          <cell r="V55" t="str">
            <v xml:space="preserve"> </v>
          </cell>
          <cell r="W55" t="str">
            <v xml:space="preserve"> </v>
          </cell>
          <cell r="X55" t="str">
            <v xml:space="preserve"> </v>
          </cell>
          <cell r="Y55" t="str">
            <v xml:space="preserve"> </v>
          </cell>
          <cell r="AA55">
            <v>0</v>
          </cell>
          <cell r="AB55">
            <v>11574.851199999999</v>
          </cell>
        </row>
        <row r="56">
          <cell r="A56">
            <v>10052</v>
          </cell>
          <cell r="B56">
            <v>1212</v>
          </cell>
          <cell r="C56" t="str">
            <v>Collarín de una salida. Diámetro cerrado de 15 cm.</v>
          </cell>
          <cell r="D56" t="str">
            <v>U</v>
          </cell>
          <cell r="E56" t="str">
            <v xml:space="preserve"> </v>
          </cell>
          <cell r="F56" t="str">
            <v xml:space="preserve"> </v>
          </cell>
          <cell r="G56" t="str">
            <v xml:space="preserve"> </v>
          </cell>
          <cell r="H56" t="str">
            <v xml:space="preserve"> </v>
          </cell>
          <cell r="I56" t="str">
            <v xml:space="preserve"> </v>
          </cell>
          <cell r="J56" t="str">
            <v xml:space="preserve"> </v>
          </cell>
          <cell r="K56" t="str">
            <v xml:space="preserve"> </v>
          </cell>
          <cell r="L56" t="str">
            <v xml:space="preserve"> </v>
          </cell>
          <cell r="M56" t="str">
            <v xml:space="preserve"> </v>
          </cell>
          <cell r="N56" t="str">
            <v xml:space="preserve"> </v>
          </cell>
          <cell r="O56" t="str">
            <v xml:space="preserve"> </v>
          </cell>
          <cell r="P56" t="str">
            <v xml:space="preserve"> </v>
          </cell>
          <cell r="Q56" t="str">
            <v xml:space="preserve"> </v>
          </cell>
          <cell r="R56" t="str">
            <v xml:space="preserve"> </v>
          </cell>
          <cell r="S56" t="str">
            <v xml:space="preserve"> </v>
          </cell>
          <cell r="T56" t="str">
            <v xml:space="preserve"> </v>
          </cell>
          <cell r="U56" t="str">
            <v xml:space="preserve"> </v>
          </cell>
          <cell r="V56" t="str">
            <v xml:space="preserve"> </v>
          </cell>
          <cell r="W56">
            <v>2</v>
          </cell>
          <cell r="X56">
            <v>8</v>
          </cell>
          <cell r="Y56" t="str">
            <v xml:space="preserve"> </v>
          </cell>
          <cell r="AA56">
            <v>10</v>
          </cell>
          <cell r="AB56">
            <v>14268.997599999999</v>
          </cell>
        </row>
        <row r="57">
          <cell r="A57">
            <v>10053</v>
          </cell>
          <cell r="B57">
            <v>1272</v>
          </cell>
          <cell r="C57" t="str">
            <v>Collarín para transformadores diámetro cerrado 17 cm</v>
          </cell>
          <cell r="D57" t="str">
            <v>U</v>
          </cell>
          <cell r="E57" t="str">
            <v xml:space="preserve"> </v>
          </cell>
          <cell r="F57" t="str">
            <v xml:space="preserve"> </v>
          </cell>
          <cell r="G57" t="str">
            <v xml:space="preserve"> </v>
          </cell>
          <cell r="H57" t="str">
            <v xml:space="preserve"> </v>
          </cell>
          <cell r="I57" t="str">
            <v xml:space="preserve"> </v>
          </cell>
          <cell r="J57">
            <v>8</v>
          </cell>
          <cell r="K57" t="str">
            <v xml:space="preserve"> </v>
          </cell>
          <cell r="L57" t="str">
            <v xml:space="preserve"> </v>
          </cell>
          <cell r="M57" t="str">
            <v xml:space="preserve"> </v>
          </cell>
          <cell r="N57" t="str">
            <v xml:space="preserve"> </v>
          </cell>
          <cell r="O57" t="str">
            <v xml:space="preserve"> </v>
          </cell>
          <cell r="P57" t="str">
            <v xml:space="preserve"> </v>
          </cell>
          <cell r="Q57" t="str">
            <v xml:space="preserve"> </v>
          </cell>
          <cell r="R57" t="str">
            <v xml:space="preserve"> </v>
          </cell>
          <cell r="S57" t="str">
            <v xml:space="preserve"> </v>
          </cell>
          <cell r="T57" t="str">
            <v xml:space="preserve"> </v>
          </cell>
          <cell r="U57" t="str">
            <v xml:space="preserve"> </v>
          </cell>
          <cell r="V57" t="str">
            <v xml:space="preserve"> </v>
          </cell>
          <cell r="W57" t="str">
            <v xml:space="preserve"> </v>
          </cell>
          <cell r="X57">
            <v>8</v>
          </cell>
          <cell r="Y57" t="str">
            <v xml:space="preserve"> </v>
          </cell>
          <cell r="AA57">
            <v>16</v>
          </cell>
          <cell r="AB57">
            <v>17980.881600000001</v>
          </cell>
        </row>
        <row r="58">
          <cell r="A58">
            <v>10054</v>
          </cell>
          <cell r="B58">
            <v>1031</v>
          </cell>
          <cell r="C58" t="str">
            <v>Conector bimetálico (Al-Cu) de dos pernos</v>
          </cell>
          <cell r="D58" t="str">
            <v>U</v>
          </cell>
          <cell r="E58" t="str">
            <v xml:space="preserve"> </v>
          </cell>
          <cell r="F58" t="str">
            <v xml:space="preserve"> </v>
          </cell>
          <cell r="G58" t="str">
            <v xml:space="preserve"> </v>
          </cell>
          <cell r="H58" t="str">
            <v xml:space="preserve"> </v>
          </cell>
          <cell r="I58" t="str">
            <v xml:space="preserve"> </v>
          </cell>
          <cell r="J58" t="str">
            <v xml:space="preserve"> </v>
          </cell>
          <cell r="K58" t="str">
            <v xml:space="preserve"> </v>
          </cell>
          <cell r="L58" t="str">
            <v xml:space="preserve"> </v>
          </cell>
          <cell r="M58" t="str">
            <v xml:space="preserve"> </v>
          </cell>
          <cell r="N58" t="str">
            <v xml:space="preserve"> </v>
          </cell>
          <cell r="O58" t="str">
            <v xml:space="preserve"> </v>
          </cell>
          <cell r="P58" t="str">
            <v xml:space="preserve"> </v>
          </cell>
          <cell r="Q58" t="str">
            <v xml:space="preserve"> </v>
          </cell>
          <cell r="R58" t="str">
            <v xml:space="preserve"> </v>
          </cell>
          <cell r="S58" t="str">
            <v xml:space="preserve"> </v>
          </cell>
          <cell r="T58" t="str">
            <v xml:space="preserve"> </v>
          </cell>
          <cell r="U58" t="str">
            <v xml:space="preserve"> </v>
          </cell>
          <cell r="V58">
            <v>24</v>
          </cell>
          <cell r="W58">
            <v>8</v>
          </cell>
          <cell r="X58" t="str">
            <v xml:space="preserve"> </v>
          </cell>
          <cell r="Y58" t="str">
            <v xml:space="preserve"> </v>
          </cell>
          <cell r="AA58">
            <v>32</v>
          </cell>
          <cell r="AB58">
            <v>6403.2</v>
          </cell>
        </row>
        <row r="59">
          <cell r="A59">
            <v>10055</v>
          </cell>
          <cell r="B59">
            <v>1041</v>
          </cell>
          <cell r="C59" t="str">
            <v>Conector bimetálico (Al-Cu) de un perno con argolla de cobre</v>
          </cell>
          <cell r="D59" t="str">
            <v>U</v>
          </cell>
          <cell r="E59" t="str">
            <v xml:space="preserve"> </v>
          </cell>
          <cell r="F59" t="str">
            <v xml:space="preserve"> </v>
          </cell>
          <cell r="G59" t="str">
            <v xml:space="preserve"> </v>
          </cell>
          <cell r="H59" t="str">
            <v xml:space="preserve"> </v>
          </cell>
          <cell r="I59" t="str">
            <v xml:space="preserve"> </v>
          </cell>
          <cell r="J59" t="str">
            <v xml:space="preserve"> </v>
          </cell>
          <cell r="K59" t="str">
            <v xml:space="preserve"> </v>
          </cell>
          <cell r="L59" t="str">
            <v xml:space="preserve"> </v>
          </cell>
          <cell r="M59" t="str">
            <v xml:space="preserve"> </v>
          </cell>
          <cell r="N59" t="str">
            <v xml:space="preserve"> </v>
          </cell>
          <cell r="O59" t="str">
            <v xml:space="preserve"> </v>
          </cell>
          <cell r="P59" t="str">
            <v xml:space="preserve"> </v>
          </cell>
          <cell r="Q59" t="str">
            <v xml:space="preserve"> </v>
          </cell>
          <cell r="R59" t="str">
            <v xml:space="preserve"> </v>
          </cell>
          <cell r="S59" t="str">
            <v xml:space="preserve"> </v>
          </cell>
          <cell r="T59" t="str">
            <v xml:space="preserve"> </v>
          </cell>
          <cell r="U59" t="str">
            <v xml:space="preserve"> </v>
          </cell>
          <cell r="V59" t="str">
            <v xml:space="preserve"> </v>
          </cell>
          <cell r="W59" t="str">
            <v xml:space="preserve"> </v>
          </cell>
          <cell r="X59" t="str">
            <v xml:space="preserve"> </v>
          </cell>
          <cell r="Y59" t="str">
            <v xml:space="preserve">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xml:space="preserve"> </v>
          </cell>
          <cell r="F60" t="str">
            <v xml:space="preserve"> </v>
          </cell>
          <cell r="G60" t="str">
            <v xml:space="preserve"> </v>
          </cell>
          <cell r="H60" t="str">
            <v xml:space="preserve"> </v>
          </cell>
          <cell r="I60" t="str">
            <v xml:space="preserve"> </v>
          </cell>
          <cell r="J60" t="str">
            <v xml:space="preserve"> </v>
          </cell>
          <cell r="K60" t="str">
            <v xml:space="preserve"> </v>
          </cell>
          <cell r="L60" t="str">
            <v xml:space="preserve"> </v>
          </cell>
          <cell r="M60" t="str">
            <v xml:space="preserve"> </v>
          </cell>
          <cell r="N60" t="str">
            <v xml:space="preserve"> </v>
          </cell>
          <cell r="O60" t="str">
            <v xml:space="preserve"> </v>
          </cell>
          <cell r="P60" t="str">
            <v xml:space="preserve"> </v>
          </cell>
          <cell r="Q60" t="str">
            <v xml:space="preserve"> </v>
          </cell>
          <cell r="R60" t="str">
            <v xml:space="preserve"> </v>
          </cell>
          <cell r="S60" t="str">
            <v xml:space="preserve"> </v>
          </cell>
          <cell r="T60" t="str">
            <v xml:space="preserve"> </v>
          </cell>
          <cell r="U60" t="str">
            <v xml:space="preserve"> </v>
          </cell>
          <cell r="V60" t="str">
            <v xml:space="preserve"> </v>
          </cell>
          <cell r="W60" t="str">
            <v xml:space="preserve"> </v>
          </cell>
          <cell r="X60" t="str">
            <v xml:space="preserve"> </v>
          </cell>
          <cell r="Y60" t="str">
            <v xml:space="preserve">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xml:space="preserve"> </v>
          </cell>
          <cell r="F61" t="str">
            <v xml:space="preserve"> </v>
          </cell>
          <cell r="G61" t="str">
            <v xml:space="preserve"> </v>
          </cell>
          <cell r="H61" t="str">
            <v xml:space="preserve"> </v>
          </cell>
          <cell r="I61" t="str">
            <v xml:space="preserve"> </v>
          </cell>
          <cell r="J61" t="str">
            <v xml:space="preserve"> </v>
          </cell>
          <cell r="K61" t="str">
            <v xml:space="preserve"> </v>
          </cell>
          <cell r="L61" t="str">
            <v xml:space="preserve"> </v>
          </cell>
          <cell r="M61" t="str">
            <v xml:space="preserve"> </v>
          </cell>
          <cell r="N61" t="str">
            <v xml:space="preserve"> </v>
          </cell>
          <cell r="O61" t="str">
            <v xml:space="preserve"> </v>
          </cell>
          <cell r="P61" t="str">
            <v xml:space="preserve"> </v>
          </cell>
          <cell r="Q61" t="str">
            <v xml:space="preserve"> </v>
          </cell>
          <cell r="R61" t="str">
            <v xml:space="preserve"> </v>
          </cell>
          <cell r="S61" t="str">
            <v xml:space="preserve"> </v>
          </cell>
          <cell r="T61" t="str">
            <v xml:space="preserve"> </v>
          </cell>
          <cell r="U61" t="str">
            <v xml:space="preserve"> </v>
          </cell>
          <cell r="V61" t="str">
            <v xml:space="preserve"> </v>
          </cell>
          <cell r="W61" t="str">
            <v xml:space="preserve"> </v>
          </cell>
          <cell r="X61" t="str">
            <v xml:space="preserve"> </v>
          </cell>
          <cell r="Y61" t="str">
            <v xml:space="preserve">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xml:space="preserve"> </v>
          </cell>
          <cell r="F62" t="str">
            <v xml:space="preserve"> </v>
          </cell>
          <cell r="G62" t="str">
            <v xml:space="preserve"> </v>
          </cell>
          <cell r="H62" t="str">
            <v xml:space="preserve"> </v>
          </cell>
          <cell r="I62">
            <v>84</v>
          </cell>
          <cell r="J62" t="str">
            <v xml:space="preserve"> </v>
          </cell>
          <cell r="K62" t="str">
            <v xml:space="preserve"> </v>
          </cell>
          <cell r="L62" t="str">
            <v xml:space="preserve"> </v>
          </cell>
          <cell r="M62" t="str">
            <v xml:space="preserve"> </v>
          </cell>
          <cell r="N62" t="str">
            <v xml:space="preserve"> </v>
          </cell>
          <cell r="O62" t="str">
            <v xml:space="preserve"> </v>
          </cell>
          <cell r="P62" t="str">
            <v xml:space="preserve"> </v>
          </cell>
          <cell r="Q62" t="str">
            <v xml:space="preserve"> </v>
          </cell>
          <cell r="R62" t="str">
            <v xml:space="preserve"> </v>
          </cell>
          <cell r="S62" t="str">
            <v xml:space="preserve"> </v>
          </cell>
          <cell r="T62" t="str">
            <v xml:space="preserve"> </v>
          </cell>
          <cell r="U62" t="str">
            <v xml:space="preserve"> </v>
          </cell>
          <cell r="V62" t="str">
            <v xml:space="preserve"> </v>
          </cell>
          <cell r="W62" t="str">
            <v xml:space="preserve"> </v>
          </cell>
          <cell r="X62" t="str">
            <v xml:space="preserve"> </v>
          </cell>
          <cell r="Y62" t="str">
            <v xml:space="preserve">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xml:space="preserve"> </v>
          </cell>
          <cell r="F63" t="str">
            <v xml:space="preserve"> </v>
          </cell>
          <cell r="G63" t="str">
            <v xml:space="preserve"> </v>
          </cell>
          <cell r="H63" t="str">
            <v xml:space="preserve"> </v>
          </cell>
          <cell r="I63" t="str">
            <v xml:space="preserve"> </v>
          </cell>
          <cell r="J63" t="str">
            <v xml:space="preserve"> </v>
          </cell>
          <cell r="K63" t="str">
            <v xml:space="preserve"> </v>
          </cell>
          <cell r="L63" t="str">
            <v xml:space="preserve"> </v>
          </cell>
          <cell r="M63" t="str">
            <v xml:space="preserve"> </v>
          </cell>
          <cell r="N63" t="str">
            <v xml:space="preserve"> </v>
          </cell>
          <cell r="O63" t="str">
            <v xml:space="preserve"> </v>
          </cell>
          <cell r="P63" t="str">
            <v xml:space="preserve"> </v>
          </cell>
          <cell r="Q63" t="str">
            <v xml:space="preserve"> </v>
          </cell>
          <cell r="R63" t="str">
            <v xml:space="preserve"> </v>
          </cell>
          <cell r="S63" t="str">
            <v xml:space="preserve"> </v>
          </cell>
          <cell r="T63" t="str">
            <v xml:space="preserve"> </v>
          </cell>
          <cell r="U63" t="str">
            <v xml:space="preserve"> </v>
          </cell>
          <cell r="V63" t="str">
            <v xml:space="preserve"> </v>
          </cell>
          <cell r="W63" t="str">
            <v xml:space="preserve"> </v>
          </cell>
          <cell r="X63" t="str">
            <v xml:space="preserve"> </v>
          </cell>
          <cell r="Y63" t="str">
            <v xml:space="preserve"> </v>
          </cell>
          <cell r="AA63">
            <v>0</v>
          </cell>
          <cell r="AB63">
            <v>32416.199999999993</v>
          </cell>
        </row>
        <row r="64">
          <cell r="A64">
            <v>10060</v>
          </cell>
          <cell r="B64">
            <v>1021</v>
          </cell>
          <cell r="C64" t="str">
            <v>Conector de un perno - aleación de aluminio</v>
          </cell>
          <cell r="D64" t="str">
            <v>U</v>
          </cell>
          <cell r="E64" t="str">
            <v xml:space="preserve"> </v>
          </cell>
          <cell r="F64" t="str">
            <v xml:space="preserve"> </v>
          </cell>
          <cell r="G64" t="str">
            <v xml:space="preserve"> </v>
          </cell>
          <cell r="H64" t="str">
            <v xml:space="preserve"> </v>
          </cell>
          <cell r="I64" t="str">
            <v xml:space="preserve"> </v>
          </cell>
          <cell r="J64" t="str">
            <v xml:space="preserve"> </v>
          </cell>
          <cell r="K64" t="str">
            <v xml:space="preserve"> </v>
          </cell>
          <cell r="L64">
            <v>48</v>
          </cell>
          <cell r="M64" t="str">
            <v xml:space="preserve"> </v>
          </cell>
          <cell r="N64" t="str">
            <v xml:space="preserve"> </v>
          </cell>
          <cell r="O64" t="str">
            <v xml:space="preserve"> </v>
          </cell>
          <cell r="P64" t="str">
            <v xml:space="preserve"> </v>
          </cell>
          <cell r="Q64" t="str">
            <v xml:space="preserve"> </v>
          </cell>
          <cell r="R64" t="str">
            <v xml:space="preserve"> </v>
          </cell>
          <cell r="S64" t="str">
            <v xml:space="preserve"> </v>
          </cell>
          <cell r="T64" t="str">
            <v xml:space="preserve"> </v>
          </cell>
          <cell r="U64" t="str">
            <v xml:space="preserve"> </v>
          </cell>
          <cell r="V64" t="str">
            <v xml:space="preserve"> </v>
          </cell>
          <cell r="W64" t="str">
            <v xml:space="preserve"> </v>
          </cell>
          <cell r="X64" t="str">
            <v xml:space="preserve"> </v>
          </cell>
          <cell r="Y64" t="str">
            <v xml:space="preserve"> </v>
          </cell>
          <cell r="AA64">
            <v>48</v>
          </cell>
          <cell r="AB64">
            <v>3334.9999999999995</v>
          </cell>
        </row>
        <row r="65">
          <cell r="A65">
            <v>10061</v>
          </cell>
          <cell r="B65" t="str">
            <v>SR-18</v>
          </cell>
          <cell r="C65" t="str">
            <v>Conector transversal</v>
          </cell>
          <cell r="D65" t="str">
            <v>U</v>
          </cell>
          <cell r="E65" t="str">
            <v xml:space="preserve"> </v>
          </cell>
          <cell r="F65" t="str">
            <v xml:space="preserve"> </v>
          </cell>
          <cell r="G65" t="str">
            <v xml:space="preserve"> </v>
          </cell>
          <cell r="H65" t="str">
            <v xml:space="preserve"> </v>
          </cell>
          <cell r="I65" t="str">
            <v xml:space="preserve"> </v>
          </cell>
          <cell r="J65" t="str">
            <v xml:space="preserve"> </v>
          </cell>
          <cell r="K65" t="str">
            <v xml:space="preserve"> </v>
          </cell>
          <cell r="L65" t="str">
            <v xml:space="preserve"> </v>
          </cell>
          <cell r="M65" t="str">
            <v xml:space="preserve"> </v>
          </cell>
          <cell r="N65" t="str">
            <v xml:space="preserve"> </v>
          </cell>
          <cell r="O65" t="str">
            <v xml:space="preserve"> </v>
          </cell>
          <cell r="P65" t="str">
            <v xml:space="preserve"> </v>
          </cell>
          <cell r="Q65" t="str">
            <v xml:space="preserve"> </v>
          </cell>
          <cell r="R65" t="str">
            <v xml:space="preserve"> </v>
          </cell>
          <cell r="S65" t="str">
            <v xml:space="preserve"> </v>
          </cell>
          <cell r="T65" t="str">
            <v xml:space="preserve"> </v>
          </cell>
          <cell r="U65" t="str">
            <v xml:space="preserve"> </v>
          </cell>
          <cell r="V65" t="str">
            <v xml:space="preserve"> </v>
          </cell>
          <cell r="W65" t="str">
            <v xml:space="preserve"> </v>
          </cell>
          <cell r="X65" t="str">
            <v xml:space="preserve"> </v>
          </cell>
          <cell r="Y65" t="str">
            <v xml:space="preserve"> </v>
          </cell>
          <cell r="AA65">
            <v>0</v>
          </cell>
          <cell r="AB65">
            <v>32282.800000000003</v>
          </cell>
        </row>
        <row r="66">
          <cell r="A66">
            <v>10062</v>
          </cell>
          <cell r="B66" t="str">
            <v>SR-40</v>
          </cell>
          <cell r="C66" t="str">
            <v>Cortacircuito monopolares de 15 KV,  100 A, Acero, Ref: 55449</v>
          </cell>
          <cell r="D66" t="str">
            <v>U</v>
          </cell>
          <cell r="E66" t="str">
            <v xml:space="preserve"> </v>
          </cell>
          <cell r="F66" t="str">
            <v xml:space="preserve"> </v>
          </cell>
          <cell r="G66" t="str">
            <v xml:space="preserve"> </v>
          </cell>
          <cell r="H66" t="str">
            <v xml:space="preserve"> </v>
          </cell>
          <cell r="I66" t="str">
            <v xml:space="preserve"> </v>
          </cell>
          <cell r="J66" t="str">
            <v xml:space="preserve"> </v>
          </cell>
          <cell r="K66" t="str">
            <v xml:space="preserve"> </v>
          </cell>
          <cell r="L66" t="str">
            <v xml:space="preserve"> </v>
          </cell>
          <cell r="M66" t="str">
            <v xml:space="preserve"> </v>
          </cell>
          <cell r="N66" t="str">
            <v xml:space="preserve"> </v>
          </cell>
          <cell r="O66" t="str">
            <v xml:space="preserve"> </v>
          </cell>
          <cell r="P66" t="str">
            <v xml:space="preserve"> </v>
          </cell>
          <cell r="Q66" t="str">
            <v xml:space="preserve"> </v>
          </cell>
          <cell r="R66" t="str">
            <v xml:space="preserve"> </v>
          </cell>
          <cell r="S66" t="str">
            <v xml:space="preserve"> </v>
          </cell>
          <cell r="T66" t="str">
            <v xml:space="preserve"> </v>
          </cell>
          <cell r="U66" t="str">
            <v xml:space="preserve"> </v>
          </cell>
          <cell r="V66" t="str">
            <v xml:space="preserve"> </v>
          </cell>
          <cell r="W66" t="str">
            <v xml:space="preserve"> </v>
          </cell>
          <cell r="X66" t="str">
            <v xml:space="preserve"> </v>
          </cell>
          <cell r="Y66" t="str">
            <v xml:space="preserve"> </v>
          </cell>
          <cell r="AA66">
            <v>0</v>
          </cell>
          <cell r="AB66">
            <v>200099.99999999997</v>
          </cell>
        </row>
        <row r="67">
          <cell r="A67">
            <v>10063</v>
          </cell>
          <cell r="B67">
            <v>5621</v>
          </cell>
          <cell r="C67" t="str">
            <v>Cortacircuito monopolares de 15 KV,  100 A, Hierro, Ref: 55408</v>
          </cell>
          <cell r="D67" t="str">
            <v>U</v>
          </cell>
          <cell r="E67" t="str">
            <v xml:space="preserve"> </v>
          </cell>
          <cell r="F67" t="str">
            <v xml:space="preserve"> </v>
          </cell>
          <cell r="G67" t="str">
            <v xml:space="preserve"> </v>
          </cell>
          <cell r="H67" t="str">
            <v xml:space="preserve"> </v>
          </cell>
          <cell r="I67" t="str">
            <v xml:space="preserve"> </v>
          </cell>
          <cell r="J67" t="str">
            <v xml:space="preserve"> </v>
          </cell>
          <cell r="K67" t="str">
            <v xml:space="preserve"> </v>
          </cell>
          <cell r="L67" t="str">
            <v xml:space="preserve"> </v>
          </cell>
          <cell r="M67" t="str">
            <v xml:space="preserve"> </v>
          </cell>
          <cell r="N67" t="str">
            <v xml:space="preserve"> </v>
          </cell>
          <cell r="O67" t="str">
            <v xml:space="preserve"> </v>
          </cell>
          <cell r="P67" t="str">
            <v xml:space="preserve"> </v>
          </cell>
          <cell r="Q67" t="str">
            <v xml:space="preserve"> </v>
          </cell>
          <cell r="R67" t="str">
            <v xml:space="preserve"> </v>
          </cell>
          <cell r="S67" t="str">
            <v xml:space="preserve"> </v>
          </cell>
          <cell r="T67" t="str">
            <v xml:space="preserve"> </v>
          </cell>
          <cell r="U67" t="str">
            <v xml:space="preserve"> </v>
          </cell>
          <cell r="V67">
            <v>8</v>
          </cell>
          <cell r="W67">
            <v>4</v>
          </cell>
          <cell r="X67" t="str">
            <v xml:space="preserve"> </v>
          </cell>
          <cell r="Y67" t="str">
            <v xml:space="preserve"> </v>
          </cell>
          <cell r="AA67">
            <v>12</v>
          </cell>
          <cell r="AB67">
            <v>155904.00000000003</v>
          </cell>
        </row>
        <row r="68">
          <cell r="A68">
            <v>10064</v>
          </cell>
          <cell r="B68" t="str">
            <v>SR-41</v>
          </cell>
          <cell r="C68" t="str">
            <v>Cortacircuito monopolares de 15 KV,  200 A, Hierro, Ref: 55436</v>
          </cell>
          <cell r="D68" t="str">
            <v>U</v>
          </cell>
          <cell r="E68" t="str">
            <v xml:space="preserve"> </v>
          </cell>
          <cell r="F68" t="str">
            <v xml:space="preserve"> </v>
          </cell>
          <cell r="G68" t="str">
            <v xml:space="preserve"> </v>
          </cell>
          <cell r="H68" t="str">
            <v xml:space="preserve"> </v>
          </cell>
          <cell r="I68" t="str">
            <v xml:space="preserve"> </v>
          </cell>
          <cell r="J68" t="str">
            <v xml:space="preserve"> </v>
          </cell>
          <cell r="K68" t="str">
            <v xml:space="preserve"> </v>
          </cell>
          <cell r="L68" t="str">
            <v xml:space="preserve"> </v>
          </cell>
          <cell r="M68" t="str">
            <v xml:space="preserve"> </v>
          </cell>
          <cell r="N68" t="str">
            <v xml:space="preserve"> </v>
          </cell>
          <cell r="O68" t="str">
            <v xml:space="preserve"> </v>
          </cell>
          <cell r="P68" t="str">
            <v xml:space="preserve"> </v>
          </cell>
          <cell r="Q68" t="str">
            <v xml:space="preserve"> </v>
          </cell>
          <cell r="R68" t="str">
            <v xml:space="preserve"> </v>
          </cell>
          <cell r="S68" t="str">
            <v xml:space="preserve"> </v>
          </cell>
          <cell r="T68" t="str">
            <v xml:space="preserve"> </v>
          </cell>
          <cell r="U68" t="str">
            <v xml:space="preserve"> </v>
          </cell>
          <cell r="V68" t="str">
            <v xml:space="preserve"> </v>
          </cell>
          <cell r="W68" t="str">
            <v xml:space="preserve"> </v>
          </cell>
          <cell r="X68" t="str">
            <v xml:space="preserve"> </v>
          </cell>
          <cell r="Y68" t="str">
            <v xml:space="preserve"> </v>
          </cell>
          <cell r="AA68">
            <v>0</v>
          </cell>
          <cell r="AB68">
            <v>238118.99999999997</v>
          </cell>
        </row>
        <row r="69">
          <cell r="A69">
            <v>10065</v>
          </cell>
          <cell r="B69">
            <v>204</v>
          </cell>
          <cell r="C69" t="str">
            <v>Cruceta de madera de  1.5m x 9cm x 11.5 cm.</v>
          </cell>
          <cell r="D69" t="str">
            <v>U</v>
          </cell>
          <cell r="E69" t="str">
            <v xml:space="preserve"> </v>
          </cell>
          <cell r="F69" t="str">
            <v xml:space="preserve"> </v>
          </cell>
          <cell r="G69" t="str">
            <v xml:space="preserve"> </v>
          </cell>
          <cell r="H69" t="str">
            <v xml:space="preserve"> </v>
          </cell>
          <cell r="I69" t="str">
            <v xml:space="preserve"> </v>
          </cell>
          <cell r="J69" t="str">
            <v xml:space="preserve"> </v>
          </cell>
          <cell r="K69" t="str">
            <v xml:space="preserve"> </v>
          </cell>
          <cell r="L69" t="str">
            <v xml:space="preserve"> </v>
          </cell>
          <cell r="M69" t="str">
            <v xml:space="preserve"> </v>
          </cell>
          <cell r="N69" t="str">
            <v xml:space="preserve"> </v>
          </cell>
          <cell r="O69" t="str">
            <v xml:space="preserve"> </v>
          </cell>
          <cell r="P69" t="str">
            <v xml:space="preserve"> </v>
          </cell>
          <cell r="Q69" t="str">
            <v xml:space="preserve"> </v>
          </cell>
          <cell r="R69" t="str">
            <v xml:space="preserve"> </v>
          </cell>
          <cell r="S69" t="str">
            <v xml:space="preserve"> </v>
          </cell>
          <cell r="T69" t="str">
            <v xml:space="preserve"> </v>
          </cell>
          <cell r="U69" t="str">
            <v xml:space="preserve"> </v>
          </cell>
          <cell r="V69" t="str">
            <v xml:space="preserve"> </v>
          </cell>
          <cell r="W69" t="str">
            <v xml:space="preserve"> </v>
          </cell>
          <cell r="X69" t="str">
            <v xml:space="preserve"> </v>
          </cell>
          <cell r="Y69" t="str">
            <v xml:space="preserve"> </v>
          </cell>
          <cell r="AA69">
            <v>0</v>
          </cell>
          <cell r="AB69">
            <v>0</v>
          </cell>
        </row>
        <row r="70">
          <cell r="A70">
            <v>10066</v>
          </cell>
          <cell r="B70">
            <v>218</v>
          </cell>
          <cell r="C70" t="str">
            <v>Cruceta de madera de  2m x 9,5cm x 12 cm.</v>
          </cell>
          <cell r="D70" t="str">
            <v>U</v>
          </cell>
          <cell r="E70" t="str">
            <v xml:space="preserve"> </v>
          </cell>
          <cell r="F70" t="str">
            <v xml:space="preserve"> </v>
          </cell>
          <cell r="G70" t="str">
            <v xml:space="preserve"> </v>
          </cell>
          <cell r="H70" t="str">
            <v xml:space="preserve"> </v>
          </cell>
          <cell r="I70" t="str">
            <v xml:space="preserve"> </v>
          </cell>
          <cell r="J70" t="str">
            <v xml:space="preserve"> </v>
          </cell>
          <cell r="K70" t="str">
            <v xml:space="preserve"> </v>
          </cell>
          <cell r="L70" t="str">
            <v xml:space="preserve"> </v>
          </cell>
          <cell r="M70" t="str">
            <v xml:space="preserve"> </v>
          </cell>
          <cell r="N70" t="str">
            <v xml:space="preserve"> </v>
          </cell>
          <cell r="O70" t="str">
            <v xml:space="preserve"> </v>
          </cell>
          <cell r="P70" t="str">
            <v xml:space="preserve"> </v>
          </cell>
          <cell r="Q70" t="str">
            <v xml:space="preserve"> </v>
          </cell>
          <cell r="R70" t="str">
            <v xml:space="preserve"> </v>
          </cell>
          <cell r="S70" t="str">
            <v xml:space="preserve"> </v>
          </cell>
          <cell r="T70" t="str">
            <v xml:space="preserve"> </v>
          </cell>
          <cell r="U70" t="str">
            <v xml:space="preserve"> </v>
          </cell>
          <cell r="V70" t="str">
            <v xml:space="preserve"> </v>
          </cell>
          <cell r="W70" t="str">
            <v xml:space="preserve"> </v>
          </cell>
          <cell r="X70" t="str">
            <v xml:space="preserve"> </v>
          </cell>
          <cell r="Y70" t="str">
            <v xml:space="preserve"> </v>
          </cell>
          <cell r="AA70">
            <v>0</v>
          </cell>
          <cell r="AB70">
            <v>0</v>
          </cell>
        </row>
        <row r="71">
          <cell r="A71">
            <v>10067</v>
          </cell>
          <cell r="B71">
            <v>201</v>
          </cell>
          <cell r="C71" t="str">
            <v>Cruceta de madera de  2m x 9cm x 11.5 cm.</v>
          </cell>
          <cell r="D71" t="str">
            <v>U</v>
          </cell>
          <cell r="E71" t="str">
            <v xml:space="preserve"> </v>
          </cell>
          <cell r="F71" t="str">
            <v xml:space="preserve"> </v>
          </cell>
          <cell r="G71" t="str">
            <v xml:space="preserve"> </v>
          </cell>
          <cell r="H71" t="str">
            <v xml:space="preserve"> </v>
          </cell>
          <cell r="I71" t="str">
            <v xml:space="preserve"> </v>
          </cell>
          <cell r="J71" t="str">
            <v xml:space="preserve"> </v>
          </cell>
          <cell r="K71" t="str">
            <v xml:space="preserve"> </v>
          </cell>
          <cell r="L71" t="str">
            <v xml:space="preserve"> </v>
          </cell>
          <cell r="M71" t="str">
            <v xml:space="preserve"> </v>
          </cell>
          <cell r="N71" t="str">
            <v xml:space="preserve"> </v>
          </cell>
          <cell r="O71" t="str">
            <v xml:space="preserve"> </v>
          </cell>
          <cell r="P71" t="str">
            <v xml:space="preserve"> </v>
          </cell>
          <cell r="Q71" t="str">
            <v xml:space="preserve"> </v>
          </cell>
          <cell r="R71" t="str">
            <v xml:space="preserve"> </v>
          </cell>
          <cell r="S71" t="str">
            <v xml:space="preserve"> </v>
          </cell>
          <cell r="T71" t="str">
            <v xml:space="preserve"> </v>
          </cell>
          <cell r="U71" t="str">
            <v xml:space="preserve"> </v>
          </cell>
          <cell r="V71" t="str">
            <v xml:space="preserve"> </v>
          </cell>
          <cell r="W71" t="str">
            <v xml:space="preserve"> </v>
          </cell>
          <cell r="X71" t="str">
            <v xml:space="preserve"> </v>
          </cell>
          <cell r="Y71" t="str">
            <v xml:space="preserve"> </v>
          </cell>
          <cell r="AA71">
            <v>0</v>
          </cell>
          <cell r="AB71">
            <v>0</v>
          </cell>
        </row>
        <row r="72">
          <cell r="A72">
            <v>10068</v>
          </cell>
          <cell r="B72">
            <v>202</v>
          </cell>
          <cell r="C72" t="str">
            <v>Cruceta de madera de  2m x 9cm x 11.5 cm.</v>
          </cell>
          <cell r="D72" t="str">
            <v>U</v>
          </cell>
          <cell r="E72" t="str">
            <v xml:space="preserve"> </v>
          </cell>
          <cell r="F72" t="str">
            <v xml:space="preserve"> </v>
          </cell>
          <cell r="G72" t="str">
            <v xml:space="preserve"> </v>
          </cell>
          <cell r="H72" t="str">
            <v xml:space="preserve"> </v>
          </cell>
          <cell r="I72" t="str">
            <v xml:space="preserve"> </v>
          </cell>
          <cell r="J72" t="str">
            <v xml:space="preserve"> </v>
          </cell>
          <cell r="K72" t="str">
            <v xml:space="preserve"> </v>
          </cell>
          <cell r="L72" t="str">
            <v xml:space="preserve"> </v>
          </cell>
          <cell r="M72" t="str">
            <v xml:space="preserve"> </v>
          </cell>
          <cell r="N72" t="str">
            <v xml:space="preserve"> </v>
          </cell>
          <cell r="O72" t="str">
            <v xml:space="preserve"> </v>
          </cell>
          <cell r="P72" t="str">
            <v xml:space="preserve"> </v>
          </cell>
          <cell r="Q72" t="str">
            <v xml:space="preserve"> </v>
          </cell>
          <cell r="R72" t="str">
            <v xml:space="preserve"> </v>
          </cell>
          <cell r="S72" t="str">
            <v xml:space="preserve"> </v>
          </cell>
          <cell r="T72" t="str">
            <v xml:space="preserve"> </v>
          </cell>
          <cell r="U72" t="str">
            <v xml:space="preserve"> </v>
          </cell>
          <cell r="V72" t="str">
            <v xml:space="preserve"> </v>
          </cell>
          <cell r="W72" t="str">
            <v xml:space="preserve"> </v>
          </cell>
          <cell r="X72" t="str">
            <v xml:space="preserve"> </v>
          </cell>
          <cell r="Y72" t="str">
            <v xml:space="preserve"> </v>
          </cell>
          <cell r="AA72">
            <v>0</v>
          </cell>
          <cell r="AB72">
            <v>0</v>
          </cell>
        </row>
        <row r="73">
          <cell r="A73">
            <v>10069</v>
          </cell>
          <cell r="B73">
            <v>265</v>
          </cell>
          <cell r="C73" t="str">
            <v>Cruceta metálica de 2 m en ángulo de 2,5"x2,5"x1/4"</v>
          </cell>
          <cell r="D73" t="str">
            <v>U</v>
          </cell>
          <cell r="E73" t="str">
            <v xml:space="preserve"> </v>
          </cell>
          <cell r="F73" t="str">
            <v xml:space="preserve"> </v>
          </cell>
          <cell r="G73" t="str">
            <v xml:space="preserve"> </v>
          </cell>
          <cell r="H73" t="str">
            <v xml:space="preserve"> </v>
          </cell>
          <cell r="I73" t="str">
            <v xml:space="preserve"> </v>
          </cell>
          <cell r="J73">
            <v>4</v>
          </cell>
          <cell r="K73">
            <v>14</v>
          </cell>
          <cell r="L73">
            <v>12</v>
          </cell>
          <cell r="M73" t="str">
            <v xml:space="preserve"> </v>
          </cell>
          <cell r="N73" t="str">
            <v xml:space="preserve"> </v>
          </cell>
          <cell r="O73" t="str">
            <v xml:space="preserve"> </v>
          </cell>
          <cell r="P73">
            <v>66</v>
          </cell>
          <cell r="Q73">
            <v>4</v>
          </cell>
          <cell r="R73">
            <v>6</v>
          </cell>
          <cell r="S73" t="str">
            <v xml:space="preserve"> </v>
          </cell>
          <cell r="T73" t="str">
            <v xml:space="preserve"> </v>
          </cell>
          <cell r="U73" t="str">
            <v xml:space="preserve"> </v>
          </cell>
          <cell r="V73" t="str">
            <v xml:space="preserve"> </v>
          </cell>
          <cell r="W73">
            <v>2</v>
          </cell>
          <cell r="X73">
            <v>4</v>
          </cell>
          <cell r="Y73" t="str">
            <v xml:space="preserve"> </v>
          </cell>
          <cell r="AA73">
            <v>112</v>
          </cell>
          <cell r="AB73">
            <v>43941.959999999992</v>
          </cell>
        </row>
        <row r="74">
          <cell r="A74">
            <v>10070</v>
          </cell>
          <cell r="B74">
            <v>267</v>
          </cell>
          <cell r="C74" t="str">
            <v>Cruceta metálica de 2 m en ángulo de 2,5"x2,5"x1/4"</v>
          </cell>
          <cell r="D74" t="str">
            <v>U</v>
          </cell>
          <cell r="E74" t="str">
            <v xml:space="preserve"> </v>
          </cell>
          <cell r="F74" t="str">
            <v xml:space="preserve"> </v>
          </cell>
          <cell r="G74" t="str">
            <v xml:space="preserve"> </v>
          </cell>
          <cell r="H74" t="str">
            <v xml:space="preserve"> </v>
          </cell>
          <cell r="I74" t="str">
            <v xml:space="preserve"> </v>
          </cell>
          <cell r="J74" t="str">
            <v xml:space="preserve"> </v>
          </cell>
          <cell r="K74" t="str">
            <v xml:space="preserve"> </v>
          </cell>
          <cell r="L74" t="str">
            <v xml:space="preserve"> </v>
          </cell>
          <cell r="M74" t="str">
            <v xml:space="preserve"> </v>
          </cell>
          <cell r="N74" t="str">
            <v xml:space="preserve"> </v>
          </cell>
          <cell r="O74" t="str">
            <v xml:space="preserve"> </v>
          </cell>
          <cell r="P74" t="str">
            <v xml:space="preserve"> </v>
          </cell>
          <cell r="Q74" t="str">
            <v xml:space="preserve"> </v>
          </cell>
          <cell r="R74" t="str">
            <v xml:space="preserve"> </v>
          </cell>
          <cell r="S74" t="str">
            <v xml:space="preserve"> </v>
          </cell>
          <cell r="T74" t="str">
            <v xml:space="preserve"> </v>
          </cell>
          <cell r="U74" t="str">
            <v xml:space="preserve"> </v>
          </cell>
          <cell r="V74" t="str">
            <v xml:space="preserve"> </v>
          </cell>
          <cell r="W74" t="str">
            <v xml:space="preserve"> </v>
          </cell>
          <cell r="X74" t="str">
            <v xml:space="preserve"> </v>
          </cell>
          <cell r="Y74" t="str">
            <v xml:space="preserve"> </v>
          </cell>
          <cell r="AA74">
            <v>0</v>
          </cell>
          <cell r="AB74">
            <v>43941.959999999992</v>
          </cell>
        </row>
        <row r="75">
          <cell r="A75">
            <v>10071</v>
          </cell>
          <cell r="B75">
            <v>313</v>
          </cell>
          <cell r="C75" t="str">
            <v>Diagonal de 0.64 m en ángulo de 1.5x1.5x3/16"</v>
          </cell>
          <cell r="D75" t="str">
            <v>U</v>
          </cell>
          <cell r="E75" t="str">
            <v xml:space="preserve"> </v>
          </cell>
          <cell r="F75" t="str">
            <v xml:space="preserve"> </v>
          </cell>
          <cell r="G75" t="str">
            <v xml:space="preserve"> </v>
          </cell>
          <cell r="H75" t="str">
            <v xml:space="preserve"> </v>
          </cell>
          <cell r="I75" t="str">
            <v xml:space="preserve"> </v>
          </cell>
          <cell r="J75">
            <v>4</v>
          </cell>
          <cell r="K75">
            <v>28</v>
          </cell>
          <cell r="L75">
            <v>24</v>
          </cell>
          <cell r="M75" t="str">
            <v xml:space="preserve"> </v>
          </cell>
          <cell r="N75" t="str">
            <v xml:space="preserve"> </v>
          </cell>
          <cell r="O75" t="str">
            <v xml:space="preserve"> </v>
          </cell>
          <cell r="P75" t="str">
            <v xml:space="preserve"> </v>
          </cell>
          <cell r="Q75" t="str">
            <v xml:space="preserve"> </v>
          </cell>
          <cell r="R75" t="str">
            <v xml:space="preserve"> </v>
          </cell>
          <cell r="S75" t="str">
            <v xml:space="preserve"> </v>
          </cell>
          <cell r="T75" t="str">
            <v xml:space="preserve"> </v>
          </cell>
          <cell r="U75" t="str">
            <v xml:space="preserve"> </v>
          </cell>
          <cell r="V75" t="str">
            <v xml:space="preserve"> </v>
          </cell>
          <cell r="W75" t="str">
            <v xml:space="preserve"> </v>
          </cell>
          <cell r="X75">
            <v>4</v>
          </cell>
          <cell r="Y75" t="str">
            <v xml:space="preserve"> </v>
          </cell>
          <cell r="AA75">
            <v>60</v>
          </cell>
          <cell r="AB75">
            <v>12806.4</v>
          </cell>
        </row>
        <row r="76">
          <cell r="A76">
            <v>10072</v>
          </cell>
          <cell r="B76">
            <v>333</v>
          </cell>
          <cell r="C76" t="str">
            <v>Diagonal de 0.68 m en ángulo de 1.5x1.5x3/16"</v>
          </cell>
          <cell r="D76" t="str">
            <v>U</v>
          </cell>
          <cell r="E76" t="str">
            <v xml:space="preserve"> </v>
          </cell>
          <cell r="F76" t="str">
            <v xml:space="preserve"> </v>
          </cell>
          <cell r="G76" t="str">
            <v xml:space="preserve"> </v>
          </cell>
          <cell r="H76" t="str">
            <v xml:space="preserve"> </v>
          </cell>
          <cell r="I76" t="str">
            <v xml:space="preserve"> </v>
          </cell>
          <cell r="J76" t="str">
            <v xml:space="preserve"> </v>
          </cell>
          <cell r="K76" t="str">
            <v xml:space="preserve"> </v>
          </cell>
          <cell r="L76" t="str">
            <v xml:space="preserve"> </v>
          </cell>
          <cell r="M76" t="str">
            <v xml:space="preserve"> </v>
          </cell>
          <cell r="N76" t="str">
            <v xml:space="preserve"> </v>
          </cell>
          <cell r="O76" t="str">
            <v xml:space="preserve"> </v>
          </cell>
          <cell r="P76" t="str">
            <v xml:space="preserve"> </v>
          </cell>
          <cell r="Q76" t="str">
            <v xml:space="preserve"> </v>
          </cell>
          <cell r="R76" t="str">
            <v xml:space="preserve"> </v>
          </cell>
          <cell r="S76" t="str">
            <v xml:space="preserve"> </v>
          </cell>
          <cell r="T76" t="str">
            <v xml:space="preserve"> </v>
          </cell>
          <cell r="U76" t="str">
            <v xml:space="preserve"> </v>
          </cell>
          <cell r="V76" t="str">
            <v xml:space="preserve"> </v>
          </cell>
          <cell r="W76">
            <v>2</v>
          </cell>
          <cell r="X76" t="str">
            <v xml:space="preserve"> </v>
          </cell>
          <cell r="Y76" t="str">
            <v xml:space="preserve"> </v>
          </cell>
          <cell r="AA76">
            <v>2</v>
          </cell>
          <cell r="AB76">
            <v>14007</v>
          </cell>
        </row>
        <row r="77">
          <cell r="A77">
            <v>10073</v>
          </cell>
          <cell r="B77">
            <v>312</v>
          </cell>
          <cell r="C77" t="str">
            <v>Diagonal de 1,03 m en ángulo de 1.5x1.5x3/16"</v>
          </cell>
          <cell r="D77" t="str">
            <v>U</v>
          </cell>
          <cell r="E77" t="str">
            <v xml:space="preserve"> </v>
          </cell>
          <cell r="F77" t="str">
            <v xml:space="preserve"> </v>
          </cell>
          <cell r="G77" t="str">
            <v xml:space="preserve"> </v>
          </cell>
          <cell r="H77" t="str">
            <v xml:space="preserve"> </v>
          </cell>
          <cell r="I77" t="str">
            <v xml:space="preserve"> </v>
          </cell>
          <cell r="J77" t="str">
            <v xml:space="preserve"> </v>
          </cell>
          <cell r="K77" t="str">
            <v xml:space="preserve"> </v>
          </cell>
          <cell r="L77" t="str">
            <v xml:space="preserve"> </v>
          </cell>
          <cell r="M77" t="str">
            <v xml:space="preserve"> </v>
          </cell>
          <cell r="N77" t="str">
            <v xml:space="preserve"> </v>
          </cell>
          <cell r="O77" t="str">
            <v xml:space="preserve"> </v>
          </cell>
          <cell r="P77" t="str">
            <v xml:space="preserve"> </v>
          </cell>
          <cell r="Q77" t="str">
            <v xml:space="preserve"> </v>
          </cell>
          <cell r="R77" t="str">
            <v xml:space="preserve"> </v>
          </cell>
          <cell r="S77" t="str">
            <v xml:space="preserve"> </v>
          </cell>
          <cell r="T77" t="str">
            <v xml:space="preserve"> </v>
          </cell>
          <cell r="U77" t="str">
            <v xml:space="preserve"> </v>
          </cell>
          <cell r="V77" t="str">
            <v xml:space="preserve"> </v>
          </cell>
          <cell r="W77" t="str">
            <v xml:space="preserve"> </v>
          </cell>
          <cell r="X77" t="str">
            <v xml:space="preserve"> </v>
          </cell>
          <cell r="Y77" t="str">
            <v xml:space="preserve"> </v>
          </cell>
          <cell r="AA77">
            <v>0</v>
          </cell>
          <cell r="AB77">
            <v>18035.679999999997</v>
          </cell>
        </row>
        <row r="78">
          <cell r="A78">
            <v>10074</v>
          </cell>
          <cell r="B78" t="str">
            <v>0232</v>
          </cell>
          <cell r="C78" t="str">
            <v>Diagonal de 1,16m en ángulo de 1,5"x1,5"x3/16"</v>
          </cell>
          <cell r="D78" t="str">
            <v>U</v>
          </cell>
          <cell r="E78" t="str">
            <v xml:space="preserve"> </v>
          </cell>
          <cell r="F78" t="str">
            <v xml:space="preserve"> </v>
          </cell>
          <cell r="G78" t="str">
            <v xml:space="preserve"> </v>
          </cell>
          <cell r="H78" t="str">
            <v xml:space="preserve"> </v>
          </cell>
          <cell r="I78" t="str">
            <v xml:space="preserve"> </v>
          </cell>
          <cell r="J78" t="str">
            <v xml:space="preserve"> </v>
          </cell>
          <cell r="K78" t="str">
            <v xml:space="preserve"> </v>
          </cell>
          <cell r="L78" t="str">
            <v xml:space="preserve"> </v>
          </cell>
          <cell r="M78" t="str">
            <v xml:space="preserve"> </v>
          </cell>
          <cell r="N78" t="str">
            <v xml:space="preserve"> </v>
          </cell>
          <cell r="O78" t="str">
            <v xml:space="preserve"> </v>
          </cell>
          <cell r="P78" t="str">
            <v xml:space="preserve"> </v>
          </cell>
          <cell r="Q78" t="str">
            <v xml:space="preserve"> </v>
          </cell>
          <cell r="R78" t="str">
            <v xml:space="preserve"> </v>
          </cell>
          <cell r="S78" t="str">
            <v xml:space="preserve"> </v>
          </cell>
          <cell r="T78" t="str">
            <v xml:space="preserve"> </v>
          </cell>
          <cell r="U78" t="str">
            <v xml:space="preserve"> </v>
          </cell>
          <cell r="V78" t="str">
            <v xml:space="preserve"> </v>
          </cell>
          <cell r="W78" t="str">
            <v xml:space="preserve"> </v>
          </cell>
          <cell r="X78" t="str">
            <v xml:space="preserve"> </v>
          </cell>
          <cell r="Y78" t="str">
            <v xml:space="preserve"> </v>
          </cell>
          <cell r="AA78">
            <v>0</v>
          </cell>
          <cell r="AB78">
            <v>12104.075679999996</v>
          </cell>
        </row>
        <row r="79">
          <cell r="A79">
            <v>10075</v>
          </cell>
          <cell r="B79" t="str">
            <v>0321</v>
          </cell>
          <cell r="C79" t="str">
            <v>Diagonal en V de 1,1m en ángulo de 1,5"x1,5"x3/16"</v>
          </cell>
          <cell r="D79" t="str">
            <v>U</v>
          </cell>
          <cell r="E79" t="str">
            <v xml:space="preserve"> </v>
          </cell>
          <cell r="F79" t="str">
            <v xml:space="preserve"> </v>
          </cell>
          <cell r="G79" t="str">
            <v xml:space="preserve"> </v>
          </cell>
          <cell r="H79" t="str">
            <v xml:space="preserve"> </v>
          </cell>
          <cell r="I79" t="str">
            <v xml:space="preserve"> </v>
          </cell>
          <cell r="J79" t="str">
            <v xml:space="preserve"> </v>
          </cell>
          <cell r="K79" t="str">
            <v xml:space="preserve"> </v>
          </cell>
          <cell r="L79" t="str">
            <v xml:space="preserve"> </v>
          </cell>
          <cell r="M79" t="str">
            <v xml:space="preserve"> </v>
          </cell>
          <cell r="N79" t="str">
            <v xml:space="preserve"> </v>
          </cell>
          <cell r="O79" t="str">
            <v xml:space="preserve"> </v>
          </cell>
          <cell r="P79" t="str">
            <v xml:space="preserve"> </v>
          </cell>
          <cell r="Q79" t="str">
            <v xml:space="preserve"> </v>
          </cell>
          <cell r="R79" t="str">
            <v xml:space="preserve"> </v>
          </cell>
          <cell r="S79" t="str">
            <v xml:space="preserve"> </v>
          </cell>
          <cell r="T79" t="str">
            <v xml:space="preserve"> </v>
          </cell>
          <cell r="U79" t="str">
            <v xml:space="preserve"> </v>
          </cell>
          <cell r="V79" t="str">
            <v xml:space="preserve"> </v>
          </cell>
          <cell r="W79" t="str">
            <v xml:space="preserve"> </v>
          </cell>
          <cell r="X79" t="str">
            <v xml:space="preserve"> </v>
          </cell>
          <cell r="Y79" t="str">
            <v xml:space="preserve"> </v>
          </cell>
          <cell r="AA79">
            <v>0</v>
          </cell>
          <cell r="AB79">
            <v>20347.368599999994</v>
          </cell>
        </row>
        <row r="80">
          <cell r="A80">
            <v>10076</v>
          </cell>
          <cell r="B80">
            <v>321</v>
          </cell>
          <cell r="C80" t="str">
            <v>Diagonal en V de 1,1m en ángulo de 1.5"x1.5"x3/16"</v>
          </cell>
          <cell r="D80" t="str">
            <v>U</v>
          </cell>
          <cell r="E80" t="str">
            <v xml:space="preserve"> </v>
          </cell>
          <cell r="F80" t="str">
            <v xml:space="preserve"> </v>
          </cell>
          <cell r="G80" t="str">
            <v xml:space="preserve"> </v>
          </cell>
          <cell r="H80" t="str">
            <v xml:space="preserve"> </v>
          </cell>
          <cell r="I80" t="str">
            <v xml:space="preserve"> </v>
          </cell>
          <cell r="J80" t="str">
            <v xml:space="preserve"> </v>
          </cell>
          <cell r="K80" t="str">
            <v xml:space="preserve"> </v>
          </cell>
          <cell r="L80" t="str">
            <v xml:space="preserve"> </v>
          </cell>
          <cell r="M80" t="str">
            <v xml:space="preserve"> </v>
          </cell>
          <cell r="N80" t="str">
            <v xml:space="preserve"> </v>
          </cell>
          <cell r="O80" t="str">
            <v xml:space="preserve"> </v>
          </cell>
          <cell r="P80">
            <v>66</v>
          </cell>
          <cell r="Q80">
            <v>4</v>
          </cell>
          <cell r="R80">
            <v>6</v>
          </cell>
          <cell r="S80" t="str">
            <v xml:space="preserve"> </v>
          </cell>
          <cell r="T80" t="str">
            <v xml:space="preserve"> </v>
          </cell>
          <cell r="U80" t="str">
            <v xml:space="preserve"> </v>
          </cell>
          <cell r="V80" t="str">
            <v xml:space="preserve"> </v>
          </cell>
          <cell r="W80" t="str">
            <v xml:space="preserve"> </v>
          </cell>
          <cell r="X80" t="str">
            <v xml:space="preserve"> </v>
          </cell>
          <cell r="Y80" t="str">
            <v xml:space="preserve"> </v>
          </cell>
          <cell r="AA80">
            <v>76</v>
          </cell>
          <cell r="AB80">
            <v>20869.095999999994</v>
          </cell>
        </row>
        <row r="81">
          <cell r="A81">
            <v>10077</v>
          </cell>
          <cell r="B81">
            <v>2102</v>
          </cell>
          <cell r="C81" t="str">
            <v>Espárrago de 16x305mm (5/8 x 12")</v>
          </cell>
          <cell r="D81" t="str">
            <v>U</v>
          </cell>
          <cell r="E81" t="str">
            <v xml:space="preserve"> </v>
          </cell>
          <cell r="F81" t="str">
            <v xml:space="preserve"> </v>
          </cell>
          <cell r="G81" t="str">
            <v xml:space="preserve"> </v>
          </cell>
          <cell r="H81" t="str">
            <v xml:space="preserve"> </v>
          </cell>
          <cell r="I81" t="str">
            <v xml:space="preserve"> </v>
          </cell>
          <cell r="J81" t="str">
            <v xml:space="preserve"> </v>
          </cell>
          <cell r="K81" t="str">
            <v xml:space="preserve"> </v>
          </cell>
          <cell r="L81" t="str">
            <v xml:space="preserve"> </v>
          </cell>
          <cell r="M81" t="str">
            <v xml:space="preserve"> </v>
          </cell>
          <cell r="N81" t="str">
            <v xml:space="preserve"> </v>
          </cell>
          <cell r="O81" t="str">
            <v xml:space="preserve"> </v>
          </cell>
          <cell r="P81" t="str">
            <v xml:space="preserve"> </v>
          </cell>
          <cell r="Q81">
            <v>4</v>
          </cell>
          <cell r="R81">
            <v>3</v>
          </cell>
          <cell r="S81" t="str">
            <v xml:space="preserve"> </v>
          </cell>
          <cell r="T81" t="str">
            <v xml:space="preserve"> </v>
          </cell>
          <cell r="U81" t="str">
            <v xml:space="preserve"> </v>
          </cell>
          <cell r="V81" t="str">
            <v xml:space="preserve"> </v>
          </cell>
          <cell r="W81" t="str">
            <v xml:space="preserve"> </v>
          </cell>
          <cell r="X81" t="str">
            <v xml:space="preserve"> </v>
          </cell>
          <cell r="Y81" t="str">
            <v xml:space="preserve"> </v>
          </cell>
          <cell r="AA81">
            <v>7</v>
          </cell>
          <cell r="AB81">
            <v>4202.0999999999995</v>
          </cell>
        </row>
        <row r="82">
          <cell r="A82">
            <v>10078</v>
          </cell>
          <cell r="B82">
            <v>2105</v>
          </cell>
          <cell r="C82" t="str">
            <v>Espárrago de 16x457mm (5/8 x 18")</v>
          </cell>
          <cell r="D82" t="str">
            <v>U</v>
          </cell>
          <cell r="E82" t="str">
            <v xml:space="preserve"> </v>
          </cell>
          <cell r="F82" t="str">
            <v xml:space="preserve"> </v>
          </cell>
          <cell r="G82" t="str">
            <v xml:space="preserve"> </v>
          </cell>
          <cell r="H82" t="str">
            <v xml:space="preserve"> </v>
          </cell>
          <cell r="I82" t="str">
            <v xml:space="preserve"> </v>
          </cell>
          <cell r="J82" t="str">
            <v xml:space="preserve"> </v>
          </cell>
          <cell r="K82" t="str">
            <v xml:space="preserve"> </v>
          </cell>
          <cell r="L82" t="str">
            <v xml:space="preserve"> </v>
          </cell>
          <cell r="M82" t="str">
            <v xml:space="preserve"> </v>
          </cell>
          <cell r="N82" t="str">
            <v xml:space="preserve"> </v>
          </cell>
          <cell r="O82" t="str">
            <v xml:space="preserve"> </v>
          </cell>
          <cell r="P82" t="str">
            <v xml:space="preserve"> </v>
          </cell>
          <cell r="Q82" t="str">
            <v xml:space="preserve"> </v>
          </cell>
          <cell r="R82" t="str">
            <v xml:space="preserve"> </v>
          </cell>
          <cell r="S82" t="str">
            <v xml:space="preserve"> </v>
          </cell>
          <cell r="T82" t="str">
            <v xml:space="preserve"> </v>
          </cell>
          <cell r="U82" t="str">
            <v xml:space="preserve"> </v>
          </cell>
          <cell r="V82" t="str">
            <v xml:space="preserve"> </v>
          </cell>
          <cell r="W82" t="str">
            <v xml:space="preserve"> </v>
          </cell>
          <cell r="X82" t="str">
            <v xml:space="preserve"> </v>
          </cell>
          <cell r="Y82" t="str">
            <v xml:space="preserve"> </v>
          </cell>
          <cell r="AA82">
            <v>0</v>
          </cell>
          <cell r="AB82">
            <v>5577.4539999999997</v>
          </cell>
        </row>
        <row r="83">
          <cell r="A83">
            <v>10079</v>
          </cell>
          <cell r="B83">
            <v>2103</v>
          </cell>
          <cell r="C83" t="str">
            <v>Esparrago de 5/8"x14"</v>
          </cell>
          <cell r="D83" t="str">
            <v>U</v>
          </cell>
          <cell r="E83" t="str">
            <v xml:space="preserve"> </v>
          </cell>
          <cell r="F83" t="str">
            <v xml:space="preserve"> </v>
          </cell>
          <cell r="G83" t="str">
            <v xml:space="preserve"> </v>
          </cell>
          <cell r="H83" t="str">
            <v xml:space="preserve"> </v>
          </cell>
          <cell r="I83" t="str">
            <v xml:space="preserve"> </v>
          </cell>
          <cell r="J83" t="str">
            <v xml:space="preserve"> </v>
          </cell>
          <cell r="K83" t="str">
            <v xml:space="preserve"> </v>
          </cell>
          <cell r="L83" t="str">
            <v xml:space="preserve"> </v>
          </cell>
          <cell r="M83" t="str">
            <v xml:space="preserve"> </v>
          </cell>
          <cell r="N83" t="str">
            <v xml:space="preserve"> </v>
          </cell>
          <cell r="O83" t="str">
            <v xml:space="preserve"> </v>
          </cell>
          <cell r="P83" t="str">
            <v xml:space="preserve"> </v>
          </cell>
          <cell r="Q83" t="str">
            <v xml:space="preserve"> </v>
          </cell>
          <cell r="R83" t="str">
            <v xml:space="preserve"> </v>
          </cell>
          <cell r="S83" t="str">
            <v xml:space="preserve"> </v>
          </cell>
          <cell r="T83" t="str">
            <v xml:space="preserve"> </v>
          </cell>
          <cell r="U83" t="str">
            <v xml:space="preserve"> </v>
          </cell>
          <cell r="V83" t="str">
            <v xml:space="preserve"> </v>
          </cell>
          <cell r="W83" t="str">
            <v xml:space="preserve"> </v>
          </cell>
          <cell r="X83" t="str">
            <v xml:space="preserve"> </v>
          </cell>
          <cell r="Y83" t="str">
            <v xml:space="preserve"> </v>
          </cell>
          <cell r="AA83">
            <v>0</v>
          </cell>
          <cell r="AB83">
            <v>4659.6619999999994</v>
          </cell>
        </row>
        <row r="84">
          <cell r="A84">
            <v>10080</v>
          </cell>
          <cell r="B84">
            <v>2101</v>
          </cell>
          <cell r="C84" t="str">
            <v>Espárrago de16x254mm (5/8"x10")</v>
          </cell>
          <cell r="D84" t="str">
            <v>U</v>
          </cell>
          <cell r="E84" t="str">
            <v xml:space="preserve"> </v>
          </cell>
          <cell r="F84" t="str">
            <v xml:space="preserve"> </v>
          </cell>
          <cell r="G84" t="str">
            <v xml:space="preserve"> </v>
          </cell>
          <cell r="H84" t="str">
            <v xml:space="preserve"> </v>
          </cell>
          <cell r="I84" t="str">
            <v xml:space="preserve"> </v>
          </cell>
          <cell r="J84" t="str">
            <v xml:space="preserve"> </v>
          </cell>
          <cell r="K84" t="str">
            <v xml:space="preserve"> </v>
          </cell>
          <cell r="L84" t="str">
            <v xml:space="preserve"> </v>
          </cell>
          <cell r="M84" t="str">
            <v xml:space="preserve"> </v>
          </cell>
          <cell r="N84" t="str">
            <v xml:space="preserve"> </v>
          </cell>
          <cell r="O84" t="str">
            <v xml:space="preserve"> </v>
          </cell>
          <cell r="P84" t="str">
            <v xml:space="preserve"> </v>
          </cell>
          <cell r="Q84" t="str">
            <v xml:space="preserve"> </v>
          </cell>
          <cell r="R84">
            <v>6</v>
          </cell>
          <cell r="S84" t="str">
            <v xml:space="preserve"> </v>
          </cell>
          <cell r="T84" t="str">
            <v xml:space="preserve"> </v>
          </cell>
          <cell r="U84" t="str">
            <v xml:space="preserve"> </v>
          </cell>
          <cell r="V84" t="str">
            <v xml:space="preserve"> </v>
          </cell>
          <cell r="W84" t="str">
            <v xml:space="preserve"> </v>
          </cell>
          <cell r="X84" t="str">
            <v xml:space="preserve"> </v>
          </cell>
          <cell r="Y84" t="str">
            <v xml:space="preserve"> </v>
          </cell>
          <cell r="AA84">
            <v>6</v>
          </cell>
          <cell r="AB84">
            <v>3734.9865599999994</v>
          </cell>
        </row>
        <row r="85">
          <cell r="A85">
            <v>10081</v>
          </cell>
          <cell r="B85" t="str">
            <v>SR-19</v>
          </cell>
          <cell r="C85" t="str">
            <v>Espigo para aislador line post</v>
          </cell>
          <cell r="D85" t="str">
            <v>U</v>
          </cell>
          <cell r="E85" t="str">
            <v xml:space="preserve"> </v>
          </cell>
          <cell r="F85" t="str">
            <v xml:space="preserve"> </v>
          </cell>
          <cell r="G85" t="str">
            <v xml:space="preserve"> </v>
          </cell>
          <cell r="H85" t="str">
            <v xml:space="preserve"> </v>
          </cell>
          <cell r="I85" t="str">
            <v xml:space="preserve"> </v>
          </cell>
          <cell r="J85" t="str">
            <v xml:space="preserve"> </v>
          </cell>
          <cell r="K85" t="str">
            <v xml:space="preserve"> </v>
          </cell>
          <cell r="L85" t="str">
            <v xml:space="preserve"> </v>
          </cell>
          <cell r="M85" t="str">
            <v xml:space="preserve"> </v>
          </cell>
          <cell r="N85" t="str">
            <v xml:space="preserve"> </v>
          </cell>
          <cell r="O85" t="str">
            <v xml:space="preserve"> </v>
          </cell>
          <cell r="P85" t="str">
            <v xml:space="preserve"> </v>
          </cell>
          <cell r="Q85" t="str">
            <v xml:space="preserve"> </v>
          </cell>
          <cell r="R85" t="str">
            <v xml:space="preserve"> </v>
          </cell>
          <cell r="S85" t="str">
            <v xml:space="preserve"> </v>
          </cell>
          <cell r="T85" t="str">
            <v xml:space="preserve"> </v>
          </cell>
          <cell r="U85" t="str">
            <v xml:space="preserve"> </v>
          </cell>
          <cell r="V85" t="str">
            <v xml:space="preserve"> </v>
          </cell>
          <cell r="W85" t="str">
            <v xml:space="preserve"> </v>
          </cell>
          <cell r="X85" t="str">
            <v xml:space="preserve"> </v>
          </cell>
          <cell r="Y85" t="str">
            <v xml:space="preserve"> </v>
          </cell>
          <cell r="AA85">
            <v>0</v>
          </cell>
          <cell r="AB85">
            <v>0</v>
          </cell>
        </row>
        <row r="86">
          <cell r="A86">
            <v>10082</v>
          </cell>
          <cell r="B86">
            <v>502</v>
          </cell>
          <cell r="C86" t="str">
            <v>Espigo para cruceta de madera - 36000 psi</v>
          </cell>
          <cell r="D86" t="str">
            <v>U</v>
          </cell>
          <cell r="E86" t="str">
            <v xml:space="preserve"> </v>
          </cell>
          <cell r="F86" t="str">
            <v xml:space="preserve"> </v>
          </cell>
          <cell r="G86" t="str">
            <v xml:space="preserve"> </v>
          </cell>
          <cell r="H86" t="str">
            <v xml:space="preserve"> </v>
          </cell>
          <cell r="I86" t="str">
            <v xml:space="preserve"> </v>
          </cell>
          <cell r="J86" t="str">
            <v xml:space="preserve"> </v>
          </cell>
          <cell r="K86" t="str">
            <v xml:space="preserve"> </v>
          </cell>
          <cell r="L86" t="str">
            <v xml:space="preserve"> </v>
          </cell>
          <cell r="M86" t="str">
            <v xml:space="preserve"> </v>
          </cell>
          <cell r="N86" t="str">
            <v xml:space="preserve"> </v>
          </cell>
          <cell r="O86" t="str">
            <v xml:space="preserve"> </v>
          </cell>
          <cell r="P86" t="str">
            <v xml:space="preserve"> </v>
          </cell>
          <cell r="Q86" t="str">
            <v xml:space="preserve"> </v>
          </cell>
          <cell r="R86" t="str">
            <v xml:space="preserve"> </v>
          </cell>
          <cell r="S86" t="str">
            <v xml:space="preserve"> </v>
          </cell>
          <cell r="T86" t="str">
            <v xml:space="preserve"> </v>
          </cell>
          <cell r="U86" t="str">
            <v xml:space="preserve"> </v>
          </cell>
          <cell r="V86" t="str">
            <v xml:space="preserve"> </v>
          </cell>
          <cell r="W86" t="str">
            <v xml:space="preserve"> </v>
          </cell>
          <cell r="X86" t="str">
            <v xml:space="preserve"> </v>
          </cell>
          <cell r="Y86" t="str">
            <v xml:space="preserve"> </v>
          </cell>
          <cell r="AA86">
            <v>0</v>
          </cell>
          <cell r="AB86">
            <v>0</v>
          </cell>
        </row>
        <row r="87">
          <cell r="A87">
            <v>10083</v>
          </cell>
          <cell r="B87" t="str">
            <v>SR-20</v>
          </cell>
          <cell r="C87" t="str">
            <v>Espigo para cruceta metálica</v>
          </cell>
          <cell r="D87" t="str">
            <v>U</v>
          </cell>
          <cell r="E87" t="str">
            <v xml:space="preserve"> </v>
          </cell>
          <cell r="F87" t="str">
            <v xml:space="preserve"> </v>
          </cell>
          <cell r="G87" t="str">
            <v xml:space="preserve"> </v>
          </cell>
          <cell r="H87" t="str">
            <v xml:space="preserve"> </v>
          </cell>
          <cell r="I87" t="str">
            <v xml:space="preserve"> </v>
          </cell>
          <cell r="J87" t="str">
            <v xml:space="preserve"> </v>
          </cell>
          <cell r="K87" t="str">
            <v xml:space="preserve"> </v>
          </cell>
          <cell r="L87" t="str">
            <v xml:space="preserve"> </v>
          </cell>
          <cell r="M87" t="str">
            <v xml:space="preserve"> </v>
          </cell>
          <cell r="N87" t="str">
            <v xml:space="preserve"> </v>
          </cell>
          <cell r="O87" t="str">
            <v xml:space="preserve"> </v>
          </cell>
          <cell r="P87" t="str">
            <v xml:space="preserve"> </v>
          </cell>
          <cell r="Q87" t="str">
            <v xml:space="preserve"> </v>
          </cell>
          <cell r="R87" t="str">
            <v xml:space="preserve"> </v>
          </cell>
          <cell r="S87" t="str">
            <v xml:space="preserve"> </v>
          </cell>
          <cell r="T87" t="str">
            <v xml:space="preserve"> </v>
          </cell>
          <cell r="U87" t="str">
            <v xml:space="preserve"> </v>
          </cell>
          <cell r="V87" t="str">
            <v xml:space="preserve"> </v>
          </cell>
          <cell r="W87" t="str">
            <v xml:space="preserve"> </v>
          </cell>
          <cell r="X87" t="str">
            <v xml:space="preserve"> </v>
          </cell>
          <cell r="Y87" t="str">
            <v xml:space="preserve"> </v>
          </cell>
          <cell r="AA87">
            <v>0</v>
          </cell>
          <cell r="AB87">
            <v>0</v>
          </cell>
        </row>
        <row r="88">
          <cell r="A88">
            <v>10084</v>
          </cell>
          <cell r="B88" t="str">
            <v>SR-21</v>
          </cell>
          <cell r="C88" t="str">
            <v>Espigo para extremo de poste</v>
          </cell>
          <cell r="D88" t="str">
            <v>U</v>
          </cell>
          <cell r="E88" t="str">
            <v xml:space="preserve"> </v>
          </cell>
          <cell r="F88" t="str">
            <v xml:space="preserve"> </v>
          </cell>
          <cell r="G88" t="str">
            <v xml:space="preserve"> </v>
          </cell>
          <cell r="H88" t="str">
            <v xml:space="preserve"> </v>
          </cell>
          <cell r="I88" t="str">
            <v xml:space="preserve"> </v>
          </cell>
          <cell r="J88" t="str">
            <v xml:space="preserve"> </v>
          </cell>
          <cell r="K88" t="str">
            <v xml:space="preserve"> </v>
          </cell>
          <cell r="L88" t="str">
            <v xml:space="preserve"> </v>
          </cell>
          <cell r="M88" t="str">
            <v xml:space="preserve"> </v>
          </cell>
          <cell r="N88" t="str">
            <v xml:space="preserve"> </v>
          </cell>
          <cell r="O88" t="str">
            <v xml:space="preserve"> </v>
          </cell>
          <cell r="P88" t="str">
            <v xml:space="preserve"> </v>
          </cell>
          <cell r="Q88" t="str">
            <v xml:space="preserve"> </v>
          </cell>
          <cell r="R88" t="str">
            <v xml:space="preserve"> </v>
          </cell>
          <cell r="S88" t="str">
            <v xml:space="preserve"> </v>
          </cell>
          <cell r="T88" t="str">
            <v xml:space="preserve"> </v>
          </cell>
          <cell r="U88" t="str">
            <v xml:space="preserve"> </v>
          </cell>
          <cell r="V88" t="str">
            <v xml:space="preserve"> </v>
          </cell>
          <cell r="W88" t="str">
            <v xml:space="preserve"> </v>
          </cell>
          <cell r="X88" t="str">
            <v xml:space="preserve"> </v>
          </cell>
          <cell r="Y88" t="str">
            <v xml:space="preserve"> </v>
          </cell>
          <cell r="AA88">
            <v>0</v>
          </cell>
          <cell r="AB88">
            <v>19809.899999999998</v>
          </cell>
        </row>
        <row r="89">
          <cell r="A89">
            <v>10085</v>
          </cell>
          <cell r="B89" t="str">
            <v>SR-22</v>
          </cell>
          <cell r="C89" t="str">
            <v>Espigo para Line post cruceta metálica</v>
          </cell>
          <cell r="D89" t="str">
            <v>U</v>
          </cell>
          <cell r="E89" t="str">
            <v xml:space="preserve"> </v>
          </cell>
          <cell r="F89" t="str">
            <v xml:space="preserve"> </v>
          </cell>
          <cell r="G89" t="str">
            <v xml:space="preserve"> </v>
          </cell>
          <cell r="H89" t="str">
            <v xml:space="preserve"> </v>
          </cell>
          <cell r="I89" t="str">
            <v xml:space="preserve"> </v>
          </cell>
          <cell r="J89" t="str">
            <v xml:space="preserve"> </v>
          </cell>
          <cell r="K89" t="str">
            <v xml:space="preserve"> </v>
          </cell>
          <cell r="L89">
            <v>6</v>
          </cell>
          <cell r="M89" t="str">
            <v xml:space="preserve"> </v>
          </cell>
          <cell r="N89" t="str">
            <v xml:space="preserve"> </v>
          </cell>
          <cell r="O89" t="str">
            <v xml:space="preserve"> </v>
          </cell>
          <cell r="P89">
            <v>132</v>
          </cell>
          <cell r="Q89">
            <v>8</v>
          </cell>
          <cell r="R89" t="str">
            <v xml:space="preserve"> </v>
          </cell>
          <cell r="S89" t="str">
            <v xml:space="preserve"> </v>
          </cell>
          <cell r="T89" t="str">
            <v xml:space="preserve"> </v>
          </cell>
          <cell r="U89" t="str">
            <v xml:space="preserve"> </v>
          </cell>
          <cell r="V89" t="str">
            <v xml:space="preserve"> </v>
          </cell>
          <cell r="W89" t="str">
            <v xml:space="preserve"> </v>
          </cell>
          <cell r="X89" t="str">
            <v xml:space="preserve"> </v>
          </cell>
          <cell r="Y89" t="str">
            <v xml:space="preserve"> </v>
          </cell>
          <cell r="AA89">
            <v>146</v>
          </cell>
          <cell r="AB89">
            <v>3496.8779999999997</v>
          </cell>
        </row>
        <row r="90">
          <cell r="A90">
            <v>10086</v>
          </cell>
          <cell r="B90" t="str">
            <v>SR-27</v>
          </cell>
          <cell r="C90" t="str">
            <v>Fotocelda</v>
          </cell>
          <cell r="D90" t="str">
            <v>U</v>
          </cell>
          <cell r="E90" t="str">
            <v xml:space="preserve"> </v>
          </cell>
          <cell r="F90" t="str">
            <v xml:space="preserve"> </v>
          </cell>
          <cell r="G90" t="str">
            <v xml:space="preserve"> </v>
          </cell>
          <cell r="H90" t="str">
            <v xml:space="preserve"> </v>
          </cell>
          <cell r="I90" t="str">
            <v xml:space="preserve"> </v>
          </cell>
          <cell r="J90" t="str">
            <v xml:space="preserve"> </v>
          </cell>
          <cell r="K90" t="str">
            <v xml:space="preserve"> </v>
          </cell>
          <cell r="L90" t="str">
            <v xml:space="preserve"> </v>
          </cell>
          <cell r="M90" t="str">
            <v xml:space="preserve"> </v>
          </cell>
          <cell r="N90" t="str">
            <v xml:space="preserve"> </v>
          </cell>
          <cell r="O90" t="str">
            <v xml:space="preserve"> </v>
          </cell>
          <cell r="P90" t="str">
            <v xml:space="preserve"> </v>
          </cell>
          <cell r="Q90" t="str">
            <v xml:space="preserve"> </v>
          </cell>
          <cell r="R90" t="str">
            <v xml:space="preserve"> </v>
          </cell>
          <cell r="S90" t="str">
            <v xml:space="preserve"> </v>
          </cell>
          <cell r="T90" t="str">
            <v xml:space="preserve"> </v>
          </cell>
          <cell r="U90" t="str">
            <v xml:space="preserve"> </v>
          </cell>
          <cell r="V90" t="str">
            <v xml:space="preserve"> </v>
          </cell>
          <cell r="W90" t="str">
            <v xml:space="preserve"> </v>
          </cell>
          <cell r="X90" t="str">
            <v xml:space="preserve"> </v>
          </cell>
          <cell r="Y90" t="str">
            <v xml:space="preserve"> </v>
          </cell>
          <cell r="AA90">
            <v>0</v>
          </cell>
          <cell r="AB90">
            <v>15175.583999999999</v>
          </cell>
        </row>
        <row r="91">
          <cell r="A91">
            <v>10087</v>
          </cell>
          <cell r="B91">
            <v>5508</v>
          </cell>
          <cell r="C91" t="str">
            <v>Fusible tipo H de 2 A.</v>
          </cell>
          <cell r="D91" t="str">
            <v>U</v>
          </cell>
          <cell r="E91" t="str">
            <v xml:space="preserve"> </v>
          </cell>
          <cell r="F91" t="str">
            <v xml:space="preserve"> </v>
          </cell>
          <cell r="G91" t="str">
            <v xml:space="preserve"> </v>
          </cell>
          <cell r="H91" t="str">
            <v xml:space="preserve"> </v>
          </cell>
          <cell r="I91" t="str">
            <v xml:space="preserve"> </v>
          </cell>
          <cell r="J91" t="str">
            <v xml:space="preserve"> </v>
          </cell>
          <cell r="K91" t="str">
            <v xml:space="preserve"> </v>
          </cell>
          <cell r="L91" t="str">
            <v xml:space="preserve"> </v>
          </cell>
          <cell r="M91" t="str">
            <v xml:space="preserve"> </v>
          </cell>
          <cell r="N91" t="str">
            <v xml:space="preserve"> </v>
          </cell>
          <cell r="O91" t="str">
            <v xml:space="preserve"> </v>
          </cell>
          <cell r="P91" t="str">
            <v xml:space="preserve"> </v>
          </cell>
          <cell r="Q91" t="str">
            <v xml:space="preserve"> </v>
          </cell>
          <cell r="R91" t="str">
            <v xml:space="preserve"> </v>
          </cell>
          <cell r="S91" t="str">
            <v xml:space="preserve"> </v>
          </cell>
          <cell r="T91" t="str">
            <v xml:space="preserve"> </v>
          </cell>
          <cell r="U91" t="str">
            <v xml:space="preserve"> </v>
          </cell>
          <cell r="V91">
            <v>8</v>
          </cell>
          <cell r="W91" t="str">
            <v xml:space="preserve"> </v>
          </cell>
          <cell r="X91" t="str">
            <v xml:space="preserve"> </v>
          </cell>
          <cell r="Y91" t="str">
            <v xml:space="preserve"> </v>
          </cell>
          <cell r="AA91">
            <v>8</v>
          </cell>
          <cell r="AB91">
            <v>2401.2000000000003</v>
          </cell>
        </row>
        <row r="92">
          <cell r="A92">
            <v>10088</v>
          </cell>
          <cell r="B92">
            <v>5521</v>
          </cell>
          <cell r="C92" t="str">
            <v>Fusible tipo T</v>
          </cell>
          <cell r="D92" t="str">
            <v>U</v>
          </cell>
          <cell r="E92" t="str">
            <v xml:space="preserve"> </v>
          </cell>
          <cell r="F92" t="str">
            <v xml:space="preserve"> </v>
          </cell>
          <cell r="G92" t="str">
            <v xml:space="preserve"> </v>
          </cell>
          <cell r="H92" t="str">
            <v xml:space="preserve"> </v>
          </cell>
          <cell r="I92" t="str">
            <v xml:space="preserve"> </v>
          </cell>
          <cell r="J92" t="str">
            <v xml:space="preserve"> </v>
          </cell>
          <cell r="K92" t="str">
            <v xml:space="preserve"> </v>
          </cell>
          <cell r="L92" t="str">
            <v xml:space="preserve"> </v>
          </cell>
          <cell r="M92" t="str">
            <v xml:space="preserve"> </v>
          </cell>
          <cell r="N92" t="str">
            <v xml:space="preserve"> </v>
          </cell>
          <cell r="O92" t="str">
            <v xml:space="preserve"> </v>
          </cell>
          <cell r="P92" t="str">
            <v xml:space="preserve"> </v>
          </cell>
          <cell r="Q92" t="str">
            <v xml:space="preserve"> </v>
          </cell>
          <cell r="R92" t="str">
            <v xml:space="preserve"> </v>
          </cell>
          <cell r="S92" t="str">
            <v xml:space="preserve"> </v>
          </cell>
          <cell r="T92" t="str">
            <v xml:space="preserve"> </v>
          </cell>
          <cell r="U92" t="str">
            <v xml:space="preserve"> </v>
          </cell>
          <cell r="V92" t="str">
            <v xml:space="preserve"> </v>
          </cell>
          <cell r="W92">
            <v>4</v>
          </cell>
          <cell r="X92" t="str">
            <v xml:space="preserve"> </v>
          </cell>
          <cell r="Y92" t="str">
            <v xml:space="preserve"> </v>
          </cell>
          <cell r="AA92">
            <v>4</v>
          </cell>
          <cell r="AB92">
            <v>2494.58</v>
          </cell>
        </row>
        <row r="93">
          <cell r="A93">
            <v>10089</v>
          </cell>
          <cell r="B93">
            <v>5513</v>
          </cell>
          <cell r="C93" t="str">
            <v>Fusibles de tipo K - 10 A.</v>
          </cell>
          <cell r="D93" t="str">
            <v>U</v>
          </cell>
          <cell r="E93" t="str">
            <v xml:space="preserve"> </v>
          </cell>
          <cell r="F93" t="str">
            <v xml:space="preserve"> </v>
          </cell>
          <cell r="G93" t="str">
            <v xml:space="preserve"> </v>
          </cell>
          <cell r="H93" t="str">
            <v xml:space="preserve"> </v>
          </cell>
          <cell r="I93" t="str">
            <v xml:space="preserve"> </v>
          </cell>
          <cell r="J93" t="str">
            <v xml:space="preserve"> </v>
          </cell>
          <cell r="K93" t="str">
            <v xml:space="preserve"> </v>
          </cell>
          <cell r="L93" t="str">
            <v xml:space="preserve"> </v>
          </cell>
          <cell r="M93" t="str">
            <v xml:space="preserve"> </v>
          </cell>
          <cell r="N93" t="str">
            <v xml:space="preserve"> </v>
          </cell>
          <cell r="O93" t="str">
            <v xml:space="preserve"> </v>
          </cell>
          <cell r="P93" t="str">
            <v xml:space="preserve"> </v>
          </cell>
          <cell r="Q93" t="str">
            <v xml:space="preserve"> </v>
          </cell>
          <cell r="R93" t="str">
            <v xml:space="preserve"> </v>
          </cell>
          <cell r="S93" t="str">
            <v xml:space="preserve"> </v>
          </cell>
          <cell r="T93" t="str">
            <v xml:space="preserve"> </v>
          </cell>
          <cell r="U93" t="str">
            <v xml:space="preserve"> </v>
          </cell>
          <cell r="V93" t="str">
            <v xml:space="preserve"> </v>
          </cell>
          <cell r="W93" t="str">
            <v xml:space="preserve"> </v>
          </cell>
          <cell r="X93" t="str">
            <v xml:space="preserve"> </v>
          </cell>
          <cell r="Y93" t="str">
            <v xml:space="preserve"> </v>
          </cell>
          <cell r="AA93">
            <v>0</v>
          </cell>
          <cell r="AB93">
            <v>2401.1999999999998</v>
          </cell>
        </row>
        <row r="94">
          <cell r="A94">
            <v>10090</v>
          </cell>
          <cell r="B94">
            <v>5510</v>
          </cell>
          <cell r="C94" t="str">
            <v>Fusibles de tipo K - 3 A.</v>
          </cell>
          <cell r="D94" t="str">
            <v>U</v>
          </cell>
          <cell r="E94" t="str">
            <v xml:space="preserve"> </v>
          </cell>
          <cell r="F94" t="str">
            <v xml:space="preserve"> </v>
          </cell>
          <cell r="G94" t="str">
            <v xml:space="preserve"> </v>
          </cell>
          <cell r="H94" t="str">
            <v xml:space="preserve"> </v>
          </cell>
          <cell r="I94" t="str">
            <v xml:space="preserve"> </v>
          </cell>
          <cell r="J94" t="str">
            <v xml:space="preserve"> </v>
          </cell>
          <cell r="K94" t="str">
            <v xml:space="preserve"> </v>
          </cell>
          <cell r="L94" t="str">
            <v xml:space="preserve"> </v>
          </cell>
          <cell r="M94" t="str">
            <v xml:space="preserve"> </v>
          </cell>
          <cell r="N94" t="str">
            <v xml:space="preserve"> </v>
          </cell>
          <cell r="O94" t="str">
            <v xml:space="preserve"> </v>
          </cell>
          <cell r="P94" t="str">
            <v xml:space="preserve"> </v>
          </cell>
          <cell r="Q94" t="str">
            <v xml:space="preserve"> </v>
          </cell>
          <cell r="R94" t="str">
            <v xml:space="preserve"> </v>
          </cell>
          <cell r="S94" t="str">
            <v xml:space="preserve"> </v>
          </cell>
          <cell r="T94" t="str">
            <v xml:space="preserve"> </v>
          </cell>
          <cell r="U94" t="str">
            <v xml:space="preserve"> </v>
          </cell>
          <cell r="V94" t="str">
            <v xml:space="preserve"> </v>
          </cell>
          <cell r="W94" t="str">
            <v xml:space="preserve"> </v>
          </cell>
          <cell r="X94" t="str">
            <v xml:space="preserve"> </v>
          </cell>
          <cell r="Y94" t="str">
            <v xml:space="preserve"> </v>
          </cell>
          <cell r="AA94">
            <v>0</v>
          </cell>
          <cell r="AB94">
            <v>2401.1999999999998</v>
          </cell>
        </row>
        <row r="95">
          <cell r="A95">
            <v>10091</v>
          </cell>
          <cell r="B95">
            <v>701</v>
          </cell>
          <cell r="C95" t="str">
            <v>Grapa de retención tipo pasante en aleación de aluminio</v>
          </cell>
          <cell r="D95" t="str">
            <v>U</v>
          </cell>
          <cell r="E95" t="str">
            <v xml:space="preserve"> </v>
          </cell>
          <cell r="F95" t="str">
            <v xml:space="preserve"> </v>
          </cell>
          <cell r="G95" t="str">
            <v xml:space="preserve"> </v>
          </cell>
          <cell r="H95" t="str">
            <v xml:space="preserve"> </v>
          </cell>
          <cell r="I95" t="str">
            <v xml:space="preserve"> </v>
          </cell>
          <cell r="J95" t="str">
            <v xml:space="preserve"> </v>
          </cell>
          <cell r="K95">
            <v>14</v>
          </cell>
          <cell r="L95">
            <v>12</v>
          </cell>
          <cell r="M95" t="str">
            <v xml:space="preserve"> </v>
          </cell>
          <cell r="N95" t="str">
            <v xml:space="preserve"> </v>
          </cell>
          <cell r="O95" t="str">
            <v xml:space="preserve"> </v>
          </cell>
          <cell r="P95" t="str">
            <v xml:space="preserve"> </v>
          </cell>
          <cell r="Q95" t="str">
            <v xml:space="preserve"> </v>
          </cell>
          <cell r="R95" t="str">
            <v xml:space="preserve"> </v>
          </cell>
          <cell r="S95" t="str">
            <v xml:space="preserve"> </v>
          </cell>
          <cell r="T95" t="str">
            <v xml:space="preserve"> </v>
          </cell>
          <cell r="U95" t="str">
            <v xml:space="preserve"> </v>
          </cell>
          <cell r="V95" t="str">
            <v xml:space="preserve"> </v>
          </cell>
          <cell r="W95" t="str">
            <v xml:space="preserve"> </v>
          </cell>
          <cell r="X95" t="str">
            <v xml:space="preserve"> </v>
          </cell>
          <cell r="Y95" t="str">
            <v xml:space="preserve"> </v>
          </cell>
          <cell r="AA95">
            <v>26</v>
          </cell>
          <cell r="AB95">
            <v>10295</v>
          </cell>
        </row>
        <row r="96">
          <cell r="A96">
            <v>10092</v>
          </cell>
          <cell r="B96">
            <v>703</v>
          </cell>
          <cell r="C96" t="str">
            <v>Grapa de retención tipo pasante en aleación de aluminio. ACSR # 2</v>
          </cell>
          <cell r="D96" t="str">
            <v>U</v>
          </cell>
          <cell r="E96" t="str">
            <v xml:space="preserve"> </v>
          </cell>
          <cell r="F96" t="str">
            <v xml:space="preserve"> </v>
          </cell>
          <cell r="G96" t="str">
            <v xml:space="preserve"> </v>
          </cell>
          <cell r="H96" t="str">
            <v xml:space="preserve"> </v>
          </cell>
          <cell r="I96" t="str">
            <v xml:space="preserve"> </v>
          </cell>
          <cell r="J96" t="str">
            <v xml:space="preserve"> </v>
          </cell>
          <cell r="K96" t="str">
            <v xml:space="preserve"> </v>
          </cell>
          <cell r="L96" t="str">
            <v xml:space="preserve"> </v>
          </cell>
          <cell r="M96" t="str">
            <v xml:space="preserve"> </v>
          </cell>
          <cell r="N96" t="str">
            <v xml:space="preserve"> </v>
          </cell>
          <cell r="O96" t="str">
            <v xml:space="preserve"> </v>
          </cell>
          <cell r="P96" t="str">
            <v xml:space="preserve"> </v>
          </cell>
          <cell r="Q96" t="str">
            <v xml:space="preserve"> </v>
          </cell>
          <cell r="R96">
            <v>12</v>
          </cell>
          <cell r="S96" t="str">
            <v xml:space="preserve"> </v>
          </cell>
          <cell r="T96" t="str">
            <v xml:space="preserve"> </v>
          </cell>
          <cell r="U96" t="str">
            <v xml:space="preserve"> </v>
          </cell>
          <cell r="V96" t="str">
            <v xml:space="preserve"> </v>
          </cell>
          <cell r="W96" t="str">
            <v xml:space="preserve"> </v>
          </cell>
          <cell r="X96" t="str">
            <v xml:space="preserve"> </v>
          </cell>
          <cell r="Y96" t="str">
            <v xml:space="preserve"> </v>
          </cell>
          <cell r="AA96">
            <v>12</v>
          </cell>
          <cell r="AB96">
            <v>10295</v>
          </cell>
        </row>
        <row r="97">
          <cell r="A97">
            <v>10093</v>
          </cell>
          <cell r="B97">
            <v>772</v>
          </cell>
          <cell r="C97" t="str">
            <v>Grapa prensora de tres pernos</v>
          </cell>
          <cell r="D97" t="str">
            <v>U</v>
          </cell>
          <cell r="E97" t="str">
            <v xml:space="preserve"> </v>
          </cell>
          <cell r="F97" t="str">
            <v xml:space="preserve"> </v>
          </cell>
          <cell r="G97" t="str">
            <v xml:space="preserve"> </v>
          </cell>
          <cell r="H97" t="str">
            <v xml:space="preserve"> </v>
          </cell>
          <cell r="I97" t="str">
            <v xml:space="preserve"> </v>
          </cell>
          <cell r="J97" t="str">
            <v xml:space="preserve"> </v>
          </cell>
          <cell r="K97" t="str">
            <v xml:space="preserve"> </v>
          </cell>
          <cell r="L97" t="str">
            <v xml:space="preserve"> </v>
          </cell>
          <cell r="M97">
            <v>30</v>
          </cell>
          <cell r="N97" t="str">
            <v xml:space="preserve"> </v>
          </cell>
          <cell r="O97" t="str">
            <v xml:space="preserve"> </v>
          </cell>
          <cell r="P97" t="str">
            <v xml:space="preserve"> </v>
          </cell>
          <cell r="Q97" t="str">
            <v xml:space="preserve"> </v>
          </cell>
          <cell r="R97" t="str">
            <v xml:space="preserve"> </v>
          </cell>
          <cell r="S97" t="str">
            <v xml:space="preserve"> </v>
          </cell>
          <cell r="T97" t="str">
            <v xml:space="preserve"> </v>
          </cell>
          <cell r="U97" t="str">
            <v xml:space="preserve"> </v>
          </cell>
          <cell r="V97" t="str">
            <v xml:space="preserve"> </v>
          </cell>
          <cell r="W97" t="str">
            <v xml:space="preserve"> </v>
          </cell>
          <cell r="X97" t="str">
            <v xml:space="preserve"> </v>
          </cell>
          <cell r="Y97" t="str">
            <v xml:space="preserve"> </v>
          </cell>
          <cell r="AA97">
            <v>30</v>
          </cell>
          <cell r="AB97">
            <v>13360.676999999998</v>
          </cell>
        </row>
        <row r="98">
          <cell r="A98">
            <v>10094</v>
          </cell>
          <cell r="B98">
            <v>771</v>
          </cell>
          <cell r="C98" t="str">
            <v>Grapa prensora de tres pernos de 3/8"x 1 1/2"x6"-Perno de 1/2"</v>
          </cell>
          <cell r="D98" t="str">
            <v>U</v>
          </cell>
          <cell r="E98" t="str">
            <v xml:space="preserve"> </v>
          </cell>
          <cell r="F98" t="str">
            <v xml:space="preserve"> </v>
          </cell>
          <cell r="G98" t="str">
            <v xml:space="preserve"> </v>
          </cell>
          <cell r="H98" t="str">
            <v xml:space="preserve"> </v>
          </cell>
          <cell r="I98" t="str">
            <v xml:space="preserve"> </v>
          </cell>
          <cell r="J98" t="str">
            <v xml:space="preserve"> </v>
          </cell>
          <cell r="K98" t="str">
            <v xml:space="preserve"> </v>
          </cell>
          <cell r="L98" t="str">
            <v xml:space="preserve"> </v>
          </cell>
          <cell r="M98" t="str">
            <v xml:space="preserve"> </v>
          </cell>
          <cell r="N98">
            <v>140</v>
          </cell>
          <cell r="O98" t="str">
            <v xml:space="preserve"> </v>
          </cell>
          <cell r="P98" t="str">
            <v xml:space="preserve"> </v>
          </cell>
          <cell r="Q98" t="str">
            <v xml:space="preserve"> </v>
          </cell>
          <cell r="R98" t="str">
            <v xml:space="preserve"> </v>
          </cell>
          <cell r="S98" t="str">
            <v xml:space="preserve"> </v>
          </cell>
          <cell r="T98" t="str">
            <v xml:space="preserve"> </v>
          </cell>
          <cell r="U98" t="str">
            <v xml:space="preserve"> </v>
          </cell>
          <cell r="V98" t="str">
            <v xml:space="preserve"> </v>
          </cell>
          <cell r="W98" t="str">
            <v xml:space="preserve"> </v>
          </cell>
          <cell r="X98" t="str">
            <v xml:space="preserve"> </v>
          </cell>
          <cell r="Y98" t="str">
            <v xml:space="preserve"> </v>
          </cell>
          <cell r="AA98">
            <v>140</v>
          </cell>
          <cell r="AB98">
            <v>8619.2639999999992</v>
          </cell>
        </row>
        <row r="99">
          <cell r="A99">
            <v>10095</v>
          </cell>
          <cell r="B99">
            <v>1103</v>
          </cell>
          <cell r="C99" t="str">
            <v>Guardacabo en acero 3/8"</v>
          </cell>
          <cell r="D99" t="str">
            <v>U</v>
          </cell>
          <cell r="E99" t="str">
            <v xml:space="preserve"> </v>
          </cell>
          <cell r="F99" t="str">
            <v xml:space="preserve"> </v>
          </cell>
          <cell r="G99" t="str">
            <v xml:space="preserve"> </v>
          </cell>
          <cell r="H99" t="str">
            <v xml:space="preserve"> </v>
          </cell>
          <cell r="I99" t="str">
            <v xml:space="preserve"> </v>
          </cell>
          <cell r="J99" t="str">
            <v xml:space="preserve"> </v>
          </cell>
          <cell r="K99" t="str">
            <v xml:space="preserve"> </v>
          </cell>
          <cell r="L99" t="str">
            <v xml:space="preserve"> </v>
          </cell>
          <cell r="M99" t="str">
            <v xml:space="preserve"> </v>
          </cell>
          <cell r="N99">
            <v>35</v>
          </cell>
          <cell r="O99" t="str">
            <v xml:space="preserve"> </v>
          </cell>
          <cell r="P99" t="str">
            <v xml:space="preserve"> </v>
          </cell>
          <cell r="Q99" t="str">
            <v xml:space="preserve"> </v>
          </cell>
          <cell r="R99" t="str">
            <v xml:space="preserve"> </v>
          </cell>
          <cell r="S99" t="str">
            <v xml:space="preserve"> </v>
          </cell>
          <cell r="T99" t="str">
            <v xml:space="preserve"> </v>
          </cell>
          <cell r="U99" t="str">
            <v xml:space="preserve"> </v>
          </cell>
          <cell r="V99" t="str">
            <v xml:space="preserve"> </v>
          </cell>
          <cell r="W99" t="str">
            <v xml:space="preserve"> </v>
          </cell>
          <cell r="X99" t="str">
            <v xml:space="preserve"> </v>
          </cell>
          <cell r="Y99" t="str">
            <v xml:space="preserve"> </v>
          </cell>
          <cell r="AA99">
            <v>35</v>
          </cell>
          <cell r="AB99">
            <v>1305.6959999999999</v>
          </cell>
        </row>
        <row r="100">
          <cell r="A100">
            <v>10096</v>
          </cell>
          <cell r="B100">
            <v>1102</v>
          </cell>
          <cell r="C100" t="str">
            <v>Guardacabo en acero para 1/4"</v>
          </cell>
          <cell r="D100" t="str">
            <v>U</v>
          </cell>
          <cell r="E100" t="str">
            <v xml:space="preserve"> </v>
          </cell>
          <cell r="F100" t="str">
            <v xml:space="preserve"> </v>
          </cell>
          <cell r="G100" t="str">
            <v xml:space="preserve"> </v>
          </cell>
          <cell r="H100" t="str">
            <v xml:space="preserve"> </v>
          </cell>
          <cell r="I100" t="str">
            <v xml:space="preserve"> </v>
          </cell>
          <cell r="J100" t="str">
            <v xml:space="preserve"> </v>
          </cell>
          <cell r="K100" t="str">
            <v xml:space="preserve"> </v>
          </cell>
          <cell r="L100" t="str">
            <v xml:space="preserve"> </v>
          </cell>
          <cell r="M100">
            <v>15</v>
          </cell>
          <cell r="N100" t="str">
            <v xml:space="preserve"> </v>
          </cell>
          <cell r="O100" t="str">
            <v xml:space="preserve"> </v>
          </cell>
          <cell r="P100" t="str">
            <v xml:space="preserve"> </v>
          </cell>
          <cell r="Q100" t="str">
            <v xml:space="preserve"> </v>
          </cell>
          <cell r="R100" t="str">
            <v xml:space="preserve"> </v>
          </cell>
          <cell r="S100" t="str">
            <v xml:space="preserve"> </v>
          </cell>
          <cell r="T100" t="str">
            <v xml:space="preserve"> </v>
          </cell>
          <cell r="U100" t="str">
            <v xml:space="preserve"> </v>
          </cell>
          <cell r="V100" t="str">
            <v xml:space="preserve"> </v>
          </cell>
          <cell r="W100" t="str">
            <v xml:space="preserve"> </v>
          </cell>
          <cell r="X100" t="str">
            <v xml:space="preserve"> </v>
          </cell>
          <cell r="Y100" t="str">
            <v xml:space="preserve"> </v>
          </cell>
          <cell r="AA100">
            <v>15</v>
          </cell>
          <cell r="AB100">
            <v>1067.1999999999998</v>
          </cell>
        </row>
        <row r="101">
          <cell r="A101">
            <v>10097</v>
          </cell>
          <cell r="B101">
            <v>1292</v>
          </cell>
          <cell r="C101" t="str">
            <v>Hebilla para cinta Band-it de 5/8"</v>
          </cell>
          <cell r="D101" t="str">
            <v>U</v>
          </cell>
          <cell r="E101" t="str">
            <v xml:space="preserve"> </v>
          </cell>
          <cell r="F101" t="str">
            <v xml:space="preserve"> </v>
          </cell>
          <cell r="G101" t="str">
            <v xml:space="preserve"> </v>
          </cell>
          <cell r="H101" t="str">
            <v xml:space="preserve"> </v>
          </cell>
          <cell r="I101">
            <v>56</v>
          </cell>
          <cell r="J101" t="str">
            <v xml:space="preserve"> </v>
          </cell>
          <cell r="K101" t="str">
            <v xml:space="preserve"> </v>
          </cell>
          <cell r="L101" t="str">
            <v xml:space="preserve"> </v>
          </cell>
          <cell r="M101" t="str">
            <v xml:space="preserve"> </v>
          </cell>
          <cell r="N101" t="str">
            <v xml:space="preserve"> </v>
          </cell>
          <cell r="O101" t="str">
            <v xml:space="preserve"> </v>
          </cell>
          <cell r="P101" t="str">
            <v xml:space="preserve"> </v>
          </cell>
          <cell r="Q101" t="str">
            <v xml:space="preserve"> </v>
          </cell>
          <cell r="R101" t="str">
            <v xml:space="preserve"> </v>
          </cell>
          <cell r="S101">
            <v>24</v>
          </cell>
          <cell r="T101" t="str">
            <v xml:space="preserve"> </v>
          </cell>
          <cell r="U101" t="str">
            <v xml:space="preserve"> </v>
          </cell>
          <cell r="V101">
            <v>8</v>
          </cell>
          <cell r="W101" t="str">
            <v xml:space="preserve"> </v>
          </cell>
          <cell r="X101" t="str">
            <v xml:space="preserve"> </v>
          </cell>
          <cell r="Y101" t="str">
            <v xml:space="preserve"> </v>
          </cell>
          <cell r="AA101">
            <v>88</v>
          </cell>
          <cell r="AB101">
            <v>830.41499999999985</v>
          </cell>
        </row>
        <row r="102">
          <cell r="A102">
            <v>10098</v>
          </cell>
          <cell r="B102">
            <v>1332</v>
          </cell>
          <cell r="C102" t="str">
            <v>Herraje para templete en guitarra</v>
          </cell>
          <cell r="D102" t="str">
            <v>U</v>
          </cell>
          <cell r="E102" t="str">
            <v xml:space="preserve"> </v>
          </cell>
          <cell r="F102" t="str">
            <v xml:space="preserve"> </v>
          </cell>
          <cell r="G102" t="str">
            <v xml:space="preserve"> </v>
          </cell>
          <cell r="H102" t="str">
            <v xml:space="preserve"> </v>
          </cell>
          <cell r="I102" t="str">
            <v xml:space="preserve"> </v>
          </cell>
          <cell r="J102" t="str">
            <v xml:space="preserve"> </v>
          </cell>
          <cell r="K102" t="str">
            <v xml:space="preserve"> </v>
          </cell>
          <cell r="L102" t="str">
            <v xml:space="preserve"> </v>
          </cell>
          <cell r="M102" t="str">
            <v xml:space="preserve"> </v>
          </cell>
          <cell r="N102" t="str">
            <v xml:space="preserve"> </v>
          </cell>
          <cell r="O102" t="str">
            <v xml:space="preserve"> </v>
          </cell>
          <cell r="P102" t="str">
            <v xml:space="preserve"> </v>
          </cell>
          <cell r="Q102" t="str">
            <v xml:space="preserve"> </v>
          </cell>
          <cell r="R102" t="str">
            <v xml:space="preserve"> </v>
          </cell>
          <cell r="S102" t="str">
            <v xml:space="preserve"> </v>
          </cell>
          <cell r="T102" t="str">
            <v xml:space="preserve"> </v>
          </cell>
          <cell r="U102" t="str">
            <v xml:space="preserve"> </v>
          </cell>
          <cell r="V102" t="str">
            <v xml:space="preserve"> </v>
          </cell>
          <cell r="W102" t="str">
            <v xml:space="preserve"> </v>
          </cell>
          <cell r="X102" t="str">
            <v xml:space="preserve"> </v>
          </cell>
          <cell r="Y102" t="str">
            <v xml:space="preserve"> </v>
          </cell>
          <cell r="AA102">
            <v>0</v>
          </cell>
          <cell r="AB102">
            <v>74437.199999999983</v>
          </cell>
        </row>
        <row r="103">
          <cell r="A103">
            <v>10099</v>
          </cell>
          <cell r="B103" t="str">
            <v>SR-24</v>
          </cell>
          <cell r="C103" t="str">
            <v>Luminaria  de Sodio 70 vatios, CBF 208/240 V</v>
          </cell>
          <cell r="D103" t="str">
            <v>U</v>
          </cell>
          <cell r="E103" t="str">
            <v xml:space="preserve"> </v>
          </cell>
          <cell r="F103" t="str">
            <v xml:space="preserve"> </v>
          </cell>
          <cell r="G103" t="str">
            <v xml:space="preserve"> </v>
          </cell>
          <cell r="H103" t="str">
            <v xml:space="preserve"> </v>
          </cell>
          <cell r="I103" t="str">
            <v xml:space="preserve"> </v>
          </cell>
          <cell r="J103" t="str">
            <v xml:space="preserve"> </v>
          </cell>
          <cell r="K103" t="str">
            <v xml:space="preserve"> </v>
          </cell>
          <cell r="L103" t="str">
            <v xml:space="preserve"> </v>
          </cell>
          <cell r="M103" t="str">
            <v xml:space="preserve"> </v>
          </cell>
          <cell r="N103" t="str">
            <v xml:space="preserve"> </v>
          </cell>
          <cell r="O103" t="str">
            <v xml:space="preserve"> </v>
          </cell>
          <cell r="P103" t="str">
            <v xml:space="preserve"> </v>
          </cell>
          <cell r="Q103" t="str">
            <v xml:space="preserve"> </v>
          </cell>
          <cell r="R103" t="str">
            <v xml:space="preserve"> </v>
          </cell>
          <cell r="S103" t="str">
            <v xml:space="preserve"> </v>
          </cell>
          <cell r="T103" t="str">
            <v xml:space="preserve"> </v>
          </cell>
          <cell r="U103" t="str">
            <v xml:space="preserve"> </v>
          </cell>
          <cell r="V103" t="str">
            <v xml:space="preserve"> </v>
          </cell>
          <cell r="W103" t="str">
            <v xml:space="preserve"> </v>
          </cell>
          <cell r="X103" t="str">
            <v xml:space="preserve"> </v>
          </cell>
          <cell r="Y103" t="str">
            <v xml:space="preserve"> </v>
          </cell>
          <cell r="AA103">
            <v>0</v>
          </cell>
          <cell r="AB103">
            <v>104318.79999999999</v>
          </cell>
        </row>
        <row r="104">
          <cell r="A104">
            <v>10100</v>
          </cell>
          <cell r="B104">
            <v>5505</v>
          </cell>
          <cell r="C104" t="str">
            <v>Pararrayos distribución 12 KV, 10 KA, Ref: 55489</v>
          </cell>
          <cell r="D104" t="str">
            <v>U</v>
          </cell>
          <cell r="E104" t="str">
            <v xml:space="preserve"> </v>
          </cell>
          <cell r="F104" t="str">
            <v xml:space="preserve"> </v>
          </cell>
          <cell r="G104" t="str">
            <v xml:space="preserve"> </v>
          </cell>
          <cell r="H104" t="str">
            <v xml:space="preserve"> </v>
          </cell>
          <cell r="I104" t="str">
            <v xml:space="preserve"> </v>
          </cell>
          <cell r="J104" t="str">
            <v xml:space="preserve"> </v>
          </cell>
          <cell r="K104" t="str">
            <v xml:space="preserve"> </v>
          </cell>
          <cell r="L104" t="str">
            <v xml:space="preserve"> </v>
          </cell>
          <cell r="M104" t="str">
            <v xml:space="preserve"> </v>
          </cell>
          <cell r="N104" t="str">
            <v xml:space="preserve"> </v>
          </cell>
          <cell r="O104" t="str">
            <v xml:space="preserve"> </v>
          </cell>
          <cell r="P104" t="str">
            <v xml:space="preserve"> </v>
          </cell>
          <cell r="Q104" t="str">
            <v xml:space="preserve"> </v>
          </cell>
          <cell r="R104" t="str">
            <v xml:space="preserve"> </v>
          </cell>
          <cell r="S104" t="str">
            <v xml:space="preserve"> </v>
          </cell>
          <cell r="T104" t="str">
            <v xml:space="preserve"> </v>
          </cell>
          <cell r="U104" t="str">
            <v xml:space="preserve"> </v>
          </cell>
          <cell r="V104">
            <v>8</v>
          </cell>
          <cell r="W104" t="str">
            <v xml:space="preserve"> </v>
          </cell>
          <cell r="X104" t="str">
            <v xml:space="preserve"> </v>
          </cell>
          <cell r="Y104" t="str">
            <v xml:space="preserve"> </v>
          </cell>
          <cell r="AA104">
            <v>8</v>
          </cell>
          <cell r="AB104">
            <v>155904.00000000003</v>
          </cell>
        </row>
        <row r="105">
          <cell r="A105">
            <v>10101</v>
          </cell>
          <cell r="B105">
            <v>0</v>
          </cell>
          <cell r="C105" t="str">
            <v>Pararrayos polimérico 30 KV, 10 KA, Ref: S1301</v>
          </cell>
          <cell r="D105" t="str">
            <v>U</v>
          </cell>
          <cell r="E105" t="str">
            <v xml:space="preserve"> </v>
          </cell>
          <cell r="F105" t="str">
            <v xml:space="preserve"> </v>
          </cell>
          <cell r="G105" t="str">
            <v xml:space="preserve"> </v>
          </cell>
          <cell r="H105" t="str">
            <v xml:space="preserve"> </v>
          </cell>
          <cell r="I105" t="str">
            <v xml:space="preserve"> </v>
          </cell>
          <cell r="J105" t="str">
            <v xml:space="preserve"> </v>
          </cell>
          <cell r="K105" t="str">
            <v xml:space="preserve"> </v>
          </cell>
          <cell r="L105" t="str">
            <v xml:space="preserve"> </v>
          </cell>
          <cell r="M105" t="str">
            <v xml:space="preserve"> </v>
          </cell>
          <cell r="N105" t="str">
            <v xml:space="preserve"> </v>
          </cell>
          <cell r="O105" t="str">
            <v xml:space="preserve"> </v>
          </cell>
          <cell r="P105" t="str">
            <v xml:space="preserve"> </v>
          </cell>
          <cell r="Q105" t="str">
            <v xml:space="preserve"> </v>
          </cell>
          <cell r="R105" t="str">
            <v xml:space="preserve"> </v>
          </cell>
          <cell r="S105" t="str">
            <v xml:space="preserve"> </v>
          </cell>
          <cell r="T105" t="str">
            <v xml:space="preserve"> </v>
          </cell>
          <cell r="U105" t="str">
            <v xml:space="preserve"> </v>
          </cell>
          <cell r="V105" t="str">
            <v xml:space="preserve"> </v>
          </cell>
          <cell r="W105" t="str">
            <v xml:space="preserve"> </v>
          </cell>
          <cell r="X105" t="str">
            <v xml:space="preserve"> </v>
          </cell>
          <cell r="Y105" t="str">
            <v xml:space="preserve"> </v>
          </cell>
          <cell r="AA105">
            <v>0</v>
          </cell>
          <cell r="AB105">
            <v>337502</v>
          </cell>
        </row>
        <row r="106">
          <cell r="A106">
            <v>10102</v>
          </cell>
          <cell r="B106">
            <v>1805</v>
          </cell>
          <cell r="C106" t="str">
            <v>Percha de cinco puestos</v>
          </cell>
          <cell r="D106" t="str">
            <v>U</v>
          </cell>
          <cell r="E106" t="str">
            <v xml:space="preserve"> </v>
          </cell>
          <cell r="F106" t="str">
            <v xml:space="preserve"> </v>
          </cell>
          <cell r="G106" t="str">
            <v xml:space="preserve"> </v>
          </cell>
          <cell r="H106" t="str">
            <v xml:space="preserve"> </v>
          </cell>
          <cell r="I106" t="str">
            <v xml:space="preserve"> </v>
          </cell>
          <cell r="J106" t="str">
            <v xml:space="preserve"> </v>
          </cell>
          <cell r="K106" t="str">
            <v xml:space="preserve"> </v>
          </cell>
          <cell r="L106" t="str">
            <v xml:space="preserve"> </v>
          </cell>
          <cell r="M106" t="str">
            <v xml:space="preserve"> </v>
          </cell>
          <cell r="N106" t="str">
            <v xml:space="preserve"> </v>
          </cell>
          <cell r="O106" t="str">
            <v xml:space="preserve"> </v>
          </cell>
          <cell r="P106" t="str">
            <v xml:space="preserve"> </v>
          </cell>
          <cell r="Q106" t="str">
            <v xml:space="preserve"> </v>
          </cell>
          <cell r="R106" t="str">
            <v xml:space="preserve"> </v>
          </cell>
          <cell r="S106" t="str">
            <v xml:space="preserve"> </v>
          </cell>
          <cell r="T106" t="str">
            <v xml:space="preserve"> </v>
          </cell>
          <cell r="U106" t="str">
            <v xml:space="preserve"> </v>
          </cell>
          <cell r="V106" t="str">
            <v xml:space="preserve"> </v>
          </cell>
          <cell r="W106" t="str">
            <v xml:space="preserve"> </v>
          </cell>
          <cell r="X106" t="str">
            <v xml:space="preserve"> </v>
          </cell>
          <cell r="Y106" t="str">
            <v xml:space="preserve"> </v>
          </cell>
          <cell r="AA106">
            <v>0</v>
          </cell>
          <cell r="AB106">
            <v>37596.255399999995</v>
          </cell>
        </row>
        <row r="107">
          <cell r="A107">
            <v>10103</v>
          </cell>
          <cell r="B107">
            <v>1804</v>
          </cell>
          <cell r="C107" t="str">
            <v>Percha de cuatro puestos</v>
          </cell>
          <cell r="D107" t="str">
            <v>U</v>
          </cell>
          <cell r="E107" t="str">
            <v xml:space="preserve"> </v>
          </cell>
          <cell r="F107" t="str">
            <v xml:space="preserve"> </v>
          </cell>
          <cell r="G107" t="str">
            <v xml:space="preserve"> </v>
          </cell>
          <cell r="H107" t="str">
            <v xml:space="preserve"> </v>
          </cell>
          <cell r="I107" t="str">
            <v xml:space="preserve"> </v>
          </cell>
          <cell r="J107" t="str">
            <v xml:space="preserve"> </v>
          </cell>
          <cell r="K107" t="str">
            <v xml:space="preserve"> </v>
          </cell>
          <cell r="L107" t="str">
            <v xml:space="preserve"> </v>
          </cell>
          <cell r="M107" t="str">
            <v xml:space="preserve"> </v>
          </cell>
          <cell r="N107" t="str">
            <v xml:space="preserve"> </v>
          </cell>
          <cell r="O107" t="str">
            <v xml:space="preserve"> </v>
          </cell>
          <cell r="P107" t="str">
            <v xml:space="preserve"> </v>
          </cell>
          <cell r="Q107" t="str">
            <v xml:space="preserve"> </v>
          </cell>
          <cell r="R107" t="str">
            <v xml:space="preserve"> </v>
          </cell>
          <cell r="S107" t="str">
            <v xml:space="preserve"> </v>
          </cell>
          <cell r="T107" t="str">
            <v xml:space="preserve"> </v>
          </cell>
          <cell r="U107" t="str">
            <v xml:space="preserve"> </v>
          </cell>
          <cell r="V107" t="str">
            <v xml:space="preserve"> </v>
          </cell>
          <cell r="W107" t="str">
            <v xml:space="preserve"> </v>
          </cell>
          <cell r="X107" t="str">
            <v xml:space="preserve"> </v>
          </cell>
          <cell r="Y107" t="str">
            <v xml:space="preserve"> </v>
          </cell>
          <cell r="AA107">
            <v>0</v>
          </cell>
          <cell r="AB107">
            <v>29955.503599999996</v>
          </cell>
        </row>
        <row r="108">
          <cell r="A108">
            <v>10104</v>
          </cell>
          <cell r="B108">
            <v>1802</v>
          </cell>
          <cell r="C108" t="str">
            <v>Percha de dos puestos</v>
          </cell>
          <cell r="D108" t="str">
            <v>U</v>
          </cell>
          <cell r="E108" t="str">
            <v xml:space="preserve"> </v>
          </cell>
          <cell r="F108" t="str">
            <v xml:space="preserve"> </v>
          </cell>
          <cell r="G108" t="str">
            <v xml:space="preserve"> </v>
          </cell>
          <cell r="H108" t="str">
            <v xml:space="preserve"> </v>
          </cell>
          <cell r="I108" t="str">
            <v xml:space="preserve"> </v>
          </cell>
          <cell r="J108" t="str">
            <v xml:space="preserve"> </v>
          </cell>
          <cell r="K108" t="str">
            <v xml:space="preserve"> </v>
          </cell>
          <cell r="L108" t="str">
            <v xml:space="preserve"> </v>
          </cell>
          <cell r="M108" t="str">
            <v xml:space="preserve"> </v>
          </cell>
          <cell r="N108" t="str">
            <v xml:space="preserve"> </v>
          </cell>
          <cell r="O108" t="str">
            <v xml:space="preserve"> </v>
          </cell>
          <cell r="P108" t="str">
            <v xml:space="preserve"> </v>
          </cell>
          <cell r="Q108" t="str">
            <v xml:space="preserve"> </v>
          </cell>
          <cell r="R108" t="str">
            <v xml:space="preserve"> </v>
          </cell>
          <cell r="S108" t="str">
            <v xml:space="preserve"> </v>
          </cell>
          <cell r="T108" t="str">
            <v xml:space="preserve"> </v>
          </cell>
          <cell r="U108" t="str">
            <v xml:space="preserve"> </v>
          </cell>
          <cell r="V108" t="str">
            <v xml:space="preserve"> </v>
          </cell>
          <cell r="W108" t="str">
            <v xml:space="preserve"> </v>
          </cell>
          <cell r="X108" t="str">
            <v xml:space="preserve"> </v>
          </cell>
          <cell r="Y108" t="str">
            <v xml:space="preserve"> </v>
          </cell>
          <cell r="AA108">
            <v>0</v>
          </cell>
          <cell r="AB108">
            <v>14153.072999999997</v>
          </cell>
        </row>
        <row r="109">
          <cell r="A109">
            <v>10105</v>
          </cell>
          <cell r="B109">
            <v>2022</v>
          </cell>
          <cell r="C109" t="str">
            <v>Perno de máquina de 13x152mm (1/2 x 6")</v>
          </cell>
          <cell r="D109" t="str">
            <v>U</v>
          </cell>
          <cell r="E109" t="str">
            <v xml:space="preserve"> </v>
          </cell>
          <cell r="F109" t="str">
            <v xml:space="preserve"> </v>
          </cell>
          <cell r="G109" t="str">
            <v xml:space="preserve"> </v>
          </cell>
          <cell r="H109" t="str">
            <v xml:space="preserve"> </v>
          </cell>
          <cell r="I109" t="str">
            <v xml:space="preserve"> </v>
          </cell>
          <cell r="J109">
            <v>4</v>
          </cell>
          <cell r="K109">
            <v>28</v>
          </cell>
          <cell r="L109">
            <v>24</v>
          </cell>
          <cell r="M109" t="str">
            <v xml:space="preserve"> </v>
          </cell>
          <cell r="N109" t="str">
            <v xml:space="preserve"> </v>
          </cell>
          <cell r="O109" t="str">
            <v xml:space="preserve"> </v>
          </cell>
          <cell r="P109" t="str">
            <v xml:space="preserve"> </v>
          </cell>
          <cell r="Q109" t="str">
            <v xml:space="preserve"> </v>
          </cell>
          <cell r="R109" t="str">
            <v xml:space="preserve"> </v>
          </cell>
          <cell r="S109" t="str">
            <v xml:space="preserve"> </v>
          </cell>
          <cell r="T109" t="str">
            <v xml:space="preserve"> </v>
          </cell>
          <cell r="U109" t="str">
            <v xml:space="preserve"> </v>
          </cell>
          <cell r="V109" t="str">
            <v xml:space="preserve"> </v>
          </cell>
          <cell r="W109">
            <v>2</v>
          </cell>
          <cell r="X109">
            <v>4</v>
          </cell>
          <cell r="Y109" t="str">
            <v xml:space="preserve"> </v>
          </cell>
          <cell r="AA109">
            <v>62</v>
          </cell>
          <cell r="AB109">
            <v>1332.3991999999998</v>
          </cell>
        </row>
        <row r="110">
          <cell r="A110">
            <v>10106</v>
          </cell>
          <cell r="B110">
            <v>2041</v>
          </cell>
          <cell r="C110" t="str">
            <v>Perno de máquina de 13x50,8mm (1/2 x 2")</v>
          </cell>
          <cell r="D110" t="str">
            <v>U</v>
          </cell>
          <cell r="E110" t="str">
            <v xml:space="preserve"> </v>
          </cell>
          <cell r="F110" t="str">
            <v xml:space="preserve"> </v>
          </cell>
          <cell r="G110" t="str">
            <v xml:space="preserve"> </v>
          </cell>
          <cell r="H110" t="str">
            <v xml:space="preserve"> </v>
          </cell>
          <cell r="I110" t="str">
            <v xml:space="preserve"> </v>
          </cell>
          <cell r="J110" t="str">
            <v xml:space="preserve"> </v>
          </cell>
          <cell r="K110" t="str">
            <v xml:space="preserve"> </v>
          </cell>
          <cell r="L110" t="str">
            <v xml:space="preserve"> </v>
          </cell>
          <cell r="M110" t="str">
            <v xml:space="preserve"> </v>
          </cell>
          <cell r="N110" t="str">
            <v xml:space="preserve"> </v>
          </cell>
          <cell r="O110" t="str">
            <v xml:space="preserve"> </v>
          </cell>
          <cell r="P110">
            <v>132</v>
          </cell>
          <cell r="Q110">
            <v>8</v>
          </cell>
          <cell r="R110">
            <v>12</v>
          </cell>
          <cell r="S110" t="str">
            <v xml:space="preserve"> </v>
          </cell>
          <cell r="T110" t="str">
            <v xml:space="preserve"> </v>
          </cell>
          <cell r="U110" t="str">
            <v xml:space="preserve"> </v>
          </cell>
          <cell r="V110" t="str">
            <v xml:space="preserve"> </v>
          </cell>
          <cell r="W110" t="str">
            <v xml:space="preserve"> </v>
          </cell>
          <cell r="X110" t="str">
            <v xml:space="preserve"> </v>
          </cell>
          <cell r="Y110" t="str">
            <v xml:space="preserve"> </v>
          </cell>
          <cell r="AA110">
            <v>152</v>
          </cell>
          <cell r="AB110">
            <v>1040.5199999999998</v>
          </cell>
        </row>
        <row r="111">
          <cell r="A111">
            <v>10107</v>
          </cell>
          <cell r="B111">
            <v>2031</v>
          </cell>
          <cell r="C111" t="str">
            <v>Perno de máquina de 16 x 152mm (5/8 x6")</v>
          </cell>
          <cell r="D111" t="str">
            <v>U</v>
          </cell>
          <cell r="E111" t="str">
            <v xml:space="preserve"> </v>
          </cell>
          <cell r="F111" t="str">
            <v xml:space="preserve"> </v>
          </cell>
          <cell r="G111" t="str">
            <v xml:space="preserve"> </v>
          </cell>
          <cell r="H111" t="str">
            <v xml:space="preserve"> </v>
          </cell>
          <cell r="I111" t="str">
            <v xml:space="preserve"> </v>
          </cell>
          <cell r="J111" t="str">
            <v xml:space="preserve"> </v>
          </cell>
          <cell r="K111" t="str">
            <v xml:space="preserve"> </v>
          </cell>
          <cell r="L111">
            <v>12</v>
          </cell>
          <cell r="M111" t="str">
            <v xml:space="preserve"> </v>
          </cell>
          <cell r="N111" t="str">
            <v xml:space="preserve"> </v>
          </cell>
          <cell r="O111" t="str">
            <v xml:space="preserve"> </v>
          </cell>
          <cell r="P111" t="str">
            <v xml:space="preserve"> </v>
          </cell>
          <cell r="Q111" t="str">
            <v xml:space="preserve"> </v>
          </cell>
          <cell r="R111" t="str">
            <v xml:space="preserve"> </v>
          </cell>
          <cell r="S111" t="str">
            <v xml:space="preserve"> </v>
          </cell>
          <cell r="T111" t="str">
            <v xml:space="preserve"> </v>
          </cell>
          <cell r="U111" t="str">
            <v xml:space="preserve"> </v>
          </cell>
          <cell r="V111" t="str">
            <v xml:space="preserve"> </v>
          </cell>
          <cell r="W111" t="str">
            <v xml:space="preserve"> </v>
          </cell>
          <cell r="X111">
            <v>4</v>
          </cell>
          <cell r="Y111" t="str">
            <v xml:space="preserve"> </v>
          </cell>
          <cell r="AA111">
            <v>16</v>
          </cell>
          <cell r="AB111">
            <v>2501.9169999999999</v>
          </cell>
        </row>
        <row r="112">
          <cell r="A112">
            <v>10108</v>
          </cell>
          <cell r="B112">
            <v>2032</v>
          </cell>
          <cell r="C112" t="str">
            <v>Perno de máquina de 16 x 203mm (5/8 x 8")</v>
          </cell>
          <cell r="D112" t="str">
            <v>U</v>
          </cell>
          <cell r="E112" t="str">
            <v xml:space="preserve"> </v>
          </cell>
          <cell r="F112">
            <v>3</v>
          </cell>
          <cell r="G112">
            <v>18</v>
          </cell>
          <cell r="H112" t="str">
            <v xml:space="preserve"> </v>
          </cell>
          <cell r="I112" t="str">
            <v xml:space="preserve"> </v>
          </cell>
          <cell r="J112" t="str">
            <v xml:space="preserve"> </v>
          </cell>
          <cell r="K112">
            <v>7</v>
          </cell>
          <cell r="L112" t="str">
            <v xml:space="preserve"> </v>
          </cell>
          <cell r="M112" t="str">
            <v xml:space="preserve"> </v>
          </cell>
          <cell r="N112" t="str">
            <v xml:space="preserve"> </v>
          </cell>
          <cell r="O112" t="str">
            <v xml:space="preserve"> </v>
          </cell>
          <cell r="P112">
            <v>66</v>
          </cell>
          <cell r="Q112" t="str">
            <v xml:space="preserve"> </v>
          </cell>
          <cell r="R112" t="str">
            <v xml:space="preserve"> </v>
          </cell>
          <cell r="S112" t="str">
            <v xml:space="preserve"> </v>
          </cell>
          <cell r="T112" t="str">
            <v xml:space="preserve"> </v>
          </cell>
          <cell r="U112" t="str">
            <v xml:space="preserve"> </v>
          </cell>
          <cell r="V112" t="str">
            <v xml:space="preserve"> </v>
          </cell>
          <cell r="W112">
            <v>2</v>
          </cell>
          <cell r="X112" t="str">
            <v xml:space="preserve"> </v>
          </cell>
          <cell r="Y112" t="str">
            <v xml:space="preserve"> </v>
          </cell>
          <cell r="AA112">
            <v>96</v>
          </cell>
          <cell r="AB112">
            <v>3201.8667999999998</v>
          </cell>
        </row>
        <row r="113">
          <cell r="A113">
            <v>10109</v>
          </cell>
          <cell r="B113">
            <v>2033</v>
          </cell>
          <cell r="C113" t="str">
            <v>Perno de máquina de 16 x 229mm (5/8 x 9")</v>
          </cell>
          <cell r="D113" t="str">
            <v>U</v>
          </cell>
          <cell r="E113" t="str">
            <v xml:space="preserve"> </v>
          </cell>
          <cell r="F113" t="str">
            <v xml:space="preserve"> </v>
          </cell>
          <cell r="G113" t="str">
            <v xml:space="preserve"> </v>
          </cell>
          <cell r="H113" t="str">
            <v xml:space="preserve"> </v>
          </cell>
          <cell r="I113" t="str">
            <v xml:space="preserve"> </v>
          </cell>
          <cell r="J113" t="str">
            <v xml:space="preserve"> </v>
          </cell>
          <cell r="K113" t="str">
            <v xml:space="preserve"> </v>
          </cell>
          <cell r="L113" t="str">
            <v xml:space="preserve"> </v>
          </cell>
          <cell r="M113" t="str">
            <v xml:space="preserve"> </v>
          </cell>
          <cell r="N113" t="str">
            <v xml:space="preserve"> </v>
          </cell>
          <cell r="O113" t="str">
            <v xml:space="preserve"> </v>
          </cell>
          <cell r="P113" t="str">
            <v xml:space="preserve"> </v>
          </cell>
          <cell r="Q113">
            <v>2</v>
          </cell>
          <cell r="R113">
            <v>3</v>
          </cell>
          <cell r="S113" t="str">
            <v xml:space="preserve"> </v>
          </cell>
          <cell r="T113" t="str">
            <v xml:space="preserve"> </v>
          </cell>
          <cell r="U113" t="str">
            <v xml:space="preserve"> </v>
          </cell>
          <cell r="V113" t="str">
            <v xml:space="preserve"> </v>
          </cell>
          <cell r="W113" t="str">
            <v xml:space="preserve"> </v>
          </cell>
          <cell r="X113" t="str">
            <v xml:space="preserve"> </v>
          </cell>
          <cell r="Y113" t="str">
            <v xml:space="preserve"> </v>
          </cell>
          <cell r="AA113">
            <v>5</v>
          </cell>
          <cell r="AB113">
            <v>3375.0199999999995</v>
          </cell>
        </row>
        <row r="114">
          <cell r="A114">
            <v>10110</v>
          </cell>
          <cell r="B114">
            <v>2034</v>
          </cell>
          <cell r="C114" t="str">
            <v>Perno de máquina de 16 x 254 mm (5/8" x 10")</v>
          </cell>
          <cell r="D114" t="str">
            <v>U</v>
          </cell>
          <cell r="E114" t="str">
            <v xml:space="preserve"> </v>
          </cell>
          <cell r="F114" t="str">
            <v xml:space="preserve"> </v>
          </cell>
          <cell r="G114" t="str">
            <v xml:space="preserve"> </v>
          </cell>
          <cell r="H114">
            <v>1</v>
          </cell>
          <cell r="I114" t="str">
            <v xml:space="preserve"> </v>
          </cell>
          <cell r="J114">
            <v>4</v>
          </cell>
          <cell r="K114" t="str">
            <v xml:space="preserve"> </v>
          </cell>
          <cell r="L114" t="str">
            <v xml:space="preserve"> </v>
          </cell>
          <cell r="M114" t="str">
            <v xml:space="preserve"> </v>
          </cell>
          <cell r="N114" t="str">
            <v xml:space="preserve"> </v>
          </cell>
          <cell r="O114" t="str">
            <v xml:space="preserve"> </v>
          </cell>
          <cell r="P114">
            <v>66</v>
          </cell>
          <cell r="Q114">
            <v>2</v>
          </cell>
          <cell r="R114" t="str">
            <v xml:space="preserve"> </v>
          </cell>
          <cell r="S114" t="str">
            <v xml:space="preserve"> </v>
          </cell>
          <cell r="T114" t="str">
            <v xml:space="preserve"> </v>
          </cell>
          <cell r="U114" t="str">
            <v xml:space="preserve"> </v>
          </cell>
          <cell r="V114" t="str">
            <v xml:space="preserve"> </v>
          </cell>
          <cell r="W114" t="str">
            <v xml:space="preserve"> </v>
          </cell>
          <cell r="X114" t="str">
            <v xml:space="preserve"> </v>
          </cell>
          <cell r="Y114" t="str">
            <v xml:space="preserve"> </v>
          </cell>
          <cell r="AA114">
            <v>73</v>
          </cell>
          <cell r="AB114">
            <v>3565.7819999999997</v>
          </cell>
        </row>
        <row r="115">
          <cell r="A115">
            <v>10111</v>
          </cell>
          <cell r="B115">
            <v>2035</v>
          </cell>
          <cell r="C115" t="str">
            <v>Perno de máquina de 16 x 305mm (5/8 x12")</v>
          </cell>
          <cell r="D115" t="str">
            <v>U</v>
          </cell>
          <cell r="E115">
            <v>44</v>
          </cell>
          <cell r="F115" t="str">
            <v xml:space="preserve"> </v>
          </cell>
          <cell r="G115" t="str">
            <v xml:space="preserve"> </v>
          </cell>
          <cell r="H115" t="str">
            <v xml:space="preserve"> </v>
          </cell>
          <cell r="I115" t="str">
            <v xml:space="preserve"> </v>
          </cell>
          <cell r="J115">
            <v>4</v>
          </cell>
          <cell r="K115" t="str">
            <v xml:space="preserve"> </v>
          </cell>
          <cell r="L115" t="str">
            <v xml:space="preserve"> </v>
          </cell>
          <cell r="M115" t="str">
            <v xml:space="preserve"> </v>
          </cell>
          <cell r="N115" t="str">
            <v xml:space="preserve"> </v>
          </cell>
          <cell r="O115" t="str">
            <v xml:space="preserve"> </v>
          </cell>
          <cell r="P115" t="str">
            <v xml:space="preserve"> </v>
          </cell>
          <cell r="Q115" t="str">
            <v xml:space="preserve"> </v>
          </cell>
          <cell r="R115" t="str">
            <v xml:space="preserve"> </v>
          </cell>
          <cell r="S115" t="str">
            <v xml:space="preserve"> </v>
          </cell>
          <cell r="T115" t="str">
            <v xml:space="preserve"> </v>
          </cell>
          <cell r="U115" t="str">
            <v xml:space="preserve"> </v>
          </cell>
          <cell r="V115" t="str">
            <v xml:space="preserve"> </v>
          </cell>
          <cell r="W115" t="str">
            <v xml:space="preserve"> </v>
          </cell>
          <cell r="X115" t="str">
            <v xml:space="preserve"> </v>
          </cell>
          <cell r="Y115" t="str">
            <v xml:space="preserve"> </v>
          </cell>
          <cell r="AA115">
            <v>48</v>
          </cell>
          <cell r="AB115">
            <v>4146.8724000000002</v>
          </cell>
        </row>
        <row r="116">
          <cell r="A116">
            <v>10112</v>
          </cell>
          <cell r="B116">
            <v>2036</v>
          </cell>
          <cell r="C116" t="str">
            <v>Perno de máquina de 16 x 356mm (5/8 x14")</v>
          </cell>
          <cell r="D116" t="str">
            <v>U</v>
          </cell>
          <cell r="E116" t="str">
            <v xml:space="preserve"> </v>
          </cell>
          <cell r="F116" t="str">
            <v xml:space="preserve"> </v>
          </cell>
          <cell r="G116" t="str">
            <v xml:space="preserve"> </v>
          </cell>
          <cell r="H116" t="str">
            <v xml:space="preserve"> </v>
          </cell>
          <cell r="I116" t="str">
            <v xml:space="preserve"> </v>
          </cell>
          <cell r="J116" t="str">
            <v xml:space="preserve"> </v>
          </cell>
          <cell r="K116" t="str">
            <v xml:space="preserve"> </v>
          </cell>
          <cell r="L116" t="str">
            <v xml:space="preserve"> </v>
          </cell>
          <cell r="M116" t="str">
            <v xml:space="preserve"> </v>
          </cell>
          <cell r="N116" t="str">
            <v xml:space="preserve"> </v>
          </cell>
          <cell r="O116" t="str">
            <v xml:space="preserve"> </v>
          </cell>
          <cell r="P116" t="str">
            <v xml:space="preserve"> </v>
          </cell>
          <cell r="Q116" t="str">
            <v xml:space="preserve"> </v>
          </cell>
          <cell r="R116" t="str">
            <v xml:space="preserve"> </v>
          </cell>
          <cell r="S116" t="str">
            <v xml:space="preserve"> </v>
          </cell>
          <cell r="T116" t="str">
            <v xml:space="preserve"> </v>
          </cell>
          <cell r="U116" t="str">
            <v xml:space="preserve"> </v>
          </cell>
          <cell r="V116" t="str">
            <v xml:space="preserve"> </v>
          </cell>
          <cell r="W116" t="str">
            <v xml:space="preserve"> </v>
          </cell>
          <cell r="X116" t="str">
            <v xml:space="preserve"> </v>
          </cell>
          <cell r="Y116" t="str">
            <v xml:space="preserve"> </v>
          </cell>
          <cell r="AA116">
            <v>0</v>
          </cell>
          <cell r="AB116">
            <v>4739.7019999999993</v>
          </cell>
        </row>
        <row r="117">
          <cell r="A117">
            <v>10113</v>
          </cell>
          <cell r="B117">
            <v>2037</v>
          </cell>
          <cell r="C117" t="str">
            <v>Perno de máquina de 16 x 407mm (5/8 x16")</v>
          </cell>
          <cell r="D117" t="str">
            <v>U</v>
          </cell>
          <cell r="E117" t="str">
            <v xml:space="preserve"> </v>
          </cell>
          <cell r="F117" t="str">
            <v xml:space="preserve"> </v>
          </cell>
          <cell r="G117" t="str">
            <v xml:space="preserve"> </v>
          </cell>
          <cell r="H117" t="str">
            <v xml:space="preserve"> </v>
          </cell>
          <cell r="I117" t="str">
            <v xml:space="preserve"> </v>
          </cell>
          <cell r="J117" t="str">
            <v xml:space="preserve"> </v>
          </cell>
          <cell r="K117">
            <v>7</v>
          </cell>
          <cell r="L117" t="str">
            <v xml:space="preserve"> </v>
          </cell>
          <cell r="M117" t="str">
            <v xml:space="preserve"> </v>
          </cell>
          <cell r="N117" t="str">
            <v xml:space="preserve"> </v>
          </cell>
          <cell r="O117" t="str">
            <v xml:space="preserve"> </v>
          </cell>
          <cell r="P117" t="str">
            <v xml:space="preserve"> </v>
          </cell>
          <cell r="Q117" t="str">
            <v xml:space="preserve"> </v>
          </cell>
          <cell r="R117" t="str">
            <v xml:space="preserve"> </v>
          </cell>
          <cell r="S117" t="str">
            <v xml:space="preserve"> </v>
          </cell>
          <cell r="T117" t="str">
            <v xml:space="preserve"> </v>
          </cell>
          <cell r="U117" t="str">
            <v xml:space="preserve"> </v>
          </cell>
          <cell r="V117" t="str">
            <v xml:space="preserve"> </v>
          </cell>
          <cell r="W117" t="str">
            <v xml:space="preserve"> </v>
          </cell>
          <cell r="X117" t="str">
            <v xml:space="preserve"> </v>
          </cell>
          <cell r="Y117" t="str">
            <v xml:space="preserve"> </v>
          </cell>
          <cell r="AA117">
            <v>7</v>
          </cell>
          <cell r="AB117">
            <v>5348.6729999999998</v>
          </cell>
        </row>
        <row r="118">
          <cell r="A118">
            <v>10114</v>
          </cell>
          <cell r="B118">
            <v>2038</v>
          </cell>
          <cell r="C118" t="str">
            <v>Perno de máquina de 16 x 457mm (5/8 x18")</v>
          </cell>
          <cell r="D118" t="str">
            <v>U</v>
          </cell>
          <cell r="E118" t="str">
            <v xml:space="preserve"> </v>
          </cell>
          <cell r="F118" t="str">
            <v xml:space="preserve"> </v>
          </cell>
          <cell r="G118" t="str">
            <v xml:space="preserve"> </v>
          </cell>
          <cell r="H118" t="str">
            <v xml:space="preserve"> </v>
          </cell>
          <cell r="I118" t="str">
            <v xml:space="preserve"> </v>
          </cell>
          <cell r="J118" t="str">
            <v xml:space="preserve"> </v>
          </cell>
          <cell r="K118" t="str">
            <v xml:space="preserve"> </v>
          </cell>
          <cell r="L118" t="str">
            <v xml:space="preserve"> </v>
          </cell>
          <cell r="M118" t="str">
            <v xml:space="preserve"> </v>
          </cell>
          <cell r="N118" t="str">
            <v xml:space="preserve"> </v>
          </cell>
          <cell r="O118" t="str">
            <v xml:space="preserve"> </v>
          </cell>
          <cell r="P118" t="str">
            <v xml:space="preserve"> </v>
          </cell>
          <cell r="Q118" t="str">
            <v xml:space="preserve"> </v>
          </cell>
          <cell r="R118" t="str">
            <v xml:space="preserve"> </v>
          </cell>
          <cell r="S118" t="str">
            <v xml:space="preserve"> </v>
          </cell>
          <cell r="T118" t="str">
            <v xml:space="preserve"> </v>
          </cell>
          <cell r="U118" t="str">
            <v xml:space="preserve"> </v>
          </cell>
          <cell r="V118" t="str">
            <v xml:space="preserve"> </v>
          </cell>
          <cell r="W118" t="str">
            <v xml:space="preserve"> </v>
          </cell>
          <cell r="X118" t="str">
            <v xml:space="preserve"> </v>
          </cell>
          <cell r="Y118" t="str">
            <v xml:space="preserve"> </v>
          </cell>
          <cell r="AA118">
            <v>0</v>
          </cell>
          <cell r="AB118">
            <v>5953.2418000000007</v>
          </cell>
        </row>
        <row r="119">
          <cell r="A119">
            <v>10115</v>
          </cell>
          <cell r="B119">
            <v>2201</v>
          </cell>
          <cell r="C119" t="str">
            <v>Perno de ojo de 16 x 102 mm (5/8 x 4")</v>
          </cell>
          <cell r="D119" t="str">
            <v>U</v>
          </cell>
          <cell r="E119" t="str">
            <v xml:space="preserve"> </v>
          </cell>
          <cell r="F119" t="str">
            <v xml:space="preserve"> </v>
          </cell>
          <cell r="G119" t="str">
            <v xml:space="preserve"> </v>
          </cell>
          <cell r="H119" t="str">
            <v xml:space="preserve"> </v>
          </cell>
          <cell r="I119" t="str">
            <v xml:space="preserve"> </v>
          </cell>
          <cell r="J119" t="str">
            <v xml:space="preserve"> </v>
          </cell>
          <cell r="K119" t="str">
            <v xml:space="preserve"> </v>
          </cell>
          <cell r="L119" t="str">
            <v xml:space="preserve"> </v>
          </cell>
          <cell r="M119" t="str">
            <v xml:space="preserve"> </v>
          </cell>
          <cell r="N119" t="str">
            <v xml:space="preserve"> </v>
          </cell>
          <cell r="O119" t="str">
            <v xml:space="preserve"> </v>
          </cell>
          <cell r="P119" t="str">
            <v xml:space="preserve"> </v>
          </cell>
          <cell r="Q119" t="str">
            <v xml:space="preserve"> </v>
          </cell>
          <cell r="R119" t="str">
            <v xml:space="preserve"> </v>
          </cell>
          <cell r="S119" t="str">
            <v xml:space="preserve"> </v>
          </cell>
          <cell r="T119" t="str">
            <v xml:space="preserve"> </v>
          </cell>
          <cell r="U119" t="str">
            <v xml:space="preserve"> </v>
          </cell>
          <cell r="V119" t="str">
            <v xml:space="preserve"> </v>
          </cell>
          <cell r="W119" t="str">
            <v xml:space="preserve"> </v>
          </cell>
          <cell r="X119" t="str">
            <v xml:space="preserve"> </v>
          </cell>
          <cell r="Y119" t="str">
            <v xml:space="preserve"> </v>
          </cell>
          <cell r="AA119">
            <v>0</v>
          </cell>
          <cell r="AB119">
            <v>3988.3932</v>
          </cell>
        </row>
        <row r="120">
          <cell r="A120">
            <v>10116</v>
          </cell>
          <cell r="B120">
            <v>2203</v>
          </cell>
          <cell r="C120" t="str">
            <v>Perno de ojo de 16 x 203 mm (5/8 x 8")</v>
          </cell>
          <cell r="D120" t="str">
            <v>U</v>
          </cell>
          <cell r="E120" t="str">
            <v xml:space="preserve"> </v>
          </cell>
          <cell r="F120" t="str">
            <v xml:space="preserve"> </v>
          </cell>
          <cell r="G120" t="str">
            <v xml:space="preserve"> </v>
          </cell>
          <cell r="H120" t="str">
            <v xml:space="preserve"> </v>
          </cell>
          <cell r="I120" t="str">
            <v xml:space="preserve"> </v>
          </cell>
          <cell r="J120" t="str">
            <v xml:space="preserve"> </v>
          </cell>
          <cell r="K120" t="str">
            <v xml:space="preserve"> </v>
          </cell>
          <cell r="L120" t="str">
            <v xml:space="preserve"> </v>
          </cell>
          <cell r="M120" t="str">
            <v xml:space="preserve"> </v>
          </cell>
          <cell r="N120" t="str">
            <v xml:space="preserve"> </v>
          </cell>
          <cell r="O120" t="str">
            <v xml:space="preserve"> </v>
          </cell>
          <cell r="P120" t="str">
            <v xml:space="preserve"> </v>
          </cell>
          <cell r="Q120" t="str">
            <v xml:space="preserve"> </v>
          </cell>
          <cell r="R120" t="str">
            <v xml:space="preserve"> </v>
          </cell>
          <cell r="S120" t="str">
            <v xml:space="preserve"> </v>
          </cell>
          <cell r="T120" t="str">
            <v xml:space="preserve"> </v>
          </cell>
          <cell r="U120" t="str">
            <v xml:space="preserve"> </v>
          </cell>
          <cell r="V120" t="str">
            <v xml:space="preserve"> </v>
          </cell>
          <cell r="W120" t="str">
            <v xml:space="preserve"> </v>
          </cell>
          <cell r="X120" t="str">
            <v xml:space="preserve"> </v>
          </cell>
          <cell r="Y120" t="str">
            <v xml:space="preserve"> </v>
          </cell>
          <cell r="AA120">
            <v>0</v>
          </cell>
          <cell r="AB120">
            <v>4551.8747999999996</v>
          </cell>
        </row>
        <row r="121">
          <cell r="A121">
            <v>10117</v>
          </cell>
          <cell r="B121">
            <v>2023</v>
          </cell>
          <cell r="C121" t="str">
            <v>Perno de ojo de 16 x 457mm (5/8 x 18")</v>
          </cell>
          <cell r="D121" t="str">
            <v>U</v>
          </cell>
          <cell r="E121" t="str">
            <v xml:space="preserve"> </v>
          </cell>
          <cell r="F121" t="str">
            <v xml:space="preserve"> </v>
          </cell>
          <cell r="G121" t="str">
            <v xml:space="preserve"> </v>
          </cell>
          <cell r="H121" t="str">
            <v xml:space="preserve"> </v>
          </cell>
          <cell r="I121" t="str">
            <v xml:space="preserve"> </v>
          </cell>
          <cell r="J121" t="str">
            <v xml:space="preserve"> </v>
          </cell>
          <cell r="K121" t="str">
            <v xml:space="preserve"> </v>
          </cell>
          <cell r="L121">
            <v>12</v>
          </cell>
          <cell r="M121" t="str">
            <v xml:space="preserve"> </v>
          </cell>
          <cell r="N121" t="str">
            <v xml:space="preserve"> </v>
          </cell>
          <cell r="O121" t="str">
            <v xml:space="preserve"> </v>
          </cell>
          <cell r="P121" t="str">
            <v xml:space="preserve"> </v>
          </cell>
          <cell r="Q121" t="str">
            <v xml:space="preserve"> </v>
          </cell>
          <cell r="R121" t="str">
            <v xml:space="preserve"> </v>
          </cell>
          <cell r="S121" t="str">
            <v xml:space="preserve"> </v>
          </cell>
          <cell r="T121" t="str">
            <v xml:space="preserve"> </v>
          </cell>
          <cell r="U121" t="str">
            <v xml:space="preserve"> </v>
          </cell>
          <cell r="V121" t="str">
            <v xml:space="preserve"> </v>
          </cell>
          <cell r="W121" t="str">
            <v xml:space="preserve"> </v>
          </cell>
          <cell r="X121" t="str">
            <v xml:space="preserve"> </v>
          </cell>
          <cell r="Y121" t="str">
            <v xml:space="preserve"> </v>
          </cell>
          <cell r="AA121">
            <v>12</v>
          </cell>
          <cell r="AB121">
            <v>7862.3291999999992</v>
          </cell>
        </row>
        <row r="122">
          <cell r="A122">
            <v>10118</v>
          </cell>
          <cell r="B122">
            <v>2223</v>
          </cell>
          <cell r="C122" t="str">
            <v>Perno de ojo de 16 x 457mm (5/8 x 18")</v>
          </cell>
          <cell r="D122" t="str">
            <v>U</v>
          </cell>
          <cell r="E122" t="str">
            <v xml:space="preserve"> </v>
          </cell>
          <cell r="F122" t="str">
            <v xml:space="preserve"> </v>
          </cell>
          <cell r="G122" t="str">
            <v xml:space="preserve"> </v>
          </cell>
          <cell r="H122" t="str">
            <v xml:space="preserve"> </v>
          </cell>
          <cell r="I122" t="str">
            <v xml:space="preserve"> </v>
          </cell>
          <cell r="J122" t="str">
            <v xml:space="preserve"> </v>
          </cell>
          <cell r="K122">
            <v>14</v>
          </cell>
          <cell r="L122" t="str">
            <v xml:space="preserve"> </v>
          </cell>
          <cell r="M122" t="str">
            <v xml:space="preserve"> </v>
          </cell>
          <cell r="N122" t="str">
            <v xml:space="preserve"> </v>
          </cell>
          <cell r="O122" t="str">
            <v xml:space="preserve"> </v>
          </cell>
          <cell r="P122" t="str">
            <v xml:space="preserve"> </v>
          </cell>
          <cell r="Q122" t="str">
            <v xml:space="preserve"> </v>
          </cell>
          <cell r="R122" t="str">
            <v xml:space="preserve"> </v>
          </cell>
          <cell r="S122" t="str">
            <v xml:space="preserve"> </v>
          </cell>
          <cell r="T122" t="str">
            <v xml:space="preserve"> </v>
          </cell>
          <cell r="U122" t="str">
            <v xml:space="preserve"> </v>
          </cell>
          <cell r="V122" t="str">
            <v xml:space="preserve"> </v>
          </cell>
          <cell r="W122" t="str">
            <v xml:space="preserve"> </v>
          </cell>
          <cell r="X122" t="str">
            <v xml:space="preserve"> </v>
          </cell>
          <cell r="Y122" t="str">
            <v xml:space="preserve"> </v>
          </cell>
          <cell r="AA122">
            <v>14</v>
          </cell>
          <cell r="AB122">
            <v>7862.3291999999992</v>
          </cell>
        </row>
        <row r="123">
          <cell r="A123">
            <v>10119</v>
          </cell>
          <cell r="B123">
            <v>109</v>
          </cell>
          <cell r="C123" t="str">
            <v>Poste de concreto de 12 m.  510 Kg</v>
          </cell>
          <cell r="D123" t="str">
            <v>U</v>
          </cell>
          <cell r="E123" t="str">
            <v xml:space="preserve"> </v>
          </cell>
          <cell r="F123" t="str">
            <v xml:space="preserve"> </v>
          </cell>
          <cell r="G123" t="str">
            <v xml:space="preserve"> </v>
          </cell>
          <cell r="H123" t="str">
            <v xml:space="preserve"> </v>
          </cell>
          <cell r="I123" t="str">
            <v xml:space="preserve"> </v>
          </cell>
          <cell r="J123" t="str">
            <v xml:space="preserve"> </v>
          </cell>
          <cell r="K123" t="str">
            <v xml:space="preserve"> </v>
          </cell>
          <cell r="L123" t="str">
            <v xml:space="preserve"> </v>
          </cell>
          <cell r="M123" t="str">
            <v xml:space="preserve"> </v>
          </cell>
          <cell r="N123" t="str">
            <v xml:space="preserve"> </v>
          </cell>
          <cell r="O123" t="str">
            <v xml:space="preserve"> </v>
          </cell>
          <cell r="P123" t="str">
            <v xml:space="preserve"> </v>
          </cell>
          <cell r="Q123" t="str">
            <v xml:space="preserve"> </v>
          </cell>
          <cell r="R123" t="str">
            <v xml:space="preserve"> </v>
          </cell>
          <cell r="S123" t="str">
            <v xml:space="preserve"> </v>
          </cell>
          <cell r="T123" t="str">
            <v xml:space="preserve"> </v>
          </cell>
          <cell r="U123">
            <v>68</v>
          </cell>
          <cell r="V123" t="str">
            <v xml:space="preserve"> </v>
          </cell>
          <cell r="W123" t="str">
            <v xml:space="preserve"> </v>
          </cell>
          <cell r="X123" t="str">
            <v xml:space="preserve"> </v>
          </cell>
          <cell r="Y123" t="str">
            <v xml:space="preserve"> </v>
          </cell>
          <cell r="AA123">
            <v>68</v>
          </cell>
          <cell r="AB123">
            <v>551237.56799999985</v>
          </cell>
        </row>
        <row r="124">
          <cell r="A124">
            <v>10120</v>
          </cell>
          <cell r="B124">
            <v>110</v>
          </cell>
          <cell r="C124" t="str">
            <v>Poste de concreto de 12 m.  750 Kg</v>
          </cell>
          <cell r="D124" t="str">
            <v>U</v>
          </cell>
          <cell r="E124" t="str">
            <v xml:space="preserve"> </v>
          </cell>
          <cell r="F124" t="str">
            <v xml:space="preserve"> </v>
          </cell>
          <cell r="G124" t="str">
            <v xml:space="preserve"> </v>
          </cell>
          <cell r="H124" t="str">
            <v xml:space="preserve"> </v>
          </cell>
          <cell r="I124" t="str">
            <v xml:space="preserve"> </v>
          </cell>
          <cell r="J124" t="str">
            <v xml:space="preserve"> </v>
          </cell>
          <cell r="K124" t="str">
            <v xml:space="preserve"> </v>
          </cell>
          <cell r="L124" t="str">
            <v xml:space="preserve"> </v>
          </cell>
          <cell r="M124" t="str">
            <v xml:space="preserve"> </v>
          </cell>
          <cell r="N124" t="str">
            <v xml:space="preserve"> </v>
          </cell>
          <cell r="O124" t="str">
            <v xml:space="preserve"> </v>
          </cell>
          <cell r="P124" t="str">
            <v xml:space="preserve"> </v>
          </cell>
          <cell r="Q124" t="str">
            <v xml:space="preserve"> </v>
          </cell>
          <cell r="R124" t="str">
            <v xml:space="preserve"> </v>
          </cell>
          <cell r="S124" t="str">
            <v xml:space="preserve"> </v>
          </cell>
          <cell r="T124" t="str">
            <v xml:space="preserve"> </v>
          </cell>
          <cell r="U124">
            <v>12</v>
          </cell>
          <cell r="V124" t="str">
            <v xml:space="preserve"> </v>
          </cell>
          <cell r="W124" t="str">
            <v xml:space="preserve"> </v>
          </cell>
          <cell r="X124" t="str">
            <v xml:space="preserve"> </v>
          </cell>
          <cell r="Y124" t="str">
            <v xml:space="preserve"> </v>
          </cell>
          <cell r="AA124">
            <v>12</v>
          </cell>
          <cell r="AB124">
            <v>585159.09999999986</v>
          </cell>
        </row>
        <row r="125">
          <cell r="A125">
            <v>10121</v>
          </cell>
          <cell r="B125" t="str">
            <v>0114</v>
          </cell>
          <cell r="C125" t="str">
            <v>Poste de concreto de 14 metros 750 Kg.</v>
          </cell>
          <cell r="D125" t="str">
            <v>U</v>
          </cell>
          <cell r="E125" t="str">
            <v xml:space="preserve"> </v>
          </cell>
          <cell r="F125" t="str">
            <v xml:space="preserve"> </v>
          </cell>
          <cell r="G125" t="str">
            <v xml:space="preserve"> </v>
          </cell>
          <cell r="H125" t="str">
            <v xml:space="preserve"> </v>
          </cell>
          <cell r="I125" t="str">
            <v xml:space="preserve"> </v>
          </cell>
          <cell r="J125" t="str">
            <v xml:space="preserve"> </v>
          </cell>
          <cell r="K125" t="str">
            <v xml:space="preserve"> </v>
          </cell>
          <cell r="L125" t="str">
            <v xml:space="preserve"> </v>
          </cell>
          <cell r="M125" t="str">
            <v xml:space="preserve"> </v>
          </cell>
          <cell r="N125" t="str">
            <v xml:space="preserve"> </v>
          </cell>
          <cell r="O125" t="str">
            <v xml:space="preserve"> </v>
          </cell>
          <cell r="P125" t="str">
            <v xml:space="preserve"> </v>
          </cell>
          <cell r="Q125" t="str">
            <v xml:space="preserve"> </v>
          </cell>
          <cell r="R125" t="str">
            <v xml:space="preserve"> </v>
          </cell>
          <cell r="S125" t="str">
            <v xml:space="preserve"> </v>
          </cell>
          <cell r="T125" t="str">
            <v xml:space="preserve"> </v>
          </cell>
          <cell r="U125" t="str">
            <v xml:space="preserve"> </v>
          </cell>
          <cell r="V125" t="str">
            <v xml:space="preserve"> </v>
          </cell>
          <cell r="W125" t="str">
            <v xml:space="preserve"> </v>
          </cell>
          <cell r="X125" t="str">
            <v xml:space="preserve"> </v>
          </cell>
          <cell r="Y125" t="str">
            <v xml:space="preserve"> </v>
          </cell>
          <cell r="AA125">
            <v>0</v>
          </cell>
          <cell r="AB125">
            <v>899232.05799999984</v>
          </cell>
        </row>
        <row r="126">
          <cell r="A126">
            <v>10122</v>
          </cell>
          <cell r="B126" t="str">
            <v>01</v>
          </cell>
          <cell r="C126" t="str">
            <v>Poste de concreto, longitud mínima 10m - 500 Kg.</v>
          </cell>
          <cell r="D126" t="str">
            <v>U</v>
          </cell>
          <cell r="E126" t="str">
            <v xml:space="preserve"> </v>
          </cell>
          <cell r="F126" t="str">
            <v xml:space="preserve"> </v>
          </cell>
          <cell r="G126" t="str">
            <v xml:space="preserve"> </v>
          </cell>
          <cell r="H126" t="str">
            <v xml:space="preserve"> </v>
          </cell>
          <cell r="I126" t="str">
            <v xml:space="preserve"> </v>
          </cell>
          <cell r="J126" t="str">
            <v xml:space="preserve"> </v>
          </cell>
          <cell r="K126" t="str">
            <v xml:space="preserve"> </v>
          </cell>
          <cell r="L126" t="str">
            <v xml:space="preserve"> </v>
          </cell>
          <cell r="M126" t="str">
            <v xml:space="preserve"> </v>
          </cell>
          <cell r="N126" t="str">
            <v xml:space="preserve"> </v>
          </cell>
          <cell r="O126" t="str">
            <v xml:space="preserve"> </v>
          </cell>
          <cell r="P126" t="str">
            <v xml:space="preserve"> </v>
          </cell>
          <cell r="Q126" t="str">
            <v xml:space="preserve"> </v>
          </cell>
          <cell r="R126" t="str">
            <v xml:space="preserve"> </v>
          </cell>
          <cell r="S126" t="str">
            <v xml:space="preserve"> </v>
          </cell>
          <cell r="T126" t="str">
            <v xml:space="preserve"> </v>
          </cell>
          <cell r="U126" t="str">
            <v xml:space="preserve"> </v>
          </cell>
          <cell r="V126" t="str">
            <v xml:space="preserve"> </v>
          </cell>
          <cell r="W126" t="str">
            <v xml:space="preserve"> </v>
          </cell>
          <cell r="X126" t="str">
            <v xml:space="preserve"> </v>
          </cell>
          <cell r="Y126" t="str">
            <v xml:space="preserve"> </v>
          </cell>
          <cell r="AA126">
            <v>0</v>
          </cell>
          <cell r="AB126">
            <v>0</v>
          </cell>
        </row>
        <row r="127">
          <cell r="A127">
            <v>10123</v>
          </cell>
          <cell r="B127">
            <v>101</v>
          </cell>
          <cell r="C127" t="str">
            <v>Postes de concreto de 8 m.</v>
          </cell>
          <cell r="D127" t="str">
            <v>U</v>
          </cell>
          <cell r="E127" t="str">
            <v xml:space="preserve"> </v>
          </cell>
          <cell r="F127" t="str">
            <v xml:space="preserve"> </v>
          </cell>
          <cell r="G127" t="str">
            <v xml:space="preserve"> </v>
          </cell>
          <cell r="H127" t="str">
            <v xml:space="preserve"> </v>
          </cell>
          <cell r="I127" t="str">
            <v xml:space="preserve"> </v>
          </cell>
          <cell r="J127" t="str">
            <v xml:space="preserve"> </v>
          </cell>
          <cell r="K127" t="str">
            <v xml:space="preserve"> </v>
          </cell>
          <cell r="L127" t="str">
            <v xml:space="preserve"> </v>
          </cell>
          <cell r="M127" t="str">
            <v xml:space="preserve"> </v>
          </cell>
          <cell r="N127" t="str">
            <v xml:space="preserve"> </v>
          </cell>
          <cell r="O127" t="str">
            <v xml:space="preserve"> </v>
          </cell>
          <cell r="P127" t="str">
            <v xml:space="preserve"> </v>
          </cell>
          <cell r="Q127" t="str">
            <v xml:space="preserve"> </v>
          </cell>
          <cell r="R127" t="str">
            <v xml:space="preserve"> </v>
          </cell>
          <cell r="S127" t="str">
            <v xml:space="preserve"> </v>
          </cell>
          <cell r="T127" t="str">
            <v xml:space="preserve"> </v>
          </cell>
          <cell r="U127">
            <v>44</v>
          </cell>
          <cell r="V127" t="str">
            <v xml:space="preserve"> </v>
          </cell>
          <cell r="W127" t="str">
            <v xml:space="preserve"> </v>
          </cell>
          <cell r="X127" t="str">
            <v xml:space="preserve"> </v>
          </cell>
          <cell r="Y127" t="str">
            <v xml:space="preserve"> </v>
          </cell>
          <cell r="AA127">
            <v>44</v>
          </cell>
          <cell r="AB127">
            <v>256127.99999999994</v>
          </cell>
        </row>
        <row r="128">
          <cell r="A128">
            <v>10124</v>
          </cell>
          <cell r="B128" t="str">
            <v>0401</v>
          </cell>
          <cell r="C128" t="str">
            <v>Silla para cruceta de madera</v>
          </cell>
          <cell r="D128" t="str">
            <v>U</v>
          </cell>
          <cell r="E128" t="str">
            <v xml:space="preserve"> </v>
          </cell>
          <cell r="F128" t="str">
            <v xml:space="preserve"> </v>
          </cell>
          <cell r="G128" t="str">
            <v xml:space="preserve"> </v>
          </cell>
          <cell r="H128" t="str">
            <v xml:space="preserve"> </v>
          </cell>
          <cell r="I128" t="str">
            <v xml:space="preserve"> </v>
          </cell>
          <cell r="J128" t="str">
            <v xml:space="preserve"> </v>
          </cell>
          <cell r="K128" t="str">
            <v xml:space="preserve"> </v>
          </cell>
          <cell r="L128" t="str">
            <v xml:space="preserve"> </v>
          </cell>
          <cell r="M128" t="str">
            <v xml:space="preserve"> </v>
          </cell>
          <cell r="N128" t="str">
            <v xml:space="preserve"> </v>
          </cell>
          <cell r="O128" t="str">
            <v xml:space="preserve"> </v>
          </cell>
          <cell r="P128" t="str">
            <v xml:space="preserve"> </v>
          </cell>
          <cell r="Q128" t="str">
            <v xml:space="preserve"> </v>
          </cell>
          <cell r="R128" t="str">
            <v xml:space="preserve"> </v>
          </cell>
          <cell r="S128" t="str">
            <v xml:space="preserve"> </v>
          </cell>
          <cell r="T128" t="str">
            <v xml:space="preserve"> </v>
          </cell>
          <cell r="U128" t="str">
            <v xml:space="preserve"> </v>
          </cell>
          <cell r="V128" t="str">
            <v xml:space="preserve"> </v>
          </cell>
          <cell r="W128" t="str">
            <v xml:space="preserve"> </v>
          </cell>
          <cell r="X128" t="str">
            <v xml:space="preserve"> </v>
          </cell>
          <cell r="Y128" t="str">
            <v xml:space="preserve"> </v>
          </cell>
          <cell r="AA128">
            <v>0</v>
          </cell>
          <cell r="AB128">
            <v>2742.5706</v>
          </cell>
        </row>
        <row r="129">
          <cell r="A129">
            <v>10125</v>
          </cell>
          <cell r="B129">
            <v>401</v>
          </cell>
          <cell r="C129" t="str">
            <v>Silleta para cruceta de madera.</v>
          </cell>
          <cell r="D129" t="str">
            <v>U</v>
          </cell>
          <cell r="E129" t="str">
            <v xml:space="preserve"> </v>
          </cell>
          <cell r="F129" t="str">
            <v xml:space="preserve"> </v>
          </cell>
          <cell r="G129" t="str">
            <v xml:space="preserve"> </v>
          </cell>
          <cell r="H129" t="str">
            <v xml:space="preserve"> </v>
          </cell>
          <cell r="I129" t="str">
            <v xml:space="preserve"> </v>
          </cell>
          <cell r="J129" t="str">
            <v xml:space="preserve"> </v>
          </cell>
          <cell r="K129" t="str">
            <v xml:space="preserve"> </v>
          </cell>
          <cell r="L129" t="str">
            <v xml:space="preserve"> </v>
          </cell>
          <cell r="M129" t="str">
            <v xml:space="preserve"> </v>
          </cell>
          <cell r="N129" t="str">
            <v xml:space="preserve"> </v>
          </cell>
          <cell r="O129" t="str">
            <v xml:space="preserve"> </v>
          </cell>
          <cell r="P129" t="str">
            <v xml:space="preserve"> </v>
          </cell>
          <cell r="Q129" t="str">
            <v xml:space="preserve"> </v>
          </cell>
          <cell r="R129" t="str">
            <v xml:space="preserve"> </v>
          </cell>
          <cell r="S129" t="str">
            <v xml:space="preserve"> </v>
          </cell>
          <cell r="T129" t="str">
            <v xml:space="preserve"> </v>
          </cell>
          <cell r="U129" t="str">
            <v xml:space="preserve"> </v>
          </cell>
          <cell r="V129" t="str">
            <v xml:space="preserve"> </v>
          </cell>
          <cell r="W129" t="str">
            <v xml:space="preserve"> </v>
          </cell>
          <cell r="X129" t="str">
            <v xml:space="preserve"> </v>
          </cell>
          <cell r="Y129" t="str">
            <v xml:space="preserve"> </v>
          </cell>
          <cell r="AA129">
            <v>0</v>
          </cell>
          <cell r="AB129">
            <v>5002.5</v>
          </cell>
        </row>
        <row r="130">
          <cell r="A130">
            <v>10126</v>
          </cell>
          <cell r="B130">
            <v>411</v>
          </cell>
          <cell r="C130" t="str">
            <v>Suplemento de madera para cruceta 9 x 12 x 2,5 cm</v>
          </cell>
          <cell r="D130" t="str">
            <v>U</v>
          </cell>
          <cell r="E130" t="str">
            <v xml:space="preserve"> </v>
          </cell>
          <cell r="F130" t="str">
            <v xml:space="preserve"> </v>
          </cell>
          <cell r="G130" t="str">
            <v xml:space="preserve"> </v>
          </cell>
          <cell r="H130" t="str">
            <v xml:space="preserve"> </v>
          </cell>
          <cell r="I130" t="str">
            <v xml:space="preserve"> </v>
          </cell>
          <cell r="J130" t="str">
            <v xml:space="preserve"> </v>
          </cell>
          <cell r="K130" t="str">
            <v xml:space="preserve"> </v>
          </cell>
          <cell r="L130" t="str">
            <v xml:space="preserve"> </v>
          </cell>
          <cell r="M130" t="str">
            <v xml:space="preserve"> </v>
          </cell>
          <cell r="N130" t="str">
            <v xml:space="preserve"> </v>
          </cell>
          <cell r="O130" t="str">
            <v xml:space="preserve"> </v>
          </cell>
          <cell r="P130" t="str">
            <v xml:space="preserve"> </v>
          </cell>
          <cell r="Q130" t="str">
            <v xml:space="preserve"> </v>
          </cell>
          <cell r="R130" t="str">
            <v xml:space="preserve"> </v>
          </cell>
          <cell r="S130" t="str">
            <v xml:space="preserve"> </v>
          </cell>
          <cell r="T130" t="str">
            <v xml:space="preserve"> </v>
          </cell>
          <cell r="U130" t="str">
            <v xml:space="preserve"> </v>
          </cell>
          <cell r="V130" t="str">
            <v xml:space="preserve"> </v>
          </cell>
          <cell r="W130" t="str">
            <v xml:space="preserve"> </v>
          </cell>
          <cell r="X130" t="str">
            <v xml:space="preserve"> </v>
          </cell>
          <cell r="Y130" t="str">
            <v xml:space="preserve"> </v>
          </cell>
          <cell r="AA130">
            <v>0</v>
          </cell>
          <cell r="AB130">
            <v>693.67999999999984</v>
          </cell>
        </row>
        <row r="131">
          <cell r="A131">
            <v>10127</v>
          </cell>
          <cell r="B131" t="str">
            <v>0411</v>
          </cell>
          <cell r="C131" t="str">
            <v>Suplemento de madera para cruceta 9x12x2,5cm.</v>
          </cell>
          <cell r="D131" t="str">
            <v>U</v>
          </cell>
          <cell r="E131" t="str">
            <v xml:space="preserve"> </v>
          </cell>
          <cell r="F131" t="str">
            <v xml:space="preserve"> </v>
          </cell>
          <cell r="G131" t="str">
            <v xml:space="preserve"> </v>
          </cell>
          <cell r="H131" t="str">
            <v xml:space="preserve"> </v>
          </cell>
          <cell r="I131" t="str">
            <v xml:space="preserve"> </v>
          </cell>
          <cell r="J131" t="str">
            <v xml:space="preserve"> </v>
          </cell>
          <cell r="K131" t="str">
            <v xml:space="preserve"> </v>
          </cell>
          <cell r="L131" t="str">
            <v xml:space="preserve"> </v>
          </cell>
          <cell r="M131" t="str">
            <v xml:space="preserve"> </v>
          </cell>
          <cell r="N131" t="str">
            <v xml:space="preserve"> </v>
          </cell>
          <cell r="O131" t="str">
            <v xml:space="preserve"> </v>
          </cell>
          <cell r="P131" t="str">
            <v xml:space="preserve"> </v>
          </cell>
          <cell r="Q131" t="str">
            <v xml:space="preserve"> </v>
          </cell>
          <cell r="R131" t="str">
            <v xml:space="preserve"> </v>
          </cell>
          <cell r="S131" t="str">
            <v xml:space="preserve"> </v>
          </cell>
          <cell r="T131" t="str">
            <v xml:space="preserve"> </v>
          </cell>
          <cell r="U131" t="str">
            <v xml:space="preserve"> </v>
          </cell>
          <cell r="V131" t="str">
            <v xml:space="preserve"> </v>
          </cell>
          <cell r="W131" t="str">
            <v xml:space="preserve"> </v>
          </cell>
          <cell r="X131" t="str">
            <v xml:space="preserve"> </v>
          </cell>
          <cell r="Y131" t="str">
            <v xml:space="preserve"> </v>
          </cell>
          <cell r="AA131">
            <v>0</v>
          </cell>
          <cell r="AB131">
            <v>800.4</v>
          </cell>
        </row>
        <row r="132">
          <cell r="A132">
            <v>10128</v>
          </cell>
          <cell r="B132" t="str">
            <v>0412</v>
          </cell>
          <cell r="C132" t="str">
            <v>Suplemento de madera para ext.  poste 30x10x4cm.</v>
          </cell>
          <cell r="D132" t="str">
            <v>U</v>
          </cell>
          <cell r="E132" t="str">
            <v xml:space="preserve"> </v>
          </cell>
          <cell r="F132" t="str">
            <v xml:space="preserve"> </v>
          </cell>
          <cell r="G132" t="str">
            <v xml:space="preserve"> </v>
          </cell>
          <cell r="H132" t="str">
            <v xml:space="preserve"> </v>
          </cell>
          <cell r="I132" t="str">
            <v xml:space="preserve"> </v>
          </cell>
          <cell r="J132" t="str">
            <v xml:space="preserve"> </v>
          </cell>
          <cell r="K132" t="str">
            <v xml:space="preserve"> </v>
          </cell>
          <cell r="L132" t="str">
            <v xml:space="preserve"> </v>
          </cell>
          <cell r="M132" t="str">
            <v xml:space="preserve"> </v>
          </cell>
          <cell r="N132" t="str">
            <v xml:space="preserve"> </v>
          </cell>
          <cell r="O132" t="str">
            <v xml:space="preserve"> </v>
          </cell>
          <cell r="P132" t="str">
            <v xml:space="preserve"> </v>
          </cell>
          <cell r="Q132" t="str">
            <v xml:space="preserve"> </v>
          </cell>
          <cell r="R132" t="str">
            <v xml:space="preserve"> </v>
          </cell>
          <cell r="S132" t="str">
            <v xml:space="preserve"> </v>
          </cell>
          <cell r="T132" t="str">
            <v xml:space="preserve"> </v>
          </cell>
          <cell r="U132" t="str">
            <v xml:space="preserve"> </v>
          </cell>
          <cell r="V132" t="str">
            <v xml:space="preserve"> </v>
          </cell>
          <cell r="W132" t="str">
            <v xml:space="preserve"> </v>
          </cell>
          <cell r="X132" t="str">
            <v xml:space="preserve"> </v>
          </cell>
          <cell r="Y132" t="str">
            <v xml:space="preserve"> </v>
          </cell>
          <cell r="AA132">
            <v>0</v>
          </cell>
          <cell r="AB132">
            <v>1760.8799999999997</v>
          </cell>
        </row>
        <row r="133">
          <cell r="A133">
            <v>10129</v>
          </cell>
          <cell r="B133">
            <v>412</v>
          </cell>
          <cell r="C133" t="str">
            <v>Suplemento de madera para ext. poste 30 x 10 x 4 cm</v>
          </cell>
          <cell r="D133" t="str">
            <v>U</v>
          </cell>
          <cell r="E133" t="str">
            <v xml:space="preserve"> </v>
          </cell>
          <cell r="F133" t="str">
            <v xml:space="preserve"> </v>
          </cell>
          <cell r="G133" t="str">
            <v xml:space="preserve"> </v>
          </cell>
          <cell r="H133" t="str">
            <v xml:space="preserve"> </v>
          </cell>
          <cell r="I133" t="str">
            <v xml:space="preserve"> </v>
          </cell>
          <cell r="J133" t="str">
            <v xml:space="preserve"> </v>
          </cell>
          <cell r="K133" t="str">
            <v xml:space="preserve"> </v>
          </cell>
          <cell r="L133" t="str">
            <v xml:space="preserve"> </v>
          </cell>
          <cell r="M133" t="str">
            <v xml:space="preserve"> </v>
          </cell>
          <cell r="N133" t="str">
            <v xml:space="preserve"> </v>
          </cell>
          <cell r="O133" t="str">
            <v xml:space="preserve"> </v>
          </cell>
          <cell r="P133" t="str">
            <v xml:space="preserve"> </v>
          </cell>
          <cell r="Q133" t="str">
            <v xml:space="preserve"> </v>
          </cell>
          <cell r="R133" t="str">
            <v xml:space="preserve"> </v>
          </cell>
          <cell r="S133" t="str">
            <v xml:space="preserve"> </v>
          </cell>
          <cell r="T133" t="str">
            <v xml:space="preserve"> </v>
          </cell>
          <cell r="U133" t="str">
            <v xml:space="preserve"> </v>
          </cell>
          <cell r="V133" t="str">
            <v xml:space="preserve"> </v>
          </cell>
          <cell r="W133" t="str">
            <v xml:space="preserve"> </v>
          </cell>
          <cell r="X133" t="str">
            <v xml:space="preserve"> </v>
          </cell>
          <cell r="Y133" t="str">
            <v xml:space="preserve"> </v>
          </cell>
          <cell r="AA133">
            <v>0</v>
          </cell>
          <cell r="AB133">
            <v>1360.6799999999996</v>
          </cell>
        </row>
        <row r="134">
          <cell r="A134">
            <v>10130</v>
          </cell>
          <cell r="B134" t="str">
            <v>SR-44</v>
          </cell>
          <cell r="C134" t="str">
            <v>Tensor de un puesto tipo cuña para cable antifraude. (2x8+8 y/o 1x8+8)</v>
          </cell>
          <cell r="D134" t="str">
            <v>U</v>
          </cell>
          <cell r="E134" t="str">
            <v xml:space="preserve"> </v>
          </cell>
          <cell r="F134" t="str">
            <v xml:space="preserve"> </v>
          </cell>
          <cell r="G134" t="str">
            <v xml:space="preserve"> </v>
          </cell>
          <cell r="H134" t="str">
            <v xml:space="preserve"> </v>
          </cell>
          <cell r="I134" t="str">
            <v xml:space="preserve"> </v>
          </cell>
          <cell r="J134" t="str">
            <v xml:space="preserve"> </v>
          </cell>
          <cell r="K134" t="str">
            <v xml:space="preserve"> </v>
          </cell>
          <cell r="L134" t="str">
            <v xml:space="preserve"> </v>
          </cell>
          <cell r="M134" t="str">
            <v xml:space="preserve"> </v>
          </cell>
          <cell r="N134" t="str">
            <v xml:space="preserve"> </v>
          </cell>
          <cell r="O134" t="str">
            <v xml:space="preserve"> </v>
          </cell>
          <cell r="P134" t="str">
            <v xml:space="preserve"> </v>
          </cell>
          <cell r="Q134" t="str">
            <v xml:space="preserve"> </v>
          </cell>
          <cell r="R134" t="str">
            <v xml:space="preserve"> </v>
          </cell>
          <cell r="S134" t="str">
            <v xml:space="preserve"> </v>
          </cell>
          <cell r="T134" t="str">
            <v xml:space="preserve"> </v>
          </cell>
          <cell r="U134" t="str">
            <v xml:space="preserve"> </v>
          </cell>
          <cell r="V134" t="str">
            <v xml:space="preserve"> </v>
          </cell>
          <cell r="W134" t="str">
            <v xml:space="preserve"> </v>
          </cell>
          <cell r="X134" t="str">
            <v xml:space="preserve"> </v>
          </cell>
          <cell r="Y134" t="str">
            <v xml:space="preserve"> </v>
          </cell>
          <cell r="AA134">
            <v>0</v>
          </cell>
          <cell r="AB134">
            <v>4502.2499999999991</v>
          </cell>
        </row>
        <row r="135">
          <cell r="A135">
            <v>10131</v>
          </cell>
          <cell r="B135" t="str">
            <v>SR-09</v>
          </cell>
          <cell r="C135" t="str">
            <v>Transformador monofásico de 10 KVA</v>
          </cell>
          <cell r="D135" t="str">
            <v>U</v>
          </cell>
          <cell r="E135" t="str">
            <v xml:space="preserve"> </v>
          </cell>
          <cell r="F135" t="str">
            <v xml:space="preserve"> </v>
          </cell>
          <cell r="G135" t="str">
            <v xml:space="preserve"> </v>
          </cell>
          <cell r="H135" t="str">
            <v xml:space="preserve"> </v>
          </cell>
          <cell r="I135" t="str">
            <v xml:space="preserve"> </v>
          </cell>
          <cell r="J135" t="str">
            <v xml:space="preserve"> </v>
          </cell>
          <cell r="K135" t="str">
            <v xml:space="preserve"> </v>
          </cell>
          <cell r="L135" t="str">
            <v xml:space="preserve"> </v>
          </cell>
          <cell r="M135" t="str">
            <v xml:space="preserve"> </v>
          </cell>
          <cell r="N135" t="str">
            <v xml:space="preserve"> </v>
          </cell>
          <cell r="O135" t="str">
            <v xml:space="preserve"> </v>
          </cell>
          <cell r="P135" t="str">
            <v xml:space="preserve"> </v>
          </cell>
          <cell r="Q135" t="str">
            <v xml:space="preserve"> </v>
          </cell>
          <cell r="R135" t="str">
            <v xml:space="preserve"> </v>
          </cell>
          <cell r="S135" t="str">
            <v xml:space="preserve"> </v>
          </cell>
          <cell r="T135" t="str">
            <v xml:space="preserve"> </v>
          </cell>
          <cell r="U135" t="str">
            <v xml:space="preserve"> </v>
          </cell>
          <cell r="V135" t="str">
            <v xml:space="preserve"> </v>
          </cell>
          <cell r="W135" t="str">
            <v xml:space="preserve"> </v>
          </cell>
          <cell r="X135" t="str">
            <v xml:space="preserve"> </v>
          </cell>
          <cell r="Y135" t="str">
            <v xml:space="preserve"> </v>
          </cell>
          <cell r="AA135">
            <v>0</v>
          </cell>
          <cell r="AB135">
            <v>1760879.9999999998</v>
          </cell>
        </row>
        <row r="136">
          <cell r="A136">
            <v>10132</v>
          </cell>
          <cell r="B136" t="str">
            <v>SR-13</v>
          </cell>
          <cell r="C136" t="str">
            <v>Transformador monofásico de 100 KVA</v>
          </cell>
          <cell r="D136" t="str">
            <v>U</v>
          </cell>
          <cell r="E136" t="str">
            <v xml:space="preserve"> </v>
          </cell>
          <cell r="F136" t="str">
            <v xml:space="preserve"> </v>
          </cell>
          <cell r="G136" t="str">
            <v xml:space="preserve"> </v>
          </cell>
          <cell r="H136" t="str">
            <v xml:space="preserve"> </v>
          </cell>
          <cell r="I136" t="str">
            <v xml:space="preserve"> </v>
          </cell>
          <cell r="J136" t="str">
            <v xml:space="preserve"> </v>
          </cell>
          <cell r="K136" t="str">
            <v xml:space="preserve"> </v>
          </cell>
          <cell r="L136" t="str">
            <v xml:space="preserve"> </v>
          </cell>
          <cell r="M136" t="str">
            <v xml:space="preserve"> </v>
          </cell>
          <cell r="N136" t="str">
            <v xml:space="preserve"> </v>
          </cell>
          <cell r="O136" t="str">
            <v xml:space="preserve"> </v>
          </cell>
          <cell r="P136" t="str">
            <v xml:space="preserve"> </v>
          </cell>
          <cell r="Q136" t="str">
            <v xml:space="preserve"> </v>
          </cell>
          <cell r="R136" t="str">
            <v xml:space="preserve"> </v>
          </cell>
          <cell r="S136" t="str">
            <v xml:space="preserve"> </v>
          </cell>
          <cell r="T136" t="str">
            <v xml:space="preserve"> </v>
          </cell>
          <cell r="U136" t="str">
            <v xml:space="preserve"> </v>
          </cell>
          <cell r="V136" t="str">
            <v xml:space="preserve"> </v>
          </cell>
          <cell r="W136" t="str">
            <v xml:space="preserve"> </v>
          </cell>
          <cell r="X136" t="str">
            <v xml:space="preserve"> </v>
          </cell>
          <cell r="Y136" t="str">
            <v xml:space="preserve"> </v>
          </cell>
          <cell r="AA136">
            <v>0</v>
          </cell>
          <cell r="AB136">
            <v>4613138.75</v>
          </cell>
        </row>
        <row r="137">
          <cell r="A137">
            <v>10133</v>
          </cell>
          <cell r="B137">
            <v>5823</v>
          </cell>
          <cell r="C137" t="str">
            <v>Transformador monofásico de 15 KVA</v>
          </cell>
          <cell r="D137" t="str">
            <v>U</v>
          </cell>
          <cell r="E137" t="str">
            <v xml:space="preserve"> </v>
          </cell>
          <cell r="F137" t="str">
            <v xml:space="preserve"> </v>
          </cell>
          <cell r="G137" t="str">
            <v xml:space="preserve"> </v>
          </cell>
          <cell r="H137" t="str">
            <v xml:space="preserve"> </v>
          </cell>
          <cell r="I137" t="str">
            <v xml:space="preserve"> </v>
          </cell>
          <cell r="J137" t="str">
            <v xml:space="preserve"> </v>
          </cell>
          <cell r="K137" t="str">
            <v xml:space="preserve"> </v>
          </cell>
          <cell r="L137" t="str">
            <v xml:space="preserve"> </v>
          </cell>
          <cell r="M137" t="str">
            <v xml:space="preserve"> </v>
          </cell>
          <cell r="N137" t="str">
            <v xml:space="preserve"> </v>
          </cell>
          <cell r="O137" t="str">
            <v xml:space="preserve"> </v>
          </cell>
          <cell r="P137" t="str">
            <v xml:space="preserve"> </v>
          </cell>
          <cell r="Q137" t="str">
            <v xml:space="preserve"> </v>
          </cell>
          <cell r="R137" t="str">
            <v xml:space="preserve"> </v>
          </cell>
          <cell r="S137" t="str">
            <v xml:space="preserve"> </v>
          </cell>
          <cell r="T137" t="str">
            <v xml:space="preserve"> </v>
          </cell>
          <cell r="U137" t="str">
            <v xml:space="preserve"> </v>
          </cell>
          <cell r="V137">
            <v>4</v>
          </cell>
          <cell r="W137" t="str">
            <v xml:space="preserve"> </v>
          </cell>
          <cell r="X137" t="str">
            <v xml:space="preserve"> </v>
          </cell>
          <cell r="Y137" t="str">
            <v xml:space="preserve"> </v>
          </cell>
          <cell r="AA137">
            <v>4</v>
          </cell>
          <cell r="AB137">
            <v>2777692.5</v>
          </cell>
        </row>
        <row r="138">
          <cell r="A138">
            <v>10134</v>
          </cell>
          <cell r="B138" t="str">
            <v>SR-14</v>
          </cell>
          <cell r="C138" t="str">
            <v>Transformador monofásico de 167 KVA</v>
          </cell>
          <cell r="D138" t="str">
            <v>U</v>
          </cell>
          <cell r="E138" t="str">
            <v xml:space="preserve"> </v>
          </cell>
          <cell r="F138" t="str">
            <v xml:space="preserve"> </v>
          </cell>
          <cell r="G138" t="str">
            <v xml:space="preserve"> </v>
          </cell>
          <cell r="H138" t="str">
            <v xml:space="preserve"> </v>
          </cell>
          <cell r="I138" t="str">
            <v xml:space="preserve"> </v>
          </cell>
          <cell r="J138" t="str">
            <v xml:space="preserve"> </v>
          </cell>
          <cell r="K138" t="str">
            <v xml:space="preserve"> </v>
          </cell>
          <cell r="L138" t="str">
            <v xml:space="preserve"> </v>
          </cell>
          <cell r="M138" t="str">
            <v xml:space="preserve"> </v>
          </cell>
          <cell r="N138" t="str">
            <v xml:space="preserve"> </v>
          </cell>
          <cell r="O138" t="str">
            <v xml:space="preserve"> </v>
          </cell>
          <cell r="P138" t="str">
            <v xml:space="preserve"> </v>
          </cell>
          <cell r="Q138" t="str">
            <v xml:space="preserve"> </v>
          </cell>
          <cell r="R138" t="str">
            <v xml:space="preserve"> </v>
          </cell>
          <cell r="S138" t="str">
            <v xml:space="preserve"> </v>
          </cell>
          <cell r="T138" t="str">
            <v xml:space="preserve"> </v>
          </cell>
          <cell r="U138" t="str">
            <v xml:space="preserve"> </v>
          </cell>
          <cell r="V138" t="str">
            <v xml:space="preserve"> </v>
          </cell>
          <cell r="W138" t="str">
            <v xml:space="preserve"> </v>
          </cell>
          <cell r="X138" t="str">
            <v xml:space="preserve"> </v>
          </cell>
          <cell r="Y138" t="str">
            <v xml:space="preserve"> </v>
          </cell>
          <cell r="AA138">
            <v>0</v>
          </cell>
          <cell r="AB138">
            <v>6594128.7499999991</v>
          </cell>
        </row>
        <row r="139">
          <cell r="A139">
            <v>10135</v>
          </cell>
          <cell r="B139">
            <v>5824</v>
          </cell>
          <cell r="C139" t="str">
            <v>Transformador monofásico de 25 KVA 13200 - 240/120 V.</v>
          </cell>
          <cell r="D139" t="str">
            <v>U</v>
          </cell>
          <cell r="E139" t="str">
            <v xml:space="preserve"> </v>
          </cell>
          <cell r="F139" t="str">
            <v xml:space="preserve"> </v>
          </cell>
          <cell r="G139" t="str">
            <v xml:space="preserve"> </v>
          </cell>
          <cell r="H139" t="str">
            <v xml:space="preserve"> </v>
          </cell>
          <cell r="I139" t="str">
            <v xml:space="preserve"> </v>
          </cell>
          <cell r="J139" t="str">
            <v xml:space="preserve"> </v>
          </cell>
          <cell r="K139" t="str">
            <v xml:space="preserve"> </v>
          </cell>
          <cell r="L139" t="str">
            <v xml:space="preserve"> </v>
          </cell>
          <cell r="M139" t="str">
            <v xml:space="preserve"> </v>
          </cell>
          <cell r="N139" t="str">
            <v xml:space="preserve"> </v>
          </cell>
          <cell r="O139" t="str">
            <v xml:space="preserve"> </v>
          </cell>
          <cell r="P139" t="str">
            <v xml:space="preserve"> </v>
          </cell>
          <cell r="Q139" t="str">
            <v xml:space="preserve"> </v>
          </cell>
          <cell r="R139" t="str">
            <v xml:space="preserve"> </v>
          </cell>
          <cell r="S139" t="str">
            <v xml:space="preserve"> </v>
          </cell>
          <cell r="T139" t="str">
            <v xml:space="preserve"> </v>
          </cell>
          <cell r="U139" t="str">
            <v xml:space="preserve"> </v>
          </cell>
          <cell r="V139" t="str">
            <v xml:space="preserve"> </v>
          </cell>
          <cell r="W139" t="str">
            <v xml:space="preserve"> </v>
          </cell>
          <cell r="X139" t="str">
            <v xml:space="preserve"> </v>
          </cell>
          <cell r="Y139" t="str">
            <v xml:space="preserve"> </v>
          </cell>
          <cell r="AA139">
            <v>0</v>
          </cell>
          <cell r="AB139">
            <v>3282727.5</v>
          </cell>
        </row>
        <row r="140">
          <cell r="A140">
            <v>10136</v>
          </cell>
          <cell r="B140" t="str">
            <v>SR-15</v>
          </cell>
          <cell r="C140" t="str">
            <v>Transformador monofásico de 250 KVA</v>
          </cell>
          <cell r="D140" t="str">
            <v>U</v>
          </cell>
          <cell r="E140" t="str">
            <v xml:space="preserve"> </v>
          </cell>
          <cell r="F140" t="str">
            <v xml:space="preserve"> </v>
          </cell>
          <cell r="G140" t="str">
            <v xml:space="preserve"> </v>
          </cell>
          <cell r="H140" t="str">
            <v xml:space="preserve"> </v>
          </cell>
          <cell r="I140" t="str">
            <v xml:space="preserve"> </v>
          </cell>
          <cell r="J140" t="str">
            <v xml:space="preserve"> </v>
          </cell>
          <cell r="K140" t="str">
            <v xml:space="preserve"> </v>
          </cell>
          <cell r="L140" t="str">
            <v xml:space="preserve"> </v>
          </cell>
          <cell r="M140" t="str">
            <v xml:space="preserve"> </v>
          </cell>
          <cell r="N140" t="str">
            <v xml:space="preserve"> </v>
          </cell>
          <cell r="O140" t="str">
            <v xml:space="preserve"> </v>
          </cell>
          <cell r="P140" t="str">
            <v xml:space="preserve"> </v>
          </cell>
          <cell r="Q140" t="str">
            <v xml:space="preserve"> </v>
          </cell>
          <cell r="R140" t="str">
            <v xml:space="preserve"> </v>
          </cell>
          <cell r="S140" t="str">
            <v xml:space="preserve"> </v>
          </cell>
          <cell r="T140" t="str">
            <v xml:space="preserve"> </v>
          </cell>
          <cell r="U140" t="str">
            <v xml:space="preserve"> </v>
          </cell>
          <cell r="V140" t="str">
            <v xml:space="preserve"> </v>
          </cell>
          <cell r="W140" t="str">
            <v xml:space="preserve"> </v>
          </cell>
          <cell r="X140" t="str">
            <v xml:space="preserve"> </v>
          </cell>
          <cell r="Y140" t="str">
            <v xml:space="preserve"> </v>
          </cell>
          <cell r="AA140">
            <v>0</v>
          </cell>
          <cell r="AB140">
            <v>7703850.0000000009</v>
          </cell>
        </row>
        <row r="141">
          <cell r="A141">
            <v>10137</v>
          </cell>
          <cell r="B141" t="str">
            <v>SR-16</v>
          </cell>
          <cell r="C141" t="str">
            <v>Transformador monofásico de 333 KVA</v>
          </cell>
          <cell r="D141" t="str">
            <v>U</v>
          </cell>
          <cell r="E141" t="str">
            <v xml:space="preserve"> </v>
          </cell>
          <cell r="F141" t="str">
            <v xml:space="preserve"> </v>
          </cell>
          <cell r="G141" t="str">
            <v xml:space="preserve"> </v>
          </cell>
          <cell r="H141" t="str">
            <v xml:space="preserve"> </v>
          </cell>
          <cell r="I141" t="str">
            <v xml:space="preserve"> </v>
          </cell>
          <cell r="J141" t="str">
            <v xml:space="preserve"> </v>
          </cell>
          <cell r="K141" t="str">
            <v xml:space="preserve"> </v>
          </cell>
          <cell r="L141" t="str">
            <v xml:space="preserve"> </v>
          </cell>
          <cell r="M141" t="str">
            <v xml:space="preserve"> </v>
          </cell>
          <cell r="N141" t="str">
            <v xml:space="preserve"> </v>
          </cell>
          <cell r="O141" t="str">
            <v xml:space="preserve"> </v>
          </cell>
          <cell r="P141" t="str">
            <v xml:space="preserve"> </v>
          </cell>
          <cell r="Q141" t="str">
            <v xml:space="preserve"> </v>
          </cell>
          <cell r="R141" t="str">
            <v xml:space="preserve"> </v>
          </cell>
          <cell r="S141" t="str">
            <v xml:space="preserve"> </v>
          </cell>
          <cell r="T141" t="str">
            <v xml:space="preserve"> </v>
          </cell>
          <cell r="U141" t="str">
            <v xml:space="preserve"> </v>
          </cell>
          <cell r="V141" t="str">
            <v xml:space="preserve"> </v>
          </cell>
          <cell r="W141" t="str">
            <v xml:space="preserve"> </v>
          </cell>
          <cell r="X141" t="str">
            <v xml:space="preserve"> </v>
          </cell>
          <cell r="Y141" t="str">
            <v xml:space="preserve"> </v>
          </cell>
          <cell r="AA141">
            <v>0</v>
          </cell>
          <cell r="AB141">
            <v>9904950</v>
          </cell>
        </row>
        <row r="142">
          <cell r="A142">
            <v>10138</v>
          </cell>
          <cell r="B142" t="str">
            <v>SR-11</v>
          </cell>
          <cell r="C142" t="str">
            <v>Transformador monofásico de 37,5 KVA</v>
          </cell>
          <cell r="D142" t="str">
            <v>U</v>
          </cell>
          <cell r="E142" t="str">
            <v xml:space="preserve"> </v>
          </cell>
          <cell r="F142" t="str">
            <v xml:space="preserve"> </v>
          </cell>
          <cell r="G142" t="str">
            <v xml:space="preserve"> </v>
          </cell>
          <cell r="H142" t="str">
            <v xml:space="preserve"> </v>
          </cell>
          <cell r="I142" t="str">
            <v xml:space="preserve"> </v>
          </cell>
          <cell r="J142" t="str">
            <v xml:space="preserve"> </v>
          </cell>
          <cell r="K142" t="str">
            <v xml:space="preserve"> </v>
          </cell>
          <cell r="L142" t="str">
            <v xml:space="preserve"> </v>
          </cell>
          <cell r="M142" t="str">
            <v xml:space="preserve"> </v>
          </cell>
          <cell r="N142" t="str">
            <v xml:space="preserve"> </v>
          </cell>
          <cell r="O142" t="str">
            <v xml:space="preserve"> </v>
          </cell>
          <cell r="P142" t="str">
            <v xml:space="preserve"> </v>
          </cell>
          <cell r="Q142" t="str">
            <v xml:space="preserve"> </v>
          </cell>
          <cell r="R142" t="str">
            <v xml:space="preserve"> </v>
          </cell>
          <cell r="S142" t="str">
            <v xml:space="preserve"> </v>
          </cell>
          <cell r="T142" t="str">
            <v xml:space="preserve"> </v>
          </cell>
          <cell r="U142" t="str">
            <v xml:space="preserve"> </v>
          </cell>
          <cell r="V142" t="str">
            <v xml:space="preserve"> </v>
          </cell>
          <cell r="W142" t="str">
            <v xml:space="preserve"> </v>
          </cell>
          <cell r="X142" t="str">
            <v xml:space="preserve"> </v>
          </cell>
          <cell r="Y142" t="str">
            <v xml:space="preserve"> </v>
          </cell>
          <cell r="AA142">
            <v>0</v>
          </cell>
          <cell r="AB142">
            <v>4180567.4999999995</v>
          </cell>
        </row>
        <row r="143">
          <cell r="A143">
            <v>10139</v>
          </cell>
          <cell r="B143" t="str">
            <v>SR-08</v>
          </cell>
          <cell r="C143" t="str">
            <v>Transformador monofásico de 5 KVA</v>
          </cell>
          <cell r="D143" t="str">
            <v>U</v>
          </cell>
          <cell r="E143" t="str">
            <v xml:space="preserve"> </v>
          </cell>
          <cell r="F143" t="str">
            <v xml:space="preserve"> </v>
          </cell>
          <cell r="G143" t="str">
            <v xml:space="preserve"> </v>
          </cell>
          <cell r="H143" t="str">
            <v xml:space="preserve"> </v>
          </cell>
          <cell r="I143" t="str">
            <v xml:space="preserve"> </v>
          </cell>
          <cell r="J143" t="str">
            <v xml:space="preserve"> </v>
          </cell>
          <cell r="K143" t="str">
            <v xml:space="preserve"> </v>
          </cell>
          <cell r="L143" t="str">
            <v xml:space="preserve"> </v>
          </cell>
          <cell r="M143" t="str">
            <v xml:space="preserve"> </v>
          </cell>
          <cell r="N143" t="str">
            <v xml:space="preserve"> </v>
          </cell>
          <cell r="O143" t="str">
            <v xml:space="preserve"> </v>
          </cell>
          <cell r="P143" t="str">
            <v xml:space="preserve"> </v>
          </cell>
          <cell r="Q143" t="str">
            <v xml:space="preserve"> </v>
          </cell>
          <cell r="R143" t="str">
            <v xml:space="preserve"> </v>
          </cell>
          <cell r="S143" t="str">
            <v xml:space="preserve"> </v>
          </cell>
          <cell r="T143" t="str">
            <v xml:space="preserve"> </v>
          </cell>
          <cell r="U143" t="str">
            <v xml:space="preserve"> </v>
          </cell>
          <cell r="V143" t="str">
            <v xml:space="preserve"> </v>
          </cell>
          <cell r="W143" t="str">
            <v xml:space="preserve"> </v>
          </cell>
          <cell r="X143" t="str">
            <v xml:space="preserve"> </v>
          </cell>
          <cell r="Y143" t="str">
            <v xml:space="preserve"> </v>
          </cell>
          <cell r="AA143">
            <v>0</v>
          </cell>
          <cell r="AB143">
            <v>1357345</v>
          </cell>
        </row>
        <row r="144">
          <cell r="A144">
            <v>10140</v>
          </cell>
          <cell r="B144" t="str">
            <v>SR-12</v>
          </cell>
          <cell r="C144" t="str">
            <v>Transformador monofásico de 50 KVA</v>
          </cell>
          <cell r="D144" t="str">
            <v>U</v>
          </cell>
          <cell r="E144" t="str">
            <v xml:space="preserve"> </v>
          </cell>
          <cell r="F144" t="str">
            <v xml:space="preserve"> </v>
          </cell>
          <cell r="G144" t="str">
            <v xml:space="preserve"> </v>
          </cell>
          <cell r="H144" t="str">
            <v xml:space="preserve"> </v>
          </cell>
          <cell r="I144" t="str">
            <v xml:space="preserve"> </v>
          </cell>
          <cell r="J144" t="str">
            <v xml:space="preserve"> </v>
          </cell>
          <cell r="K144" t="str">
            <v xml:space="preserve"> </v>
          </cell>
          <cell r="L144" t="str">
            <v xml:space="preserve"> </v>
          </cell>
          <cell r="M144" t="str">
            <v xml:space="preserve"> </v>
          </cell>
          <cell r="N144" t="str">
            <v xml:space="preserve"> </v>
          </cell>
          <cell r="O144" t="str">
            <v xml:space="preserve"> </v>
          </cell>
          <cell r="P144" t="str">
            <v xml:space="preserve"> </v>
          </cell>
          <cell r="Q144" t="str">
            <v xml:space="preserve"> </v>
          </cell>
          <cell r="R144" t="str">
            <v xml:space="preserve"> </v>
          </cell>
          <cell r="S144" t="str">
            <v xml:space="preserve"> </v>
          </cell>
          <cell r="T144" t="str">
            <v xml:space="preserve"> </v>
          </cell>
          <cell r="U144" t="str">
            <v xml:space="preserve"> </v>
          </cell>
          <cell r="V144" t="str">
            <v xml:space="preserve"> </v>
          </cell>
          <cell r="W144" t="str">
            <v xml:space="preserve"> </v>
          </cell>
          <cell r="X144" t="str">
            <v xml:space="preserve"> </v>
          </cell>
          <cell r="Y144" t="str">
            <v xml:space="preserve"> </v>
          </cell>
          <cell r="AA144">
            <v>0</v>
          </cell>
          <cell r="AB144">
            <v>4882005</v>
          </cell>
        </row>
        <row r="145">
          <cell r="A145">
            <v>10141</v>
          </cell>
          <cell r="B145">
            <v>5827</v>
          </cell>
          <cell r="C145" t="str">
            <v>Transformador monofásico de 75 KVA 13200 - 240/120 V.</v>
          </cell>
          <cell r="D145" t="str">
            <v>U</v>
          </cell>
          <cell r="E145" t="str">
            <v xml:space="preserve"> </v>
          </cell>
          <cell r="F145" t="str">
            <v xml:space="preserve"> </v>
          </cell>
          <cell r="G145" t="str">
            <v xml:space="preserve"> </v>
          </cell>
          <cell r="H145" t="str">
            <v xml:space="preserve"> </v>
          </cell>
          <cell r="I145" t="str">
            <v xml:space="preserve"> </v>
          </cell>
          <cell r="J145" t="str">
            <v xml:space="preserve"> </v>
          </cell>
          <cell r="K145" t="str">
            <v xml:space="preserve"> </v>
          </cell>
          <cell r="L145" t="str">
            <v xml:space="preserve"> </v>
          </cell>
          <cell r="M145" t="str">
            <v xml:space="preserve"> </v>
          </cell>
          <cell r="N145" t="str">
            <v xml:space="preserve"> </v>
          </cell>
          <cell r="O145" t="str">
            <v xml:space="preserve"> </v>
          </cell>
          <cell r="P145" t="str">
            <v xml:space="preserve"> </v>
          </cell>
          <cell r="Q145" t="str">
            <v xml:space="preserve"> </v>
          </cell>
          <cell r="R145" t="str">
            <v xml:space="preserve"> </v>
          </cell>
          <cell r="S145" t="str">
            <v xml:space="preserve"> </v>
          </cell>
          <cell r="T145" t="str">
            <v xml:space="preserve"> </v>
          </cell>
          <cell r="U145" t="str">
            <v xml:space="preserve"> </v>
          </cell>
          <cell r="V145" t="str">
            <v xml:space="preserve"> </v>
          </cell>
          <cell r="W145" t="str">
            <v xml:space="preserve"> </v>
          </cell>
          <cell r="X145" t="str">
            <v xml:space="preserve"> </v>
          </cell>
          <cell r="Y145" t="str">
            <v xml:space="preserve"> </v>
          </cell>
          <cell r="AA145">
            <v>0</v>
          </cell>
          <cell r="AB145">
            <v>6172650</v>
          </cell>
        </row>
        <row r="146">
          <cell r="A146">
            <v>10142</v>
          </cell>
          <cell r="B146" t="str">
            <v>SR-32</v>
          </cell>
          <cell r="C146" t="str">
            <v>Transformador trifásico de 112,5 KVA</v>
          </cell>
          <cell r="D146" t="str">
            <v>U</v>
          </cell>
          <cell r="E146" t="str">
            <v xml:space="preserve"> </v>
          </cell>
          <cell r="F146" t="str">
            <v xml:space="preserve"> </v>
          </cell>
          <cell r="G146" t="str">
            <v xml:space="preserve"> </v>
          </cell>
          <cell r="H146" t="str">
            <v xml:space="preserve"> </v>
          </cell>
          <cell r="I146" t="str">
            <v xml:space="preserve"> </v>
          </cell>
          <cell r="J146" t="str">
            <v xml:space="preserve"> </v>
          </cell>
          <cell r="K146" t="str">
            <v xml:space="preserve"> </v>
          </cell>
          <cell r="L146" t="str">
            <v xml:space="preserve"> </v>
          </cell>
          <cell r="M146" t="str">
            <v xml:space="preserve"> </v>
          </cell>
          <cell r="N146" t="str">
            <v xml:space="preserve"> </v>
          </cell>
          <cell r="O146" t="str">
            <v xml:space="preserve"> </v>
          </cell>
          <cell r="P146" t="str">
            <v xml:space="preserve"> </v>
          </cell>
          <cell r="Q146" t="str">
            <v xml:space="preserve"> </v>
          </cell>
          <cell r="R146" t="str">
            <v xml:space="preserve"> </v>
          </cell>
          <cell r="S146" t="str">
            <v xml:space="preserve"> </v>
          </cell>
          <cell r="T146" t="str">
            <v xml:space="preserve"> </v>
          </cell>
          <cell r="U146" t="str">
            <v xml:space="preserve"> </v>
          </cell>
          <cell r="V146" t="str">
            <v xml:space="preserve"> </v>
          </cell>
          <cell r="W146" t="str">
            <v xml:space="preserve"> </v>
          </cell>
          <cell r="X146" t="str">
            <v xml:space="preserve"> </v>
          </cell>
          <cell r="Y146" t="str">
            <v xml:space="preserve"> </v>
          </cell>
          <cell r="AA146">
            <v>0</v>
          </cell>
          <cell r="AB146">
            <v>10493505</v>
          </cell>
        </row>
        <row r="147">
          <cell r="A147">
            <v>10143</v>
          </cell>
          <cell r="B147" t="str">
            <v>SR-28</v>
          </cell>
          <cell r="C147" t="str">
            <v>Transformador trifásico de 15 KVA</v>
          </cell>
          <cell r="D147" t="str">
            <v>U</v>
          </cell>
          <cell r="E147" t="str">
            <v xml:space="preserve"> </v>
          </cell>
          <cell r="F147" t="str">
            <v xml:space="preserve"> </v>
          </cell>
          <cell r="G147" t="str">
            <v xml:space="preserve"> </v>
          </cell>
          <cell r="H147" t="str">
            <v xml:space="preserve"> </v>
          </cell>
          <cell r="I147" t="str">
            <v xml:space="preserve"> </v>
          </cell>
          <cell r="J147" t="str">
            <v xml:space="preserve"> </v>
          </cell>
          <cell r="K147" t="str">
            <v xml:space="preserve"> </v>
          </cell>
          <cell r="L147" t="str">
            <v xml:space="preserve"> </v>
          </cell>
          <cell r="M147" t="str">
            <v xml:space="preserve"> </v>
          </cell>
          <cell r="N147" t="str">
            <v xml:space="preserve"> </v>
          </cell>
          <cell r="O147" t="str">
            <v xml:space="preserve"> </v>
          </cell>
          <cell r="P147" t="str">
            <v xml:space="preserve"> </v>
          </cell>
          <cell r="Q147" t="str">
            <v xml:space="preserve"> </v>
          </cell>
          <cell r="R147" t="str">
            <v xml:space="preserve"> </v>
          </cell>
          <cell r="S147" t="str">
            <v xml:space="preserve"> </v>
          </cell>
          <cell r="T147" t="str">
            <v xml:space="preserve"> </v>
          </cell>
          <cell r="U147" t="str">
            <v xml:space="preserve"> </v>
          </cell>
          <cell r="V147" t="str">
            <v xml:space="preserve"> </v>
          </cell>
          <cell r="W147" t="str">
            <v xml:space="preserve"> </v>
          </cell>
          <cell r="X147" t="str">
            <v xml:space="preserve"> </v>
          </cell>
          <cell r="Y147" t="str">
            <v xml:space="preserve"> </v>
          </cell>
          <cell r="AA147">
            <v>0</v>
          </cell>
          <cell r="AB147">
            <v>5106465</v>
          </cell>
        </row>
        <row r="148">
          <cell r="A148">
            <v>10144</v>
          </cell>
          <cell r="B148" t="str">
            <v>SR-33</v>
          </cell>
          <cell r="C148" t="str">
            <v>Transformador trifásico de 150 KVA</v>
          </cell>
          <cell r="D148" t="str">
            <v>U</v>
          </cell>
          <cell r="E148" t="str">
            <v xml:space="preserve"> </v>
          </cell>
          <cell r="F148" t="str">
            <v xml:space="preserve"> </v>
          </cell>
          <cell r="G148" t="str">
            <v xml:space="preserve"> </v>
          </cell>
          <cell r="H148" t="str">
            <v xml:space="preserve"> </v>
          </cell>
          <cell r="I148" t="str">
            <v xml:space="preserve"> </v>
          </cell>
          <cell r="J148" t="str">
            <v xml:space="preserve"> </v>
          </cell>
          <cell r="K148" t="str">
            <v xml:space="preserve"> </v>
          </cell>
          <cell r="L148" t="str">
            <v xml:space="preserve"> </v>
          </cell>
          <cell r="M148" t="str">
            <v xml:space="preserve"> </v>
          </cell>
          <cell r="N148" t="str">
            <v xml:space="preserve"> </v>
          </cell>
          <cell r="O148" t="str">
            <v xml:space="preserve"> </v>
          </cell>
          <cell r="P148" t="str">
            <v xml:space="preserve"> </v>
          </cell>
          <cell r="Q148" t="str">
            <v xml:space="preserve"> </v>
          </cell>
          <cell r="R148" t="str">
            <v xml:space="preserve"> </v>
          </cell>
          <cell r="S148" t="str">
            <v xml:space="preserve"> </v>
          </cell>
          <cell r="T148" t="str">
            <v xml:space="preserve"> </v>
          </cell>
          <cell r="U148" t="str">
            <v xml:space="preserve"> </v>
          </cell>
          <cell r="V148" t="str">
            <v xml:space="preserve"> </v>
          </cell>
          <cell r="W148" t="str">
            <v xml:space="preserve"> </v>
          </cell>
          <cell r="X148" t="str">
            <v xml:space="preserve"> </v>
          </cell>
          <cell r="Y148" t="str">
            <v xml:space="preserve"> </v>
          </cell>
          <cell r="AA148">
            <v>0</v>
          </cell>
          <cell r="AB148">
            <v>8104049.9999999981</v>
          </cell>
        </row>
        <row r="149">
          <cell r="A149">
            <v>10145</v>
          </cell>
          <cell r="B149" t="str">
            <v>SR-34</v>
          </cell>
          <cell r="C149" t="str">
            <v>Transformador trifásico de 225 KVA</v>
          </cell>
          <cell r="D149" t="str">
            <v>U</v>
          </cell>
          <cell r="E149" t="str">
            <v xml:space="preserve"> </v>
          </cell>
          <cell r="F149" t="str">
            <v xml:space="preserve"> </v>
          </cell>
          <cell r="G149" t="str">
            <v xml:space="preserve"> </v>
          </cell>
          <cell r="H149" t="str">
            <v xml:space="preserve"> </v>
          </cell>
          <cell r="I149" t="str">
            <v xml:space="preserve"> </v>
          </cell>
          <cell r="J149" t="str">
            <v xml:space="preserve"> </v>
          </cell>
          <cell r="K149" t="str">
            <v xml:space="preserve"> </v>
          </cell>
          <cell r="L149" t="str">
            <v xml:space="preserve"> </v>
          </cell>
          <cell r="M149" t="str">
            <v xml:space="preserve"> </v>
          </cell>
          <cell r="N149" t="str">
            <v xml:space="preserve"> </v>
          </cell>
          <cell r="O149" t="str">
            <v xml:space="preserve"> </v>
          </cell>
          <cell r="P149" t="str">
            <v xml:space="preserve"> </v>
          </cell>
          <cell r="Q149" t="str">
            <v xml:space="preserve"> </v>
          </cell>
          <cell r="R149" t="str">
            <v xml:space="preserve"> </v>
          </cell>
          <cell r="S149" t="str">
            <v xml:space="preserve"> </v>
          </cell>
          <cell r="T149" t="str">
            <v xml:space="preserve"> </v>
          </cell>
          <cell r="U149" t="str">
            <v xml:space="preserve"> </v>
          </cell>
          <cell r="V149" t="str">
            <v xml:space="preserve"> </v>
          </cell>
          <cell r="W149" t="str">
            <v xml:space="preserve"> </v>
          </cell>
          <cell r="X149" t="str">
            <v xml:space="preserve"> </v>
          </cell>
          <cell r="Y149" t="str">
            <v xml:space="preserve"> </v>
          </cell>
          <cell r="AA149">
            <v>0</v>
          </cell>
          <cell r="AB149">
            <v>9274634.9999999981</v>
          </cell>
        </row>
        <row r="150">
          <cell r="A150">
            <v>10146</v>
          </cell>
          <cell r="B150" t="str">
            <v>SR-29</v>
          </cell>
          <cell r="C150" t="str">
            <v>Transformador trifásico de 30 KVA</v>
          </cell>
          <cell r="D150" t="str">
            <v>U</v>
          </cell>
          <cell r="E150" t="str">
            <v xml:space="preserve"> </v>
          </cell>
          <cell r="F150" t="str">
            <v xml:space="preserve"> </v>
          </cell>
          <cell r="G150" t="str">
            <v xml:space="preserve"> </v>
          </cell>
          <cell r="H150" t="str">
            <v xml:space="preserve"> </v>
          </cell>
          <cell r="I150" t="str">
            <v xml:space="preserve"> </v>
          </cell>
          <cell r="J150" t="str">
            <v xml:space="preserve"> </v>
          </cell>
          <cell r="K150" t="str">
            <v xml:space="preserve"> </v>
          </cell>
          <cell r="L150" t="str">
            <v xml:space="preserve"> </v>
          </cell>
          <cell r="M150" t="str">
            <v xml:space="preserve"> </v>
          </cell>
          <cell r="N150" t="str">
            <v xml:space="preserve"> </v>
          </cell>
          <cell r="O150" t="str">
            <v xml:space="preserve"> </v>
          </cell>
          <cell r="P150" t="str">
            <v xml:space="preserve"> </v>
          </cell>
          <cell r="Q150" t="str">
            <v xml:space="preserve"> </v>
          </cell>
          <cell r="R150" t="str">
            <v xml:space="preserve"> </v>
          </cell>
          <cell r="S150" t="str">
            <v xml:space="preserve"> </v>
          </cell>
          <cell r="T150" t="str">
            <v xml:space="preserve"> </v>
          </cell>
          <cell r="U150" t="str">
            <v xml:space="preserve"> </v>
          </cell>
          <cell r="V150" t="str">
            <v xml:space="preserve"> </v>
          </cell>
          <cell r="W150" t="str">
            <v xml:space="preserve"> </v>
          </cell>
          <cell r="X150" t="str">
            <v xml:space="preserve"> </v>
          </cell>
          <cell r="Y150" t="str">
            <v xml:space="preserve"> </v>
          </cell>
          <cell r="AA150">
            <v>0</v>
          </cell>
          <cell r="AB150">
            <v>5415097.5</v>
          </cell>
        </row>
        <row r="151">
          <cell r="A151">
            <v>10147</v>
          </cell>
          <cell r="B151" t="str">
            <v>SR-35</v>
          </cell>
          <cell r="C151" t="str">
            <v>Transformador trifásico de 300 KVA</v>
          </cell>
          <cell r="D151" t="str">
            <v>U</v>
          </cell>
          <cell r="E151" t="str">
            <v xml:space="preserve"> </v>
          </cell>
          <cell r="F151" t="str">
            <v xml:space="preserve"> </v>
          </cell>
          <cell r="G151" t="str">
            <v xml:space="preserve"> </v>
          </cell>
          <cell r="H151" t="str">
            <v xml:space="preserve"> </v>
          </cell>
          <cell r="I151" t="str">
            <v xml:space="preserve"> </v>
          </cell>
          <cell r="J151" t="str">
            <v xml:space="preserve"> </v>
          </cell>
          <cell r="K151" t="str">
            <v xml:space="preserve"> </v>
          </cell>
          <cell r="L151" t="str">
            <v xml:space="preserve"> </v>
          </cell>
          <cell r="M151" t="str">
            <v xml:space="preserve"> </v>
          </cell>
          <cell r="N151" t="str">
            <v xml:space="preserve"> </v>
          </cell>
          <cell r="O151" t="str">
            <v xml:space="preserve"> </v>
          </cell>
          <cell r="P151" t="str">
            <v xml:space="preserve"> </v>
          </cell>
          <cell r="Q151" t="str">
            <v xml:space="preserve"> </v>
          </cell>
          <cell r="R151" t="str">
            <v xml:space="preserve"> </v>
          </cell>
          <cell r="S151" t="str">
            <v xml:space="preserve"> </v>
          </cell>
          <cell r="T151" t="str">
            <v xml:space="preserve"> </v>
          </cell>
          <cell r="U151" t="str">
            <v xml:space="preserve"> </v>
          </cell>
          <cell r="V151" t="str">
            <v xml:space="preserve"> </v>
          </cell>
          <cell r="W151" t="str">
            <v xml:space="preserve"> </v>
          </cell>
          <cell r="X151" t="str">
            <v xml:space="preserve"> </v>
          </cell>
          <cell r="Y151" t="str">
            <v xml:space="preserve"> </v>
          </cell>
          <cell r="AA151">
            <v>0</v>
          </cell>
          <cell r="AB151">
            <v>11265630</v>
          </cell>
        </row>
        <row r="152">
          <cell r="A152">
            <v>10148</v>
          </cell>
          <cell r="B152" t="str">
            <v>SR-36</v>
          </cell>
          <cell r="C152" t="str">
            <v>Transformador trifásico de 400 KVA</v>
          </cell>
          <cell r="D152" t="str">
            <v>U</v>
          </cell>
          <cell r="E152" t="str">
            <v xml:space="preserve"> </v>
          </cell>
          <cell r="F152" t="str">
            <v xml:space="preserve"> </v>
          </cell>
          <cell r="G152" t="str">
            <v xml:space="preserve"> </v>
          </cell>
          <cell r="H152" t="str">
            <v xml:space="preserve"> </v>
          </cell>
          <cell r="I152" t="str">
            <v xml:space="preserve"> </v>
          </cell>
          <cell r="J152" t="str">
            <v xml:space="preserve"> </v>
          </cell>
          <cell r="K152" t="str">
            <v xml:space="preserve"> </v>
          </cell>
          <cell r="L152" t="str">
            <v xml:space="preserve"> </v>
          </cell>
          <cell r="M152" t="str">
            <v xml:space="preserve"> </v>
          </cell>
          <cell r="N152" t="str">
            <v xml:space="preserve"> </v>
          </cell>
          <cell r="O152" t="str">
            <v xml:space="preserve"> </v>
          </cell>
          <cell r="P152" t="str">
            <v xml:space="preserve"> </v>
          </cell>
          <cell r="Q152" t="str">
            <v xml:space="preserve"> </v>
          </cell>
          <cell r="R152" t="str">
            <v xml:space="preserve"> </v>
          </cell>
          <cell r="S152" t="str">
            <v xml:space="preserve"> </v>
          </cell>
          <cell r="T152" t="str">
            <v xml:space="preserve"> </v>
          </cell>
          <cell r="U152" t="str">
            <v xml:space="preserve"> </v>
          </cell>
          <cell r="V152" t="str">
            <v xml:space="preserve"> </v>
          </cell>
          <cell r="W152" t="str">
            <v xml:space="preserve"> </v>
          </cell>
          <cell r="X152" t="str">
            <v xml:space="preserve"> </v>
          </cell>
          <cell r="Y152" t="str">
            <v xml:space="preserve"> </v>
          </cell>
          <cell r="AA152">
            <v>0</v>
          </cell>
          <cell r="AB152">
            <v>13146569.999999998</v>
          </cell>
        </row>
        <row r="153">
          <cell r="A153">
            <v>10149</v>
          </cell>
          <cell r="B153" t="str">
            <v>SR-30</v>
          </cell>
          <cell r="C153" t="str">
            <v>Transformador trifásico de 45 KVA</v>
          </cell>
          <cell r="D153" t="str">
            <v>U</v>
          </cell>
          <cell r="E153" t="str">
            <v xml:space="preserve"> </v>
          </cell>
          <cell r="F153" t="str">
            <v xml:space="preserve"> </v>
          </cell>
          <cell r="G153" t="str">
            <v xml:space="preserve"> </v>
          </cell>
          <cell r="H153" t="str">
            <v xml:space="preserve"> </v>
          </cell>
          <cell r="I153" t="str">
            <v xml:space="preserve"> </v>
          </cell>
          <cell r="J153" t="str">
            <v xml:space="preserve"> </v>
          </cell>
          <cell r="K153" t="str">
            <v xml:space="preserve"> </v>
          </cell>
          <cell r="L153" t="str">
            <v xml:space="preserve"> </v>
          </cell>
          <cell r="M153" t="str">
            <v xml:space="preserve"> </v>
          </cell>
          <cell r="N153" t="str">
            <v xml:space="preserve"> </v>
          </cell>
          <cell r="O153" t="str">
            <v xml:space="preserve"> </v>
          </cell>
          <cell r="P153" t="str">
            <v xml:space="preserve"> </v>
          </cell>
          <cell r="Q153" t="str">
            <v xml:space="preserve"> </v>
          </cell>
          <cell r="R153" t="str">
            <v xml:space="preserve"> </v>
          </cell>
          <cell r="S153" t="str">
            <v xml:space="preserve"> </v>
          </cell>
          <cell r="T153" t="str">
            <v xml:space="preserve"> </v>
          </cell>
          <cell r="U153" t="str">
            <v xml:space="preserve"> </v>
          </cell>
          <cell r="V153" t="str">
            <v xml:space="preserve"> </v>
          </cell>
          <cell r="W153" t="str">
            <v xml:space="preserve"> </v>
          </cell>
          <cell r="X153" t="str">
            <v xml:space="preserve"> </v>
          </cell>
          <cell r="Y153" t="str">
            <v xml:space="preserve"> </v>
          </cell>
          <cell r="AA153">
            <v>0</v>
          </cell>
          <cell r="AB153">
            <v>6481282.5</v>
          </cell>
        </row>
        <row r="154">
          <cell r="A154">
            <v>10150</v>
          </cell>
          <cell r="B154" t="str">
            <v>SR-37</v>
          </cell>
          <cell r="C154" t="str">
            <v>Transformador trifásico de 500 KVA</v>
          </cell>
          <cell r="D154" t="str">
            <v>U</v>
          </cell>
          <cell r="E154" t="str">
            <v xml:space="preserve"> </v>
          </cell>
          <cell r="F154" t="str">
            <v xml:space="preserve"> </v>
          </cell>
          <cell r="G154" t="str">
            <v xml:space="preserve"> </v>
          </cell>
          <cell r="H154" t="str">
            <v xml:space="preserve"> </v>
          </cell>
          <cell r="I154" t="str">
            <v xml:space="preserve"> </v>
          </cell>
          <cell r="J154" t="str">
            <v xml:space="preserve"> </v>
          </cell>
          <cell r="K154" t="str">
            <v xml:space="preserve"> </v>
          </cell>
          <cell r="L154" t="str">
            <v xml:space="preserve"> </v>
          </cell>
          <cell r="M154" t="str">
            <v xml:space="preserve"> </v>
          </cell>
          <cell r="N154" t="str">
            <v xml:space="preserve"> </v>
          </cell>
          <cell r="O154" t="str">
            <v xml:space="preserve"> </v>
          </cell>
          <cell r="P154" t="str">
            <v xml:space="preserve"> </v>
          </cell>
          <cell r="Q154" t="str">
            <v xml:space="preserve"> </v>
          </cell>
          <cell r="R154" t="str">
            <v xml:space="preserve"> </v>
          </cell>
          <cell r="S154" t="str">
            <v xml:space="preserve"> </v>
          </cell>
          <cell r="T154" t="str">
            <v xml:space="preserve"> </v>
          </cell>
          <cell r="U154" t="str">
            <v xml:space="preserve"> </v>
          </cell>
          <cell r="V154" t="str">
            <v xml:space="preserve"> </v>
          </cell>
          <cell r="W154" t="str">
            <v xml:space="preserve"> </v>
          </cell>
          <cell r="X154" t="str">
            <v xml:space="preserve"> </v>
          </cell>
          <cell r="Y154" t="str">
            <v xml:space="preserve"> </v>
          </cell>
          <cell r="AA154">
            <v>0</v>
          </cell>
          <cell r="AB154">
            <v>15767879.999999996</v>
          </cell>
        </row>
        <row r="155">
          <cell r="A155">
            <v>10151</v>
          </cell>
          <cell r="B155" t="str">
            <v>SR-31</v>
          </cell>
          <cell r="C155" t="str">
            <v>Transformador trifásico de 75 KVA</v>
          </cell>
          <cell r="D155" t="str">
            <v>U</v>
          </cell>
          <cell r="E155" t="str">
            <v xml:space="preserve"> </v>
          </cell>
          <cell r="F155" t="str">
            <v xml:space="preserve"> </v>
          </cell>
          <cell r="G155" t="str">
            <v xml:space="preserve"> </v>
          </cell>
          <cell r="H155" t="str">
            <v xml:space="preserve"> </v>
          </cell>
          <cell r="I155" t="str">
            <v xml:space="preserve"> </v>
          </cell>
          <cell r="J155" t="str">
            <v xml:space="preserve"> </v>
          </cell>
          <cell r="K155" t="str">
            <v xml:space="preserve"> </v>
          </cell>
          <cell r="L155" t="str">
            <v xml:space="preserve"> </v>
          </cell>
          <cell r="M155" t="str">
            <v xml:space="preserve"> </v>
          </cell>
          <cell r="N155" t="str">
            <v xml:space="preserve"> </v>
          </cell>
          <cell r="O155" t="str">
            <v xml:space="preserve"> </v>
          </cell>
          <cell r="P155" t="str">
            <v xml:space="preserve"> </v>
          </cell>
          <cell r="Q155" t="str">
            <v xml:space="preserve"> </v>
          </cell>
          <cell r="R155" t="str">
            <v xml:space="preserve"> </v>
          </cell>
          <cell r="S155" t="str">
            <v xml:space="preserve"> </v>
          </cell>
          <cell r="T155" t="str">
            <v xml:space="preserve"> </v>
          </cell>
          <cell r="U155" t="str">
            <v xml:space="preserve"> </v>
          </cell>
          <cell r="V155" t="str">
            <v xml:space="preserve"> </v>
          </cell>
          <cell r="W155" t="str">
            <v xml:space="preserve"> </v>
          </cell>
          <cell r="X155" t="str">
            <v xml:space="preserve"> </v>
          </cell>
          <cell r="Y155" t="str">
            <v xml:space="preserve"> </v>
          </cell>
          <cell r="AA155">
            <v>0</v>
          </cell>
          <cell r="AB155">
            <v>8052502.4999999991</v>
          </cell>
        </row>
        <row r="156">
          <cell r="A156">
            <v>10152</v>
          </cell>
          <cell r="B156">
            <v>2901</v>
          </cell>
          <cell r="C156" t="str">
            <v>Tubo conduit metálico de 3 m  x 1/2"</v>
          </cell>
          <cell r="D156" t="str">
            <v>U</v>
          </cell>
          <cell r="E156" t="str">
            <v xml:space="preserve"> </v>
          </cell>
          <cell r="F156" t="str">
            <v xml:space="preserve"> </v>
          </cell>
          <cell r="G156" t="str">
            <v xml:space="preserve"> </v>
          </cell>
          <cell r="H156" t="str">
            <v xml:space="preserve"> </v>
          </cell>
          <cell r="I156" t="str">
            <v xml:space="preserve"> </v>
          </cell>
          <cell r="J156" t="str">
            <v xml:space="preserve"> </v>
          </cell>
          <cell r="K156" t="str">
            <v xml:space="preserve"> </v>
          </cell>
          <cell r="L156" t="str">
            <v xml:space="preserve"> </v>
          </cell>
          <cell r="M156" t="str">
            <v xml:space="preserve"> </v>
          </cell>
          <cell r="N156" t="str">
            <v xml:space="preserve"> </v>
          </cell>
          <cell r="O156" t="str">
            <v xml:space="preserve"> </v>
          </cell>
          <cell r="P156" t="str">
            <v xml:space="preserve"> </v>
          </cell>
          <cell r="Q156" t="str">
            <v xml:space="preserve"> </v>
          </cell>
          <cell r="R156" t="str">
            <v xml:space="preserve"> </v>
          </cell>
          <cell r="S156">
            <v>4</v>
          </cell>
          <cell r="T156" t="str">
            <v xml:space="preserve"> </v>
          </cell>
          <cell r="U156" t="str">
            <v xml:space="preserve"> </v>
          </cell>
          <cell r="V156">
            <v>4</v>
          </cell>
          <cell r="W156" t="str">
            <v xml:space="preserve"> </v>
          </cell>
          <cell r="X156" t="str">
            <v xml:space="preserve"> </v>
          </cell>
          <cell r="Y156" t="str">
            <v xml:space="preserve"> </v>
          </cell>
          <cell r="AA156">
            <v>8</v>
          </cell>
          <cell r="AB156">
            <v>6635.2000000000007</v>
          </cell>
        </row>
        <row r="157">
          <cell r="A157">
            <v>10153</v>
          </cell>
          <cell r="B157">
            <v>2512</v>
          </cell>
          <cell r="C157" t="str">
            <v>Tuerca de ojo alargado para 5/8"</v>
          </cell>
          <cell r="D157" t="str">
            <v>U</v>
          </cell>
          <cell r="E157" t="str">
            <v xml:space="preserve"> </v>
          </cell>
          <cell r="F157" t="str">
            <v xml:space="preserve"> </v>
          </cell>
          <cell r="G157" t="str">
            <v xml:space="preserve"> </v>
          </cell>
          <cell r="H157" t="str">
            <v xml:space="preserve"> </v>
          </cell>
          <cell r="I157" t="str">
            <v xml:space="preserve"> </v>
          </cell>
          <cell r="J157" t="str">
            <v xml:space="preserve"> </v>
          </cell>
          <cell r="K157" t="str">
            <v xml:space="preserve"> </v>
          </cell>
          <cell r="L157" t="str">
            <v xml:space="preserve"> </v>
          </cell>
          <cell r="M157" t="str">
            <v xml:space="preserve"> </v>
          </cell>
          <cell r="N157" t="str">
            <v xml:space="preserve"> </v>
          </cell>
          <cell r="O157" t="str">
            <v xml:space="preserve"> </v>
          </cell>
          <cell r="P157" t="str">
            <v xml:space="preserve"> </v>
          </cell>
          <cell r="Q157" t="str">
            <v xml:space="preserve"> </v>
          </cell>
          <cell r="R157">
            <v>12</v>
          </cell>
          <cell r="S157" t="str">
            <v xml:space="preserve"> </v>
          </cell>
          <cell r="T157" t="str">
            <v xml:space="preserve"> </v>
          </cell>
          <cell r="U157" t="str">
            <v xml:space="preserve"> </v>
          </cell>
          <cell r="V157" t="str">
            <v xml:space="preserve"> </v>
          </cell>
          <cell r="W157" t="str">
            <v xml:space="preserve"> </v>
          </cell>
          <cell r="X157" t="str">
            <v xml:space="preserve"> </v>
          </cell>
          <cell r="Y157" t="str">
            <v xml:space="preserve"> </v>
          </cell>
          <cell r="AA157">
            <v>12</v>
          </cell>
          <cell r="AB157">
            <v>8184.9599999999991</v>
          </cell>
        </row>
        <row r="158">
          <cell r="A158">
            <v>10154</v>
          </cell>
          <cell r="B158">
            <v>3001</v>
          </cell>
          <cell r="C158" t="str">
            <v>Varilla copperweld con conector de 5/8" x 1.8m</v>
          </cell>
          <cell r="D158" t="str">
            <v>U</v>
          </cell>
          <cell r="E158" t="str">
            <v xml:space="preserve"> </v>
          </cell>
          <cell r="F158" t="str">
            <v xml:space="preserve"> </v>
          </cell>
          <cell r="G158" t="str">
            <v xml:space="preserve"> </v>
          </cell>
          <cell r="H158" t="str">
            <v xml:space="preserve"> </v>
          </cell>
          <cell r="I158" t="str">
            <v xml:space="preserve"> </v>
          </cell>
          <cell r="J158" t="str">
            <v xml:space="preserve"> </v>
          </cell>
          <cell r="K158" t="str">
            <v xml:space="preserve"> </v>
          </cell>
          <cell r="L158" t="str">
            <v xml:space="preserve"> </v>
          </cell>
          <cell r="M158" t="str">
            <v xml:space="preserve"> </v>
          </cell>
          <cell r="N158" t="str">
            <v xml:space="preserve"> </v>
          </cell>
          <cell r="O158" t="str">
            <v xml:space="preserve"> </v>
          </cell>
          <cell r="P158" t="str">
            <v xml:space="preserve"> </v>
          </cell>
          <cell r="Q158" t="str">
            <v xml:space="preserve"> </v>
          </cell>
          <cell r="R158" t="str">
            <v xml:space="preserve"> </v>
          </cell>
          <cell r="S158">
            <v>4</v>
          </cell>
          <cell r="T158" t="str">
            <v xml:space="preserve"> </v>
          </cell>
          <cell r="U158" t="str">
            <v xml:space="preserve"> </v>
          </cell>
          <cell r="V158">
            <v>4</v>
          </cell>
          <cell r="W158" t="str">
            <v xml:space="preserve"> </v>
          </cell>
          <cell r="X158" t="str">
            <v xml:space="preserve"> </v>
          </cell>
          <cell r="Y158" t="str">
            <v xml:space="preserve"> </v>
          </cell>
          <cell r="AA158">
            <v>8</v>
          </cell>
          <cell r="AB158">
            <v>44822.399999999994</v>
          </cell>
        </row>
        <row r="159">
          <cell r="A159">
            <v>10155</v>
          </cell>
          <cell r="B159">
            <v>2604</v>
          </cell>
          <cell r="C159" t="str">
            <v>Varilla de anclaje de acero de 1.8m x 5/8"</v>
          </cell>
          <cell r="D159" t="str">
            <v>U</v>
          </cell>
          <cell r="E159" t="str">
            <v xml:space="preserve"> </v>
          </cell>
          <cell r="F159" t="str">
            <v xml:space="preserve"> </v>
          </cell>
          <cell r="G159" t="str">
            <v xml:space="preserve"> </v>
          </cell>
          <cell r="H159" t="str">
            <v xml:space="preserve"> </v>
          </cell>
          <cell r="I159" t="str">
            <v xml:space="preserve"> </v>
          </cell>
          <cell r="J159" t="str">
            <v xml:space="preserve"> </v>
          </cell>
          <cell r="K159" t="str">
            <v xml:space="preserve"> </v>
          </cell>
          <cell r="L159" t="str">
            <v xml:space="preserve"> </v>
          </cell>
          <cell r="M159">
            <v>15</v>
          </cell>
          <cell r="N159">
            <v>35</v>
          </cell>
          <cell r="O159" t="str">
            <v xml:space="preserve"> </v>
          </cell>
          <cell r="P159" t="str">
            <v xml:space="preserve"> </v>
          </cell>
          <cell r="Q159" t="str">
            <v xml:space="preserve"> </v>
          </cell>
          <cell r="R159" t="str">
            <v xml:space="preserve"> </v>
          </cell>
          <cell r="S159" t="str">
            <v xml:space="preserve"> </v>
          </cell>
          <cell r="T159" t="str">
            <v xml:space="preserve"> </v>
          </cell>
          <cell r="U159" t="str">
            <v xml:space="preserve"> </v>
          </cell>
          <cell r="V159" t="str">
            <v xml:space="preserve"> </v>
          </cell>
          <cell r="W159" t="str">
            <v xml:space="preserve"> </v>
          </cell>
          <cell r="X159" t="str">
            <v xml:space="preserve"> </v>
          </cell>
          <cell r="Y159" t="str">
            <v xml:space="preserve"> </v>
          </cell>
          <cell r="AA159">
            <v>50</v>
          </cell>
          <cell r="AB159">
            <v>18008.079539999995</v>
          </cell>
        </row>
        <row r="160">
          <cell r="A160">
            <v>10156</v>
          </cell>
          <cell r="B160">
            <v>2701</v>
          </cell>
          <cell r="C160" t="str">
            <v>Vigueta de concreto tipo A</v>
          </cell>
          <cell r="D160" t="str">
            <v>U</v>
          </cell>
          <cell r="E160" t="str">
            <v xml:space="preserve"> </v>
          </cell>
          <cell r="F160" t="str">
            <v xml:space="preserve"> </v>
          </cell>
          <cell r="G160" t="str">
            <v xml:space="preserve"> </v>
          </cell>
          <cell r="H160" t="str">
            <v xml:space="preserve"> </v>
          </cell>
          <cell r="I160" t="str">
            <v xml:space="preserve"> </v>
          </cell>
          <cell r="J160" t="str">
            <v xml:space="preserve"> </v>
          </cell>
          <cell r="K160" t="str">
            <v xml:space="preserve"> </v>
          </cell>
          <cell r="L160" t="str">
            <v xml:space="preserve"> </v>
          </cell>
          <cell r="M160">
            <v>15</v>
          </cell>
          <cell r="N160">
            <v>35</v>
          </cell>
          <cell r="O160" t="str">
            <v xml:space="preserve"> </v>
          </cell>
          <cell r="P160" t="str">
            <v xml:space="preserve"> </v>
          </cell>
          <cell r="Q160" t="str">
            <v xml:space="preserve"> </v>
          </cell>
          <cell r="R160" t="str">
            <v xml:space="preserve"> </v>
          </cell>
          <cell r="S160" t="str">
            <v xml:space="preserve"> </v>
          </cell>
          <cell r="T160" t="str">
            <v xml:space="preserve"> </v>
          </cell>
          <cell r="U160" t="str">
            <v xml:space="preserve"> </v>
          </cell>
          <cell r="V160" t="str">
            <v xml:space="preserve"> </v>
          </cell>
          <cell r="W160" t="str">
            <v xml:space="preserve"> </v>
          </cell>
          <cell r="X160" t="str">
            <v xml:space="preserve"> </v>
          </cell>
          <cell r="Y160" t="str">
            <v xml:space="preserve"> </v>
          </cell>
          <cell r="AA160">
            <v>50</v>
          </cell>
          <cell r="AB160">
            <v>8500.2479999999996</v>
          </cell>
        </row>
        <row r="161">
          <cell r="A161">
            <v>10157</v>
          </cell>
          <cell r="B161">
            <v>1024</v>
          </cell>
          <cell r="C161" t="str">
            <v>Conector de un perno bimetálico (Para varilla cooperweld)</v>
          </cell>
          <cell r="D161" t="str">
            <v>U</v>
          </cell>
          <cell r="E161" t="str">
            <v xml:space="preserve"> </v>
          </cell>
          <cell r="F161" t="str">
            <v xml:space="preserve"> </v>
          </cell>
          <cell r="G161" t="str">
            <v xml:space="preserve"> </v>
          </cell>
          <cell r="H161" t="str">
            <v xml:space="preserve"> </v>
          </cell>
          <cell r="I161" t="str">
            <v xml:space="preserve"> </v>
          </cell>
          <cell r="J161" t="str">
            <v xml:space="preserve"> </v>
          </cell>
          <cell r="K161" t="str">
            <v xml:space="preserve"> </v>
          </cell>
          <cell r="L161" t="str">
            <v xml:space="preserve"> </v>
          </cell>
          <cell r="M161" t="str">
            <v xml:space="preserve"> </v>
          </cell>
          <cell r="N161" t="str">
            <v xml:space="preserve"> </v>
          </cell>
          <cell r="O161" t="str">
            <v xml:space="preserve"> </v>
          </cell>
          <cell r="P161" t="str">
            <v xml:space="preserve"> </v>
          </cell>
          <cell r="Q161" t="str">
            <v xml:space="preserve"> </v>
          </cell>
          <cell r="R161" t="str">
            <v xml:space="preserve"> </v>
          </cell>
          <cell r="S161">
            <v>4</v>
          </cell>
          <cell r="T161" t="str">
            <v xml:space="preserve"> </v>
          </cell>
          <cell r="U161" t="str">
            <v xml:space="preserve"> </v>
          </cell>
          <cell r="V161" t="str">
            <v xml:space="preserve"> </v>
          </cell>
          <cell r="W161" t="str">
            <v xml:space="preserve"> </v>
          </cell>
          <cell r="X161" t="str">
            <v xml:space="preserve"> </v>
          </cell>
          <cell r="Y161" t="str">
            <v xml:space="preserve">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xml:space="preserve"> </v>
          </cell>
          <cell r="J162" t="str">
            <v xml:space="preserve"> </v>
          </cell>
          <cell r="K162" t="str">
            <v xml:space="preserve"> </v>
          </cell>
          <cell r="L162" t="str">
            <v xml:space="preserve"> </v>
          </cell>
          <cell r="M162" t="str">
            <v xml:space="preserve"> </v>
          </cell>
          <cell r="N162" t="str">
            <v xml:space="preserve"> </v>
          </cell>
          <cell r="O162" t="str">
            <v xml:space="preserve"> </v>
          </cell>
          <cell r="P162" t="str">
            <v xml:space="preserve"> </v>
          </cell>
          <cell r="Q162" t="str">
            <v xml:space="preserve"> </v>
          </cell>
          <cell r="R162" t="str">
            <v xml:space="preserve"> </v>
          </cell>
          <cell r="S162" t="str">
            <v xml:space="preserve"> </v>
          </cell>
          <cell r="T162" t="str">
            <v xml:space="preserve"> </v>
          </cell>
          <cell r="U162" t="str">
            <v xml:space="preserve"> </v>
          </cell>
          <cell r="V162" t="str">
            <v xml:space="preserve"> </v>
          </cell>
          <cell r="W162" t="str">
            <v xml:space="preserve"> </v>
          </cell>
          <cell r="X162" t="str">
            <v xml:space="preserve"> </v>
          </cell>
          <cell r="Y162" t="str">
            <v xml:space="preserve">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xml:space="preserve"> </v>
          </cell>
          <cell r="J163" t="str">
            <v xml:space="preserve"> </v>
          </cell>
          <cell r="K163" t="str">
            <v xml:space="preserve"> </v>
          </cell>
          <cell r="L163" t="str">
            <v xml:space="preserve"> </v>
          </cell>
          <cell r="M163" t="str">
            <v xml:space="preserve"> </v>
          </cell>
          <cell r="N163" t="str">
            <v xml:space="preserve"> </v>
          </cell>
          <cell r="O163" t="str">
            <v xml:space="preserve"> </v>
          </cell>
          <cell r="P163" t="str">
            <v xml:space="preserve"> </v>
          </cell>
          <cell r="Q163" t="str">
            <v xml:space="preserve"> </v>
          </cell>
          <cell r="R163" t="str">
            <v xml:space="preserve"> </v>
          </cell>
          <cell r="S163" t="str">
            <v xml:space="preserve"> </v>
          </cell>
          <cell r="T163" t="str">
            <v xml:space="preserve"> </v>
          </cell>
          <cell r="U163" t="str">
            <v xml:space="preserve"> </v>
          </cell>
          <cell r="V163" t="str">
            <v xml:space="preserve"> </v>
          </cell>
          <cell r="W163" t="str">
            <v xml:space="preserve"> </v>
          </cell>
          <cell r="X163" t="str">
            <v xml:space="preserve"> </v>
          </cell>
          <cell r="Y163" t="str">
            <v xml:space="preserve"> </v>
          </cell>
          <cell r="AA163">
            <v>0.44</v>
          </cell>
          <cell r="AB163">
            <v>19999.994999999999</v>
          </cell>
        </row>
        <row r="164">
          <cell r="A164">
            <v>10160</v>
          </cell>
          <cell r="B164">
            <v>1801</v>
          </cell>
          <cell r="C164" t="str">
            <v>Percha acanalada de un puesto</v>
          </cell>
          <cell r="D164" t="str">
            <v>U</v>
          </cell>
          <cell r="E164" t="str">
            <v xml:space="preserve"> </v>
          </cell>
          <cell r="F164">
            <v>3</v>
          </cell>
          <cell r="G164">
            <v>18</v>
          </cell>
          <cell r="H164">
            <v>1</v>
          </cell>
          <cell r="I164" t="str">
            <v xml:space="preserve"> </v>
          </cell>
          <cell r="J164" t="str">
            <v xml:space="preserve"> </v>
          </cell>
          <cell r="K164" t="str">
            <v xml:space="preserve"> </v>
          </cell>
          <cell r="L164" t="str">
            <v xml:space="preserve"> </v>
          </cell>
          <cell r="M164" t="str">
            <v xml:space="preserve"> </v>
          </cell>
          <cell r="N164" t="str">
            <v xml:space="preserve"> </v>
          </cell>
          <cell r="O164" t="str">
            <v xml:space="preserve"> </v>
          </cell>
          <cell r="P164" t="str">
            <v xml:space="preserve"> </v>
          </cell>
          <cell r="Q164" t="str">
            <v xml:space="preserve"> </v>
          </cell>
          <cell r="R164" t="str">
            <v xml:space="preserve"> </v>
          </cell>
          <cell r="S164" t="str">
            <v xml:space="preserve"> </v>
          </cell>
          <cell r="T164" t="str">
            <v xml:space="preserve"> </v>
          </cell>
          <cell r="U164" t="str">
            <v xml:space="preserve"> </v>
          </cell>
          <cell r="V164" t="str">
            <v xml:space="preserve"> </v>
          </cell>
          <cell r="W164" t="str">
            <v xml:space="preserve"> </v>
          </cell>
          <cell r="X164" t="str">
            <v xml:space="preserve"> </v>
          </cell>
          <cell r="Y164" t="str">
            <v xml:space="preserve"> </v>
          </cell>
          <cell r="AA164">
            <v>22</v>
          </cell>
          <cell r="AB164">
            <v>6936.7999999999993</v>
          </cell>
        </row>
        <row r="165">
          <cell r="A165">
            <v>10161</v>
          </cell>
          <cell r="C165" t="str">
            <v>Cable de aluminio XLPE Nº 6</v>
          </cell>
          <cell r="D165" t="str">
            <v>U</v>
          </cell>
          <cell r="E165" t="str">
            <v xml:space="preserve"> </v>
          </cell>
          <cell r="F165" t="str">
            <v xml:space="preserve"> </v>
          </cell>
          <cell r="G165" t="str">
            <v xml:space="preserve"> </v>
          </cell>
          <cell r="H165" t="str">
            <v xml:space="preserve"> </v>
          </cell>
          <cell r="I165">
            <v>11.200000000000001</v>
          </cell>
          <cell r="J165" t="str">
            <v xml:space="preserve"> </v>
          </cell>
          <cell r="K165" t="str">
            <v xml:space="preserve"> </v>
          </cell>
          <cell r="L165" t="str">
            <v xml:space="preserve"> </v>
          </cell>
          <cell r="M165" t="str">
            <v xml:space="preserve"> </v>
          </cell>
          <cell r="N165" t="str">
            <v xml:space="preserve"> </v>
          </cell>
          <cell r="O165" t="str">
            <v xml:space="preserve"> </v>
          </cell>
          <cell r="P165" t="str">
            <v xml:space="preserve"> </v>
          </cell>
          <cell r="Q165" t="str">
            <v xml:space="preserve"> </v>
          </cell>
          <cell r="R165" t="str">
            <v xml:space="preserve"> </v>
          </cell>
          <cell r="S165" t="str">
            <v xml:space="preserve"> </v>
          </cell>
          <cell r="T165" t="str">
            <v xml:space="preserve"> </v>
          </cell>
          <cell r="U165" t="str">
            <v xml:space="preserve"> </v>
          </cell>
          <cell r="V165" t="str">
            <v xml:space="preserve"> </v>
          </cell>
          <cell r="W165" t="str">
            <v xml:space="preserve"> </v>
          </cell>
          <cell r="X165" t="str">
            <v xml:space="preserve"> </v>
          </cell>
          <cell r="Y165" t="str">
            <v xml:space="preserve"> </v>
          </cell>
          <cell r="AA165">
            <v>11.200000000000001</v>
          </cell>
          <cell r="AB165">
            <v>4500</v>
          </cell>
        </row>
        <row r="166">
          <cell r="A166">
            <v>10162</v>
          </cell>
          <cell r="C166" t="str">
            <v>Cable de aluminio XLPE Nº 4</v>
          </cell>
          <cell r="D166" t="str">
            <v>U</v>
          </cell>
          <cell r="E166" t="str">
            <v xml:space="preserve"> </v>
          </cell>
          <cell r="F166" t="str">
            <v xml:space="preserve"> </v>
          </cell>
          <cell r="G166" t="str">
            <v xml:space="preserve"> </v>
          </cell>
          <cell r="H166" t="str">
            <v xml:space="preserve"> </v>
          </cell>
          <cell r="I166">
            <v>22.400000000000002</v>
          </cell>
          <cell r="J166" t="str">
            <v xml:space="preserve"> </v>
          </cell>
          <cell r="K166" t="str">
            <v xml:space="preserve"> </v>
          </cell>
          <cell r="L166" t="str">
            <v xml:space="preserve"> </v>
          </cell>
          <cell r="M166" t="str">
            <v xml:space="preserve"> </v>
          </cell>
          <cell r="N166" t="str">
            <v xml:space="preserve"> </v>
          </cell>
          <cell r="O166" t="str">
            <v xml:space="preserve"> </v>
          </cell>
          <cell r="P166" t="str">
            <v xml:space="preserve"> </v>
          </cell>
          <cell r="Q166" t="str">
            <v xml:space="preserve"> </v>
          </cell>
          <cell r="R166" t="str">
            <v xml:space="preserve"> </v>
          </cell>
          <cell r="S166" t="str">
            <v xml:space="preserve"> </v>
          </cell>
          <cell r="T166" t="str">
            <v xml:space="preserve"> </v>
          </cell>
          <cell r="U166" t="str">
            <v xml:space="preserve"> </v>
          </cell>
          <cell r="V166" t="str">
            <v xml:space="preserve"> </v>
          </cell>
          <cell r="W166" t="str">
            <v xml:space="preserve"> </v>
          </cell>
          <cell r="X166" t="str">
            <v xml:space="preserve"> </v>
          </cell>
          <cell r="Y166" t="str">
            <v xml:space="preserve">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xml:space="preserve"> </v>
          </cell>
          <cell r="J167" t="str">
            <v xml:space="preserve"> </v>
          </cell>
          <cell r="K167" t="str">
            <v xml:space="preserve"> </v>
          </cell>
          <cell r="L167" t="str">
            <v xml:space="preserve"> </v>
          </cell>
          <cell r="M167" t="str">
            <v xml:space="preserve"> </v>
          </cell>
          <cell r="N167" t="str">
            <v xml:space="preserve"> </v>
          </cell>
          <cell r="O167" t="str">
            <v xml:space="preserve"> </v>
          </cell>
          <cell r="P167" t="str">
            <v xml:space="preserve"> </v>
          </cell>
          <cell r="Q167" t="str">
            <v xml:space="preserve"> </v>
          </cell>
          <cell r="R167" t="str">
            <v xml:space="preserve"> </v>
          </cell>
          <cell r="S167" t="str">
            <v xml:space="preserve"> </v>
          </cell>
          <cell r="T167" t="str">
            <v xml:space="preserve"> </v>
          </cell>
          <cell r="U167" t="str">
            <v xml:space="preserve"> </v>
          </cell>
          <cell r="V167" t="str">
            <v xml:space="preserve"> </v>
          </cell>
          <cell r="W167" t="str">
            <v xml:space="preserve"> </v>
          </cell>
          <cell r="X167" t="str">
            <v xml:space="preserve"> </v>
          </cell>
          <cell r="Y167" t="str">
            <v xml:space="preserve"> </v>
          </cell>
          <cell r="AA167">
            <v>198</v>
          </cell>
          <cell r="AB167">
            <v>3316</v>
          </cell>
        </row>
        <row r="168">
          <cell r="A168">
            <v>10164</v>
          </cell>
          <cell r="C168" t="str">
            <v>Medidor de energía eléctrica monofásico de 120 V; 15(60) A.</v>
          </cell>
          <cell r="D168" t="str">
            <v>U</v>
          </cell>
          <cell r="E168" t="str">
            <v xml:space="preserve"> </v>
          </cell>
          <cell r="F168" t="str">
            <v xml:space="preserve"> </v>
          </cell>
          <cell r="G168" t="str">
            <v xml:space="preserve"> </v>
          </cell>
          <cell r="H168" t="str">
            <v xml:space="preserve"> </v>
          </cell>
          <cell r="I168" t="str">
            <v xml:space="preserve"> </v>
          </cell>
          <cell r="J168" t="str">
            <v xml:space="preserve"> </v>
          </cell>
          <cell r="K168" t="str">
            <v xml:space="preserve"> </v>
          </cell>
          <cell r="L168" t="str">
            <v xml:space="preserve"> </v>
          </cell>
          <cell r="M168" t="str">
            <v xml:space="preserve"> </v>
          </cell>
          <cell r="N168" t="str">
            <v xml:space="preserve"> </v>
          </cell>
          <cell r="O168" t="str">
            <v xml:space="preserve"> </v>
          </cell>
          <cell r="P168" t="str">
            <v xml:space="preserve"> </v>
          </cell>
          <cell r="Q168" t="str">
            <v xml:space="preserve"> </v>
          </cell>
          <cell r="R168" t="str">
            <v xml:space="preserve"> </v>
          </cell>
          <cell r="S168" t="str">
            <v xml:space="preserve"> </v>
          </cell>
          <cell r="T168" t="str">
            <v xml:space="preserve"> </v>
          </cell>
          <cell r="U168" t="str">
            <v xml:space="preserve"> </v>
          </cell>
          <cell r="V168" t="str">
            <v xml:space="preserve"> </v>
          </cell>
          <cell r="W168" t="str">
            <v xml:space="preserve"> </v>
          </cell>
          <cell r="X168" t="str">
            <v xml:space="preserve"> </v>
          </cell>
          <cell r="Y168" t="str">
            <v xml:space="preserve"> </v>
          </cell>
          <cell r="AA168">
            <v>0</v>
          </cell>
          <cell r="AB168">
            <v>106719.99999999999</v>
          </cell>
        </row>
        <row r="169">
          <cell r="A169">
            <v>10165</v>
          </cell>
          <cell r="C169" t="str">
            <v>Medidor de energía eléctrica monofásico de 240 V; 15(60) A.</v>
          </cell>
          <cell r="D169" t="str">
            <v>U</v>
          </cell>
          <cell r="E169" t="str">
            <v xml:space="preserve"> </v>
          </cell>
          <cell r="F169" t="str">
            <v xml:space="preserve"> </v>
          </cell>
          <cell r="G169" t="str">
            <v xml:space="preserve"> </v>
          </cell>
          <cell r="H169" t="str">
            <v xml:space="preserve"> </v>
          </cell>
          <cell r="I169" t="str">
            <v xml:space="preserve"> </v>
          </cell>
          <cell r="J169" t="str">
            <v xml:space="preserve"> </v>
          </cell>
          <cell r="K169" t="str">
            <v xml:space="preserve"> </v>
          </cell>
          <cell r="L169" t="str">
            <v xml:space="preserve"> </v>
          </cell>
          <cell r="M169" t="str">
            <v xml:space="preserve"> </v>
          </cell>
          <cell r="N169" t="str">
            <v xml:space="preserve"> </v>
          </cell>
          <cell r="O169" t="str">
            <v xml:space="preserve"> </v>
          </cell>
          <cell r="P169" t="str">
            <v xml:space="preserve"> </v>
          </cell>
          <cell r="Q169" t="str">
            <v xml:space="preserve"> </v>
          </cell>
          <cell r="R169" t="str">
            <v xml:space="preserve"> </v>
          </cell>
          <cell r="S169" t="str">
            <v xml:space="preserve"> </v>
          </cell>
          <cell r="T169" t="str">
            <v xml:space="preserve"> </v>
          </cell>
          <cell r="U169" t="str">
            <v xml:space="preserve"> </v>
          </cell>
          <cell r="V169" t="str">
            <v xml:space="preserve"> </v>
          </cell>
          <cell r="W169" t="str">
            <v xml:space="preserve"> </v>
          </cell>
          <cell r="X169" t="str">
            <v xml:space="preserve"> </v>
          </cell>
          <cell r="Y169">
            <v>28</v>
          </cell>
          <cell r="AA169">
            <v>28</v>
          </cell>
          <cell r="AB169">
            <v>126729.99999999997</v>
          </cell>
        </row>
      </sheetData>
      <sheetData sheetId="3"/>
      <sheetData sheetId="4" refreshError="1"/>
      <sheetData sheetId="5"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8"/>
      <sheetName val="SALARIO CELADOR 2008"/>
      <sheetName val="TARIFAS DIARIO OFICIAL 2008"/>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Insumos"/>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sa de Trabajo Utilidad"/>
      <sheetName val="AIU"/>
      <sheetName val="FACTOR PRESTACIONAL 2011"/>
      <sheetName val="HISTORICO"/>
      <sheetName val="TARIFA VIGILANCIA MENSUAL 2011"/>
      <sheetName val="TARIFAS REGISTRO DISTRITAL 2011"/>
      <sheetName val="COSTOS OFICINA"/>
      <sheetName val="Media M2 oficina 2010"/>
      <sheetName val="COSTOS CAMPAMENTO (2)"/>
      <sheetName val="Costos Acueducto"/>
    </sheetNames>
    <sheetDataSet>
      <sheetData sheetId="0"/>
      <sheetData sheetId="1"/>
      <sheetData sheetId="2" refreshError="1"/>
      <sheetData sheetId="3" refreshError="1"/>
      <sheetData sheetId="4" refreshError="1"/>
      <sheetData sheetId="5" refreshError="1"/>
      <sheetData sheetId="6" refreshError="1"/>
      <sheetData sheetId="7"/>
      <sheetData sheetId="8" refreshError="1"/>
      <sheetData sheetId="9"/>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s>
    <sheetDataSet>
      <sheetData sheetId="0"/>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Indicadores Gestión"/>
      <sheetName val="PR-04"/>
      <sheetName val="Hoja1"/>
      <sheetName val="tipo_recurso"/>
      <sheetName val="Listado"/>
      <sheetName val="tipos_entidad"/>
      <sheetName val="Unidades"/>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ona 1"/>
      <sheetName val="200P"/>
      <sheetName val="201.7"/>
      <sheetName val="600.4"/>
      <sheetName val="210.2.2"/>
      <sheetName val="900.2"/>
      <sheetName val="330.1"/>
      <sheetName val="500"/>
      <sheetName val="610.1"/>
      <sheetName val="672.1"/>
      <sheetName val="640.1"/>
      <sheetName val="710.1"/>
      <sheetName val="CONCRETO CLASE D"/>
      <sheetName val="LISTA DE PRECIOS"/>
      <sheetName val="MO 2015"/>
      <sheetName val="PERSONAL"/>
      <sheetName val="AIU"/>
      <sheetName val="FACTOR MULTIPLICADOR"/>
      <sheetName val="INTERVENTORIA"/>
      <sheetName val="PRESUPUESTO PGIO"/>
      <sheetName val="Hoja1"/>
    </sheetNames>
    <definedNames>
      <definedName name="Loan_Start" refersTo="#¡REF!" sheetId="19"/>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Aliv A1"/>
      <sheetName val="Resumen"/>
      <sheetName val="Despiece Todo"/>
      <sheetName val="MH"/>
      <sheetName val="OU"/>
      <sheetName val="PIPE"/>
    </sheetNames>
    <sheetDataSet>
      <sheetData sheetId="0" refreshError="1"/>
      <sheetData sheetId="1" refreshError="1">
        <row r="11">
          <cell r="A11">
            <v>1</v>
          </cell>
          <cell r="B11" t="str">
            <v>C14</v>
          </cell>
          <cell r="C11" t="str">
            <v>C2</v>
          </cell>
          <cell r="D11">
            <v>0.11</v>
          </cell>
          <cell r="F11">
            <v>0.11</v>
          </cell>
          <cell r="G11">
            <v>5</v>
          </cell>
          <cell r="H11">
            <v>196.13</v>
          </cell>
          <cell r="I11">
            <v>20.899999999999864</v>
          </cell>
          <cell r="J11">
            <v>10.656197420078451</v>
          </cell>
          <cell r="K11">
            <v>0.25123474991954797</v>
          </cell>
          <cell r="L11">
            <v>7.2578794649154172</v>
          </cell>
          <cell r="M11">
            <v>7.2578794649154172</v>
          </cell>
          <cell r="N11">
            <v>292.13477758617864</v>
          </cell>
          <cell r="O11">
            <v>0.63351948503827427</v>
          </cell>
          <cell r="P11">
            <v>20.358038124398337</v>
          </cell>
          <cell r="Q11">
            <v>0.11</v>
          </cell>
          <cell r="S11">
            <v>0.11</v>
          </cell>
          <cell r="U11">
            <v>0</v>
          </cell>
          <cell r="V11">
            <v>0.69</v>
          </cell>
          <cell r="X11">
            <v>0</v>
          </cell>
          <cell r="Y11" t="str">
            <v/>
          </cell>
          <cell r="AA11">
            <v>0</v>
          </cell>
          <cell r="AB11" t="str">
            <v/>
          </cell>
          <cell r="AC11">
            <v>0.58649999999999991</v>
          </cell>
          <cell r="AD11">
            <v>6.4514999999999989E-2</v>
          </cell>
          <cell r="AE11">
            <v>0.29181949142619273</v>
          </cell>
          <cell r="AF11">
            <v>0.29181949142619273</v>
          </cell>
          <cell r="AG11">
            <v>0.30281949142619274</v>
          </cell>
          <cell r="AH11">
            <v>21.858038124398337</v>
          </cell>
          <cell r="AI11">
            <v>43.11</v>
          </cell>
          <cell r="AJ11">
            <v>12.13</v>
          </cell>
          <cell r="AK11">
            <v>8</v>
          </cell>
          <cell r="AL11">
            <v>0.18099999999999999</v>
          </cell>
          <cell r="AM11">
            <v>0.01</v>
          </cell>
          <cell r="AN11">
            <v>6.079847335815429E-2</v>
          </cell>
          <cell r="AO11">
            <v>0.13009374999999998</v>
          </cell>
          <cell r="AP11">
            <v>0.33590316772460932</v>
          </cell>
          <cell r="AQ11">
            <v>2.8808379070118053</v>
          </cell>
          <cell r="AR11">
            <v>4.3624408219985407</v>
          </cell>
          <cell r="AS11">
            <v>2.5642109511790911</v>
          </cell>
          <cell r="AT11">
            <v>0.42299832041162883</v>
          </cell>
          <cell r="AU11">
            <v>0.48379679376978313</v>
          </cell>
          <cell r="AV11">
            <v>4.4301155262957019</v>
          </cell>
          <cell r="AW11">
            <v>113.98877403478853</v>
          </cell>
          <cell r="AX11">
            <v>0.19175605939693172</v>
          </cell>
          <cell r="AY11">
            <v>69.412846205176052</v>
          </cell>
          <cell r="BO11">
            <v>1860.22</v>
          </cell>
          <cell r="BP11">
            <v>1854.99</v>
          </cell>
          <cell r="BQ11">
            <v>1860.4010000000001</v>
          </cell>
          <cell r="BR11">
            <v>1855.171</v>
          </cell>
          <cell r="BS11">
            <v>1861.65</v>
          </cell>
          <cell r="BT11">
            <v>1856.46</v>
          </cell>
          <cell r="BU11" t="str">
            <v/>
          </cell>
          <cell r="BV11">
            <v>1.2490000000000236</v>
          </cell>
          <cell r="BW11">
            <v>1.2889999999999873</v>
          </cell>
          <cell r="BX11">
            <v>1.4300000000000237</v>
          </cell>
          <cell r="BY11">
            <v>200</v>
          </cell>
          <cell r="BZ11">
            <v>0.60000000000000009</v>
          </cell>
          <cell r="CA11">
            <v>0.2</v>
          </cell>
          <cell r="CB11">
            <v>1.2690000000000055</v>
          </cell>
          <cell r="CC11">
            <v>3</v>
          </cell>
          <cell r="CD11">
            <v>1.565998258950988</v>
          </cell>
          <cell r="CE11">
            <v>2284.2000000000098</v>
          </cell>
          <cell r="CF11">
            <v>3.4845553151868512E-2</v>
          </cell>
          <cell r="CG11">
            <v>922.40948001164327</v>
          </cell>
          <cell r="CH11">
            <v>3206.609480011653</v>
          </cell>
          <cell r="CI11">
            <v>4</v>
          </cell>
          <cell r="CK11" t="str">
            <v/>
          </cell>
          <cell r="CL11" t="str">
            <v/>
          </cell>
          <cell r="CM11" t="str">
            <v/>
          </cell>
          <cell r="CN11" t="str">
            <v/>
          </cell>
          <cell r="CO11">
            <v>0.89036824335293707</v>
          </cell>
          <cell r="CP11">
            <v>4</v>
          </cell>
          <cell r="CQ11">
            <v>1</v>
          </cell>
          <cell r="CR11">
            <v>43.11</v>
          </cell>
          <cell r="CS11">
            <v>8</v>
          </cell>
          <cell r="CT11">
            <v>0.21719999999999998</v>
          </cell>
          <cell r="CU11">
            <v>0.18099999999999999</v>
          </cell>
          <cell r="CV11">
            <v>200</v>
          </cell>
          <cell r="CW11">
            <v>0.61719999999999997</v>
          </cell>
          <cell r="CX11" t="str">
            <v/>
          </cell>
          <cell r="CY11">
            <v>1860.22</v>
          </cell>
          <cell r="CZ11">
            <v>1854.99</v>
          </cell>
          <cell r="DA11">
            <v>1.2490000000000236</v>
          </cell>
          <cell r="DB11">
            <v>1.2889999999999873</v>
          </cell>
          <cell r="DC11">
            <v>1.4571500000000237</v>
          </cell>
          <cell r="DD11">
            <v>43.42608663004301</v>
          </cell>
          <cell r="DE11">
            <v>1.4771500000000055</v>
          </cell>
          <cell r="DF11">
            <v>1.2</v>
          </cell>
          <cell r="DG11">
            <v>1.2</v>
          </cell>
          <cell r="DH11">
            <v>1</v>
          </cell>
          <cell r="DI11">
            <v>42.226086630043007</v>
          </cell>
          <cell r="DJ11">
            <v>1.6479978246642391</v>
          </cell>
          <cell r="DK11">
            <v>46.764243237738171</v>
          </cell>
          <cell r="DL11">
            <v>2.6061940668062542</v>
          </cell>
          <cell r="DM11">
            <v>2.8118008475052259</v>
          </cell>
          <cell r="DN11">
            <v>48.412241062402408</v>
          </cell>
          <cell r="DO11" t="b">
            <v>0</v>
          </cell>
          <cell r="DP11" t="str">
            <v/>
          </cell>
          <cell r="DQ11">
            <v>9.8666323166782082</v>
          </cell>
          <cell r="DR11">
            <v>22.411965877500521</v>
          </cell>
          <cell r="DS11" t="b">
            <v>0</v>
          </cell>
          <cell r="DT11">
            <v>0</v>
          </cell>
          <cell r="DV11" t="str">
            <v>200 mm</v>
          </cell>
          <cell r="DW11">
            <v>43.11</v>
          </cell>
          <cell r="DX11" t="str">
            <v>-</v>
          </cell>
          <cell r="DY11" t="str">
            <v>PVC</v>
          </cell>
        </row>
        <row r="12">
          <cell r="A12">
            <v>2</v>
          </cell>
          <cell r="B12" t="str">
            <v>C2</v>
          </cell>
          <cell r="C12" t="str">
            <v>C3</v>
          </cell>
          <cell r="D12">
            <v>0.19</v>
          </cell>
          <cell r="F12">
            <v>0.3</v>
          </cell>
          <cell r="G12">
            <v>5</v>
          </cell>
          <cell r="K12">
            <v>0.19650435486426723</v>
          </cell>
          <cell r="L12">
            <v>7.4543838197796841</v>
          </cell>
          <cell r="M12">
            <v>7.4543838197796841</v>
          </cell>
          <cell r="N12">
            <v>290.72842921330431</v>
          </cell>
          <cell r="O12">
            <v>0.63230700071925205</v>
          </cell>
          <cell r="P12">
            <v>55.285666133338268</v>
          </cell>
          <cell r="Q12">
            <v>0.19</v>
          </cell>
          <cell r="S12">
            <v>0.3</v>
          </cell>
          <cell r="U12">
            <v>0</v>
          </cell>
          <cell r="V12">
            <v>0.69</v>
          </cell>
          <cell r="X12">
            <v>0</v>
          </cell>
          <cell r="Y12" t="str">
            <v/>
          </cell>
          <cell r="AA12">
            <v>0</v>
          </cell>
          <cell r="AB12" t="str">
            <v/>
          </cell>
          <cell r="AC12">
            <v>0.58649999999999991</v>
          </cell>
          <cell r="AD12">
            <v>0.17594999999999997</v>
          </cell>
          <cell r="AE12">
            <v>0.73944173945809666</v>
          </cell>
          <cell r="AF12">
            <v>0.73944173945809666</v>
          </cell>
          <cell r="AG12">
            <v>0.76944173945809669</v>
          </cell>
          <cell r="AH12">
            <v>56.785666133338268</v>
          </cell>
          <cell r="AI12">
            <v>41.71</v>
          </cell>
          <cell r="AJ12">
            <v>10</v>
          </cell>
          <cell r="AK12">
            <v>8</v>
          </cell>
          <cell r="AL12">
            <v>0.18099999999999999</v>
          </cell>
          <cell r="AM12">
            <v>0.01</v>
          </cell>
          <cell r="AN12">
            <v>0.10777030849456788</v>
          </cell>
          <cell r="AO12">
            <v>0.17728808593750001</v>
          </cell>
          <cell r="AP12">
            <v>0.59541606903076183</v>
          </cell>
          <cell r="AQ12">
            <v>3.5553097745721338</v>
          </cell>
          <cell r="AR12">
            <v>3.7826765524853094</v>
          </cell>
          <cell r="AS12">
            <v>3.4297484346551075</v>
          </cell>
          <cell r="AT12">
            <v>0.64425217090561449</v>
          </cell>
          <cell r="AU12">
            <v>0.75202247940018241</v>
          </cell>
          <cell r="AV12">
            <v>4.022394398783157</v>
          </cell>
          <cell r="AW12">
            <v>103.49793441731744</v>
          </cell>
          <cell r="AX12">
            <v>0.54866472894397011</v>
          </cell>
          <cell r="AY12">
            <v>69.918299998075554</v>
          </cell>
          <cell r="AZ12" t="str">
            <v>00°00'00''</v>
          </cell>
          <cell r="BA12">
            <v>1000</v>
          </cell>
          <cell r="BB12">
            <v>0.26800000000000002</v>
          </cell>
          <cell r="BC12">
            <v>2.1999999999999999E-2</v>
          </cell>
          <cell r="BD12">
            <v>2.5999999999999999E-2</v>
          </cell>
          <cell r="BE12">
            <v>0.31600000000000006</v>
          </cell>
          <cell r="BF12">
            <v>0.31600000000000006</v>
          </cell>
          <cell r="BG12" t="str">
            <v/>
          </cell>
          <cell r="BH12" t="str">
            <v/>
          </cell>
          <cell r="BI12" t="str">
            <v/>
          </cell>
          <cell r="BJ12" t="str">
            <v/>
          </cell>
          <cell r="BK12" t="str">
            <v/>
          </cell>
          <cell r="BL12" t="str">
            <v/>
          </cell>
          <cell r="BM12" t="str">
            <v/>
          </cell>
          <cell r="BN12">
            <v>3.999999999996362E-2</v>
          </cell>
          <cell r="BO12">
            <v>1854.95</v>
          </cell>
          <cell r="BP12">
            <v>1850.78</v>
          </cell>
          <cell r="BQ12">
            <v>1855.1310000000001</v>
          </cell>
          <cell r="BR12">
            <v>1850.961</v>
          </cell>
          <cell r="BS12">
            <v>1856.46</v>
          </cell>
          <cell r="BT12">
            <v>1852.45</v>
          </cell>
          <cell r="BU12" t="str">
            <v/>
          </cell>
          <cell r="BV12">
            <v>1.3289999999999509</v>
          </cell>
          <cell r="BW12">
            <v>1.4890000000000327</v>
          </cell>
          <cell r="BX12">
            <v>1.5099999999999509</v>
          </cell>
          <cell r="BY12">
            <v>200</v>
          </cell>
          <cell r="BZ12">
            <v>0.60000000000000009</v>
          </cell>
          <cell r="CA12">
            <v>0.2</v>
          </cell>
          <cell r="CB12">
            <v>1.4089999999999918</v>
          </cell>
          <cell r="CC12">
            <v>3</v>
          </cell>
          <cell r="CD12">
            <v>1.6854810322762039</v>
          </cell>
          <cell r="CE12">
            <v>2536.1999999999853</v>
          </cell>
          <cell r="CF12">
            <v>2.8906387227714981E-2</v>
          </cell>
          <cell r="CG12">
            <v>876.44126265110424</v>
          </cell>
          <cell r="CH12">
            <v>3412.6412626510896</v>
          </cell>
          <cell r="CI12">
            <v>4</v>
          </cell>
          <cell r="CK12" t="str">
            <v/>
          </cell>
          <cell r="CL12" t="str">
            <v/>
          </cell>
          <cell r="CM12" t="str">
            <v/>
          </cell>
          <cell r="CN12" t="str">
            <v/>
          </cell>
          <cell r="CO12">
            <v>0.95834945856283771</v>
          </cell>
          <cell r="CP12">
            <v>4</v>
          </cell>
          <cell r="CQ12">
            <v>1</v>
          </cell>
          <cell r="CR12">
            <v>41.71</v>
          </cell>
          <cell r="CS12">
            <v>8</v>
          </cell>
          <cell r="CT12">
            <v>0.21719999999999998</v>
          </cell>
          <cell r="CU12">
            <v>0.18099999999999999</v>
          </cell>
          <cell r="CV12">
            <v>200</v>
          </cell>
          <cell r="CW12">
            <v>0.61719999999999997</v>
          </cell>
          <cell r="CX12" t="str">
            <v/>
          </cell>
          <cell r="CY12">
            <v>1854.95</v>
          </cell>
          <cell r="CZ12">
            <v>1850.78</v>
          </cell>
          <cell r="DA12">
            <v>1.3289999999999509</v>
          </cell>
          <cell r="DB12">
            <v>1.4890000000000327</v>
          </cell>
          <cell r="DC12">
            <v>1.5371499999999509</v>
          </cell>
          <cell r="DD12">
            <v>41.917931723786189</v>
          </cell>
          <cell r="DE12">
            <v>1.6171499999999919</v>
          </cell>
          <cell r="DF12">
            <v>1.2</v>
          </cell>
          <cell r="DG12">
            <v>1.2</v>
          </cell>
          <cell r="DH12">
            <v>1</v>
          </cell>
          <cell r="DI12">
            <v>40.717931723786187</v>
          </cell>
          <cell r="DJ12">
            <v>1.7384756930875427</v>
          </cell>
          <cell r="DK12">
            <v>48.612357715097666</v>
          </cell>
          <cell r="DL12">
            <v>2.5131107459920834</v>
          </cell>
          <cell r="DM12">
            <v>2.7107123611010362</v>
          </cell>
          <cell r="DN12">
            <v>50.35083340818521</v>
          </cell>
          <cell r="DO12" t="b">
            <v>0</v>
          </cell>
          <cell r="DP12" t="str">
            <v/>
          </cell>
          <cell r="DQ12">
            <v>9.5142338084526497</v>
          </cell>
          <cell r="DR12">
            <v>25.129850904547627</v>
          </cell>
          <cell r="DS12" t="b">
            <v>0</v>
          </cell>
          <cell r="DT12">
            <v>0</v>
          </cell>
          <cell r="DV12" t="str">
            <v>200 mm</v>
          </cell>
          <cell r="DW12">
            <v>41.71</v>
          </cell>
          <cell r="DX12" t="str">
            <v>-</v>
          </cell>
          <cell r="DY12" t="str">
            <v>PVC</v>
          </cell>
        </row>
        <row r="13">
          <cell r="A13">
            <v>3</v>
          </cell>
          <cell r="B13" t="str">
            <v>C3</v>
          </cell>
          <cell r="C13" t="str">
            <v>C4</v>
          </cell>
          <cell r="D13">
            <v>0.06</v>
          </cell>
          <cell r="F13">
            <v>0.36</v>
          </cell>
          <cell r="G13">
            <v>5</v>
          </cell>
          <cell r="K13">
            <v>7.6364318809023626E-2</v>
          </cell>
          <cell r="L13">
            <v>7.5307481385887076</v>
          </cell>
          <cell r="M13">
            <v>7.5307481385887076</v>
          </cell>
          <cell r="N13">
            <v>290.1848316286912</v>
          </cell>
          <cell r="O13">
            <v>0.64145806028833574</v>
          </cell>
          <cell r="P13">
            <v>66.454150086636517</v>
          </cell>
          <cell r="Q13">
            <v>0.06</v>
          </cell>
          <cell r="S13">
            <v>0.36</v>
          </cell>
          <cell r="U13">
            <v>0</v>
          </cell>
          <cell r="V13">
            <v>0.69</v>
          </cell>
          <cell r="X13">
            <v>0</v>
          </cell>
          <cell r="Y13" t="str">
            <v/>
          </cell>
          <cell r="AA13">
            <v>0</v>
          </cell>
          <cell r="AB13" t="str">
            <v/>
          </cell>
          <cell r="AC13">
            <v>0.58649999999999991</v>
          </cell>
          <cell r="AD13">
            <v>0.21113999999999997</v>
          </cell>
          <cell r="AE13">
            <v>0.87555054434365409</v>
          </cell>
          <cell r="AF13">
            <v>0.87555054434365409</v>
          </cell>
          <cell r="AG13">
            <v>0.91155054434365412</v>
          </cell>
          <cell r="AH13">
            <v>67.954150086636517</v>
          </cell>
          <cell r="AI13">
            <v>22.89</v>
          </cell>
          <cell r="AJ13">
            <v>24.51</v>
          </cell>
          <cell r="AK13">
            <v>8</v>
          </cell>
          <cell r="AL13">
            <v>0.18099999999999999</v>
          </cell>
          <cell r="AM13">
            <v>0.01</v>
          </cell>
          <cell r="AN13">
            <v>9.2411884307861333E-2</v>
          </cell>
          <cell r="AO13">
            <v>0.17918823242187498</v>
          </cell>
          <cell r="AP13">
            <v>0.51056289672851563</v>
          </cell>
          <cell r="AQ13">
            <v>5.1436588161016852</v>
          </cell>
          <cell r="AR13">
            <v>6.0727005618036634</v>
          </cell>
          <cell r="AS13">
            <v>7.3920243319850609</v>
          </cell>
          <cell r="AT13">
            <v>1.34848246770951</v>
          </cell>
          <cell r="AU13">
            <v>1.4408943520173714</v>
          </cell>
          <cell r="AV13">
            <v>6.2973278912675772</v>
          </cell>
          <cell r="AW13">
            <v>162.03294965106465</v>
          </cell>
          <cell r="AX13">
            <v>0.41938476237687877</v>
          </cell>
          <cell r="AY13">
            <v>356.94511807457576</v>
          </cell>
          <cell r="AZ13" t="str">
            <v>72°58'23''</v>
          </cell>
          <cell r="BA13">
            <v>4.4820467451805204</v>
          </cell>
          <cell r="BB13">
            <v>0.68899999999999995</v>
          </cell>
          <cell r="BC13">
            <v>7.0000000000000007E-2</v>
          </cell>
          <cell r="BD13">
            <v>0.38600000000000001</v>
          </cell>
          <cell r="BE13">
            <v>1.145</v>
          </cell>
          <cell r="BF13">
            <v>1.145</v>
          </cell>
          <cell r="BG13">
            <v>1.5552858862911318</v>
          </cell>
          <cell r="BH13">
            <v>6.6298342541436464</v>
          </cell>
          <cell r="BI13">
            <v>1.2</v>
          </cell>
          <cell r="BJ13" t="str">
            <v/>
          </cell>
          <cell r="BK13" t="str">
            <v/>
          </cell>
          <cell r="BL13" t="str">
            <v/>
          </cell>
          <cell r="BM13">
            <v>1.1555313887601639</v>
          </cell>
          <cell r="BN13">
            <v>0.95000000000004547</v>
          </cell>
          <cell r="BO13">
            <v>1849.83</v>
          </cell>
          <cell r="BP13">
            <v>1844.22</v>
          </cell>
          <cell r="BQ13">
            <v>1850.011</v>
          </cell>
          <cell r="BR13">
            <v>1844.4010000000001</v>
          </cell>
          <cell r="BS13">
            <v>1852.45</v>
          </cell>
          <cell r="BT13">
            <v>1846.06</v>
          </cell>
          <cell r="BU13" t="str">
            <v/>
          </cell>
          <cell r="BV13">
            <v>2.4390000000000782</v>
          </cell>
          <cell r="BW13">
            <v>1.6589999999998781</v>
          </cell>
          <cell r="BX13">
            <v>2.6200000000000783</v>
          </cell>
          <cell r="BY13">
            <v>200</v>
          </cell>
          <cell r="BZ13">
            <v>0.60000000000000009</v>
          </cell>
          <cell r="CA13">
            <v>0.2</v>
          </cell>
          <cell r="CB13">
            <v>2.0489999999999782</v>
          </cell>
          <cell r="CC13">
            <v>3</v>
          </cell>
          <cell r="CD13">
            <v>2.1367469716810246</v>
          </cell>
          <cell r="CE13">
            <v>3688.1999999999607</v>
          </cell>
          <cell r="CF13">
            <v>1.4414567107847007E-2</v>
          </cell>
          <cell r="CG13">
            <v>467.63488096114685</v>
          </cell>
          <cell r="CH13">
            <v>4155.834880961108</v>
          </cell>
          <cell r="CI13">
            <v>4</v>
          </cell>
          <cell r="CK13" t="str">
            <v/>
          </cell>
          <cell r="CL13" t="str">
            <v/>
          </cell>
          <cell r="CM13" t="str">
            <v/>
          </cell>
          <cell r="CN13" t="str">
            <v/>
          </cell>
          <cell r="CO13">
            <v>1.2284452444450291</v>
          </cell>
          <cell r="CP13">
            <v>4</v>
          </cell>
          <cell r="CQ13">
            <v>1</v>
          </cell>
          <cell r="CR13">
            <v>22.89</v>
          </cell>
          <cell r="CS13">
            <v>8</v>
          </cell>
          <cell r="CT13">
            <v>0.21719999999999998</v>
          </cell>
          <cell r="CU13">
            <v>0.18099999999999999</v>
          </cell>
          <cell r="CV13">
            <v>200</v>
          </cell>
          <cell r="CW13">
            <v>0.61719999999999997</v>
          </cell>
          <cell r="CX13" t="str">
            <v/>
          </cell>
          <cell r="CY13">
            <v>1849.83</v>
          </cell>
          <cell r="CZ13">
            <v>1844.22</v>
          </cell>
          <cell r="DA13">
            <v>2.4390000000000782</v>
          </cell>
          <cell r="DB13">
            <v>1.6589999999998781</v>
          </cell>
          <cell r="DC13">
            <v>2.6471500000000781</v>
          </cell>
          <cell r="DD13">
            <v>23.567439402701325</v>
          </cell>
          <cell r="DE13">
            <v>2.257149999999978</v>
          </cell>
          <cell r="DF13">
            <v>1.2</v>
          </cell>
          <cell r="DG13">
            <v>1.2</v>
          </cell>
          <cell r="DH13">
            <v>1</v>
          </cell>
          <cell r="DI13">
            <v>22.367439402701322</v>
          </cell>
          <cell r="DJ13">
            <v>2.9938561174621681</v>
          </cell>
          <cell r="DK13">
            <v>35.539374398979305</v>
          </cell>
          <cell r="DL13">
            <v>1.3805183599347255</v>
          </cell>
          <cell r="DM13">
            <v>1.4807170298427459</v>
          </cell>
          <cell r="DN13">
            <v>38.533230516441471</v>
          </cell>
          <cell r="DO13" t="b">
            <v>0</v>
          </cell>
          <cell r="DP13" t="str">
            <v/>
          </cell>
          <cell r="DQ13">
            <v>5.2264208707187416</v>
          </cell>
          <cell r="DR13">
            <v>22.639810843749228</v>
          </cell>
          <cell r="DS13" t="b">
            <v>0</v>
          </cell>
          <cell r="DT13">
            <v>0</v>
          </cell>
          <cell r="DV13" t="str">
            <v>200 mm</v>
          </cell>
          <cell r="DW13">
            <v>22.89</v>
          </cell>
          <cell r="DX13" t="str">
            <v>-</v>
          </cell>
          <cell r="DY13" t="str">
            <v>PVC</v>
          </cell>
        </row>
        <row r="14">
          <cell r="A14">
            <v>4</v>
          </cell>
          <cell r="B14" t="str">
            <v>C4</v>
          </cell>
          <cell r="C14" t="str">
            <v>C5</v>
          </cell>
          <cell r="D14">
            <v>0.45</v>
          </cell>
          <cell r="F14">
            <v>0.81</v>
          </cell>
          <cell r="G14">
            <v>5</v>
          </cell>
          <cell r="K14">
            <v>0.18389045129372616</v>
          </cell>
          <cell r="L14">
            <v>7.7146385898824335</v>
          </cell>
          <cell r="M14">
            <v>7.7146385898824335</v>
          </cell>
          <cell r="N14">
            <v>288.88248356722323</v>
          </cell>
          <cell r="O14">
            <v>0.63560533515731876</v>
          </cell>
          <cell r="P14">
            <v>149.08101159160711</v>
          </cell>
          <cell r="Q14">
            <v>0.45</v>
          </cell>
          <cell r="S14">
            <v>0.81</v>
          </cell>
          <cell r="U14">
            <v>0</v>
          </cell>
          <cell r="V14">
            <v>0.69</v>
          </cell>
          <cell r="X14">
            <v>0</v>
          </cell>
          <cell r="Y14" t="str">
            <v/>
          </cell>
          <cell r="AA14">
            <v>0</v>
          </cell>
          <cell r="AB14" t="str">
            <v/>
          </cell>
          <cell r="AC14">
            <v>0.58649999999999991</v>
          </cell>
          <cell r="AD14">
            <v>0.47506499999999996</v>
          </cell>
          <cell r="AE14">
            <v>1.8563025527603643</v>
          </cell>
          <cell r="AF14">
            <v>1.8563025527603643</v>
          </cell>
          <cell r="AG14">
            <v>1.9373025527603642</v>
          </cell>
          <cell r="AH14">
            <v>151.01831414436748</v>
          </cell>
          <cell r="AI14">
            <v>58.48</v>
          </cell>
          <cell r="AJ14">
            <v>15.3</v>
          </cell>
          <cell r="AK14">
            <v>10</v>
          </cell>
          <cell r="AL14">
            <v>0.22700000000000001</v>
          </cell>
          <cell r="AM14">
            <v>0.01</v>
          </cell>
          <cell r="AN14">
            <v>0.14902038145065305</v>
          </cell>
          <cell r="AO14">
            <v>0.22609942626953128</v>
          </cell>
          <cell r="AP14">
            <v>0.65647745132446278</v>
          </cell>
          <cell r="AQ14">
            <v>5.3619350733847879</v>
          </cell>
          <cell r="AR14">
            <v>4.7323827171745876</v>
          </cell>
          <cell r="AS14">
            <v>7.1258046538324846</v>
          </cell>
          <cell r="AT14">
            <v>1.4653592115797109</v>
          </cell>
          <cell r="AU14">
            <v>1.6143795930303639</v>
          </cell>
          <cell r="AV14">
            <v>5.7862237230928795</v>
          </cell>
          <cell r="AW14">
            <v>234.17299867894909</v>
          </cell>
          <cell r="AX14">
            <v>0.64490062900639289</v>
          </cell>
          <cell r="AY14">
            <v>344.75175582813387</v>
          </cell>
          <cell r="AZ14" t="str">
            <v>12°11'36''</v>
          </cell>
          <cell r="BA14">
            <v>24.74634728790296</v>
          </cell>
          <cell r="BB14">
            <v>0.17299999999999999</v>
          </cell>
          <cell r="BC14">
            <v>1.2E-2</v>
          </cell>
          <cell r="BD14">
            <v>7.0000000000000007E-2</v>
          </cell>
          <cell r="BE14">
            <v>0.255</v>
          </cell>
          <cell r="BF14">
            <v>0.255</v>
          </cell>
          <cell r="BG14" t="str">
            <v/>
          </cell>
          <cell r="BH14" t="str">
            <v/>
          </cell>
          <cell r="BI14" t="str">
            <v/>
          </cell>
          <cell r="BJ14" t="str">
            <v/>
          </cell>
          <cell r="BK14" t="str">
            <v/>
          </cell>
          <cell r="BL14" t="str">
            <v/>
          </cell>
          <cell r="BM14" t="str">
            <v/>
          </cell>
          <cell r="BN14">
            <v>0.19000000000005457</v>
          </cell>
          <cell r="BO14">
            <v>1844.03</v>
          </cell>
          <cell r="BP14">
            <v>1835.08</v>
          </cell>
          <cell r="BQ14">
            <v>1844.2570000000001</v>
          </cell>
          <cell r="BR14">
            <v>1835.307</v>
          </cell>
          <cell r="BS14">
            <v>1846.06</v>
          </cell>
          <cell r="BT14">
            <v>1836.58</v>
          </cell>
          <cell r="BU14" t="str">
            <v/>
          </cell>
          <cell r="BV14">
            <v>1.8029999999998836</v>
          </cell>
          <cell r="BW14">
            <v>1.2729999999999109</v>
          </cell>
          <cell r="BX14">
            <v>2.0299999999998835</v>
          </cell>
          <cell r="BY14">
            <v>250</v>
          </cell>
          <cell r="BZ14">
            <v>0.65</v>
          </cell>
          <cell r="CA14">
            <v>0.25</v>
          </cell>
          <cell r="CB14">
            <v>1.5379999999998972</v>
          </cell>
          <cell r="CC14">
            <v>3</v>
          </cell>
          <cell r="CD14">
            <v>1.6942671971719951</v>
          </cell>
          <cell r="CE14">
            <v>2768.399999999815</v>
          </cell>
          <cell r="CF14">
            <v>3.0738930159167399E-2</v>
          </cell>
          <cell r="CG14">
            <v>922.59595354725116</v>
          </cell>
          <cell r="CH14">
            <v>3690.9959535470662</v>
          </cell>
          <cell r="CI14">
            <v>4</v>
          </cell>
          <cell r="CK14" t="str">
            <v/>
          </cell>
          <cell r="CL14" t="str">
            <v/>
          </cell>
          <cell r="CM14" t="str">
            <v/>
          </cell>
          <cell r="CN14" t="str">
            <v/>
          </cell>
          <cell r="CO14">
            <v>1.0391113332821302</v>
          </cell>
          <cell r="CP14">
            <v>4</v>
          </cell>
          <cell r="CQ14">
            <v>1</v>
          </cell>
          <cell r="CR14">
            <v>58.48</v>
          </cell>
          <cell r="CS14">
            <v>10</v>
          </cell>
          <cell r="CT14">
            <v>0.27239999999999998</v>
          </cell>
          <cell r="CU14">
            <v>0.22700000000000001</v>
          </cell>
          <cell r="CV14">
            <v>250</v>
          </cell>
          <cell r="CW14">
            <v>0.6724</v>
          </cell>
          <cell r="CX14" t="str">
            <v/>
          </cell>
          <cell r="CY14">
            <v>1844.03</v>
          </cell>
          <cell r="CZ14">
            <v>1835.08</v>
          </cell>
          <cell r="DA14">
            <v>1.8029999999998836</v>
          </cell>
          <cell r="DB14">
            <v>1.2729999999999109</v>
          </cell>
          <cell r="DC14">
            <v>2.0640499999998836</v>
          </cell>
          <cell r="DD14">
            <v>59.160906855794565</v>
          </cell>
          <cell r="DE14">
            <v>1.7990499999998972</v>
          </cell>
          <cell r="DF14">
            <v>1.2</v>
          </cell>
          <cell r="DG14">
            <v>1.2</v>
          </cell>
          <cell r="DH14">
            <v>1</v>
          </cell>
          <cell r="DI14">
            <v>57.960906855794562</v>
          </cell>
          <cell r="DJ14">
            <v>2.3343855539909928</v>
          </cell>
          <cell r="DK14">
            <v>84.627733605506947</v>
          </cell>
          <cell r="DL14">
            <v>3.8972913769836266</v>
          </cell>
          <cell r="DM14">
            <v>5.2789718924392686</v>
          </cell>
          <cell r="DN14">
            <v>86.962119159497945</v>
          </cell>
          <cell r="DO14" t="b">
            <v>0</v>
          </cell>
          <cell r="DP14" t="str">
            <v/>
          </cell>
          <cell r="DQ14">
            <v>15.311064265364729</v>
          </cell>
          <cell r="DR14">
            <v>43.908833298782014</v>
          </cell>
          <cell r="DS14" t="b">
            <v>0</v>
          </cell>
          <cell r="DT14">
            <v>0</v>
          </cell>
          <cell r="DV14" t="str">
            <v>250 mm</v>
          </cell>
          <cell r="DW14">
            <v>58.48</v>
          </cell>
          <cell r="DX14" t="str">
            <v>-</v>
          </cell>
          <cell r="DY14" t="str">
            <v>PVC</v>
          </cell>
        </row>
        <row r="15">
          <cell r="A15">
            <v>5</v>
          </cell>
          <cell r="B15" t="str">
            <v>C5</v>
          </cell>
          <cell r="C15" t="str">
            <v>C82</v>
          </cell>
          <cell r="D15">
            <v>0.05</v>
          </cell>
          <cell r="F15">
            <v>0.8600000000000001</v>
          </cell>
          <cell r="G15">
            <v>5</v>
          </cell>
          <cell r="K15">
            <v>6.0865982850214884E-2</v>
          </cell>
          <cell r="L15">
            <v>7.7755045727326486</v>
          </cell>
          <cell r="M15">
            <v>7.7755045727326486</v>
          </cell>
          <cell r="N15">
            <v>288.45348359624825</v>
          </cell>
          <cell r="O15">
            <v>0.63814025794564699</v>
          </cell>
          <cell r="P15">
            <v>158.28470061297861</v>
          </cell>
          <cell r="Q15">
            <v>0.05</v>
          </cell>
          <cell r="S15">
            <v>0.8600000000000001</v>
          </cell>
          <cell r="U15">
            <v>0</v>
          </cell>
          <cell r="V15">
            <v>0.69</v>
          </cell>
          <cell r="X15">
            <v>0</v>
          </cell>
          <cell r="Y15" t="str">
            <v/>
          </cell>
          <cell r="AA15">
            <v>0</v>
          </cell>
          <cell r="AB15" t="str">
            <v/>
          </cell>
          <cell r="AC15">
            <v>0.58649999999999991</v>
          </cell>
          <cell r="AD15">
            <v>0.50439000000000001</v>
          </cell>
          <cell r="AE15">
            <v>1.9622548432272713</v>
          </cell>
          <cell r="AF15">
            <v>1.9622548432272713</v>
          </cell>
          <cell r="AG15">
            <v>2.0482548432272711</v>
          </cell>
          <cell r="AH15">
            <v>160.33295545620589</v>
          </cell>
          <cell r="AI15">
            <v>21.71</v>
          </cell>
          <cell r="AJ15">
            <v>20.68</v>
          </cell>
          <cell r="AK15">
            <v>10</v>
          </cell>
          <cell r="AL15">
            <v>0.22700000000000001</v>
          </cell>
          <cell r="AM15">
            <v>0.01</v>
          </cell>
          <cell r="AN15">
            <v>0.14097908067703246</v>
          </cell>
          <cell r="AO15">
            <v>0.22629339599609377</v>
          </cell>
          <cell r="AP15">
            <v>0.62105321884155273</v>
          </cell>
          <cell r="AQ15">
            <v>6.0705412550720368</v>
          </cell>
          <cell r="AR15">
            <v>5.5921004217358119</v>
          </cell>
          <cell r="AS15">
            <v>9.2083885807205359</v>
          </cell>
          <cell r="AT15">
            <v>1.8782605060923334</v>
          </cell>
          <cell r="AU15">
            <v>2.0192395867693658</v>
          </cell>
          <cell r="AV15">
            <v>6.7270518227427614</v>
          </cell>
          <cell r="AW15">
            <v>272.24904756332671</v>
          </cell>
          <cell r="AX15">
            <v>0.58892017030440302</v>
          </cell>
          <cell r="AY15">
            <v>337.35577805458081</v>
          </cell>
          <cell r="AZ15" t="str">
            <v>07°23'46''</v>
          </cell>
          <cell r="BA15">
            <v>40.895807989614561</v>
          </cell>
          <cell r="BB15">
            <v>0.40500000000000003</v>
          </cell>
          <cell r="BC15">
            <v>4.1000000000000002E-2</v>
          </cell>
          <cell r="BD15">
            <v>8.3000000000000004E-2</v>
          </cell>
          <cell r="BE15">
            <v>0.52900000000000003</v>
          </cell>
          <cell r="BF15">
            <v>0.52900000000000003</v>
          </cell>
          <cell r="BG15" t="str">
            <v/>
          </cell>
          <cell r="BH15" t="str">
            <v/>
          </cell>
          <cell r="BI15" t="str">
            <v/>
          </cell>
          <cell r="BJ15" t="str">
            <v/>
          </cell>
          <cell r="BK15" t="str">
            <v/>
          </cell>
          <cell r="BL15" t="str">
            <v/>
          </cell>
          <cell r="BM15" t="str">
            <v/>
          </cell>
          <cell r="BN15">
            <v>0.13999999999987267</v>
          </cell>
          <cell r="BO15">
            <v>1834.94</v>
          </cell>
          <cell r="BP15">
            <v>1830.45</v>
          </cell>
          <cell r="BQ15">
            <v>1835.1670000000001</v>
          </cell>
          <cell r="BR15">
            <v>1830.6770000000001</v>
          </cell>
          <cell r="BS15">
            <v>1836.58</v>
          </cell>
          <cell r="BT15">
            <v>1831.96</v>
          </cell>
          <cell r="BU15" t="str">
            <v/>
          </cell>
          <cell r="BV15">
            <v>1.4129999999997835</v>
          </cell>
          <cell r="BW15">
            <v>1.2829999999999018</v>
          </cell>
          <cell r="BX15">
            <v>1.6399999999997836</v>
          </cell>
          <cell r="BY15">
            <v>250</v>
          </cell>
          <cell r="BZ15">
            <v>0.65</v>
          </cell>
          <cell r="CA15">
            <v>0.25</v>
          </cell>
          <cell r="CB15">
            <v>1.3479999999998427</v>
          </cell>
          <cell r="CC15">
            <v>3</v>
          </cell>
          <cell r="CD15">
            <v>1.5440432169403104</v>
          </cell>
          <cell r="CE15">
            <v>2426.3999999997168</v>
          </cell>
          <cell r="CF15">
            <v>3.9006802743775125E-2</v>
          </cell>
          <cell r="CG15">
            <v>1208.9963517313652</v>
          </cell>
          <cell r="CH15">
            <v>3635.3963517310822</v>
          </cell>
          <cell r="CI15">
            <v>4</v>
          </cell>
          <cell r="CK15" t="str">
            <v/>
          </cell>
          <cell r="CL15" t="str">
            <v/>
          </cell>
          <cell r="CM15" t="str">
            <v/>
          </cell>
          <cell r="CN15" t="str">
            <v/>
          </cell>
          <cell r="CO15">
            <v>0.99271662921169956</v>
          </cell>
          <cell r="CP15">
            <v>4</v>
          </cell>
          <cell r="CQ15">
            <v>1</v>
          </cell>
          <cell r="CR15">
            <v>21.71</v>
          </cell>
          <cell r="CS15">
            <v>10</v>
          </cell>
          <cell r="CT15">
            <v>0.27239999999999998</v>
          </cell>
          <cell r="CU15">
            <v>0.22700000000000001</v>
          </cell>
          <cell r="CV15">
            <v>250</v>
          </cell>
          <cell r="CW15">
            <v>0.6724</v>
          </cell>
          <cell r="CX15" t="str">
            <v/>
          </cell>
          <cell r="CY15">
            <v>1834.94</v>
          </cell>
          <cell r="CZ15">
            <v>1830.45</v>
          </cell>
          <cell r="DA15">
            <v>1.4129999999997835</v>
          </cell>
          <cell r="DB15">
            <v>1.2829999999999018</v>
          </cell>
          <cell r="DC15">
            <v>1.6740499999997835</v>
          </cell>
          <cell r="DD15">
            <v>22.169442933912439</v>
          </cell>
          <cell r="DE15">
            <v>1.6090499999998427</v>
          </cell>
          <cell r="DF15">
            <v>1.2</v>
          </cell>
          <cell r="DG15">
            <v>1.2</v>
          </cell>
          <cell r="DH15">
            <v>1</v>
          </cell>
          <cell r="DI15">
            <v>20.969442933912436</v>
          </cell>
          <cell r="DJ15">
            <v>1.8933059454268728</v>
          </cell>
          <cell r="DK15">
            <v>27.938154576419677</v>
          </cell>
          <cell r="DL15">
            <v>1.4099853428762723</v>
          </cell>
          <cell r="DM15">
            <v>1.8912610739850535</v>
          </cell>
          <cell r="DN15">
            <v>29.831460521846552</v>
          </cell>
          <cell r="DO15" t="b">
            <v>0</v>
          </cell>
          <cell r="DP15" t="str">
            <v/>
          </cell>
          <cell r="DQ15">
            <v>5.539328243583781</v>
          </cell>
          <cell r="DR15">
            <v>13.206627714048384</v>
          </cell>
          <cell r="DS15" t="b">
            <v>0</v>
          </cell>
          <cell r="DT15">
            <v>0</v>
          </cell>
          <cell r="DV15" t="str">
            <v>250 mm</v>
          </cell>
          <cell r="DW15">
            <v>21.71</v>
          </cell>
          <cell r="DX15" t="str">
            <v>-</v>
          </cell>
          <cell r="DY15" t="str">
            <v>PVC</v>
          </cell>
        </row>
        <row r="16">
          <cell r="A16">
            <v>6</v>
          </cell>
          <cell r="B16" t="str">
            <v>C82</v>
          </cell>
          <cell r="C16" t="str">
            <v>C7</v>
          </cell>
          <cell r="D16">
            <v>0.14000000000000001</v>
          </cell>
          <cell r="F16">
            <v>1</v>
          </cell>
          <cell r="G16">
            <v>5</v>
          </cell>
          <cell r="K16">
            <v>0.32923666986778477</v>
          </cell>
          <cell r="L16">
            <v>8.1047412426004328</v>
          </cell>
          <cell r="M16">
            <v>8.1047412426004328</v>
          </cell>
          <cell r="N16">
            <v>286.15055307699436</v>
          </cell>
          <cell r="O16">
            <v>0.62368135671435176</v>
          </cell>
          <cell r="P16">
            <v>183.27004773644569</v>
          </cell>
          <cell r="Q16">
            <v>0.14000000000000001</v>
          </cell>
          <cell r="S16">
            <v>1</v>
          </cell>
          <cell r="U16">
            <v>0</v>
          </cell>
          <cell r="V16">
            <v>0.69</v>
          </cell>
          <cell r="X16">
            <v>0</v>
          </cell>
          <cell r="Y16" t="str">
            <v/>
          </cell>
          <cell r="AA16">
            <v>0</v>
          </cell>
          <cell r="AB16" t="str">
            <v/>
          </cell>
          <cell r="AC16">
            <v>0.58649999999999991</v>
          </cell>
          <cell r="AD16">
            <v>0.58650000000000002</v>
          </cell>
          <cell r="AE16">
            <v>2.2566057733323119</v>
          </cell>
          <cell r="AF16">
            <v>2.2566057733323119</v>
          </cell>
          <cell r="AG16">
            <v>2.356605773332312</v>
          </cell>
          <cell r="AH16">
            <v>185.62665350977801</v>
          </cell>
          <cell r="AI16">
            <v>43.34</v>
          </cell>
          <cell r="AJ16">
            <v>1.2</v>
          </cell>
          <cell r="AK16">
            <v>16</v>
          </cell>
          <cell r="AL16">
            <v>0.36199999999999999</v>
          </cell>
          <cell r="AM16">
            <v>0.01</v>
          </cell>
          <cell r="AN16">
            <v>0.2773100500106811</v>
          </cell>
          <cell r="AO16">
            <v>0.31462890624999995</v>
          </cell>
          <cell r="AP16">
            <v>0.76604986190795887</v>
          </cell>
          <cell r="AQ16">
            <v>2.1941217536651569</v>
          </cell>
          <cell r="AR16">
            <v>1.3322199975065707</v>
          </cell>
          <cell r="AS16">
            <v>1.0058927039789418</v>
          </cell>
          <cell r="AT16">
            <v>0.24537055402174637</v>
          </cell>
          <cell r="AU16">
            <v>0.52268060403242744</v>
          </cell>
          <cell r="AV16">
            <v>2.2118819166817527</v>
          </cell>
          <cell r="AW16">
            <v>227.65068449859839</v>
          </cell>
          <cell r="AX16">
            <v>0.81540125354167725</v>
          </cell>
          <cell r="AY16">
            <v>270.87265844356307</v>
          </cell>
          <cell r="AZ16" t="str">
            <v>66°28'59''</v>
          </cell>
          <cell r="BA16">
            <v>2.5288567925021481</v>
          </cell>
          <cell r="BB16">
            <v>1E-3</v>
          </cell>
          <cell r="BC16">
            <v>0.32700000000000001</v>
          </cell>
          <cell r="BD16">
            <v>0.34799999999999998</v>
          </cell>
          <cell r="BE16">
            <v>0.67599999999999993</v>
          </cell>
          <cell r="BF16">
            <v>0.67500000000000004</v>
          </cell>
          <cell r="BG16">
            <v>0.75103398895903239</v>
          </cell>
          <cell r="BH16">
            <v>3.3149171270718232</v>
          </cell>
          <cell r="BI16">
            <v>1.2</v>
          </cell>
          <cell r="BJ16" t="str">
            <v/>
          </cell>
          <cell r="BK16" t="str">
            <v/>
          </cell>
          <cell r="BL16" t="str">
            <v/>
          </cell>
          <cell r="BM16">
            <v>0.77207624422696297</v>
          </cell>
          <cell r="BN16">
            <v>4.9999999999954525E-2</v>
          </cell>
          <cell r="BO16">
            <v>1830.4</v>
          </cell>
          <cell r="BP16">
            <v>1829.88</v>
          </cell>
          <cell r="BQ16">
            <v>1830.7620000000002</v>
          </cell>
          <cell r="BR16">
            <v>1830.2420000000002</v>
          </cell>
          <cell r="BS16">
            <v>1831.96</v>
          </cell>
          <cell r="BT16">
            <v>1835.27</v>
          </cell>
          <cell r="BU16" t="str">
            <v/>
          </cell>
          <cell r="BV16">
            <v>1.1979999999998654</v>
          </cell>
          <cell r="BW16">
            <v>5.0279999999997926</v>
          </cell>
          <cell r="BX16">
            <v>1.5599999999998655</v>
          </cell>
          <cell r="BY16">
            <v>400</v>
          </cell>
          <cell r="BZ16">
            <v>0.8</v>
          </cell>
          <cell r="CA16">
            <v>0.4</v>
          </cell>
          <cell r="CB16">
            <v>3.112999999999829</v>
          </cell>
          <cell r="CC16">
            <v>3</v>
          </cell>
          <cell r="CD16">
            <v>2.2960575842210309</v>
          </cell>
          <cell r="CE16">
            <v>5603.3999999996922</v>
          </cell>
          <cell r="CF16">
            <v>1.2809426563851964E-2</v>
          </cell>
          <cell r="CG16">
            <v>495.70291491651238</v>
          </cell>
          <cell r="CH16">
            <v>6099.102914916205</v>
          </cell>
          <cell r="CI16">
            <v>4</v>
          </cell>
          <cell r="CK16" t="str">
            <v/>
          </cell>
          <cell r="CL16" t="str">
            <v/>
          </cell>
          <cell r="CM16" t="str">
            <v/>
          </cell>
          <cell r="CN16" t="str">
            <v/>
          </cell>
          <cell r="CO16">
            <v>1.8223779473452568</v>
          </cell>
          <cell r="CP16">
            <v>4</v>
          </cell>
          <cell r="CQ16">
            <v>1</v>
          </cell>
          <cell r="CR16">
            <v>43.34</v>
          </cell>
          <cell r="CS16">
            <v>16</v>
          </cell>
          <cell r="CT16">
            <v>0.43439999999999995</v>
          </cell>
          <cell r="CU16">
            <v>0.36199999999999999</v>
          </cell>
          <cell r="CV16">
            <v>400</v>
          </cell>
          <cell r="CW16">
            <v>0.83440000000000003</v>
          </cell>
          <cell r="CX16" t="str">
            <v/>
          </cell>
          <cell r="CY16">
            <v>1830.4</v>
          </cell>
          <cell r="CZ16">
            <v>1829.88</v>
          </cell>
          <cell r="DA16">
            <v>1.1979999999998654</v>
          </cell>
          <cell r="DB16">
            <v>5.0279999999997926</v>
          </cell>
          <cell r="DC16">
            <v>1.6142999999998655</v>
          </cell>
          <cell r="DD16">
            <v>43.343119407813738</v>
          </cell>
          <cell r="DE16">
            <v>3.5292999999998291</v>
          </cell>
          <cell r="DF16">
            <v>1.2</v>
          </cell>
          <cell r="DG16">
            <v>1.2</v>
          </cell>
          <cell r="DH16">
            <v>1</v>
          </cell>
          <cell r="DI16">
            <v>42.143119407813735</v>
          </cell>
          <cell r="DJ16">
            <v>1.8257302874482491</v>
          </cell>
          <cell r="DK16">
            <v>142.89683607523128</v>
          </cell>
          <cell r="DL16">
            <v>3.5164218833879786</v>
          </cell>
          <cell r="DM16">
            <v>7.5635646945332242</v>
          </cell>
          <cell r="DN16">
            <v>144.72256636267952</v>
          </cell>
          <cell r="DO16" t="b">
            <v>0</v>
          </cell>
          <cell r="DP16" t="str">
            <v/>
          </cell>
          <cell r="DQ16">
            <v>15.063975592565438</v>
          </cell>
          <cell r="DR16">
            <v>94.764053335416619</v>
          </cell>
          <cell r="DS16" t="b">
            <v>0</v>
          </cell>
          <cell r="DT16">
            <v>0</v>
          </cell>
          <cell r="DV16" t="str">
            <v>400 mm</v>
          </cell>
          <cell r="DW16">
            <v>43.34</v>
          </cell>
          <cell r="DX16" t="str">
            <v>-</v>
          </cell>
          <cell r="DY16" t="str">
            <v>PVC</v>
          </cell>
        </row>
        <row r="17">
          <cell r="A17">
            <v>7</v>
          </cell>
          <cell r="B17" t="str">
            <v>C7</v>
          </cell>
          <cell r="C17" t="str">
            <v>C9</v>
          </cell>
          <cell r="D17">
            <v>0.19</v>
          </cell>
          <cell r="F17">
            <v>1.19</v>
          </cell>
          <cell r="G17">
            <v>5</v>
          </cell>
          <cell r="K17">
            <v>0.15440527003553173</v>
          </cell>
          <cell r="L17">
            <v>8.2591465126359651</v>
          </cell>
          <cell r="M17">
            <v>8.2591465126359651</v>
          </cell>
          <cell r="N17">
            <v>285.08067048268441</v>
          </cell>
          <cell r="O17">
            <v>0.63588723137909453</v>
          </cell>
          <cell r="P17">
            <v>217.71308780830242</v>
          </cell>
          <cell r="Q17">
            <v>0.19</v>
          </cell>
          <cell r="S17">
            <v>1.19</v>
          </cell>
          <cell r="U17">
            <v>0</v>
          </cell>
          <cell r="V17">
            <v>0.69</v>
          </cell>
          <cell r="X17">
            <v>0</v>
          </cell>
          <cell r="Y17" t="str">
            <v/>
          </cell>
          <cell r="AA17">
            <v>0</v>
          </cell>
          <cell r="AB17" t="str">
            <v/>
          </cell>
          <cell r="AC17">
            <v>0.58649999999999991</v>
          </cell>
          <cell r="AD17">
            <v>0.69793499999999997</v>
          </cell>
          <cell r="AE17">
            <v>2.651337802778805</v>
          </cell>
          <cell r="AF17">
            <v>2.651337802778805</v>
          </cell>
          <cell r="AG17">
            <v>2.7703378027788048</v>
          </cell>
          <cell r="AH17">
            <v>220.48342561108123</v>
          </cell>
          <cell r="AI17">
            <v>47.93</v>
          </cell>
          <cell r="AJ17">
            <v>12</v>
          </cell>
          <cell r="AK17">
            <v>16</v>
          </cell>
          <cell r="AL17">
            <v>0.36199999999999999</v>
          </cell>
          <cell r="AM17">
            <v>0.01</v>
          </cell>
          <cell r="AN17">
            <v>0.15564742326736447</v>
          </cell>
          <cell r="AO17">
            <v>0.33301171874999996</v>
          </cell>
          <cell r="AP17">
            <v>0.42996525764465326</v>
          </cell>
          <cell r="AQ17">
            <v>5.2107313120938548</v>
          </cell>
          <cell r="AR17">
            <v>4.8378649783366736</v>
          </cell>
          <cell r="AS17">
            <v>6.2567188922287</v>
          </cell>
          <cell r="AT17">
            <v>1.3838797557000686</v>
          </cell>
          <cell r="AU17">
            <v>1.539527178967433</v>
          </cell>
          <cell r="AV17">
            <v>6.9945847720531233</v>
          </cell>
          <cell r="AW17">
            <v>719.89467391195774</v>
          </cell>
          <cell r="AX17">
            <v>0.30627178336097272</v>
          </cell>
          <cell r="AY17">
            <v>329.15925719060067</v>
          </cell>
          <cell r="AZ17" t="str">
            <v>58°17'12''</v>
          </cell>
          <cell r="BA17">
            <v>2.9725766999367647</v>
          </cell>
          <cell r="BB17">
            <v>1.0169999999999999</v>
          </cell>
          <cell r="BC17">
            <v>0.114</v>
          </cell>
          <cell r="BD17">
            <v>0.27900000000000003</v>
          </cell>
          <cell r="BE17">
            <v>1.4100000000000001</v>
          </cell>
          <cell r="BF17">
            <v>1.4100000000000001</v>
          </cell>
          <cell r="BG17">
            <v>0.89206233859794182</v>
          </cell>
          <cell r="BH17">
            <v>3.3149171270718232</v>
          </cell>
          <cell r="BI17">
            <v>1.2</v>
          </cell>
          <cell r="BJ17" t="str">
            <v/>
          </cell>
          <cell r="BK17" t="str">
            <v/>
          </cell>
          <cell r="BL17" t="str">
            <v/>
          </cell>
          <cell r="BM17">
            <v>0.96433787977028829</v>
          </cell>
          <cell r="BN17">
            <v>0.18000000000006366</v>
          </cell>
          <cell r="BO17">
            <v>1829.7</v>
          </cell>
          <cell r="BP17">
            <v>1823.95</v>
          </cell>
          <cell r="BQ17">
            <v>1830.0620000000001</v>
          </cell>
          <cell r="BR17">
            <v>1824.3120000000001</v>
          </cell>
          <cell r="BS17">
            <v>1835.27</v>
          </cell>
          <cell r="BT17">
            <v>1827.23</v>
          </cell>
          <cell r="BU17" t="str">
            <v/>
          </cell>
          <cell r="BV17">
            <v>5.2079999999998563</v>
          </cell>
          <cell r="BW17">
            <v>2.9179999999998927</v>
          </cell>
          <cell r="BX17">
            <v>5.5699999999998564</v>
          </cell>
          <cell r="BY17">
            <v>400</v>
          </cell>
          <cell r="BZ17">
            <v>0.8</v>
          </cell>
          <cell r="CA17">
            <v>0.4</v>
          </cell>
          <cell r="CB17">
            <v>4.0629999999998745</v>
          </cell>
          <cell r="CC17">
            <v>3</v>
          </cell>
          <cell r="CD17">
            <v>2.606931694557804</v>
          </cell>
          <cell r="CE17">
            <v>7313.3999999997741</v>
          </cell>
          <cell r="CF17">
            <v>7.5982376119587058E-3</v>
          </cell>
          <cell r="CG17">
            <v>319.33710974809583</v>
          </cell>
          <cell r="CH17">
            <v>7632.7371097478699</v>
          </cell>
          <cell r="CI17">
            <v>4</v>
          </cell>
          <cell r="CK17" t="str">
            <v/>
          </cell>
          <cell r="CL17" t="str">
            <v/>
          </cell>
          <cell r="CM17" t="str">
            <v/>
          </cell>
          <cell r="CN17" t="str">
            <v/>
          </cell>
          <cell r="CO17">
            <v>2.3114343080519193</v>
          </cell>
          <cell r="CP17">
            <v>4</v>
          </cell>
          <cell r="CQ17">
            <v>1</v>
          </cell>
          <cell r="CR17">
            <v>47.93</v>
          </cell>
          <cell r="CS17">
            <v>16</v>
          </cell>
          <cell r="CT17">
            <v>0.43439999999999995</v>
          </cell>
          <cell r="CU17">
            <v>0.36199999999999999</v>
          </cell>
          <cell r="CV17">
            <v>400</v>
          </cell>
          <cell r="CW17">
            <v>0.83440000000000003</v>
          </cell>
          <cell r="CX17" t="str">
            <v/>
          </cell>
          <cell r="CY17">
            <v>1829.7</v>
          </cell>
          <cell r="CZ17">
            <v>1823.95</v>
          </cell>
          <cell r="DA17">
            <v>5.2079999999998563</v>
          </cell>
          <cell r="DB17">
            <v>2.9179999999998927</v>
          </cell>
          <cell r="DC17">
            <v>5.624299999999856</v>
          </cell>
          <cell r="DD17">
            <v>48.273671913373235</v>
          </cell>
          <cell r="DE17">
            <v>4.4792999999998742</v>
          </cell>
          <cell r="DF17">
            <v>1.2</v>
          </cell>
          <cell r="DG17">
            <v>1.2</v>
          </cell>
          <cell r="DH17">
            <v>1</v>
          </cell>
          <cell r="DI17">
            <v>47.073671913373232</v>
          </cell>
          <cell r="DJ17">
            <v>6.360933442170464</v>
          </cell>
          <cell r="DK17">
            <v>196.92947154685808</v>
          </cell>
          <cell r="DL17">
            <v>3.9278271844518633</v>
          </cell>
          <cell r="DM17">
            <v>8.4571370084439792</v>
          </cell>
          <cell r="DN17">
            <v>203.29040498902856</v>
          </cell>
          <cell r="DO17" t="b">
            <v>0</v>
          </cell>
          <cell r="DP17" t="str">
            <v/>
          </cell>
          <cell r="DQ17">
            <v>16.826391940602541</v>
          </cell>
          <cell r="DR17">
            <v>143.16537304608102</v>
          </cell>
          <cell r="DS17" t="b">
            <v>0</v>
          </cell>
          <cell r="DT17">
            <v>0</v>
          </cell>
          <cell r="DV17" t="str">
            <v>400 mm</v>
          </cell>
          <cell r="DW17">
            <v>47.93</v>
          </cell>
          <cell r="DX17" t="str">
            <v>-</v>
          </cell>
          <cell r="DY17" t="str">
            <v>PVC</v>
          </cell>
        </row>
        <row r="18">
          <cell r="A18">
            <v>8</v>
          </cell>
          <cell r="B18" t="str">
            <v>C9</v>
          </cell>
          <cell r="C18" t="str">
            <v>C9A</v>
          </cell>
          <cell r="D18">
            <v>0.19</v>
          </cell>
          <cell r="E18">
            <v>0.18</v>
          </cell>
          <cell r="F18">
            <v>1.56</v>
          </cell>
          <cell r="G18">
            <v>5</v>
          </cell>
          <cell r="K18">
            <v>0.12709333023800265</v>
          </cell>
          <cell r="L18">
            <v>8.3862398428739677</v>
          </cell>
          <cell r="M18">
            <v>8.3862398428739677</v>
          </cell>
          <cell r="N18">
            <v>284.20484119843417</v>
          </cell>
          <cell r="O18">
            <v>0.63852053140096632</v>
          </cell>
          <cell r="P18">
            <v>284.85721951294045</v>
          </cell>
          <cell r="Q18">
            <v>0.19</v>
          </cell>
          <cell r="R18">
            <v>0.18</v>
          </cell>
          <cell r="S18">
            <v>1.56</v>
          </cell>
          <cell r="U18">
            <v>0</v>
          </cell>
          <cell r="V18">
            <v>0.69</v>
          </cell>
          <cell r="X18">
            <v>0</v>
          </cell>
          <cell r="Y18" t="str">
            <v/>
          </cell>
          <cell r="AA18">
            <v>0</v>
          </cell>
          <cell r="AB18" t="str">
            <v/>
          </cell>
          <cell r="AC18">
            <v>0.58649999999999991</v>
          </cell>
          <cell r="AD18">
            <v>0.91493999999999998</v>
          </cell>
          <cell r="AE18">
            <v>3.40740895320531</v>
          </cell>
          <cell r="AF18">
            <v>3.40740895320531</v>
          </cell>
          <cell r="AG18">
            <v>3.5634089532053101</v>
          </cell>
          <cell r="AH18">
            <v>288.42062846614573</v>
          </cell>
          <cell r="AI18">
            <v>49.68</v>
          </cell>
          <cell r="AJ18">
            <v>19</v>
          </cell>
          <cell r="AK18">
            <v>16</v>
          </cell>
          <cell r="AL18">
            <v>0.36199999999999999</v>
          </cell>
          <cell r="AM18">
            <v>0.01</v>
          </cell>
          <cell r="AN18">
            <v>0.15893414330482483</v>
          </cell>
          <cell r="AO18">
            <v>0.35086425781249997</v>
          </cell>
          <cell r="AP18">
            <v>0.43904459476470947</v>
          </cell>
          <cell r="AQ18">
            <v>6.6314486938959893</v>
          </cell>
          <cell r="AR18">
            <v>6.0802116205907701</v>
          </cell>
          <cell r="AS18">
            <v>10.083888716609932</v>
          </cell>
          <cell r="AT18">
            <v>2.2413920377051388</v>
          </cell>
          <cell r="AU18">
            <v>2.4003261810099636</v>
          </cell>
          <cell r="AV18">
            <v>8.8013261620778458</v>
          </cell>
          <cell r="AW18">
            <v>905.84759981141758</v>
          </cell>
          <cell r="AX18">
            <v>0.31839862304231981</v>
          </cell>
          <cell r="AY18">
            <v>328.00562016351353</v>
          </cell>
          <cell r="AZ18" t="str">
            <v>01°09'13''</v>
          </cell>
          <cell r="BA18">
            <v>164.63093649175656</v>
          </cell>
          <cell r="BB18">
            <v>0.86099999999999999</v>
          </cell>
          <cell r="BC18">
            <v>8.5999999999999993E-2</v>
          </cell>
          <cell r="BD18">
            <v>8.8999999999999996E-2</v>
          </cell>
          <cell r="BE18">
            <v>1.036</v>
          </cell>
          <cell r="BF18">
            <v>1.036</v>
          </cell>
          <cell r="BG18">
            <v>1.1669320703645083</v>
          </cell>
          <cell r="BH18">
            <v>3.3149171270718232</v>
          </cell>
          <cell r="BI18">
            <v>1.2</v>
          </cell>
          <cell r="BJ18" t="str">
            <v/>
          </cell>
          <cell r="BK18" t="str">
            <v/>
          </cell>
          <cell r="BL18" t="str">
            <v/>
          </cell>
          <cell r="BM18">
            <v>1.4339132069662877</v>
          </cell>
          <cell r="BN18">
            <v>0.53999999999996362</v>
          </cell>
          <cell r="BO18">
            <v>1823.41</v>
          </cell>
          <cell r="BP18">
            <v>1813.97</v>
          </cell>
          <cell r="BQ18">
            <v>1823.7720000000002</v>
          </cell>
          <cell r="BR18">
            <v>1814.3320000000001</v>
          </cell>
          <cell r="BS18">
            <v>1827.23</v>
          </cell>
          <cell r="BT18">
            <v>1816.28</v>
          </cell>
          <cell r="BU18" t="str">
            <v/>
          </cell>
          <cell r="BV18">
            <v>3.4579999999998563</v>
          </cell>
          <cell r="BW18">
            <v>1.9479999999998654</v>
          </cell>
          <cell r="BX18">
            <v>3.8199999999998564</v>
          </cell>
          <cell r="BY18">
            <v>400</v>
          </cell>
          <cell r="BZ18">
            <v>0.8</v>
          </cell>
          <cell r="CA18">
            <v>0.4</v>
          </cell>
          <cell r="CB18">
            <v>2.7029999999998608</v>
          </cell>
          <cell r="CC18">
            <v>3</v>
          </cell>
          <cell r="CD18">
            <v>2.1236630802861756</v>
          </cell>
          <cell r="CE18">
            <v>4865.3999999997495</v>
          </cell>
          <cell r="CF18">
            <v>1.6852215704635853E-2</v>
          </cell>
          <cell r="CG18">
            <v>622.96224695696912</v>
          </cell>
          <cell r="CH18">
            <v>5488.362246956719</v>
          </cell>
          <cell r="CI18">
            <v>4</v>
          </cell>
          <cell r="CK18" t="str">
            <v/>
          </cell>
          <cell r="CL18" t="str">
            <v/>
          </cell>
          <cell r="CM18" t="str">
            <v/>
          </cell>
          <cell r="CN18" t="str">
            <v/>
          </cell>
          <cell r="CO18">
            <v>1.6217828095274609</v>
          </cell>
          <cell r="CP18">
            <v>4</v>
          </cell>
          <cell r="CQ18">
            <v>1</v>
          </cell>
          <cell r="CR18">
            <v>49.68</v>
          </cell>
          <cell r="CS18">
            <v>16</v>
          </cell>
          <cell r="CT18">
            <v>0.43439999999999995</v>
          </cell>
          <cell r="CU18">
            <v>0.36199999999999999</v>
          </cell>
          <cell r="CV18">
            <v>400</v>
          </cell>
          <cell r="CW18">
            <v>0.83440000000000003</v>
          </cell>
          <cell r="CX18" t="str">
            <v/>
          </cell>
          <cell r="CY18">
            <v>1823.41</v>
          </cell>
          <cell r="CZ18">
            <v>1813.97</v>
          </cell>
          <cell r="DA18">
            <v>3.4579999999998563</v>
          </cell>
          <cell r="DB18">
            <v>1.9479999999998654</v>
          </cell>
          <cell r="DC18">
            <v>3.8742999999998564</v>
          </cell>
          <cell r="DD18">
            <v>50.568923263205839</v>
          </cell>
          <cell r="DE18">
            <v>3.119299999999861</v>
          </cell>
          <cell r="DF18">
            <v>1.2</v>
          </cell>
          <cell r="DG18">
            <v>1.2</v>
          </cell>
          <cell r="DH18">
            <v>1</v>
          </cell>
          <cell r="DI18">
            <v>49.368923263205836</v>
          </cell>
          <cell r="DJ18">
            <v>4.3817300704088948</v>
          </cell>
          <cell r="DK18">
            <v>150.50843362289547</v>
          </cell>
          <cell r="DL18">
            <v>4.119342957081896</v>
          </cell>
          <cell r="DM18">
            <v>8.8731092665964102</v>
          </cell>
          <cell r="DN18">
            <v>154.89016369330437</v>
          </cell>
          <cell r="DO18" t="b">
            <v>0</v>
          </cell>
          <cell r="DP18" t="str">
            <v/>
          </cell>
          <cell r="DQ18">
            <v>17.646825045662879</v>
          </cell>
          <cell r="DR18">
            <v>94.122867226358494</v>
          </cell>
          <cell r="DS18" t="b">
            <v>0</v>
          </cell>
          <cell r="DT18">
            <v>0</v>
          </cell>
          <cell r="DV18" t="str">
            <v>400 mm</v>
          </cell>
          <cell r="DW18">
            <v>49.68</v>
          </cell>
          <cell r="DX18" t="str">
            <v>-</v>
          </cell>
          <cell r="DY18" t="str">
            <v>PVC</v>
          </cell>
        </row>
        <row r="19">
          <cell r="A19">
            <v>9</v>
          </cell>
          <cell r="B19" t="str">
            <v>C9A</v>
          </cell>
          <cell r="C19" t="str">
            <v>A1</v>
          </cell>
          <cell r="D19">
            <v>0.02</v>
          </cell>
          <cell r="F19">
            <v>1.58</v>
          </cell>
          <cell r="G19">
            <v>5</v>
          </cell>
          <cell r="K19">
            <v>7.478980290600773E-2</v>
          </cell>
          <cell r="L19">
            <v>8.4610296457799752</v>
          </cell>
          <cell r="M19">
            <v>8.4610296457799752</v>
          </cell>
          <cell r="N19">
            <v>283.69146352000359</v>
          </cell>
          <cell r="O19">
            <v>0.63559859154929532</v>
          </cell>
          <cell r="P19">
            <v>288.4634974058979</v>
          </cell>
          <cell r="Q19">
            <v>0.02</v>
          </cell>
          <cell r="S19">
            <v>1.58</v>
          </cell>
          <cell r="U19">
            <v>0</v>
          </cell>
          <cell r="V19">
            <v>0.69</v>
          </cell>
          <cell r="X19">
            <v>0</v>
          </cell>
          <cell r="Y19" t="str">
            <v/>
          </cell>
          <cell r="AA19">
            <v>0</v>
          </cell>
          <cell r="AB19" t="str">
            <v/>
          </cell>
          <cell r="AC19">
            <v>0.58649999999999991</v>
          </cell>
          <cell r="AD19">
            <v>0.92666999999999999</v>
          </cell>
          <cell r="AE19">
            <v>3.4478726576750889</v>
          </cell>
          <cell r="AF19">
            <v>3.4478726576750889</v>
          </cell>
          <cell r="AG19">
            <v>3.6058726576750888</v>
          </cell>
          <cell r="AH19">
            <v>292.06937006357299</v>
          </cell>
          <cell r="AI19">
            <v>9.94</v>
          </cell>
          <cell r="AJ19">
            <v>0.91</v>
          </cell>
          <cell r="AK19">
            <v>20</v>
          </cell>
          <cell r="AL19">
            <v>0.45200000000000001</v>
          </cell>
          <cell r="AM19">
            <v>0.01</v>
          </cell>
          <cell r="AN19">
            <v>0.34612435722351076</v>
          </cell>
          <cell r="AO19">
            <v>0.37696093750000004</v>
          </cell>
          <cell r="AP19">
            <v>0.7657618522644043</v>
          </cell>
          <cell r="AQ19">
            <v>2.2151886957264639</v>
          </cell>
          <cell r="AR19">
            <v>1.2041645133080765</v>
          </cell>
          <cell r="AS19">
            <v>0.95217523860181885</v>
          </cell>
          <cell r="AT19">
            <v>0.2501050437142871</v>
          </cell>
          <cell r="AU19">
            <v>0.59622940093779786</v>
          </cell>
          <cell r="AV19">
            <v>2.2334621005995987</v>
          </cell>
          <cell r="AW19">
            <v>358.38129823073723</v>
          </cell>
          <cell r="AX19">
            <v>0.81496822380371392</v>
          </cell>
          <cell r="AY19">
            <v>328.0374021962017</v>
          </cell>
          <cell r="AZ19" t="str">
            <v>00°00'00''</v>
          </cell>
          <cell r="BA19">
            <v>1000</v>
          </cell>
          <cell r="BB19">
            <v>1E-3</v>
          </cell>
          <cell r="BC19">
            <v>0.39800000000000002</v>
          </cell>
          <cell r="BD19">
            <v>0.05</v>
          </cell>
          <cell r="BE19">
            <v>0.44900000000000001</v>
          </cell>
          <cell r="BF19">
            <v>0.44800000000000001</v>
          </cell>
          <cell r="BG19" t="str">
            <v/>
          </cell>
          <cell r="BH19" t="str">
            <v/>
          </cell>
          <cell r="BI19" t="str">
            <v/>
          </cell>
          <cell r="BJ19" t="str">
            <v/>
          </cell>
          <cell r="BK19" t="str">
            <v/>
          </cell>
          <cell r="BL19" t="str">
            <v/>
          </cell>
          <cell r="BM19" t="str">
            <v/>
          </cell>
          <cell r="BN19">
            <v>0.17000000000007276</v>
          </cell>
          <cell r="BO19">
            <v>1813.8</v>
          </cell>
          <cell r="BP19">
            <v>1813.71</v>
          </cell>
          <cell r="BQ19">
            <v>1814.252</v>
          </cell>
          <cell r="BR19">
            <v>1814.162</v>
          </cell>
          <cell r="BS19">
            <v>1816.28</v>
          </cell>
          <cell r="BT19">
            <v>1814.67</v>
          </cell>
          <cell r="BU19" t="str">
            <v/>
          </cell>
          <cell r="BV19">
            <v>2.02800000000002</v>
          </cell>
          <cell r="BW19">
            <v>0.5080000000000382</v>
          </cell>
          <cell r="BX19">
            <v>2.48000000000002</v>
          </cell>
          <cell r="BY19">
            <v>500</v>
          </cell>
          <cell r="BZ19">
            <v>0.9</v>
          </cell>
          <cell r="CA19">
            <v>0.5</v>
          </cell>
          <cell r="CB19">
            <v>1.2680000000000291</v>
          </cell>
          <cell r="CC19">
            <v>3</v>
          </cell>
          <cell r="CD19">
            <v>1.1490099031550935</v>
          </cell>
          <cell r="CE19">
            <v>2282.4000000000524</v>
          </cell>
          <cell r="CF19">
            <v>8.4578121547158977E-2</v>
          </cell>
          <cell r="CG19">
            <v>2982.4184580174074</v>
          </cell>
          <cell r="CH19">
            <v>5264.8184580174602</v>
          </cell>
          <cell r="CI19">
            <v>4</v>
          </cell>
          <cell r="CK19" t="str">
            <v/>
          </cell>
          <cell r="CL19" t="str">
            <v/>
          </cell>
          <cell r="CM19" t="str">
            <v/>
          </cell>
          <cell r="CN19" t="str">
            <v/>
          </cell>
          <cell r="CO19">
            <v>1.3115880533220232</v>
          </cell>
          <cell r="CP19">
            <v>4</v>
          </cell>
          <cell r="CQ19">
            <v>1</v>
          </cell>
          <cell r="CR19">
            <v>9.94</v>
          </cell>
          <cell r="CS19">
            <v>20</v>
          </cell>
          <cell r="CT19">
            <v>0.54239999999999999</v>
          </cell>
          <cell r="CU19">
            <v>0.45200000000000001</v>
          </cell>
          <cell r="CV19">
            <v>500</v>
          </cell>
          <cell r="CW19">
            <v>0.94240000000000002</v>
          </cell>
          <cell r="CX19" t="str">
            <v/>
          </cell>
          <cell r="CY19">
            <v>1813.8</v>
          </cell>
          <cell r="CZ19">
            <v>1813.71</v>
          </cell>
          <cell r="DA19">
            <v>2.02800000000002</v>
          </cell>
          <cell r="DB19">
            <v>0.5080000000000382</v>
          </cell>
          <cell r="DC19">
            <v>3.0558000000000582</v>
          </cell>
          <cell r="DD19">
            <v>9.9404074363176864</v>
          </cell>
          <cell r="DE19">
            <v>1.7878000000000291</v>
          </cell>
          <cell r="DF19">
            <v>1.2</v>
          </cell>
          <cell r="DG19">
            <v>1.2</v>
          </cell>
          <cell r="DH19">
            <v>1</v>
          </cell>
          <cell r="DI19">
            <v>8.7404074363176871</v>
          </cell>
          <cell r="DJ19">
            <v>3.4560283791023543</v>
          </cell>
          <cell r="DK19">
            <v>20.017460114199306</v>
          </cell>
          <cell r="DL19">
            <v>0.82369599679857886</v>
          </cell>
          <cell r="DM19">
            <v>2.1183323531279243</v>
          </cell>
          <cell r="DN19">
            <v>23.473488493301659</v>
          </cell>
          <cell r="DO19" t="b">
            <v>0</v>
          </cell>
          <cell r="DP19" t="str">
            <v/>
          </cell>
          <cell r="DQ19">
            <v>3.6951618598517317</v>
          </cell>
          <cell r="DR19">
            <v>6.9635259569354249</v>
          </cell>
          <cell r="DS19" t="b">
            <v>0</v>
          </cell>
          <cell r="DT19">
            <v>0</v>
          </cell>
          <cell r="DV19" t="str">
            <v>500 mm</v>
          </cell>
          <cell r="DW19">
            <v>9.94</v>
          </cell>
          <cell r="DX19" t="str">
            <v>-</v>
          </cell>
          <cell r="DY19" t="str">
            <v>PVC</v>
          </cell>
        </row>
        <row r="20">
          <cell r="A20">
            <v>10</v>
          </cell>
          <cell r="B20" t="str">
            <v>A1</v>
          </cell>
          <cell r="C20" t="str">
            <v>C3A</v>
          </cell>
          <cell r="F20">
            <v>0</v>
          </cell>
          <cell r="G20" t="str">
            <v/>
          </cell>
          <cell r="K20" t="str">
            <v/>
          </cell>
          <cell r="L20" t="str">
            <v/>
          </cell>
          <cell r="M20" t="str">
            <v/>
          </cell>
          <cell r="N20" t="str">
            <v/>
          </cell>
          <cell r="O20" t="str">
            <v/>
          </cell>
          <cell r="P20" t="str">
            <v/>
          </cell>
          <cell r="R20">
            <v>0.19</v>
          </cell>
          <cell r="S20">
            <v>1.77</v>
          </cell>
          <cell r="U20">
            <v>0</v>
          </cell>
          <cell r="V20">
            <v>0.69</v>
          </cell>
          <cell r="X20">
            <v>0</v>
          </cell>
          <cell r="Y20" t="str">
            <v/>
          </cell>
          <cell r="AA20">
            <v>0</v>
          </cell>
          <cell r="AB20" t="str">
            <v/>
          </cell>
          <cell r="AC20">
            <v>0.58649999999999991</v>
          </cell>
          <cell r="AD20">
            <v>1.0381050000000001</v>
          </cell>
          <cell r="AE20">
            <v>3.8304740177528824</v>
          </cell>
          <cell r="AF20">
            <v>4.1844740177528825</v>
          </cell>
          <cell r="AG20">
            <v>4.3614740177528821</v>
          </cell>
          <cell r="AH20">
            <v>4.3614740177528821</v>
          </cell>
          <cell r="AI20">
            <v>5</v>
          </cell>
          <cell r="AJ20">
            <v>0.8</v>
          </cell>
          <cell r="AK20">
            <v>6</v>
          </cell>
          <cell r="AL20">
            <v>0.14499999999999999</v>
          </cell>
          <cell r="AM20">
            <v>0.01</v>
          </cell>
          <cell r="AN20">
            <v>5.8187179565429688E-2</v>
          </cell>
          <cell r="AO20">
            <v>5.8906249999999993E-2</v>
          </cell>
          <cell r="AP20">
            <v>0.40129089355468756</v>
          </cell>
          <cell r="AQ20">
            <v>0.70405723716057611</v>
          </cell>
          <cell r="AR20">
            <v>1.0758613411276332</v>
          </cell>
          <cell r="AS20">
            <v>0.15756420147995659</v>
          </cell>
          <cell r="AT20">
            <v>2.526486203864341E-2</v>
          </cell>
          <cell r="AU20">
            <v>8.3452041604073102E-2</v>
          </cell>
          <cell r="AV20">
            <v>0.98134699357908262</v>
          </cell>
          <cell r="AW20">
            <v>16.204979357825312</v>
          </cell>
          <cell r="AX20">
            <v>0.26914406500905202</v>
          </cell>
          <cell r="AY20">
            <v>48.727883429228356</v>
          </cell>
          <cell r="AZ20" t="str">
            <v>80°41'26''</v>
          </cell>
          <cell r="BA20">
            <v>4.8714778476010041</v>
          </cell>
          <cell r="BB20">
            <v>1E-3</v>
          </cell>
          <cell r="BC20">
            <v>4.4999999999999998E-2</v>
          </cell>
          <cell r="BD20">
            <v>4.2999999999999997E-2</v>
          </cell>
          <cell r="BE20">
            <v>8.8999999999999996E-2</v>
          </cell>
          <cell r="BF20">
            <v>8.7999999999999995E-2</v>
          </cell>
          <cell r="BG20">
            <v>0.17378167029231514</v>
          </cell>
          <cell r="BH20">
            <v>8.2758620689655178</v>
          </cell>
          <cell r="BI20">
            <v>1.2</v>
          </cell>
          <cell r="BJ20">
            <v>2.5606802846132287E-2</v>
          </cell>
          <cell r="BK20">
            <v>8.4513052846132281E-2</v>
          </cell>
          <cell r="BL20">
            <v>7.9853487690508061E-4</v>
          </cell>
          <cell r="BM20">
            <v>0.10237390526764482</v>
          </cell>
          <cell r="BN20">
            <v>0.28999999999996362</v>
          </cell>
          <cell r="BO20">
            <v>1813.42</v>
          </cell>
          <cell r="BP20">
            <v>1813.38</v>
          </cell>
          <cell r="BQ20">
            <v>1813.5650000000001</v>
          </cell>
          <cell r="BR20">
            <v>1813.5250000000001</v>
          </cell>
          <cell r="BS20">
            <v>1814.67</v>
          </cell>
          <cell r="BT20">
            <v>1814.78</v>
          </cell>
          <cell r="BU20" t="str">
            <v/>
          </cell>
          <cell r="BV20">
            <v>1.1050000000000182</v>
          </cell>
          <cell r="BW20">
            <v>1.2549999999998818</v>
          </cell>
          <cell r="BX20">
            <v>1.2500000000000182</v>
          </cell>
          <cell r="BY20">
            <v>150</v>
          </cell>
          <cell r="BZ20">
            <v>0.56000000000000005</v>
          </cell>
          <cell r="CA20">
            <v>0.16</v>
          </cell>
          <cell r="CB20">
            <v>1.17999999999995</v>
          </cell>
          <cell r="CC20">
            <v>3</v>
          </cell>
          <cell r="CD20">
            <v>1.5618274840791895</v>
          </cell>
          <cell r="CE20">
            <v>2123.99999999991</v>
          </cell>
          <cell r="CF20">
            <v>3.173894905935816E-2</v>
          </cell>
          <cell r="CG20">
            <v>926.38002695190983</v>
          </cell>
          <cell r="CH20">
            <v>3050.3800269518197</v>
          </cell>
          <cell r="CI20">
            <v>4</v>
          </cell>
          <cell r="CK20" t="str">
            <v/>
          </cell>
          <cell r="CL20" t="str">
            <v/>
          </cell>
          <cell r="CM20" t="str">
            <v/>
          </cell>
          <cell r="CN20" t="str">
            <v/>
          </cell>
          <cell r="CO20">
            <v>0.8419814194134071</v>
          </cell>
          <cell r="CP20">
            <v>4</v>
          </cell>
          <cell r="CQ20">
            <v>1</v>
          </cell>
          <cell r="CR20">
            <v>5</v>
          </cell>
          <cell r="CS20">
            <v>6</v>
          </cell>
          <cell r="CT20">
            <v>0.17399999999999999</v>
          </cell>
          <cell r="CU20">
            <v>0.14499999999999999</v>
          </cell>
          <cell r="CV20">
            <v>150</v>
          </cell>
          <cell r="CW20">
            <v>0.57400000000000007</v>
          </cell>
          <cell r="CX20" t="str">
            <v/>
          </cell>
          <cell r="CY20">
            <v>1813.42</v>
          </cell>
          <cell r="CZ20">
            <v>1813.38</v>
          </cell>
          <cell r="DA20">
            <v>1.1050000000000182</v>
          </cell>
          <cell r="DB20">
            <v>1.2549999999998818</v>
          </cell>
          <cell r="DC20">
            <v>1.2717500000000181</v>
          </cell>
          <cell r="DD20">
            <v>5.0001599974400817</v>
          </cell>
          <cell r="DE20">
            <v>1.3467499999999499</v>
          </cell>
          <cell r="DF20">
            <v>1.2</v>
          </cell>
          <cell r="DG20">
            <v>1.2</v>
          </cell>
          <cell r="DH20">
            <v>1</v>
          </cell>
          <cell r="DI20">
            <v>3.8001599974400819</v>
          </cell>
          <cell r="DJ20">
            <v>1.4383153645930356</v>
          </cell>
          <cell r="DK20">
            <v>3.5353287472983728</v>
          </cell>
          <cell r="DL20">
            <v>0.21812918385306074</v>
          </cell>
          <cell r="DM20">
            <v>0.17788303255465227</v>
          </cell>
          <cell r="DN20">
            <v>4.9736441118914083</v>
          </cell>
          <cell r="DO20" t="b">
            <v>0</v>
          </cell>
          <cell r="DP20" t="str">
            <v/>
          </cell>
          <cell r="DQ20">
            <v>0.79897848113405701</v>
          </cell>
          <cell r="DR20">
            <v>1.6855932682244175</v>
          </cell>
          <cell r="DS20" t="b">
            <v>0</v>
          </cell>
          <cell r="DT20">
            <v>0</v>
          </cell>
          <cell r="DV20" t="str">
            <v>150 mm</v>
          </cell>
          <cell r="DW20">
            <v>5</v>
          </cell>
          <cell r="DX20" t="str">
            <v>-</v>
          </cell>
          <cell r="DY20" t="str">
            <v>PVC</v>
          </cell>
        </row>
        <row r="21">
          <cell r="A21">
            <v>11</v>
          </cell>
          <cell r="B21" t="str">
            <v>C3A</v>
          </cell>
          <cell r="C21" t="str">
            <v>C3B</v>
          </cell>
          <cell r="D21">
            <v>0.03</v>
          </cell>
          <cell r="F21">
            <v>0.03</v>
          </cell>
          <cell r="G21">
            <v>5</v>
          </cell>
          <cell r="K21">
            <v>0.2583164892538955</v>
          </cell>
          <cell r="L21">
            <v>0.2583164892538955</v>
          </cell>
          <cell r="M21">
            <v>3</v>
          </cell>
          <cell r="N21">
            <v>325.50977645643849</v>
          </cell>
          <cell r="O21">
            <v>0.62635969261279123</v>
          </cell>
          <cell r="P21">
            <v>6.1165861057113959</v>
          </cell>
          <cell r="Q21">
            <v>0.03</v>
          </cell>
          <cell r="S21">
            <v>1.8</v>
          </cell>
          <cell r="U21">
            <v>0</v>
          </cell>
          <cell r="V21">
            <v>0.69</v>
          </cell>
          <cell r="X21">
            <v>0</v>
          </cell>
          <cell r="Y21" t="str">
            <v/>
          </cell>
          <cell r="AA21">
            <v>0</v>
          </cell>
          <cell r="AB21" t="str">
            <v/>
          </cell>
          <cell r="AC21">
            <v>0.58649999999999991</v>
          </cell>
          <cell r="AD21">
            <v>1.0557000000000001</v>
          </cell>
          <cell r="AE21">
            <v>3.8906012804858467</v>
          </cell>
          <cell r="AF21">
            <v>3.8906012804858467</v>
          </cell>
          <cell r="AG21">
            <v>4.0706012804858469</v>
          </cell>
          <cell r="AH21">
            <v>28.307187386197242</v>
          </cell>
          <cell r="AI21">
            <v>20.170000000000002</v>
          </cell>
          <cell r="AJ21">
            <v>1.04</v>
          </cell>
          <cell r="AK21">
            <v>8</v>
          </cell>
          <cell r="AL21">
            <v>0.18099999999999999</v>
          </cell>
          <cell r="AM21">
            <v>0.01</v>
          </cell>
          <cell r="AN21">
            <v>0.14263872146606443</v>
          </cell>
          <cell r="AO21">
            <v>0.14847656249999999</v>
          </cell>
          <cell r="AP21">
            <v>0.78805923461914051</v>
          </cell>
          <cell r="AQ21">
            <v>1.3014455524672726</v>
          </cell>
          <cell r="AR21">
            <v>1.0827516286870533</v>
          </cell>
          <cell r="AS21">
            <v>0.44537210221949936</v>
          </cell>
          <cell r="AT21">
            <v>8.6328263304630184E-2</v>
          </cell>
          <cell r="AU21">
            <v>0.2289669847706946</v>
          </cell>
          <cell r="AV21">
            <v>1.2971832163320878</v>
          </cell>
          <cell r="AW21">
            <v>33.377080947556507</v>
          </cell>
          <cell r="AX21">
            <v>0.84810254769357163</v>
          </cell>
          <cell r="AY21">
            <v>45.964213810687873</v>
          </cell>
          <cell r="AZ21" t="str">
            <v>02°45'49''</v>
          </cell>
          <cell r="BA21">
            <v>137.42158849946898</v>
          </cell>
          <cell r="BB21">
            <v>0.14599999999999999</v>
          </cell>
          <cell r="BC21">
            <v>6.0000000000000001E-3</v>
          </cell>
          <cell r="BD21">
            <v>3.0000000000000001E-3</v>
          </cell>
          <cell r="BE21">
            <v>0.155</v>
          </cell>
          <cell r="BF21">
            <v>0.155</v>
          </cell>
          <cell r="BG21" t="str">
            <v/>
          </cell>
          <cell r="BH21" t="str">
            <v/>
          </cell>
          <cell r="BI21" t="str">
            <v/>
          </cell>
          <cell r="BJ21" t="str">
            <v/>
          </cell>
          <cell r="BK21" t="str">
            <v/>
          </cell>
          <cell r="BL21" t="str">
            <v/>
          </cell>
          <cell r="BM21" t="str">
            <v/>
          </cell>
          <cell r="BN21">
            <v>0.38000000000010914</v>
          </cell>
          <cell r="BO21">
            <v>1813</v>
          </cell>
          <cell r="BP21">
            <v>1812.79</v>
          </cell>
          <cell r="BQ21">
            <v>1813.181</v>
          </cell>
          <cell r="BR21">
            <v>1812.971</v>
          </cell>
          <cell r="BS21">
            <v>1814.78</v>
          </cell>
          <cell r="BT21">
            <v>1815.24</v>
          </cell>
          <cell r="BU21" t="str">
            <v/>
          </cell>
          <cell r="BV21">
            <v>1.5989999999999327</v>
          </cell>
          <cell r="BW21">
            <v>2.2690000000000055</v>
          </cell>
          <cell r="BX21">
            <v>1.7799999999999327</v>
          </cell>
          <cell r="BY21">
            <v>200</v>
          </cell>
          <cell r="BZ21">
            <v>0.60000000000000009</v>
          </cell>
          <cell r="CA21">
            <v>0.2</v>
          </cell>
          <cell r="CB21">
            <v>1.9339999999999691</v>
          </cell>
          <cell r="CC21">
            <v>3</v>
          </cell>
          <cell r="CD21">
            <v>2.0659266840048658</v>
          </cell>
          <cell r="CE21">
            <v>3481.1999999999443</v>
          </cell>
          <cell r="CF21">
            <v>1.6082981861659969E-2</v>
          </cell>
          <cell r="CG21">
            <v>514.02914666663901</v>
          </cell>
          <cell r="CH21">
            <v>3995.2291466665833</v>
          </cell>
          <cell r="CI21">
            <v>4</v>
          </cell>
          <cell r="CK21" t="str">
            <v/>
          </cell>
          <cell r="CL21" t="str">
            <v/>
          </cell>
          <cell r="CM21" t="str">
            <v/>
          </cell>
          <cell r="CN21" t="str">
            <v/>
          </cell>
          <cell r="CO21">
            <v>1.1743714186849719</v>
          </cell>
          <cell r="CP21">
            <v>4</v>
          </cell>
          <cell r="CQ21">
            <v>1</v>
          </cell>
          <cell r="CR21">
            <v>20.170000000000002</v>
          </cell>
          <cell r="CS21">
            <v>8</v>
          </cell>
          <cell r="CT21">
            <v>0.21719999999999998</v>
          </cell>
          <cell r="CU21">
            <v>0.18099999999999999</v>
          </cell>
          <cell r="CV21">
            <v>200</v>
          </cell>
          <cell r="CW21">
            <v>0.61719999999999997</v>
          </cell>
          <cell r="CX21" t="str">
            <v/>
          </cell>
          <cell r="CY21">
            <v>1813</v>
          </cell>
          <cell r="CZ21">
            <v>1812.79</v>
          </cell>
          <cell r="DA21">
            <v>1.5989999999999327</v>
          </cell>
          <cell r="DB21">
            <v>2.2690000000000055</v>
          </cell>
          <cell r="DC21">
            <v>1.8071499999999328</v>
          </cell>
          <cell r="DD21">
            <v>20.171093178110109</v>
          </cell>
          <cell r="DE21">
            <v>2.1421499999999689</v>
          </cell>
          <cell r="DF21">
            <v>1.2</v>
          </cell>
          <cell r="DG21">
            <v>1.2</v>
          </cell>
          <cell r="DH21">
            <v>1</v>
          </cell>
          <cell r="DI21">
            <v>18.971093178110106</v>
          </cell>
          <cell r="DJ21">
            <v>2.04383849901645</v>
          </cell>
          <cell r="DK21">
            <v>28.796427602281156</v>
          </cell>
          <cell r="DL21">
            <v>1.1708958709529558</v>
          </cell>
          <cell r="DM21">
            <v>1.2530670068085439</v>
          </cell>
          <cell r="DN21">
            <v>30.840266101297605</v>
          </cell>
          <cell r="DO21" t="b">
            <v>0</v>
          </cell>
          <cell r="DP21" t="str">
            <v/>
          </cell>
          <cell r="DQ21">
            <v>4.4328237819859746</v>
          </cell>
          <cell r="DR21">
            <v>17.855576584096731</v>
          </cell>
          <cell r="DS21" t="b">
            <v>0</v>
          </cell>
          <cell r="DT21">
            <v>0</v>
          </cell>
          <cell r="DV21" t="str">
            <v>200 mm</v>
          </cell>
          <cell r="DW21">
            <v>20.170000000000002</v>
          </cell>
          <cell r="DX21" t="str">
            <v>-</v>
          </cell>
          <cell r="DY21" t="str">
            <v>PVC</v>
          </cell>
        </row>
        <row r="22">
          <cell r="A22">
            <v>12</v>
          </cell>
          <cell r="B22" t="str">
            <v>C3B</v>
          </cell>
          <cell r="C22" t="str">
            <v>C51</v>
          </cell>
          <cell r="D22">
            <v>0.02</v>
          </cell>
          <cell r="F22">
            <v>0.05</v>
          </cell>
          <cell r="G22">
            <v>5</v>
          </cell>
          <cell r="K22">
            <v>0.10265550977897293</v>
          </cell>
          <cell r="L22">
            <v>3.1026555097789728</v>
          </cell>
          <cell r="M22">
            <v>3.1026555097789728</v>
          </cell>
          <cell r="N22">
            <v>324.63433066874859</v>
          </cell>
          <cell r="O22">
            <v>0.62327639751552766</v>
          </cell>
          <cell r="P22">
            <v>10.163324428293041</v>
          </cell>
          <cell r="Q22">
            <v>0.02</v>
          </cell>
          <cell r="S22">
            <v>1.82</v>
          </cell>
          <cell r="U22">
            <v>0</v>
          </cell>
          <cell r="V22">
            <v>0.69</v>
          </cell>
          <cell r="X22">
            <v>0</v>
          </cell>
          <cell r="Y22" t="str">
            <v/>
          </cell>
          <cell r="AA22">
            <v>0</v>
          </cell>
          <cell r="AB22" t="str">
            <v/>
          </cell>
          <cell r="AC22">
            <v>0.58649999999999991</v>
          </cell>
          <cell r="AD22">
            <v>1.0674300000000001</v>
          </cell>
          <cell r="AE22">
            <v>3.930645256068162</v>
          </cell>
          <cell r="AF22">
            <v>3.930645256068162</v>
          </cell>
          <cell r="AG22">
            <v>4.1126452560681619</v>
          </cell>
          <cell r="AH22">
            <v>32.395969684361205</v>
          </cell>
          <cell r="AI22">
            <v>8.0500000000000007</v>
          </cell>
          <cell r="AJ22">
            <v>0.99</v>
          </cell>
          <cell r="AK22">
            <v>10</v>
          </cell>
          <cell r="AL22">
            <v>0.22700000000000001</v>
          </cell>
          <cell r="AM22">
            <v>0.01</v>
          </cell>
          <cell r="AN22">
            <v>0.13446042060852051</v>
          </cell>
          <cell r="AO22">
            <v>0.15074218749999999</v>
          </cell>
          <cell r="AP22">
            <v>0.59233665466308594</v>
          </cell>
          <cell r="AQ22">
            <v>1.297591836261073</v>
          </cell>
          <cell r="AR22">
            <v>1.2373651245345505</v>
          </cell>
          <cell r="AS22">
            <v>0.42401988145196806</v>
          </cell>
          <cell r="AT22">
            <v>8.5817766235034815E-2</v>
          </cell>
          <cell r="AU22">
            <v>0.22027818684355532</v>
          </cell>
          <cell r="AV22">
            <v>1.4718620353954035</v>
          </cell>
          <cell r="AW22">
            <v>59.567407512201818</v>
          </cell>
          <cell r="AX22">
            <v>0.54385394693776457</v>
          </cell>
          <cell r="AY22">
            <v>7.3546575223122517</v>
          </cell>
          <cell r="AZ22" t="b">
            <v>0</v>
          </cell>
          <cell r="BA22" t="str">
            <v/>
          </cell>
          <cell r="BB22" t="str">
            <v/>
          </cell>
          <cell r="BC22" t="str">
            <v/>
          </cell>
          <cell r="BD22" t="str">
            <v/>
          </cell>
          <cell r="BE22" t="str">
            <v/>
          </cell>
          <cell r="BF22" t="str">
            <v/>
          </cell>
          <cell r="BG22">
            <v>0.42093692481151346</v>
          </cell>
          <cell r="BH22">
            <v>5.2863436123348011</v>
          </cell>
          <cell r="BI22">
            <v>1.2</v>
          </cell>
          <cell r="BJ22">
            <v>9.5842175480537847E-2</v>
          </cell>
          <cell r="BK22">
            <v>0.24658436298053782</v>
          </cell>
          <cell r="BL22">
            <v>1.326785161953355E-2</v>
          </cell>
          <cell r="BM22">
            <v>0.31182265752008559</v>
          </cell>
          <cell r="BN22">
            <v>1.3300000000001546</v>
          </cell>
          <cell r="BO22">
            <v>1812.05</v>
          </cell>
          <cell r="BP22">
            <v>1811.97</v>
          </cell>
          <cell r="BQ22">
            <v>1812.6599999999999</v>
          </cell>
          <cell r="BR22">
            <v>1812.58</v>
          </cell>
          <cell r="BS22">
            <v>1815.24</v>
          </cell>
          <cell r="BT22">
            <v>1815.92</v>
          </cell>
          <cell r="BU22" t="str">
            <v/>
          </cell>
          <cell r="BV22">
            <v>2.5800000000001546</v>
          </cell>
          <cell r="BW22">
            <v>3.3400000000001455</v>
          </cell>
          <cell r="BX22">
            <v>2.8070000000001545</v>
          </cell>
          <cell r="BY22">
            <v>250</v>
          </cell>
          <cell r="BZ22">
            <v>0.65</v>
          </cell>
          <cell r="CA22">
            <v>0.25</v>
          </cell>
          <cell r="CB22">
            <v>2.9600000000001501</v>
          </cell>
          <cell r="CC22">
            <v>3</v>
          </cell>
          <cell r="CD22">
            <v>2.4830460802871088</v>
          </cell>
          <cell r="CE22">
            <v>5328.0000000002701</v>
          </cell>
          <cell r="CF22">
            <v>8.8558059146513907E-3</v>
          </cell>
          <cell r="CG22">
            <v>327.84722752590278</v>
          </cell>
          <cell r="CH22">
            <v>5655.8472275261729</v>
          </cell>
          <cell r="CI22">
            <v>4</v>
          </cell>
          <cell r="CK22" t="str">
            <v/>
          </cell>
          <cell r="CL22" t="str">
            <v/>
          </cell>
          <cell r="CM22" t="str">
            <v/>
          </cell>
          <cell r="CN22" t="str">
            <v/>
          </cell>
          <cell r="CO22">
            <v>1.7034312811619559</v>
          </cell>
          <cell r="CP22">
            <v>4</v>
          </cell>
          <cell r="CQ22">
            <v>1</v>
          </cell>
          <cell r="CR22">
            <v>8.0500000000000007</v>
          </cell>
          <cell r="CS22">
            <v>10</v>
          </cell>
          <cell r="CT22">
            <v>0.27239999999999998</v>
          </cell>
          <cell r="CU22">
            <v>0.22700000000000001</v>
          </cell>
          <cell r="CV22">
            <v>250</v>
          </cell>
          <cell r="CW22">
            <v>0.6724</v>
          </cell>
          <cell r="CX22" t="str">
            <v/>
          </cell>
          <cell r="CY22">
            <v>1812.05</v>
          </cell>
          <cell r="CZ22">
            <v>1811.97</v>
          </cell>
          <cell r="DA22">
            <v>2.5800000000001546</v>
          </cell>
          <cell r="DB22">
            <v>3.3400000000001455</v>
          </cell>
          <cell r="DC22">
            <v>2.8410500000001546</v>
          </cell>
          <cell r="DD22">
            <v>8.0503975057136152</v>
          </cell>
          <cell r="DE22">
            <v>3.2210500000001501</v>
          </cell>
          <cell r="DF22">
            <v>1.2</v>
          </cell>
          <cell r="DG22">
            <v>1.2</v>
          </cell>
          <cell r="DH22">
            <v>1</v>
          </cell>
          <cell r="DI22">
            <v>6.8503975057136159</v>
          </cell>
          <cell r="DJ22">
            <v>3.2131518510534365</v>
          </cell>
          <cell r="DK22">
            <v>16.552175560528685</v>
          </cell>
          <cell r="DL22">
            <v>0.4606207282841836</v>
          </cell>
          <cell r="DM22">
            <v>0.59822646891062881</v>
          </cell>
          <cell r="DN22">
            <v>19.76532741158212</v>
          </cell>
          <cell r="DO22" t="b">
            <v>0</v>
          </cell>
          <cell r="DP22" t="str">
            <v/>
          </cell>
          <cell r="DQ22">
            <v>1.8096141372361827</v>
          </cell>
          <cell r="DR22">
            <v>11.739610191415538</v>
          </cell>
          <cell r="DS22" t="b">
            <v>0</v>
          </cell>
          <cell r="DT22">
            <v>0</v>
          </cell>
          <cell r="DV22" t="str">
            <v>250 mm</v>
          </cell>
          <cell r="DW22">
            <v>8.0500000000000007</v>
          </cell>
          <cell r="DX22" t="str">
            <v>-</v>
          </cell>
          <cell r="DY22" t="str">
            <v>PVC</v>
          </cell>
        </row>
        <row r="23">
          <cell r="A23">
            <v>13</v>
          </cell>
          <cell r="B23" t="str">
            <v>C51</v>
          </cell>
          <cell r="C23" t="str">
            <v>C64</v>
          </cell>
          <cell r="D23">
            <v>0.06</v>
          </cell>
          <cell r="E23">
            <v>0.02</v>
          </cell>
          <cell r="F23">
            <v>0.13</v>
          </cell>
          <cell r="G23">
            <v>5</v>
          </cell>
          <cell r="K23">
            <v>0.32954451103104171</v>
          </cell>
          <cell r="L23">
            <v>3.4322000208100145</v>
          </cell>
          <cell r="M23">
            <v>3.4322000208100145</v>
          </cell>
          <cell r="N23">
            <v>321.84935416849652</v>
          </cell>
          <cell r="O23">
            <v>0.62994755244755241</v>
          </cell>
          <cell r="P23">
            <v>26.383181461514628</v>
          </cell>
          <cell r="Q23">
            <v>0.06</v>
          </cell>
          <cell r="R23">
            <v>0.02</v>
          </cell>
          <cell r="S23">
            <v>1.9000000000000001</v>
          </cell>
          <cell r="U23">
            <v>0</v>
          </cell>
          <cell r="V23">
            <v>0.69</v>
          </cell>
          <cell r="X23">
            <v>0</v>
          </cell>
          <cell r="Y23" t="str">
            <v/>
          </cell>
          <cell r="AA23">
            <v>0</v>
          </cell>
          <cell r="AB23" t="str">
            <v/>
          </cell>
          <cell r="AC23">
            <v>0.58649999999999991</v>
          </cell>
          <cell r="AD23">
            <v>1.1143500000000002</v>
          </cell>
          <cell r="AE23">
            <v>4.0905024480997367</v>
          </cell>
          <cell r="AF23">
            <v>4.0905024480997367</v>
          </cell>
          <cell r="AG23">
            <v>4.2805024480997371</v>
          </cell>
          <cell r="AH23">
            <v>48.783683909614368</v>
          </cell>
          <cell r="AI23">
            <v>31.46</v>
          </cell>
          <cell r="AJ23">
            <v>1.24</v>
          </cell>
          <cell r="AK23">
            <v>10</v>
          </cell>
          <cell r="AL23">
            <v>0.22700000000000001</v>
          </cell>
          <cell r="AM23">
            <v>0.01</v>
          </cell>
          <cell r="AN23">
            <v>0.16153781509399412</v>
          </cell>
          <cell r="AO23">
            <v>0.18355078125000002</v>
          </cell>
          <cell r="AP23">
            <v>0.71162033081054676</v>
          </cell>
          <cell r="AQ23">
            <v>1.583624694979157</v>
          </cell>
          <cell r="AR23">
            <v>1.3053084472720151</v>
          </cell>
          <cell r="AS23">
            <v>0.61566873771171926</v>
          </cell>
          <cell r="AT23">
            <v>0.12782197627664771</v>
          </cell>
          <cell r="AU23">
            <v>0.28935979137064183</v>
          </cell>
          <cell r="AV23">
            <v>1.647253157589132</v>
          </cell>
          <cell r="AW23">
            <v>66.665623376523342</v>
          </cell>
          <cell r="AX23">
            <v>0.73176671031915685</v>
          </cell>
          <cell r="AY23">
            <v>314.42049400812414</v>
          </cell>
          <cell r="AZ23" t="str">
            <v>52°56'03''</v>
          </cell>
          <cell r="BA23">
            <v>5.3090188298960896</v>
          </cell>
          <cell r="BB23">
            <v>6.9000000000000006E-2</v>
          </cell>
          <cell r="BC23">
            <v>4.0000000000000001E-3</v>
          </cell>
          <cell r="BD23">
            <v>4.2000000000000003E-2</v>
          </cell>
          <cell r="BE23">
            <v>0.11500000000000002</v>
          </cell>
          <cell r="BF23">
            <v>0.11500000000000002</v>
          </cell>
          <cell r="BG23">
            <v>0.63387063532791721</v>
          </cell>
          <cell r="BH23">
            <v>5.2863436123348011</v>
          </cell>
          <cell r="BI23">
            <v>1.2</v>
          </cell>
          <cell r="BJ23" t="str">
            <v/>
          </cell>
          <cell r="BK23" t="str">
            <v/>
          </cell>
          <cell r="BL23" t="str">
            <v/>
          </cell>
          <cell r="BM23">
            <v>0.399725939735111</v>
          </cell>
          <cell r="BN23">
            <v>0.27999999999997272</v>
          </cell>
          <cell r="BO23">
            <v>1811.69</v>
          </cell>
          <cell r="BP23">
            <v>1811.3</v>
          </cell>
          <cell r="BQ23">
            <v>1811.9170000000001</v>
          </cell>
          <cell r="BR23">
            <v>1811.527</v>
          </cell>
          <cell r="BS23">
            <v>1815.92</v>
          </cell>
          <cell r="BT23">
            <v>1814.38</v>
          </cell>
          <cell r="BU23" t="str">
            <v/>
          </cell>
          <cell r="BV23">
            <v>4.0029999999999291</v>
          </cell>
          <cell r="BW23">
            <v>2.8530000000000655</v>
          </cell>
          <cell r="BX23">
            <v>4.2299999999999294</v>
          </cell>
          <cell r="BY23">
            <v>250</v>
          </cell>
          <cell r="BZ23">
            <v>0.65</v>
          </cell>
          <cell r="CA23">
            <v>0.25</v>
          </cell>
          <cell r="CB23">
            <v>3.4279999999999973</v>
          </cell>
          <cell r="CC23">
            <v>3</v>
          </cell>
          <cell r="CD23">
            <v>2.6482268768209138</v>
          </cell>
          <cell r="CE23">
            <v>6170.3999999999951</v>
          </cell>
          <cell r="CF23">
            <v>6.6449774195376935E-3</v>
          </cell>
          <cell r="CG23">
            <v>259.08680132994317</v>
          </cell>
          <cell r="CH23">
            <v>6429.4868013299383</v>
          </cell>
          <cell r="CI23">
            <v>4</v>
          </cell>
          <cell r="CK23" t="str">
            <v/>
          </cell>
          <cell r="CL23" t="str">
            <v/>
          </cell>
          <cell r="CM23" t="str">
            <v/>
          </cell>
          <cell r="CN23" t="str">
            <v/>
          </cell>
          <cell r="CO23">
            <v>1.9480664349486041</v>
          </cell>
          <cell r="CP23">
            <v>4</v>
          </cell>
          <cell r="CQ23">
            <v>1</v>
          </cell>
          <cell r="CR23">
            <v>31.46</v>
          </cell>
          <cell r="CS23">
            <v>10</v>
          </cell>
          <cell r="CT23">
            <v>0.27239999999999998</v>
          </cell>
          <cell r="CU23">
            <v>0.22700000000000001</v>
          </cell>
          <cell r="CV23">
            <v>250</v>
          </cell>
          <cell r="CW23">
            <v>0.6724</v>
          </cell>
          <cell r="CX23" t="str">
            <v/>
          </cell>
          <cell r="CY23">
            <v>1811.69</v>
          </cell>
          <cell r="CZ23">
            <v>1811.3</v>
          </cell>
          <cell r="DA23">
            <v>4.0029999999999291</v>
          </cell>
          <cell r="DB23">
            <v>2.8530000000000655</v>
          </cell>
          <cell r="DC23">
            <v>4.2640499999999291</v>
          </cell>
          <cell r="DD23">
            <v>31.46241726250544</v>
          </cell>
          <cell r="DE23">
            <v>3.6890499999999973</v>
          </cell>
          <cell r="DF23">
            <v>1.2</v>
          </cell>
          <cell r="DG23">
            <v>1.2</v>
          </cell>
          <cell r="DH23">
            <v>1</v>
          </cell>
          <cell r="DI23">
            <v>30.262417262505437</v>
          </cell>
          <cell r="DJ23">
            <v>4.8225269356341602</v>
          </cell>
          <cell r="DK23">
            <v>82.644209682855674</v>
          </cell>
          <cell r="DL23">
            <v>2.0348449367308659</v>
          </cell>
          <cell r="DM23">
            <v>2.7423198408150098</v>
          </cell>
          <cell r="DN23">
            <v>87.466736618489833</v>
          </cell>
          <cell r="DO23" t="b">
            <v>0</v>
          </cell>
          <cell r="DP23" t="str">
            <v/>
          </cell>
          <cell r="DQ23">
            <v>7.9941781567411923</v>
          </cell>
          <cell r="DR23">
            <v>61.384149783891601</v>
          </cell>
          <cell r="DS23" t="b">
            <v>0</v>
          </cell>
          <cell r="DT23">
            <v>0</v>
          </cell>
          <cell r="DV23" t="str">
            <v>250 mm</v>
          </cell>
          <cell r="DW23">
            <v>31.46</v>
          </cell>
          <cell r="DX23" t="str">
            <v>-</v>
          </cell>
          <cell r="DY23" t="str">
            <v>PVC</v>
          </cell>
        </row>
        <row r="24">
          <cell r="A24">
            <v>14</v>
          </cell>
          <cell r="B24" t="str">
            <v>C64</v>
          </cell>
          <cell r="C24" t="str">
            <v>C65</v>
          </cell>
          <cell r="D24">
            <v>0.01</v>
          </cell>
          <cell r="F24">
            <v>0.14000000000000001</v>
          </cell>
          <cell r="G24">
            <v>5</v>
          </cell>
          <cell r="K24">
            <v>6.0673740524084939E-2</v>
          </cell>
          <cell r="L24">
            <v>3.4928737613340997</v>
          </cell>
          <cell r="M24">
            <v>3.4928737613340997</v>
          </cell>
          <cell r="N24">
            <v>321.34077985244789</v>
          </cell>
          <cell r="O24">
            <v>0.64096765641569564</v>
          </cell>
          <cell r="P24">
            <v>28.442871927242784</v>
          </cell>
          <cell r="Q24">
            <v>0.01</v>
          </cell>
          <cell r="S24">
            <v>1.9100000000000001</v>
          </cell>
          <cell r="U24">
            <v>0</v>
          </cell>
          <cell r="V24">
            <v>0.69</v>
          </cell>
          <cell r="X24">
            <v>0</v>
          </cell>
          <cell r="Y24" t="str">
            <v/>
          </cell>
          <cell r="AA24">
            <v>0</v>
          </cell>
          <cell r="AB24" t="str">
            <v/>
          </cell>
          <cell r="AC24">
            <v>0.58649999999999991</v>
          </cell>
          <cell r="AD24">
            <v>1.1202150000000002</v>
          </cell>
          <cell r="AE24">
            <v>4.1104494943719541</v>
          </cell>
          <cell r="AF24">
            <v>4.1104494943719541</v>
          </cell>
          <cell r="AG24">
            <v>4.3014494943719539</v>
          </cell>
          <cell r="AH24">
            <v>50.864321421614733</v>
          </cell>
          <cell r="AI24">
            <v>9.43</v>
          </cell>
          <cell r="AJ24">
            <v>4.7699999999999996</v>
          </cell>
          <cell r="AK24">
            <v>10</v>
          </cell>
          <cell r="AL24">
            <v>0.22700000000000001</v>
          </cell>
          <cell r="AM24">
            <v>0.01</v>
          </cell>
          <cell r="AN24">
            <v>0.11116283798217774</v>
          </cell>
          <cell r="AO24">
            <v>0.18709765624999999</v>
          </cell>
          <cell r="AP24">
            <v>0.48970413208007813</v>
          </cell>
          <cell r="AQ24">
            <v>2.5813067756666923</v>
          </cell>
          <cell r="AR24">
            <v>2.7945388318900255</v>
          </cell>
          <cell r="AS24">
            <v>1.7416439442296527</v>
          </cell>
          <cell r="AT24">
            <v>0.33960982008678769</v>
          </cell>
          <cell r="AU24">
            <v>0.45077265806896544</v>
          </cell>
          <cell r="AV24">
            <v>3.2307897446519442</v>
          </cell>
          <cell r="AW24">
            <v>130.75258731992827</v>
          </cell>
          <cell r="AX24">
            <v>0.38901196881985062</v>
          </cell>
          <cell r="AY24">
            <v>315.5153904116047</v>
          </cell>
          <cell r="AZ24" t="str">
            <v>01°05'42''</v>
          </cell>
          <cell r="BA24">
            <v>276.62522212549811</v>
          </cell>
          <cell r="BB24">
            <v>0.161</v>
          </cell>
          <cell r="BC24">
            <v>2.1000000000000001E-2</v>
          </cell>
          <cell r="BD24">
            <v>1.0999999999999999E-2</v>
          </cell>
          <cell r="BE24">
            <v>0.193</v>
          </cell>
          <cell r="BF24">
            <v>0.193</v>
          </cell>
          <cell r="BG24" t="str">
            <v/>
          </cell>
          <cell r="BH24" t="str">
            <v/>
          </cell>
          <cell r="BI24" t="str">
            <v/>
          </cell>
          <cell r="BJ24" t="str">
            <v/>
          </cell>
          <cell r="BK24" t="str">
            <v/>
          </cell>
          <cell r="BL24" t="str">
            <v/>
          </cell>
          <cell r="BM24" t="str">
            <v/>
          </cell>
          <cell r="BN24">
            <v>4.9999999999954525E-2</v>
          </cell>
          <cell r="BO24">
            <v>1811.25</v>
          </cell>
          <cell r="BP24">
            <v>1810.8</v>
          </cell>
          <cell r="BQ24">
            <v>1811.4770000000001</v>
          </cell>
          <cell r="BR24">
            <v>1811.027</v>
          </cell>
          <cell r="BS24">
            <v>1814.38</v>
          </cell>
          <cell r="BT24">
            <v>1811.84</v>
          </cell>
          <cell r="BU24" t="str">
            <v/>
          </cell>
          <cell r="BV24">
            <v>2.90300000000002</v>
          </cell>
          <cell r="BW24">
            <v>0.81299999999987449</v>
          </cell>
          <cell r="BX24">
            <v>3.1300000000000199</v>
          </cell>
          <cell r="BY24">
            <v>250</v>
          </cell>
          <cell r="BZ24">
            <v>0.65</v>
          </cell>
          <cell r="CA24">
            <v>0.25</v>
          </cell>
          <cell r="CB24">
            <v>1.8579999999999472</v>
          </cell>
          <cell r="CC24">
            <v>3</v>
          </cell>
          <cell r="CD24">
            <v>1.9193166829425532</v>
          </cell>
          <cell r="CE24">
            <v>3344.399999999905</v>
          </cell>
          <cell r="CF24">
            <v>2.1648194537115407E-2</v>
          </cell>
          <cell r="CG24">
            <v>696.42803919351957</v>
          </cell>
          <cell r="CH24">
            <v>4040.8280391934245</v>
          </cell>
          <cell r="CI24">
            <v>4</v>
          </cell>
          <cell r="CK24" t="str">
            <v/>
          </cell>
          <cell r="CL24" t="str">
            <v/>
          </cell>
          <cell r="CM24" t="str">
            <v/>
          </cell>
          <cell r="CN24" t="str">
            <v/>
          </cell>
          <cell r="CO24">
            <v>1.1697030493444331</v>
          </cell>
          <cell r="CP24">
            <v>4</v>
          </cell>
          <cell r="CQ24">
            <v>1</v>
          </cell>
          <cell r="CR24">
            <v>9.43</v>
          </cell>
          <cell r="CS24">
            <v>10</v>
          </cell>
          <cell r="CT24">
            <v>0.27239999999999998</v>
          </cell>
          <cell r="CU24">
            <v>0.22700000000000001</v>
          </cell>
          <cell r="CV24">
            <v>250</v>
          </cell>
          <cell r="CW24">
            <v>0.6724</v>
          </cell>
          <cell r="CX24" t="str">
            <v/>
          </cell>
          <cell r="CY24">
            <v>1811.25</v>
          </cell>
          <cell r="CZ24">
            <v>1810.8</v>
          </cell>
          <cell r="DA24">
            <v>2.90300000000002</v>
          </cell>
          <cell r="DB24">
            <v>0.81299999999987449</v>
          </cell>
          <cell r="DC24">
            <v>3.16405000000002</v>
          </cell>
          <cell r="DD24">
            <v>9.4407309039078129</v>
          </cell>
          <cell r="DE24">
            <v>2.1190499999999473</v>
          </cell>
          <cell r="DF24">
            <v>1.2</v>
          </cell>
          <cell r="DG24">
            <v>1.2</v>
          </cell>
          <cell r="DH24">
            <v>1</v>
          </cell>
          <cell r="DI24">
            <v>8.2407309039078136</v>
          </cell>
          <cell r="DJ24">
            <v>3.5784562448127053</v>
          </cell>
          <cell r="DK24">
            <v>13.805292522687557</v>
          </cell>
          <cell r="DL24">
            <v>0.55410674597876142</v>
          </cell>
          <cell r="DM24">
            <v>0.72555442501064382</v>
          </cell>
          <cell r="DN24">
            <v>17.383748767500261</v>
          </cell>
          <cell r="DO24" t="b">
            <v>0</v>
          </cell>
          <cell r="DP24" t="str">
            <v/>
          </cell>
          <cell r="DQ24">
            <v>2.1768872729550055</v>
          </cell>
          <cell r="DR24">
            <v>8.0159852407014593</v>
          </cell>
          <cell r="DS24" t="b">
            <v>0</v>
          </cell>
          <cell r="DT24">
            <v>0</v>
          </cell>
          <cell r="DV24" t="str">
            <v>250 mm</v>
          </cell>
          <cell r="DW24">
            <v>9.43</v>
          </cell>
          <cell r="DX24" t="str">
            <v>-</v>
          </cell>
          <cell r="DY24" t="str">
            <v>PVC</v>
          </cell>
        </row>
        <row r="25">
          <cell r="C25" t="str">
            <v>.</v>
          </cell>
        </row>
        <row r="26">
          <cell r="A26">
            <v>15</v>
          </cell>
          <cell r="B26" t="str">
            <v>A1</v>
          </cell>
          <cell r="C26" t="str">
            <v>B1</v>
          </cell>
          <cell r="E26">
            <v>1.77</v>
          </cell>
          <cell r="F26">
            <v>1.77</v>
          </cell>
          <cell r="G26">
            <v>5</v>
          </cell>
          <cell r="K26">
            <v>3.7253805492919186E-2</v>
          </cell>
          <cell r="L26">
            <v>8.4610296457799752</v>
          </cell>
          <cell r="M26">
            <v>8.4610296457799752</v>
          </cell>
          <cell r="N26">
            <v>283.69146352000359</v>
          </cell>
          <cell r="O26">
            <v>0.63561623246493015</v>
          </cell>
          <cell r="P26">
            <v>319.16445162833293</v>
          </cell>
          <cell r="S26">
            <v>0</v>
          </cell>
          <cell r="U26" t="str">
            <v/>
          </cell>
          <cell r="X26" t="str">
            <v/>
          </cell>
          <cell r="Y26" t="str">
            <v/>
          </cell>
          <cell r="AA26" t="str">
            <v/>
          </cell>
          <cell r="AB26" t="str">
            <v/>
          </cell>
          <cell r="AC26" t="str">
            <v/>
          </cell>
          <cell r="AD26" t="str">
            <v/>
          </cell>
          <cell r="AE26" t="str">
            <v/>
          </cell>
          <cell r="AF26" t="str">
            <v/>
          </cell>
          <cell r="AG26" t="str">
            <v/>
          </cell>
          <cell r="AH26">
            <v>319.16445162833293</v>
          </cell>
          <cell r="AI26">
            <v>14.97</v>
          </cell>
          <cell r="AJ26">
            <v>20.37</v>
          </cell>
          <cell r="AK26">
            <v>20</v>
          </cell>
          <cell r="AL26">
            <v>0.45200000000000001</v>
          </cell>
          <cell r="AM26">
            <v>0.01</v>
          </cell>
          <cell r="AN26">
            <v>0.15037528753280643</v>
          </cell>
          <cell r="AO26">
            <v>0.39086523437499998</v>
          </cell>
          <cell r="AP26">
            <v>0.33268868923187261</v>
          </cell>
          <cell r="AQ26">
            <v>6.8348380540437645</v>
          </cell>
          <cell r="AR26">
            <v>6.5849372988342996</v>
          </cell>
          <cell r="AS26">
            <v>10.665817657606986</v>
          </cell>
          <cell r="AT26">
            <v>2.380989359072617</v>
          </cell>
          <cell r="AU26">
            <v>2.5313646466054234</v>
          </cell>
          <cell r="AV26">
            <v>10.567041321781533</v>
          </cell>
          <cell r="AW26">
            <v>1695.587306514509</v>
          </cell>
          <cell r="AX26">
            <v>0.18823239027686237</v>
          </cell>
          <cell r="AY26">
            <v>27.712183359846549</v>
          </cell>
          <cell r="AZ26" t="b">
            <v>0</v>
          </cell>
          <cell r="BA26" t="str">
            <v/>
          </cell>
          <cell r="BB26" t="str">
            <v/>
          </cell>
          <cell r="BC26" t="str">
            <v/>
          </cell>
          <cell r="BD26" t="str">
            <v/>
          </cell>
          <cell r="BE26" t="str">
            <v/>
          </cell>
          <cell r="BF26" t="str">
            <v/>
          </cell>
          <cell r="BG26">
            <v>0.74124044806221245</v>
          </cell>
          <cell r="BH26">
            <v>2.6548672566371678</v>
          </cell>
          <cell r="BI26">
            <v>1.2</v>
          </cell>
          <cell r="BJ26" t="str">
            <v/>
          </cell>
          <cell r="BK26" t="str">
            <v/>
          </cell>
          <cell r="BL26" t="str">
            <v/>
          </cell>
          <cell r="BM26">
            <v>0.94888835731140475</v>
          </cell>
          <cell r="BN26">
            <v>4.9999999999954525E-2</v>
          </cell>
          <cell r="BO26">
            <v>1813.66</v>
          </cell>
          <cell r="BP26">
            <v>1810.61</v>
          </cell>
          <cell r="BQ26">
            <v>1814.1120000000001</v>
          </cell>
          <cell r="BR26">
            <v>1811.0620000000001</v>
          </cell>
          <cell r="BS26">
            <v>1814.67</v>
          </cell>
          <cell r="BT26">
            <v>1812.24</v>
          </cell>
          <cell r="BU26" t="b">
            <v>0</v>
          </cell>
          <cell r="BV26">
            <v>0.55799999999999272</v>
          </cell>
          <cell r="BW26">
            <v>1.1779999999998836</v>
          </cell>
          <cell r="BX26">
            <v>1.0099999999999927</v>
          </cell>
          <cell r="BY26">
            <v>500</v>
          </cell>
          <cell r="BZ26">
            <v>0.9</v>
          </cell>
          <cell r="CA26">
            <v>0.5</v>
          </cell>
          <cell r="CB26">
            <v>0.86799999999993815</v>
          </cell>
          <cell r="CC26">
            <v>3</v>
          </cell>
          <cell r="CD26">
            <v>0.83745807908427783</v>
          </cell>
          <cell r="CE26">
            <v>1562.3999999998887</v>
          </cell>
          <cell r="CF26">
            <v>0.15450811371248155</v>
          </cell>
          <cell r="CG26">
            <v>6252.1564129554563</v>
          </cell>
          <cell r="CH26">
            <v>7814.556412955345</v>
          </cell>
          <cell r="CI26">
            <v>4</v>
          </cell>
          <cell r="CK26" t="str">
            <v/>
          </cell>
          <cell r="CL26" t="str">
            <v/>
          </cell>
          <cell r="CM26" t="str">
            <v/>
          </cell>
          <cell r="CN26" t="str">
            <v/>
          </cell>
          <cell r="CO26">
            <v>1.7599217820529656</v>
          </cell>
          <cell r="CP26">
            <v>4</v>
          </cell>
          <cell r="CQ26">
            <v>1</v>
          </cell>
          <cell r="CR26">
            <v>14.97</v>
          </cell>
          <cell r="CS26">
            <v>20</v>
          </cell>
          <cell r="CT26">
            <v>0.54239999999999999</v>
          </cell>
          <cell r="CU26">
            <v>0.45200000000000001</v>
          </cell>
          <cell r="CV26">
            <v>500</v>
          </cell>
          <cell r="CW26">
            <v>0.94240000000000002</v>
          </cell>
          <cell r="CX26" t="str">
            <v/>
          </cell>
          <cell r="CY26">
            <v>1813.66</v>
          </cell>
          <cell r="CZ26">
            <v>1810.61</v>
          </cell>
          <cell r="DA26">
            <v>0.55799999999999272</v>
          </cell>
          <cell r="DB26">
            <v>1.1779999999998836</v>
          </cell>
          <cell r="DC26">
            <v>1.0777999999999928</v>
          </cell>
          <cell r="DD26">
            <v>15.27754561439766</v>
          </cell>
          <cell r="DE26">
            <v>1.3877999999999382</v>
          </cell>
          <cell r="DF26">
            <v>1.2</v>
          </cell>
          <cell r="DG26">
            <v>1.2</v>
          </cell>
          <cell r="DH26">
            <v>1</v>
          </cell>
          <cell r="DI26">
            <v>14.077545614397661</v>
          </cell>
          <cell r="DJ26">
            <v>1.2189630823340603</v>
          </cell>
          <cell r="DK26">
            <v>26.934011679423545</v>
          </cell>
          <cell r="DL26">
            <v>1.3266678987008356</v>
          </cell>
          <cell r="DM26">
            <v>3.4823921510868447</v>
          </cell>
          <cell r="DN26">
            <v>28.152974761757605</v>
          </cell>
          <cell r="DO26" t="b">
            <v>0</v>
          </cell>
          <cell r="DP26" t="str">
            <v/>
          </cell>
          <cell r="DQ26">
            <v>5.951531437596306</v>
          </cell>
          <cell r="DR26">
            <v>5.9089788208127008</v>
          </cell>
          <cell r="DS26" t="b">
            <v>0</v>
          </cell>
          <cell r="DT26">
            <v>0</v>
          </cell>
          <cell r="DV26" t="str">
            <v>500 mm</v>
          </cell>
          <cell r="DW26">
            <v>14.97</v>
          </cell>
          <cell r="DX26" t="str">
            <v>-</v>
          </cell>
          <cell r="DY26" t="str">
            <v>PVC</v>
          </cell>
        </row>
        <row r="27">
          <cell r="AH27" t="str">
            <v/>
          </cell>
        </row>
        <row r="29">
          <cell r="AL29" t="str">
            <v>Para Tubería Lisa</v>
          </cell>
        </row>
        <row r="30">
          <cell r="B30" t="str">
            <v xml:space="preserve">DISEÑOS SECTOR VERSALLES  - CUADRO  </v>
          </cell>
          <cell r="C30">
            <v>1</v>
          </cell>
          <cell r="L30">
            <v>0.75</v>
          </cell>
          <cell r="M30">
            <v>5</v>
          </cell>
          <cell r="O30">
            <v>3</v>
          </cell>
          <cell r="P30" t="str">
            <v>EAAB-ESP</v>
          </cell>
          <cell r="Q30">
            <v>1</v>
          </cell>
          <cell r="R30">
            <v>0.2</v>
          </cell>
          <cell r="S30">
            <v>3</v>
          </cell>
          <cell r="T30">
            <v>0.85</v>
          </cell>
          <cell r="U30">
            <v>4</v>
          </cell>
          <cell r="W30">
            <v>2</v>
          </cell>
          <cell r="X30">
            <v>110</v>
          </cell>
          <cell r="AE30">
            <v>1</v>
          </cell>
          <cell r="AF30">
            <v>2</v>
          </cell>
          <cell r="AG30">
            <v>2</v>
          </cell>
          <cell r="AL30" t="str">
            <v>Pul</v>
          </cell>
          <cell r="AM30" t="str">
            <v>[m] int</v>
          </cell>
          <cell r="AN30" t="str">
            <v>[m] ext</v>
          </cell>
          <cell r="AO30" t="str">
            <v>[psi], Rigidez</v>
          </cell>
        </row>
        <row r="31">
          <cell r="K31">
            <v>1</v>
          </cell>
          <cell r="L31">
            <v>0.3</v>
          </cell>
          <cell r="M31" t="str">
            <v xml:space="preserve">Residencial + Vegetación: </v>
          </cell>
          <cell r="N31" t="str">
            <v>Residencial + Vegetación: 0.30</v>
          </cell>
          <cell r="P31" t="str">
            <v>RAS2000</v>
          </cell>
          <cell r="Q31">
            <v>2</v>
          </cell>
          <cell r="R31" t="str">
            <v>Erradas : 0.10 [l/ha/s]</v>
          </cell>
          <cell r="S31">
            <v>0.1</v>
          </cell>
          <cell r="T31">
            <v>1</v>
          </cell>
          <cell r="U31">
            <v>0.7</v>
          </cell>
          <cell r="V31">
            <v>1</v>
          </cell>
          <cell r="W31" t="str">
            <v>Dens. Baja : 80 [viv/ha]</v>
          </cell>
          <cell r="X31">
            <v>80</v>
          </cell>
          <cell r="AE31">
            <v>2</v>
          </cell>
          <cell r="AF31" t="str">
            <v>Infil. Baja : 0.20 [l/ha/s]</v>
          </cell>
          <cell r="AG31">
            <v>0.2</v>
          </cell>
          <cell r="AL31">
            <v>4</v>
          </cell>
          <cell r="AM31">
            <v>9.9000000000000005E-2</v>
          </cell>
          <cell r="AN31">
            <v>0.11</v>
          </cell>
          <cell r="AO31">
            <v>57</v>
          </cell>
          <cell r="AP31">
            <v>3.8976377952755907</v>
          </cell>
        </row>
        <row r="32">
          <cell r="K32">
            <v>2</v>
          </cell>
          <cell r="L32">
            <v>0.45</v>
          </cell>
          <cell r="M32" t="str">
            <v xml:space="preserve">Casa Fincas: </v>
          </cell>
          <cell r="N32" t="str">
            <v>Casa Fincas: 0.45</v>
          </cell>
          <cell r="P32" t="str">
            <v>EEPPM</v>
          </cell>
          <cell r="Q32">
            <v>3</v>
          </cell>
          <cell r="R32" t="str">
            <v>Erradas : 0.20 [l/ha/s]</v>
          </cell>
          <cell r="S32">
            <v>0.2</v>
          </cell>
          <cell r="T32">
            <v>2</v>
          </cell>
          <cell r="U32">
            <v>0.75</v>
          </cell>
          <cell r="V32">
            <v>2</v>
          </cell>
          <cell r="W32" t="str">
            <v>Dens. Media : 110 [viv/ha]</v>
          </cell>
          <cell r="X32">
            <v>110</v>
          </cell>
          <cell r="AE32">
            <v>3</v>
          </cell>
          <cell r="AF32" t="str">
            <v>Infil. Media : 0.30 [l/ha/s]</v>
          </cell>
          <cell r="AG32">
            <v>0.3</v>
          </cell>
          <cell r="AL32">
            <v>6</v>
          </cell>
          <cell r="AM32">
            <v>0.14499999999999999</v>
          </cell>
          <cell r="AN32">
            <v>0.16</v>
          </cell>
          <cell r="AO32">
            <v>57</v>
          </cell>
          <cell r="AP32">
            <v>5.7086614173228343</v>
          </cell>
        </row>
        <row r="33">
          <cell r="K33">
            <v>3</v>
          </cell>
          <cell r="L33">
            <v>0.55000000000000004</v>
          </cell>
          <cell r="M33" t="str">
            <v xml:space="preserve">Residencial+ Jardines: </v>
          </cell>
          <cell r="N33" t="str">
            <v>Residencial+ Jardines: 0.55</v>
          </cell>
          <cell r="T33">
            <v>3</v>
          </cell>
          <cell r="U33">
            <v>0.8</v>
          </cell>
          <cell r="V33">
            <v>3</v>
          </cell>
          <cell r="W33" t="str">
            <v>Dens. Alta : 120 [viv/ha]</v>
          </cell>
          <cell r="X33">
            <v>120</v>
          </cell>
          <cell r="AE33">
            <v>4</v>
          </cell>
          <cell r="AF33" t="str">
            <v>Infil. Alta : 0.40 [l/ha/s]</v>
          </cell>
          <cell r="AG33">
            <v>0.4</v>
          </cell>
          <cell r="AL33">
            <v>8</v>
          </cell>
          <cell r="AM33">
            <v>0.18099999999999999</v>
          </cell>
          <cell r="AN33">
            <v>0.2</v>
          </cell>
          <cell r="AO33">
            <v>57</v>
          </cell>
          <cell r="AP33">
            <v>7.1259842519685037</v>
          </cell>
          <cell r="AZ33" t="str">
            <v/>
          </cell>
        </row>
        <row r="34">
          <cell r="K34">
            <v>4</v>
          </cell>
          <cell r="L34">
            <v>0.6</v>
          </cell>
          <cell r="M34" t="str">
            <v xml:space="preserve">Laderas -Vegetación: </v>
          </cell>
          <cell r="N34" t="str">
            <v>Laderas -Vegetación: 0.60</v>
          </cell>
          <cell r="T34">
            <v>4</v>
          </cell>
          <cell r="U34">
            <v>0.85</v>
          </cell>
          <cell r="V34">
            <v>0.6</v>
          </cell>
          <cell r="X34">
            <v>2</v>
          </cell>
          <cell r="AB34">
            <v>0.4</v>
          </cell>
          <cell r="AD34">
            <v>1</v>
          </cell>
          <cell r="AL34">
            <v>10</v>
          </cell>
          <cell r="AM34">
            <v>0.22700000000000001</v>
          </cell>
          <cell r="AN34">
            <v>0.25</v>
          </cell>
          <cell r="AO34">
            <v>57</v>
          </cell>
          <cell r="AP34">
            <v>8.9370078740157481</v>
          </cell>
        </row>
        <row r="35">
          <cell r="K35">
            <v>5</v>
          </cell>
          <cell r="L35">
            <v>0.75</v>
          </cell>
          <cell r="M35" t="str">
            <v xml:space="preserve">Residencial+Impermeables: </v>
          </cell>
          <cell r="N35" t="str">
            <v>Residencial+Impermeables: 0.75</v>
          </cell>
          <cell r="T35">
            <v>5</v>
          </cell>
          <cell r="U35">
            <v>0.9</v>
          </cell>
          <cell r="V35">
            <v>1</v>
          </cell>
          <cell r="W35" t="str">
            <v>Ind.  Baja: 0.40 [l/s/ha]</v>
          </cell>
          <cell r="X35">
            <v>0.4</v>
          </cell>
          <cell r="AB35">
            <v>1</v>
          </cell>
          <cell r="AC35" t="str">
            <v>Comer / Insti  Bajo : 0.40 [l/s/ha]</v>
          </cell>
          <cell r="AD35">
            <v>0.4</v>
          </cell>
          <cell r="AL35">
            <v>12</v>
          </cell>
          <cell r="AM35">
            <v>0.28399999999999997</v>
          </cell>
          <cell r="AN35">
            <v>0.315</v>
          </cell>
          <cell r="AO35">
            <v>57</v>
          </cell>
          <cell r="AP35">
            <v>11.181102362204724</v>
          </cell>
        </row>
        <row r="36">
          <cell r="K36">
            <v>6</v>
          </cell>
          <cell r="L36">
            <v>0.9</v>
          </cell>
          <cell r="M36" t="str">
            <v xml:space="preserve">Zonas Duras: </v>
          </cell>
          <cell r="N36" t="str">
            <v>Zonas Duras: 0.90</v>
          </cell>
          <cell r="V36">
            <v>2</v>
          </cell>
          <cell r="W36" t="str">
            <v>Ind.  Medio: 0.60 [l/s/ha]</v>
          </cell>
          <cell r="X36">
            <v>0.6</v>
          </cell>
          <cell r="AB36">
            <v>2</v>
          </cell>
          <cell r="AC36" t="str">
            <v>Comer / Insti  Alto : 0.50 [l/s/ha]</v>
          </cell>
          <cell r="AD36">
            <v>0.5</v>
          </cell>
          <cell r="AL36">
            <v>16</v>
          </cell>
          <cell r="AM36">
            <v>0.36199999999999999</v>
          </cell>
          <cell r="AN36">
            <v>0.4</v>
          </cell>
          <cell r="AO36">
            <v>57</v>
          </cell>
          <cell r="AP36">
            <v>14.251968503937007</v>
          </cell>
        </row>
        <row r="37">
          <cell r="P37">
            <v>11</v>
          </cell>
          <cell r="V37">
            <v>3</v>
          </cell>
          <cell r="W37" t="str">
            <v>Ind.  Medio-Alto: 0.80 [l/s/ha]</v>
          </cell>
          <cell r="X37">
            <v>0.8</v>
          </cell>
          <cell r="AL37">
            <v>18</v>
          </cell>
          <cell r="AM37">
            <v>0.40699999999999997</v>
          </cell>
          <cell r="AN37">
            <v>0.45</v>
          </cell>
          <cell r="AO37">
            <v>57</v>
          </cell>
          <cell r="AP37">
            <v>16.023622047244093</v>
          </cell>
        </row>
        <row r="38">
          <cell r="O38" t="str">
            <v xml:space="preserve">Cubiertas </v>
          </cell>
          <cell r="P38" t="str">
            <v>0.75-0.95</v>
          </cell>
          <cell r="Q38" t="str">
            <v>Cubiertas : 0.75-0.95</v>
          </cell>
          <cell r="V38">
            <v>4</v>
          </cell>
          <cell r="W38" t="str">
            <v>Ind.  Alto: 1.00 [l/s/ha]</v>
          </cell>
          <cell r="X38">
            <v>1</v>
          </cell>
          <cell r="AL38">
            <v>20</v>
          </cell>
          <cell r="AM38">
            <v>0.45200000000000001</v>
          </cell>
          <cell r="AN38">
            <v>0.5</v>
          </cell>
          <cell r="AO38">
            <v>57</v>
          </cell>
          <cell r="AP38">
            <v>17.795275590551181</v>
          </cell>
        </row>
        <row r="39">
          <cell r="O39" t="str">
            <v>Pavimentos asfálticos y superficies de concreto</v>
          </cell>
          <cell r="P39" t="str">
            <v>0.70-0.95</v>
          </cell>
          <cell r="Q39" t="str">
            <v>Pavimentos asfálticos y superficies de concreto: 0.70-0.95</v>
          </cell>
          <cell r="V39">
            <v>5</v>
          </cell>
          <cell r="W39" t="str">
            <v>Ind.  Especial: 1.50 [l/s/ha]</v>
          </cell>
          <cell r="X39">
            <v>1.5</v>
          </cell>
          <cell r="AL39">
            <v>24</v>
          </cell>
          <cell r="AM39">
            <v>0.59499999999999997</v>
          </cell>
          <cell r="AN39">
            <v>0.625</v>
          </cell>
          <cell r="AO39">
            <v>10</v>
          </cell>
          <cell r="AP39">
            <v>23.4251968503937</v>
          </cell>
          <cell r="DI39">
            <v>1</v>
          </cell>
          <cell r="DJ39" t="str">
            <v>Opcion de Tuberias</v>
          </cell>
          <cell r="DM39">
            <v>3</v>
          </cell>
          <cell r="DN39">
            <v>8250</v>
          </cell>
          <cell r="DO39" t="str">
            <v>Opcion de Carga Camion</v>
          </cell>
          <cell r="DQ39">
            <v>1</v>
          </cell>
          <cell r="DR39">
            <v>0.15</v>
          </cell>
        </row>
        <row r="40">
          <cell r="O40" t="str">
            <v>Vías adoquinadas</v>
          </cell>
          <cell r="P40" t="str">
            <v>0.70-0.85</v>
          </cell>
          <cell r="Q40" t="str">
            <v>Vías adoquinadas: 0.70-0.85</v>
          </cell>
          <cell r="AL40">
            <v>27</v>
          </cell>
          <cell r="AM40">
            <v>0.67100000000000004</v>
          </cell>
          <cell r="AN40">
            <v>0.71</v>
          </cell>
          <cell r="AO40">
            <v>13</v>
          </cell>
          <cell r="AP40">
            <v>26.41732283464567</v>
          </cell>
          <cell r="DG40" t="str">
            <v>1. Gres &lt;= ø 36"</v>
          </cell>
          <cell r="DI40">
            <v>1</v>
          </cell>
          <cell r="DM40">
            <v>1</v>
          </cell>
          <cell r="DN40">
            <v>7850</v>
          </cell>
          <cell r="DQ40">
            <v>1</v>
          </cell>
          <cell r="DR40">
            <v>0.11</v>
          </cell>
        </row>
        <row r="41">
          <cell r="O41" t="str">
            <v>Zonas comerciales o industriales</v>
          </cell>
          <cell r="P41" t="str">
            <v>0.60-0.95</v>
          </cell>
          <cell r="Q41" t="str">
            <v>Zonas comerciales o industriales: 0.60-0.95</v>
          </cell>
          <cell r="AL41">
            <v>30</v>
          </cell>
          <cell r="AM41">
            <v>0.747</v>
          </cell>
          <cell r="AN41">
            <v>0.78600000000000003</v>
          </cell>
          <cell r="AO41">
            <v>9</v>
          </cell>
          <cell r="AP41">
            <v>29.409448818897641</v>
          </cell>
          <cell r="DG41" t="str">
            <v>2. Concreto simple &lt; ø 24"</v>
          </cell>
          <cell r="DI41">
            <v>2</v>
          </cell>
          <cell r="DM41">
            <v>2</v>
          </cell>
          <cell r="DN41">
            <v>8050</v>
          </cell>
          <cell r="DQ41">
            <v>2</v>
          </cell>
          <cell r="DR41">
            <v>0.13</v>
          </cell>
        </row>
        <row r="42">
          <cell r="O42" t="str">
            <v xml:space="preserve">Residencial, predominio de zonas duras </v>
          </cell>
          <cell r="P42" t="str">
            <v>0.75</v>
          </cell>
          <cell r="Q42" t="str">
            <v>Residencial, predominio de zonas duras : 0.75</v>
          </cell>
          <cell r="AL42">
            <v>33</v>
          </cell>
          <cell r="AM42">
            <v>0.82299999999999995</v>
          </cell>
          <cell r="AN42">
            <v>0.86</v>
          </cell>
          <cell r="AO42">
            <v>9</v>
          </cell>
          <cell r="AP42">
            <v>32.401574803149607</v>
          </cell>
          <cell r="DG42" t="str">
            <v>3. Concreto reforzado &gt;= ø 24"</v>
          </cell>
          <cell r="DI42">
            <v>3</v>
          </cell>
          <cell r="DM42">
            <v>3</v>
          </cell>
          <cell r="DN42">
            <v>8250</v>
          </cell>
          <cell r="DQ42">
            <v>3</v>
          </cell>
          <cell r="DR42">
            <v>0.15</v>
          </cell>
        </row>
        <row r="43">
          <cell r="O43" t="str">
            <v>Residencial multifamiliar, zonas duras</v>
          </cell>
          <cell r="P43" t="str">
            <v>0.60-0.75</v>
          </cell>
          <cell r="Q43" t="str">
            <v>Residencial multifamiliar, zonas duras: 0.60-0.75</v>
          </cell>
          <cell r="AL43">
            <v>36</v>
          </cell>
          <cell r="AM43">
            <v>0.89900000000000002</v>
          </cell>
          <cell r="AN43">
            <v>0.95</v>
          </cell>
          <cell r="AO43">
            <v>6</v>
          </cell>
          <cell r="AP43">
            <v>35.393700787401578</v>
          </cell>
          <cell r="DG43" t="str">
            <v xml:space="preserve">4. P.V.C. </v>
          </cell>
          <cell r="DI43">
            <v>4</v>
          </cell>
          <cell r="DM43">
            <v>4</v>
          </cell>
          <cell r="DN43">
            <v>8450</v>
          </cell>
          <cell r="DQ43">
            <v>4</v>
          </cell>
          <cell r="DR43">
            <v>0.2</v>
          </cell>
        </row>
        <row r="44">
          <cell r="O44" t="str">
            <v>Residencial unifamiliar, predominio de jardines</v>
          </cell>
          <cell r="P44" t="str">
            <v>0.40-0.60</v>
          </cell>
          <cell r="Q44" t="str">
            <v>Residencial unifamiliar, predominio de jardines: 0.40-0.60</v>
          </cell>
          <cell r="AL44">
            <v>39</v>
          </cell>
          <cell r="AM44">
            <v>0.97499999999999998</v>
          </cell>
          <cell r="AN44">
            <v>1.0249999999999999</v>
          </cell>
          <cell r="AO44">
            <v>6</v>
          </cell>
          <cell r="AP44">
            <v>38.385826771653541</v>
          </cell>
          <cell r="DM44">
            <v>5</v>
          </cell>
          <cell r="DN44">
            <v>8650</v>
          </cell>
          <cell r="DQ44">
            <v>5</v>
          </cell>
          <cell r="DR44">
            <v>0.2</v>
          </cell>
        </row>
        <row r="45">
          <cell r="O45" t="str">
            <v>Residencial, apreciablemente separados</v>
          </cell>
          <cell r="P45" t="str">
            <v>0.45</v>
          </cell>
          <cell r="Q45" t="str">
            <v>Residencial, apreciablemente separados: 0.45</v>
          </cell>
          <cell r="AL45">
            <v>42</v>
          </cell>
          <cell r="AM45">
            <v>1.0509999999999999</v>
          </cell>
          <cell r="AN45">
            <v>1.101</v>
          </cell>
          <cell r="AO45">
            <v>5</v>
          </cell>
          <cell r="AP45">
            <v>41.377952755905511</v>
          </cell>
          <cell r="DM45">
            <v>6</v>
          </cell>
          <cell r="DN45">
            <v>8850</v>
          </cell>
          <cell r="DQ45">
            <v>6</v>
          </cell>
          <cell r="DR45">
            <v>0.14199999999999999</v>
          </cell>
        </row>
        <row r="46">
          <cell r="O46" t="str">
            <v xml:space="preserve">Residencial, zonas verdes y parques-cementerios </v>
          </cell>
          <cell r="P46" t="str">
            <v>0.30</v>
          </cell>
          <cell r="Q46" t="str">
            <v>Residencial, zonas verdes y parques-cementerios : 0.30</v>
          </cell>
          <cell r="DG46">
            <v>3</v>
          </cell>
          <cell r="DH46">
            <v>1</v>
          </cell>
          <cell r="DI46" t="str">
            <v>Opcion de Longitud de Tuberia</v>
          </cell>
          <cell r="DM46">
            <v>7</v>
          </cell>
          <cell r="DN46">
            <v>9050</v>
          </cell>
          <cell r="DQ46">
            <v>7</v>
          </cell>
          <cell r="DR46">
            <v>0.184</v>
          </cell>
        </row>
        <row r="47">
          <cell r="O47" t="str">
            <v>Laderas sin vegetación</v>
          </cell>
          <cell r="P47" t="str">
            <v>0.60</v>
          </cell>
          <cell r="Q47" t="str">
            <v>Laderas sin vegetación: 0.60</v>
          </cell>
          <cell r="DG47">
            <v>1</v>
          </cell>
          <cell r="DH47">
            <v>0.9</v>
          </cell>
          <cell r="DM47">
            <v>8</v>
          </cell>
          <cell r="DN47">
            <v>9250</v>
          </cell>
        </row>
        <row r="48">
          <cell r="O48" t="str">
            <v xml:space="preserve">Laderas con vegetación </v>
          </cell>
          <cell r="P48" t="str">
            <v>0.30</v>
          </cell>
          <cell r="Q48" t="str">
            <v>Laderas con vegetación : 0.30</v>
          </cell>
          <cell r="DG48">
            <v>2</v>
          </cell>
          <cell r="DH48">
            <v>0.95000000000000007</v>
          </cell>
          <cell r="DM48">
            <v>9</v>
          </cell>
          <cell r="DN48">
            <v>9450</v>
          </cell>
          <cell r="DQ48">
            <v>1</v>
          </cell>
          <cell r="DR48">
            <v>1800</v>
          </cell>
          <cell r="DS48" t="str">
            <v>Opcion de gmaterial</v>
          </cell>
        </row>
        <row r="49">
          <cell r="O49" t="str">
            <v>Parques recreacionales</v>
          </cell>
          <cell r="P49" t="str">
            <v>0.20-0.35</v>
          </cell>
          <cell r="Q49" t="str">
            <v>Parques recreacionales: 0.20-0.35</v>
          </cell>
          <cell r="DG49">
            <v>3</v>
          </cell>
          <cell r="DH49">
            <v>1</v>
          </cell>
          <cell r="DQ49">
            <v>1</v>
          </cell>
          <cell r="DR49">
            <v>2100</v>
          </cell>
        </row>
        <row r="50">
          <cell r="DG50">
            <v>4</v>
          </cell>
          <cell r="DH50">
            <v>1.05</v>
          </cell>
          <cell r="DQ50">
            <v>2</v>
          </cell>
          <cell r="DR50">
            <v>1920</v>
          </cell>
        </row>
        <row r="51">
          <cell r="DG51">
            <v>5</v>
          </cell>
          <cell r="DH51">
            <v>1.1000000000000001</v>
          </cell>
          <cell r="DN51">
            <v>1</v>
          </cell>
          <cell r="DO51" t="str">
            <v>Opcion Talud</v>
          </cell>
          <cell r="DQ51">
            <v>3</v>
          </cell>
          <cell r="DR51">
            <v>1800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Coloc. e Interc. Tapones"/>
      <sheetName val="Cambio de Valv."/>
      <sheetName val="Interc de Hidr."/>
      <sheetName val="Interc.tapones"/>
      <sheetName val="Interc.válv."/>
      <sheetName val="Paral. 1"/>
      <sheetName val="Paral. 2"/>
      <sheetName val="Paral. 3"/>
      <sheetName val="Paral.4"/>
      <sheetName val="Varios."/>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TABLAS"/>
      <sheetName val="Design"/>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row r="2">
          <cell r="A2" t="str">
            <v>MUNICIPIO DE SONSON ANTIOQUIA</v>
          </cell>
        </row>
      </sheetData>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row r="1">
          <cell r="A1">
            <v>0</v>
          </cell>
        </row>
      </sheetData>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Insumos"/>
      <sheetName val="TRAYECTO 1"/>
      <sheetName val="PR_1"/>
      <sheetName val="Itemes Renovación"/>
      <sheetName val="FECHAS DE CORTE"/>
      <sheetName val="Informacion General"/>
      <sheetName val="Equipo"/>
      <sheetName val="materiales"/>
      <sheetName val="otros"/>
      <sheetName val="FIBRA ÓPTICA"/>
      <sheetName val="TARIFAS"/>
      <sheetName val="Personalizar"/>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INDICE"/>
      <sheetName val="DISTANCIA"/>
      <sheetName val="PERSONAL"/>
      <sheetName val="2103mar%20.xls"/>
      <sheetName val="ELECTRICO"/>
      <sheetName val="Vuelta"/>
      <sheetName val="Análisis de precios"/>
      <sheetName val="Hoja1"/>
      <sheetName val="BASE"/>
      <sheetName val="1_Preliminares"/>
      <sheetName val="M.Obra"/>
      <sheetName val="días habiles 2015"/>
      <sheetName val="INS"/>
      <sheetName val="Ppto"/>
      <sheetName val="Plan auditorí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Insumos"/>
      <sheetName val="TRAYECTO 1"/>
      <sheetName val="PR_1"/>
      <sheetName val="Itemes Renovación"/>
      <sheetName val="FECHAS DE CORTE"/>
      <sheetName val="Informacion General"/>
      <sheetName val="Equipo"/>
      <sheetName val="materiales"/>
      <sheetName val="otros"/>
      <sheetName val="FIBRA ÓPTICA"/>
      <sheetName val="TARIFAS"/>
      <sheetName val="Personalizar"/>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INDICE"/>
      <sheetName val="DISTANCIA"/>
      <sheetName val="PERSONAL"/>
      <sheetName val="2103mar%20.xls"/>
      <sheetName val="ELECTRICO"/>
      <sheetName val="Vuelta"/>
      <sheetName val="Análisis de precios"/>
      <sheetName val="Hoja1"/>
      <sheetName val="BASE"/>
      <sheetName val="1_Preliminares"/>
      <sheetName val="M.Obra"/>
      <sheetName val="días habiles 2015"/>
      <sheetName val="INS"/>
      <sheetName val="Ppto"/>
      <sheetName val="Plan auditorí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37-2002"/>
      <sheetName val="Cotiz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F24" t="str">
            <v>Excavación en roca de la explanación, canales y préstamos</v>
          </cell>
          <cell r="G24" t="str">
            <v>m3</v>
          </cell>
        </row>
        <row r="25">
          <cell r="C25">
            <v>210.3</v>
          </cell>
          <cell r="D25">
            <v>210</v>
          </cell>
          <cell r="F25" t="str">
            <v>Excavación en material común  de la explanación, canales y préstamos</v>
          </cell>
          <cell r="G25" t="str">
            <v>m3</v>
          </cell>
        </row>
        <row r="26">
          <cell r="C26">
            <v>210.4</v>
          </cell>
          <cell r="D26">
            <v>210</v>
          </cell>
          <cell r="E26" t="str">
            <v>210P</v>
          </cell>
          <cell r="F26" t="str">
            <v>Limpieza de canales</v>
          </cell>
          <cell r="G26" t="str">
            <v>m3</v>
          </cell>
        </row>
        <row r="27">
          <cell r="C27">
            <v>210.5</v>
          </cell>
          <cell r="D27">
            <v>210</v>
          </cell>
          <cell r="F27" t="str">
            <v>Excavación en material común  de la explanación, canales y préstamos a mano</v>
          </cell>
          <cell r="G27" t="str">
            <v>m3</v>
          </cell>
          <cell r="H27" t="str">
            <v>Tiene en cuenta el programa PICO y PALA</v>
          </cell>
        </row>
        <row r="28">
          <cell r="C28">
            <v>211</v>
          </cell>
          <cell r="D28">
            <v>211</v>
          </cell>
          <cell r="F28" t="str">
            <v>Remoción de derrumbes</v>
          </cell>
          <cell r="G28" t="str">
            <v>m3</v>
          </cell>
          <cell r="H28" t="str">
            <v>No incluye el transporte a distancias mayores a 100 ml</v>
          </cell>
        </row>
        <row r="29">
          <cell r="C29">
            <v>220</v>
          </cell>
          <cell r="D29">
            <v>220</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F31" t="str">
            <v>Pedraplén compacto</v>
          </cell>
          <cell r="G31" t="str">
            <v>m3</v>
          </cell>
          <cell r="H31" t="str">
            <v>No incluye la corona, el suministro de materiales y el transporte</v>
          </cell>
        </row>
        <row r="32">
          <cell r="C32">
            <v>221.2</v>
          </cell>
          <cell r="D32">
            <v>221</v>
          </cell>
          <cell r="F32" t="str">
            <v>Pedraplén suelto</v>
          </cell>
          <cell r="G32" t="str">
            <v>m3</v>
          </cell>
        </row>
        <row r="33">
          <cell r="C33">
            <v>230.1</v>
          </cell>
          <cell r="D33">
            <v>230</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F34" t="str">
            <v>Mejoramiento de la subrasante empleando únicamente material adicionado</v>
          </cell>
          <cell r="G34" t="str">
            <v>m3</v>
          </cell>
        </row>
        <row r="35">
          <cell r="C35">
            <v>310</v>
          </cell>
          <cell r="D35">
            <v>310</v>
          </cell>
          <cell r="F35" t="str">
            <v>Conformación de la calzada existente</v>
          </cell>
          <cell r="G35" t="str">
            <v>m2</v>
          </cell>
          <cell r="H35" t="str">
            <v>No incluye suministro transporte y colocación de los materiales de afirmado y subbase.</v>
          </cell>
        </row>
        <row r="36">
          <cell r="C36">
            <v>311</v>
          </cell>
          <cell r="D36">
            <v>311</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row>
        <row r="39">
          <cell r="C39">
            <v>312</v>
          </cell>
          <cell r="E39" t="str">
            <v>312P</v>
          </cell>
          <cell r="F39" t="str">
            <v>Relleno con material de afirmado para realce de cunetas</v>
          </cell>
          <cell r="G39" t="str">
            <v>m3</v>
          </cell>
        </row>
        <row r="40">
          <cell r="C40">
            <v>320.10000000000002</v>
          </cell>
          <cell r="D40">
            <v>320</v>
          </cell>
          <cell r="F40" t="str">
            <v>Subbase granular de C.B.R.&gt; 20%</v>
          </cell>
          <cell r="G40" t="str">
            <v>m3</v>
          </cell>
          <cell r="H40" t="str">
            <v>No incluye producto estabilizante</v>
          </cell>
        </row>
        <row r="41">
          <cell r="C41">
            <v>320.2</v>
          </cell>
          <cell r="D41">
            <v>320</v>
          </cell>
          <cell r="F41" t="str">
            <v>Subbase granular de C.B.R.&gt; 30%</v>
          </cell>
          <cell r="G41" t="str">
            <v>m3</v>
          </cell>
        </row>
        <row r="42">
          <cell r="C42">
            <v>320.3</v>
          </cell>
          <cell r="D42">
            <v>320</v>
          </cell>
          <cell r="F42" t="str">
            <v>Subbase granular de C.B.R.&gt; 40%</v>
          </cell>
          <cell r="G42" t="str">
            <v>m3</v>
          </cell>
        </row>
        <row r="43">
          <cell r="C43">
            <v>320.39999999999998</v>
          </cell>
          <cell r="D43">
            <v>320</v>
          </cell>
          <cell r="F43" t="str">
            <v>Subbase granular para bacheo</v>
          </cell>
          <cell r="G43" t="str">
            <v>m3</v>
          </cell>
        </row>
        <row r="44">
          <cell r="C44">
            <v>330.1</v>
          </cell>
          <cell r="D44">
            <v>330</v>
          </cell>
          <cell r="F44" t="str">
            <v>Base granular</v>
          </cell>
          <cell r="G44" t="str">
            <v>m3</v>
          </cell>
          <cell r="H44" t="str">
            <v>No incluye producto estabilizante</v>
          </cell>
        </row>
        <row r="45">
          <cell r="C45">
            <v>330.2</v>
          </cell>
          <cell r="D45">
            <v>330</v>
          </cell>
          <cell r="F45" t="str">
            <v>Base granular para bacheo</v>
          </cell>
          <cell r="G45" t="str">
            <v>m3</v>
          </cell>
        </row>
        <row r="46">
          <cell r="C46">
            <v>330.3</v>
          </cell>
          <cell r="D46">
            <v>330</v>
          </cell>
          <cell r="E46" t="str">
            <v>330P</v>
          </cell>
          <cell r="F46" t="str">
            <v>Base triturada</v>
          </cell>
          <cell r="G46" t="str">
            <v>m³</v>
          </cell>
        </row>
        <row r="47">
          <cell r="C47">
            <v>340.1</v>
          </cell>
          <cell r="D47">
            <v>340</v>
          </cell>
          <cell r="F47" t="str">
            <v>Base estabilizada con emulsión asfáltica tipo BEE-1</v>
          </cell>
          <cell r="G47" t="str">
            <v>m3</v>
          </cell>
          <cell r="H47" t="str">
            <v>No incluye la emulsión asfáltica</v>
          </cell>
        </row>
        <row r="48">
          <cell r="C48">
            <v>340.2</v>
          </cell>
          <cell r="D48">
            <v>340</v>
          </cell>
          <cell r="F48" t="str">
            <v>Base estabilizada con emulsión asfáltica tipo BEE-2</v>
          </cell>
          <cell r="G48" t="str">
            <v>m3</v>
          </cell>
        </row>
        <row r="49">
          <cell r="C49">
            <v>340.3</v>
          </cell>
          <cell r="D49">
            <v>340</v>
          </cell>
          <cell r="F49" t="str">
            <v>Base estabilizada con emulsión asfáltica tipo BEE-3</v>
          </cell>
          <cell r="G49" t="str">
            <v>m3</v>
          </cell>
        </row>
        <row r="50">
          <cell r="C50">
            <v>341.1</v>
          </cell>
          <cell r="D50">
            <v>341</v>
          </cell>
          <cell r="F50" t="str">
            <v>Base estabilizada con cemento</v>
          </cell>
          <cell r="G50" t="str">
            <v>m3</v>
          </cell>
        </row>
        <row r="51">
          <cell r="C51">
            <v>341.2</v>
          </cell>
          <cell r="D51">
            <v>341</v>
          </cell>
          <cell r="F51" t="str">
            <v>Cemento</v>
          </cell>
          <cell r="G51" t="str">
            <v>Kg</v>
          </cell>
        </row>
        <row r="52">
          <cell r="C52">
            <v>341.3</v>
          </cell>
          <cell r="D52">
            <v>341</v>
          </cell>
          <cell r="F52" t="str">
            <v xml:space="preserve">Base estabilizada fresado-cemento(3%) con adición de base granular(10%) </v>
          </cell>
          <cell r="G52" t="str">
            <v>m3</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432.1</v>
          </cell>
          <cell r="E69" t="str">
            <v>432P</v>
          </cell>
          <cell r="F69" t="str">
            <v>Sello de fisuras con emulsión asfáltica tipo CRL-PM</v>
          </cell>
          <cell r="G69" t="str">
            <v>m2</v>
          </cell>
        </row>
        <row r="70">
          <cell r="C70">
            <v>433</v>
          </cell>
          <cell r="D70">
            <v>433</v>
          </cell>
          <cell r="F70" t="str">
            <v>Lechada asfáltica</v>
          </cell>
          <cell r="G70" t="str">
            <v>m2</v>
          </cell>
        </row>
        <row r="71">
          <cell r="C71">
            <v>434</v>
          </cell>
          <cell r="E71" t="str">
            <v>434P</v>
          </cell>
          <cell r="F71" t="str">
            <v>Sello de grietas</v>
          </cell>
          <cell r="G71" t="str">
            <v>ml</v>
          </cell>
        </row>
        <row r="72">
          <cell r="C72">
            <v>435</v>
          </cell>
          <cell r="E72" t="str">
            <v>435P</v>
          </cell>
          <cell r="F72" t="str">
            <v>Sello de juntas de pavimento de concreto hidráulico</v>
          </cell>
          <cell r="G72" t="str">
            <v>ml</v>
          </cell>
        </row>
        <row r="73">
          <cell r="C73">
            <v>440.1</v>
          </cell>
          <cell r="D73">
            <v>440</v>
          </cell>
          <cell r="F73" t="str">
            <v>Mezcla densa en frío tipo MDF-1</v>
          </cell>
          <cell r="G73" t="str">
            <v>m3</v>
          </cell>
          <cell r="H73" t="str">
            <v>No incluye suministro y almacenamiento del cemento asfáltico</v>
          </cell>
        </row>
        <row r="74">
          <cell r="C74">
            <v>440.2</v>
          </cell>
          <cell r="D74">
            <v>440</v>
          </cell>
          <cell r="F74" t="str">
            <v>Mezcla densa en frío tipo MDF-2</v>
          </cell>
          <cell r="G74" t="str">
            <v>m3</v>
          </cell>
        </row>
        <row r="75">
          <cell r="C75">
            <v>440.3</v>
          </cell>
          <cell r="D75">
            <v>440</v>
          </cell>
          <cell r="F75" t="str">
            <v>Mezcla densa en frío tipo MDF-3</v>
          </cell>
          <cell r="G75" t="str">
            <v>m3</v>
          </cell>
        </row>
        <row r="76">
          <cell r="C76">
            <v>440.5</v>
          </cell>
          <cell r="D76">
            <v>440</v>
          </cell>
          <cell r="F76" t="str">
            <v>Mezcla densa en frío para bacheo</v>
          </cell>
          <cell r="G76" t="str">
            <v>m3</v>
          </cell>
        </row>
        <row r="77">
          <cell r="C77">
            <v>441.1</v>
          </cell>
          <cell r="D77">
            <v>441</v>
          </cell>
          <cell r="F77" t="str">
            <v>Mezcla abierta en frío tipo MAF-1</v>
          </cell>
          <cell r="G77" t="str">
            <v>m3</v>
          </cell>
        </row>
        <row r="78">
          <cell r="C78">
            <v>441.2</v>
          </cell>
          <cell r="D78">
            <v>441</v>
          </cell>
          <cell r="F78" t="str">
            <v>Mezcla abierta en frío tipo MAF-2</v>
          </cell>
          <cell r="G78" t="str">
            <v>m3</v>
          </cell>
        </row>
        <row r="79">
          <cell r="C79">
            <v>441.3</v>
          </cell>
          <cell r="D79">
            <v>441</v>
          </cell>
          <cell r="F79" t="str">
            <v>Mezcla abierta en frío tipo MAF-3</v>
          </cell>
          <cell r="G79" t="str">
            <v>m3</v>
          </cell>
        </row>
        <row r="80">
          <cell r="C80">
            <v>441.4</v>
          </cell>
          <cell r="D80">
            <v>441</v>
          </cell>
          <cell r="F80" t="str">
            <v>Mezcla abierta en frío para bacheo</v>
          </cell>
          <cell r="G80" t="str">
            <v>m3</v>
          </cell>
        </row>
        <row r="81">
          <cell r="C81">
            <v>450.1</v>
          </cell>
          <cell r="D81">
            <v>450</v>
          </cell>
          <cell r="F81" t="str">
            <v>Mezcla densa en caliente tipo MDC-1</v>
          </cell>
          <cell r="G81" t="str">
            <v>m3</v>
          </cell>
        </row>
        <row r="82">
          <cell r="C82">
            <v>450.2</v>
          </cell>
          <cell r="D82">
            <v>450</v>
          </cell>
          <cell r="F82" t="str">
            <v>Mezcla densa en caliente tipo MDC-2</v>
          </cell>
          <cell r="G82" t="str">
            <v>m3</v>
          </cell>
        </row>
        <row r="83">
          <cell r="C83">
            <v>450.3</v>
          </cell>
          <cell r="D83">
            <v>450</v>
          </cell>
          <cell r="F83" t="str">
            <v>Mezcla densa en caliente tipo MDC-3</v>
          </cell>
          <cell r="G83" t="str">
            <v>m3</v>
          </cell>
        </row>
        <row r="84">
          <cell r="C84">
            <v>450.4</v>
          </cell>
          <cell r="D84">
            <v>450</v>
          </cell>
          <cell r="F84" t="str">
            <v>Mezcla densa en caliente para bacheo</v>
          </cell>
          <cell r="G84" t="str">
            <v>m3</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t="str">
            <v>Mezcla densa en caliente tipo MDC-1 para bacheo</v>
          </cell>
          <cell r="G90" t="str">
            <v>m3</v>
          </cell>
          <cell r="H90" t="str">
            <v>Incluye riego de liga, suministro y transporte del cemento asfáltico</v>
          </cell>
        </row>
        <row r="91">
          <cell r="C91">
            <v>450.12</v>
          </cell>
          <cell r="D91">
            <v>450</v>
          </cell>
          <cell r="E91" t="str">
            <v>450P-3</v>
          </cell>
          <cell r="F91" t="str">
            <v>Mezcla densa en caliente tipo MDC-1 para bacheo</v>
          </cell>
          <cell r="G91" t="str">
            <v>m3</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t="str">
            <v>m3</v>
          </cell>
          <cell r="H102" t="str">
            <v>Incluye estudios y diseños y suministro y transporte del cemento asfáltico</v>
          </cell>
        </row>
        <row r="103">
          <cell r="C103">
            <v>450.25</v>
          </cell>
          <cell r="D103">
            <v>450</v>
          </cell>
          <cell r="E103" t="str">
            <v>450P</v>
          </cell>
          <cell r="F103" t="str">
            <v>Parcheo con mezcla densa en caliente tipo MDC-2</v>
          </cell>
          <cell r="G103" t="str">
            <v>m3</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t="str">
            <v>m3</v>
          </cell>
          <cell r="H104" t="str">
            <v>Incluye estudios y diseños, suministro y transporte del cemento asfáltico</v>
          </cell>
        </row>
        <row r="105">
          <cell r="C105">
            <v>450.27</v>
          </cell>
          <cell r="D105">
            <v>450</v>
          </cell>
          <cell r="E105" t="str">
            <v>450P-1</v>
          </cell>
          <cell r="F105" t="str">
            <v>Mezcla densa en caliente tipo MDC-1</v>
          </cell>
          <cell r="G105" t="str">
            <v>m3</v>
          </cell>
          <cell r="H105" t="str">
            <v>Incluye estudios y diseños, riego de liga, suministro y transporte del cemento asfáltico</v>
          </cell>
        </row>
        <row r="106">
          <cell r="C106">
            <v>450.28</v>
          </cell>
          <cell r="D106">
            <v>450</v>
          </cell>
          <cell r="E106" t="str">
            <v>450P-1</v>
          </cell>
          <cell r="F106" t="str">
            <v>Mezcla densa en caliente tipo MDC-3</v>
          </cell>
          <cell r="G106" t="str">
            <v>m3</v>
          </cell>
          <cell r="H106" t="str">
            <v>Incluye estudios y diseños, suministro y transporte del cemento asfáltico</v>
          </cell>
        </row>
        <row r="107">
          <cell r="C107">
            <v>450.29</v>
          </cell>
          <cell r="D107">
            <v>450</v>
          </cell>
          <cell r="E107" t="str">
            <v>450P-3</v>
          </cell>
          <cell r="F107" t="str">
            <v>Mezcla densa en caliente tipo MDC-2 para bacheo</v>
          </cell>
          <cell r="G107" t="str">
            <v>m3</v>
          </cell>
          <cell r="H107" t="str">
            <v>Incluye suministro y transporte del cemento asfáltico</v>
          </cell>
        </row>
        <row r="108">
          <cell r="C108">
            <v>451.1</v>
          </cell>
          <cell r="D108">
            <v>451</v>
          </cell>
          <cell r="F108" t="str">
            <v>Mezcla abierta en caliente tipo MAC-1</v>
          </cell>
          <cell r="G108" t="str">
            <v>m3</v>
          </cell>
        </row>
        <row r="109">
          <cell r="C109">
            <v>451.2</v>
          </cell>
          <cell r="D109">
            <v>451</v>
          </cell>
          <cell r="F109" t="str">
            <v>Mezcla abierta en caliente tipo MAC-2</v>
          </cell>
          <cell r="G109" t="str">
            <v>m3</v>
          </cell>
        </row>
        <row r="110">
          <cell r="C110">
            <v>451.3</v>
          </cell>
          <cell r="D110">
            <v>451</v>
          </cell>
          <cell r="F110" t="str">
            <v>Mezcla abierta en caliente tipo MAC-3</v>
          </cell>
          <cell r="G110" t="str">
            <v>m3</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F112" t="str">
            <v>Fresado de pavimento asfáltico</v>
          </cell>
          <cell r="G112" t="str">
            <v>m2</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t="str">
            <v>Pavimento asfáltico reciclado en caliente tipo MDC-1</v>
          </cell>
          <cell r="G120" t="str">
            <v>m3</v>
          </cell>
          <cell r="H120" t="str">
            <v>No incluye suministro y almacenamiento del cemento asfáltico o la emulsión. Tampoco el agente rejuvenecedor</v>
          </cell>
        </row>
        <row r="121">
          <cell r="C121">
            <v>462.2</v>
          </cell>
          <cell r="D121">
            <v>462</v>
          </cell>
          <cell r="F121" t="str">
            <v>Pavimento asfáltico reciclado en caliente tipo MDC-2</v>
          </cell>
          <cell r="G121" t="str">
            <v>m3</v>
          </cell>
        </row>
        <row r="122">
          <cell r="C122">
            <v>462.3</v>
          </cell>
          <cell r="D122">
            <v>462</v>
          </cell>
          <cell r="F122" t="str">
            <v>Pavimento asfáltico reciclado en caliente tipo MDC-3</v>
          </cell>
          <cell r="G122" t="str">
            <v>m3</v>
          </cell>
        </row>
        <row r="123">
          <cell r="C123">
            <v>462.4</v>
          </cell>
          <cell r="D123">
            <v>462</v>
          </cell>
          <cell r="F123" t="str">
            <v>Pavimento asfáltico reciclado en caliente para bacheo</v>
          </cell>
          <cell r="G123" t="str">
            <v>m3</v>
          </cell>
        </row>
        <row r="124">
          <cell r="C124">
            <v>470</v>
          </cell>
          <cell r="E124" t="str">
            <v>470P</v>
          </cell>
          <cell r="F124" t="str">
            <v>Asfalto Natural (Asfaltita)</v>
          </cell>
          <cell r="G124" t="str">
            <v>m3</v>
          </cell>
        </row>
        <row r="125">
          <cell r="C125">
            <v>500</v>
          </cell>
          <cell r="D125">
            <v>500</v>
          </cell>
          <cell r="F125" t="str">
            <v>Pavimento de concreto hidráulico</v>
          </cell>
          <cell r="G125" t="str">
            <v>m3</v>
          </cell>
          <cell r="H125" t="str">
            <v>No incluye la preparación de la superficie existente</v>
          </cell>
        </row>
        <row r="126">
          <cell r="C126">
            <v>501</v>
          </cell>
          <cell r="E126" t="str">
            <v>501P</v>
          </cell>
          <cell r="F126" t="str">
            <v>Corte en losas de pavimento rígido</v>
          </cell>
          <cell r="G126" t="str">
            <v>ml</v>
          </cell>
        </row>
        <row r="127">
          <cell r="C127">
            <v>510</v>
          </cell>
          <cell r="D127">
            <v>510</v>
          </cell>
          <cell r="F127" t="str">
            <v>Pavimento de adoquines de concreto</v>
          </cell>
          <cell r="G127" t="str">
            <v>m2</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row>
        <row r="129">
          <cell r="C129">
            <v>510.2</v>
          </cell>
          <cell r="D129">
            <v>510</v>
          </cell>
          <cell r="E129" t="str">
            <v>510P</v>
          </cell>
          <cell r="F129" t="str">
            <v>Andenes en adoquín estructural vehicular Tipo 1</v>
          </cell>
          <cell r="G129" t="str">
            <v>m2</v>
          </cell>
        </row>
        <row r="130">
          <cell r="C130">
            <v>510.3</v>
          </cell>
          <cell r="D130">
            <v>510</v>
          </cell>
          <cell r="E130" t="str">
            <v>510P</v>
          </cell>
          <cell r="F130" t="str">
            <v>Andenes en adoquín estructural vehicular Tipo 2</v>
          </cell>
          <cell r="G130" t="str">
            <v>m2</v>
          </cell>
        </row>
        <row r="131">
          <cell r="C131">
            <v>600.1</v>
          </cell>
          <cell r="D131">
            <v>600</v>
          </cell>
          <cell r="F131" t="str">
            <v>Excavaciones varias sin clasificar</v>
          </cell>
          <cell r="G131" t="str">
            <v>m3</v>
          </cell>
        </row>
        <row r="132">
          <cell r="C132">
            <v>600.20000000000005</v>
          </cell>
          <cell r="D132">
            <v>600</v>
          </cell>
          <cell r="F132" t="str">
            <v>Excavaciones varias en roca en seco</v>
          </cell>
          <cell r="G132" t="str">
            <v>m3</v>
          </cell>
        </row>
        <row r="133">
          <cell r="C133">
            <v>600.29999999999995</v>
          </cell>
          <cell r="D133">
            <v>600</v>
          </cell>
          <cell r="F133" t="str">
            <v>Excavaciones varias en roca bajo agua</v>
          </cell>
          <cell r="G133" t="str">
            <v>m3</v>
          </cell>
        </row>
        <row r="134">
          <cell r="C134">
            <v>600.4</v>
          </cell>
          <cell r="D134">
            <v>600</v>
          </cell>
          <cell r="F134" t="str">
            <v>Excavaciones varias en material común en seco</v>
          </cell>
          <cell r="G134" t="str">
            <v>m3</v>
          </cell>
        </row>
        <row r="135">
          <cell r="C135">
            <v>600.5</v>
          </cell>
          <cell r="D135">
            <v>600</v>
          </cell>
          <cell r="F135" t="str">
            <v>Excavaciones varias en material común bajo agua</v>
          </cell>
          <cell r="G135" t="str">
            <v>m3</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F140" t="str">
            <v>Excavaciones varias en roca en seco</v>
          </cell>
          <cell r="G140" t="str">
            <v>m3</v>
          </cell>
        </row>
        <row r="141">
          <cell r="C141">
            <v>601.20000000000005</v>
          </cell>
          <cell r="D141">
            <v>601</v>
          </cell>
          <cell r="F141" t="str">
            <v>Excavaciones varias en roca bajo agua</v>
          </cell>
          <cell r="G141" t="str">
            <v>m3</v>
          </cell>
        </row>
        <row r="142">
          <cell r="C142">
            <v>601.29999999999995</v>
          </cell>
          <cell r="D142">
            <v>601</v>
          </cell>
          <cell r="F142" t="str">
            <v>Excavaciones varias en material común en seco</v>
          </cell>
          <cell r="G142" t="str">
            <v>m3</v>
          </cell>
        </row>
        <row r="143">
          <cell r="C143">
            <v>601.4</v>
          </cell>
          <cell r="D143">
            <v>601</v>
          </cell>
          <cell r="F143" t="str">
            <v>Excavaciones varias en material común bajo agua</v>
          </cell>
          <cell r="G143" t="str">
            <v>m3</v>
          </cell>
        </row>
        <row r="144">
          <cell r="C144">
            <v>610.1</v>
          </cell>
          <cell r="D144">
            <v>610</v>
          </cell>
          <cell r="F144" t="str">
            <v>Rellenos para estructuras</v>
          </cell>
          <cell r="G144" t="str">
            <v>m3</v>
          </cell>
          <cell r="H144" t="str">
            <v>No incluye la preparación de la superficie sobre la que irá el relleno.</v>
          </cell>
        </row>
        <row r="145">
          <cell r="C145">
            <v>610.20000000000005</v>
          </cell>
          <cell r="D145">
            <v>610</v>
          </cell>
          <cell r="F145" t="str">
            <v>Material filtrante</v>
          </cell>
          <cell r="G145" t="str">
            <v>m3</v>
          </cell>
        </row>
        <row r="146">
          <cell r="C146">
            <v>612</v>
          </cell>
          <cell r="E146" t="str">
            <v>612P</v>
          </cell>
          <cell r="F146" t="str">
            <v>Geobloques</v>
          </cell>
          <cell r="G146" t="str">
            <v>m3</v>
          </cell>
        </row>
        <row r="147">
          <cell r="C147">
            <v>620.1</v>
          </cell>
          <cell r="D147">
            <v>620</v>
          </cell>
          <cell r="F147" t="str">
            <v>Pilotes prefabricados de concreto</v>
          </cell>
          <cell r="G147" t="str">
            <v>ml</v>
          </cell>
        </row>
        <row r="148">
          <cell r="C148">
            <v>620.20000000000005</v>
          </cell>
          <cell r="D148">
            <v>620</v>
          </cell>
          <cell r="F148" t="str">
            <v>Extensión de pilotes</v>
          </cell>
          <cell r="G148" t="str">
            <v>ml</v>
          </cell>
        </row>
        <row r="149">
          <cell r="C149">
            <v>620.29999999999995</v>
          </cell>
          <cell r="D149">
            <v>620</v>
          </cell>
          <cell r="F149" t="str">
            <v>Prueba de carga</v>
          </cell>
          <cell r="G149" t="str">
            <v>Un</v>
          </cell>
        </row>
        <row r="150">
          <cell r="C150">
            <v>621.1</v>
          </cell>
          <cell r="D150">
            <v>621</v>
          </cell>
          <cell r="F150" t="str">
            <v>Pilote de concreto fundido in-situ de diámetro____</v>
          </cell>
          <cell r="G150" t="str">
            <v>ml</v>
          </cell>
        </row>
        <row r="151">
          <cell r="C151">
            <v>621.20000000000005</v>
          </cell>
          <cell r="D151">
            <v>621</v>
          </cell>
          <cell r="F151" t="str">
            <v>Base acampanada</v>
          </cell>
          <cell r="G151" t="str">
            <v>m3</v>
          </cell>
        </row>
        <row r="152">
          <cell r="C152">
            <v>621.29999999999995</v>
          </cell>
          <cell r="D152">
            <v>621</v>
          </cell>
          <cell r="F152" t="str">
            <v>Pilote de prueba de diámetro ____</v>
          </cell>
          <cell r="G152" t="str">
            <v>ml</v>
          </cell>
        </row>
        <row r="153">
          <cell r="C153">
            <v>621.4</v>
          </cell>
          <cell r="D153">
            <v>621</v>
          </cell>
          <cell r="F153" t="str">
            <v>Base acampanada de prueba</v>
          </cell>
          <cell r="G153" t="str">
            <v>m3</v>
          </cell>
        </row>
        <row r="154">
          <cell r="C154">
            <v>621.5</v>
          </cell>
          <cell r="D154">
            <v>621</v>
          </cell>
          <cell r="F154" t="str">
            <v>Camisa permanente de diámetro exterior ____</v>
          </cell>
          <cell r="G154" t="str">
            <v>ml</v>
          </cell>
        </row>
        <row r="155">
          <cell r="C155">
            <v>621.6</v>
          </cell>
          <cell r="D155">
            <v>621</v>
          </cell>
          <cell r="F155" t="str">
            <v>Prueba de carga</v>
          </cell>
          <cell r="G155" t="str">
            <v>Un</v>
          </cell>
        </row>
        <row r="156">
          <cell r="C156">
            <v>622.1</v>
          </cell>
          <cell r="D156">
            <v>622</v>
          </cell>
          <cell r="F156" t="str">
            <v>Tablestacado de madera</v>
          </cell>
          <cell r="G156" t="str">
            <v>m2</v>
          </cell>
        </row>
        <row r="157">
          <cell r="C157">
            <v>622.20000000000005</v>
          </cell>
          <cell r="D157">
            <v>622</v>
          </cell>
          <cell r="F157" t="str">
            <v>Tablestacado metálico</v>
          </cell>
          <cell r="G157" t="str">
            <v>m2</v>
          </cell>
        </row>
        <row r="158">
          <cell r="C158">
            <v>622.29999999999995</v>
          </cell>
          <cell r="D158">
            <v>622</v>
          </cell>
          <cell r="F158" t="str">
            <v>Tablestacado de concreto reforzado</v>
          </cell>
          <cell r="G158" t="str">
            <v>m2</v>
          </cell>
        </row>
        <row r="159">
          <cell r="C159">
            <v>622.4</v>
          </cell>
          <cell r="D159">
            <v>622</v>
          </cell>
          <cell r="F159" t="str">
            <v>Tablestacado de concreto preesforzado</v>
          </cell>
          <cell r="G159" t="str">
            <v>m2</v>
          </cell>
        </row>
        <row r="160">
          <cell r="C160">
            <v>622.5</v>
          </cell>
          <cell r="D160">
            <v>622</v>
          </cell>
          <cell r="F160" t="str">
            <v>Corte del extremo superior del elemento</v>
          </cell>
          <cell r="G160" t="str">
            <v>ml</v>
          </cell>
        </row>
        <row r="161">
          <cell r="C161">
            <v>622.6</v>
          </cell>
          <cell r="D161">
            <v>622</v>
          </cell>
          <cell r="E161" t="str">
            <v>622P</v>
          </cell>
          <cell r="F161" t="str">
            <v>Tablestacado metálico</v>
          </cell>
          <cell r="G161" t="str">
            <v>ml</v>
          </cell>
          <cell r="H161" t="str">
            <v>La unidad de medida es el metro lineal</v>
          </cell>
        </row>
        <row r="162">
          <cell r="C162">
            <v>623.1</v>
          </cell>
          <cell r="E162" t="str">
            <v>623P</v>
          </cell>
          <cell r="F162" t="str">
            <v>Suministro e hincamiento de rieles</v>
          </cell>
          <cell r="G162" t="str">
            <v>ml</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2" refreshError="1"/>
      <sheetData sheetId="3" refreshError="1"/>
      <sheetData sheetId="4" refreshError="1"/>
      <sheetData sheetId="5" refreshError="1"/>
      <sheetData sheetId="6"/>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
      <sheetName val="EQUI"/>
      <sheetName val="TRANSP"/>
      <sheetName val="M.O."/>
      <sheetName val="Hoja1"/>
      <sheetName val="LIST ACTIV"/>
      <sheetName val="PPTO OBRA CD"/>
      <sheetName val="AIU-AT"/>
      <sheetName val="PPTO ADECUACIÓN DE TERRENO"/>
      <sheetName val="CANTIDADES"/>
      <sheetName val="Hoja2"/>
      <sheetName val="PPTO OBRA CTOT"/>
      <sheetName val="AIU-JJZG"/>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9"/>
      <sheetName val="23"/>
      <sheetName val="24"/>
      <sheetName val="103"/>
      <sheetName val="104"/>
      <sheetName val="105"/>
      <sheetName val="25"/>
      <sheetName val="26"/>
      <sheetName val="27"/>
      <sheetName val="30"/>
      <sheetName val="32"/>
      <sheetName val="33"/>
      <sheetName val="31"/>
      <sheetName val="28"/>
      <sheetName val="43"/>
      <sheetName val="44"/>
      <sheetName val="45"/>
      <sheetName val="46"/>
      <sheetName val="46a"/>
      <sheetName val="47"/>
      <sheetName val="47a"/>
      <sheetName val="48"/>
      <sheetName val="106"/>
      <sheetName val="49"/>
      <sheetName val="107"/>
      <sheetName val="40"/>
      <sheetName val="52"/>
      <sheetName val="108"/>
      <sheetName val="53"/>
      <sheetName val="109"/>
      <sheetName val="110"/>
      <sheetName val="111"/>
      <sheetName val="83"/>
      <sheetName val="34"/>
      <sheetName val="35"/>
      <sheetName val="93"/>
      <sheetName val="41"/>
      <sheetName val="112"/>
      <sheetName val="84"/>
      <sheetName val="85"/>
      <sheetName val="86"/>
      <sheetName val="90"/>
      <sheetName val="90a"/>
      <sheetName val="91"/>
      <sheetName val="113"/>
      <sheetName val="87"/>
      <sheetName val="89"/>
      <sheetName val="99"/>
      <sheetName val="100"/>
      <sheetName val="88"/>
      <sheetName val="60"/>
      <sheetName val="61"/>
      <sheetName val="62"/>
      <sheetName val="63"/>
      <sheetName val="67"/>
      <sheetName val="175"/>
      <sheetName val="69"/>
      <sheetName val="64"/>
      <sheetName val="81"/>
      <sheetName val="65"/>
      <sheetName val="73"/>
      <sheetName val="114"/>
      <sheetName val="71"/>
      <sheetName val="70"/>
      <sheetName val="54"/>
      <sheetName val="58"/>
      <sheetName val="115"/>
      <sheetName val="82"/>
      <sheetName val="95"/>
      <sheetName val="59"/>
      <sheetName val="116"/>
      <sheetName val="117"/>
      <sheetName val="118"/>
      <sheetName val="119"/>
      <sheetName val="120"/>
      <sheetName val="121"/>
      <sheetName val="163"/>
      <sheetName val="122"/>
      <sheetName val="162"/>
      <sheetName val="161"/>
      <sheetName val="160"/>
      <sheetName val="159"/>
      <sheetName val="123"/>
      <sheetName val="124"/>
      <sheetName val="172"/>
      <sheetName val="173"/>
      <sheetName val="125"/>
      <sheetName val="126"/>
      <sheetName val="127"/>
      <sheetName val="158"/>
      <sheetName val="132"/>
      <sheetName val="133"/>
      <sheetName val="134"/>
      <sheetName val="135"/>
      <sheetName val="136"/>
      <sheetName val="137"/>
      <sheetName val="177"/>
      <sheetName val="138"/>
      <sheetName val="139"/>
      <sheetName val="140"/>
      <sheetName val="141"/>
      <sheetName val="142"/>
      <sheetName val="143"/>
      <sheetName val="144"/>
      <sheetName val="156"/>
      <sheetName val="157"/>
      <sheetName val="167"/>
      <sheetName val="164"/>
      <sheetName val="168"/>
      <sheetName val="169"/>
      <sheetName val="165"/>
      <sheetName val="166"/>
      <sheetName val="170"/>
      <sheetName val="171"/>
      <sheetName val="98"/>
      <sheetName val="96"/>
      <sheetName val="174"/>
      <sheetName val="92"/>
      <sheetName val="145"/>
      <sheetName val="146"/>
      <sheetName val="147"/>
      <sheetName val="148"/>
      <sheetName val="149"/>
      <sheetName val="150"/>
      <sheetName val="151"/>
      <sheetName val="152"/>
      <sheetName val="153"/>
      <sheetName val="75"/>
      <sheetName val="76"/>
      <sheetName val="77"/>
      <sheetName val="78"/>
      <sheetName val="128"/>
      <sheetName val="129"/>
      <sheetName val="154"/>
      <sheetName val="155"/>
      <sheetName val="178"/>
      <sheetName val="176"/>
      <sheetName val="72"/>
      <sheetName val="131"/>
      <sheetName val="74"/>
      <sheetName val="anex 5 formul prop"/>
      <sheetName val="analisis de AIU "/>
      <sheetName val="36"/>
      <sheetName val="37"/>
      <sheetName val="38"/>
      <sheetName val="39"/>
      <sheetName val="42"/>
      <sheetName val="50"/>
      <sheetName val="51"/>
      <sheetName val="55"/>
      <sheetName val="56"/>
      <sheetName val="57"/>
      <sheetName val="66"/>
      <sheetName val="68"/>
      <sheetName val="79"/>
      <sheetName val="80"/>
      <sheetName val="94"/>
      <sheetName val="97"/>
      <sheetName val="101"/>
      <sheetName val="102"/>
      <sheetName val="130"/>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s>
    <sheetDataSet>
      <sheetData sheetId="0"/>
      <sheetData sheetId="1"/>
      <sheetData sheetId="2"/>
      <sheetData sheetId="3"/>
      <sheetData sheetId="4"/>
      <sheetData sheetId="5"/>
      <sheetData sheetId="6">
        <row r="8">
          <cell r="A8">
            <v>1</v>
          </cell>
          <cell r="B8" t="str">
            <v>Localizacion y Replanteo general del Proyecto</v>
          </cell>
          <cell r="C8" t="str">
            <v>m2</v>
          </cell>
          <cell r="D8">
            <v>2400</v>
          </cell>
          <cell r="E8">
            <v>2787</v>
          </cell>
          <cell r="F8">
            <v>6688800</v>
          </cell>
        </row>
        <row r="9">
          <cell r="A9">
            <v>159</v>
          </cell>
          <cell r="B9" t="str">
            <v>Descapote y limpeza de capa vegetal (incluye retiro)</v>
          </cell>
          <cell r="C9" t="str">
            <v>M2</v>
          </cell>
          <cell r="D9">
            <v>700</v>
          </cell>
          <cell r="E9">
            <v>4919</v>
          </cell>
          <cell r="F9">
            <v>3443300</v>
          </cell>
        </row>
        <row r="10">
          <cell r="A10">
            <v>9</v>
          </cell>
          <cell r="B10" t="str">
            <v>Cerramiento Provisional en yute verde</v>
          </cell>
          <cell r="C10" t="str">
            <v>m2</v>
          </cell>
          <cell r="D10">
            <v>350</v>
          </cell>
          <cell r="E10">
            <v>6028</v>
          </cell>
          <cell r="F10">
            <v>2109800</v>
          </cell>
        </row>
        <row r="11">
          <cell r="A11">
            <v>3</v>
          </cell>
          <cell r="B11" t="str">
            <v>Demolicion de andenes en concreto simple (incluye retiro)</v>
          </cell>
          <cell r="C11" t="str">
            <v>m2</v>
          </cell>
          <cell r="D11">
            <v>116.1</v>
          </cell>
          <cell r="E11">
            <v>18105</v>
          </cell>
          <cell r="F11">
            <v>2101991</v>
          </cell>
        </row>
        <row r="12">
          <cell r="A12">
            <v>4</v>
          </cell>
          <cell r="B12" t="str">
            <v>Demolicion de Sardineles en concreto reforzado (Incluye retiro)</v>
          </cell>
          <cell r="C12" t="str">
            <v>ml</v>
          </cell>
          <cell r="D12">
            <v>90</v>
          </cell>
          <cell r="E12">
            <v>6721</v>
          </cell>
          <cell r="F12">
            <v>604890</v>
          </cell>
        </row>
        <row r="13">
          <cell r="A13">
            <v>83</v>
          </cell>
          <cell r="B13" t="str">
            <v>Demolicion de Escaleras y rampas en concreto sobre tierra (incluye retiro de material sobrante)</v>
          </cell>
          <cell r="C13" t="str">
            <v>m3</v>
          </cell>
          <cell r="D13">
            <v>30</v>
          </cell>
          <cell r="E13">
            <v>77490</v>
          </cell>
          <cell r="F13">
            <v>2324700</v>
          </cell>
        </row>
        <row r="14">
          <cell r="A14">
            <v>160</v>
          </cell>
          <cell r="B14" t="str">
            <v>Desmonte y retiro de lisaderos en lamina</v>
          </cell>
          <cell r="C14" t="str">
            <v>und</v>
          </cell>
          <cell r="D14">
            <v>3</v>
          </cell>
          <cell r="E14">
            <v>98250</v>
          </cell>
          <cell r="F14">
            <v>294750</v>
          </cell>
        </row>
        <row r="15">
          <cell r="A15">
            <v>161</v>
          </cell>
          <cell r="B15" t="str">
            <v>Desmonte y retiro de juego infantil (rueda metalica)</v>
          </cell>
          <cell r="C15" t="str">
            <v>und</v>
          </cell>
          <cell r="D15">
            <v>1</v>
          </cell>
          <cell r="E15">
            <v>163378</v>
          </cell>
          <cell r="F15">
            <v>163378</v>
          </cell>
        </row>
        <row r="16">
          <cell r="A16">
            <v>162</v>
          </cell>
          <cell r="B16" t="str">
            <v>Desmonte demolicion y retiro de placas prefabricadas en concreto de 50 cm x 50 cm instaladas sobre grama dilatadas cada 5 cm</v>
          </cell>
          <cell r="C16" t="str">
            <v>m2</v>
          </cell>
          <cell r="D16">
            <v>199</v>
          </cell>
          <cell r="E16">
            <v>11317</v>
          </cell>
          <cell r="F16">
            <v>2252083</v>
          </cell>
        </row>
        <row r="17">
          <cell r="A17">
            <v>163</v>
          </cell>
          <cell r="B17" t="str">
            <v>Demolicion y Retiro de juego de mesa y 4 bancas en concreto</v>
          </cell>
          <cell r="C17" t="str">
            <v>und</v>
          </cell>
          <cell r="D17">
            <v>5</v>
          </cell>
          <cell r="E17">
            <v>78588</v>
          </cell>
          <cell r="F17">
            <v>392940</v>
          </cell>
        </row>
        <row r="18">
          <cell r="A18">
            <v>164</v>
          </cell>
          <cell r="B18" t="str">
            <v>tala de arboles de mediano porte, incluye retiro y disposicion de material</v>
          </cell>
          <cell r="C18" t="str">
            <v>und</v>
          </cell>
          <cell r="D18">
            <v>2</v>
          </cell>
          <cell r="E18">
            <v>270148</v>
          </cell>
          <cell r="F18">
            <v>540296</v>
          </cell>
        </row>
        <row r="19">
          <cell r="A19" t="str">
            <v>CAPITULO II - MOVIMIENTOS DE TIERRA</v>
          </cell>
          <cell r="B19">
            <v>540296</v>
          </cell>
          <cell r="C19">
            <v>540296</v>
          </cell>
          <cell r="D19">
            <v>540296</v>
          </cell>
          <cell r="E19">
            <v>540296</v>
          </cell>
          <cell r="F19">
            <v>540296</v>
          </cell>
        </row>
        <row r="20">
          <cell r="A20">
            <v>12</v>
          </cell>
          <cell r="B20" t="str">
            <v>Excavacion manual en material comun</v>
          </cell>
          <cell r="C20" t="str">
            <v>m3</v>
          </cell>
          <cell r="D20">
            <v>1346.8</v>
          </cell>
          <cell r="E20">
            <v>14543</v>
          </cell>
          <cell r="F20">
            <v>19586512</v>
          </cell>
        </row>
        <row r="21">
          <cell r="A21">
            <v>13</v>
          </cell>
          <cell r="B21" t="str">
            <v>Excavacion Manual en conglomerado</v>
          </cell>
          <cell r="C21" t="str">
            <v>m3</v>
          </cell>
          <cell r="D21">
            <v>220</v>
          </cell>
          <cell r="E21">
            <v>21767</v>
          </cell>
          <cell r="F21">
            <v>4788740</v>
          </cell>
        </row>
        <row r="22">
          <cell r="A22">
            <v>8</v>
          </cell>
          <cell r="B22" t="str">
            <v>Cargue, Transporte y disposicion de materiales provenientes de excavaciones</v>
          </cell>
          <cell r="C22" t="str">
            <v>m3-km</v>
          </cell>
          <cell r="D22">
            <v>15668</v>
          </cell>
          <cell r="E22">
            <v>2743</v>
          </cell>
          <cell r="F22">
            <v>42977324</v>
          </cell>
        </row>
        <row r="23">
          <cell r="A23" t="str">
            <v>CAPITULO III- CIMENTACIONES PROFUNDAS</v>
          </cell>
          <cell r="B23">
            <v>42977312</v>
          </cell>
          <cell r="C23">
            <v>42977312</v>
          </cell>
          <cell r="D23">
            <v>42977312</v>
          </cell>
          <cell r="E23">
            <v>42977312</v>
          </cell>
          <cell r="F23">
            <v>42977312</v>
          </cell>
        </row>
        <row r="24">
          <cell r="A24">
            <v>23</v>
          </cell>
          <cell r="B24" t="str">
            <v>Excavacion manual para caisson material sin clasificar de 0-5 m de profundidad (incluye retiro)</v>
          </cell>
          <cell r="C24" t="str">
            <v>m3</v>
          </cell>
          <cell r="D24">
            <v>140.83000000000001</v>
          </cell>
          <cell r="E24">
            <v>104631</v>
          </cell>
          <cell r="F24">
            <v>14735184</v>
          </cell>
        </row>
        <row r="25">
          <cell r="A25">
            <v>24</v>
          </cell>
          <cell r="B25" t="str">
            <v>Excavacion manual para caisson material sin clasificar de 5,01-10 m de profundidad (incluye retiro)</v>
          </cell>
          <cell r="C25" t="str">
            <v>m3</v>
          </cell>
          <cell r="D25">
            <v>130.22</v>
          </cell>
          <cell r="E25">
            <v>161985</v>
          </cell>
          <cell r="F25">
            <v>21093687</v>
          </cell>
        </row>
        <row r="26">
          <cell r="A26">
            <v>25</v>
          </cell>
          <cell r="B26" t="str">
            <v>Excavacion manual para caisson material sin clasificar de 10,01-15 m de profundidad (incluye retiro)</v>
          </cell>
          <cell r="C26" t="str">
            <v>m3</v>
          </cell>
          <cell r="D26">
            <v>62.6</v>
          </cell>
          <cell r="E26">
            <v>271614</v>
          </cell>
          <cell r="F26">
            <v>17003036</v>
          </cell>
        </row>
        <row r="27">
          <cell r="A27">
            <v>26</v>
          </cell>
          <cell r="B27" t="str">
            <v>Excavacion manual para caisson material sin clasificar de 15,01-20 m de profundidad (incluye retiro)</v>
          </cell>
          <cell r="C27" t="str">
            <v>m3</v>
          </cell>
          <cell r="D27">
            <v>26</v>
          </cell>
          <cell r="E27">
            <v>301042</v>
          </cell>
          <cell r="F27">
            <v>0</v>
          </cell>
        </row>
        <row r="28">
          <cell r="A28" t="str">
            <v>26a</v>
          </cell>
          <cell r="B28" t="str">
            <v>Excavacion para caisson material roca de 15,01-20 m de profundidad (incluye retiro)</v>
          </cell>
          <cell r="C28" t="str">
            <v>m3</v>
          </cell>
          <cell r="D28">
            <v>0</v>
          </cell>
          <cell r="E28">
            <v>568977</v>
          </cell>
          <cell r="F28">
            <v>0</v>
          </cell>
        </row>
        <row r="29">
          <cell r="A29">
            <v>27</v>
          </cell>
          <cell r="B29" t="str">
            <v>Excavacion manual para caisson material sin clasificar profundidades mayores a 20 m (incluye retiro)</v>
          </cell>
          <cell r="C29" t="str">
            <v>m3</v>
          </cell>
          <cell r="D29">
            <v>27</v>
          </cell>
          <cell r="E29">
            <v>337873</v>
          </cell>
          <cell r="F29">
            <v>0</v>
          </cell>
        </row>
        <row r="30">
          <cell r="A30" t="str">
            <v>27a</v>
          </cell>
          <cell r="B30" t="str">
            <v>Excavacion para caisson material roca profundidades mayores a 20 m (incluye retiro)</v>
          </cell>
          <cell r="C30" t="str">
            <v>m3</v>
          </cell>
          <cell r="D30">
            <v>0</v>
          </cell>
          <cell r="E30">
            <v>664042</v>
          </cell>
          <cell r="F30">
            <v>0</v>
          </cell>
        </row>
        <row r="31">
          <cell r="A31">
            <v>28</v>
          </cell>
          <cell r="B31" t="str">
            <v>Conreto clase F (14,5 Mpa) para anillos de caisson</v>
          </cell>
          <cell r="C31" t="str">
            <v>m3</v>
          </cell>
          <cell r="D31">
            <v>48.66</v>
          </cell>
          <cell r="E31">
            <v>483217</v>
          </cell>
          <cell r="F31">
            <v>23513339</v>
          </cell>
        </row>
        <row r="32">
          <cell r="A32">
            <v>86</v>
          </cell>
          <cell r="B32" t="str">
            <v>Demolicion de anillos en concreto clase f (Incluye retiro)</v>
          </cell>
          <cell r="C32" t="str">
            <v>m3</v>
          </cell>
          <cell r="D32">
            <v>86</v>
          </cell>
          <cell r="E32">
            <v>75257</v>
          </cell>
          <cell r="F32">
            <v>0</v>
          </cell>
        </row>
        <row r="33">
          <cell r="A33">
            <v>29</v>
          </cell>
          <cell r="B33" t="str">
            <v>Concreto clase D (21 Mpa) para fuste y campana de caisson</v>
          </cell>
          <cell r="C33" t="str">
            <v>m3</v>
          </cell>
          <cell r="D33">
            <v>284</v>
          </cell>
          <cell r="E33">
            <v>512589</v>
          </cell>
          <cell r="F33">
            <v>145575276</v>
          </cell>
        </row>
        <row r="34">
          <cell r="A34">
            <v>87</v>
          </cell>
          <cell r="B34" t="str">
            <v>Concreto clase d para pilotes d=0,4 m hasta de 10 m de profundidad (incluye excavacion retiro y disposicion de material sobrante)</v>
          </cell>
          <cell r="C34" t="str">
            <v>ml</v>
          </cell>
          <cell r="D34">
            <v>87</v>
          </cell>
          <cell r="E34">
            <v>109745</v>
          </cell>
          <cell r="F34">
            <v>0</v>
          </cell>
        </row>
        <row r="35">
          <cell r="A35" t="str">
            <v>CAPITULO IV -ESTRUCTURAS DE CONCRETO Y REFUERZO</v>
          </cell>
          <cell r="B35">
            <v>0</v>
          </cell>
          <cell r="C35">
            <v>0</v>
          </cell>
          <cell r="D35">
            <v>0</v>
          </cell>
          <cell r="E35">
            <v>0</v>
          </cell>
          <cell r="F35">
            <v>0</v>
          </cell>
        </row>
        <row r="36">
          <cell r="A36">
            <v>20</v>
          </cell>
          <cell r="B36" t="str">
            <v>Concreto clase F (14,5 Mpa) Para solado de limpieza</v>
          </cell>
          <cell r="C36" t="str">
            <v>m3</v>
          </cell>
          <cell r="D36">
            <v>20</v>
          </cell>
          <cell r="E36">
            <v>412240</v>
          </cell>
          <cell r="F36">
            <v>0</v>
          </cell>
        </row>
        <row r="37">
          <cell r="A37">
            <v>165</v>
          </cell>
          <cell r="B37" t="str">
            <v>Concreto Clase A (35 Mpa) 5000 psi  para dados y zapatas de fundacion</v>
          </cell>
          <cell r="C37" t="str">
            <v>M3</v>
          </cell>
          <cell r="D37">
            <v>165</v>
          </cell>
          <cell r="E37">
            <v>574507</v>
          </cell>
          <cell r="F37">
            <v>0</v>
          </cell>
        </row>
        <row r="38">
          <cell r="A38">
            <v>166</v>
          </cell>
          <cell r="B38" t="str">
            <v>Concreto Clase A (35 Mpa) 5000 psi  para vigas de fundacion</v>
          </cell>
          <cell r="C38" t="str">
            <v>M3</v>
          </cell>
          <cell r="D38">
            <v>166</v>
          </cell>
          <cell r="E38">
            <v>580658</v>
          </cell>
          <cell r="F38">
            <v>0</v>
          </cell>
        </row>
        <row r="39">
          <cell r="A39">
            <v>176</v>
          </cell>
          <cell r="B39" t="str">
            <v>Concreto clase D (21 Mpa) 3000 psi para losas, andenes y rampas contrapiso e= 10 cm</v>
          </cell>
          <cell r="C39" t="str">
            <v>m2</v>
          </cell>
          <cell r="D39">
            <v>176</v>
          </cell>
          <cell r="E39">
            <v>53773</v>
          </cell>
          <cell r="F39">
            <v>0</v>
          </cell>
        </row>
        <row r="40">
          <cell r="A40">
            <v>167</v>
          </cell>
          <cell r="B40" t="str">
            <v>Concreto Clase A (35 Mpa) 5000 psi  para columnas a la vista</v>
          </cell>
          <cell r="C40" t="str">
            <v>M3</v>
          </cell>
          <cell r="D40">
            <v>167</v>
          </cell>
          <cell r="E40">
            <v>660519</v>
          </cell>
          <cell r="F40">
            <v>0</v>
          </cell>
        </row>
        <row r="41">
          <cell r="A41">
            <v>168</v>
          </cell>
          <cell r="B41" t="str">
            <v>Concreto Clase A (35 Mpa) 5000 psi  para losa aligerada en dos direcciones h=0,35 m</v>
          </cell>
          <cell r="C41" t="str">
            <v>M3</v>
          </cell>
          <cell r="D41">
            <v>168</v>
          </cell>
          <cell r="E41">
            <v>189975</v>
          </cell>
          <cell r="F41">
            <v>0</v>
          </cell>
        </row>
        <row r="42">
          <cell r="A42">
            <v>170</v>
          </cell>
          <cell r="B42" t="str">
            <v>Concreto Clase A (35 Mpa) 5000 psi  para losa aerea macisa h=0,35 m</v>
          </cell>
          <cell r="C42" t="str">
            <v>m3</v>
          </cell>
          <cell r="D42">
            <v>170</v>
          </cell>
          <cell r="E42">
            <v>255169</v>
          </cell>
          <cell r="F42">
            <v>0</v>
          </cell>
        </row>
        <row r="43">
          <cell r="A43">
            <v>171</v>
          </cell>
          <cell r="B43" t="str">
            <v>Concreto Clase E (17,5 Mpa) 2500 psi  para Columnas de confinamiento hasta de 300 cm2 (incluye refuerzo long y transversal)</v>
          </cell>
          <cell r="C43" t="str">
            <v>ml</v>
          </cell>
          <cell r="D43">
            <v>171</v>
          </cell>
          <cell r="E43">
            <v>59267</v>
          </cell>
          <cell r="F43">
            <v>0</v>
          </cell>
        </row>
        <row r="44">
          <cell r="A44">
            <v>172</v>
          </cell>
          <cell r="B44" t="str">
            <v>Concreto Clase E (17,5 Mpa) 2500 psi  para Vigas de confinamiento hasta de 300 cm2 (incluye refuerzo long y transversal)</v>
          </cell>
          <cell r="C44" t="str">
            <v>ml</v>
          </cell>
          <cell r="D44">
            <v>172</v>
          </cell>
          <cell r="E44">
            <v>58324</v>
          </cell>
          <cell r="F44">
            <v>0</v>
          </cell>
        </row>
        <row r="45">
          <cell r="A45">
            <v>173</v>
          </cell>
          <cell r="B45" t="str">
            <v>Concreto Clase A (35 Mpa) 5000 psi  para viga aerea a la vista</v>
          </cell>
          <cell r="C45" t="str">
            <v>m3</v>
          </cell>
          <cell r="D45">
            <v>173</v>
          </cell>
          <cell r="E45">
            <v>669420</v>
          </cell>
          <cell r="F45">
            <v>0</v>
          </cell>
        </row>
        <row r="46">
          <cell r="A46">
            <v>174</v>
          </cell>
          <cell r="B46" t="str">
            <v>Concreto Clase A (35 Mpa) 5000 psi  para escaleras aereas a la vista</v>
          </cell>
          <cell r="C46" t="str">
            <v>m3</v>
          </cell>
          <cell r="D46">
            <v>174</v>
          </cell>
          <cell r="E46">
            <v>689821</v>
          </cell>
          <cell r="F46">
            <v>0</v>
          </cell>
        </row>
        <row r="47">
          <cell r="A47">
            <v>175</v>
          </cell>
          <cell r="B47" t="str">
            <v>Concreto Clase A (35 Mpa) 5000 psi  para muros estructurales a la vista</v>
          </cell>
          <cell r="C47" t="str">
            <v>m3</v>
          </cell>
          <cell r="D47">
            <v>175</v>
          </cell>
          <cell r="E47">
            <v>639801</v>
          </cell>
          <cell r="F47">
            <v>0</v>
          </cell>
        </row>
        <row r="48">
          <cell r="A48">
            <v>241</v>
          </cell>
          <cell r="B48" t="str">
            <v xml:space="preserve">Concreto clase D (21 Mpa) 3000 PSI a la vista para bordillo sobre losa cubierta de 20cmx25cm incluye refuerzo con cuantia minima </v>
          </cell>
          <cell r="C48" t="str">
            <v>ml</v>
          </cell>
          <cell r="D48">
            <v>241</v>
          </cell>
          <cell r="E48">
            <v>50225</v>
          </cell>
          <cell r="F48">
            <v>0</v>
          </cell>
        </row>
        <row r="49">
          <cell r="A49">
            <v>51</v>
          </cell>
          <cell r="B49" t="str">
            <v xml:space="preserve">Suministro e instalacion de acero de refuerzo </v>
          </cell>
          <cell r="C49" t="str">
            <v>Kg</v>
          </cell>
          <cell r="D49">
            <v>105000</v>
          </cell>
          <cell r="E49">
            <v>3956</v>
          </cell>
          <cell r="F49">
            <v>415380000</v>
          </cell>
        </row>
        <row r="50">
          <cell r="A50" t="str">
            <v>CAPITULO V -MUROS, PUERTAS, VENTANAS Y DIVISIONES INTERIORES</v>
          </cell>
          <cell r="B50">
            <v>415379968</v>
          </cell>
          <cell r="C50">
            <v>415379968</v>
          </cell>
          <cell r="D50">
            <v>415379968</v>
          </cell>
          <cell r="E50">
            <v>415379968</v>
          </cell>
          <cell r="F50">
            <v>415379968</v>
          </cell>
        </row>
        <row r="51">
          <cell r="A51">
            <v>177</v>
          </cell>
          <cell r="B51" t="str">
            <v>Construccion de muro en ladrillo farol 12X20X30 para revestir ambas caras</v>
          </cell>
          <cell r="C51" t="str">
            <v>m2</v>
          </cell>
          <cell r="D51">
            <v>177</v>
          </cell>
          <cell r="E51">
            <v>41433</v>
          </cell>
          <cell r="F51">
            <v>0</v>
          </cell>
        </row>
        <row r="52">
          <cell r="A52">
            <v>178</v>
          </cell>
          <cell r="B52" t="str">
            <v>Construccion de muro concreto clase D (21 MPa) 3000 psi vaciado a la vista para divisiones interiores e=0,15 m</v>
          </cell>
          <cell r="C52" t="str">
            <v>m2</v>
          </cell>
          <cell r="D52">
            <v>178</v>
          </cell>
          <cell r="E52">
            <v>126487</v>
          </cell>
          <cell r="F52">
            <v>0</v>
          </cell>
        </row>
        <row r="53">
          <cell r="A53">
            <v>179</v>
          </cell>
          <cell r="B53" t="str">
            <v>Construcción de muro doble cara en laminas de superboard 10 mm, sobre perfileria rolada calibre 24 colocada cada 60 cm; con tratamiento de juntas con masilla tipo joint compound sobre cinta malla. Acabado en pintura blanca tipo vinilo I, a tres (3) manos,</v>
          </cell>
          <cell r="C53" t="str">
            <v>m2</v>
          </cell>
          <cell r="D53">
            <v>179</v>
          </cell>
          <cell r="E53">
            <v>127258</v>
          </cell>
          <cell r="F53">
            <v>0</v>
          </cell>
        </row>
        <row r="54">
          <cell r="A54">
            <v>180</v>
          </cell>
          <cell r="B54" t="str">
            <v>Revoque de paredes con mortero 1:3 incluye filos y dilataciones</v>
          </cell>
          <cell r="C54" t="str">
            <v>m2</v>
          </cell>
          <cell r="D54">
            <v>180</v>
          </cell>
          <cell r="E54">
            <v>27881</v>
          </cell>
          <cell r="F54">
            <v>0</v>
          </cell>
        </row>
        <row r="55">
          <cell r="A55">
            <v>181</v>
          </cell>
          <cell r="B55" t="str">
            <v>Suministro e Instalacion de enchape para muros en ceramica blanca satinado de alfa o similar de 30,5 cm X 60 cm</v>
          </cell>
          <cell r="C55" t="str">
            <v>m2</v>
          </cell>
          <cell r="D55">
            <v>181</v>
          </cell>
          <cell r="E55">
            <v>68554</v>
          </cell>
          <cell r="F55">
            <v>0</v>
          </cell>
        </row>
        <row r="56">
          <cell r="A56">
            <v>182</v>
          </cell>
          <cell r="B56" t="str">
            <v>Suministro e instalacion de franja de lamina galvanizada cal 16 para recubrimiento inferior de paredes</v>
          </cell>
          <cell r="C56" t="str">
            <v>m2</v>
          </cell>
          <cell r="D56">
            <v>182</v>
          </cell>
          <cell r="E56">
            <v>68267</v>
          </cell>
          <cell r="F56">
            <v>0</v>
          </cell>
        </row>
        <row r="57">
          <cell r="A57">
            <v>183</v>
          </cell>
          <cell r="B57" t="str">
            <v>Suministro e instalacion de recubrimiento de paredes de mamposteria en superboard de 4 mm incluye pintura</v>
          </cell>
          <cell r="C57" t="str">
            <v>m2</v>
          </cell>
          <cell r="D57">
            <v>183</v>
          </cell>
          <cell r="E57">
            <v>41476</v>
          </cell>
          <cell r="F57">
            <v>0</v>
          </cell>
        </row>
        <row r="58">
          <cell r="A58">
            <v>184</v>
          </cell>
          <cell r="B58" t="str">
            <v>Suministro e Instalacion de enchape para muros en porcelanato tipo KRAK color light gray semipulido ref PKZM3060RF15 de Prosein o similar</v>
          </cell>
          <cell r="C58" t="str">
            <v>m2</v>
          </cell>
          <cell r="D58">
            <v>184</v>
          </cell>
          <cell r="E58">
            <v>94054</v>
          </cell>
          <cell r="F58">
            <v>0</v>
          </cell>
        </row>
        <row r="59">
          <cell r="A59">
            <v>185</v>
          </cell>
          <cell r="B59" t="str">
            <v>Suministro e Instalacion de enchape para muros en porcelanato tipo mosaico esmaltado acabado brillante color azul claro de 30,6 cm X 30,6 cm ref MOS SUMMER DAY KV03ZR399 DECORCERAMICA O SIMILAR</v>
          </cell>
          <cell r="C59" t="str">
            <v>m2</v>
          </cell>
          <cell r="D59">
            <v>185</v>
          </cell>
          <cell r="E59">
            <v>167392</v>
          </cell>
          <cell r="F59">
            <v>0</v>
          </cell>
        </row>
        <row r="60">
          <cell r="A60">
            <v>186</v>
          </cell>
          <cell r="B60" t="str">
            <v>Estuco y pintura de vinilo tipo 1 sobre muros interiores 3 manos</v>
          </cell>
          <cell r="C60" t="str">
            <v>m2</v>
          </cell>
          <cell r="D60">
            <v>186</v>
          </cell>
          <cell r="E60">
            <v>14350</v>
          </cell>
          <cell r="F60">
            <v>0</v>
          </cell>
        </row>
        <row r="61">
          <cell r="A61">
            <v>187</v>
          </cell>
          <cell r="B61" t="str">
            <v>Suministro e instalacion de recubrimiento de paredes en lamina tablex RH de 12 mm acabado gris cristal de pizano o similar</v>
          </cell>
          <cell r="C61" t="str">
            <v>m2</v>
          </cell>
          <cell r="D61">
            <v>187</v>
          </cell>
          <cell r="E61">
            <v>14350</v>
          </cell>
          <cell r="F61">
            <v>0</v>
          </cell>
        </row>
        <row r="62">
          <cell r="A62">
            <v>188</v>
          </cell>
          <cell r="B62" t="str">
            <v>Suministro e instalacion de ventaneria fija de fachada conformada por perfil aluminio de 10,16 cm x 4,44 cm x 0,08 cm acabado anodizado natural cabezal ALN 173 y pisavidrio en aluminio y vidrio templado de 8 mm (V-1 Y V-2) segun detalle</v>
          </cell>
          <cell r="C62" t="str">
            <v>m2</v>
          </cell>
          <cell r="D62">
            <v>188</v>
          </cell>
          <cell r="E62" t="e">
            <v>#N/A</v>
          </cell>
          <cell r="F62" t="e">
            <v>#N/A</v>
          </cell>
        </row>
        <row r="63">
          <cell r="A63">
            <v>189</v>
          </cell>
          <cell r="B63" t="str">
            <v>Suministro e instalacion de ventaneria corrediza de fachada conformada por perfil aluminio de 10,16 cm x 4,44 cm x 0,08 cm acabado anodizado natural cabezal ALN 173 y pisavidrio en aluminio y vidrio templado de 8 mm incluye jamba traslape, encanche, horiz</v>
          </cell>
          <cell r="C63" t="str">
            <v>m2</v>
          </cell>
          <cell r="D63">
            <v>189</v>
          </cell>
          <cell r="E63" t="e">
            <v>#N/A</v>
          </cell>
          <cell r="F63" t="e">
            <v>#N/A</v>
          </cell>
        </row>
        <row r="64">
          <cell r="A64">
            <v>190</v>
          </cell>
          <cell r="B64" t="str">
            <v>Suministro e instalacion de ventaneria fija a placa superior mediante estructura tubular rectangular de acero de 2"x2"x2,4mm conformada por perfil tubular rectangular en aluminio de 6,35cmx3,81cm de 1,7mm acabado anodizado natural y vidrio templado de 8 m</v>
          </cell>
          <cell r="C64" t="str">
            <v>m2</v>
          </cell>
          <cell r="D64">
            <v>190</v>
          </cell>
          <cell r="E64" t="e">
            <v>#N/A</v>
          </cell>
          <cell r="F64" t="e">
            <v>#N/A</v>
          </cell>
        </row>
        <row r="65">
          <cell r="A65">
            <v>191</v>
          </cell>
          <cell r="B65" t="str">
            <v>Suministro e instalacion de ventaneria corrediza para farmacia conformada por horizontal superior e inferior en aluminio  ALN 0349 de 40,3 mm x 15,6 mm y vidrio templado de 8 mm incluye jamba traslape, encanche, horizontal, silla y manija (V-7) segun deta</v>
          </cell>
          <cell r="C65" t="str">
            <v>m2</v>
          </cell>
          <cell r="D65">
            <v>191</v>
          </cell>
          <cell r="E65" t="e">
            <v>#N/A</v>
          </cell>
          <cell r="F65" t="e">
            <v>#N/A</v>
          </cell>
        </row>
        <row r="66">
          <cell r="A66">
            <v>192</v>
          </cell>
          <cell r="B66" t="str">
            <v xml:space="preserve">Suministro e instalacion de division fija a placa superior mediante estructura tubular rectangular de acero de 2"x2"x2,4mm de (2,4 m x 2,55 m) (V-8) segun detalle, conformada por perfil tubular rectangular en aluminio de 10,16cmx4,44cm x0,03 cm cabezal y </v>
          </cell>
          <cell r="C66" t="str">
            <v>und</v>
          </cell>
          <cell r="D66">
            <v>192</v>
          </cell>
          <cell r="E66" t="e">
            <v>#N/A</v>
          </cell>
          <cell r="F66" t="e">
            <v>#N/A</v>
          </cell>
        </row>
        <row r="67">
          <cell r="A67">
            <v>193</v>
          </cell>
          <cell r="B67" t="str">
            <v xml:space="preserve">Suministro e instalacion de division fija a placa superior mediante estructura tubular rectangular de acero de 2"x2"x2,4mm de (1,76 m x 2,55 m) (V-9) segun detalle conformada por perfil tubular rectangular en aluminio de 10,16cmx4,44cm x0,03 cm cabezal y </v>
          </cell>
          <cell r="C67" t="str">
            <v>und</v>
          </cell>
          <cell r="D67">
            <v>193</v>
          </cell>
          <cell r="E67" t="e">
            <v>#N/A</v>
          </cell>
          <cell r="F67" t="e">
            <v>#N/A</v>
          </cell>
        </row>
        <row r="68">
          <cell r="A68">
            <v>194</v>
          </cell>
          <cell r="B68" t="str">
            <v xml:space="preserve">Suministro e instalacion de division fija a placa superior mediante estructura tubular rectangular de acero de 2"x2"x2,4mm de (2,81 m x 2,55 m) (V-10)segun detalle conformada por perfil tubular rectangular en aluminio de 10,16cmx4,44cm x0,03 cm cabezal y </v>
          </cell>
          <cell r="C68" t="str">
            <v>und</v>
          </cell>
          <cell r="D68">
            <v>194</v>
          </cell>
          <cell r="E68" t="e">
            <v>#N/A</v>
          </cell>
          <cell r="F68" t="e">
            <v>#N/A</v>
          </cell>
        </row>
        <row r="69">
          <cell r="A69">
            <v>195</v>
          </cell>
          <cell r="B69" t="str">
            <v>Suministro e instalacion de division fija a placa superior mediante estructura tubular rectangular de acero de 2"x2"x2,4mm de (3,93 m x 2,55 m) (V-11) segun detalle conformada por perfil tubular rectangular en aluminio de 10,16cmx4,44cm x0,03 cm cabezal y</v>
          </cell>
          <cell r="C69" t="str">
            <v>und</v>
          </cell>
          <cell r="D69">
            <v>195</v>
          </cell>
          <cell r="E69" t="e">
            <v>#N/A</v>
          </cell>
          <cell r="F69" t="e">
            <v>#N/A</v>
          </cell>
        </row>
        <row r="70">
          <cell r="A70">
            <v>196</v>
          </cell>
          <cell r="B70" t="str">
            <v>Suministro e instalacion de division fija a placa superior mediante estructura tubular rectangular de acero de 2"x2"x2,4mm de (4,62 m x 2,55 m) (V-12)segun detalle, conformada por perfil tubular rectangular en aluminio de 10,16cmx4,44cm x0,03 cm cabezal y</v>
          </cell>
          <cell r="C70" t="str">
            <v>und</v>
          </cell>
          <cell r="D70">
            <v>196</v>
          </cell>
          <cell r="E70" t="e">
            <v>#N/A</v>
          </cell>
          <cell r="F70" t="e">
            <v>#N/A</v>
          </cell>
        </row>
        <row r="71">
          <cell r="A71">
            <v>197</v>
          </cell>
          <cell r="B71" t="str">
            <v>Suministro e instalacion de persiana fija de 0,3 m x 2,55 m (V-13) segun detalle, ALN 315 Y perfil rectangular en aluminio de 38 mm x 50 mm x 2 mm anodizado natural</v>
          </cell>
          <cell r="C71" t="str">
            <v>und</v>
          </cell>
          <cell r="D71">
            <v>197</v>
          </cell>
          <cell r="E71" t="e">
            <v>#N/A</v>
          </cell>
          <cell r="F71" t="e">
            <v>#N/A</v>
          </cell>
        </row>
        <row r="72">
          <cell r="A72">
            <v>198</v>
          </cell>
          <cell r="B72" t="str">
            <v>Suministro e Instalacion de ventana corrediza de 6,81 m x 0,54 m (V-15) segun detalle, cabezal en aluminio ALN 144 de 52,8mmx 18,8 mm horizontal superior e inferior ALN0349 de 40,2mm x 15,6 mm incluye sillar enganche, jamba, traslape y manija</v>
          </cell>
          <cell r="C72" t="str">
            <v>und</v>
          </cell>
          <cell r="D72">
            <v>198</v>
          </cell>
          <cell r="E72" t="e">
            <v>#N/A</v>
          </cell>
          <cell r="F72" t="e">
            <v>#N/A</v>
          </cell>
        </row>
        <row r="73">
          <cell r="A73">
            <v>200</v>
          </cell>
          <cell r="B73" t="str">
            <v>Suministro e Instalacion de puerta 0,93m x 2,1 m (P-1) segun detalle, estructurada con tubo de acero de 2-3/8"x1-1/2"x 2mm con laminas de superboard de 10 mm y lamina galvanizada de 1,5mm y persiana en aluminio. Incluye bisagra base pivote cerradura cierr</v>
          </cell>
          <cell r="C73" t="str">
            <v>und</v>
          </cell>
          <cell r="D73">
            <v>200</v>
          </cell>
          <cell r="E73" t="e">
            <v>#N/A</v>
          </cell>
          <cell r="F73" t="e">
            <v>#N/A</v>
          </cell>
        </row>
        <row r="74">
          <cell r="A74">
            <v>201</v>
          </cell>
          <cell r="B74" t="str">
            <v>Suministro e Instalacion de puerta 0,85 m x 2,55 m (P-2)segun detalle, estructurada con tubo de acero de 2-3/8"x1-1/2"x 2mm con laminas de superboard de 10 mm y lamina galvanizada de 1,5mm y persiana en aluminio. Incluye bisagra base pivote cerradura cier</v>
          </cell>
          <cell r="C74" t="str">
            <v>und</v>
          </cell>
          <cell r="D74">
            <v>201</v>
          </cell>
          <cell r="E74" t="e">
            <v>#N/A</v>
          </cell>
          <cell r="F74" t="e">
            <v>#N/A</v>
          </cell>
        </row>
        <row r="75">
          <cell r="A75">
            <v>202</v>
          </cell>
          <cell r="B75" t="str">
            <v>Suministro e Instalacion de puerta doble de 1,74m x 2,55m (P-3) segun detalle, naves estructuradas en perfiles tubular rectangular en aluminio de 7,62 cm x 3,81 cm x 0,014 cm acabado anodizado natural y vidrio templado de 8 mm, marco en perfil tubular rec</v>
          </cell>
          <cell r="C75" t="str">
            <v>und</v>
          </cell>
          <cell r="D75">
            <v>202</v>
          </cell>
          <cell r="E75" t="e">
            <v>#N/A</v>
          </cell>
          <cell r="F75" t="e">
            <v>#N/A</v>
          </cell>
        </row>
        <row r="76">
          <cell r="A76">
            <v>203</v>
          </cell>
          <cell r="B76" t="str">
            <v>Suministro e Instalacion de puerta sencilla de 2,01m x 2,68 m (P-4) segun detalle, acceso primer piso, naves fija y movil estructurada en perfil tubular rectangular en aluminio de 7,62 cm x 3,81 cm x 0,014 cm acabado anodizado natural y vidrio templado de</v>
          </cell>
          <cell r="C76" t="str">
            <v>und</v>
          </cell>
          <cell r="D76">
            <v>203</v>
          </cell>
          <cell r="E76" t="e">
            <v>#N/A</v>
          </cell>
          <cell r="F76" t="e">
            <v>#N/A</v>
          </cell>
        </row>
        <row r="77">
          <cell r="A77">
            <v>204</v>
          </cell>
          <cell r="B77" t="str">
            <v>Suministro e Instalacion de puerta sencilla de 2,01m x 2,68 m (P-5) segun detalle,  acceso pisos 1, 2 y 3 naves fija y movil estructurada en perfil tubular rectangular en aluminio de 7,62 cm x 3,81 cm x 0,014 cm acabado anodizado natural y vidrio templado</v>
          </cell>
          <cell r="C77" t="str">
            <v>und</v>
          </cell>
          <cell r="D77">
            <v>204</v>
          </cell>
          <cell r="E77" t="e">
            <v>#N/A</v>
          </cell>
          <cell r="F77" t="e">
            <v>#N/A</v>
          </cell>
        </row>
        <row r="78">
          <cell r="A78">
            <v>205</v>
          </cell>
          <cell r="B78" t="str">
            <v>Suministro e Instalacion de puerta doble de 1,84m x 2,55m (P-6) segun detalle, naves estructuradas en perfiles tubular rectangular en aluminio de 7,62 cm x 3,81 cm x 0,014 cm acabado anodizado natural y vidrio templado de 8 mm, marco en perfil tubular rec</v>
          </cell>
          <cell r="C78" t="str">
            <v>und</v>
          </cell>
          <cell r="D78">
            <v>205</v>
          </cell>
          <cell r="E78" t="e">
            <v>#N/A</v>
          </cell>
          <cell r="F78" t="e">
            <v>#N/A</v>
          </cell>
        </row>
        <row r="79">
          <cell r="A79">
            <v>206</v>
          </cell>
          <cell r="B79" t="str">
            <v>Suministro e Instalacion de puerta doble de 1,2m x 2,8m (P-7) segun detalle, naves  en lamina galvanizada de 1,5 mm, estructuradas en perfiles tubular cuadrado en acero de 2 3/8" x 1 1/2"  x 2 mm, vidrio templado de 8 mm, fijado a placa superior por estru</v>
          </cell>
          <cell r="C79" t="str">
            <v>und</v>
          </cell>
          <cell r="D79">
            <v>206</v>
          </cell>
          <cell r="E79" t="e">
            <v>#N/A</v>
          </cell>
          <cell r="F79" t="e">
            <v>#N/A</v>
          </cell>
        </row>
        <row r="80">
          <cell r="A80">
            <v>207</v>
          </cell>
          <cell r="B80" t="str">
            <v>Suministro e Instalacion de puerta 1m x 2,55 m (P-8) segun detalle, estructurada con tubo de acero de 2-3/8"x1-1/2"x 2mm con laminas de superboard de 10 mm y lamina galvanizada de 1,5mm y persiana en aluminio. Incluye bisagra base pivote cerradura cierrap</v>
          </cell>
          <cell r="C80" t="str">
            <v>und</v>
          </cell>
          <cell r="D80">
            <v>207</v>
          </cell>
          <cell r="E80" t="e">
            <v>#N/A</v>
          </cell>
          <cell r="F80" t="e">
            <v>#N/A</v>
          </cell>
        </row>
        <row r="81">
          <cell r="A81">
            <v>208</v>
          </cell>
          <cell r="B81" t="str">
            <v>Suministro e Instalacion de puerta 0,97m x 2,55 m (P-9) segun detalle, estructurada con tubo de acero de 2-3/8"x1-1/2"x 2mm con laminas de superboard de 10 mm y lamina galvanizada de 1,5mm y persiana en aluminio. Incluye bisagra base pivote cerradura cier</v>
          </cell>
          <cell r="C81" t="str">
            <v>und</v>
          </cell>
          <cell r="D81">
            <v>208</v>
          </cell>
          <cell r="E81" t="e">
            <v>#N/A</v>
          </cell>
          <cell r="F81" t="e">
            <v>#N/A</v>
          </cell>
        </row>
        <row r="82">
          <cell r="A82">
            <v>209</v>
          </cell>
          <cell r="B82" t="str">
            <v>Suministro e Instalacion de puerta doble de 1,92m x 2,55m (P-10) segun detalle,  para rayos X, naves  en lamina de plomo de 1,5 mm de espesor, estructuradas en perfiles tubular cuadrado en acero de 2 3/8" x 1 1/2"  x 2 mm, fijado a placa superior por estr</v>
          </cell>
          <cell r="C82" t="str">
            <v>und</v>
          </cell>
          <cell r="D82">
            <v>209</v>
          </cell>
          <cell r="E82" t="e">
            <v>#N/A</v>
          </cell>
          <cell r="F82" t="e">
            <v>#N/A</v>
          </cell>
        </row>
        <row r="83">
          <cell r="A83">
            <v>210</v>
          </cell>
          <cell r="B83" t="str">
            <v>Suministro e Instalacion de puerta sencilla de 1,74m x 2,55 m (P-11) segun detalle, naves fija y movil estructurada en perfil tubular rectangular en aluminio de 7,62 cm x 3,81 cm x 0,014 cm acabado anodizado natural y vidrio templado de 8 mm, marco en per</v>
          </cell>
          <cell r="C83" t="str">
            <v>und</v>
          </cell>
          <cell r="D83">
            <v>210</v>
          </cell>
          <cell r="E83" t="e">
            <v>#N/A</v>
          </cell>
          <cell r="F83" t="e">
            <v>#N/A</v>
          </cell>
        </row>
        <row r="84">
          <cell r="A84">
            <v>211</v>
          </cell>
          <cell r="B84" t="str">
            <v>Suministro e Instalacion de puerta 1 m x 2,55 m (P-12)segun detalle, estructurada con tubo de acero de 2-3/8"x1-1/2"x 2mm con laminas de superboard de 10 mm. Incluye bisagra base pivote cerradura cierrapuerta, incluye fijacion a losa superior mediante est</v>
          </cell>
          <cell r="C84" t="str">
            <v>und</v>
          </cell>
          <cell r="D84">
            <v>211</v>
          </cell>
          <cell r="E84" t="e">
            <v>#N/A</v>
          </cell>
          <cell r="F84" t="e">
            <v>#N/A</v>
          </cell>
        </row>
        <row r="85">
          <cell r="A85">
            <v>212</v>
          </cell>
          <cell r="B85" t="str">
            <v>Suministro e Instalacion de puerta doble de 1,3m x 2,55m (P-13) segun detalle,  para cuarto refrigerado, naves  en lamina galvanizada de 1,5 mm de espesor, estructuradas en perfiles tubular cuadrado en acero de 2 3/8" x 1 1/2"  x 2 mm, fijado a placa supe</v>
          </cell>
          <cell r="C85" t="str">
            <v>und</v>
          </cell>
          <cell r="D85">
            <v>212</v>
          </cell>
          <cell r="E85" t="e">
            <v>#N/A</v>
          </cell>
          <cell r="F85" t="e">
            <v>#N/A</v>
          </cell>
        </row>
        <row r="86">
          <cell r="A86">
            <v>213</v>
          </cell>
          <cell r="B86" t="str">
            <v>Suministro e Instalacion de puerta doble de 1,64m x 2,68m (P-14) segun detalle, naves estructuradas en perfiles tubular rectangular en aluminio de 7,62 cm x 3,81 cm x 0,014 cm acabado anodizado natural y vidrio templado de 8 mm, marco en perfil tubular re</v>
          </cell>
          <cell r="C86" t="str">
            <v>und</v>
          </cell>
          <cell r="D86">
            <v>213</v>
          </cell>
          <cell r="E86" t="e">
            <v>#N/A</v>
          </cell>
          <cell r="F86" t="e">
            <v>#N/A</v>
          </cell>
        </row>
        <row r="87">
          <cell r="A87">
            <v>214</v>
          </cell>
          <cell r="B87" t="str">
            <v>Suministro e instalacion de puerta corrediza de 2m x 2,68m (P-15) segun detalle, conformada por perfil aluminio de 10,16 cm x 4,44 cm x 0,08 cm acabado anodizado natural cabezal ALN 173 y pisavidrio en aluminio y vidrio templado de 8 mm incluye jamba tras</v>
          </cell>
          <cell r="C87" t="str">
            <v>und</v>
          </cell>
          <cell r="D87">
            <v>214</v>
          </cell>
          <cell r="E87" t="e">
            <v>#N/A</v>
          </cell>
          <cell r="F87" t="e">
            <v>#N/A</v>
          </cell>
        </row>
        <row r="88">
          <cell r="A88">
            <v>215</v>
          </cell>
          <cell r="B88" t="str">
            <v>Suministro e Instalacion de puerta doble de 2m x 2,85m (P-16) segun detalle, naves estructuradas en perfiles tubular rectangular en aluminio de 7,62 cm x 3,81 cm x 0,014 cm acabado anodizado natural y persiana en ALN 315 en aluminio, marco en perfil tubul</v>
          </cell>
          <cell r="C88" t="str">
            <v>und</v>
          </cell>
          <cell r="D88">
            <v>215</v>
          </cell>
          <cell r="E88" t="e">
            <v>#N/A</v>
          </cell>
          <cell r="F88" t="e">
            <v>#N/A</v>
          </cell>
        </row>
        <row r="89">
          <cell r="A89">
            <v>216</v>
          </cell>
          <cell r="B89" t="str">
            <v xml:space="preserve">Suministro e Instalacion de puerta 0,85 m x 2,55 m (P-17)segun detalle, estructurada con tubo de acero de 2-3/8"x1-1/2"x 2mm con laminas de superboard de 10 mm. Incluye bisagra base pivote cerradura cierrapuerta, incluye fijacion a losa superior mediante </v>
          </cell>
          <cell r="C89" t="str">
            <v>und</v>
          </cell>
          <cell r="D89">
            <v>216</v>
          </cell>
          <cell r="E89" t="e">
            <v>#N/A</v>
          </cell>
          <cell r="F89" t="e">
            <v>#N/A</v>
          </cell>
        </row>
        <row r="90">
          <cell r="A90">
            <v>217</v>
          </cell>
          <cell r="B90" t="str">
            <v xml:space="preserve">Suministro e Instalacion de puerta 0,92 m x 2,55 m (P-18)segun detalle, estructurada con tubo de acero de 2-3/8"x1-1/2"x 2mm con laminas de superboard de 10 mm. Incluye bisagra base pivote cerradura cierrapuerta, incluye fijacion a losa superior mediante </v>
          </cell>
          <cell r="C90" t="str">
            <v>und</v>
          </cell>
          <cell r="D90">
            <v>217</v>
          </cell>
          <cell r="E90" t="e">
            <v>#N/A</v>
          </cell>
          <cell r="F90" t="e">
            <v>#N/A</v>
          </cell>
        </row>
        <row r="91">
          <cell r="A91">
            <v>218</v>
          </cell>
          <cell r="B91" t="str">
            <v xml:space="preserve">Suministro e Instalacion de puerta doble de cerramiento de cubierta 1,96mx1,8m (P-19) según detalle estructurada en tuberia estructural rectangular de acero de 4" x 2" x 4,7mm y malla preondulada galvanizada de 3" x3" calibre #6 incluye cerrojo, bisagras </v>
          </cell>
          <cell r="C91" t="str">
            <v>und</v>
          </cell>
          <cell r="D91">
            <v>218</v>
          </cell>
          <cell r="E91" t="e">
            <v>#N/A</v>
          </cell>
          <cell r="F91" t="e">
            <v>#N/A</v>
          </cell>
        </row>
        <row r="92">
          <cell r="A92">
            <v>219</v>
          </cell>
          <cell r="B92" t="str">
            <v>Suministro e Instalacion de puerta sencilla de 0,99m x 2,55m (P-20) segun detalle, naves estructuradas en perfiles tubular rectangular en aluminio de 7,62 cm x 3,81 cm x 0,014 cm acabado anodizado natural y persiana en ALN 315 en aluminio, marco en perfil</v>
          </cell>
          <cell r="C92" t="str">
            <v>und</v>
          </cell>
          <cell r="D92">
            <v>219</v>
          </cell>
          <cell r="E92" t="e">
            <v>#N/A</v>
          </cell>
          <cell r="F92" t="e">
            <v>#N/A</v>
          </cell>
        </row>
        <row r="93">
          <cell r="A93">
            <v>220</v>
          </cell>
          <cell r="B93" t="str">
            <v>Suministro e Instalacion de puerta 1,08 m x 2,55 m (P-21) segun detalle, estructurada con tubo de acero de 2-3/8"x1-1/2"x 2mm con laminas de superboard de 10 mm. Incluye bisagra base pivote cerradura cierrapuerta, incluye fijacion a losa superior mediante</v>
          </cell>
          <cell r="C93" t="str">
            <v>und</v>
          </cell>
          <cell r="D93">
            <v>220</v>
          </cell>
          <cell r="E93" t="e">
            <v>#N/A</v>
          </cell>
          <cell r="F93" t="e">
            <v>#N/A</v>
          </cell>
        </row>
        <row r="94">
          <cell r="A94">
            <v>221</v>
          </cell>
          <cell r="B94" t="str">
            <v>Suministro e Instalacion de puerta sencilla de 3,04m x 3,10m (P-22) segun detalle, naves moviles y fijas estructuradas en perfiles tubular rectangular en aluminio de 7,62 cm x 3,81 cm x 0,014 cm acabado anodizado natural y persiana en ALN 315 en aluminio,</v>
          </cell>
          <cell r="C94" t="str">
            <v>und</v>
          </cell>
          <cell r="D94">
            <v>221</v>
          </cell>
          <cell r="E94" t="e">
            <v>#N/A</v>
          </cell>
          <cell r="F94" t="e">
            <v>#N/A</v>
          </cell>
        </row>
        <row r="95">
          <cell r="A95">
            <v>222</v>
          </cell>
          <cell r="B95" t="str">
            <v>Suministro e Instalacion de puerta 1,2m x 2,1 m (P-23) segun detalle, estructurada con tubo de acero de 2-3/8"x1-1/2"x 2mm con laminas de superboard de 10 mm y lamina galvanizada de 1,5mm y persiana en aluminio. Incluye bisagra base pivote cerradura cierr</v>
          </cell>
          <cell r="C95" t="str">
            <v>und</v>
          </cell>
          <cell r="D95">
            <v>222</v>
          </cell>
          <cell r="E95" t="e">
            <v>#N/A</v>
          </cell>
          <cell r="F95" t="e">
            <v>#N/A</v>
          </cell>
        </row>
        <row r="96">
          <cell r="A96">
            <v>223</v>
          </cell>
          <cell r="B96" t="str">
            <v>Suministro e Instalacion de puerta 0,89m x 2,1 m (P-24) segun detalle, estructurada con tubo de acero de 2-3/8"x1-1/2"x 2mm con laminas de superboard de 10 mm y lamina galvanizada de 1,5mm y persiana en aluminio. Incluye bisagra base pivote cerradura cier</v>
          </cell>
          <cell r="C96" t="str">
            <v>und</v>
          </cell>
          <cell r="D96">
            <v>223</v>
          </cell>
          <cell r="E96" t="e">
            <v>#N/A</v>
          </cell>
          <cell r="F96" t="e">
            <v>#N/A</v>
          </cell>
        </row>
        <row r="97">
          <cell r="A97">
            <v>224</v>
          </cell>
          <cell r="B97" t="str">
            <v>Suministro e Instalacion de puerta doble de 0,70m x 2,55m (P-25) segun detalle,  para rayos X, naves  en lamina de plomo de 1,5 mm de espesor, estructuradas en perfiles tubular cuadrado en acero de 2 3/8" x 1 1/2"  x 2 mm, fijado a placa superior por estr</v>
          </cell>
          <cell r="C97" t="str">
            <v>und</v>
          </cell>
          <cell r="D97">
            <v>224</v>
          </cell>
          <cell r="E97" t="e">
            <v>#N/A</v>
          </cell>
          <cell r="F97" t="e">
            <v>#N/A</v>
          </cell>
        </row>
        <row r="98">
          <cell r="A98">
            <v>237</v>
          </cell>
          <cell r="B98" t="str">
            <v>Suministro e Instalacion de cerramiento de cubierta h=1,8m según detalle estructurada en tuberia estructural rectangular de acero de 4" x 2" x 4,7mm y malla preondulada galvanizada de 3" x3" calibre #6 angulos de fijacion</v>
          </cell>
          <cell r="C98" t="str">
            <v>m2</v>
          </cell>
          <cell r="D98">
            <v>237</v>
          </cell>
          <cell r="E98" t="e">
            <v>#N/A</v>
          </cell>
          <cell r="F98" t="e">
            <v>#N/A</v>
          </cell>
        </row>
        <row r="99">
          <cell r="A99">
            <v>238</v>
          </cell>
          <cell r="B99" t="str">
            <v>Baranda peatonal según detalle en tubo de seccion cuadrada macisa de 3,5 cm en acero parales cada 1,2m y dos horizontales</v>
          </cell>
          <cell r="C99" t="str">
            <v>ml</v>
          </cell>
          <cell r="D99">
            <v>238</v>
          </cell>
          <cell r="E99" t="e">
            <v>#N/A</v>
          </cell>
          <cell r="F99" t="e">
            <v>#N/A</v>
          </cell>
        </row>
        <row r="100">
          <cell r="A100" t="str">
            <v>CAPITULO VI -PISOS</v>
          </cell>
          <cell r="B100">
            <v>238</v>
          </cell>
          <cell r="C100">
            <v>238</v>
          </cell>
          <cell r="D100">
            <v>238</v>
          </cell>
          <cell r="E100">
            <v>238</v>
          </cell>
          <cell r="F100">
            <v>238</v>
          </cell>
        </row>
        <row r="101">
          <cell r="A101">
            <v>225</v>
          </cell>
          <cell r="B101" t="str">
            <v>Mortero 1:3 de nivelacion de pisos e=0,04 m</v>
          </cell>
          <cell r="C101" t="str">
            <v>m2</v>
          </cell>
          <cell r="D101">
            <v>225</v>
          </cell>
          <cell r="E101" t="e">
            <v>#N/A</v>
          </cell>
          <cell r="F101" t="e">
            <v>#N/A</v>
          </cell>
        </row>
        <row r="102">
          <cell r="A102">
            <v>226</v>
          </cell>
          <cell r="B102" t="str">
            <v>Mortero 1:3 para conformar pendientes para manejo de aguas losa cubierta</v>
          </cell>
          <cell r="C102" t="str">
            <v>m3</v>
          </cell>
          <cell r="D102">
            <v>226</v>
          </cell>
          <cell r="E102" t="e">
            <v>#N/A</v>
          </cell>
          <cell r="F102" t="e">
            <v>#N/A</v>
          </cell>
        </row>
        <row r="103">
          <cell r="A103">
            <v>227</v>
          </cell>
          <cell r="B103" t="str">
            <v>Suministro e instalacion de piso P-01 vinilico color gris REF "IQ ONE MISTY GRAY" BYLIN o equivalente incluye mastico de nivelacion</v>
          </cell>
          <cell r="C103" t="str">
            <v>m2</v>
          </cell>
          <cell r="D103">
            <v>227</v>
          </cell>
          <cell r="E103" t="e">
            <v>#N/A</v>
          </cell>
          <cell r="F103" t="e">
            <v>#N/A</v>
          </cell>
        </row>
        <row r="104">
          <cell r="A104">
            <v>228</v>
          </cell>
          <cell r="B104" t="str">
            <v>Suministro e instalacion de piso P-02 en piedra royal veta acabado semi mate apomazado con acido</v>
          </cell>
          <cell r="C104" t="str">
            <v>m2</v>
          </cell>
          <cell r="D104">
            <v>228</v>
          </cell>
          <cell r="E104" t="e">
            <v>#N/A</v>
          </cell>
          <cell r="F104" t="e">
            <v>#N/A</v>
          </cell>
        </row>
        <row r="105">
          <cell r="A105">
            <v>73</v>
          </cell>
          <cell r="B105" t="str">
            <v>Llenos compactados con tierra negra para conformar zonas verdes</v>
          </cell>
          <cell r="C105" t="str">
            <v>m3</v>
          </cell>
          <cell r="D105">
            <v>73</v>
          </cell>
          <cell r="E105">
            <v>45733</v>
          </cell>
          <cell r="F105">
            <v>0</v>
          </cell>
        </row>
        <row r="106">
          <cell r="A106">
            <v>229</v>
          </cell>
          <cell r="B106" t="str">
            <v>Suministro e instalacion de piso P-05 adoquin cuadrado en concreto de 10 cm x 10 cm acabado color gris</v>
          </cell>
          <cell r="C106" t="str">
            <v>m2</v>
          </cell>
          <cell r="D106">
            <v>229</v>
          </cell>
          <cell r="E106" t="e">
            <v>#N/A</v>
          </cell>
          <cell r="F106" t="e">
            <v>#N/A</v>
          </cell>
        </row>
        <row r="107">
          <cell r="A107">
            <v>230</v>
          </cell>
          <cell r="B107" t="str">
            <v>Suministro riego e Instalacion de piso P-06 en gravilla con gradacion 3/4" a 1" con e=0,1 m</v>
          </cell>
          <cell r="C107" t="str">
            <v>und</v>
          </cell>
          <cell r="D107">
            <v>230</v>
          </cell>
          <cell r="E107" t="e">
            <v>#N/A</v>
          </cell>
          <cell r="F107" t="e">
            <v>#N/A</v>
          </cell>
        </row>
        <row r="108">
          <cell r="A108">
            <v>231</v>
          </cell>
          <cell r="B108" t="str">
            <v>Suministro riego e Instalacion de piso P-07 en arena amarilla gradacion uniforme entre el tamiz No50 y el No200 grano redondo e=0,1 m.</v>
          </cell>
          <cell r="C108" t="str">
            <v>und</v>
          </cell>
          <cell r="D108">
            <v>231</v>
          </cell>
          <cell r="E108" t="e">
            <v>#N/A</v>
          </cell>
          <cell r="F108" t="e">
            <v>#N/A</v>
          </cell>
        </row>
        <row r="109">
          <cell r="A109">
            <v>232</v>
          </cell>
          <cell r="B109" t="str">
            <v>Suministro e instalacion de piso P-09 en porcelanato semipulido tipo krak color light gray formato 30 cm x 60 cm REF PKZM3060RF5 PROSEIN o equivalente</v>
          </cell>
          <cell r="C109" t="str">
            <v>m2</v>
          </cell>
          <cell r="D109">
            <v>232</v>
          </cell>
          <cell r="E109" t="e">
            <v>#N/A</v>
          </cell>
          <cell r="F109" t="e">
            <v>#N/A</v>
          </cell>
        </row>
        <row r="110">
          <cell r="A110">
            <v>233</v>
          </cell>
          <cell r="B110" t="str">
            <v>Suministro e instalacion de piso P-10 concreto clase D (21 Mpa) 3000 psi para placa contrapiso e=0,1m con endurecedor de concreto color gris y con refuerzo de microfibra monofilamento de nylon dilatada  con cortes de disco según diseno</v>
          </cell>
          <cell r="C110" t="str">
            <v>m2</v>
          </cell>
          <cell r="D110">
            <v>233</v>
          </cell>
          <cell r="E110" t="e">
            <v>#N/A</v>
          </cell>
          <cell r="F110" t="e">
            <v>#N/A</v>
          </cell>
        </row>
        <row r="111">
          <cell r="A111">
            <v>234</v>
          </cell>
          <cell r="B111" t="str">
            <v>Suministro e instalacion de piso P-11 concreto clase D (21 Mpa) 3000 psi para placa contrapiso e=0,1m dilatada  con cortes de disco según diseno</v>
          </cell>
          <cell r="C111" t="str">
            <v>m2</v>
          </cell>
          <cell r="D111">
            <v>234</v>
          </cell>
          <cell r="E111" t="e">
            <v>#N/A</v>
          </cell>
          <cell r="F111" t="e">
            <v>#N/A</v>
          </cell>
        </row>
        <row r="112">
          <cell r="A112">
            <v>235</v>
          </cell>
          <cell r="B112" t="str">
            <v>Suministro e instalacion de piso P-12 en enchape tipo mosaico porcelanato esmaltado acabado brillante color azul claro formato 30,6 cm x 30,6 cm REF "MOS SUMMER DAY" KV30ZR399 DECORCERAMICA o equivalente</v>
          </cell>
          <cell r="C112" t="str">
            <v>m2</v>
          </cell>
          <cell r="D112">
            <v>235</v>
          </cell>
          <cell r="E112" t="e">
            <v>#N/A</v>
          </cell>
          <cell r="F112" t="e">
            <v>#N/A</v>
          </cell>
        </row>
        <row r="113">
          <cell r="A113">
            <v>236</v>
          </cell>
          <cell r="B113" t="str">
            <v>Suministro e instalacion de media cana plastica en pvc sistema macho hembra</v>
          </cell>
          <cell r="C113" t="str">
            <v>ml</v>
          </cell>
          <cell r="D113">
            <v>236</v>
          </cell>
          <cell r="E113" t="e">
            <v>#N/A</v>
          </cell>
          <cell r="F113" t="e">
            <v>#N/A</v>
          </cell>
        </row>
        <row r="114">
          <cell r="A114">
            <v>243</v>
          </cell>
          <cell r="B114" t="str">
            <v>Guardaescoba en Media caña en mortero 1:2 de 0,07m -0,15 m incluye esmaltado emboquillado brillado y dilatacion en aluminio entre guardaescoba y enchape</v>
          </cell>
          <cell r="C114" t="str">
            <v>ml</v>
          </cell>
          <cell r="D114">
            <v>243</v>
          </cell>
          <cell r="E114" t="e">
            <v>#N/A</v>
          </cell>
          <cell r="F114" t="e">
            <v>#N/A</v>
          </cell>
        </row>
        <row r="115">
          <cell r="A115" t="str">
            <v>CAPITULO VII -CIELO RASOS</v>
          </cell>
          <cell r="B115">
            <v>243</v>
          </cell>
          <cell r="C115">
            <v>243</v>
          </cell>
          <cell r="D115">
            <v>243</v>
          </cell>
          <cell r="E115">
            <v>243</v>
          </cell>
          <cell r="F115">
            <v>243</v>
          </cell>
        </row>
        <row r="116">
          <cell r="A116">
            <v>239</v>
          </cell>
          <cell r="B116" t="str">
            <v>Suministro e instalacion de cielo raso junta perdida en laminas de superboard de 6 mm masillado y pintado</v>
          </cell>
          <cell r="C116" t="str">
            <v>m2</v>
          </cell>
          <cell r="D116">
            <v>239</v>
          </cell>
          <cell r="E116" t="e">
            <v>#N/A</v>
          </cell>
          <cell r="F116" t="e">
            <v>#N/A</v>
          </cell>
        </row>
        <row r="117">
          <cell r="A117">
            <v>240</v>
          </cell>
          <cell r="B117" t="str">
            <v>Suministro e instalacion de franja de 12 cm de ancho de cielo raso en lamina galvanizada calibre 18 fijada estructura de acero</v>
          </cell>
          <cell r="C117" t="str">
            <v>ml</v>
          </cell>
          <cell r="D117">
            <v>240</v>
          </cell>
          <cell r="E117" t="e">
            <v>#N/A</v>
          </cell>
          <cell r="F117" t="e">
            <v>#N/A</v>
          </cell>
        </row>
        <row r="118">
          <cell r="A118" t="str">
            <v>CAPITULO VIII - FACHADAS</v>
          </cell>
          <cell r="B118">
            <v>240</v>
          </cell>
          <cell r="C118">
            <v>240</v>
          </cell>
          <cell r="D118">
            <v>240</v>
          </cell>
          <cell r="E118">
            <v>240</v>
          </cell>
          <cell r="F118">
            <v>240</v>
          </cell>
        </row>
        <row r="119">
          <cell r="A119">
            <v>242</v>
          </cell>
          <cell r="B119" t="str">
            <v>Suministro e Instalacion de Fachada F-01 según detalles tipo persiana en madera vertical teca de canto 0,03 m*0,18 m*0,3 m separacion entre centros de 20 cm, cada pieza pulida resanada e inmunizada, acabado con imprimante REF  Profilan Teoma durespo o equ</v>
          </cell>
          <cell r="C119" t="str">
            <v>m2</v>
          </cell>
          <cell r="D119">
            <v>242</v>
          </cell>
          <cell r="E119" t="e">
            <v>#N/A</v>
          </cell>
          <cell r="F119" t="e">
            <v>#N/A</v>
          </cell>
        </row>
        <row r="120">
          <cell r="A120">
            <v>199</v>
          </cell>
          <cell r="B120" t="str">
            <v xml:space="preserve">Suministro e Instalacion de fachada fija 9,75 m x 14 m (V-16) segun detalle, incluye platinas y perfiles de acero, fijaciones y vidrio templado laminado de 10 mm </v>
          </cell>
          <cell r="C120" t="str">
            <v>m2</v>
          </cell>
          <cell r="D120">
            <v>199</v>
          </cell>
          <cell r="E120" t="e">
            <v>#N/A</v>
          </cell>
          <cell r="F120" t="e">
            <v>#N/A</v>
          </cell>
        </row>
        <row r="121">
          <cell r="A121" t="str">
            <v>CAPITULO IX - APARATOS SANITARIOS</v>
          </cell>
          <cell r="B121">
            <v>199</v>
          </cell>
          <cell r="C121">
            <v>199</v>
          </cell>
          <cell r="D121">
            <v>199</v>
          </cell>
          <cell r="E121">
            <v>199</v>
          </cell>
          <cell r="F121">
            <v>199</v>
          </cell>
        </row>
        <row r="122">
          <cell r="A122">
            <v>244</v>
          </cell>
          <cell r="B122" t="str">
            <v>Suministro e Instalacion de sanitario tasa alongada a piso en porcelana para personas con movilidad reducida 43 cm de alto color blanco entrada posterior ref adriatico de corona o equivalente</v>
          </cell>
          <cell r="C122" t="str">
            <v>und</v>
          </cell>
          <cell r="D122">
            <v>244</v>
          </cell>
          <cell r="E122" t="e">
            <v>#N/A</v>
          </cell>
          <cell r="F122" t="e">
            <v>#N/A</v>
          </cell>
        </row>
        <row r="123">
          <cell r="A123">
            <v>256</v>
          </cell>
          <cell r="B123" t="str">
            <v>Suministro e Instalacion de tasa sanitaria 73X 36,2x36,8 cm color blanco entrada posterior ref baltico de corona o equivalente</v>
          </cell>
          <cell r="C123" t="str">
            <v>und</v>
          </cell>
          <cell r="D123">
            <v>256</v>
          </cell>
          <cell r="E123" t="e">
            <v>#N/A</v>
          </cell>
          <cell r="F123" t="e">
            <v>#N/A</v>
          </cell>
        </row>
        <row r="124">
          <cell r="A124">
            <v>245</v>
          </cell>
          <cell r="B124" t="str">
            <v>Suministro e Instalacion de valvula antibandalica para sanitario sistema de instalacion posterior Ref 75125001 de corona o equivalente</v>
          </cell>
          <cell r="C124" t="str">
            <v>und</v>
          </cell>
          <cell r="D124">
            <v>245</v>
          </cell>
          <cell r="E124" t="e">
            <v>#N/A</v>
          </cell>
          <cell r="F124" t="e">
            <v>#N/A</v>
          </cell>
        </row>
        <row r="125">
          <cell r="A125">
            <v>246</v>
          </cell>
          <cell r="B125" t="str">
            <v>Suministro e Instalacion de lavamanos suspendido en ceramica esmaltada color blanco de 27 cm x 34 cm x 12,5 cm Ref YOCO decorceramica o quivalente con complemento cromado  ref TRAM P LAV convencional decorceramica o equivalente</v>
          </cell>
          <cell r="C125" t="str">
            <v>und</v>
          </cell>
          <cell r="D125">
            <v>246</v>
          </cell>
          <cell r="E125" t="e">
            <v>#N/A</v>
          </cell>
          <cell r="F125" t="e">
            <v>#N/A</v>
          </cell>
        </row>
        <row r="126">
          <cell r="A126">
            <v>257</v>
          </cell>
          <cell r="B126" t="str">
            <v>Suministro e Instalacion de lavamanos de colgar en porcelana sanitariacolor blanco de 165 x 475 x375 mm Ref AQUAPRO de corona o equivalente con complemento cromado ref TRAM P LAV  convencional de decorceramica o equivalente</v>
          </cell>
          <cell r="C126" t="str">
            <v>und</v>
          </cell>
          <cell r="D126">
            <v>257</v>
          </cell>
          <cell r="E126" t="e">
            <v>#N/A</v>
          </cell>
          <cell r="F126" t="e">
            <v>#N/A</v>
          </cell>
        </row>
        <row r="127">
          <cell r="A127">
            <v>247</v>
          </cell>
          <cell r="B127" t="str">
            <v>Suministro e Instalacion de griferia para lavamanos tipo push cuello de ganso cierre automatico acabado metalico cromado Ref 4-AA-00444506 de accesorios y acabados o equivalente</v>
          </cell>
          <cell r="C127" t="str">
            <v>und</v>
          </cell>
          <cell r="D127">
            <v>247</v>
          </cell>
          <cell r="E127" t="e">
            <v>#N/A</v>
          </cell>
          <cell r="F127" t="e">
            <v>#N/A</v>
          </cell>
        </row>
        <row r="128">
          <cell r="A128">
            <v>260</v>
          </cell>
          <cell r="B128" t="str">
            <v>Suministro e Instalacion de orinal antibacterial color blanco con griferia valvula push cuerpo expuesto Ref 061331001 de corona o equivalente</v>
          </cell>
          <cell r="C128" t="str">
            <v>und</v>
          </cell>
          <cell r="D128">
            <v>260</v>
          </cell>
          <cell r="E128" t="e">
            <v>#N/A</v>
          </cell>
          <cell r="F128" t="e">
            <v>#N/A</v>
          </cell>
        </row>
        <row r="129">
          <cell r="A129">
            <v>248</v>
          </cell>
          <cell r="B129" t="str">
            <v>Suministro e Instalacion de dispensador de jabon vertical de pared en acero inxidable capacidad de 500 ml  17cm x 9cmx10,7xm ref 214986 de socoda o equivalente</v>
          </cell>
          <cell r="C129" t="str">
            <v>und</v>
          </cell>
          <cell r="D129">
            <v>248</v>
          </cell>
          <cell r="E129" t="e">
            <v>#N/A</v>
          </cell>
          <cell r="F129" t="e">
            <v>#N/A</v>
          </cell>
        </row>
        <row r="130">
          <cell r="A130">
            <v>249</v>
          </cell>
          <cell r="B130" t="str">
            <v>Suministro e Instalacion de secador de manos automatico de acero inoxidable de acabado satinado 225 x 265 x 174 mm ref POTENZa corona o equivalente</v>
          </cell>
          <cell r="C130" t="str">
            <v>und</v>
          </cell>
          <cell r="D130">
            <v>249</v>
          </cell>
          <cell r="E130" t="e">
            <v>#N/A</v>
          </cell>
          <cell r="F130" t="e">
            <v>#N/A</v>
          </cell>
        </row>
        <row r="131">
          <cell r="A131">
            <v>250</v>
          </cell>
          <cell r="B131" t="str">
            <v>Suministro e Instalacion de dispensador de rollo de papel higienico en acero inoxidable con chapa de seguridad para rollo estandar socoda o equivalente</v>
          </cell>
          <cell r="C131" t="str">
            <v>und</v>
          </cell>
          <cell r="D131">
            <v>250</v>
          </cell>
          <cell r="E131" t="e">
            <v>#N/A</v>
          </cell>
          <cell r="F131" t="e">
            <v>#N/A</v>
          </cell>
        </row>
        <row r="132">
          <cell r="A132">
            <v>251</v>
          </cell>
          <cell r="B132" t="str">
            <v>Suministro e Instalacion de caneca de cuerpo cilindrico en acero inoxidable y acabado satinado con base antideslizante ref 8-AA-940 de accesorios y acabados o equivalente</v>
          </cell>
          <cell r="C132" t="str">
            <v>und</v>
          </cell>
          <cell r="D132">
            <v>251</v>
          </cell>
          <cell r="E132" t="e">
            <v>#N/A</v>
          </cell>
          <cell r="F132" t="e">
            <v>#N/A</v>
          </cell>
        </row>
        <row r="133">
          <cell r="A133">
            <v>252</v>
          </cell>
          <cell r="B133" t="str">
            <v>Suministro e Instalacion de gancho perchero de sujecion a perd en acero inoxidable 8-AA-210S  de accesorios y acabados o equivalente</v>
          </cell>
          <cell r="C133" t="str">
            <v>und</v>
          </cell>
          <cell r="D133">
            <v>252</v>
          </cell>
          <cell r="E133" t="e">
            <v>#N/A</v>
          </cell>
          <cell r="F133" t="e">
            <v>#N/A</v>
          </cell>
        </row>
        <row r="134">
          <cell r="A134">
            <v>253</v>
          </cell>
          <cell r="B134" t="str">
            <v>Suministro e Instalacion de rejilla de piso para sifon cuadrada en acero inoxidable 304 anti cucarachas 3¨x3¨x2¨</v>
          </cell>
          <cell r="C134" t="str">
            <v>und</v>
          </cell>
          <cell r="D134">
            <v>253</v>
          </cell>
          <cell r="E134" t="e">
            <v>#N/A</v>
          </cell>
          <cell r="F134" t="e">
            <v>#N/A</v>
          </cell>
        </row>
        <row r="135">
          <cell r="A135">
            <v>254</v>
          </cell>
          <cell r="B135" t="str">
            <v>Suministro e Instalacion de espejo flotado de 7 mm de espesor de 1,52 m x 2,27 m con inclinacion de 10º  según detalle, incluye estructura en tubo cuadrado y fijacion a pared.</v>
          </cell>
          <cell r="C135" t="str">
            <v>und</v>
          </cell>
          <cell r="D135">
            <v>254</v>
          </cell>
          <cell r="E135" t="e">
            <v>#N/A</v>
          </cell>
          <cell r="F135" t="e">
            <v>#N/A</v>
          </cell>
        </row>
        <row r="136">
          <cell r="A136">
            <v>259</v>
          </cell>
          <cell r="B136" t="str">
            <v>Suministro e Instalacion de espejo flotado de 7 mm de espesor   según detalle, incluye estructura en tubo cuadrado y fijacion a pared.</v>
          </cell>
          <cell r="C136" t="str">
            <v>m2</v>
          </cell>
          <cell r="D136">
            <v>259</v>
          </cell>
          <cell r="E136" t="e">
            <v>#N/A</v>
          </cell>
          <cell r="F136" t="e">
            <v>#N/A</v>
          </cell>
        </row>
        <row r="137">
          <cell r="A137">
            <v>255</v>
          </cell>
          <cell r="B137" t="str">
            <v>Suministro e Instalacion de barra de acero inoxidable abatible en forma de U socoda o equivalente</v>
          </cell>
          <cell r="C137" t="str">
            <v>und</v>
          </cell>
          <cell r="D137">
            <v>255</v>
          </cell>
          <cell r="E137" t="e">
            <v>#N/A</v>
          </cell>
          <cell r="F137" t="e">
            <v>#N/A</v>
          </cell>
        </row>
        <row r="138">
          <cell r="A138">
            <v>258</v>
          </cell>
          <cell r="B138" t="str">
            <v>Suministro e Instalacion de recipiente para residuos en acero inoxidable de 12 lt anclado a pared  de 40x31x13 cm ref 70663001 de corona o equivalente</v>
          </cell>
          <cell r="C138" t="str">
            <v>und</v>
          </cell>
          <cell r="D138">
            <v>258</v>
          </cell>
          <cell r="E138" t="e">
            <v>#N/A</v>
          </cell>
          <cell r="F138" t="e">
            <v>#N/A</v>
          </cell>
        </row>
        <row r="139">
          <cell r="A139">
            <v>261</v>
          </cell>
          <cell r="B139" t="str">
            <v>Suministro e Instalacion de poceta en concreto a la vista con interior en granito pulido de 0,41x0,88x0,44 m</v>
          </cell>
          <cell r="C139" t="str">
            <v>und</v>
          </cell>
          <cell r="D139">
            <v>261</v>
          </cell>
          <cell r="E139" t="e">
            <v>#N/A</v>
          </cell>
          <cell r="F139" t="e">
            <v>#N/A</v>
          </cell>
        </row>
        <row r="140">
          <cell r="A140">
            <v>262</v>
          </cell>
          <cell r="B140" t="str">
            <v>Suministro e Instalacion de llave poceta de aseo en cromo ref 977900001 de corona o equivalente</v>
          </cell>
          <cell r="C140" t="str">
            <v>und</v>
          </cell>
          <cell r="D140">
            <v>262</v>
          </cell>
          <cell r="E140" t="e">
            <v>#N/A</v>
          </cell>
          <cell r="F140" t="e">
            <v>#N/A</v>
          </cell>
        </row>
        <row r="141">
          <cell r="A141">
            <v>263</v>
          </cell>
          <cell r="B141" t="str">
            <v>Suministro e Instalacion de organizador de pared para colgar escobas y traperos Ref 1992 industrial Taylor o equivalente</v>
          </cell>
          <cell r="C141" t="str">
            <v>und</v>
          </cell>
          <cell r="D141">
            <v>263</v>
          </cell>
          <cell r="E141" t="e">
            <v>#N/A</v>
          </cell>
          <cell r="F141" t="e">
            <v>#N/A</v>
          </cell>
        </row>
        <row r="142">
          <cell r="A142">
            <v>264</v>
          </cell>
          <cell r="B142" t="str">
            <v>Suministro e Instalacion de regadera sencilla color cromo Ref FENIX de corona o equivalente</v>
          </cell>
          <cell r="C142" t="str">
            <v>und</v>
          </cell>
          <cell r="D142">
            <v>264</v>
          </cell>
          <cell r="E142" t="e">
            <v>#N/A</v>
          </cell>
          <cell r="F142" t="e">
            <v>#N/A</v>
          </cell>
        </row>
        <row r="143">
          <cell r="A143">
            <v>265</v>
          </cell>
          <cell r="B143" t="str">
            <v>Suministro e Instalacion de monocontrol color cromo para ducha Ref FENIX de corono o equivalente</v>
          </cell>
          <cell r="C143" t="str">
            <v>und</v>
          </cell>
          <cell r="D143">
            <v>265</v>
          </cell>
          <cell r="E143" t="e">
            <v>#N/A</v>
          </cell>
          <cell r="F143" t="e">
            <v>#N/A</v>
          </cell>
        </row>
        <row r="144">
          <cell r="A144">
            <v>266</v>
          </cell>
          <cell r="B144" t="str">
            <v>Suministro e Instalacion de division de ducha en vidrio templado de 8 mm según detalles de borde pulido brillante, incluye bisagras, elementos de fijacion, boton haladera</v>
          </cell>
          <cell r="C144" t="str">
            <v>m2</v>
          </cell>
          <cell r="D144">
            <v>266</v>
          </cell>
          <cell r="E144" t="e">
            <v>#N/A</v>
          </cell>
          <cell r="F144" t="e">
            <v>#N/A</v>
          </cell>
        </row>
        <row r="145">
          <cell r="A145">
            <v>267</v>
          </cell>
          <cell r="B145" t="str">
            <v>Suministro e Instalacion de rejilla metalica en acero para desague de ducha según detalle</v>
          </cell>
          <cell r="C145" t="str">
            <v>ml</v>
          </cell>
          <cell r="D145">
            <v>267</v>
          </cell>
          <cell r="E145" t="e">
            <v>#N/A</v>
          </cell>
          <cell r="F145" t="e">
            <v>#N/A</v>
          </cell>
        </row>
        <row r="146">
          <cell r="A146">
            <v>268</v>
          </cell>
          <cell r="B146" t="str">
            <v>Suministro e Instalacion de banca en madera teca con estructura en tuberia cuadrada en acero inoxidable de 0,47 x1,2x0,46 m ref barcelona de arquimuebles o similar</v>
          </cell>
          <cell r="C146" t="str">
            <v>und</v>
          </cell>
          <cell r="D146">
            <v>268</v>
          </cell>
          <cell r="E146" t="e">
            <v>#N/A</v>
          </cell>
          <cell r="F146" t="e">
            <v>#N/A</v>
          </cell>
        </row>
        <row r="147">
          <cell r="A147">
            <v>269</v>
          </cell>
          <cell r="B147" t="str">
            <v xml:space="preserve">Suministro e Instalacion de Lokler metalico de cuatro compartimentos de 40 cm de alto cada uno en lamina cold rolled calibre 22 con terminado en pintura en polvo aplicación electroestatica  color gris de 1,3x0,72x 0,30 m </v>
          </cell>
          <cell r="C147" t="str">
            <v>und</v>
          </cell>
          <cell r="D147">
            <v>269</v>
          </cell>
          <cell r="E147" t="e">
            <v>#N/A</v>
          </cell>
          <cell r="F147" t="e">
            <v>#N/A</v>
          </cell>
        </row>
        <row r="148">
          <cell r="A148" t="str">
            <v>CAPITULO X - REDES SANITARIAS Y DE AGUA POTABLE</v>
          </cell>
          <cell r="B148">
            <v>269</v>
          </cell>
          <cell r="C148">
            <v>269</v>
          </cell>
          <cell r="D148">
            <v>269</v>
          </cell>
          <cell r="E148">
            <v>269</v>
          </cell>
          <cell r="F148">
            <v>269</v>
          </cell>
        </row>
        <row r="149">
          <cell r="A149">
            <v>272</v>
          </cell>
          <cell r="B149" t="str">
            <v>Suministro e Instalacion de red de tuberia PVC presion  1/2" (incluye accesorios)</v>
          </cell>
          <cell r="C149" t="str">
            <v>ml</v>
          </cell>
          <cell r="D149">
            <v>272</v>
          </cell>
          <cell r="E149" t="e">
            <v>#N/A</v>
          </cell>
          <cell r="F149" t="e">
            <v>#N/A</v>
          </cell>
        </row>
        <row r="150">
          <cell r="A150">
            <v>270</v>
          </cell>
          <cell r="B150" t="str">
            <v>Suministro e Instalacion de red de tuberia PVC presion  1" (incluye accesorios)</v>
          </cell>
          <cell r="C150" t="str">
            <v>ml</v>
          </cell>
          <cell r="D150">
            <v>270</v>
          </cell>
          <cell r="E150" t="e">
            <v>#N/A</v>
          </cell>
          <cell r="F150" t="e">
            <v>#N/A</v>
          </cell>
        </row>
        <row r="151">
          <cell r="A151">
            <v>271</v>
          </cell>
          <cell r="B151" t="str">
            <v>Suministro e Instalacion de red de tuberia PVC presion  2" (incluye accesorios)</v>
          </cell>
          <cell r="C151" t="str">
            <v>ml</v>
          </cell>
          <cell r="D151">
            <v>271</v>
          </cell>
          <cell r="E151" t="e">
            <v>#N/A</v>
          </cell>
          <cell r="F151" t="e">
            <v>#N/A</v>
          </cell>
        </row>
        <row r="152">
          <cell r="A152">
            <v>273</v>
          </cell>
          <cell r="B152" t="str">
            <v>Suministro e Instalacion de red de tuberia CPVC presion  1/2" (incluye accesorios)</v>
          </cell>
          <cell r="C152" t="str">
            <v>ml</v>
          </cell>
          <cell r="D152">
            <v>273</v>
          </cell>
          <cell r="E152" t="e">
            <v>#N/A</v>
          </cell>
          <cell r="F152" t="e">
            <v>#N/A</v>
          </cell>
        </row>
        <row r="153">
          <cell r="A153">
            <v>274</v>
          </cell>
          <cell r="B153" t="str">
            <v>Suministro e Instalacion de red de tuberia CPVC presion  3/4" (incluye accesorios)</v>
          </cell>
          <cell r="C153" t="str">
            <v>ml</v>
          </cell>
          <cell r="D153">
            <v>274</v>
          </cell>
          <cell r="E153" t="e">
            <v>#N/A</v>
          </cell>
          <cell r="F153" t="e">
            <v>#N/A</v>
          </cell>
        </row>
        <row r="154">
          <cell r="A154">
            <v>275</v>
          </cell>
          <cell r="B154" t="str">
            <v>Suministro e Instalacion de red de tuberia CPVC presion  1" (incluye accesorios)</v>
          </cell>
          <cell r="C154" t="str">
            <v>ml</v>
          </cell>
          <cell r="D154">
            <v>275</v>
          </cell>
          <cell r="E154" t="e">
            <v>#N/A</v>
          </cell>
          <cell r="F154" t="e">
            <v>#N/A</v>
          </cell>
        </row>
        <row r="155">
          <cell r="A155">
            <v>276</v>
          </cell>
          <cell r="B155" t="str">
            <v>Suministro e Instalacion de red de tuberia CPVC presion  1-1/4" (incluye accesorios)</v>
          </cell>
          <cell r="C155" t="str">
            <v>ml</v>
          </cell>
          <cell r="D155">
            <v>276</v>
          </cell>
          <cell r="E155" t="e">
            <v>#N/A</v>
          </cell>
          <cell r="F155" t="e">
            <v>#N/A</v>
          </cell>
        </row>
        <row r="156">
          <cell r="A156">
            <v>277</v>
          </cell>
          <cell r="B156" t="str">
            <v>Suministro e instalacion de punto hidraulico de pvc presion de 1/2" (incluye hasta 2 mt de tuberia)</v>
          </cell>
          <cell r="C156" t="str">
            <v>und</v>
          </cell>
          <cell r="D156">
            <v>277</v>
          </cell>
          <cell r="E156" t="e">
            <v>#N/A</v>
          </cell>
          <cell r="F156" t="e">
            <v>#N/A</v>
          </cell>
        </row>
        <row r="157">
          <cell r="A157">
            <v>278</v>
          </cell>
          <cell r="B157" t="str">
            <v>Suministro e instalacion de punto hidraulico de cpvc presion de 1/2" (incluye hasta 2 mt de tuberia)</v>
          </cell>
          <cell r="C157" t="str">
            <v>und</v>
          </cell>
          <cell r="D157">
            <v>278</v>
          </cell>
          <cell r="E157" t="e">
            <v>#N/A</v>
          </cell>
          <cell r="F157" t="e">
            <v>#N/A</v>
          </cell>
        </row>
        <row r="158">
          <cell r="A158">
            <v>279</v>
          </cell>
          <cell r="B158" t="str">
            <v>Suministro e Instalacion de llave de paso red white de 1/2" o similar</v>
          </cell>
          <cell r="C158" t="str">
            <v>und</v>
          </cell>
          <cell r="D158">
            <v>279</v>
          </cell>
          <cell r="E158" t="e">
            <v>#N/A</v>
          </cell>
          <cell r="F158" t="e">
            <v>#N/A</v>
          </cell>
        </row>
        <row r="159">
          <cell r="A159">
            <v>280</v>
          </cell>
          <cell r="B159" t="str">
            <v>Suministro e Instalacion de llave de paso 2"</v>
          </cell>
          <cell r="C159" t="str">
            <v>und</v>
          </cell>
          <cell r="D159">
            <v>280</v>
          </cell>
          <cell r="E159" t="e">
            <v>#N/A</v>
          </cell>
          <cell r="F159" t="e">
            <v>#N/A</v>
          </cell>
        </row>
        <row r="160">
          <cell r="A160">
            <v>281</v>
          </cell>
          <cell r="B160" t="str">
            <v>Suministro e Instalacion de valvula de retencion de 2"</v>
          </cell>
          <cell r="C160" t="str">
            <v>und</v>
          </cell>
          <cell r="D160">
            <v>281</v>
          </cell>
          <cell r="E160" t="e">
            <v>#N/A</v>
          </cell>
          <cell r="F160" t="e">
            <v>#N/A</v>
          </cell>
        </row>
        <row r="161">
          <cell r="A161">
            <v>282</v>
          </cell>
          <cell r="B161" t="str">
            <v>Suministro e Instalacion de macromedidor de 2"</v>
          </cell>
          <cell r="C161" t="str">
            <v>und</v>
          </cell>
          <cell r="D161">
            <v>282</v>
          </cell>
          <cell r="E161" t="e">
            <v>#N/A</v>
          </cell>
          <cell r="F161" t="e">
            <v>#N/A</v>
          </cell>
        </row>
        <row r="162">
          <cell r="A162">
            <v>283</v>
          </cell>
          <cell r="B162" t="str">
            <v>Suministro e Instalacion de calentador xxxxxxxxxxxxxxxxxxxxx</v>
          </cell>
          <cell r="C162" t="str">
            <v>und</v>
          </cell>
          <cell r="D162">
            <v>283</v>
          </cell>
          <cell r="E162" t="e">
            <v>#N/A</v>
          </cell>
          <cell r="F162" t="e">
            <v>#N/A</v>
          </cell>
        </row>
        <row r="163">
          <cell r="A163">
            <v>284</v>
          </cell>
          <cell r="B163" t="str">
            <v>Suministro e Instalacion de motobomba de presion constante XXXXXXXXXXXXXXXXXXXXX</v>
          </cell>
          <cell r="C163" t="str">
            <v>und</v>
          </cell>
          <cell r="D163">
            <v>284</v>
          </cell>
          <cell r="E163" t="e">
            <v>#N/A</v>
          </cell>
          <cell r="F163" t="e">
            <v>#N/A</v>
          </cell>
        </row>
        <row r="164">
          <cell r="A164">
            <v>285</v>
          </cell>
          <cell r="B164" t="str">
            <v>Suministro e Instalacion de red de tuberia PVC sanitaria 2" (incluye accesorios)</v>
          </cell>
          <cell r="C164" t="str">
            <v>ml</v>
          </cell>
          <cell r="D164">
            <v>285</v>
          </cell>
          <cell r="E164" t="e">
            <v>#N/A</v>
          </cell>
          <cell r="F164" t="e">
            <v>#N/A</v>
          </cell>
        </row>
        <row r="165">
          <cell r="A165">
            <v>286</v>
          </cell>
          <cell r="B165" t="str">
            <v>Suministro e Instalacion de red de tuberia PVC sanitaria 4" (incluye accesorios)</v>
          </cell>
          <cell r="C165" t="str">
            <v>ml</v>
          </cell>
          <cell r="D165">
            <v>286</v>
          </cell>
          <cell r="E165" t="e">
            <v>#N/A</v>
          </cell>
          <cell r="F165" t="e">
            <v>#N/A</v>
          </cell>
        </row>
        <row r="166">
          <cell r="A166">
            <v>287</v>
          </cell>
          <cell r="B166" t="str">
            <v>Suministro e Instalacion punto sanitario 2" (incluye accesorios y hasta 3 mt de tuberia)</v>
          </cell>
          <cell r="C166" t="str">
            <v>und</v>
          </cell>
          <cell r="D166">
            <v>287</v>
          </cell>
          <cell r="E166" t="e">
            <v>#N/A</v>
          </cell>
          <cell r="F166" t="e">
            <v>#N/A</v>
          </cell>
        </row>
        <row r="167">
          <cell r="A167">
            <v>288</v>
          </cell>
          <cell r="B167" t="str">
            <v>Suministro e Instalacion punto sanitario 4" (incluye accesorios y hasta 3 mt de tuberia)</v>
          </cell>
          <cell r="C167" t="str">
            <v>und</v>
          </cell>
          <cell r="D167">
            <v>288</v>
          </cell>
          <cell r="E167" t="e">
            <v>#N/A</v>
          </cell>
          <cell r="F167" t="e">
            <v>#N/A</v>
          </cell>
        </row>
        <row r="168">
          <cell r="A168">
            <v>292</v>
          </cell>
          <cell r="B168" t="str">
            <v>Suministro e instalacion de tuberia PVC de 160 mm (6¨) corrugada para alcantarillado</v>
          </cell>
          <cell r="C168" t="str">
            <v>ml</v>
          </cell>
          <cell r="D168">
            <v>292</v>
          </cell>
          <cell r="E168">
            <v>50416</v>
          </cell>
          <cell r="F168">
            <v>0</v>
          </cell>
        </row>
        <row r="169">
          <cell r="A169">
            <v>289</v>
          </cell>
          <cell r="B169" t="str">
            <v>Suministro e Instalacion de red de tuberia PVC ALL 3" (incluye accesorios)</v>
          </cell>
          <cell r="C169" t="str">
            <v>ml</v>
          </cell>
          <cell r="D169">
            <v>289</v>
          </cell>
          <cell r="E169" t="e">
            <v>#N/A</v>
          </cell>
          <cell r="F169" t="e">
            <v>#N/A</v>
          </cell>
        </row>
        <row r="170">
          <cell r="A170">
            <v>290</v>
          </cell>
          <cell r="B170" t="str">
            <v>Suministro e Instalacion de red de tuberia PVC ALL 4" (incluye accesorios)</v>
          </cell>
          <cell r="C170" t="str">
            <v>ml</v>
          </cell>
          <cell r="D170">
            <v>290</v>
          </cell>
          <cell r="E170" t="e">
            <v>#N/A</v>
          </cell>
          <cell r="F170" t="e">
            <v>#N/A</v>
          </cell>
        </row>
        <row r="171">
          <cell r="A171">
            <v>291</v>
          </cell>
          <cell r="B171" t="str">
            <v>Suministro e Instalacion punto ALL 3" (incluye accesorios rejilla granada y hasta 3 mt de tuberia)</v>
          </cell>
          <cell r="C171" t="str">
            <v>und</v>
          </cell>
          <cell r="D171">
            <v>291</v>
          </cell>
          <cell r="E171" t="e">
            <v>#N/A</v>
          </cell>
          <cell r="F171" t="e">
            <v>#N/A</v>
          </cell>
        </row>
        <row r="172">
          <cell r="A172">
            <v>103</v>
          </cell>
          <cell r="B172" t="str">
            <v>Construccion de Cámara de Inspección/Caída D=1.20 m. Concreto 3000 PSI</v>
          </cell>
          <cell r="C172" t="str">
            <v>ml</v>
          </cell>
          <cell r="D172">
            <v>103</v>
          </cell>
          <cell r="E172">
            <v>456782</v>
          </cell>
          <cell r="F172">
            <v>0</v>
          </cell>
        </row>
        <row r="173">
          <cell r="A173">
            <v>104</v>
          </cell>
          <cell r="B173" t="str">
            <v>Base y Cañuela Cámara de Inspección/Caída D=1.20 m.Concreto Simple Clase II</v>
          </cell>
          <cell r="C173" t="str">
            <v>und</v>
          </cell>
          <cell r="D173">
            <v>104</v>
          </cell>
          <cell r="E173">
            <v>315640</v>
          </cell>
          <cell r="F173">
            <v>0</v>
          </cell>
        </row>
        <row r="174">
          <cell r="A174">
            <v>105</v>
          </cell>
          <cell r="B174" t="str">
            <v>Suministro, transporte e instalación aro/ tapa en polipropileno d= 0,70 m para cámara de inspección (cuello 13 cm)</v>
          </cell>
          <cell r="C174" t="str">
            <v>und</v>
          </cell>
          <cell r="D174">
            <v>105</v>
          </cell>
          <cell r="E174">
            <v>424929</v>
          </cell>
          <cell r="F174">
            <v>0</v>
          </cell>
        </row>
        <row r="175">
          <cell r="A175" t="str">
            <v>CAPITULO XI - INSTALACIONES Y REDES ELECTRICAS INTERNAS</v>
          </cell>
          <cell r="B175">
            <v>0</v>
          </cell>
          <cell r="C175">
            <v>0</v>
          </cell>
          <cell r="D175">
            <v>0</v>
          </cell>
          <cell r="E175">
            <v>0</v>
          </cell>
          <cell r="F175">
            <v>0</v>
          </cell>
        </row>
        <row r="176">
          <cell r="A176">
            <v>0</v>
          </cell>
          <cell r="B176">
            <v>0</v>
          </cell>
          <cell r="C176">
            <v>0</v>
          </cell>
          <cell r="D176">
            <v>0</v>
          </cell>
          <cell r="E176">
            <v>0</v>
          </cell>
          <cell r="F176">
            <v>0</v>
          </cell>
        </row>
        <row r="177">
          <cell r="A177">
            <v>0</v>
          </cell>
          <cell r="B177">
            <v>0</v>
          </cell>
          <cell r="C177">
            <v>0</v>
          </cell>
          <cell r="D177">
            <v>0</v>
          </cell>
          <cell r="E177">
            <v>0</v>
          </cell>
          <cell r="F177">
            <v>0</v>
          </cell>
        </row>
        <row r="178">
          <cell r="A178">
            <v>0</v>
          </cell>
          <cell r="B178">
            <v>0</v>
          </cell>
          <cell r="C178">
            <v>0</v>
          </cell>
          <cell r="D178">
            <v>0</v>
          </cell>
          <cell r="E178">
            <v>0</v>
          </cell>
          <cell r="F178">
            <v>0</v>
          </cell>
        </row>
        <row r="179">
          <cell r="A179">
            <v>0</v>
          </cell>
          <cell r="B179">
            <v>0</v>
          </cell>
          <cell r="C179">
            <v>0</v>
          </cell>
          <cell r="D179">
            <v>0</v>
          </cell>
          <cell r="E179">
            <v>0</v>
          </cell>
          <cell r="F179">
            <v>0</v>
          </cell>
        </row>
        <row r="180">
          <cell r="A180">
            <v>0</v>
          </cell>
          <cell r="B180">
            <v>0</v>
          </cell>
          <cell r="C180">
            <v>0</v>
          </cell>
          <cell r="D180">
            <v>0</v>
          </cell>
          <cell r="E180">
            <v>0</v>
          </cell>
          <cell r="F180">
            <v>0</v>
          </cell>
        </row>
        <row r="181">
          <cell r="A181">
            <v>0</v>
          </cell>
          <cell r="B181">
            <v>0</v>
          </cell>
          <cell r="C181">
            <v>0</v>
          </cell>
          <cell r="D181">
            <v>0</v>
          </cell>
          <cell r="E181">
            <v>0</v>
          </cell>
          <cell r="F181">
            <v>0</v>
          </cell>
        </row>
        <row r="182">
          <cell r="A182" t="str">
            <v>CAPITULO XI -ASCENSOR Y MALACATE</v>
          </cell>
          <cell r="B182">
            <v>0</v>
          </cell>
          <cell r="C182">
            <v>0</v>
          </cell>
          <cell r="D182">
            <v>0</v>
          </cell>
          <cell r="E182">
            <v>0</v>
          </cell>
          <cell r="F182">
            <v>0</v>
          </cell>
        </row>
        <row r="183">
          <cell r="A183">
            <v>169</v>
          </cell>
          <cell r="B183" t="str">
            <v>Suministro e Instalacion de ascensor de pasajeros Schindler 3300 NEW EDITION acero inoxidable o similar con capacidad de 1000 Kg, 13 personas de velocidad 1 m/seg, 4 paradas y entradas  y recorrido 10,5 m</v>
          </cell>
          <cell r="C183" t="str">
            <v>und</v>
          </cell>
          <cell r="D183">
            <v>169</v>
          </cell>
          <cell r="E183">
            <v>90285347</v>
          </cell>
          <cell r="F183">
            <v>0</v>
          </cell>
        </row>
        <row r="184">
          <cell r="A184">
            <v>293</v>
          </cell>
          <cell r="B184" t="str">
            <v xml:space="preserve">Suministro e instalacion de malacate para carga  con capacidad de carga 500 Kg altura de elevacion 3,5 m de dos paradas cabina de 1,5x1,5x2 m de accionamiento electro hidráulico, Puertas en cabina, de alas abatibles 
</v>
          </cell>
          <cell r="C184" t="str">
            <v>und</v>
          </cell>
          <cell r="D184">
            <v>293</v>
          </cell>
          <cell r="E184" t="e">
            <v>#N/A</v>
          </cell>
          <cell r="F184" t="e">
            <v>#N/A</v>
          </cell>
        </row>
        <row r="185">
          <cell r="A185">
            <v>293</v>
          </cell>
          <cell r="B185">
            <v>293</v>
          </cell>
          <cell r="C185">
            <v>293</v>
          </cell>
          <cell r="D185">
            <v>293</v>
          </cell>
          <cell r="E185">
            <v>293</v>
          </cell>
          <cell r="F185">
            <v>293</v>
          </cell>
        </row>
        <row r="186">
          <cell r="A186">
            <v>293</v>
          </cell>
          <cell r="B186">
            <v>293</v>
          </cell>
          <cell r="C186">
            <v>293</v>
          </cell>
          <cell r="D186">
            <v>293</v>
          </cell>
          <cell r="E186">
            <v>293</v>
          </cell>
          <cell r="F186">
            <v>293</v>
          </cell>
        </row>
        <row r="187">
          <cell r="A187" t="str">
            <v>CAPITULO XII -LLENOS, MUROS Y ESTABILIZACIONES</v>
          </cell>
          <cell r="B187">
            <v>293</v>
          </cell>
          <cell r="C187">
            <v>293</v>
          </cell>
          <cell r="D187">
            <v>293</v>
          </cell>
          <cell r="E187">
            <v>293</v>
          </cell>
          <cell r="F187">
            <v>293</v>
          </cell>
        </row>
        <row r="188">
          <cell r="A188">
            <v>20</v>
          </cell>
          <cell r="B188" t="str">
            <v>Concreto clase F (14,5 Mpa) Para solado de limpieza</v>
          </cell>
          <cell r="C188" t="str">
            <v>m3</v>
          </cell>
          <cell r="D188">
            <v>20</v>
          </cell>
          <cell r="E188">
            <v>412240</v>
          </cell>
          <cell r="F188">
            <v>0</v>
          </cell>
        </row>
        <row r="189">
          <cell r="A189">
            <v>32</v>
          </cell>
          <cell r="B189" t="str">
            <v>Concreto Clase C (28 Mpa) para zapatas de muro</v>
          </cell>
          <cell r="C189" t="str">
            <v>m3</v>
          </cell>
          <cell r="D189">
            <v>32</v>
          </cell>
          <cell r="E189">
            <v>522739</v>
          </cell>
          <cell r="F189">
            <v>0</v>
          </cell>
        </row>
        <row r="190">
          <cell r="A190">
            <v>88</v>
          </cell>
          <cell r="B190" t="str">
            <v>Concreto clase C (28 Mpa) para vigas de cimentacion de muros</v>
          </cell>
          <cell r="C190" t="str">
            <v>m3</v>
          </cell>
          <cell r="D190">
            <v>88</v>
          </cell>
          <cell r="E190">
            <v>510059</v>
          </cell>
          <cell r="F190">
            <v>0</v>
          </cell>
        </row>
        <row r="191">
          <cell r="A191">
            <v>33</v>
          </cell>
          <cell r="B191" t="str">
            <v>Concreto Clase C (28 Mpa) para muro a la vista una cara (incluye columnas internas del muro)</v>
          </cell>
          <cell r="C191" t="str">
            <v>m3</v>
          </cell>
          <cell r="D191">
            <v>33</v>
          </cell>
          <cell r="E191">
            <v>634607</v>
          </cell>
          <cell r="F191">
            <v>0</v>
          </cell>
        </row>
        <row r="192">
          <cell r="A192">
            <v>89</v>
          </cell>
          <cell r="B192" t="str">
            <v>Concreto clase C (28 Mpa) para vigas intermedias de muros</v>
          </cell>
          <cell r="C192" t="str">
            <v>m3</v>
          </cell>
          <cell r="D192">
            <v>89</v>
          </cell>
          <cell r="E192">
            <v>542143</v>
          </cell>
          <cell r="F192">
            <v>0</v>
          </cell>
        </row>
        <row r="193">
          <cell r="A193">
            <v>90</v>
          </cell>
          <cell r="B193" t="str">
            <v>Concreto clase C (28 Mpa) para vigas de remate de muros</v>
          </cell>
          <cell r="C193" t="str">
            <v>m3</v>
          </cell>
          <cell r="D193">
            <v>90</v>
          </cell>
          <cell r="E193">
            <v>552858</v>
          </cell>
          <cell r="F193">
            <v>0</v>
          </cell>
        </row>
        <row r="194">
          <cell r="A194">
            <v>91</v>
          </cell>
          <cell r="B194" t="str">
            <v>Concreto clase C (28 Mpa) para anden en voladizo sobre muro</v>
          </cell>
          <cell r="C194" t="str">
            <v>M3</v>
          </cell>
          <cell r="D194">
            <v>91</v>
          </cell>
          <cell r="E194">
            <v>584019</v>
          </cell>
          <cell r="F194">
            <v>0</v>
          </cell>
        </row>
        <row r="195">
          <cell r="A195">
            <v>63</v>
          </cell>
          <cell r="B195" t="str">
            <v xml:space="preserve">Suministro en instalacion de junta PVC 15 cm </v>
          </cell>
          <cell r="C195" t="str">
            <v>ml</v>
          </cell>
          <cell r="D195">
            <v>63</v>
          </cell>
          <cell r="E195">
            <v>19913</v>
          </cell>
          <cell r="F195">
            <v>0</v>
          </cell>
        </row>
        <row r="196">
          <cell r="A196">
            <v>14</v>
          </cell>
          <cell r="B196" t="str">
            <v>Llenos compactados con material seleccionado de sitio</v>
          </cell>
          <cell r="C196" t="str">
            <v>m3</v>
          </cell>
          <cell r="D196">
            <v>14</v>
          </cell>
          <cell r="E196">
            <v>13375</v>
          </cell>
          <cell r="F196">
            <v>0</v>
          </cell>
        </row>
        <row r="197">
          <cell r="A197">
            <v>15</v>
          </cell>
          <cell r="B197" t="str">
            <v>Llenos compactados con material comun de prestamo</v>
          </cell>
          <cell r="C197" t="str">
            <v>m3</v>
          </cell>
          <cell r="D197">
            <v>15</v>
          </cell>
          <cell r="E197">
            <v>42073</v>
          </cell>
          <cell r="F197">
            <v>0</v>
          </cell>
        </row>
        <row r="198">
          <cell r="A198">
            <v>73</v>
          </cell>
          <cell r="B198" t="str">
            <v>Llenos compactados con tierra negra para conformar zonas verdes</v>
          </cell>
          <cell r="C198" t="str">
            <v>m3</v>
          </cell>
          <cell r="D198">
            <v>73</v>
          </cell>
          <cell r="E198">
            <v>45733</v>
          </cell>
          <cell r="F198">
            <v>0</v>
          </cell>
        </row>
        <row r="199">
          <cell r="A199">
            <v>21</v>
          </cell>
          <cell r="B199" t="str">
            <v>Lleno en afirmado compactado 95% proctor</v>
          </cell>
          <cell r="C199" t="str">
            <v>m3</v>
          </cell>
          <cell r="D199">
            <v>21</v>
          </cell>
          <cell r="E199">
            <v>68039</v>
          </cell>
          <cell r="F199">
            <v>0</v>
          </cell>
        </row>
        <row r="200">
          <cell r="A200">
            <v>92</v>
          </cell>
          <cell r="B200" t="str">
            <v>Suministro e instalacion de material granular para filtro</v>
          </cell>
          <cell r="C200" t="str">
            <v>m3</v>
          </cell>
          <cell r="D200">
            <v>92</v>
          </cell>
          <cell r="E200">
            <v>81293</v>
          </cell>
          <cell r="F200">
            <v>0</v>
          </cell>
        </row>
        <row r="201">
          <cell r="A201">
            <v>64</v>
          </cell>
          <cell r="B201" t="str">
            <v>Suministro e instalacion Geotextil NT2500</v>
          </cell>
          <cell r="C201" t="str">
            <v>m2</v>
          </cell>
          <cell r="D201">
            <v>64</v>
          </cell>
          <cell r="E201">
            <v>7760</v>
          </cell>
          <cell r="F201">
            <v>0</v>
          </cell>
        </row>
        <row r="202">
          <cell r="A202">
            <v>65</v>
          </cell>
          <cell r="B202" t="str">
            <v>Suministro e instalacion Geotextil TR3000</v>
          </cell>
          <cell r="C202" t="str">
            <v>m2</v>
          </cell>
          <cell r="D202">
            <v>65</v>
          </cell>
          <cell r="E202">
            <v>12453</v>
          </cell>
          <cell r="F202">
            <v>0</v>
          </cell>
        </row>
        <row r="203">
          <cell r="A203">
            <v>66</v>
          </cell>
          <cell r="B203" t="str">
            <v>Suministro e instalacion Geotextil T2400</v>
          </cell>
          <cell r="C203" t="str">
            <v>m2</v>
          </cell>
          <cell r="D203">
            <v>66</v>
          </cell>
          <cell r="E203">
            <v>8486</v>
          </cell>
          <cell r="F203">
            <v>0</v>
          </cell>
        </row>
        <row r="204">
          <cell r="A204">
            <v>70</v>
          </cell>
          <cell r="B204" t="str">
            <v>Concreto clase D (21 Mpa) para pantallas pasivas e=0,15 m</v>
          </cell>
          <cell r="C204" t="str">
            <v>m2</v>
          </cell>
          <cell r="D204">
            <v>70</v>
          </cell>
          <cell r="E204">
            <v>93622</v>
          </cell>
          <cell r="F204">
            <v>0</v>
          </cell>
        </row>
        <row r="205">
          <cell r="A205" t="str">
            <v>70a</v>
          </cell>
          <cell r="B205" t="str">
            <v>Enrocado con ligante en concreto clase D (21 Mpa) para recubrimiento de talud concreto 40% piedra 60%</v>
          </cell>
          <cell r="C205" t="str">
            <v>m3</v>
          </cell>
          <cell r="D205">
            <v>0</v>
          </cell>
          <cell r="E205">
            <v>275460</v>
          </cell>
          <cell r="F205">
            <v>0</v>
          </cell>
        </row>
        <row r="206">
          <cell r="A206">
            <v>71</v>
          </cell>
          <cell r="B206" t="str">
            <v>Anclaje a pantalla pasiva tipo 1 (incluye perforacion manual o mecanica 5¨, colocacion de varilla de 1" de anclaje e inyeccion de mortero en longitud total)</v>
          </cell>
          <cell r="C206" t="str">
            <v>ml</v>
          </cell>
          <cell r="D206">
            <v>71</v>
          </cell>
          <cell r="E206">
            <v>57769</v>
          </cell>
          <cell r="F206">
            <v>0</v>
          </cell>
        </row>
        <row r="207">
          <cell r="A207">
            <v>93</v>
          </cell>
          <cell r="B207" t="str">
            <v>Anclaje pasivo tipo 2 (incluye perforacion manual o mecanica 5¨, colocacion de varilla de 1" de anclaje e inyeccion primaria y de presion de mortero generando bulbos de 4 m)</v>
          </cell>
          <cell r="C207" t="str">
            <v>ml</v>
          </cell>
          <cell r="D207">
            <v>93</v>
          </cell>
          <cell r="E207">
            <v>81128</v>
          </cell>
          <cell r="F207">
            <v>0</v>
          </cell>
        </row>
        <row r="208">
          <cell r="A208">
            <v>67</v>
          </cell>
          <cell r="B208" t="str">
            <v xml:space="preserve">Anclaje activo de 4 torones de 1/2" galvanizado de alta resistencia con longitud libre = 8 mt y longitud de bulbo = 8mt (incluye todos los elementos del anclaje (cables, separadores, galletas cuñas, tuberias, punta e.tc) perforacion, inyeccion primaria y </v>
          </cell>
          <cell r="C208" t="str">
            <v>ml</v>
          </cell>
          <cell r="D208">
            <v>67</v>
          </cell>
          <cell r="E208">
            <v>327057</v>
          </cell>
          <cell r="F208">
            <v>0</v>
          </cell>
        </row>
        <row r="209">
          <cell r="A209">
            <v>69</v>
          </cell>
          <cell r="B209" t="str">
            <v>Perforacion mecanica de 3¨ e instalacion de tuberia de 21/2" perforada para drenes horizontales</v>
          </cell>
          <cell r="C209" t="str">
            <v>ml</v>
          </cell>
          <cell r="D209">
            <v>69</v>
          </cell>
          <cell r="E209">
            <v>111115</v>
          </cell>
          <cell r="F209">
            <v>0</v>
          </cell>
        </row>
        <row r="210">
          <cell r="A210">
            <v>79</v>
          </cell>
          <cell r="B210" t="str">
            <v>Excavacion manual para perfilar talud e=0,1 m</v>
          </cell>
          <cell r="C210" t="str">
            <v>m2</v>
          </cell>
          <cell r="D210">
            <v>79</v>
          </cell>
          <cell r="E210">
            <v>3177</v>
          </cell>
          <cell r="F210">
            <v>0</v>
          </cell>
        </row>
        <row r="211">
          <cell r="A211">
            <v>80</v>
          </cell>
          <cell r="B211" t="str">
            <v>Concreto clase D (21 Mpa) construccion de canales para recoleccion de aguas en concreto incluye refuerzo seccion interna 0,25*0,3</v>
          </cell>
          <cell r="C211" t="str">
            <v>ml</v>
          </cell>
          <cell r="D211">
            <v>80</v>
          </cell>
          <cell r="E211">
            <v>85306</v>
          </cell>
          <cell r="F211">
            <v>0</v>
          </cell>
        </row>
        <row r="212">
          <cell r="A212" t="str">
            <v>CAPITULO XIII - ANDENES Y OBRAS DE URBANISMO</v>
          </cell>
          <cell r="B212">
            <v>0</v>
          </cell>
          <cell r="C212">
            <v>0</v>
          </cell>
          <cell r="D212">
            <v>0</v>
          </cell>
          <cell r="E212">
            <v>0</v>
          </cell>
          <cell r="F212">
            <v>0</v>
          </cell>
        </row>
        <row r="213">
          <cell r="A213">
            <v>0</v>
          </cell>
          <cell r="B213">
            <v>0</v>
          </cell>
          <cell r="C213">
            <v>0</v>
          </cell>
          <cell r="D213">
            <v>0</v>
          </cell>
          <cell r="E213">
            <v>0</v>
          </cell>
          <cell r="F213">
            <v>0</v>
          </cell>
        </row>
        <row r="214">
          <cell r="A214">
            <v>0</v>
          </cell>
          <cell r="B214">
            <v>0</v>
          </cell>
          <cell r="C214">
            <v>0</v>
          </cell>
          <cell r="D214">
            <v>0</v>
          </cell>
          <cell r="E214">
            <v>0</v>
          </cell>
          <cell r="F214">
            <v>0</v>
          </cell>
        </row>
        <row r="215">
          <cell r="A215">
            <v>0</v>
          </cell>
          <cell r="B215">
            <v>0</v>
          </cell>
          <cell r="C215">
            <v>0</v>
          </cell>
          <cell r="D215">
            <v>0</v>
          </cell>
          <cell r="E215">
            <v>0</v>
          </cell>
          <cell r="F215">
            <v>0</v>
          </cell>
        </row>
        <row r="216">
          <cell r="A216">
            <v>0</v>
          </cell>
          <cell r="B216">
            <v>0</v>
          </cell>
          <cell r="C216">
            <v>0</v>
          </cell>
          <cell r="D216">
            <v>0</v>
          </cell>
          <cell r="E216">
            <v>0</v>
          </cell>
          <cell r="F216">
            <v>0</v>
          </cell>
        </row>
        <row r="217">
          <cell r="A217">
            <v>0</v>
          </cell>
          <cell r="B217">
            <v>0</v>
          </cell>
          <cell r="C217">
            <v>0</v>
          </cell>
          <cell r="D217">
            <v>0</v>
          </cell>
          <cell r="E217">
            <v>0</v>
          </cell>
          <cell r="F217">
            <v>0</v>
          </cell>
        </row>
        <row r="218">
          <cell r="A218">
            <v>0</v>
          </cell>
          <cell r="B218">
            <v>0</v>
          </cell>
          <cell r="C218">
            <v>0</v>
          </cell>
          <cell r="D218">
            <v>0</v>
          </cell>
          <cell r="E218">
            <v>0</v>
          </cell>
          <cell r="F218">
            <v>0</v>
          </cell>
        </row>
        <row r="219">
          <cell r="A219">
            <v>0</v>
          </cell>
          <cell r="B219">
            <v>0</v>
          </cell>
          <cell r="C219">
            <v>0</v>
          </cell>
          <cell r="D219">
            <v>0</v>
          </cell>
          <cell r="E219">
            <v>0</v>
          </cell>
          <cell r="F219">
            <v>0</v>
          </cell>
        </row>
        <row r="220">
          <cell r="A220">
            <v>0</v>
          </cell>
          <cell r="B220">
            <v>0</v>
          </cell>
          <cell r="C220">
            <v>0</v>
          </cell>
          <cell r="D220">
            <v>0</v>
          </cell>
          <cell r="E220">
            <v>0</v>
          </cell>
          <cell r="F220">
            <v>0</v>
          </cell>
        </row>
        <row r="221">
          <cell r="A221">
            <v>0</v>
          </cell>
          <cell r="B221">
            <v>0</v>
          </cell>
          <cell r="C221">
            <v>0</v>
          </cell>
          <cell r="D221">
            <v>0</v>
          </cell>
          <cell r="E221">
            <v>0</v>
          </cell>
          <cell r="F221">
            <v>0</v>
          </cell>
        </row>
        <row r="222">
          <cell r="A222">
            <v>0</v>
          </cell>
          <cell r="B222">
            <v>0</v>
          </cell>
          <cell r="C222">
            <v>0</v>
          </cell>
          <cell r="D222">
            <v>0</v>
          </cell>
          <cell r="E222">
            <v>0</v>
          </cell>
          <cell r="F222">
            <v>0</v>
          </cell>
        </row>
        <row r="223">
          <cell r="A223">
            <v>0</v>
          </cell>
          <cell r="B223">
            <v>0</v>
          </cell>
          <cell r="C223">
            <v>0</v>
          </cell>
          <cell r="D223">
            <v>0</v>
          </cell>
          <cell r="E223">
            <v>0</v>
          </cell>
          <cell r="F223">
            <v>0</v>
          </cell>
        </row>
        <row r="224">
          <cell r="A224" t="str">
            <v>CAPITULO XIV- ILUMINACION EXTERIOR</v>
          </cell>
          <cell r="B224">
            <v>0</v>
          </cell>
          <cell r="C224">
            <v>0</v>
          </cell>
          <cell r="D224">
            <v>0</v>
          </cell>
          <cell r="E224">
            <v>0</v>
          </cell>
          <cell r="F224">
            <v>0</v>
          </cell>
        </row>
        <row r="225">
          <cell r="A225">
            <v>0</v>
          </cell>
          <cell r="B225">
            <v>0</v>
          </cell>
          <cell r="C225">
            <v>0</v>
          </cell>
          <cell r="D225">
            <v>0</v>
          </cell>
          <cell r="E225">
            <v>0</v>
          </cell>
          <cell r="F225">
            <v>0</v>
          </cell>
        </row>
        <row r="226">
          <cell r="A226">
            <v>0</v>
          </cell>
          <cell r="B226">
            <v>0</v>
          </cell>
          <cell r="C226">
            <v>0</v>
          </cell>
          <cell r="D226">
            <v>0</v>
          </cell>
          <cell r="E226">
            <v>0</v>
          </cell>
          <cell r="F226">
            <v>0</v>
          </cell>
        </row>
        <row r="227">
          <cell r="A227">
            <v>0</v>
          </cell>
          <cell r="B227">
            <v>0</v>
          </cell>
          <cell r="C227">
            <v>0</v>
          </cell>
          <cell r="D227">
            <v>0</v>
          </cell>
          <cell r="E227">
            <v>0</v>
          </cell>
          <cell r="F227">
            <v>0</v>
          </cell>
        </row>
        <row r="228">
          <cell r="A228">
            <v>0</v>
          </cell>
          <cell r="B228">
            <v>0</v>
          </cell>
          <cell r="C228">
            <v>0</v>
          </cell>
          <cell r="D228">
            <v>0</v>
          </cell>
          <cell r="E228">
            <v>0</v>
          </cell>
          <cell r="F228">
            <v>0</v>
          </cell>
        </row>
        <row r="229">
          <cell r="A229">
            <v>0</v>
          </cell>
          <cell r="B229">
            <v>0</v>
          </cell>
          <cell r="C229">
            <v>0</v>
          </cell>
          <cell r="D229">
            <v>0</v>
          </cell>
          <cell r="E229">
            <v>0</v>
          </cell>
          <cell r="F229">
            <v>0</v>
          </cell>
        </row>
        <row r="230">
          <cell r="A230">
            <v>0</v>
          </cell>
          <cell r="B230">
            <v>0</v>
          </cell>
          <cell r="C230">
            <v>0</v>
          </cell>
          <cell r="D230">
            <v>0</v>
          </cell>
          <cell r="E230">
            <v>0</v>
          </cell>
          <cell r="F230">
            <v>0</v>
          </cell>
        </row>
        <row r="231">
          <cell r="A231">
            <v>0</v>
          </cell>
          <cell r="B231">
            <v>0</v>
          </cell>
          <cell r="C231">
            <v>0</v>
          </cell>
          <cell r="D231">
            <v>0</v>
          </cell>
          <cell r="E231">
            <v>0</v>
          </cell>
          <cell r="F231">
            <v>0</v>
          </cell>
        </row>
        <row r="232">
          <cell r="A232">
            <v>0</v>
          </cell>
          <cell r="B232">
            <v>0</v>
          </cell>
          <cell r="C232">
            <v>0</v>
          </cell>
          <cell r="D232">
            <v>0</v>
          </cell>
          <cell r="E232">
            <v>0</v>
          </cell>
          <cell r="F232">
            <v>0</v>
          </cell>
        </row>
        <row r="233">
          <cell r="A233">
            <v>0</v>
          </cell>
          <cell r="B233">
            <v>0</v>
          </cell>
          <cell r="C233">
            <v>0</v>
          </cell>
          <cell r="D233">
            <v>0</v>
          </cell>
          <cell r="E233">
            <v>0</v>
          </cell>
          <cell r="F233">
            <v>0</v>
          </cell>
        </row>
        <row r="234">
          <cell r="A234">
            <v>0</v>
          </cell>
          <cell r="B234">
            <v>0</v>
          </cell>
          <cell r="C234">
            <v>0</v>
          </cell>
          <cell r="D234">
            <v>0</v>
          </cell>
          <cell r="E234">
            <v>0</v>
          </cell>
          <cell r="F234">
            <v>0</v>
          </cell>
        </row>
        <row r="235">
          <cell r="A235">
            <v>0</v>
          </cell>
          <cell r="B235">
            <v>0</v>
          </cell>
          <cell r="C235">
            <v>0</v>
          </cell>
          <cell r="D235">
            <v>0</v>
          </cell>
          <cell r="E235">
            <v>0</v>
          </cell>
          <cell r="F235">
            <v>0</v>
          </cell>
        </row>
        <row r="236">
          <cell r="A236" t="str">
            <v>CAPITULO XV- MOBILIARIO</v>
          </cell>
          <cell r="B236">
            <v>0</v>
          </cell>
          <cell r="C236">
            <v>0</v>
          </cell>
          <cell r="D236">
            <v>0</v>
          </cell>
          <cell r="E236">
            <v>0</v>
          </cell>
          <cell r="F236">
            <v>0</v>
          </cell>
        </row>
        <row r="237">
          <cell r="A237">
            <v>0</v>
          </cell>
          <cell r="B237">
            <v>0</v>
          </cell>
          <cell r="C237">
            <v>0</v>
          </cell>
          <cell r="D237">
            <v>0</v>
          </cell>
          <cell r="E237">
            <v>0</v>
          </cell>
          <cell r="F237">
            <v>0</v>
          </cell>
        </row>
        <row r="238">
          <cell r="A238">
            <v>0</v>
          </cell>
          <cell r="B238">
            <v>0</v>
          </cell>
          <cell r="C238">
            <v>0</v>
          </cell>
          <cell r="D238">
            <v>0</v>
          </cell>
          <cell r="E238">
            <v>0</v>
          </cell>
          <cell r="F238">
            <v>0</v>
          </cell>
        </row>
        <row r="239">
          <cell r="A239">
            <v>0</v>
          </cell>
          <cell r="B239">
            <v>0</v>
          </cell>
          <cell r="C239">
            <v>0</v>
          </cell>
          <cell r="D239">
            <v>0</v>
          </cell>
          <cell r="E239">
            <v>0</v>
          </cell>
          <cell r="F239">
            <v>0</v>
          </cell>
        </row>
        <row r="240">
          <cell r="A240">
            <v>0</v>
          </cell>
          <cell r="B240">
            <v>0</v>
          </cell>
          <cell r="C240">
            <v>0</v>
          </cell>
          <cell r="D240">
            <v>0</v>
          </cell>
          <cell r="E240">
            <v>0</v>
          </cell>
          <cell r="F240">
            <v>0</v>
          </cell>
        </row>
        <row r="241">
          <cell r="A241">
            <v>0</v>
          </cell>
          <cell r="B241">
            <v>0</v>
          </cell>
          <cell r="C241">
            <v>0</v>
          </cell>
          <cell r="D241">
            <v>0</v>
          </cell>
          <cell r="E241">
            <v>0</v>
          </cell>
          <cell r="F241">
            <v>0</v>
          </cell>
        </row>
        <row r="242">
          <cell r="A242">
            <v>0</v>
          </cell>
          <cell r="B242">
            <v>0</v>
          </cell>
          <cell r="C242">
            <v>0</v>
          </cell>
          <cell r="D242">
            <v>0</v>
          </cell>
          <cell r="E242">
            <v>0</v>
          </cell>
          <cell r="F242">
            <v>0</v>
          </cell>
        </row>
        <row r="243">
          <cell r="A243">
            <v>0</v>
          </cell>
          <cell r="B243">
            <v>0</v>
          </cell>
          <cell r="C243">
            <v>0</v>
          </cell>
          <cell r="D243">
            <v>0</v>
          </cell>
          <cell r="E243">
            <v>0</v>
          </cell>
          <cell r="F243">
            <v>0</v>
          </cell>
        </row>
        <row r="244">
          <cell r="A244">
            <v>0</v>
          </cell>
          <cell r="B244">
            <v>0</v>
          </cell>
          <cell r="C244">
            <v>0</v>
          </cell>
          <cell r="D244">
            <v>0</v>
          </cell>
          <cell r="E244">
            <v>0</v>
          </cell>
          <cell r="F244">
            <v>0</v>
          </cell>
        </row>
        <row r="245">
          <cell r="A245">
            <v>0</v>
          </cell>
          <cell r="B245">
            <v>0</v>
          </cell>
          <cell r="C245">
            <v>0</v>
          </cell>
          <cell r="D245">
            <v>0</v>
          </cell>
          <cell r="E245">
            <v>0</v>
          </cell>
          <cell r="F245">
            <v>0</v>
          </cell>
        </row>
        <row r="246">
          <cell r="A246">
            <v>0</v>
          </cell>
          <cell r="B246">
            <v>0</v>
          </cell>
          <cell r="C246">
            <v>0</v>
          </cell>
          <cell r="D246">
            <v>0</v>
          </cell>
          <cell r="E246">
            <v>0</v>
          </cell>
          <cell r="F246">
            <v>0</v>
          </cell>
        </row>
        <row r="247">
          <cell r="A247">
            <v>0</v>
          </cell>
          <cell r="B247">
            <v>0</v>
          </cell>
          <cell r="C247">
            <v>0</v>
          </cell>
          <cell r="D247">
            <v>0</v>
          </cell>
          <cell r="E247">
            <v>0</v>
          </cell>
          <cell r="F247">
            <v>0</v>
          </cell>
        </row>
        <row r="248">
          <cell r="E248">
            <v>0</v>
          </cell>
          <cell r="F248">
            <v>0</v>
          </cell>
        </row>
        <row r="249">
          <cell r="E249">
            <v>0</v>
          </cell>
          <cell r="F249">
            <v>0</v>
          </cell>
        </row>
        <row r="250">
          <cell r="E250">
            <v>0</v>
          </cell>
          <cell r="F250">
            <v>0</v>
          </cell>
        </row>
        <row r="251">
          <cell r="E251">
            <v>0</v>
          </cell>
          <cell r="F251">
            <v>0</v>
          </cell>
        </row>
        <row r="252">
          <cell r="E252">
            <v>0</v>
          </cell>
          <cell r="F252">
            <v>0</v>
          </cell>
        </row>
        <row r="253">
          <cell r="E253">
            <v>0</v>
          </cell>
          <cell r="F253">
            <v>0</v>
          </cell>
        </row>
        <row r="254">
          <cell r="E254">
            <v>0</v>
          </cell>
          <cell r="F254">
            <v>0</v>
          </cell>
        </row>
        <row r="255">
          <cell r="E255">
            <v>0</v>
          </cell>
          <cell r="F255">
            <v>0</v>
          </cell>
        </row>
        <row r="256">
          <cell r="E256">
            <v>0</v>
          </cell>
          <cell r="F256">
            <v>0</v>
          </cell>
        </row>
        <row r="257">
          <cell r="A257" t="str">
            <v>CAPITULO V - PUENTES Y ESTRUCTURAS ELEVADAS</v>
          </cell>
          <cell r="B257">
            <v>0</v>
          </cell>
          <cell r="C257">
            <v>0</v>
          </cell>
          <cell r="D257">
            <v>0</v>
          </cell>
          <cell r="E257">
            <v>0</v>
          </cell>
          <cell r="F257">
            <v>0</v>
          </cell>
        </row>
        <row r="258">
          <cell r="A258">
            <v>68</v>
          </cell>
          <cell r="B258" t="str">
            <v>Concreto clase C (28 Mpa) premezclado para dados y losas de aproximacion</v>
          </cell>
          <cell r="C258" t="str">
            <v>m3</v>
          </cell>
          <cell r="E258">
            <v>644792</v>
          </cell>
          <cell r="F258">
            <v>0</v>
          </cell>
        </row>
        <row r="259">
          <cell r="A259">
            <v>40</v>
          </cell>
          <cell r="B259" t="str">
            <v>Concreto clase C (28 Mpa) premezclado a la vista para estribos y cargueros</v>
          </cell>
          <cell r="C259" t="str">
            <v>m3</v>
          </cell>
          <cell r="E259">
            <v>705580</v>
          </cell>
          <cell r="F259">
            <v>0</v>
          </cell>
        </row>
        <row r="260">
          <cell r="A260">
            <v>41</v>
          </cell>
          <cell r="B260" t="str">
            <v>Concreto clase C (28 Mpa) premezclado a la vista para pilas entre 0-5m de altura</v>
          </cell>
          <cell r="C260" t="str">
            <v>m3</v>
          </cell>
          <cell r="E260">
            <v>980463</v>
          </cell>
          <cell r="F260">
            <v>0</v>
          </cell>
        </row>
        <row r="261">
          <cell r="A261">
            <v>42</v>
          </cell>
          <cell r="B261" t="str">
            <v>Concreto clase C (28 Mpa) premezclado para pilas entre 5,01-10 m de altura</v>
          </cell>
          <cell r="C261" t="str">
            <v>m3</v>
          </cell>
          <cell r="E261">
            <v>1014886</v>
          </cell>
          <cell r="F261">
            <v>0</v>
          </cell>
        </row>
        <row r="262">
          <cell r="A262">
            <v>43</v>
          </cell>
          <cell r="B262" t="str">
            <v xml:space="preserve">Concreto clase C (28 Mpa) premezclado para pilas en alturas mayores de 10 m </v>
          </cell>
          <cell r="C262" t="str">
            <v>m3</v>
          </cell>
          <cell r="E262">
            <v>1052406</v>
          </cell>
          <cell r="F262">
            <v>0</v>
          </cell>
        </row>
        <row r="263">
          <cell r="A263">
            <v>47</v>
          </cell>
          <cell r="B263" t="str">
            <v>Suministro e instalacion de aisladores sismicos tipo B D: 750 mm h:300 mm Cargas de diseño ELS: DL=Carga permanente de servicio 1500 Kn, LL=Carga vehicular de servicio 1400 kN, G= Módulo de cortante 0,6-0,8 Mpa, Keff= Rigidez horizontal efectiva 4,9 kN/mm</v>
          </cell>
          <cell r="C263" t="str">
            <v>und</v>
          </cell>
          <cell r="E263">
            <v>52835745</v>
          </cell>
          <cell r="F263">
            <v>0</v>
          </cell>
        </row>
        <row r="264">
          <cell r="A264">
            <v>155</v>
          </cell>
          <cell r="B264" t="str">
            <v>Suministro e instalacion de mortero fluido para mesas de nivelacion</v>
          </cell>
          <cell r="C264" t="str">
            <v>lt</v>
          </cell>
          <cell r="E264">
            <v>10742</v>
          </cell>
          <cell r="F264">
            <v>0</v>
          </cell>
        </row>
        <row r="265">
          <cell r="A265">
            <v>49</v>
          </cell>
          <cell r="B265" t="str">
            <v>Suministro e instalacion de aisladores sismicos tipo C  D: 1150 mm h:300 mm Cargas de diseño ELS: DL=Carga permanente de servicio 8000 Kn, LL=Carga vehicular de servicio 3300 kN, G= Módulo de cortante 0,6-0,8 Mpa, Keff= Rigidez horizontal efectiva 12,7 kN</v>
          </cell>
          <cell r="C265" t="str">
            <v>und</v>
          </cell>
          <cell r="E265">
            <v>70192905</v>
          </cell>
          <cell r="F265">
            <v>0</v>
          </cell>
        </row>
        <row r="266">
          <cell r="A266">
            <v>44</v>
          </cell>
          <cell r="B266" t="str">
            <v>Concreto clase A (35 Mpa) a la vista premezclado acelerado a 7 dias para tablero del puente</v>
          </cell>
          <cell r="C266" t="str">
            <v>m3</v>
          </cell>
          <cell r="E266">
            <v>1286944</v>
          </cell>
          <cell r="F266">
            <v>0</v>
          </cell>
        </row>
        <row r="267">
          <cell r="A267">
            <v>61</v>
          </cell>
          <cell r="B267" t="str">
            <v>Concreto clase C (280 Mpa)para bordillo sobre puentes base de baranda vehicular base 50 cm h variable deacuerdo a planos</v>
          </cell>
          <cell r="C267" t="str">
            <v>m3</v>
          </cell>
          <cell r="E267">
            <v>558046</v>
          </cell>
          <cell r="F267">
            <v>0</v>
          </cell>
        </row>
        <row r="268">
          <cell r="A268">
            <v>45</v>
          </cell>
          <cell r="B268" t="str">
            <v>Suministro e instalacion de baranda metalica tipo vehicular de acuerdo al diseño incluye platinas de base y pernos de fijacion</v>
          </cell>
          <cell r="C268" t="str">
            <v>Kg</v>
          </cell>
          <cell r="E268">
            <v>9730</v>
          </cell>
          <cell r="F268">
            <v>0</v>
          </cell>
        </row>
        <row r="269">
          <cell r="A269">
            <v>53</v>
          </cell>
          <cell r="B269" t="str">
            <v>Suministro e instalacion de junta de dilatacion (EXPANSION) tipo Freyssinet PJ-6005 (movimiento  120 mm) o similar</v>
          </cell>
          <cell r="C269" t="str">
            <v>ml</v>
          </cell>
          <cell r="E269">
            <v>1128544</v>
          </cell>
          <cell r="F269">
            <v>0</v>
          </cell>
        </row>
        <row r="270">
          <cell r="A270" t="str">
            <v>CAPITULO VI - ACERO DE REFUERZO Y CABLES DE POST-TENSADO</v>
          </cell>
          <cell r="B270">
            <v>0</v>
          </cell>
          <cell r="C270">
            <v>0</v>
          </cell>
          <cell r="D270">
            <v>0</v>
          </cell>
          <cell r="E270">
            <v>0</v>
          </cell>
          <cell r="F270">
            <v>0</v>
          </cell>
        </row>
        <row r="271">
          <cell r="A271">
            <v>94</v>
          </cell>
          <cell r="B271" t="str">
            <v>Suministro e instalacion de malla electrosodada de 15cmX15cm D=5mm</v>
          </cell>
          <cell r="C271" t="str">
            <v>m2</v>
          </cell>
          <cell r="E271">
            <v>8681</v>
          </cell>
          <cell r="F271">
            <v>0</v>
          </cell>
        </row>
        <row r="272">
          <cell r="A272">
            <v>51</v>
          </cell>
          <cell r="B272" t="str">
            <v xml:space="preserve">Suministro e instalacion de acero de refuerzo </v>
          </cell>
          <cell r="C272" t="str">
            <v>Kg</v>
          </cell>
          <cell r="E272">
            <v>3956</v>
          </cell>
          <cell r="F272">
            <v>0</v>
          </cell>
        </row>
        <row r="273">
          <cell r="A273">
            <v>50</v>
          </cell>
          <cell r="B273" t="str">
            <v>Suministro e instalacion de acero de preesfuerzo (fy 1860 Mpa)</v>
          </cell>
          <cell r="C273" t="str">
            <v>Kg</v>
          </cell>
          <cell r="E273">
            <v>20084</v>
          </cell>
          <cell r="F273">
            <v>0</v>
          </cell>
        </row>
        <row r="274">
          <cell r="A274" t="str">
            <v>CAPITULO VII - SUBBASES, BASES Y PAVIMENTOS</v>
          </cell>
          <cell r="B274">
            <v>0</v>
          </cell>
          <cell r="C274">
            <v>0</v>
          </cell>
          <cell r="D274">
            <v>0</v>
          </cell>
          <cell r="E274">
            <v>0</v>
          </cell>
          <cell r="F274">
            <v>0</v>
          </cell>
        </row>
        <row r="275">
          <cell r="A275">
            <v>34</v>
          </cell>
          <cell r="B275" t="str">
            <v>Suministro e instalacion de sub base granular compactada (norma INVIAS)</v>
          </cell>
          <cell r="C275" t="str">
            <v>m3</v>
          </cell>
          <cell r="E275">
            <v>108939</v>
          </cell>
          <cell r="F275">
            <v>0</v>
          </cell>
        </row>
        <row r="276">
          <cell r="A276">
            <v>38</v>
          </cell>
          <cell r="B276" t="str">
            <v>Concreto MR 42 para pavimento rigido hecho en obra (incluye canastilla, dovelas, acero de transferencia, texturizado, aditivos para el curado cortes y sellos)</v>
          </cell>
          <cell r="C276" t="str">
            <v>m3</v>
          </cell>
          <cell r="E276">
            <v>617341</v>
          </cell>
          <cell r="F276">
            <v>0</v>
          </cell>
        </row>
        <row r="277">
          <cell r="A277">
            <v>95</v>
          </cell>
          <cell r="B277" t="str">
            <v>Suministro de aditivo para acelerar la obtencion de resistencia del concreto a 7 dias</v>
          </cell>
          <cell r="C277" t="str">
            <v>m3</v>
          </cell>
          <cell r="E277">
            <v>71307</v>
          </cell>
          <cell r="F277">
            <v>0</v>
          </cell>
        </row>
        <row r="278">
          <cell r="A278">
            <v>62</v>
          </cell>
          <cell r="B278" t="str">
            <v>Concreto clase D (21 Mpa) para sardineles h=0,17 (incluye refuerzo)</v>
          </cell>
          <cell r="C278" t="str">
            <v>ml</v>
          </cell>
          <cell r="E278">
            <v>53980</v>
          </cell>
          <cell r="F278">
            <v>0</v>
          </cell>
        </row>
        <row r="279">
          <cell r="A279">
            <v>75</v>
          </cell>
          <cell r="B279" t="str">
            <v>Riego de imprimacion con emulsion asfaltica</v>
          </cell>
          <cell r="C279" t="str">
            <v>m2</v>
          </cell>
          <cell r="E279">
            <v>2159</v>
          </cell>
          <cell r="F279">
            <v>0</v>
          </cell>
        </row>
        <row r="280">
          <cell r="A280">
            <v>39</v>
          </cell>
          <cell r="B280" t="str">
            <v>Asfalto Mezcla densa en caliente MDC -2 (capa de rodadura)</v>
          </cell>
          <cell r="C280" t="str">
            <v>m3</v>
          </cell>
          <cell r="E280">
            <v>659600</v>
          </cell>
          <cell r="F280">
            <v>0</v>
          </cell>
        </row>
        <row r="281">
          <cell r="A281" t="str">
            <v>CAPITULO VIII - ALCANTARILLADO Y ACUEDUCTO</v>
          </cell>
          <cell r="B281">
            <v>0</v>
          </cell>
          <cell r="C281">
            <v>0</v>
          </cell>
          <cell r="D281">
            <v>0</v>
          </cell>
          <cell r="E281">
            <v>0</v>
          </cell>
          <cell r="F281">
            <v>0</v>
          </cell>
        </row>
        <row r="282">
          <cell r="A282">
            <v>96</v>
          </cell>
          <cell r="B282" t="str">
            <v>Demolicion de estructuras en concreto reforzado (box coulvert, incluye retiro)</v>
          </cell>
          <cell r="C282" t="str">
            <v>m3</v>
          </cell>
          <cell r="E282">
            <v>76663</v>
          </cell>
          <cell r="F282">
            <v>0</v>
          </cell>
        </row>
        <row r="283">
          <cell r="A283">
            <v>97</v>
          </cell>
          <cell r="B283" t="str">
            <v>Desmonte tuberias en diametros entre 1/2¨y 4¨de diametro icluye retiro</v>
          </cell>
          <cell r="C283" t="str">
            <v>ml</v>
          </cell>
          <cell r="E283">
            <v>2380</v>
          </cell>
          <cell r="F283">
            <v>0</v>
          </cell>
        </row>
        <row r="284">
          <cell r="A284">
            <v>98</v>
          </cell>
          <cell r="B284" t="str">
            <v>Desmonte tuberias en diametros entre 6¨y 12¨de diametro incluye retiro</v>
          </cell>
          <cell r="C284" t="str">
            <v>ml</v>
          </cell>
          <cell r="E284">
            <v>5294</v>
          </cell>
          <cell r="F284">
            <v>0</v>
          </cell>
        </row>
        <row r="285">
          <cell r="A285">
            <v>99</v>
          </cell>
          <cell r="B285" t="str">
            <v>Desmonte tuberias en diametros mayores o iguales a 14¨de diametro incluye retiro</v>
          </cell>
          <cell r="C285" t="str">
            <v>ml</v>
          </cell>
          <cell r="E285">
            <v>18878</v>
          </cell>
          <cell r="F285">
            <v>0</v>
          </cell>
        </row>
        <row r="286">
          <cell r="A286">
            <v>100</v>
          </cell>
          <cell r="B286" t="str">
            <v>SUMINISTRO, TRANSPORTE E INSTALACION SUMIDERO DOBLE REJA TIPO SIFÓN EN CONCRETO CLASE II-TAPA EN POLIPROPILENO D=0,58M</v>
          </cell>
          <cell r="C286" t="str">
            <v>und</v>
          </cell>
          <cell r="E286">
            <v>1171798</v>
          </cell>
          <cell r="F286">
            <v>0</v>
          </cell>
        </row>
        <row r="287">
          <cell r="A287">
            <v>101</v>
          </cell>
          <cell r="B287" t="str">
            <v>Suministro e instalacion de tuberia PVC de 315 mm (12¨) corrugada para alcantarillado</v>
          </cell>
          <cell r="C287" t="str">
            <v>ml</v>
          </cell>
          <cell r="E287">
            <v>120283</v>
          </cell>
          <cell r="F287">
            <v>0</v>
          </cell>
        </row>
        <row r="288">
          <cell r="A288">
            <v>143</v>
          </cell>
          <cell r="B288" t="str">
            <v>Suministro, transporte e instalacion de tuberia PVC corrugada de 14" para alcantarillado</v>
          </cell>
          <cell r="C288" t="str">
            <v>ml</v>
          </cell>
          <cell r="E288">
            <v>125770</v>
          </cell>
          <cell r="F288">
            <v>0</v>
          </cell>
        </row>
        <row r="289">
          <cell r="A289">
            <v>102</v>
          </cell>
          <cell r="B289" t="str">
            <v>Suministro e instalacion de tuberia PVC de 450 mm (18¨) corrugada para alcantarillado</v>
          </cell>
          <cell r="C289" t="str">
            <v>ml</v>
          </cell>
          <cell r="E289">
            <v>205938</v>
          </cell>
          <cell r="F289">
            <v>0</v>
          </cell>
        </row>
        <row r="290">
          <cell r="A290">
            <v>142</v>
          </cell>
          <cell r="B290" t="str">
            <v>Suministro, transporte e instalacion de tuberia PVC corrugada de 21" para alcantarillado</v>
          </cell>
          <cell r="C290" t="str">
            <v>ml</v>
          </cell>
          <cell r="E290">
            <v>323115</v>
          </cell>
          <cell r="F290">
            <v>0</v>
          </cell>
        </row>
        <row r="291">
          <cell r="A291">
            <v>141</v>
          </cell>
          <cell r="B291" t="str">
            <v>Suministro, transporte e instalacion de tuberia PVC corrugada de 24" para alcantarillado</v>
          </cell>
          <cell r="C291" t="str">
            <v>ml</v>
          </cell>
          <cell r="E291">
            <v>351855</v>
          </cell>
          <cell r="F291">
            <v>0</v>
          </cell>
        </row>
        <row r="292">
          <cell r="A292">
            <v>140</v>
          </cell>
          <cell r="B292" t="str">
            <v>Suministro, transporte e instalacion de tuberia PVC corrugada de 30" para alcantarillado</v>
          </cell>
          <cell r="C292" t="str">
            <v>ml</v>
          </cell>
          <cell r="E292">
            <v>495465</v>
          </cell>
          <cell r="F292">
            <v>0</v>
          </cell>
        </row>
        <row r="293">
          <cell r="A293">
            <v>139</v>
          </cell>
          <cell r="B293" t="str">
            <v>Suministro, transporte e instalacion de tuberia PVC corrugada de 36" para alcantarillado</v>
          </cell>
          <cell r="C293" t="str">
            <v>ml</v>
          </cell>
          <cell r="E293">
            <v>843859</v>
          </cell>
          <cell r="F293">
            <v>0</v>
          </cell>
        </row>
        <row r="294">
          <cell r="A294">
            <v>103</v>
          </cell>
          <cell r="B294" t="str">
            <v>Construccion de Cámara de Inspección/Caída D=1.20 m. Concreto 3000 PSI</v>
          </cell>
          <cell r="C294" t="str">
            <v>ml</v>
          </cell>
          <cell r="E294">
            <v>456782</v>
          </cell>
          <cell r="F294">
            <v>0</v>
          </cell>
        </row>
        <row r="295">
          <cell r="A295">
            <v>104</v>
          </cell>
          <cell r="B295" t="str">
            <v>Base y Cañuela Cámara de Inspección/Caída D=1.20 m.Concreto Simple Clase II</v>
          </cell>
          <cell r="C295" t="str">
            <v>und</v>
          </cell>
          <cell r="E295">
            <v>315640</v>
          </cell>
          <cell r="F295">
            <v>0</v>
          </cell>
        </row>
        <row r="296">
          <cell r="A296">
            <v>152</v>
          </cell>
          <cell r="B296" t="str">
            <v>Construccion de Cámara de Inspección/Caída D=1.50 m. Concreto 3000 PSI</v>
          </cell>
          <cell r="C296" t="str">
            <v>ml</v>
          </cell>
          <cell r="E296">
            <v>551246</v>
          </cell>
          <cell r="F296">
            <v>0</v>
          </cell>
        </row>
        <row r="297">
          <cell r="A297">
            <v>153</v>
          </cell>
          <cell r="B297" t="str">
            <v>Base y Cañuela Cámara de Inspección/Caída D=1.50 m.Concreto Simple Clase II</v>
          </cell>
          <cell r="C297" t="str">
            <v>und</v>
          </cell>
          <cell r="E297">
            <v>352711</v>
          </cell>
          <cell r="F297">
            <v>0</v>
          </cell>
        </row>
        <row r="298">
          <cell r="A298">
            <v>105</v>
          </cell>
          <cell r="B298" t="str">
            <v>Suministro, transporte e instalación aro/ tapa en polipropileno d= 0,70 m para cámara de inspección (cuello 13 cm)</v>
          </cell>
          <cell r="C298" t="str">
            <v>und</v>
          </cell>
          <cell r="E298">
            <v>424929</v>
          </cell>
          <cell r="F298">
            <v>0</v>
          </cell>
        </row>
        <row r="299">
          <cell r="A299">
            <v>106</v>
          </cell>
          <cell r="B299" t="str">
            <v>Suministro, transporte e instalación empalme a cámaras de inspección concreto clase  II</v>
          </cell>
          <cell r="C299" t="str">
            <v>und</v>
          </cell>
          <cell r="E299">
            <v>60972</v>
          </cell>
          <cell r="F299">
            <v>0</v>
          </cell>
        </row>
        <row r="300">
          <cell r="A300">
            <v>107</v>
          </cell>
          <cell r="B300" t="str">
            <v>Manejo temporal de aguas residuales y alcantarillado mediante la instalacion de tuberia corrugada</v>
          </cell>
          <cell r="C300" t="str">
            <v>ml</v>
          </cell>
          <cell r="E300">
            <v>50325</v>
          </cell>
          <cell r="F300">
            <v>0</v>
          </cell>
        </row>
        <row r="301">
          <cell r="A301">
            <v>138</v>
          </cell>
          <cell r="B301" t="str">
            <v>Suministro, transporte e instalacion de tuberia HD 14" para acueducto</v>
          </cell>
          <cell r="C301" t="str">
            <v>ml</v>
          </cell>
          <cell r="E301">
            <v>837975</v>
          </cell>
          <cell r="F301">
            <v>0</v>
          </cell>
        </row>
        <row r="302">
          <cell r="A302" t="str">
            <v>CAPITULO IX - ANDENES Y OBRAS DE URBANISMO</v>
          </cell>
          <cell r="B302">
            <v>0</v>
          </cell>
          <cell r="C302">
            <v>0</v>
          </cell>
          <cell r="D302">
            <v>0</v>
          </cell>
          <cell r="E302">
            <v>0</v>
          </cell>
          <cell r="F302">
            <v>0</v>
          </cell>
        </row>
        <row r="303">
          <cell r="A303">
            <v>112</v>
          </cell>
          <cell r="B303" t="str">
            <v>Concreto clase D (21 Mpa) para andenes y rampas e=0,1</v>
          </cell>
          <cell r="C303" t="str">
            <v>m2</v>
          </cell>
          <cell r="E303">
            <v>53840</v>
          </cell>
          <cell r="F303">
            <v>0</v>
          </cell>
        </row>
        <row r="304">
          <cell r="A304">
            <v>113</v>
          </cell>
          <cell r="B304" t="str">
            <v>Abujardado de superficies en concreto</v>
          </cell>
          <cell r="C304" t="str">
            <v>m2</v>
          </cell>
          <cell r="E304">
            <v>10881</v>
          </cell>
          <cell r="F304">
            <v>0</v>
          </cell>
        </row>
        <row r="305">
          <cell r="A305">
            <v>114</v>
          </cell>
          <cell r="B305" t="str">
            <v>Concreto clase D (21 Mpa) a la vista para escalas sobre tierra</v>
          </cell>
          <cell r="C305" t="str">
            <v>m3</v>
          </cell>
          <cell r="E305">
            <v>595288</v>
          </cell>
          <cell r="F305">
            <v>0</v>
          </cell>
        </row>
        <row r="306">
          <cell r="A306">
            <v>115</v>
          </cell>
          <cell r="B306" t="str">
            <v>Concreto Clase D (21 Mpa) para construccion de vado peatonal de 1m  X 5m incluye sardinel y piezas de remate bado  conforme el detalle</v>
          </cell>
          <cell r="C306" t="str">
            <v>und</v>
          </cell>
          <cell r="D306">
            <v>115</v>
          </cell>
          <cell r="E306">
            <v>820348</v>
          </cell>
          <cell r="F306">
            <v>0</v>
          </cell>
        </row>
        <row r="307">
          <cell r="A307">
            <v>116</v>
          </cell>
          <cell r="B307" t="str">
            <v>Concreto Clase D (21 Mpa) para construccion de vado peatonal de 1m  X 3,5 m incluye sardinel y piezas de remate bado  conforme el detalle</v>
          </cell>
          <cell r="C307" t="str">
            <v>und</v>
          </cell>
          <cell r="D307">
            <v>116</v>
          </cell>
          <cell r="E307">
            <v>694437</v>
          </cell>
          <cell r="F307">
            <v>0</v>
          </cell>
        </row>
        <row r="308">
          <cell r="A308">
            <v>117</v>
          </cell>
          <cell r="B308" t="str">
            <v>Suministro e instalacion de gramoquin peatonal</v>
          </cell>
          <cell r="C308" t="str">
            <v>m2</v>
          </cell>
          <cell r="D308">
            <v>117</v>
          </cell>
          <cell r="E308">
            <v>159416</v>
          </cell>
          <cell r="F308">
            <v>0</v>
          </cell>
        </row>
        <row r="309">
          <cell r="A309">
            <v>157</v>
          </cell>
          <cell r="B309" t="str">
            <v>Suministro e instalacion de Plaqueta abujardada gris de 0,5X0,5X0,07 m (incluye transporte a obra y descargue) peatonal</v>
          </cell>
          <cell r="C309" t="str">
            <v>UND</v>
          </cell>
          <cell r="D309">
            <v>157</v>
          </cell>
          <cell r="E309">
            <v>42218</v>
          </cell>
          <cell r="F309">
            <v>0</v>
          </cell>
        </row>
        <row r="310">
          <cell r="A310">
            <v>118</v>
          </cell>
          <cell r="B310" t="str">
            <v>Suministro e instalacion de plaqueta tactil guia prefabricada color gris concreto de 50 X 50 cm</v>
          </cell>
          <cell r="C310" t="str">
            <v>ml</v>
          </cell>
          <cell r="D310">
            <v>118</v>
          </cell>
          <cell r="E310">
            <v>86819</v>
          </cell>
          <cell r="F310">
            <v>0</v>
          </cell>
        </row>
        <row r="311">
          <cell r="A311">
            <v>119</v>
          </cell>
          <cell r="B311" t="str">
            <v>Suministro e instalacion de plaqueta toperol prefabricada color gris concreto de 50 X 50 cm</v>
          </cell>
          <cell r="C311" t="str">
            <v>ml</v>
          </cell>
          <cell r="D311">
            <v>119</v>
          </cell>
          <cell r="E311">
            <v>88149</v>
          </cell>
          <cell r="F311">
            <v>0</v>
          </cell>
        </row>
        <row r="312">
          <cell r="A312">
            <v>120</v>
          </cell>
          <cell r="B312" t="str">
            <v>Suministro e instalcion de banca tipo cubo en concreto a la vista prefabricada (incluye base de concreto)</v>
          </cell>
          <cell r="C312" t="str">
            <v>und</v>
          </cell>
          <cell r="D312">
            <v>120</v>
          </cell>
          <cell r="E312">
            <v>272713</v>
          </cell>
          <cell r="F312">
            <v>0</v>
          </cell>
        </row>
        <row r="313">
          <cell r="A313">
            <v>121</v>
          </cell>
          <cell r="B313" t="str">
            <v>Suministro e instalacion de Banca corrida en concreto a la vista prefabricada de 2055 mm X 500 mm X 500 mm incluye 3 tabiques de 300 mm X 100 mm X 400 mm según detalle</v>
          </cell>
          <cell r="C313" t="str">
            <v>und</v>
          </cell>
          <cell r="D313">
            <v>121</v>
          </cell>
          <cell r="E313">
            <v>642873</v>
          </cell>
          <cell r="F313">
            <v>0</v>
          </cell>
        </row>
        <row r="314">
          <cell r="A314">
            <v>122</v>
          </cell>
          <cell r="B314" t="str">
            <v>Suministro e instalacion de bolardo en hierro fundido e= 4mm deacuerdo a detalle</v>
          </cell>
          <cell r="C314" t="str">
            <v>und</v>
          </cell>
          <cell r="D314">
            <v>122</v>
          </cell>
          <cell r="E314">
            <v>375312</v>
          </cell>
          <cell r="F314">
            <v>0</v>
          </cell>
        </row>
        <row r="315">
          <cell r="A315">
            <v>123</v>
          </cell>
          <cell r="B315" t="str">
            <v>Suministro e instalacion de Basurero pivotante en acero inoxidable conforme a detalle</v>
          </cell>
          <cell r="C315" t="str">
            <v>und</v>
          </cell>
          <cell r="D315">
            <v>123</v>
          </cell>
          <cell r="E315">
            <v>983879</v>
          </cell>
          <cell r="F315">
            <v>0</v>
          </cell>
        </row>
        <row r="316">
          <cell r="A316">
            <v>124</v>
          </cell>
          <cell r="B316" t="str">
            <v>Suministro e instalacion de baranda peatonal h= 0,75, formada por 3 horizontales en tuberia galvanizada de 2¨ y parales cada 1,5 m de acuerdo al detalle</v>
          </cell>
          <cell r="C316" t="str">
            <v>ml</v>
          </cell>
          <cell r="D316">
            <v>124</v>
          </cell>
          <cell r="E316">
            <v>140960</v>
          </cell>
          <cell r="F316">
            <v>0</v>
          </cell>
        </row>
        <row r="317">
          <cell r="A317">
            <v>136</v>
          </cell>
          <cell r="B317" t="str">
            <v>Suministro e instalacion de poste metalico galvanizado tipo alameda para luminaria de 12 m doble brazo de 1,5 m</v>
          </cell>
          <cell r="C317" t="str">
            <v>und</v>
          </cell>
          <cell r="E317">
            <v>2027117</v>
          </cell>
          <cell r="F317">
            <v>0</v>
          </cell>
        </row>
        <row r="318">
          <cell r="A318">
            <v>137</v>
          </cell>
          <cell r="B318" t="str">
            <v>Suministro e instalacion de poste metalico galvanizado tipo alameda para luminaria de 12 m brazo sencillo</v>
          </cell>
          <cell r="C318" t="str">
            <v>und</v>
          </cell>
          <cell r="E318">
            <v>1867563</v>
          </cell>
          <cell r="F318">
            <v>0</v>
          </cell>
        </row>
        <row r="319">
          <cell r="A319">
            <v>147</v>
          </cell>
          <cell r="B319" t="str">
            <v>Suministro e instalacion de luminaria Voltana 4 de  110 watt</v>
          </cell>
          <cell r="C319" t="str">
            <v>und</v>
          </cell>
          <cell r="E319">
            <v>2015528</v>
          </cell>
          <cell r="F319">
            <v>0</v>
          </cell>
        </row>
        <row r="320">
          <cell r="A320">
            <v>144</v>
          </cell>
          <cell r="B320" t="str">
            <v xml:space="preserve">Suministro e instalacion de poste metalico galvanizado doble proposito para luminaria de 10,8 m </v>
          </cell>
          <cell r="C320" t="str">
            <v>und</v>
          </cell>
          <cell r="E320">
            <v>2067033</v>
          </cell>
          <cell r="F320">
            <v>0</v>
          </cell>
        </row>
        <row r="321">
          <cell r="A321">
            <v>148</v>
          </cell>
          <cell r="B321" t="str">
            <v>Suministro e instalacion de luminaria Voltana 2 de 56 watt</v>
          </cell>
          <cell r="C321" t="str">
            <v>und</v>
          </cell>
          <cell r="E321">
            <v>782803</v>
          </cell>
          <cell r="F321">
            <v>0</v>
          </cell>
        </row>
        <row r="322">
          <cell r="A322">
            <v>149</v>
          </cell>
          <cell r="B322" t="str">
            <v>Suministro e instalacion de luminaria Voltana 2 de 39 watt</v>
          </cell>
          <cell r="C322" t="str">
            <v>und</v>
          </cell>
          <cell r="E322">
            <v>782803</v>
          </cell>
          <cell r="F322">
            <v>0</v>
          </cell>
        </row>
        <row r="323">
          <cell r="A323">
            <v>145</v>
          </cell>
          <cell r="B323" t="str">
            <v>Suministro e instalacion de poste decorativo de 4 m</v>
          </cell>
          <cell r="C323" t="str">
            <v>und</v>
          </cell>
          <cell r="E323">
            <v>701521</v>
          </cell>
          <cell r="F323">
            <v>0</v>
          </cell>
        </row>
        <row r="324">
          <cell r="A324">
            <v>146</v>
          </cell>
          <cell r="B324" t="str">
            <v>Suministro e instalacion de luminaria decorativa led de 30 watt</v>
          </cell>
          <cell r="C324" t="str">
            <v>und</v>
          </cell>
          <cell r="E324">
            <v>818708</v>
          </cell>
          <cell r="F324">
            <v>0</v>
          </cell>
        </row>
        <row r="325">
          <cell r="A325">
            <v>150</v>
          </cell>
          <cell r="B325" t="str">
            <v>Suministro e instalacion de acometida Cable de Aluminio Aislado THW No. 6 por 3 und</v>
          </cell>
          <cell r="C325" t="str">
            <v>ml</v>
          </cell>
          <cell r="E325">
            <v>5370</v>
          </cell>
          <cell r="F325">
            <v>0</v>
          </cell>
        </row>
        <row r="326">
          <cell r="A326">
            <v>151</v>
          </cell>
          <cell r="B326" t="str">
            <v>Suministro e Instalacion de transformador de 15 KVA Completo (incluye3 cajas corta circuito, poste de concreto de 12 m, 3 DPS sistemas de proteccion de descarga y puesta a tierra de 4 electrodos)</v>
          </cell>
          <cell r="C326" t="str">
            <v>und</v>
          </cell>
          <cell r="E326">
            <v>10026423</v>
          </cell>
          <cell r="F326">
            <v>0</v>
          </cell>
        </row>
        <row r="327">
          <cell r="A327">
            <v>78</v>
          </cell>
          <cell r="B327" t="str">
            <v>Suministro e instalacion de tuberia conduit 2x2" para canalizacion de redes de alumbrado publico incluye excavacion en brecha</v>
          </cell>
          <cell r="C327" t="str">
            <v>ml</v>
          </cell>
          <cell r="E327">
            <v>18311</v>
          </cell>
          <cell r="F327">
            <v>0</v>
          </cell>
        </row>
        <row r="328">
          <cell r="A328">
            <v>76</v>
          </cell>
          <cell r="B328" t="str">
            <v>Concreto Clase D (21 Mpa) para bases de luminaria de postes de 12 m (1,20*0,5*0,5) incluye pase de la camara, refuerzo y pernos</v>
          </cell>
          <cell r="C328" t="str">
            <v>und</v>
          </cell>
          <cell r="E328">
            <v>285893</v>
          </cell>
          <cell r="F328">
            <v>0</v>
          </cell>
        </row>
        <row r="329">
          <cell r="A329">
            <v>154</v>
          </cell>
          <cell r="B329" t="str">
            <v>Concreto Clase D (21 Mpa) para bases de luminaria de postes de 4 m (0,5*0,5*0,5) incluye pase de la camara, refuerzo y pernos</v>
          </cell>
          <cell r="C329" t="str">
            <v>und</v>
          </cell>
          <cell r="E329">
            <v>184082</v>
          </cell>
          <cell r="F329">
            <v>0</v>
          </cell>
        </row>
        <row r="330">
          <cell r="A330">
            <v>72</v>
          </cell>
          <cell r="B330" t="str">
            <v>Concreto clase D (21 Mpa) para camaras de 40x40x40 para conexiones de alumbrado publico incluye tapa y piso con filtro</v>
          </cell>
          <cell r="C330" t="str">
            <v>und</v>
          </cell>
          <cell r="E330">
            <v>138276</v>
          </cell>
          <cell r="F330">
            <v>0</v>
          </cell>
        </row>
        <row r="331">
          <cell r="A331">
            <v>125</v>
          </cell>
          <cell r="B331" t="str">
            <v>Suministro e instalacion de Modulos de ventas en acero inoxidable de acuerdo al detalle</v>
          </cell>
          <cell r="C331" t="str">
            <v>und</v>
          </cell>
          <cell r="D331">
            <v>125</v>
          </cell>
          <cell r="E331">
            <v>9935644</v>
          </cell>
          <cell r="F331">
            <v>0</v>
          </cell>
        </row>
        <row r="332">
          <cell r="A332">
            <v>126</v>
          </cell>
          <cell r="B332" t="str">
            <v>Construccion e instalacion de Paradero en estructura metalica, de 9 m X 3,5 m de area cubierta aproximadamente de acuerdo a planos (incluye la totalidad de la estructura metalica, platinas, pernos anclajes, excavaciones, la cubierta, bases en concreto y e</v>
          </cell>
          <cell r="C332" t="str">
            <v>und</v>
          </cell>
          <cell r="D332">
            <v>126</v>
          </cell>
          <cell r="E332">
            <v>22024249</v>
          </cell>
          <cell r="F332">
            <v>0</v>
          </cell>
        </row>
        <row r="333">
          <cell r="A333">
            <v>127</v>
          </cell>
          <cell r="B333" t="str">
            <v>Suministro e instalacion de cerramiento tipo palizada compuesto por tuberia galvanizada de 2¨ cal 14 espaciados a 210 mm entre centros de altura variable acabado en anticorrosivo color verde oliva rellenos de mortero y con remate en esfera metalica y embe</v>
          </cell>
          <cell r="C333" t="str">
            <v>ml</v>
          </cell>
          <cell r="D333">
            <v>127</v>
          </cell>
          <cell r="E333">
            <v>450005</v>
          </cell>
          <cell r="F333">
            <v>0</v>
          </cell>
        </row>
        <row r="334">
          <cell r="A334">
            <v>128</v>
          </cell>
          <cell r="B334" t="str">
            <v>Suministro y siembra de arbol Nigüito (miconia notabilis triana) h=1,5 m, incluye tutor, tierra negra y abono</v>
          </cell>
          <cell r="C334" t="str">
            <v>und</v>
          </cell>
          <cell r="D334">
            <v>128</v>
          </cell>
          <cell r="E334">
            <v>79417</v>
          </cell>
          <cell r="F334">
            <v>0</v>
          </cell>
        </row>
        <row r="335">
          <cell r="A335">
            <v>129</v>
          </cell>
          <cell r="B335" t="str">
            <v>Suministro y siembra de arbol Fresno (tacoma stans) h=1,5 m, incluye tutor, tierra negra y abono</v>
          </cell>
          <cell r="C335" t="str">
            <v>und</v>
          </cell>
          <cell r="D335">
            <v>129</v>
          </cell>
          <cell r="E335">
            <v>79417</v>
          </cell>
          <cell r="F335">
            <v>0</v>
          </cell>
        </row>
        <row r="336">
          <cell r="A336">
            <v>130</v>
          </cell>
          <cell r="B336" t="str">
            <v>Suministro y siembra de lirio amarillo (iris pseudacorus) medianas, tierra negra y abono</v>
          </cell>
          <cell r="C336" t="str">
            <v>und</v>
          </cell>
          <cell r="D336">
            <v>130</v>
          </cell>
          <cell r="E336">
            <v>21324</v>
          </cell>
          <cell r="F336">
            <v>0</v>
          </cell>
        </row>
        <row r="337">
          <cell r="A337">
            <v>131</v>
          </cell>
          <cell r="B337" t="str">
            <v>Suministro y siembra de mani forrajero (arachis pintoi) incluye tierra negra y abono</v>
          </cell>
          <cell r="C337" t="str">
            <v>m2</v>
          </cell>
          <cell r="D337">
            <v>131</v>
          </cell>
          <cell r="E337">
            <v>5375</v>
          </cell>
          <cell r="F337">
            <v>0</v>
          </cell>
        </row>
        <row r="338">
          <cell r="A338">
            <v>132</v>
          </cell>
          <cell r="B338" t="str">
            <v>Suministro y siembra de semillas pasto bermuda en gramoquin</v>
          </cell>
          <cell r="C338" t="str">
            <v>m2</v>
          </cell>
          <cell r="D338">
            <v>132</v>
          </cell>
          <cell r="E338">
            <v>5893</v>
          </cell>
          <cell r="F338">
            <v>0</v>
          </cell>
        </row>
        <row r="339">
          <cell r="A339">
            <v>133</v>
          </cell>
          <cell r="B339" t="str">
            <v>Construccion de media caña en concreto en rampas peatonales</v>
          </cell>
          <cell r="C339" t="str">
            <v>ml</v>
          </cell>
          <cell r="D339">
            <v>133</v>
          </cell>
          <cell r="E339">
            <v>17446</v>
          </cell>
          <cell r="F339">
            <v>0</v>
          </cell>
        </row>
        <row r="340">
          <cell r="A340" t="str">
            <v>CAPITULO X - SEÑALIZACION Y CONTROL</v>
          </cell>
          <cell r="B340">
            <v>0</v>
          </cell>
          <cell r="C340">
            <v>0</v>
          </cell>
          <cell r="D340">
            <v>0</v>
          </cell>
          <cell r="E340">
            <v>0</v>
          </cell>
          <cell r="F340">
            <v>0</v>
          </cell>
        </row>
        <row r="341">
          <cell r="A341">
            <v>55</v>
          </cell>
          <cell r="B341" t="str">
            <v>Lineas de demarcacion A=12 cm e=23mm con pintura en plastico en frio</v>
          </cell>
          <cell r="C341" t="str">
            <v>ml</v>
          </cell>
          <cell r="E341">
            <v>7151</v>
          </cell>
          <cell r="F341">
            <v>0</v>
          </cell>
        </row>
        <row r="342">
          <cell r="A342">
            <v>56</v>
          </cell>
          <cell r="B342" t="str">
            <v xml:space="preserve">Pintura en plastico en frio de marcas viales y señales de transito </v>
          </cell>
          <cell r="C342" t="str">
            <v>m2</v>
          </cell>
          <cell r="E342">
            <v>61088</v>
          </cell>
          <cell r="F342">
            <v>0</v>
          </cell>
        </row>
        <row r="343">
          <cell r="A343">
            <v>57</v>
          </cell>
          <cell r="B343" t="str">
            <v>Suministro e instalacion de tachas reflectivas</v>
          </cell>
          <cell r="C343" t="str">
            <v>und</v>
          </cell>
          <cell r="E343">
            <v>7578</v>
          </cell>
          <cell r="F343">
            <v>0</v>
          </cell>
        </row>
        <row r="344">
          <cell r="A344">
            <v>58</v>
          </cell>
          <cell r="B344" t="str">
            <v>Suministro e instalacion de señales verticales definitivas SP, SR y SI ( hasta de 90x90)</v>
          </cell>
          <cell r="C344" t="str">
            <v>und</v>
          </cell>
          <cell r="E344">
            <v>328840</v>
          </cell>
          <cell r="F344">
            <v>0</v>
          </cell>
        </row>
        <row r="345">
          <cell r="A345">
            <v>108</v>
          </cell>
          <cell r="B345" t="str">
            <v xml:space="preserve">Suministro e instalacion de señal vertical tipo delineador de curva horizontal </v>
          </cell>
          <cell r="C345" t="str">
            <v>und</v>
          </cell>
          <cell r="D345">
            <v>108</v>
          </cell>
          <cell r="E345">
            <v>226293</v>
          </cell>
          <cell r="F345">
            <v>0</v>
          </cell>
        </row>
        <row r="346">
          <cell r="A346">
            <v>109</v>
          </cell>
          <cell r="B346" t="str">
            <v>Suministro e instalacion de captafaros adosados a baranda de puente</v>
          </cell>
          <cell r="C346" t="str">
            <v>und</v>
          </cell>
          <cell r="D346">
            <v>109</v>
          </cell>
          <cell r="E346">
            <v>4198</v>
          </cell>
          <cell r="F346">
            <v>0</v>
          </cell>
        </row>
        <row r="347">
          <cell r="A347">
            <v>134</v>
          </cell>
          <cell r="B347" t="str">
            <v>suministro e instalacion de pasacalles informativo en lona de 8 m x 1,5 m</v>
          </cell>
          <cell r="C347" t="str">
            <v>und</v>
          </cell>
          <cell r="D347">
            <v>134</v>
          </cell>
          <cell r="E347">
            <v>512063</v>
          </cell>
          <cell r="F347">
            <v>0</v>
          </cell>
        </row>
        <row r="348">
          <cell r="A348">
            <v>135</v>
          </cell>
          <cell r="B348" t="str">
            <v>Suministro e instalaciones de señales verticales dobles de transito TIPO SR (60X60) Y SI (60X30) conforme especificaciones de la secretaria de transito</v>
          </cell>
          <cell r="C348" t="str">
            <v>und</v>
          </cell>
          <cell r="D348">
            <v>135</v>
          </cell>
          <cell r="E348">
            <v>435660</v>
          </cell>
          <cell r="F348">
            <v>0</v>
          </cell>
        </row>
        <row r="349">
          <cell r="A349">
            <v>158</v>
          </cell>
          <cell r="B349" t="str">
            <v>Suministro e instalacion de cruce patonal semaforizado actuado por demanda con sensores peatonales y acompañada de boton de demanda en los dos accesos al paso peatonal con dos mensulas y dos mastiles (incluye canlizaciones cajas de inspeccion bases de pos</v>
          </cell>
          <cell r="C349" t="str">
            <v>UND</v>
          </cell>
          <cell r="D349">
            <v>158</v>
          </cell>
          <cell r="E349">
            <v>57839864</v>
          </cell>
          <cell r="F349">
            <v>0</v>
          </cell>
        </row>
        <row r="350">
          <cell r="A350">
            <v>156</v>
          </cell>
          <cell r="B350" t="str">
            <v>Impresión y reparticion de volantes informativos del proyecto</v>
          </cell>
          <cell r="C350" t="str">
            <v>und</v>
          </cell>
          <cell r="D350">
            <v>156</v>
          </cell>
          <cell r="E350">
            <v>292</v>
          </cell>
          <cell r="F350">
            <v>0</v>
          </cell>
        </row>
        <row r="351">
          <cell r="A351">
            <v>52</v>
          </cell>
          <cell r="B351" t="str">
            <v>Jornales para manejo de transito</v>
          </cell>
          <cell r="C351" t="str">
            <v>Jr</v>
          </cell>
          <cell r="D351">
            <v>52</v>
          </cell>
          <cell r="E351">
            <v>81465</v>
          </cell>
          <cell r="F351">
            <v>0</v>
          </cell>
        </row>
        <row r="352">
          <cell r="A352" t="str">
            <v>CAPITULO XI - OBRAS VARIAS</v>
          </cell>
          <cell r="B352">
            <v>0</v>
          </cell>
          <cell r="C352">
            <v>0</v>
          </cell>
          <cell r="D352">
            <v>0</v>
          </cell>
          <cell r="E352">
            <v>0</v>
          </cell>
          <cell r="F352">
            <v>0</v>
          </cell>
        </row>
        <row r="353">
          <cell r="A353">
            <v>111</v>
          </cell>
          <cell r="B353" t="str">
            <v>Jornales para obras varias</v>
          </cell>
          <cell r="C353" t="str">
            <v>jr</v>
          </cell>
          <cell r="E353">
            <v>48163</v>
          </cell>
          <cell r="F353">
            <v>0</v>
          </cell>
        </row>
        <row r="354">
          <cell r="A354">
            <v>54</v>
          </cell>
          <cell r="B354" t="str">
            <v>Aseo general de la obra</v>
          </cell>
          <cell r="C354" t="str">
            <v>mes</v>
          </cell>
          <cell r="E354">
            <v>1574551</v>
          </cell>
          <cell r="F354">
            <v>0</v>
          </cell>
        </row>
        <row r="355">
          <cell r="C355" t="str">
            <v>COSTO DIRECTO</v>
          </cell>
          <cell r="D355">
            <v>0</v>
          </cell>
          <cell r="E355">
            <v>0</v>
          </cell>
          <cell r="F355" t="e">
            <v>#N/A</v>
          </cell>
        </row>
        <row r="357">
          <cell r="F357">
            <v>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49"/>
      <sheetName val="BLOOMBERG"/>
      <sheetName val="US TREASURY"/>
      <sheetName val="REUTERS"/>
    </sheetNames>
    <sheetDataSet>
      <sheetData sheetId="0"/>
      <sheetData sheetId="1"/>
      <sheetData sheetId="2"/>
      <sheetData sheetId="3"/>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EQUIPO"/>
      <sheetName val="MATERIALES"/>
      <sheetName val="MANO DE OBRA"/>
      <sheetName val="INDICE"/>
      <sheetName val="ESTADO RED"/>
      <sheetName val="CARRETERAS"/>
      <sheetName val="GENERALIDADES "/>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 val="PR_12"/>
      <sheetName val="MANO_DE_OBRA2"/>
      <sheetName val="ESTADO_RED2"/>
      <sheetName val="GENERALIDADES_2"/>
      <sheetName val="necesidades_de_la_via3"/>
      <sheetName val="5+440_RÍO_SECO3"/>
      <sheetName val="21+100_3"/>
      <sheetName val="31+250_PTE__GUADUALITO3"/>
      <sheetName val="31+580_P__GUADUAL3"/>
      <sheetName val="34+_2703"/>
      <sheetName val="36+380_3"/>
      <sheetName val="64+110_P__GUADUAS_II3"/>
      <sheetName val="64+180_P__GUADUAS_I3"/>
      <sheetName val="64+820_P__QUEBRADA_CUNE3"/>
      <sheetName val="66+480_PUENTE_VARIANTE_23"/>
      <sheetName val="FRESADO_68_-_1143"/>
      <sheetName val="68+370_P__FÉRREO_3"/>
      <sheetName val="68+520_P__GUANÁBANO3"/>
      <sheetName val="69+030_RÍO_VILLETA3"/>
      <sheetName val="Villeta_centro3"/>
      <sheetName val="72+1020_LA_MARÍA3"/>
      <sheetName val="78+600_EL_ZANCUDO3"/>
      <sheetName val="81+650_LA_HONDA3"/>
      <sheetName val="83+230_QDA__NAUTATÁ3"/>
      <sheetName val="86+220_PUENTE_AZUL3"/>
      <sheetName val="86+600_PUENTE_HILA3"/>
      <sheetName val="101+800_QDA__EL_CHUSCAL3"/>
      <sheetName val="FRESADO_68-_1143"/>
      <sheetName val="REMOCION_DERRUMBES_68_-__1143"/>
      <sheetName val="DESARENADORES_68-114_3"/>
      <sheetName val="Lineas_de_demarcacion_68-11_3"/>
      <sheetName val="REALCE_BORDILLOS_68-114_3"/>
      <sheetName val="PARCHEO_68-114_3"/>
      <sheetName val="DESTAPE_ALCANTARILLAS_000-1_3"/>
      <sheetName val="tachas_reflectivas_68-114_3"/>
      <sheetName val="pinmuros_68+114_3"/>
      <sheetName val="CUNETAS_68-114_3"/>
      <sheetName val="DEFENSAS_METALICAS_68-114_3"/>
      <sheetName val="REFERENCICACIÓN_VIAL_3"/>
      <sheetName val="REMOCION_DERRUMBES3"/>
      <sheetName val="DESARENADORES_68-1143"/>
      <sheetName val="REALCE_BORDILLOS_68-1143"/>
      <sheetName val="PARCHEO_68-1143"/>
      <sheetName val="DESTAPE_ALCANTARILLAS_000-1143"/>
      <sheetName val="pinmuros_68+1143"/>
      <sheetName val="CUNETAS_68-1143"/>
      <sheetName val="SEÑALI_68-1143"/>
      <sheetName val="DEFENSAS_METALICAS_68-1143"/>
      <sheetName val="REFERENCICACIÓN_VIAL3"/>
      <sheetName val="juntas_de_expansion3"/>
      <sheetName val="Hincado_de_rieles3"/>
      <sheetName val="Pintura_muros_y_cabezotes3"/>
      <sheetName val="Suministro_e_instal_rieles3"/>
      <sheetName val="Drenes_PVC_4_pulg3"/>
      <sheetName val="SELLOS_PARA_JUNTAS_DE_PUENTES3"/>
      <sheetName val="Sello_de_grietas_de_concreto3"/>
      <sheetName val="Tubería_PVC_4_pulg3"/>
      <sheetName val="SECCIÓN_FINAL3"/>
      <sheetName val="DEFENSA_METÁLICA3"/>
      <sheetName val="Postes_de_kilometraje3"/>
      <sheetName val="REMOCIÓN_DE_DERRUMBES3"/>
      <sheetName val="Mant__Postes_de_kilometraje3"/>
      <sheetName val="PU_201,3_3"/>
      <sheetName val="PU211P_13"/>
      <sheetName val="PU211P_23"/>
      <sheetName val="201p_33"/>
      <sheetName val="PU_320,13"/>
      <sheetName val="PU330,1_3"/>
      <sheetName val="PU450P,1_(tapada_huecos)3"/>
      <sheetName val="PU460_Parcheo3"/>
      <sheetName val="PU600P_1_3"/>
      <sheetName val="PU610,1_3"/>
      <sheetName val="PU630,4_3"/>
      <sheetName val="PU630,4_acelerante3"/>
      <sheetName val="PU630,4_D3"/>
      <sheetName val="PU630,6_especial_por_M33"/>
      <sheetName val="PU630,6_Simple3"/>
      <sheetName val="PU630,6_especial_por_M23"/>
      <sheetName val="PU630,6_F3"/>
      <sheetName val="PU630P_7_3"/>
      <sheetName val="PU630,7_3"/>
      <sheetName val="PU630,7_Especial3"/>
      <sheetName val="PU630P_153"/>
      <sheetName val="PU660_23"/>
      <sheetName val="670_33"/>
      <sheetName val="PU673_3"/>
      <sheetName val="PU681,1_Esp__Q_Caliche3"/>
      <sheetName val="PU830P_1_3"/>
      <sheetName val="PR_13"/>
      <sheetName val="MANO_DE_OBRA3"/>
      <sheetName val="ESTADO_RED3"/>
      <sheetName val="GENERALIDADES_3"/>
      <sheetName val="necesidades_de_la_via4"/>
      <sheetName val="5+440_RÍO_SECO4"/>
      <sheetName val="21+100_4"/>
      <sheetName val="31+250_PTE__GUADUALITO4"/>
      <sheetName val="31+580_P__GUADUAL4"/>
      <sheetName val="34+_2704"/>
      <sheetName val="36+380_4"/>
      <sheetName val="64+110_P__GUADUAS_II4"/>
      <sheetName val="64+180_P__GUADUAS_I4"/>
      <sheetName val="64+820_P__QUEBRADA_CUNE4"/>
      <sheetName val="66+480_PUENTE_VARIANTE_24"/>
      <sheetName val="FRESADO_68_-_1144"/>
      <sheetName val="68+370_P__FÉRREO_4"/>
      <sheetName val="68+520_P__GUANÁBANO4"/>
      <sheetName val="69+030_RÍO_VILLETA4"/>
      <sheetName val="Villeta_centro4"/>
      <sheetName val="72+1020_LA_MARÍA4"/>
      <sheetName val="78+600_EL_ZANCUDO4"/>
      <sheetName val="81+650_LA_HONDA4"/>
      <sheetName val="83+230_QDA__NAUTATÁ4"/>
      <sheetName val="86+220_PUENTE_AZUL4"/>
      <sheetName val="86+600_PUENTE_HILA4"/>
      <sheetName val="101+800_QDA__EL_CHUSCAL4"/>
      <sheetName val="FRESADO_68-_1144"/>
      <sheetName val="REMOCION_DERRUMBES_68_-__1144"/>
      <sheetName val="DESARENADORES_68-114_4"/>
      <sheetName val="Lineas_de_demarcacion_68-11_4"/>
      <sheetName val="REALCE_BORDILLOS_68-114_4"/>
      <sheetName val="PARCHEO_68-114_4"/>
      <sheetName val="DESTAPE_ALCANTARILLAS_000-1_4"/>
      <sheetName val="tachas_reflectivas_68-114_4"/>
      <sheetName val="pinmuros_68+114_4"/>
      <sheetName val="CUNETAS_68-114_4"/>
      <sheetName val="DEFENSAS_METALICAS_68-114_4"/>
      <sheetName val="REFERENCICACIÓN_VIAL_4"/>
      <sheetName val="REMOCION_DERRUMBES4"/>
      <sheetName val="DESARENADORES_68-1144"/>
      <sheetName val="REALCE_BORDILLOS_68-1144"/>
      <sheetName val="PARCHEO_68-1144"/>
      <sheetName val="DESTAPE_ALCANTARILLAS_000-1144"/>
      <sheetName val="pinmuros_68+1144"/>
      <sheetName val="CUNETAS_68-1144"/>
      <sheetName val="SEÑALI_68-1144"/>
      <sheetName val="DEFENSAS_METALICAS_68-1144"/>
      <sheetName val="REFERENCICACIÓN_VIAL4"/>
      <sheetName val="juntas_de_expansion4"/>
      <sheetName val="Hincado_de_rieles4"/>
      <sheetName val="Pintura_muros_y_cabezotes4"/>
      <sheetName val="Suministro_e_instal_rieles4"/>
      <sheetName val="Drenes_PVC_4_pulg4"/>
      <sheetName val="SELLOS_PARA_JUNTAS_DE_PUENTES4"/>
      <sheetName val="Sello_de_grietas_de_concreto4"/>
      <sheetName val="Tubería_PVC_4_pulg4"/>
      <sheetName val="SECCIÓN_FINAL4"/>
      <sheetName val="DEFENSA_METÁLICA4"/>
      <sheetName val="Postes_de_kilometraje4"/>
      <sheetName val="REMOCIÓN_DE_DERRUMBES4"/>
      <sheetName val="Mant__Postes_de_kilometraje4"/>
      <sheetName val="PU_201,3_4"/>
      <sheetName val="PU211P_14"/>
      <sheetName val="PU211P_24"/>
      <sheetName val="201p_34"/>
      <sheetName val="PU_320,14"/>
      <sheetName val="PU330,1_4"/>
      <sheetName val="PU450P,1_(tapada_huecos)4"/>
      <sheetName val="PU460_Parcheo4"/>
      <sheetName val="PU600P_1_4"/>
      <sheetName val="PU610,1_4"/>
      <sheetName val="PU630,4_4"/>
      <sheetName val="PU630,4_acelerante4"/>
      <sheetName val="PU630,4_D4"/>
      <sheetName val="PU630,6_especial_por_M34"/>
      <sheetName val="PU630,6_Simple4"/>
      <sheetName val="PU630,6_especial_por_M24"/>
      <sheetName val="PU630,6_F4"/>
      <sheetName val="PU630P_7_4"/>
      <sheetName val="PU630,7_4"/>
      <sheetName val="PU630,7_Especial4"/>
      <sheetName val="PU630P_154"/>
      <sheetName val="PU660_24"/>
      <sheetName val="670_34"/>
      <sheetName val="PU673_4"/>
      <sheetName val="PU681,1_Esp__Q_Caliche4"/>
      <sheetName val="PU830P_1_4"/>
      <sheetName val="PR_14"/>
      <sheetName val="MANO_DE_OBRA4"/>
      <sheetName val="ESTADO_RED4"/>
      <sheetName val="GENERALIDADES_4"/>
      <sheetName val="necesidades_de_la_via5"/>
      <sheetName val="5+440_RÍO_SECO5"/>
      <sheetName val="21+100_5"/>
      <sheetName val="31+250_PTE__GUADUALITO5"/>
      <sheetName val="31+580_P__GUADUAL5"/>
      <sheetName val="34+_2705"/>
      <sheetName val="36+380_5"/>
      <sheetName val="64+110_P__GUADUAS_II5"/>
      <sheetName val="64+180_P__GUADUAS_I5"/>
      <sheetName val="64+820_P__QUEBRADA_CUNE5"/>
      <sheetName val="66+480_PUENTE_VARIANTE_25"/>
      <sheetName val="FRESADO_68_-_1145"/>
      <sheetName val="68+370_P__FÉRREO_5"/>
      <sheetName val="68+520_P__GUANÁBANO5"/>
      <sheetName val="69+030_RÍO_VILLETA5"/>
      <sheetName val="Villeta_centro5"/>
      <sheetName val="72+1020_LA_MARÍA5"/>
      <sheetName val="78+600_EL_ZANCUDO5"/>
      <sheetName val="81+650_LA_HONDA5"/>
      <sheetName val="83+230_QDA__NAUTATÁ5"/>
      <sheetName val="86+220_PUENTE_AZUL5"/>
      <sheetName val="86+600_PUENTE_HILA5"/>
      <sheetName val="101+800_QDA__EL_CHUSCAL5"/>
      <sheetName val="FRESADO_68-_1145"/>
      <sheetName val="REMOCION_DERRUMBES_68_-__1145"/>
      <sheetName val="DESARENADORES_68-114_5"/>
      <sheetName val="Lineas_de_demarcacion_68-11_5"/>
      <sheetName val="REALCE_BORDILLOS_68-114_5"/>
      <sheetName val="PARCHEO_68-114_5"/>
      <sheetName val="DESTAPE_ALCANTARILLAS_000-1_5"/>
      <sheetName val="tachas_reflectivas_68-114_5"/>
      <sheetName val="pinmuros_68+114_5"/>
      <sheetName val="CUNETAS_68-114_5"/>
      <sheetName val="DEFENSAS_METALICAS_68-114_5"/>
      <sheetName val="REFERENCICACIÓN_VIAL_5"/>
      <sheetName val="REMOCION_DERRUMBES5"/>
      <sheetName val="DESARENADORES_68-1145"/>
      <sheetName val="REALCE_BORDILLOS_68-1145"/>
      <sheetName val="PARCHEO_68-1145"/>
      <sheetName val="DESTAPE_ALCANTARILLAS_000-1145"/>
      <sheetName val="pinmuros_68+1145"/>
      <sheetName val="CUNETAS_68-1145"/>
      <sheetName val="SEÑALI_68-1145"/>
      <sheetName val="DEFENSAS_METALICAS_68-1145"/>
      <sheetName val="REFERENCICACIÓN_VIAL5"/>
      <sheetName val="juntas_de_expansion5"/>
      <sheetName val="Hincado_de_rieles5"/>
      <sheetName val="Pintura_muros_y_cabezotes5"/>
      <sheetName val="Suministro_e_instal_rieles5"/>
      <sheetName val="Drenes_PVC_4_pulg5"/>
      <sheetName val="SELLOS_PARA_JUNTAS_DE_PUENTES5"/>
      <sheetName val="Sello_de_grietas_de_concreto5"/>
      <sheetName val="Tubería_PVC_4_pulg5"/>
      <sheetName val="SECCIÓN_FINAL5"/>
      <sheetName val="DEFENSA_METÁLICA5"/>
      <sheetName val="Postes_de_kilometraje5"/>
      <sheetName val="REMOCIÓN_DE_DERRUMBES5"/>
      <sheetName val="Mant__Postes_de_kilometraje5"/>
      <sheetName val="PU_201,3_5"/>
      <sheetName val="PU211P_15"/>
      <sheetName val="PU211P_25"/>
      <sheetName val="201p_35"/>
      <sheetName val="PU_320,15"/>
      <sheetName val="PU330,1_5"/>
      <sheetName val="PU450P,1_(tapada_huecos)5"/>
      <sheetName val="PU460_Parcheo5"/>
      <sheetName val="PU600P_1_5"/>
      <sheetName val="PU610,1_5"/>
      <sheetName val="PU630,4_5"/>
      <sheetName val="PU630,4_acelerante5"/>
      <sheetName val="PU630,4_D5"/>
      <sheetName val="PU630,6_especial_por_M35"/>
      <sheetName val="PU630,6_Simple5"/>
      <sheetName val="PU630,6_especial_por_M25"/>
      <sheetName val="PU630,6_F5"/>
      <sheetName val="PU630P_7_5"/>
      <sheetName val="PU630,7_5"/>
      <sheetName val="PU630,7_Especial5"/>
      <sheetName val="PU630P_155"/>
      <sheetName val="PU660_25"/>
      <sheetName val="670_35"/>
      <sheetName val="PU673_5"/>
      <sheetName val="PU681,1_Esp__Q_Caliche5"/>
      <sheetName val="PU830P_1_5"/>
      <sheetName val="PR_15"/>
      <sheetName val="MANO_DE_OBRA5"/>
      <sheetName val="ESTADO_RED5"/>
      <sheetName val="GENERALIDADES_5"/>
      <sheetName val="necesidades_de_la_via8"/>
      <sheetName val="5+440_RÍO_SECO8"/>
      <sheetName val="21+100_8"/>
      <sheetName val="31+250_PTE__GUADUALITO8"/>
      <sheetName val="31+580_P__GUADUAL8"/>
      <sheetName val="34+_2708"/>
      <sheetName val="36+380_8"/>
      <sheetName val="64+110_P__GUADUAS_II8"/>
      <sheetName val="64+180_P__GUADUAS_I8"/>
      <sheetName val="64+820_P__QUEBRADA_CUNE8"/>
      <sheetName val="66+480_PUENTE_VARIANTE_28"/>
      <sheetName val="FRESADO_68_-_1148"/>
      <sheetName val="68+370_P__FÉRREO_8"/>
      <sheetName val="68+520_P__GUANÁBANO8"/>
      <sheetName val="69+030_RÍO_VILLETA8"/>
      <sheetName val="Villeta_centro8"/>
      <sheetName val="72+1020_LA_MARÍA8"/>
      <sheetName val="78+600_EL_ZANCUDO8"/>
      <sheetName val="81+650_LA_HONDA8"/>
      <sheetName val="83+230_QDA__NAUTATÁ8"/>
      <sheetName val="86+220_PUENTE_AZUL8"/>
      <sheetName val="86+600_PUENTE_HILA8"/>
      <sheetName val="101+800_QDA__EL_CHUSCAL8"/>
      <sheetName val="FRESADO_68-_1148"/>
      <sheetName val="REMOCION_DERRUMBES_68_-__1148"/>
      <sheetName val="DESARENADORES_68-114_8"/>
      <sheetName val="Lineas_de_demarcacion_68-11_8"/>
      <sheetName val="REALCE_BORDILLOS_68-114_8"/>
      <sheetName val="PARCHEO_68-114_8"/>
      <sheetName val="DESTAPE_ALCANTARILLAS_000-1_8"/>
      <sheetName val="tachas_reflectivas_68-114_8"/>
      <sheetName val="pinmuros_68+114_8"/>
      <sheetName val="CUNETAS_68-114_8"/>
      <sheetName val="DEFENSAS_METALICAS_68-114_8"/>
      <sheetName val="REFERENCICACIÓN_VIAL_8"/>
      <sheetName val="REMOCION_DERRUMBES8"/>
      <sheetName val="DESARENADORES_68-1148"/>
      <sheetName val="REALCE_BORDILLOS_68-1148"/>
      <sheetName val="PARCHEO_68-1148"/>
      <sheetName val="DESTAPE_ALCANTARILLAS_000-1148"/>
      <sheetName val="pinmuros_68+1148"/>
      <sheetName val="CUNETAS_68-1148"/>
      <sheetName val="SEÑALI_68-1148"/>
      <sheetName val="DEFENSAS_METALICAS_68-1148"/>
      <sheetName val="REFERENCICACIÓN_VIAL8"/>
      <sheetName val="juntas_de_expansion8"/>
      <sheetName val="Hincado_de_rieles8"/>
      <sheetName val="Pintura_muros_y_cabezotes8"/>
      <sheetName val="Suministro_e_instal_rieles8"/>
      <sheetName val="Drenes_PVC_4_pulg8"/>
      <sheetName val="SELLOS_PARA_JUNTAS_DE_PUENTES8"/>
      <sheetName val="Sello_de_grietas_de_concreto8"/>
      <sheetName val="Tubería_PVC_4_pulg8"/>
      <sheetName val="SECCIÓN_FINAL8"/>
      <sheetName val="DEFENSA_METÁLICA8"/>
      <sheetName val="Postes_de_kilometraje8"/>
      <sheetName val="REMOCIÓN_DE_DERRUMBES8"/>
      <sheetName val="Mant__Postes_de_kilometraje8"/>
      <sheetName val="PU_201,3_8"/>
      <sheetName val="PU211P_18"/>
      <sheetName val="PU211P_28"/>
      <sheetName val="201p_38"/>
      <sheetName val="PU_320,18"/>
      <sheetName val="PU330,1_8"/>
      <sheetName val="PU450P,1_(tapada_huecos)8"/>
      <sheetName val="PU460_Parcheo8"/>
      <sheetName val="PU600P_1_8"/>
      <sheetName val="PU610,1_8"/>
      <sheetName val="PU630,4_8"/>
      <sheetName val="PU630,4_acelerante8"/>
      <sheetName val="PU630,4_D8"/>
      <sheetName val="PU630,6_especial_por_M38"/>
      <sheetName val="PU630,6_Simple8"/>
      <sheetName val="PU630,6_especial_por_M28"/>
      <sheetName val="PU630,6_F8"/>
      <sheetName val="PU630P_7_8"/>
      <sheetName val="PU630,7_8"/>
      <sheetName val="PU630,7_Especial8"/>
      <sheetName val="PU630P_158"/>
      <sheetName val="PU660_28"/>
      <sheetName val="670_38"/>
      <sheetName val="PU673_8"/>
      <sheetName val="PU681,1_Esp__Q_Caliche8"/>
      <sheetName val="PU830P_1_8"/>
      <sheetName val="PR_18"/>
      <sheetName val="MANO_DE_OBRA8"/>
      <sheetName val="ESTADO_RED8"/>
      <sheetName val="GENERALIDADES_8"/>
      <sheetName val="necesidades_de_la_via6"/>
      <sheetName val="5+440_RÍO_SECO6"/>
      <sheetName val="21+100_6"/>
      <sheetName val="31+250_PTE__GUADUALITO6"/>
      <sheetName val="31+580_P__GUADUAL6"/>
      <sheetName val="34+_2706"/>
      <sheetName val="36+380_6"/>
      <sheetName val="64+110_P__GUADUAS_II6"/>
      <sheetName val="64+180_P__GUADUAS_I6"/>
      <sheetName val="64+820_P__QUEBRADA_CUNE6"/>
      <sheetName val="66+480_PUENTE_VARIANTE_26"/>
      <sheetName val="FRESADO_68_-_1146"/>
      <sheetName val="68+370_P__FÉRREO_6"/>
      <sheetName val="68+520_P__GUANÁBANO6"/>
      <sheetName val="69+030_RÍO_VILLETA6"/>
      <sheetName val="Villeta_centro6"/>
      <sheetName val="72+1020_LA_MARÍA6"/>
      <sheetName val="78+600_EL_ZANCUDO6"/>
      <sheetName val="81+650_LA_HONDA6"/>
      <sheetName val="83+230_QDA__NAUTATÁ6"/>
      <sheetName val="86+220_PUENTE_AZUL6"/>
      <sheetName val="86+600_PUENTE_HILA6"/>
      <sheetName val="101+800_QDA__EL_CHUSCAL6"/>
      <sheetName val="FRESADO_68-_1146"/>
      <sheetName val="REMOCION_DERRUMBES_68_-__1146"/>
      <sheetName val="DESARENADORES_68-114_6"/>
      <sheetName val="Lineas_de_demarcacion_68-11_6"/>
      <sheetName val="REALCE_BORDILLOS_68-114_6"/>
      <sheetName val="PARCHEO_68-114_6"/>
      <sheetName val="DESTAPE_ALCANTARILLAS_000-1_6"/>
      <sheetName val="tachas_reflectivas_68-114_6"/>
      <sheetName val="pinmuros_68+114_6"/>
      <sheetName val="CUNETAS_68-114_6"/>
      <sheetName val="DEFENSAS_METALICAS_68-114_6"/>
      <sheetName val="REFERENCICACIÓN_VIAL_6"/>
      <sheetName val="REMOCION_DERRUMBES6"/>
      <sheetName val="DESARENADORES_68-1146"/>
      <sheetName val="REALCE_BORDILLOS_68-1146"/>
      <sheetName val="PARCHEO_68-1146"/>
      <sheetName val="DESTAPE_ALCANTARILLAS_000-1146"/>
      <sheetName val="pinmuros_68+1146"/>
      <sheetName val="CUNETAS_68-1146"/>
      <sheetName val="SEÑALI_68-1146"/>
      <sheetName val="DEFENSAS_METALICAS_68-1146"/>
      <sheetName val="REFERENCICACIÓN_VIAL6"/>
      <sheetName val="juntas_de_expansion6"/>
      <sheetName val="Hincado_de_rieles6"/>
      <sheetName val="Pintura_muros_y_cabezotes6"/>
      <sheetName val="Suministro_e_instal_rieles6"/>
      <sheetName val="Drenes_PVC_4_pulg6"/>
      <sheetName val="SELLOS_PARA_JUNTAS_DE_PUENTES6"/>
      <sheetName val="Sello_de_grietas_de_concreto6"/>
      <sheetName val="Tubería_PVC_4_pulg6"/>
      <sheetName val="SECCIÓN_FINAL6"/>
      <sheetName val="DEFENSA_METÁLICA6"/>
      <sheetName val="Postes_de_kilometraje6"/>
      <sheetName val="REMOCIÓN_DE_DERRUMBES6"/>
      <sheetName val="Mant__Postes_de_kilometraje6"/>
      <sheetName val="PU_201,3_6"/>
      <sheetName val="PU211P_16"/>
      <sheetName val="PU211P_26"/>
      <sheetName val="201p_36"/>
      <sheetName val="PU_320,16"/>
      <sheetName val="PU330,1_6"/>
      <sheetName val="PU450P,1_(tapada_huecos)6"/>
      <sheetName val="PU460_Parcheo6"/>
      <sheetName val="PU600P_1_6"/>
      <sheetName val="PU610,1_6"/>
      <sheetName val="PU630,4_6"/>
      <sheetName val="PU630,4_acelerante6"/>
      <sheetName val="PU630,4_D6"/>
      <sheetName val="PU630,6_especial_por_M36"/>
      <sheetName val="PU630,6_Simple6"/>
      <sheetName val="PU630,6_especial_por_M26"/>
      <sheetName val="PU630,6_F6"/>
      <sheetName val="PU630P_7_6"/>
      <sheetName val="PU630,7_6"/>
      <sheetName val="PU630,7_Especial6"/>
      <sheetName val="PU630P_156"/>
      <sheetName val="PU660_26"/>
      <sheetName val="670_36"/>
      <sheetName val="PU673_6"/>
      <sheetName val="PU681,1_Esp__Q_Caliche6"/>
      <sheetName val="PU830P_1_6"/>
      <sheetName val="PR_16"/>
      <sheetName val="MANO_DE_OBRA6"/>
      <sheetName val="ESTADO_RED6"/>
      <sheetName val="GENERALIDADES_6"/>
      <sheetName val="necesidades_de_la_via7"/>
      <sheetName val="5+440_RÍO_SECO7"/>
      <sheetName val="21+100_7"/>
      <sheetName val="31+250_PTE__GUADUALITO7"/>
      <sheetName val="31+580_P__GUADUAL7"/>
      <sheetName val="34+_2707"/>
      <sheetName val="36+380_7"/>
      <sheetName val="64+110_P__GUADUAS_II7"/>
      <sheetName val="64+180_P__GUADUAS_I7"/>
      <sheetName val="64+820_P__QUEBRADA_CUNE7"/>
      <sheetName val="66+480_PUENTE_VARIANTE_27"/>
      <sheetName val="FRESADO_68_-_1147"/>
      <sheetName val="68+370_P__FÉRREO_7"/>
      <sheetName val="68+520_P__GUANÁBANO7"/>
      <sheetName val="69+030_RÍO_VILLETA7"/>
      <sheetName val="Villeta_centro7"/>
      <sheetName val="72+1020_LA_MARÍA7"/>
      <sheetName val="78+600_EL_ZANCUDO7"/>
      <sheetName val="81+650_LA_HONDA7"/>
      <sheetName val="83+230_QDA__NAUTATÁ7"/>
      <sheetName val="86+220_PUENTE_AZUL7"/>
      <sheetName val="86+600_PUENTE_HILA7"/>
      <sheetName val="101+800_QDA__EL_CHUSCAL7"/>
      <sheetName val="FRESADO_68-_1147"/>
      <sheetName val="REMOCION_DERRUMBES_68_-__1147"/>
      <sheetName val="DESARENADORES_68-114_7"/>
      <sheetName val="Lineas_de_demarcacion_68-11_7"/>
      <sheetName val="REALCE_BORDILLOS_68-114_7"/>
      <sheetName val="PARCHEO_68-114_7"/>
      <sheetName val="DESTAPE_ALCANTARILLAS_000-1_7"/>
      <sheetName val="tachas_reflectivas_68-114_7"/>
      <sheetName val="pinmuros_68+114_7"/>
      <sheetName val="CUNETAS_68-114_7"/>
      <sheetName val="DEFENSAS_METALICAS_68-114_7"/>
      <sheetName val="REFERENCICACIÓN_VIAL_7"/>
      <sheetName val="REMOCION_DERRUMBES7"/>
      <sheetName val="DESARENADORES_68-1147"/>
      <sheetName val="REALCE_BORDILLOS_68-1147"/>
      <sheetName val="PARCHEO_68-1147"/>
      <sheetName val="DESTAPE_ALCANTARILLAS_000-1147"/>
      <sheetName val="pinmuros_68+1147"/>
      <sheetName val="CUNETAS_68-1147"/>
      <sheetName val="SEÑALI_68-1147"/>
      <sheetName val="DEFENSAS_METALICAS_68-1147"/>
      <sheetName val="REFERENCICACIÓN_VIAL7"/>
      <sheetName val="juntas_de_expansion7"/>
      <sheetName val="Hincado_de_rieles7"/>
      <sheetName val="Pintura_muros_y_cabezotes7"/>
      <sheetName val="Suministro_e_instal_rieles7"/>
      <sheetName val="Drenes_PVC_4_pulg7"/>
      <sheetName val="SELLOS_PARA_JUNTAS_DE_PUENTES7"/>
      <sheetName val="Sello_de_grietas_de_concreto7"/>
      <sheetName val="Tubería_PVC_4_pulg7"/>
      <sheetName val="SECCIÓN_FINAL7"/>
      <sheetName val="DEFENSA_METÁLICA7"/>
      <sheetName val="Postes_de_kilometraje7"/>
      <sheetName val="REMOCIÓN_DE_DERRUMBES7"/>
      <sheetName val="Mant__Postes_de_kilometraje7"/>
      <sheetName val="PU_201,3_7"/>
      <sheetName val="PU211P_17"/>
      <sheetName val="PU211P_27"/>
      <sheetName val="201p_37"/>
      <sheetName val="PU_320,17"/>
      <sheetName val="PU330,1_7"/>
      <sheetName val="PU450P,1_(tapada_huecos)7"/>
      <sheetName val="PU460_Parcheo7"/>
      <sheetName val="PU600P_1_7"/>
      <sheetName val="PU610,1_7"/>
      <sheetName val="PU630,4_7"/>
      <sheetName val="PU630,4_acelerante7"/>
      <sheetName val="PU630,4_D7"/>
      <sheetName val="PU630,6_especial_por_M37"/>
      <sheetName val="PU630,6_Simple7"/>
      <sheetName val="PU630,6_especial_por_M27"/>
      <sheetName val="PU630,6_F7"/>
      <sheetName val="PU630P_7_7"/>
      <sheetName val="PU630,7_7"/>
      <sheetName val="PU630,7_Especial7"/>
      <sheetName val="PU630P_157"/>
      <sheetName val="PU660_27"/>
      <sheetName val="670_37"/>
      <sheetName val="PU673_7"/>
      <sheetName val="PU681,1_Esp__Q_Caliche7"/>
      <sheetName val="PU830P_1_7"/>
      <sheetName val="PR_17"/>
      <sheetName val="MANO_DE_OBRA7"/>
      <sheetName val="ESTADO_RED7"/>
      <sheetName val="GENERALIDADES_7"/>
      <sheetName val="necesidades_de_la_via9"/>
      <sheetName val="5+440_RÍO_SECO9"/>
      <sheetName val="21+100_9"/>
      <sheetName val="31+250_PTE__GUADUALITO9"/>
      <sheetName val="31+580_P__GUADUAL9"/>
      <sheetName val="34+_2709"/>
      <sheetName val="36+380_9"/>
      <sheetName val="64+110_P__GUADUAS_II9"/>
      <sheetName val="64+180_P__GUADUAS_I9"/>
      <sheetName val="64+820_P__QUEBRADA_CUNE9"/>
      <sheetName val="66+480_PUENTE_VARIANTE_29"/>
      <sheetName val="FRESADO_68_-_1149"/>
      <sheetName val="68+370_P__FÉRREO_9"/>
      <sheetName val="68+520_P__GUANÁBANO9"/>
      <sheetName val="69+030_RÍO_VILLETA9"/>
      <sheetName val="Villeta_centro9"/>
      <sheetName val="72+1020_LA_MARÍA9"/>
      <sheetName val="78+600_EL_ZANCUDO9"/>
      <sheetName val="81+650_LA_HONDA9"/>
      <sheetName val="83+230_QDA__NAUTATÁ9"/>
      <sheetName val="86+220_PUENTE_AZUL9"/>
      <sheetName val="86+600_PUENTE_HILA9"/>
      <sheetName val="101+800_QDA__EL_CHUSCAL9"/>
      <sheetName val="FRESADO_68-_1149"/>
      <sheetName val="REMOCION_DERRUMBES_68_-__1149"/>
      <sheetName val="DESARENADORES_68-114_9"/>
      <sheetName val="Lineas_de_demarcacion_68-11_9"/>
      <sheetName val="REALCE_BORDILLOS_68-114_9"/>
      <sheetName val="PARCHEO_68-114_9"/>
      <sheetName val="DESTAPE_ALCANTARILLAS_000-1_9"/>
      <sheetName val="tachas_reflectivas_68-114_9"/>
      <sheetName val="pinmuros_68+114_9"/>
      <sheetName val="CUNETAS_68-114_9"/>
      <sheetName val="DEFENSAS_METALICAS_68-114_9"/>
      <sheetName val="REFERENCICACIÓN_VIAL_9"/>
      <sheetName val="REMOCION_DERRUMBES9"/>
      <sheetName val="DESARENADORES_68-1149"/>
      <sheetName val="REALCE_BORDILLOS_68-1149"/>
      <sheetName val="PARCHEO_68-1149"/>
      <sheetName val="DESTAPE_ALCANTARILLAS_000-1149"/>
      <sheetName val="pinmuros_68+1149"/>
      <sheetName val="CUNETAS_68-1149"/>
      <sheetName val="SEÑALI_68-1149"/>
      <sheetName val="DEFENSAS_METALICAS_68-1149"/>
      <sheetName val="REFERENCICACIÓN_VIAL9"/>
      <sheetName val="juntas_de_expansion9"/>
      <sheetName val="Hincado_de_rieles9"/>
      <sheetName val="Pintura_muros_y_cabezotes9"/>
      <sheetName val="Suministro_e_instal_rieles9"/>
      <sheetName val="Drenes_PVC_4_pulg9"/>
      <sheetName val="SELLOS_PARA_JUNTAS_DE_PUENTES9"/>
      <sheetName val="Sello_de_grietas_de_concreto9"/>
      <sheetName val="Tubería_PVC_4_pulg9"/>
      <sheetName val="SECCIÓN_FINAL9"/>
      <sheetName val="DEFENSA_METÁLICA9"/>
      <sheetName val="Postes_de_kilometraje9"/>
      <sheetName val="REMOCIÓN_DE_DERRUMBES9"/>
      <sheetName val="Mant__Postes_de_kilometraje9"/>
      <sheetName val="PU_201,3_9"/>
      <sheetName val="PU211P_19"/>
      <sheetName val="PU211P_29"/>
      <sheetName val="201p_39"/>
      <sheetName val="PU_320,19"/>
      <sheetName val="PU330,1_9"/>
      <sheetName val="PU450P,1_(tapada_huecos)9"/>
      <sheetName val="PU460_Parcheo9"/>
      <sheetName val="PU600P_1_9"/>
      <sheetName val="PU610,1_9"/>
      <sheetName val="PU630,4_9"/>
      <sheetName val="PU630,4_acelerante9"/>
      <sheetName val="PU630,4_D9"/>
      <sheetName val="PU630,6_especial_por_M39"/>
      <sheetName val="PU630,6_Simple9"/>
      <sheetName val="PU630,6_especial_por_M29"/>
      <sheetName val="PU630,6_F9"/>
      <sheetName val="PU630P_7_9"/>
      <sheetName val="PU630,7_9"/>
      <sheetName val="PU630,7_Especial9"/>
      <sheetName val="PU630P_159"/>
      <sheetName val="PU660_29"/>
      <sheetName val="670_39"/>
      <sheetName val="PU673_9"/>
      <sheetName val="PU681,1_Esp__Q_Caliche9"/>
      <sheetName val="PU830P_1_9"/>
      <sheetName val="PR_19"/>
      <sheetName val="MANO_DE_OBRA9"/>
      <sheetName val="ESTADO_RED9"/>
      <sheetName val="GENERALIDADES_9"/>
      <sheetName val="necesidades_de_la_via10"/>
      <sheetName val="5+440_RÍO_SECO10"/>
      <sheetName val="21+100_10"/>
      <sheetName val="31+250_PTE__GUADUALITO10"/>
      <sheetName val="31+580_P__GUADUAL10"/>
      <sheetName val="34+_27010"/>
      <sheetName val="36+380_10"/>
      <sheetName val="64+110_P__GUADUAS_II10"/>
      <sheetName val="64+180_P__GUADUAS_I10"/>
      <sheetName val="64+820_P__QUEBRADA_CUNE10"/>
      <sheetName val="66+480_PUENTE_VARIANTE_210"/>
      <sheetName val="FRESADO_68_-_11410"/>
      <sheetName val="68+370_P__FÉRREO_10"/>
      <sheetName val="68+520_P__GUANÁBANO10"/>
      <sheetName val="69+030_RÍO_VILLETA10"/>
      <sheetName val="Villeta_centro10"/>
      <sheetName val="72+1020_LA_MARÍA10"/>
      <sheetName val="78+600_EL_ZANCUDO10"/>
      <sheetName val="81+650_LA_HONDA10"/>
      <sheetName val="83+230_QDA__NAUTATÁ10"/>
      <sheetName val="86+220_PUENTE_AZUL10"/>
      <sheetName val="86+600_PUENTE_HILA10"/>
      <sheetName val="101+800_QDA__EL_CHUSCAL10"/>
      <sheetName val="FRESADO_68-_11410"/>
      <sheetName val="REMOCION_DERRUMBES_68_-__11410"/>
      <sheetName val="DESARENADORES_68-114_10"/>
      <sheetName val="Lineas_de_demarcacion_68-11_10"/>
      <sheetName val="REALCE_BORDILLOS_68-114_10"/>
      <sheetName val="PARCHEO_68-114_10"/>
      <sheetName val="DESTAPE_ALCANTARILLAS_000-1_10"/>
      <sheetName val="tachas_reflectivas_68-114_10"/>
      <sheetName val="pinmuros_68+114_10"/>
      <sheetName val="CUNETAS_68-114_10"/>
      <sheetName val="DEFENSAS_METALICAS_68-114_10"/>
      <sheetName val="REFERENCICACIÓN_VIAL_10"/>
      <sheetName val="REMOCION_DERRUMBES10"/>
      <sheetName val="DESARENADORES_68-11410"/>
      <sheetName val="REALCE_BORDILLOS_68-11410"/>
      <sheetName val="PARCHEO_68-11410"/>
      <sheetName val="DESTAPE_ALCANTARILLAS_000-11410"/>
      <sheetName val="pinmuros_68+11410"/>
      <sheetName val="CUNETAS_68-11410"/>
      <sheetName val="SEÑALI_68-11410"/>
      <sheetName val="DEFENSAS_METALICAS_68-11410"/>
      <sheetName val="REFERENCICACIÓN_VIAL10"/>
      <sheetName val="juntas_de_expansion10"/>
      <sheetName val="Hincado_de_rieles10"/>
      <sheetName val="Pintura_muros_y_cabezotes10"/>
      <sheetName val="Suministro_e_instal_rieles10"/>
      <sheetName val="Drenes_PVC_4_pulg10"/>
      <sheetName val="SELLOS_PARA_JUNTAS_DE_PUENTES10"/>
      <sheetName val="Sello_de_grietas_de_concreto10"/>
      <sheetName val="Tubería_PVC_4_pulg10"/>
      <sheetName val="SECCIÓN_FINAL10"/>
      <sheetName val="DEFENSA_METÁLICA10"/>
      <sheetName val="Postes_de_kilometraje10"/>
      <sheetName val="REMOCIÓN_DE_DERRUMBES10"/>
      <sheetName val="Mant__Postes_de_kilometraje10"/>
      <sheetName val="PU_201,3_10"/>
      <sheetName val="PU211P_110"/>
      <sheetName val="PU211P_210"/>
      <sheetName val="201p_310"/>
      <sheetName val="PU_320,110"/>
      <sheetName val="PU330,1_10"/>
      <sheetName val="PU450P,1_(tapada_huecos)10"/>
      <sheetName val="PU460_Parcheo10"/>
      <sheetName val="PU600P_1_10"/>
      <sheetName val="PU610,1_10"/>
      <sheetName val="PU630,4_10"/>
      <sheetName val="PU630,4_acelerante10"/>
      <sheetName val="PU630,4_D10"/>
      <sheetName val="PU630,6_especial_por_M310"/>
      <sheetName val="PU630,6_Simple10"/>
      <sheetName val="PU630,6_especial_por_M210"/>
      <sheetName val="PU630,6_F10"/>
      <sheetName val="PU630P_7_10"/>
      <sheetName val="PU630,7_10"/>
      <sheetName val="PU630,7_Especial10"/>
      <sheetName val="PU630P_1510"/>
      <sheetName val="PU660_210"/>
      <sheetName val="670_310"/>
      <sheetName val="PU673_10"/>
      <sheetName val="PU681,1_Esp__Q_Caliche10"/>
      <sheetName val="PU830P_1_10"/>
      <sheetName val="PR_110"/>
      <sheetName val="MANO_DE_OBRA10"/>
      <sheetName val="ESTADO_RED10"/>
      <sheetName val="GENERALIDADES_10"/>
    </sheetNames>
    <sheetDataSet>
      <sheetData sheetId="0"/>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refreshError="1"/>
      <sheetData sheetId="1173" refreshError="1"/>
      <sheetData sheetId="1174" refreshError="1"/>
      <sheetData sheetId="1175"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PUs"/>
      <sheetName val="MUROS"/>
      <sheetName val="PPTO DEFINITIVO"/>
      <sheetName val="ACTA N°1"/>
    </sheetNames>
    <sheetDataSet>
      <sheetData sheetId="0" refreshError="1"/>
      <sheetData sheetId="1" refreshError="1">
        <row r="31">
          <cell r="G31">
            <v>1500</v>
          </cell>
        </row>
        <row r="63">
          <cell r="G63">
            <v>1300</v>
          </cell>
        </row>
        <row r="93">
          <cell r="G93">
            <v>3500</v>
          </cell>
        </row>
        <row r="123">
          <cell r="G123">
            <v>19000</v>
          </cell>
        </row>
        <row r="183">
          <cell r="G183">
            <v>41000</v>
          </cell>
        </row>
        <row r="213">
          <cell r="G213">
            <v>342000</v>
          </cell>
        </row>
        <row r="243">
          <cell r="G243">
            <v>47000</v>
          </cell>
        </row>
        <row r="273">
          <cell r="G273">
            <v>27500</v>
          </cell>
        </row>
        <row r="303">
          <cell r="G303">
            <v>25000</v>
          </cell>
        </row>
        <row r="363">
          <cell r="G363">
            <v>28000</v>
          </cell>
        </row>
        <row r="393">
          <cell r="G393">
            <v>24000</v>
          </cell>
        </row>
        <row r="423">
          <cell r="G423">
            <v>24000</v>
          </cell>
        </row>
        <row r="483">
          <cell r="G483">
            <v>80000</v>
          </cell>
        </row>
        <row r="513">
          <cell r="G513">
            <v>25000</v>
          </cell>
        </row>
        <row r="543">
          <cell r="G543">
            <v>1600</v>
          </cell>
        </row>
        <row r="573">
          <cell r="G573">
            <v>26000</v>
          </cell>
        </row>
        <row r="633">
          <cell r="G633">
            <v>24000</v>
          </cell>
        </row>
        <row r="663">
          <cell r="G663">
            <v>35000</v>
          </cell>
        </row>
        <row r="693">
          <cell r="G693">
            <v>56000</v>
          </cell>
        </row>
        <row r="723">
          <cell r="G723">
            <v>43000</v>
          </cell>
        </row>
        <row r="753">
          <cell r="G753">
            <v>17000</v>
          </cell>
        </row>
        <row r="783">
          <cell r="G783">
            <v>55000</v>
          </cell>
        </row>
        <row r="813">
          <cell r="G813">
            <v>70000</v>
          </cell>
        </row>
        <row r="843">
          <cell r="G843">
            <v>17000</v>
          </cell>
        </row>
        <row r="873">
          <cell r="G873">
            <v>11000</v>
          </cell>
        </row>
        <row r="903">
          <cell r="G903">
            <v>39000</v>
          </cell>
        </row>
        <row r="933">
          <cell r="G933">
            <v>30000</v>
          </cell>
        </row>
        <row r="963">
          <cell r="G963">
            <v>175000</v>
          </cell>
        </row>
        <row r="993">
          <cell r="G993">
            <v>26000</v>
          </cell>
        </row>
        <row r="1023">
          <cell r="G1023">
            <v>35000</v>
          </cell>
        </row>
        <row r="1053">
          <cell r="G1053">
            <v>8000</v>
          </cell>
        </row>
        <row r="1083">
          <cell r="G1083">
            <v>12000</v>
          </cell>
        </row>
        <row r="1113">
          <cell r="G1113">
            <v>6500</v>
          </cell>
        </row>
        <row r="1143">
          <cell r="G1143">
            <v>360000</v>
          </cell>
        </row>
        <row r="1173">
          <cell r="G1173">
            <v>6500</v>
          </cell>
        </row>
        <row r="1203">
          <cell r="G1203">
            <v>5000</v>
          </cell>
        </row>
        <row r="1233">
          <cell r="G1233">
            <v>360000</v>
          </cell>
        </row>
        <row r="1263">
          <cell r="G1263">
            <v>46000</v>
          </cell>
        </row>
      </sheetData>
      <sheetData sheetId="2" refreshError="1"/>
      <sheetData sheetId="3" refreshError="1"/>
      <sheetData sheetId="4"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 val="FSE-01 HOJA 1 "/>
      <sheetName val="PRESUPUESTO VIA SAN LUIS JULI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sheetData sheetId="28"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sheetName val="MEMORIA PAVIMENTO"/>
      <sheetName val="AIU"/>
      <sheetName val="PLAN AMBIENTAL"/>
      <sheetName val="MO"/>
      <sheetName val="M.OBRA"/>
      <sheetName val="APU BASICO"/>
      <sheetName val="INTERVENTORIA"/>
      <sheetName val="FACTOR MULTIPLICADOR"/>
      <sheetName val="1"/>
      <sheetName val="APU"/>
      <sheetName val="2"/>
      <sheetName val="3"/>
      <sheetName val="4"/>
      <sheetName val="1.3_2"/>
      <sheetName val="5"/>
      <sheetName val="6"/>
      <sheetName val="7"/>
      <sheetName val="8"/>
      <sheetName val="9"/>
      <sheetName val="10"/>
      <sheetName val="11"/>
      <sheetName val="12"/>
      <sheetName val="MATERIA"/>
      <sheetName val="Cortes y Llenos"/>
      <sheetName val="Pavimento"/>
      <sheetName val="LISTA DE PRECIOS"/>
      <sheetName val="FSE-01 HOJA 1 "/>
      <sheetName val="PRESUPUESTO VIA SAN LUIS JULIO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sheetData sheetId="28"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C4" t="str">
            <v>SUPPLEMENTAL</v>
          </cell>
        </row>
        <row r="5">
          <cell r="C5" t="str">
            <v>PARTIAL</v>
          </cell>
        </row>
      </sheetData>
      <sheetData sheetId="3" refreshError="1"/>
      <sheetData sheetId="4"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C4" t="str">
            <v>SUPPLEMENTAL</v>
          </cell>
        </row>
        <row r="5">
          <cell r="C5" t="str">
            <v>PARTIAL</v>
          </cell>
        </row>
      </sheetData>
      <sheetData sheetId="3" refreshError="1"/>
      <sheetData sheetId="4"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ow r="45">
          <cell r="B45">
            <v>1200</v>
          </cell>
        </row>
        <row r="90">
          <cell r="B90">
            <v>800</v>
          </cell>
        </row>
      </sheetData>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s>
    <sheetDataSet>
      <sheetData sheetId="0"/>
      <sheetData sheetId="1"/>
      <sheetData sheetId="2"/>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critorio\amv 2011\a  aaInfo"/>
      <sheetName val="MATERIALES"/>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NDRES FELIPE MUÑOZ\Dow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Linea de Impulsion"/>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cell r="B1" t="str">
            <v>UNIDAD</v>
          </cell>
          <cell r="C1" t="str">
            <v>COSTO FEB 2010</v>
          </cell>
        </row>
        <row r="2">
          <cell r="A2" t="str">
            <v>Acero A-36 para estructura metalica</v>
          </cell>
          <cell r="B2" t="str">
            <v>kg</v>
          </cell>
          <cell r="C2">
            <v>6700</v>
          </cell>
          <cell r="D2">
            <v>12516</v>
          </cell>
          <cell r="E2">
            <v>12500</v>
          </cell>
        </row>
        <row r="3">
          <cell r="A3" t="str">
            <v>Acero A-37</v>
          </cell>
          <cell r="B3" t="str">
            <v>kg</v>
          </cell>
          <cell r="C3">
            <v>3063</v>
          </cell>
        </row>
        <row r="4">
          <cell r="A4" t="str">
            <v>Acero A-40</v>
          </cell>
          <cell r="B4" t="str">
            <v>kg</v>
          </cell>
          <cell r="C4">
            <v>3800</v>
          </cell>
        </row>
        <row r="5">
          <cell r="A5" t="str">
            <v>Acero PDR-60</v>
          </cell>
          <cell r="B5" t="str">
            <v>kg</v>
          </cell>
          <cell r="C5">
            <v>2854</v>
          </cell>
        </row>
        <row r="6">
          <cell r="A6" t="str">
            <v>Acero Estructural SAI 1045</v>
          </cell>
          <cell r="C6">
            <v>7500</v>
          </cell>
          <cell r="D6">
            <v>17515</v>
          </cell>
          <cell r="E6">
            <v>17500</v>
          </cell>
        </row>
        <row r="7">
          <cell r="A7" t="str">
            <v>Adoquin Gris e=10cm</v>
          </cell>
          <cell r="B7" t="str">
            <v>m²</v>
          </cell>
          <cell r="C7">
            <v>40000</v>
          </cell>
        </row>
        <row r="8">
          <cell r="A8" t="str">
            <v>Adoquin grama 10X20X6</v>
          </cell>
          <cell r="B8" t="str">
            <v>u</v>
          </cell>
          <cell r="C8">
            <v>690</v>
          </cell>
        </row>
        <row r="9">
          <cell r="A9" t="str">
            <v>Adoquin color 10X20X6</v>
          </cell>
          <cell r="B9" t="str">
            <v>u</v>
          </cell>
          <cell r="C9">
            <v>720</v>
          </cell>
        </row>
        <row r="10">
          <cell r="A10" t="str">
            <v>Agregado para concreto hidraulico</v>
          </cell>
          <cell r="B10" t="str">
            <v>m³</v>
          </cell>
          <cell r="C10">
            <v>40000</v>
          </cell>
        </row>
        <row r="11">
          <cell r="A11" t="str">
            <v>Agregado para tratamiento superf. Doble</v>
          </cell>
          <cell r="B11" t="str">
            <v>m³</v>
          </cell>
          <cell r="C11">
            <v>38000</v>
          </cell>
        </row>
        <row r="12">
          <cell r="A12" t="str">
            <v>Agregado para tratamiento superf. Simple</v>
          </cell>
          <cell r="B12" t="str">
            <v>m³</v>
          </cell>
          <cell r="C12">
            <v>38000</v>
          </cell>
        </row>
        <row r="13">
          <cell r="A13" t="str">
            <v>Agregado petreo para mezclas asfálticas</v>
          </cell>
          <cell r="B13" t="str">
            <v>m³</v>
          </cell>
          <cell r="C13">
            <v>38000</v>
          </cell>
        </row>
        <row r="14">
          <cell r="A14" t="str">
            <v>Agregado petreo para triturar (crudo)</v>
          </cell>
          <cell r="B14" t="str">
            <v>m³</v>
          </cell>
          <cell r="C14">
            <v>19800</v>
          </cell>
        </row>
        <row r="15">
          <cell r="A15" t="str">
            <v>Agregados seleccionados (tamaño máximo 1") (bandas sonoras reduce velocidad)</v>
          </cell>
          <cell r="B15" t="str">
            <v>m³</v>
          </cell>
          <cell r="C15">
            <v>110500</v>
          </cell>
        </row>
        <row r="16">
          <cell r="A16" t="str">
            <v>Agregado tipo LA1 (lechadas)</v>
          </cell>
          <cell r="B16" t="str">
            <v>m³</v>
          </cell>
          <cell r="C16">
            <v>30300</v>
          </cell>
        </row>
        <row r="17">
          <cell r="A17" t="str">
            <v>Agregado tipo LA2 (lechadas)</v>
          </cell>
          <cell r="B17" t="str">
            <v>m³</v>
          </cell>
          <cell r="C17">
            <v>33900</v>
          </cell>
        </row>
        <row r="18">
          <cell r="A18" t="str">
            <v>Agregado tipo LA3 (lechadas)</v>
          </cell>
          <cell r="B18" t="str">
            <v>m³</v>
          </cell>
          <cell r="C18">
            <v>35200</v>
          </cell>
        </row>
        <row r="19">
          <cell r="A19" t="str">
            <v>Agregado tipo LA4 (lechadas)</v>
          </cell>
          <cell r="B19" t="str">
            <v>m³</v>
          </cell>
          <cell r="C19">
            <v>37500</v>
          </cell>
        </row>
        <row r="20">
          <cell r="A20" t="str">
            <v>Agua</v>
          </cell>
          <cell r="B20" t="str">
            <v>l</v>
          </cell>
          <cell r="C20">
            <v>50</v>
          </cell>
        </row>
        <row r="21">
          <cell r="A21" t="str">
            <v>Alambre de pua calibre 12 (340 m)</v>
          </cell>
          <cell r="B21" t="str">
            <v>m</v>
          </cell>
          <cell r="C21">
            <v>547</v>
          </cell>
        </row>
        <row r="22">
          <cell r="A22" t="str">
            <v>Alambre galvanizado No. 12</v>
          </cell>
          <cell r="B22" t="str">
            <v>kg</v>
          </cell>
          <cell r="C22">
            <v>4768</v>
          </cell>
        </row>
        <row r="23">
          <cell r="A23" t="str">
            <v>Alambre negro para amarre</v>
          </cell>
          <cell r="B23" t="str">
            <v>kg</v>
          </cell>
          <cell r="C23">
            <v>3094</v>
          </cell>
        </row>
        <row r="24">
          <cell r="A24" t="str">
            <v>Almohadillas de neopreno dureza 60 (35cm*45cm*5cm con 2 láminas de 3mm)</v>
          </cell>
          <cell r="B24" t="str">
            <v>u</v>
          </cell>
          <cell r="C24">
            <v>323500</v>
          </cell>
        </row>
        <row r="25">
          <cell r="A25" t="str">
            <v>Amortiguadores (para defensas metálicas)</v>
          </cell>
          <cell r="B25" t="str">
            <v>u</v>
          </cell>
          <cell r="C25">
            <v>24360</v>
          </cell>
        </row>
        <row r="26">
          <cell r="A26" t="str">
            <v>Aditivo (Retardante plastificante redutor de fraguado) (sikament 320)</v>
          </cell>
          <cell r="B26" t="str">
            <v>kg</v>
          </cell>
          <cell r="C26">
            <v>8900</v>
          </cell>
        </row>
        <row r="27">
          <cell r="A27" t="str">
            <v>Aditivo (Acelerante plastificante para concretos (plastocrete 169 HE)</v>
          </cell>
          <cell r="B27" t="str">
            <v>kg</v>
          </cell>
          <cell r="C27">
            <v>2900</v>
          </cell>
        </row>
        <row r="28">
          <cell r="A28" t="str">
            <v>Anfo</v>
          </cell>
          <cell r="B28" t="str">
            <v>kg</v>
          </cell>
          <cell r="C28">
            <v>3650</v>
          </cell>
        </row>
        <row r="29">
          <cell r="A29" t="str">
            <v>Angulo de 1-1/2" x 1/4" (cerramiento en malla)</v>
          </cell>
          <cell r="B29" t="str">
            <v>m</v>
          </cell>
          <cell r="C29">
            <v>13062</v>
          </cell>
        </row>
        <row r="30">
          <cell r="A30" t="str">
            <v>Antisol blanco (presentación 20 kilos)</v>
          </cell>
          <cell r="B30" t="str">
            <v>kg</v>
          </cell>
          <cell r="C30">
            <v>6100</v>
          </cell>
        </row>
        <row r="31">
          <cell r="A31" t="str">
            <v>Arbol de 1.2 m</v>
          </cell>
          <cell r="B31" t="str">
            <v>u</v>
          </cell>
          <cell r="C31">
            <v>6700</v>
          </cell>
        </row>
        <row r="32">
          <cell r="A32" t="str">
            <v>Arbol de 0,6 m</v>
          </cell>
          <cell r="B32" t="str">
            <v>u</v>
          </cell>
          <cell r="C32">
            <v>4100</v>
          </cell>
        </row>
        <row r="33">
          <cell r="A33" t="str">
            <v>Arena de sello (fina) (para adoquines)</v>
          </cell>
          <cell r="B33" t="str">
            <v>m³</v>
          </cell>
          <cell r="C33">
            <v>24300</v>
          </cell>
        </row>
        <row r="34">
          <cell r="A34" t="str">
            <v>Arena de soporte (media) (para adoquines)</v>
          </cell>
          <cell r="B34" t="str">
            <v>m³</v>
          </cell>
          <cell r="C34">
            <v>35000</v>
          </cell>
        </row>
        <row r="35">
          <cell r="A35" t="str">
            <v>Arena de trituración</v>
          </cell>
          <cell r="B35" t="str">
            <v>m³</v>
          </cell>
          <cell r="C35">
            <v>23200</v>
          </cell>
        </row>
        <row r="36">
          <cell r="A36" t="str">
            <v>Arena lavada</v>
          </cell>
          <cell r="B36" t="str">
            <v>m³</v>
          </cell>
          <cell r="C36">
            <v>35000</v>
          </cell>
        </row>
        <row r="37">
          <cell r="A37" t="str">
            <v>Asfalto AP 190 (BREA)</v>
          </cell>
          <cell r="B37" t="str">
            <v>kg</v>
          </cell>
          <cell r="C37">
            <v>2150</v>
          </cell>
        </row>
        <row r="38">
          <cell r="A38" t="str">
            <v>Asfalto liquido RC 250</v>
          </cell>
          <cell r="B38" t="str">
            <v>gal</v>
          </cell>
          <cell r="C38">
            <v>6210</v>
          </cell>
        </row>
        <row r="39">
          <cell r="A39" t="str">
            <v>Barras de transferencia de carga 1"</v>
          </cell>
          <cell r="B39" t="str">
            <v>kg</v>
          </cell>
          <cell r="C39">
            <v>3500</v>
          </cell>
        </row>
        <row r="40">
          <cell r="A40" t="str">
            <v>Barras de unión 1/2"</v>
          </cell>
          <cell r="B40" t="str">
            <v>kg</v>
          </cell>
          <cell r="C40">
            <v>3600</v>
          </cell>
        </row>
        <row r="41">
          <cell r="A41" t="str">
            <v>Bentonita</v>
          </cell>
          <cell r="B41" t="str">
            <v>kg</v>
          </cell>
          <cell r="C41">
            <v>6700</v>
          </cell>
        </row>
        <row r="42">
          <cell r="A42" t="str">
            <v>Biomanto</v>
          </cell>
          <cell r="B42" t="str">
            <v>m²</v>
          </cell>
          <cell r="C42">
            <v>78800</v>
          </cell>
        </row>
        <row r="43">
          <cell r="A43" t="str">
            <v>Bolsacreto de 1m3</v>
          </cell>
          <cell r="B43" t="str">
            <v>u</v>
          </cell>
          <cell r="C43">
            <v>16450</v>
          </cell>
        </row>
        <row r="44">
          <cell r="A44" t="str">
            <v>Cable de 1/2" (para anclajes)</v>
          </cell>
          <cell r="B44" t="str">
            <v>m</v>
          </cell>
          <cell r="C44">
            <v>3880</v>
          </cell>
        </row>
        <row r="45">
          <cell r="A45" t="str">
            <v>Cal</v>
          </cell>
          <cell r="B45" t="str">
            <v>kg</v>
          </cell>
          <cell r="C45">
            <v>683</v>
          </cell>
        </row>
        <row r="46">
          <cell r="A46" t="str">
            <v>Camisa metálica en acero A-37 (camisa de pilotes)</v>
          </cell>
          <cell r="B46" t="str">
            <v>m</v>
          </cell>
          <cell r="C46">
            <v>7950</v>
          </cell>
        </row>
        <row r="47">
          <cell r="A47" t="str">
            <v>Camisas y Formaletas en Concreto</v>
          </cell>
          <cell r="B47" t="str">
            <v>m</v>
          </cell>
          <cell r="C47">
            <v>28500</v>
          </cell>
        </row>
        <row r="48">
          <cell r="A48" t="str">
            <v>Captafaro</v>
          </cell>
          <cell r="B48" t="str">
            <v>u</v>
          </cell>
          <cell r="C48">
            <v>8000</v>
          </cell>
        </row>
        <row r="49">
          <cell r="A49" t="str">
            <v>Cemento Asfaltico 60-70</v>
          </cell>
          <cell r="B49" t="str">
            <v>kg</v>
          </cell>
          <cell r="C49">
            <v>1320</v>
          </cell>
        </row>
        <row r="50">
          <cell r="A50" t="str">
            <v>Cemento Asfaltico 80-100</v>
          </cell>
          <cell r="B50" t="str">
            <v>kg</v>
          </cell>
          <cell r="C50">
            <v>1500</v>
          </cell>
        </row>
        <row r="51">
          <cell r="A51" t="str">
            <v>Cemento asfaltico modificado con polimeros tipo I</v>
          </cell>
          <cell r="B51" t="str">
            <v>kg</v>
          </cell>
          <cell r="C51">
            <v>2003</v>
          </cell>
        </row>
        <row r="52">
          <cell r="A52" t="str">
            <v>Cemento asfaltico modificado con polimeros tipo II</v>
          </cell>
          <cell r="B52" t="str">
            <v>kg</v>
          </cell>
          <cell r="C52">
            <v>2003</v>
          </cell>
        </row>
        <row r="53">
          <cell r="A53" t="str">
            <v>Cemento asfaltico modificado con polimeros tipo III</v>
          </cell>
          <cell r="B53" t="str">
            <v>kg</v>
          </cell>
          <cell r="C53">
            <v>2054</v>
          </cell>
        </row>
        <row r="54">
          <cell r="A54" t="str">
            <v>Cemento asfaltico modificado con polimeros tipo IV</v>
          </cell>
          <cell r="B54" t="str">
            <v>kg</v>
          </cell>
          <cell r="C54">
            <v>2258</v>
          </cell>
        </row>
        <row r="55">
          <cell r="A55" t="str">
            <v>Cemento gris</v>
          </cell>
          <cell r="B55" t="str">
            <v>kg</v>
          </cell>
          <cell r="C55">
            <v>440</v>
          </cell>
        </row>
        <row r="56">
          <cell r="A56" t="str">
            <v>Cespedones</v>
          </cell>
          <cell r="B56" t="str">
            <v>m²</v>
          </cell>
          <cell r="C56">
            <v>4560</v>
          </cell>
        </row>
        <row r="57">
          <cell r="A57" t="str">
            <v>Cicatrizante (para remoción de especies vegetales) (item 201.9)</v>
          </cell>
          <cell r="B57" t="str">
            <v>kg</v>
          </cell>
          <cell r="C57">
            <v>7890</v>
          </cell>
        </row>
        <row r="58">
          <cell r="A58" t="str">
            <v>Cintilla de poliuretano (Sikarod) (pavimentos de concreto hidráulico) (item 500)</v>
          </cell>
          <cell r="B58" t="str">
            <v>m</v>
          </cell>
          <cell r="C58">
            <v>560</v>
          </cell>
        </row>
        <row r="59">
          <cell r="A59" t="str">
            <v>Cinta Sika PVC 0,22 (sello para junta de puentes) (item 642.2)</v>
          </cell>
          <cell r="B59" t="str">
            <v>m</v>
          </cell>
          <cell r="C59">
            <v>30300</v>
          </cell>
        </row>
        <row r="60">
          <cell r="A60" t="str">
            <v>Concreto clase A</v>
          </cell>
          <cell r="B60" t="str">
            <v>m³</v>
          </cell>
          <cell r="C60">
            <v>568605</v>
          </cell>
        </row>
        <row r="61">
          <cell r="A61" t="str">
            <v>Concreto clase B</v>
          </cell>
          <cell r="B61" t="str">
            <v>m³</v>
          </cell>
          <cell r="C61">
            <v>542998</v>
          </cell>
        </row>
        <row r="62">
          <cell r="A62" t="str">
            <v>Concreto clase C</v>
          </cell>
          <cell r="B62" t="str">
            <v>m³</v>
          </cell>
          <cell r="C62">
            <v>509626</v>
          </cell>
        </row>
        <row r="63">
          <cell r="A63" t="str">
            <v>Concreto clase D</v>
          </cell>
          <cell r="B63" t="str">
            <v>m³</v>
          </cell>
          <cell r="C63">
            <v>476613</v>
          </cell>
        </row>
        <row r="64">
          <cell r="A64" t="str">
            <v>Concreto clase E</v>
          </cell>
          <cell r="B64" t="str">
            <v>m³</v>
          </cell>
          <cell r="C64">
            <v>449953</v>
          </cell>
        </row>
        <row r="65">
          <cell r="A65" t="str">
            <v>Concreto clase F</v>
          </cell>
          <cell r="B65" t="str">
            <v>m³</v>
          </cell>
          <cell r="C65">
            <v>285474</v>
          </cell>
        </row>
        <row r="66">
          <cell r="A66" t="str">
            <v>Concreto clase G</v>
          </cell>
          <cell r="B66" t="str">
            <v>m³</v>
          </cell>
          <cell r="C66">
            <v>226372</v>
          </cell>
        </row>
        <row r="67">
          <cell r="A67" t="str">
            <v>Concreto hidraulico para pavimento MR-43</v>
          </cell>
          <cell r="B67" t="str">
            <v>m³</v>
          </cell>
          <cell r="C67">
            <v>279660</v>
          </cell>
        </row>
        <row r="68">
          <cell r="A68" t="str">
            <v>Cordón detonante</v>
          </cell>
          <cell r="B68" t="str">
            <v>m</v>
          </cell>
          <cell r="C68">
            <v>1700</v>
          </cell>
        </row>
        <row r="69">
          <cell r="A69" t="str">
            <v>Costal de fibra o fique</v>
          </cell>
          <cell r="B69" t="str">
            <v>m²</v>
          </cell>
          <cell r="C69">
            <v>245</v>
          </cell>
        </row>
        <row r="70">
          <cell r="A70" t="str">
            <v>Cuñas para el tensionamiento (acero de preesfuerzo) (item 641)</v>
          </cell>
          <cell r="B70" t="str">
            <v>u</v>
          </cell>
          <cell r="C70">
            <v>12200</v>
          </cell>
        </row>
        <row r="71">
          <cell r="A71" t="str">
            <v>Disolvente para pintura (especificar el tipo de disolvente que está utilizando)</v>
          </cell>
          <cell r="B71" t="str">
            <v>gal</v>
          </cell>
          <cell r="C71">
            <v>13900</v>
          </cell>
        </row>
        <row r="72">
          <cell r="A72" t="str">
            <v>Disolvente para pintura (especificar el tipo de disolvente que está utilizando)</v>
          </cell>
          <cell r="B72" t="str">
            <v>gal</v>
          </cell>
          <cell r="C72">
            <v>20500</v>
          </cell>
        </row>
        <row r="73">
          <cell r="A73" t="str">
            <v>Ductos para tensionimiento (acero de preesfuerzo) (item 641)</v>
          </cell>
          <cell r="B73" t="str">
            <v>m</v>
          </cell>
          <cell r="C73">
            <v>8400</v>
          </cell>
        </row>
        <row r="74">
          <cell r="A74" t="str">
            <v>Emulsión CRM</v>
          </cell>
          <cell r="B74" t="str">
            <v>l</v>
          </cell>
          <cell r="C74">
            <v>960</v>
          </cell>
        </row>
        <row r="75">
          <cell r="A75" t="str">
            <v>Emulsión Modificada con polímeros CRM-m</v>
          </cell>
          <cell r="B75" t="str">
            <v>l</v>
          </cell>
          <cell r="C75">
            <v>1344</v>
          </cell>
        </row>
        <row r="76">
          <cell r="A76" t="str">
            <v>Emulsión CRL-0</v>
          </cell>
          <cell r="B76" t="str">
            <v>l</v>
          </cell>
          <cell r="C76">
            <v>1150</v>
          </cell>
        </row>
        <row r="77">
          <cell r="A77" t="str">
            <v>Emulsión CRL-1</v>
          </cell>
          <cell r="B77" t="str">
            <v>l</v>
          </cell>
          <cell r="C77">
            <v>949</v>
          </cell>
        </row>
        <row r="78">
          <cell r="A78" t="str">
            <v>Emulsión CRL-1h</v>
          </cell>
          <cell r="B78" t="str">
            <v>l</v>
          </cell>
          <cell r="C78">
            <v>1077</v>
          </cell>
        </row>
        <row r="79">
          <cell r="A79" t="str">
            <v>Emulsión CRL-1hm</v>
          </cell>
          <cell r="B79" t="str">
            <v>l</v>
          </cell>
          <cell r="C79">
            <v>1344</v>
          </cell>
        </row>
        <row r="80">
          <cell r="A80" t="str">
            <v>Emulsión CRR-1</v>
          </cell>
          <cell r="B80" t="str">
            <v>l</v>
          </cell>
          <cell r="C80">
            <v>1280</v>
          </cell>
        </row>
        <row r="81">
          <cell r="A81" t="str">
            <v>Emulsión CRR-2</v>
          </cell>
          <cell r="B81" t="str">
            <v>l</v>
          </cell>
          <cell r="C81">
            <v>974</v>
          </cell>
        </row>
        <row r="82">
          <cell r="A82" t="str">
            <v>Emulsión CRR-1m</v>
          </cell>
          <cell r="B82" t="str">
            <v>l</v>
          </cell>
          <cell r="C82">
            <v>1145</v>
          </cell>
        </row>
        <row r="83">
          <cell r="A83" t="str">
            <v>Emulsión CRR-2m</v>
          </cell>
          <cell r="B83" t="str">
            <v>l</v>
          </cell>
          <cell r="C83">
            <v>1187</v>
          </cell>
        </row>
        <row r="84">
          <cell r="A84" t="str">
            <v>Esferas reflectivas</v>
          </cell>
          <cell r="B84" t="str">
            <v>kg</v>
          </cell>
          <cell r="C84">
            <v>4000</v>
          </cell>
        </row>
        <row r="85">
          <cell r="A85" t="str">
            <v>Estacas, Pintura, Tachuela, Hilo</v>
          </cell>
          <cell r="B85" t="str">
            <v>glb</v>
          </cell>
          <cell r="C85">
            <v>200</v>
          </cell>
        </row>
        <row r="86">
          <cell r="A86" t="str">
            <v>Explosivos  75% (INDUGEL)</v>
          </cell>
          <cell r="B86" t="str">
            <v>lb</v>
          </cell>
          <cell r="C86">
            <v>6750</v>
          </cell>
        </row>
        <row r="87">
          <cell r="A87" t="str">
            <v>Formaleta (gaviones, juntas de bordillos, juntas de cunetas, muros, concreto clase D,E y G)</v>
          </cell>
          <cell r="B87" t="str">
            <v>m²</v>
          </cell>
          <cell r="C87">
            <v>4650</v>
          </cell>
        </row>
        <row r="88">
          <cell r="A88" t="str">
            <v>Formaleta concreto clase A,B y C</v>
          </cell>
          <cell r="B88" t="str">
            <v>m²</v>
          </cell>
          <cell r="C88">
            <v>6190</v>
          </cell>
        </row>
        <row r="89">
          <cell r="A89" t="str">
            <v>Formaleta para baranda de concreto</v>
          </cell>
          <cell r="B89" t="str">
            <v>m</v>
          </cell>
          <cell r="C89">
            <v>35595</v>
          </cell>
        </row>
        <row r="90">
          <cell r="A90" t="str">
            <v>Formaleta para muros (para muros de contencion) (item 682)</v>
          </cell>
          <cell r="B90" t="str">
            <v>m²</v>
          </cell>
          <cell r="C90">
            <v>9920</v>
          </cell>
        </row>
        <row r="91">
          <cell r="A91" t="str">
            <v>Formaleta platina y accesorios (Escamas en concreto)</v>
          </cell>
          <cell r="B91" t="str">
            <v>glb</v>
          </cell>
          <cell r="C91">
            <v>148900</v>
          </cell>
        </row>
        <row r="92">
          <cell r="A92" t="str">
            <v>Fulminantes</v>
          </cell>
          <cell r="B92" t="str">
            <v>u</v>
          </cell>
          <cell r="C92">
            <v>720</v>
          </cell>
        </row>
        <row r="93">
          <cell r="A93" t="str">
            <v>Fundente</v>
          </cell>
          <cell r="B93" t="str">
            <v>kg</v>
          </cell>
          <cell r="C93">
            <v>22800</v>
          </cell>
        </row>
        <row r="94">
          <cell r="A94" t="str">
            <v>Gas propano</v>
          </cell>
          <cell r="B94" t="str">
            <v>kg</v>
          </cell>
          <cell r="C94">
            <v>7400</v>
          </cell>
        </row>
        <row r="95">
          <cell r="A95" t="str">
            <v>Geoterxtil T-2400 o similar (provedores Lafayet, Tensar, Omnes u otros)</v>
          </cell>
          <cell r="B95" t="str">
            <v>m²</v>
          </cell>
          <cell r="C95">
            <v>5299</v>
          </cell>
        </row>
        <row r="96">
          <cell r="A96" t="str">
            <v>Geotextil NT-2500 o similar (provedores, Tensar, Omnes u otros)</v>
          </cell>
          <cell r="B96" t="str">
            <v>m²</v>
          </cell>
          <cell r="C96">
            <v>4756</v>
          </cell>
        </row>
        <row r="97">
          <cell r="A97" t="str">
            <v>Geotextil NT REPAV 450 o similar (provedores Lafayet, Tensar, Omnes u otros)</v>
          </cell>
          <cell r="B97" t="str">
            <v>m²</v>
          </cell>
          <cell r="C97">
            <v>3711</v>
          </cell>
        </row>
        <row r="98">
          <cell r="A98" t="str">
            <v>Geotextil T-2100 o similar (provedores Lafayet, Tensar, Omnes u otros)</v>
          </cell>
          <cell r="B98" t="str">
            <v>m²</v>
          </cell>
          <cell r="C98">
            <v>4403</v>
          </cell>
        </row>
        <row r="99">
          <cell r="A99" t="str">
            <v>Grapas</v>
          </cell>
          <cell r="B99" t="str">
            <v>kg</v>
          </cell>
          <cell r="C99">
            <v>5000</v>
          </cell>
        </row>
        <row r="100">
          <cell r="A100" t="str">
            <v>Grava de trituración (Gravilla)</v>
          </cell>
          <cell r="B100" t="str">
            <v>m³</v>
          </cell>
          <cell r="C100">
            <v>45000</v>
          </cell>
        </row>
        <row r="101">
          <cell r="A101" t="str">
            <v>Lechada para ductos (acero de preesfuerzo)</v>
          </cell>
          <cell r="B101" t="str">
            <v>l</v>
          </cell>
          <cell r="C101">
            <v>790</v>
          </cell>
        </row>
        <row r="102">
          <cell r="A102" t="str">
            <v>Limpiador 1/4 de galón (anclajes)</v>
          </cell>
          <cell r="B102" t="str">
            <v>u</v>
          </cell>
          <cell r="C102">
            <v>18900</v>
          </cell>
        </row>
        <row r="103">
          <cell r="A103" t="str">
            <v>Listón en guadua para empradizar</v>
          </cell>
          <cell r="B103" t="str">
            <v>m</v>
          </cell>
          <cell r="C103">
            <v>1240</v>
          </cell>
        </row>
        <row r="104">
          <cell r="A104" t="str">
            <v>Manguera de polietileno de 3"</v>
          </cell>
          <cell r="B104" t="str">
            <v>m</v>
          </cell>
          <cell r="C104">
            <v>5650</v>
          </cell>
        </row>
        <row r="105">
          <cell r="A105" t="str">
            <v>Malla para gaviones (2M3)</v>
          </cell>
          <cell r="B105" t="str">
            <v>u</v>
          </cell>
          <cell r="C105">
            <v>51500</v>
          </cell>
        </row>
        <row r="106">
          <cell r="A106" t="str">
            <v>Malla eslabonada, calibre 10, 6 ojos</v>
          </cell>
          <cell r="B106" t="str">
            <v>m²</v>
          </cell>
          <cell r="C106">
            <v>11200</v>
          </cell>
        </row>
        <row r="107">
          <cell r="A107" t="str">
            <v>Material de afirmado</v>
          </cell>
          <cell r="B107" t="str">
            <v>m³</v>
          </cell>
          <cell r="C107">
            <v>18000</v>
          </cell>
        </row>
        <row r="108">
          <cell r="A108" t="str">
            <v>Material de afirmado de la zona</v>
          </cell>
          <cell r="B108" t="str">
            <v>m³</v>
          </cell>
          <cell r="C108">
            <v>6000</v>
          </cell>
        </row>
        <row r="109">
          <cell r="A109" t="str">
            <v>Material de Base</v>
          </cell>
          <cell r="B109" t="str">
            <v>m³</v>
          </cell>
          <cell r="C109">
            <v>25520</v>
          </cell>
        </row>
        <row r="110">
          <cell r="A110" t="str">
            <v>Material de la zona (para estabilizar bases)</v>
          </cell>
          <cell r="B110" t="str">
            <v>m³</v>
          </cell>
          <cell r="C110">
            <v>22400</v>
          </cell>
        </row>
        <row r="111">
          <cell r="A111" t="str">
            <v>Material de base (gradación 1)</v>
          </cell>
          <cell r="B111" t="str">
            <v>m³</v>
          </cell>
          <cell r="C111">
            <v>27839.999999999996</v>
          </cell>
        </row>
        <row r="112">
          <cell r="A112" t="str">
            <v>Material de base (gradación 2)</v>
          </cell>
          <cell r="B112" t="str">
            <v>m³</v>
          </cell>
          <cell r="C112">
            <v>27839.999999999996</v>
          </cell>
        </row>
        <row r="113">
          <cell r="A113" t="str">
            <v>Material de base (gradación 3)</v>
          </cell>
          <cell r="B113" t="str">
            <v>m³</v>
          </cell>
          <cell r="C113">
            <v>27839.999999999996</v>
          </cell>
        </row>
        <row r="114">
          <cell r="A114" t="str">
            <v>Material para pedraplén</v>
          </cell>
          <cell r="B114" t="str">
            <v>m³</v>
          </cell>
          <cell r="C114">
            <v>19720</v>
          </cell>
        </row>
        <row r="115">
          <cell r="A115" t="str">
            <v>Material de Sub- Base para Bacheo</v>
          </cell>
          <cell r="B115" t="str">
            <v>m³</v>
          </cell>
          <cell r="C115">
            <v>25520</v>
          </cell>
        </row>
        <row r="116">
          <cell r="A116" t="str">
            <v>Material de Sub- Base SBG-1</v>
          </cell>
          <cell r="B116" t="str">
            <v>m³</v>
          </cell>
          <cell r="C116">
            <v>25520</v>
          </cell>
        </row>
        <row r="117">
          <cell r="A117" t="str">
            <v>Material de Sub- Base SBG-2</v>
          </cell>
          <cell r="B117" t="str">
            <v>m³</v>
          </cell>
          <cell r="C117">
            <v>25520</v>
          </cell>
        </row>
        <row r="118">
          <cell r="A118" t="str">
            <v xml:space="preserve">Material seleccionado para relleno </v>
          </cell>
          <cell r="B118" t="str">
            <v>m³</v>
          </cell>
          <cell r="C118">
            <v>18000</v>
          </cell>
        </row>
        <row r="119">
          <cell r="A119" t="str">
            <v>Material drenante (tamaño máximo 3") (item 673.2)</v>
          </cell>
          <cell r="B119" t="str">
            <v>m³</v>
          </cell>
          <cell r="C119">
            <v>23200</v>
          </cell>
        </row>
        <row r="120">
          <cell r="A120" t="str">
            <v>Material filtrante (tamaño máximo 6") (item 610.2)</v>
          </cell>
          <cell r="B120" t="str">
            <v>m³</v>
          </cell>
          <cell r="C120">
            <v>19720</v>
          </cell>
        </row>
        <row r="121">
          <cell r="A121" t="str">
            <v>Mecha Lenta</v>
          </cell>
          <cell r="B121" t="str">
            <v>m</v>
          </cell>
          <cell r="C121">
            <v>825</v>
          </cell>
        </row>
        <row r="122">
          <cell r="A122" t="str">
            <v>Mezcla abierta en caliente MAC-1</v>
          </cell>
          <cell r="B122" t="str">
            <v>m³</v>
          </cell>
          <cell r="C122">
            <v>243600</v>
          </cell>
        </row>
        <row r="123">
          <cell r="A123" t="str">
            <v>Mezcla abierta en caliente MAC-2</v>
          </cell>
          <cell r="B123" t="str">
            <v>m³</v>
          </cell>
          <cell r="C123">
            <v>248472</v>
          </cell>
        </row>
        <row r="124">
          <cell r="A124" t="str">
            <v>Mezcla abierta en caliente MAC-3</v>
          </cell>
          <cell r="B124" t="str">
            <v>m³</v>
          </cell>
          <cell r="C124">
            <v>253441</v>
          </cell>
        </row>
        <row r="125">
          <cell r="A125" t="str">
            <v>mezcla abierta en frio MAF-1</v>
          </cell>
          <cell r="B125" t="str">
            <v>m³</v>
          </cell>
          <cell r="C125">
            <v>259434</v>
          </cell>
        </row>
        <row r="126">
          <cell r="A126" t="str">
            <v>mezcla abierta en frio MAF-2</v>
          </cell>
          <cell r="B126" t="str">
            <v>m³</v>
          </cell>
          <cell r="C126">
            <v>245650</v>
          </cell>
        </row>
        <row r="127">
          <cell r="A127" t="str">
            <v>mezcla abierta en frio MAF-3</v>
          </cell>
          <cell r="B127" t="str">
            <v>m³</v>
          </cell>
          <cell r="C127">
            <v>238720</v>
          </cell>
        </row>
        <row r="128">
          <cell r="A128" t="str">
            <v>Mezcla densa en caliente MDC-0</v>
          </cell>
          <cell r="B128" t="str">
            <v>m³</v>
          </cell>
          <cell r="C128">
            <v>243600</v>
          </cell>
        </row>
        <row r="129">
          <cell r="A129" t="str">
            <v>Mezcla densa en caliente MDC-1</v>
          </cell>
          <cell r="B129" t="str">
            <v>m³</v>
          </cell>
          <cell r="C129">
            <v>292436</v>
          </cell>
        </row>
        <row r="130">
          <cell r="A130" t="str">
            <v>Mezcla densa en caliente MDC-2</v>
          </cell>
          <cell r="B130" t="str">
            <v>m³</v>
          </cell>
          <cell r="C130">
            <v>292436</v>
          </cell>
        </row>
        <row r="131">
          <cell r="A131" t="str">
            <v>Mezcla densa en caliente MDC-3</v>
          </cell>
          <cell r="B131" t="str">
            <v>m³</v>
          </cell>
          <cell r="C131">
            <v>276080</v>
          </cell>
        </row>
        <row r="132">
          <cell r="A132" t="str">
            <v>Mezcla densa en frio MDF-1</v>
          </cell>
          <cell r="B132" t="str">
            <v>m³</v>
          </cell>
          <cell r="C132">
            <v>277704</v>
          </cell>
        </row>
        <row r="133">
          <cell r="A133" t="str">
            <v>Mezcla densa en frio MDF-2</v>
          </cell>
          <cell r="B133" t="str">
            <v>m³</v>
          </cell>
          <cell r="C133">
            <v>277704</v>
          </cell>
        </row>
        <row r="134">
          <cell r="A134" t="str">
            <v>Mezcla densa en frio MDF-3</v>
          </cell>
          <cell r="B134" t="str">
            <v>m³</v>
          </cell>
          <cell r="C134">
            <v>277704</v>
          </cell>
        </row>
        <row r="135">
          <cell r="A135" t="str">
            <v>Mezcla discontinua en caliente M-1</v>
          </cell>
          <cell r="B135" t="str">
            <v>m³</v>
          </cell>
          <cell r="C135">
            <v>135800</v>
          </cell>
        </row>
        <row r="136">
          <cell r="A136" t="str">
            <v>Mezcla discontinua en caliente M-2</v>
          </cell>
          <cell r="B136" t="str">
            <v>m³</v>
          </cell>
          <cell r="C136">
            <v>135800</v>
          </cell>
        </row>
        <row r="137">
          <cell r="A137" t="str">
            <v>Mezcla discontinua en caliente F-1</v>
          </cell>
          <cell r="B137" t="str">
            <v>m³</v>
          </cell>
          <cell r="C137">
            <v>135800</v>
          </cell>
        </row>
        <row r="138">
          <cell r="A138" t="str">
            <v>Mezcla discontinua en caliente F-2</v>
          </cell>
          <cell r="B138" t="str">
            <v>m³</v>
          </cell>
          <cell r="C138">
            <v>135800</v>
          </cell>
        </row>
        <row r="139">
          <cell r="A139" t="str">
            <v>Mortero 1:4</v>
          </cell>
          <cell r="B139" t="str">
            <v>m³</v>
          </cell>
          <cell r="C139">
            <v>269611.90000000002</v>
          </cell>
        </row>
        <row r="140">
          <cell r="A140" t="str">
            <v xml:space="preserve">Nutrientes (para remoción de especies vegetales) (dap, triple 15, urea o similar) (item 201.9) </v>
          </cell>
          <cell r="B140" t="str">
            <v>kg</v>
          </cell>
          <cell r="C140">
            <v>1230</v>
          </cell>
        </row>
        <row r="141">
          <cell r="A141" t="str">
            <v>Obra falsa concreto clase A y B (puntal de 3m metálico)</v>
          </cell>
          <cell r="B141" t="str">
            <v>m²</v>
          </cell>
          <cell r="C141">
            <v>5000</v>
          </cell>
        </row>
        <row r="142">
          <cell r="A142" t="str">
            <v>Oxigeno industrial</v>
          </cell>
          <cell r="B142" t="str">
            <v>kg</v>
          </cell>
          <cell r="C142">
            <v>8700</v>
          </cell>
        </row>
        <row r="143">
          <cell r="A143" t="str">
            <v>Paral en madera rolliza de 3" (tablestacados)</v>
          </cell>
          <cell r="B143" t="str">
            <v>m</v>
          </cell>
          <cell r="C143">
            <v>3350</v>
          </cell>
        </row>
        <row r="144">
          <cell r="A144" t="str">
            <v>Paral en madera rolliza de 6" y 5m de longitud (tablestacados)</v>
          </cell>
          <cell r="B144" t="str">
            <v>u</v>
          </cell>
          <cell r="C144">
            <v>83500</v>
          </cell>
        </row>
        <row r="145">
          <cell r="A145" t="str">
            <v>Paral en madera rolliza de 5" y 4,5 m de longitud (tablestacados)</v>
          </cell>
          <cell r="B145" t="str">
            <v>u</v>
          </cell>
          <cell r="C145">
            <v>98900</v>
          </cell>
        </row>
        <row r="146">
          <cell r="A146" t="str">
            <v>Paral en madera rolliza de 6" y 8m de longitud (tablestacados)</v>
          </cell>
          <cell r="B146" t="str">
            <v>u</v>
          </cell>
        </row>
        <row r="147">
          <cell r="A147" t="str">
            <v>Pegante epóxico</v>
          </cell>
          <cell r="B147" t="str">
            <v>kg</v>
          </cell>
          <cell r="C147">
            <v>25520</v>
          </cell>
        </row>
        <row r="148">
          <cell r="A148" t="str">
            <v>Piedra para concreto ciclópeo (rajón o canto rodado)</v>
          </cell>
          <cell r="B148" t="str">
            <v>m³</v>
          </cell>
          <cell r="C148">
            <v>18500</v>
          </cell>
        </row>
        <row r="149">
          <cell r="A149" t="str">
            <v>Piedra para gavión</v>
          </cell>
          <cell r="B149" t="str">
            <v>m³</v>
          </cell>
          <cell r="C149">
            <v>18500</v>
          </cell>
        </row>
        <row r="150">
          <cell r="A150" t="str">
            <v>Pintura acrilica pura para tráfico</v>
          </cell>
          <cell r="B150" t="str">
            <v>gal</v>
          </cell>
          <cell r="C150">
            <v>67000</v>
          </cell>
        </row>
        <row r="151">
          <cell r="A151" t="str">
            <v>Pintura Termoplastica para tráfico</v>
          </cell>
          <cell r="B151" t="str">
            <v>gal</v>
          </cell>
          <cell r="C151">
            <v>76500</v>
          </cell>
        </row>
        <row r="152">
          <cell r="A152" t="str">
            <v>Pintura anticorrosiva</v>
          </cell>
          <cell r="B152" t="str">
            <v>gal</v>
          </cell>
          <cell r="C152">
            <v>49863</v>
          </cell>
        </row>
        <row r="153">
          <cell r="A153" t="str">
            <v>Pintura acrilica, esmalte o similar (pintura de estructuras metálicas) (item 650.4)</v>
          </cell>
          <cell r="B153" t="str">
            <v>gal</v>
          </cell>
          <cell r="C153">
            <v>60366</v>
          </cell>
        </row>
        <row r="154">
          <cell r="A154" t="str">
            <v>Pilote en madera barbosco de 15*15</v>
          </cell>
          <cell r="B154" t="str">
            <v>m</v>
          </cell>
          <cell r="C154">
            <v>36700</v>
          </cell>
        </row>
        <row r="155">
          <cell r="A155" t="str">
            <v>Platina de 1" x 1/4" (cerramiento en malla)</v>
          </cell>
          <cell r="B155" t="str">
            <v>m</v>
          </cell>
          <cell r="C155">
            <v>5219</v>
          </cell>
        </row>
        <row r="156">
          <cell r="A156" t="str">
            <v>PLATINA 3/4", ACERO A-36</v>
          </cell>
          <cell r="B156" t="str">
            <v>m²</v>
          </cell>
          <cell r="C156">
            <v>520000</v>
          </cell>
        </row>
        <row r="157">
          <cell r="A157" t="str">
            <v>Poste de madera para cercas</v>
          </cell>
          <cell r="B157" t="str">
            <v>u</v>
          </cell>
          <cell r="C157">
            <v>9500</v>
          </cell>
        </row>
        <row r="158">
          <cell r="A158" t="str">
            <v>Poste kilometraje</v>
          </cell>
          <cell r="B158" t="str">
            <v>u</v>
          </cell>
          <cell r="C158">
            <v>90000</v>
          </cell>
        </row>
        <row r="159">
          <cell r="A159" t="str">
            <v>Poste en angulo de 2*2*1/4 de 3,5m para señal</v>
          </cell>
          <cell r="B159" t="str">
            <v>u</v>
          </cell>
          <cell r="C159">
            <v>69495.69666666667</v>
          </cell>
        </row>
        <row r="160">
          <cell r="A160" t="str">
            <v>Postes de concreto para cercas</v>
          </cell>
          <cell r="B160" t="str">
            <v>u</v>
          </cell>
          <cell r="C160">
            <v>22000</v>
          </cell>
        </row>
        <row r="161">
          <cell r="A161" t="str">
            <v>Postes para defensa metálica (1,80m)</v>
          </cell>
          <cell r="B161" t="str">
            <v>u</v>
          </cell>
          <cell r="C161">
            <v>130000</v>
          </cell>
        </row>
        <row r="162">
          <cell r="A162" t="str">
            <v>Quimico estabilizante (PROBASE)</v>
          </cell>
          <cell r="B162" t="str">
            <v>l</v>
          </cell>
          <cell r="C162">
            <v>54900</v>
          </cell>
        </row>
        <row r="163">
          <cell r="A163" t="str">
            <v>Resina termoplastica</v>
          </cell>
          <cell r="B163" t="str">
            <v>kg</v>
          </cell>
          <cell r="C163">
            <v>4350</v>
          </cell>
        </row>
        <row r="164">
          <cell r="A164" t="str">
            <v>Salida en PVC D=2" (accesorio para drenes horizontales de 2")</v>
          </cell>
          <cell r="B164" t="str">
            <v>u</v>
          </cell>
          <cell r="C164">
            <v>980</v>
          </cell>
        </row>
        <row r="165">
          <cell r="A165" t="str">
            <v>Sección final de defensa metálica</v>
          </cell>
          <cell r="B165" t="str">
            <v>u</v>
          </cell>
          <cell r="C165">
            <v>60000</v>
          </cell>
        </row>
        <row r="166">
          <cell r="A166" t="str">
            <v>Sello de silicona o sellador autonivelante</v>
          </cell>
          <cell r="B166" t="str">
            <v>m</v>
          </cell>
          <cell r="C166">
            <v>3800</v>
          </cell>
        </row>
        <row r="167">
          <cell r="A167" t="str">
            <v>Semillas para empradizar</v>
          </cell>
          <cell r="B167" t="str">
            <v>kg</v>
          </cell>
          <cell r="C167">
            <v>22470</v>
          </cell>
        </row>
        <row r="168">
          <cell r="A168" t="str">
            <v>Tablero en lámina galvanizada de 75cm*75cm, calibre 16, reflectivo tipo 1.</v>
          </cell>
          <cell r="B168" t="str">
            <v>u</v>
          </cell>
          <cell r="C168">
            <v>90000</v>
          </cell>
        </row>
        <row r="169">
          <cell r="A169" t="str">
            <v>Tablero en lámina galvanizada de 90cm*90cm, calibre 16, reflectivo tipo 1.</v>
          </cell>
          <cell r="B169" t="str">
            <v>u</v>
          </cell>
          <cell r="C169">
            <v>102000</v>
          </cell>
        </row>
        <row r="170">
          <cell r="A170" t="str">
            <v xml:space="preserve">Tablero en lámina galvanizado, calibre 16, reflectivo tipo 1. </v>
          </cell>
          <cell r="B170" t="str">
            <v>m²</v>
          </cell>
          <cell r="C170">
            <v>98000</v>
          </cell>
        </row>
        <row r="171">
          <cell r="A171" t="str">
            <v>Soldadura 6013 de 1/8</v>
          </cell>
          <cell r="B171" t="str">
            <v>kg</v>
          </cell>
          <cell r="C171">
            <v>8853.119999999999</v>
          </cell>
        </row>
        <row r="172">
          <cell r="A172" t="str">
            <v>Soldadura en PVC 1/8 de galón (anclajes)</v>
          </cell>
          <cell r="B172" t="str">
            <v>u</v>
          </cell>
          <cell r="C172">
            <v>39500</v>
          </cell>
        </row>
        <row r="173">
          <cell r="A173" t="str">
            <v>Soldadura 7018</v>
          </cell>
          <cell r="B173" t="str">
            <v>kg</v>
          </cell>
          <cell r="C173">
            <v>9844.92</v>
          </cell>
        </row>
        <row r="174">
          <cell r="A174" t="str">
            <v>SOLDADURA 6063</v>
          </cell>
          <cell r="C174">
            <v>25000</v>
          </cell>
        </row>
        <row r="175">
          <cell r="A175" t="str">
            <v>Soldadura L-70</v>
          </cell>
          <cell r="B175" t="str">
            <v>kg</v>
          </cell>
          <cell r="C175">
            <v>14300</v>
          </cell>
        </row>
        <row r="176">
          <cell r="A176" t="str">
            <v>Superplastificante Sikament</v>
          </cell>
          <cell r="B176" t="str">
            <v>gal</v>
          </cell>
          <cell r="C176">
            <v>39300</v>
          </cell>
        </row>
        <row r="177">
          <cell r="A177" t="str">
            <v>Tablestaca en madera aserrada (0,25*0,03*3)</v>
          </cell>
          <cell r="B177" t="str">
            <v>u</v>
          </cell>
          <cell r="C177">
            <v>16900</v>
          </cell>
        </row>
        <row r="178">
          <cell r="A178" t="str">
            <v>Tablestaca en madera aserrada (0,3*0,03*3)</v>
          </cell>
          <cell r="B178" t="str">
            <v>u</v>
          </cell>
          <cell r="C178">
            <v>14550</v>
          </cell>
        </row>
        <row r="179">
          <cell r="A179" t="str">
            <v>Tablestaca metálica (riel de 70 lb/yarda)</v>
          </cell>
          <cell r="B179" t="str">
            <v>u</v>
          </cell>
        </row>
        <row r="180">
          <cell r="A180" t="str">
            <v>Tacha reflectiva</v>
          </cell>
          <cell r="B180" t="str">
            <v>u</v>
          </cell>
          <cell r="C180">
            <v>3480</v>
          </cell>
        </row>
        <row r="181">
          <cell r="A181" t="str">
            <v>Tapón en PVC RD21 de 1" (para anclajes)</v>
          </cell>
          <cell r="B181" t="str">
            <v>u</v>
          </cell>
          <cell r="C181">
            <v>580</v>
          </cell>
        </row>
        <row r="182">
          <cell r="A182" t="str">
            <v xml:space="preserve">Tierra abonada </v>
          </cell>
          <cell r="B182" t="str">
            <v>m³</v>
          </cell>
          <cell r="C182">
            <v>16223</v>
          </cell>
        </row>
        <row r="183">
          <cell r="A183" t="str">
            <v>Tornillos para defensa metálica</v>
          </cell>
          <cell r="B183" t="str">
            <v>u</v>
          </cell>
          <cell r="C183">
            <v>1290</v>
          </cell>
        </row>
        <row r="184">
          <cell r="A184" t="str">
            <v>Tornillos para señalizaión</v>
          </cell>
          <cell r="B184" t="str">
            <v>u</v>
          </cell>
          <cell r="C184">
            <v>100</v>
          </cell>
        </row>
        <row r="185">
          <cell r="A185" t="str">
            <v>Torón de tensionmiento 1/2" o 5/8" (acero de preesfuerzo) (item 641)</v>
          </cell>
          <cell r="B185" t="str">
            <v>kg</v>
          </cell>
          <cell r="C185">
            <v>3900</v>
          </cell>
        </row>
        <row r="186">
          <cell r="A186" t="str">
            <v>Tramo recto para defensas métalicas (Tramo de 3.81 m)</v>
          </cell>
          <cell r="B186" t="str">
            <v>m</v>
          </cell>
          <cell r="C186">
            <v>65200</v>
          </cell>
        </row>
        <row r="187">
          <cell r="A187" t="str">
            <v>Trompetas de 12 torones (acero de preesfuerzo) (item 641)</v>
          </cell>
          <cell r="B187" t="str">
            <v>kg</v>
          </cell>
          <cell r="C187">
            <v>48900</v>
          </cell>
        </row>
        <row r="188">
          <cell r="A188" t="str">
            <v>Tubería D=4" tipo pesado, E=2mm (baranda metálica)</v>
          </cell>
          <cell r="B188" t="str">
            <v>m</v>
          </cell>
          <cell r="C188">
            <v>26700</v>
          </cell>
        </row>
        <row r="189">
          <cell r="A189" t="str">
            <v>Tubería en H de D=1/4", H=1.40m, A=0.20m (baranda metálica)</v>
          </cell>
          <cell r="B189" t="str">
            <v>m</v>
          </cell>
          <cell r="C189">
            <v>49800</v>
          </cell>
        </row>
        <row r="190">
          <cell r="A190" t="str">
            <v>Tuberia Perforada en PVC de 2" (drenes horizontales de 2")</v>
          </cell>
          <cell r="B190" t="str">
            <v>m</v>
          </cell>
          <cell r="C190">
            <v>10300</v>
          </cell>
        </row>
        <row r="191">
          <cell r="A191" t="str">
            <v>Tuberia PVC RD21 de 1" (para anclajes)</v>
          </cell>
          <cell r="B191" t="str">
            <v>m</v>
          </cell>
          <cell r="C191">
            <v>6667</v>
          </cell>
        </row>
        <row r="192">
          <cell r="A192" t="str">
            <v>Tuberia PVC de 1" (para escamas en concreto)</v>
          </cell>
          <cell r="B192" t="str">
            <v>u</v>
          </cell>
          <cell r="C192">
            <v>4560</v>
          </cell>
        </row>
        <row r="193">
          <cell r="A193" t="str">
            <v>Tuberia de 10" PAA vaciado tremi de 4 mts</v>
          </cell>
          <cell r="B193" t="str">
            <v>u</v>
          </cell>
          <cell r="C193">
            <v>53100</v>
          </cell>
        </row>
        <row r="194">
          <cell r="A194" t="str">
            <v>Tubo concreto reforzado 900mm TIPO I</v>
          </cell>
          <cell r="B194" t="str">
            <v>m</v>
          </cell>
          <cell r="C194">
            <v>220000</v>
          </cell>
        </row>
        <row r="195">
          <cell r="A195" t="str">
            <v>Tubo concreto reforzado 900mm TIPO II</v>
          </cell>
          <cell r="B195" t="str">
            <v>m</v>
          </cell>
          <cell r="C195">
            <v>309800</v>
          </cell>
        </row>
        <row r="196">
          <cell r="A196" t="str">
            <v>Tubo concreto simple 450mm</v>
          </cell>
          <cell r="B196" t="str">
            <v>m</v>
          </cell>
          <cell r="C196">
            <v>70100</v>
          </cell>
        </row>
        <row r="197">
          <cell r="A197" t="str">
            <v>Tubo concreto simple 500 mm</v>
          </cell>
          <cell r="B197" t="str">
            <v>m</v>
          </cell>
          <cell r="C197">
            <v>73100</v>
          </cell>
        </row>
        <row r="198">
          <cell r="A198" t="str">
            <v>Tubo concreto simple 600 mm</v>
          </cell>
          <cell r="B198" t="str">
            <v>m</v>
          </cell>
          <cell r="C198">
            <v>93000</v>
          </cell>
        </row>
        <row r="199">
          <cell r="A199" t="str">
            <v>Tubo corrugado de acero galvanizado MP-68</v>
          </cell>
          <cell r="B199" t="str">
            <v>m</v>
          </cell>
          <cell r="C199">
            <v>123500</v>
          </cell>
        </row>
        <row r="200">
          <cell r="A200" t="str">
            <v>Tubo para cerramiento, calibre 16 de 2,7m (cerramientos en malla)</v>
          </cell>
          <cell r="B200" t="str">
            <v>u</v>
          </cell>
          <cell r="C200">
            <v>32324</v>
          </cell>
        </row>
        <row r="201">
          <cell r="A201" t="str">
            <v>Unión en PVC RD21 de 1" (para anclajes)</v>
          </cell>
          <cell r="B201" t="str">
            <v>u</v>
          </cell>
          <cell r="C201">
            <v>560</v>
          </cell>
        </row>
        <row r="202">
          <cell r="A202" t="str">
            <v>Unión en PVC D=2" (accesorio para drenes horizontales de 2")</v>
          </cell>
          <cell r="B202" t="str">
            <v>u</v>
          </cell>
          <cell r="C202">
            <v>800</v>
          </cell>
        </row>
        <row r="203">
          <cell r="A203" t="str">
            <v>Remaches</v>
          </cell>
          <cell r="B203" t="str">
            <v>u</v>
          </cell>
          <cell r="C203">
            <v>25</v>
          </cell>
        </row>
        <row r="204">
          <cell r="A204" t="str">
            <v>Tarifa transporte emulsión asfáltica</v>
          </cell>
          <cell r="B204" t="str">
            <v>l</v>
          </cell>
          <cell r="C204">
            <v>1.0999999999999999E-2</v>
          </cell>
        </row>
        <row r="205">
          <cell r="A205" t="str">
            <v>Geotextil NT 2100</v>
          </cell>
          <cell r="B205" t="str">
            <v>m²</v>
          </cell>
          <cell r="C205">
            <v>3800</v>
          </cell>
        </row>
        <row r="206">
          <cell r="A206" t="str">
            <v>Malla de alambre electrosoldada</v>
          </cell>
          <cell r="B206" t="str">
            <v>m²</v>
          </cell>
          <cell r="C206">
            <v>10560</v>
          </cell>
        </row>
        <row r="207">
          <cell r="A207" t="str">
            <v>Tierra orgánica</v>
          </cell>
          <cell r="B207" t="str">
            <v>m³</v>
          </cell>
          <cell r="C207">
            <v>25400</v>
          </cell>
        </row>
        <row r="208">
          <cell r="A208" t="str">
            <v>Cloruro de calcio sólido en hojuelas</v>
          </cell>
          <cell r="B208" t="str">
            <v>kg</v>
          </cell>
          <cell r="C208">
            <v>4410</v>
          </cell>
        </row>
        <row r="209">
          <cell r="A209" t="str">
            <v>Cloruro de calcio sólido en esferas</v>
          </cell>
          <cell r="B209" t="str">
            <v>kg</v>
          </cell>
          <cell r="C209">
            <v>4450</v>
          </cell>
        </row>
        <row r="210">
          <cell r="A210" t="str">
            <v>Cloruro de calcio líquido</v>
          </cell>
          <cell r="B210" t="str">
            <v>kg</v>
          </cell>
          <cell r="C210">
            <v>3950</v>
          </cell>
        </row>
        <row r="211">
          <cell r="A211" t="str">
            <v>Riego de liga CRR-1</v>
          </cell>
          <cell r="B211" t="str">
            <v>m²</v>
          </cell>
          <cell r="C211">
            <v>855</v>
          </cell>
        </row>
        <row r="213">
          <cell r="A213" t="str">
            <v>Tuberia 6" de segunda (Tipo petrolera)</v>
          </cell>
          <cell r="B213" t="str">
            <v>ml</v>
          </cell>
          <cell r="C213">
            <v>200000</v>
          </cell>
        </row>
        <row r="214">
          <cell r="A214" t="str">
            <v>Tuberia 8" de segunda (Tipo petrolera)</v>
          </cell>
          <cell r="B214" t="str">
            <v>ml</v>
          </cell>
          <cell r="C214">
            <v>250000</v>
          </cell>
        </row>
        <row r="215">
          <cell r="A215" t="str">
            <v>Tuberia 10" de segunda (Tipo petrolera)</v>
          </cell>
          <cell r="B215" t="str">
            <v>ml</v>
          </cell>
          <cell r="C215">
            <v>300000</v>
          </cell>
        </row>
        <row r="216">
          <cell r="A216" t="str">
            <v>Tuberia 12" de segunda (Tipo petrolera)</v>
          </cell>
          <cell r="B216" t="str">
            <v>ml</v>
          </cell>
          <cell r="C216">
            <v>350000</v>
          </cell>
        </row>
        <row r="217">
          <cell r="A217" t="str">
            <v>Pulidora</v>
          </cell>
          <cell r="C217">
            <v>4000</v>
          </cell>
        </row>
        <row r="220">
          <cell r="A220" t="str">
            <v>kg: KILOGRAMO</v>
          </cell>
        </row>
        <row r="221">
          <cell r="A221" t="str">
            <v>lb: LIBRA</v>
          </cell>
        </row>
        <row r="222">
          <cell r="A222" t="str">
            <v>m²: METRO CUADRADO</v>
          </cell>
        </row>
        <row r="223">
          <cell r="A223" t="str">
            <v>m³: METRO CUBICO</v>
          </cell>
        </row>
        <row r="224">
          <cell r="A224" t="str">
            <v>m: METRO LINEAL</v>
          </cell>
        </row>
        <row r="225">
          <cell r="A225" t="str">
            <v>l: LITRO</v>
          </cell>
        </row>
        <row r="226">
          <cell r="A226" t="str">
            <v>u: UNIDAD</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sheetData sheetId="1"/>
      <sheetData sheetId="2"/>
      <sheetData sheetId="3"/>
      <sheetData sheetId="4"/>
      <sheetData sheetId="5">
        <row r="1">
          <cell r="A1" t="str">
            <v>MATERIALES</v>
          </cell>
          <cell r="B1" t="str">
            <v>UNIDAD</v>
          </cell>
          <cell r="C1" t="str">
            <v>COSTO FEB 2010</v>
          </cell>
        </row>
        <row r="2">
          <cell r="A2" t="str">
            <v>Acero A-36 para estructura metalica</v>
          </cell>
          <cell r="B2" t="str">
            <v>kg</v>
          </cell>
          <cell r="C2">
            <v>6700</v>
          </cell>
          <cell r="D2">
            <v>12516</v>
          </cell>
          <cell r="E2">
            <v>12500</v>
          </cell>
        </row>
        <row r="3">
          <cell r="A3" t="str">
            <v>Acero A-37</v>
          </cell>
          <cell r="B3" t="str">
            <v>kg</v>
          </cell>
          <cell r="C3">
            <v>3063</v>
          </cell>
        </row>
        <row r="4">
          <cell r="A4" t="str">
            <v>Acero A-40</v>
          </cell>
          <cell r="B4" t="str">
            <v>kg</v>
          </cell>
          <cell r="C4">
            <v>3800</v>
          </cell>
        </row>
        <row r="5">
          <cell r="A5" t="str">
            <v>Acero PDR-60</v>
          </cell>
          <cell r="B5" t="str">
            <v>kg</v>
          </cell>
          <cell r="C5">
            <v>2854</v>
          </cell>
        </row>
        <row r="6">
          <cell r="A6" t="str">
            <v>Acero Estructural SAI 1045</v>
          </cell>
          <cell r="C6">
            <v>7500</v>
          </cell>
          <cell r="D6">
            <v>17515</v>
          </cell>
          <cell r="E6">
            <v>17500</v>
          </cell>
        </row>
        <row r="7">
          <cell r="A7" t="str">
            <v>Adoquin Gris e=10cm</v>
          </cell>
          <cell r="B7" t="str">
            <v>m²</v>
          </cell>
          <cell r="C7">
            <v>40000</v>
          </cell>
        </row>
        <row r="8">
          <cell r="A8" t="str">
            <v>Adoquin grama 10X20X6</v>
          </cell>
          <cell r="B8" t="str">
            <v>u</v>
          </cell>
          <cell r="C8">
            <v>690</v>
          </cell>
        </row>
        <row r="9">
          <cell r="A9" t="str">
            <v>Adoquin color 10X20X6</v>
          </cell>
          <cell r="B9" t="str">
            <v>u</v>
          </cell>
          <cell r="C9">
            <v>720</v>
          </cell>
        </row>
        <row r="10">
          <cell r="A10" t="str">
            <v>Agregado para concreto hidraulico</v>
          </cell>
          <cell r="B10" t="str">
            <v>m³</v>
          </cell>
          <cell r="C10">
            <v>40000</v>
          </cell>
        </row>
        <row r="11">
          <cell r="A11" t="str">
            <v>Agregado para tratamiento superf. Doble</v>
          </cell>
          <cell r="B11" t="str">
            <v>m³</v>
          </cell>
          <cell r="C11">
            <v>38000</v>
          </cell>
        </row>
        <row r="12">
          <cell r="A12" t="str">
            <v>Agregado para tratamiento superf. Simple</v>
          </cell>
          <cell r="B12" t="str">
            <v>m³</v>
          </cell>
          <cell r="C12">
            <v>38000</v>
          </cell>
        </row>
        <row r="13">
          <cell r="A13" t="str">
            <v>Agregado petreo para mezclas asfálticas</v>
          </cell>
          <cell r="B13" t="str">
            <v>m³</v>
          </cell>
          <cell r="C13">
            <v>38000</v>
          </cell>
        </row>
        <row r="14">
          <cell r="A14" t="str">
            <v>Agregado petreo para triturar (crudo)</v>
          </cell>
          <cell r="B14" t="str">
            <v>m³</v>
          </cell>
          <cell r="C14">
            <v>19800</v>
          </cell>
        </row>
        <row r="15">
          <cell r="A15" t="str">
            <v>Agregados seleccionados (tamaño máximo 1") (bandas sonoras reduce velocidad)</v>
          </cell>
          <cell r="B15" t="str">
            <v>m³</v>
          </cell>
          <cell r="C15">
            <v>110500</v>
          </cell>
        </row>
        <row r="16">
          <cell r="A16" t="str">
            <v>Agregado tipo LA1 (lechadas)</v>
          </cell>
          <cell r="B16" t="str">
            <v>m³</v>
          </cell>
          <cell r="C16">
            <v>30300</v>
          </cell>
        </row>
        <row r="17">
          <cell r="A17" t="str">
            <v>Agregado tipo LA2 (lechadas)</v>
          </cell>
          <cell r="B17" t="str">
            <v>m³</v>
          </cell>
          <cell r="C17">
            <v>33900</v>
          </cell>
        </row>
        <row r="18">
          <cell r="A18" t="str">
            <v>Agregado tipo LA3 (lechadas)</v>
          </cell>
          <cell r="B18" t="str">
            <v>m³</v>
          </cell>
          <cell r="C18">
            <v>35200</v>
          </cell>
        </row>
        <row r="19">
          <cell r="A19" t="str">
            <v>Agregado tipo LA4 (lechadas)</v>
          </cell>
          <cell r="B19" t="str">
            <v>m³</v>
          </cell>
          <cell r="C19">
            <v>37500</v>
          </cell>
        </row>
        <row r="20">
          <cell r="A20" t="str">
            <v>Agua</v>
          </cell>
          <cell r="B20" t="str">
            <v>l</v>
          </cell>
          <cell r="C20">
            <v>50</v>
          </cell>
        </row>
        <row r="21">
          <cell r="A21" t="str">
            <v>Alambre de pua calibre 12 (340 m)</v>
          </cell>
          <cell r="B21" t="str">
            <v>m</v>
          </cell>
          <cell r="C21">
            <v>547</v>
          </cell>
        </row>
        <row r="22">
          <cell r="A22" t="str">
            <v>Alambre galvanizado No. 12</v>
          </cell>
          <cell r="B22" t="str">
            <v>kg</v>
          </cell>
          <cell r="C22">
            <v>4768</v>
          </cell>
        </row>
        <row r="23">
          <cell r="A23" t="str">
            <v>Alambre negro para amarre</v>
          </cell>
          <cell r="B23" t="str">
            <v>kg</v>
          </cell>
          <cell r="C23">
            <v>3094</v>
          </cell>
        </row>
        <row r="24">
          <cell r="A24" t="str">
            <v>Almohadillas de neopreno dureza 60 (35cm*45cm*5cm con 2 láminas de 3mm)</v>
          </cell>
          <cell r="B24" t="str">
            <v>u</v>
          </cell>
          <cell r="C24">
            <v>323500</v>
          </cell>
        </row>
        <row r="25">
          <cell r="A25" t="str">
            <v>Amortiguadores (para defensas metálicas)</v>
          </cell>
          <cell r="B25" t="str">
            <v>u</v>
          </cell>
          <cell r="C25">
            <v>24360</v>
          </cell>
        </row>
        <row r="26">
          <cell r="A26" t="str">
            <v>Aditivo (Retardante plastificante redutor de fraguado) (sikament 320)</v>
          </cell>
          <cell r="B26" t="str">
            <v>kg</v>
          </cell>
          <cell r="C26">
            <v>8900</v>
          </cell>
        </row>
        <row r="27">
          <cell r="A27" t="str">
            <v>Aditivo (Acelerante plastificante para concretos (plastocrete 169 HE)</v>
          </cell>
          <cell r="B27" t="str">
            <v>kg</v>
          </cell>
          <cell r="C27">
            <v>2900</v>
          </cell>
        </row>
        <row r="28">
          <cell r="A28" t="str">
            <v>Anfo</v>
          </cell>
          <cell r="B28" t="str">
            <v>kg</v>
          </cell>
          <cell r="C28">
            <v>3650</v>
          </cell>
        </row>
        <row r="29">
          <cell r="A29" t="str">
            <v>Angulo de 1-1/2" x 1/4" (cerramiento en malla)</v>
          </cell>
          <cell r="B29" t="str">
            <v>m</v>
          </cell>
          <cell r="C29">
            <v>13062</v>
          </cell>
        </row>
        <row r="30">
          <cell r="A30" t="str">
            <v>Antisol blanco (presentación 20 kilos)</v>
          </cell>
          <cell r="B30" t="str">
            <v>kg</v>
          </cell>
          <cell r="C30">
            <v>6100</v>
          </cell>
        </row>
        <row r="31">
          <cell r="A31" t="str">
            <v>Arbol de 1.2 m</v>
          </cell>
          <cell r="B31" t="str">
            <v>u</v>
          </cell>
          <cell r="C31">
            <v>6700</v>
          </cell>
        </row>
        <row r="32">
          <cell r="A32" t="str">
            <v>Arbol de 0,6 m</v>
          </cell>
          <cell r="B32" t="str">
            <v>u</v>
          </cell>
          <cell r="C32">
            <v>4100</v>
          </cell>
        </row>
        <row r="33">
          <cell r="A33" t="str">
            <v>Arena de sello (fina) (para adoquines)</v>
          </cell>
          <cell r="B33" t="str">
            <v>m³</v>
          </cell>
          <cell r="C33">
            <v>24300</v>
          </cell>
        </row>
        <row r="34">
          <cell r="A34" t="str">
            <v>Arena de soporte (media) (para adoquines)</v>
          </cell>
          <cell r="B34" t="str">
            <v>m³</v>
          </cell>
          <cell r="C34">
            <v>35000</v>
          </cell>
        </row>
        <row r="35">
          <cell r="A35" t="str">
            <v>Arena de trituración</v>
          </cell>
          <cell r="B35" t="str">
            <v>m³</v>
          </cell>
          <cell r="C35">
            <v>23200</v>
          </cell>
        </row>
        <row r="36">
          <cell r="A36" t="str">
            <v>Arena lavada</v>
          </cell>
          <cell r="B36" t="str">
            <v>m³</v>
          </cell>
          <cell r="C36">
            <v>35000</v>
          </cell>
        </row>
        <row r="37">
          <cell r="A37" t="str">
            <v>Asfalto AP 190 (BREA)</v>
          </cell>
          <cell r="B37" t="str">
            <v>kg</v>
          </cell>
          <cell r="C37">
            <v>2150</v>
          </cell>
        </row>
        <row r="38">
          <cell r="A38" t="str">
            <v>Asfalto liquido RC 250</v>
          </cell>
          <cell r="B38" t="str">
            <v>gal</v>
          </cell>
          <cell r="C38">
            <v>6210</v>
          </cell>
        </row>
        <row r="39">
          <cell r="A39" t="str">
            <v>Barras de transferencia de carga 1"</v>
          </cell>
          <cell r="B39" t="str">
            <v>kg</v>
          </cell>
          <cell r="C39">
            <v>3500</v>
          </cell>
        </row>
        <row r="40">
          <cell r="A40" t="str">
            <v>Barras de unión 1/2"</v>
          </cell>
          <cell r="B40" t="str">
            <v>kg</v>
          </cell>
          <cell r="C40">
            <v>3600</v>
          </cell>
        </row>
        <row r="41">
          <cell r="A41" t="str">
            <v>Bentonita</v>
          </cell>
          <cell r="B41" t="str">
            <v>kg</v>
          </cell>
          <cell r="C41">
            <v>6700</v>
          </cell>
        </row>
        <row r="42">
          <cell r="A42" t="str">
            <v>Biomanto</v>
          </cell>
          <cell r="B42" t="str">
            <v>m²</v>
          </cell>
          <cell r="C42">
            <v>78800</v>
          </cell>
        </row>
        <row r="43">
          <cell r="A43" t="str">
            <v>Bolsacreto de 1m3</v>
          </cell>
          <cell r="B43" t="str">
            <v>u</v>
          </cell>
          <cell r="C43">
            <v>16450</v>
          </cell>
        </row>
        <row r="44">
          <cell r="A44" t="str">
            <v>Cable de 1/2" (para anclajes)</v>
          </cell>
          <cell r="B44" t="str">
            <v>m</v>
          </cell>
          <cell r="C44">
            <v>3880</v>
          </cell>
        </row>
        <row r="45">
          <cell r="A45" t="str">
            <v>Cal</v>
          </cell>
          <cell r="B45" t="str">
            <v>kg</v>
          </cell>
          <cell r="C45">
            <v>683</v>
          </cell>
        </row>
        <row r="46">
          <cell r="A46" t="str">
            <v>Camisa metálica en acero A-37 (camisa de pilotes)</v>
          </cell>
          <cell r="B46" t="str">
            <v>m</v>
          </cell>
          <cell r="C46">
            <v>7950</v>
          </cell>
        </row>
        <row r="47">
          <cell r="A47" t="str">
            <v>Camisas y Formaletas en Concreto</v>
          </cell>
          <cell r="B47" t="str">
            <v>m</v>
          </cell>
          <cell r="C47">
            <v>28500</v>
          </cell>
        </row>
        <row r="48">
          <cell r="A48" t="str">
            <v>Captafaro</v>
          </cell>
          <cell r="B48" t="str">
            <v>u</v>
          </cell>
          <cell r="C48">
            <v>8000</v>
          </cell>
        </row>
        <row r="49">
          <cell r="A49" t="str">
            <v>Cemento Asfaltico 60-70</v>
          </cell>
          <cell r="B49" t="str">
            <v>kg</v>
          </cell>
          <cell r="C49">
            <v>1320</v>
          </cell>
        </row>
        <row r="50">
          <cell r="A50" t="str">
            <v>Cemento Asfaltico 80-100</v>
          </cell>
          <cell r="B50" t="str">
            <v>kg</v>
          </cell>
          <cell r="C50">
            <v>1500</v>
          </cell>
        </row>
        <row r="51">
          <cell r="A51" t="str">
            <v>Cemento asfaltico modificado con polimeros tipo I</v>
          </cell>
          <cell r="B51" t="str">
            <v>kg</v>
          </cell>
          <cell r="C51">
            <v>2003</v>
          </cell>
        </row>
        <row r="52">
          <cell r="A52" t="str">
            <v>Cemento asfaltico modificado con polimeros tipo II</v>
          </cell>
          <cell r="B52" t="str">
            <v>kg</v>
          </cell>
          <cell r="C52">
            <v>2003</v>
          </cell>
        </row>
        <row r="53">
          <cell r="A53" t="str">
            <v>Cemento asfaltico modificado con polimeros tipo III</v>
          </cell>
          <cell r="B53" t="str">
            <v>kg</v>
          </cell>
          <cell r="C53">
            <v>2054</v>
          </cell>
        </row>
        <row r="54">
          <cell r="A54" t="str">
            <v>Cemento asfaltico modificado con polimeros tipo IV</v>
          </cell>
          <cell r="B54" t="str">
            <v>kg</v>
          </cell>
          <cell r="C54">
            <v>2258</v>
          </cell>
        </row>
        <row r="55">
          <cell r="A55" t="str">
            <v>Cemento gris</v>
          </cell>
          <cell r="B55" t="str">
            <v>kg</v>
          </cell>
          <cell r="C55">
            <v>440</v>
          </cell>
        </row>
        <row r="56">
          <cell r="A56" t="str">
            <v>Cespedones</v>
          </cell>
          <cell r="B56" t="str">
            <v>m²</v>
          </cell>
          <cell r="C56">
            <v>4560</v>
          </cell>
        </row>
        <row r="57">
          <cell r="A57" t="str">
            <v>Cicatrizante (para remoción de especies vegetales) (item 201.9)</v>
          </cell>
          <cell r="B57" t="str">
            <v>kg</v>
          </cell>
          <cell r="C57">
            <v>7890</v>
          </cell>
        </row>
        <row r="58">
          <cell r="A58" t="str">
            <v>Cintilla de poliuretano (Sikarod) (pavimentos de concreto hidráulico) (item 500)</v>
          </cell>
          <cell r="B58" t="str">
            <v>m</v>
          </cell>
          <cell r="C58">
            <v>560</v>
          </cell>
        </row>
        <row r="59">
          <cell r="A59" t="str">
            <v>Cinta Sika PVC 0,22 (sello para junta de puentes) (item 642.2)</v>
          </cell>
          <cell r="B59" t="str">
            <v>m</v>
          </cell>
          <cell r="C59">
            <v>30300</v>
          </cell>
        </row>
        <row r="60">
          <cell r="A60" t="str">
            <v>Concreto clase A</v>
          </cell>
          <cell r="B60" t="str">
            <v>m³</v>
          </cell>
          <cell r="C60">
            <v>568605</v>
          </cell>
        </row>
        <row r="61">
          <cell r="A61" t="str">
            <v>Concreto clase B</v>
          </cell>
          <cell r="B61" t="str">
            <v>m³</v>
          </cell>
          <cell r="C61">
            <v>542998</v>
          </cell>
        </row>
        <row r="62">
          <cell r="A62" t="str">
            <v>Concreto clase C</v>
          </cell>
          <cell r="B62" t="str">
            <v>m³</v>
          </cell>
          <cell r="C62">
            <v>509626</v>
          </cell>
        </row>
        <row r="63">
          <cell r="A63" t="str">
            <v>Concreto clase D</v>
          </cell>
          <cell r="B63" t="str">
            <v>m³</v>
          </cell>
          <cell r="C63">
            <v>476613</v>
          </cell>
        </row>
        <row r="64">
          <cell r="A64" t="str">
            <v>Concreto clase E</v>
          </cell>
          <cell r="B64" t="str">
            <v>m³</v>
          </cell>
          <cell r="C64">
            <v>449953</v>
          </cell>
        </row>
        <row r="65">
          <cell r="A65" t="str">
            <v>Concreto clase F</v>
          </cell>
          <cell r="B65" t="str">
            <v>m³</v>
          </cell>
          <cell r="C65">
            <v>285474</v>
          </cell>
        </row>
        <row r="66">
          <cell r="A66" t="str">
            <v>Concreto clase G</v>
          </cell>
          <cell r="B66" t="str">
            <v>m³</v>
          </cell>
          <cell r="C66">
            <v>226372</v>
          </cell>
        </row>
        <row r="67">
          <cell r="A67" t="str">
            <v>Concreto hidraulico para pavimento MR-43</v>
          </cell>
          <cell r="B67" t="str">
            <v>m³</v>
          </cell>
          <cell r="C67">
            <v>279660</v>
          </cell>
        </row>
        <row r="68">
          <cell r="A68" t="str">
            <v>Cordón detonante</v>
          </cell>
          <cell r="B68" t="str">
            <v>m</v>
          </cell>
          <cell r="C68">
            <v>1700</v>
          </cell>
        </row>
        <row r="69">
          <cell r="A69" t="str">
            <v>Costal de fibra o fique</v>
          </cell>
          <cell r="B69" t="str">
            <v>m²</v>
          </cell>
          <cell r="C69">
            <v>245</v>
          </cell>
        </row>
        <row r="70">
          <cell r="A70" t="str">
            <v>Cuñas para el tensionamiento (acero de preesfuerzo) (item 641)</v>
          </cell>
          <cell r="B70" t="str">
            <v>u</v>
          </cell>
          <cell r="C70">
            <v>12200</v>
          </cell>
        </row>
        <row r="71">
          <cell r="A71" t="str">
            <v>Disolvente para pintura (especificar el tipo de disolvente que está utilizando)</v>
          </cell>
          <cell r="B71" t="str">
            <v>gal</v>
          </cell>
          <cell r="C71">
            <v>13900</v>
          </cell>
        </row>
        <row r="72">
          <cell r="A72" t="str">
            <v>Disolvente para pintura (especificar el tipo de disolvente que está utilizando)</v>
          </cell>
          <cell r="B72" t="str">
            <v>gal</v>
          </cell>
          <cell r="C72">
            <v>20500</v>
          </cell>
        </row>
        <row r="73">
          <cell r="A73" t="str">
            <v>Ductos para tensionimiento (acero de preesfuerzo) (item 641)</v>
          </cell>
          <cell r="B73" t="str">
            <v>m</v>
          </cell>
          <cell r="C73">
            <v>8400</v>
          </cell>
        </row>
        <row r="74">
          <cell r="A74" t="str">
            <v>Emulsión CRM</v>
          </cell>
          <cell r="B74" t="str">
            <v>l</v>
          </cell>
          <cell r="C74">
            <v>960</v>
          </cell>
        </row>
        <row r="75">
          <cell r="A75" t="str">
            <v>Emulsión Modificada con polímeros CRM-m</v>
          </cell>
          <cell r="B75" t="str">
            <v>l</v>
          </cell>
          <cell r="C75">
            <v>1344</v>
          </cell>
        </row>
        <row r="76">
          <cell r="A76" t="str">
            <v>Emulsión CRL-0</v>
          </cell>
          <cell r="B76" t="str">
            <v>l</v>
          </cell>
          <cell r="C76">
            <v>1150</v>
          </cell>
        </row>
        <row r="77">
          <cell r="A77" t="str">
            <v>Emulsión CRL-1</v>
          </cell>
          <cell r="B77" t="str">
            <v>l</v>
          </cell>
          <cell r="C77">
            <v>949</v>
          </cell>
        </row>
        <row r="78">
          <cell r="A78" t="str">
            <v>Emulsión CRL-1h</v>
          </cell>
          <cell r="B78" t="str">
            <v>l</v>
          </cell>
          <cell r="C78">
            <v>1077</v>
          </cell>
        </row>
        <row r="79">
          <cell r="A79" t="str">
            <v>Emulsión CRL-1hm</v>
          </cell>
          <cell r="B79" t="str">
            <v>l</v>
          </cell>
          <cell r="C79">
            <v>1344</v>
          </cell>
        </row>
        <row r="80">
          <cell r="A80" t="str">
            <v>Emulsión CRR-1</v>
          </cell>
          <cell r="B80" t="str">
            <v>l</v>
          </cell>
          <cell r="C80">
            <v>1280</v>
          </cell>
        </row>
        <row r="81">
          <cell r="A81" t="str">
            <v>Emulsión CRR-2</v>
          </cell>
          <cell r="B81" t="str">
            <v>l</v>
          </cell>
          <cell r="C81">
            <v>974</v>
          </cell>
        </row>
        <row r="82">
          <cell r="A82" t="str">
            <v>Emulsión CRR-1m</v>
          </cell>
          <cell r="B82" t="str">
            <v>l</v>
          </cell>
          <cell r="C82">
            <v>1145</v>
          </cell>
        </row>
        <row r="83">
          <cell r="A83" t="str">
            <v>Emulsión CRR-2m</v>
          </cell>
          <cell r="B83" t="str">
            <v>l</v>
          </cell>
          <cell r="C83">
            <v>1187</v>
          </cell>
        </row>
        <row r="84">
          <cell r="A84" t="str">
            <v>Esferas reflectivas</v>
          </cell>
          <cell r="B84" t="str">
            <v>kg</v>
          </cell>
          <cell r="C84">
            <v>4000</v>
          </cell>
        </row>
        <row r="85">
          <cell r="A85" t="str">
            <v>Estacas, Pintura, Tachuela, Hilo</v>
          </cell>
          <cell r="B85" t="str">
            <v>glb</v>
          </cell>
          <cell r="C85">
            <v>200</v>
          </cell>
        </row>
        <row r="86">
          <cell r="A86" t="str">
            <v>Explosivos  75% (INDUGEL)</v>
          </cell>
          <cell r="B86" t="str">
            <v>lb</v>
          </cell>
          <cell r="C86">
            <v>6750</v>
          </cell>
        </row>
        <row r="87">
          <cell r="A87" t="str">
            <v>Formaleta (gaviones, juntas de bordillos, juntas de cunetas, muros, concreto clase D,E y G)</v>
          </cell>
          <cell r="B87" t="str">
            <v>m²</v>
          </cell>
          <cell r="C87">
            <v>4650</v>
          </cell>
        </row>
        <row r="88">
          <cell r="A88" t="str">
            <v>Formaleta concreto clase A,B y C</v>
          </cell>
          <cell r="B88" t="str">
            <v>m²</v>
          </cell>
          <cell r="C88">
            <v>6190</v>
          </cell>
        </row>
        <row r="89">
          <cell r="A89" t="str">
            <v>Formaleta para baranda de concreto</v>
          </cell>
          <cell r="B89" t="str">
            <v>m</v>
          </cell>
          <cell r="C89">
            <v>35595</v>
          </cell>
        </row>
        <row r="90">
          <cell r="A90" t="str">
            <v>Formaleta para muros (para muros de contencion) (item 682)</v>
          </cell>
          <cell r="B90" t="str">
            <v>m²</v>
          </cell>
          <cell r="C90">
            <v>9920</v>
          </cell>
        </row>
        <row r="91">
          <cell r="A91" t="str">
            <v>Formaleta platina y accesorios (Escamas en concreto)</v>
          </cell>
          <cell r="B91" t="str">
            <v>glb</v>
          </cell>
          <cell r="C91">
            <v>148900</v>
          </cell>
        </row>
        <row r="92">
          <cell r="A92" t="str">
            <v>Fulminantes</v>
          </cell>
          <cell r="B92" t="str">
            <v>u</v>
          </cell>
          <cell r="C92">
            <v>720</v>
          </cell>
        </row>
        <row r="93">
          <cell r="A93" t="str">
            <v>Fundente</v>
          </cell>
          <cell r="B93" t="str">
            <v>kg</v>
          </cell>
          <cell r="C93">
            <v>22800</v>
          </cell>
        </row>
        <row r="94">
          <cell r="A94" t="str">
            <v>Gas propano</v>
          </cell>
          <cell r="B94" t="str">
            <v>kg</v>
          </cell>
          <cell r="C94">
            <v>7400</v>
          </cell>
        </row>
        <row r="95">
          <cell r="A95" t="str">
            <v>Geoterxtil T-2400 o similar (provedores Lafayet, Tensar, Omnes u otros)</v>
          </cell>
          <cell r="B95" t="str">
            <v>m²</v>
          </cell>
          <cell r="C95">
            <v>5299</v>
          </cell>
        </row>
        <row r="96">
          <cell r="A96" t="str">
            <v>Geotextil NT-2500 o similar (provedores, Tensar, Omnes u otros)</v>
          </cell>
          <cell r="B96" t="str">
            <v>m²</v>
          </cell>
          <cell r="C96">
            <v>4756</v>
          </cell>
        </row>
        <row r="97">
          <cell r="A97" t="str">
            <v>Geotextil NT REPAV 450 o similar (provedores Lafayet, Tensar, Omnes u otros)</v>
          </cell>
          <cell r="B97" t="str">
            <v>m²</v>
          </cell>
          <cell r="C97">
            <v>3711</v>
          </cell>
        </row>
        <row r="98">
          <cell r="A98" t="str">
            <v>Geotextil T-2100 o similar (provedores Lafayet, Tensar, Omnes u otros)</v>
          </cell>
          <cell r="B98" t="str">
            <v>m²</v>
          </cell>
          <cell r="C98">
            <v>4403</v>
          </cell>
        </row>
        <row r="99">
          <cell r="A99" t="str">
            <v>Grapas</v>
          </cell>
          <cell r="B99" t="str">
            <v>kg</v>
          </cell>
          <cell r="C99">
            <v>5000</v>
          </cell>
        </row>
        <row r="100">
          <cell r="A100" t="str">
            <v>Grava de trituración (Gravilla)</v>
          </cell>
          <cell r="B100" t="str">
            <v>m³</v>
          </cell>
          <cell r="C100">
            <v>45000</v>
          </cell>
        </row>
        <row r="101">
          <cell r="A101" t="str">
            <v>Lechada para ductos (acero de preesfuerzo)</v>
          </cell>
          <cell r="B101" t="str">
            <v>l</v>
          </cell>
          <cell r="C101">
            <v>790</v>
          </cell>
        </row>
        <row r="102">
          <cell r="A102" t="str">
            <v>Limpiador 1/4 de galón (anclajes)</v>
          </cell>
          <cell r="B102" t="str">
            <v>u</v>
          </cell>
          <cell r="C102">
            <v>18900</v>
          </cell>
        </row>
        <row r="103">
          <cell r="A103" t="str">
            <v>Listón en guadua para empradizar</v>
          </cell>
          <cell r="B103" t="str">
            <v>m</v>
          </cell>
          <cell r="C103">
            <v>1240</v>
          </cell>
        </row>
        <row r="104">
          <cell r="A104" t="str">
            <v>Manguera de polietileno de 3"</v>
          </cell>
          <cell r="B104" t="str">
            <v>m</v>
          </cell>
          <cell r="C104">
            <v>5650</v>
          </cell>
        </row>
        <row r="105">
          <cell r="A105" t="str">
            <v>Malla para gaviones (2M3)</v>
          </cell>
          <cell r="B105" t="str">
            <v>u</v>
          </cell>
          <cell r="C105">
            <v>51500</v>
          </cell>
        </row>
        <row r="106">
          <cell r="A106" t="str">
            <v>Malla eslabonada, calibre 10, 6 ojos</v>
          </cell>
          <cell r="B106" t="str">
            <v>m²</v>
          </cell>
          <cell r="C106">
            <v>11200</v>
          </cell>
        </row>
        <row r="107">
          <cell r="A107" t="str">
            <v>Material de afirmado</v>
          </cell>
          <cell r="B107" t="str">
            <v>m³</v>
          </cell>
          <cell r="C107">
            <v>18000</v>
          </cell>
        </row>
        <row r="108">
          <cell r="A108" t="str">
            <v>Material de afirmado de la zona</v>
          </cell>
          <cell r="B108" t="str">
            <v>m³</v>
          </cell>
          <cell r="C108">
            <v>6000</v>
          </cell>
        </row>
        <row r="109">
          <cell r="A109" t="str">
            <v>Material de Base</v>
          </cell>
          <cell r="B109" t="str">
            <v>m³</v>
          </cell>
          <cell r="C109">
            <v>25520</v>
          </cell>
        </row>
        <row r="110">
          <cell r="A110" t="str">
            <v>Material de la zona (para estabilizar bases)</v>
          </cell>
          <cell r="B110" t="str">
            <v>m³</v>
          </cell>
          <cell r="C110">
            <v>22400</v>
          </cell>
        </row>
        <row r="111">
          <cell r="A111" t="str">
            <v>Material de base (gradación 1)</v>
          </cell>
          <cell r="B111" t="str">
            <v>m³</v>
          </cell>
          <cell r="C111">
            <v>27839.999999999996</v>
          </cell>
        </row>
        <row r="112">
          <cell r="A112" t="str">
            <v>Material de base (gradación 2)</v>
          </cell>
          <cell r="B112" t="str">
            <v>m³</v>
          </cell>
          <cell r="C112">
            <v>27839.999999999996</v>
          </cell>
        </row>
        <row r="113">
          <cell r="A113" t="str">
            <v>Material de base (gradación 3)</v>
          </cell>
          <cell r="B113" t="str">
            <v>m³</v>
          </cell>
          <cell r="C113">
            <v>27839.999999999996</v>
          </cell>
        </row>
        <row r="114">
          <cell r="A114" t="str">
            <v>Material para pedraplén</v>
          </cell>
          <cell r="B114" t="str">
            <v>m³</v>
          </cell>
          <cell r="C114">
            <v>19720</v>
          </cell>
        </row>
        <row r="115">
          <cell r="A115" t="str">
            <v>Material de Sub- Base para Bacheo</v>
          </cell>
          <cell r="B115" t="str">
            <v>m³</v>
          </cell>
          <cell r="C115">
            <v>25520</v>
          </cell>
        </row>
        <row r="116">
          <cell r="A116" t="str">
            <v>Material de Sub- Base SBG-1</v>
          </cell>
          <cell r="B116" t="str">
            <v>m³</v>
          </cell>
          <cell r="C116">
            <v>25520</v>
          </cell>
        </row>
        <row r="117">
          <cell r="A117" t="str">
            <v>Material de Sub- Base SBG-2</v>
          </cell>
          <cell r="B117" t="str">
            <v>m³</v>
          </cell>
          <cell r="C117">
            <v>25520</v>
          </cell>
        </row>
        <row r="118">
          <cell r="A118" t="str">
            <v xml:space="preserve">Material seleccionado para relleno </v>
          </cell>
          <cell r="B118" t="str">
            <v>m³</v>
          </cell>
          <cell r="C118">
            <v>18000</v>
          </cell>
        </row>
        <row r="119">
          <cell r="A119" t="str">
            <v>Material drenante (tamaño máximo 3") (item 673.2)</v>
          </cell>
          <cell r="B119" t="str">
            <v>m³</v>
          </cell>
          <cell r="C119">
            <v>23200</v>
          </cell>
        </row>
        <row r="120">
          <cell r="A120" t="str">
            <v>Material filtrante (tamaño máximo 6") (item 610.2)</v>
          </cell>
          <cell r="B120" t="str">
            <v>m³</v>
          </cell>
          <cell r="C120">
            <v>19720</v>
          </cell>
        </row>
        <row r="121">
          <cell r="A121" t="str">
            <v>Mecha Lenta</v>
          </cell>
          <cell r="B121" t="str">
            <v>m</v>
          </cell>
          <cell r="C121">
            <v>825</v>
          </cell>
        </row>
        <row r="122">
          <cell r="A122" t="str">
            <v>Mezcla abierta en caliente MAC-1</v>
          </cell>
          <cell r="B122" t="str">
            <v>m³</v>
          </cell>
          <cell r="C122">
            <v>243600</v>
          </cell>
        </row>
        <row r="123">
          <cell r="A123" t="str">
            <v>Mezcla abierta en caliente MAC-2</v>
          </cell>
          <cell r="B123" t="str">
            <v>m³</v>
          </cell>
          <cell r="C123">
            <v>248472</v>
          </cell>
        </row>
        <row r="124">
          <cell r="A124" t="str">
            <v>Mezcla abierta en caliente MAC-3</v>
          </cell>
          <cell r="B124" t="str">
            <v>m³</v>
          </cell>
          <cell r="C124">
            <v>253441</v>
          </cell>
        </row>
        <row r="125">
          <cell r="A125" t="str">
            <v>mezcla abierta en frio MAF-1</v>
          </cell>
          <cell r="B125" t="str">
            <v>m³</v>
          </cell>
          <cell r="C125">
            <v>259434</v>
          </cell>
        </row>
        <row r="126">
          <cell r="A126" t="str">
            <v>mezcla abierta en frio MAF-2</v>
          </cell>
          <cell r="B126" t="str">
            <v>m³</v>
          </cell>
          <cell r="C126">
            <v>245650</v>
          </cell>
        </row>
        <row r="127">
          <cell r="A127" t="str">
            <v>mezcla abierta en frio MAF-3</v>
          </cell>
          <cell r="B127" t="str">
            <v>m³</v>
          </cell>
          <cell r="C127">
            <v>238720</v>
          </cell>
        </row>
        <row r="128">
          <cell r="A128" t="str">
            <v>Mezcla densa en caliente MDC-0</v>
          </cell>
          <cell r="B128" t="str">
            <v>m³</v>
          </cell>
          <cell r="C128">
            <v>243600</v>
          </cell>
        </row>
        <row r="129">
          <cell r="A129" t="str">
            <v>Mezcla densa en caliente MDC-1</v>
          </cell>
          <cell r="B129" t="str">
            <v>m³</v>
          </cell>
          <cell r="C129">
            <v>292436</v>
          </cell>
        </row>
        <row r="130">
          <cell r="A130" t="str">
            <v>Mezcla densa en caliente MDC-2</v>
          </cell>
          <cell r="B130" t="str">
            <v>m³</v>
          </cell>
          <cell r="C130">
            <v>292436</v>
          </cell>
        </row>
        <row r="131">
          <cell r="A131" t="str">
            <v>Mezcla densa en caliente MDC-3</v>
          </cell>
          <cell r="B131" t="str">
            <v>m³</v>
          </cell>
          <cell r="C131">
            <v>276080</v>
          </cell>
        </row>
        <row r="132">
          <cell r="A132" t="str">
            <v>Mezcla densa en frio MDF-1</v>
          </cell>
          <cell r="B132" t="str">
            <v>m³</v>
          </cell>
          <cell r="C132">
            <v>277704</v>
          </cell>
        </row>
        <row r="133">
          <cell r="A133" t="str">
            <v>Mezcla densa en frio MDF-2</v>
          </cell>
          <cell r="B133" t="str">
            <v>m³</v>
          </cell>
          <cell r="C133">
            <v>277704</v>
          </cell>
        </row>
        <row r="134">
          <cell r="A134" t="str">
            <v>Mezcla densa en frio MDF-3</v>
          </cell>
          <cell r="B134" t="str">
            <v>m³</v>
          </cell>
          <cell r="C134">
            <v>277704</v>
          </cell>
        </row>
        <row r="135">
          <cell r="A135" t="str">
            <v>Mezcla discontinua en caliente M-1</v>
          </cell>
          <cell r="B135" t="str">
            <v>m³</v>
          </cell>
          <cell r="C135">
            <v>135800</v>
          </cell>
        </row>
        <row r="136">
          <cell r="A136" t="str">
            <v>Mezcla discontinua en caliente M-2</v>
          </cell>
          <cell r="B136" t="str">
            <v>m³</v>
          </cell>
          <cell r="C136">
            <v>135800</v>
          </cell>
        </row>
        <row r="137">
          <cell r="A137" t="str">
            <v>Mezcla discontinua en caliente F-1</v>
          </cell>
          <cell r="B137" t="str">
            <v>m³</v>
          </cell>
          <cell r="C137">
            <v>135800</v>
          </cell>
        </row>
        <row r="138">
          <cell r="A138" t="str">
            <v>Mezcla discontinua en caliente F-2</v>
          </cell>
          <cell r="B138" t="str">
            <v>m³</v>
          </cell>
          <cell r="C138">
            <v>135800</v>
          </cell>
        </row>
        <row r="139">
          <cell r="A139" t="str">
            <v>Mortero 1:4</v>
          </cell>
          <cell r="B139" t="str">
            <v>m³</v>
          </cell>
          <cell r="C139">
            <v>269611.90000000002</v>
          </cell>
        </row>
        <row r="140">
          <cell r="A140" t="str">
            <v xml:space="preserve">Nutrientes (para remoción de especies vegetales) (dap, triple 15, urea o similar) (item 201.9) </v>
          </cell>
          <cell r="B140" t="str">
            <v>kg</v>
          </cell>
          <cell r="C140">
            <v>1230</v>
          </cell>
        </row>
        <row r="141">
          <cell r="A141" t="str">
            <v>Obra falsa concreto clase A y B (puntal de 3m metálico)</v>
          </cell>
          <cell r="B141" t="str">
            <v>m²</v>
          </cell>
          <cell r="C141">
            <v>5000</v>
          </cell>
        </row>
        <row r="142">
          <cell r="A142" t="str">
            <v>Oxigeno industrial</v>
          </cell>
          <cell r="B142" t="str">
            <v>kg</v>
          </cell>
          <cell r="C142">
            <v>8700</v>
          </cell>
        </row>
        <row r="143">
          <cell r="A143" t="str">
            <v>Paral en madera rolliza de 3" (tablestacados)</v>
          </cell>
          <cell r="B143" t="str">
            <v>m</v>
          </cell>
          <cell r="C143">
            <v>3350</v>
          </cell>
        </row>
        <row r="144">
          <cell r="A144" t="str">
            <v>Paral en madera rolliza de 6" y 5m de longitud (tablestacados)</v>
          </cell>
          <cell r="B144" t="str">
            <v>u</v>
          </cell>
          <cell r="C144">
            <v>83500</v>
          </cell>
        </row>
        <row r="145">
          <cell r="A145" t="str">
            <v>Paral en madera rolliza de 5" y 4,5 m de longitud (tablestacados)</v>
          </cell>
          <cell r="B145" t="str">
            <v>u</v>
          </cell>
          <cell r="C145">
            <v>98900</v>
          </cell>
        </row>
        <row r="146">
          <cell r="A146" t="str">
            <v>Paral en madera rolliza de 6" y 8m de longitud (tablestacados)</v>
          </cell>
          <cell r="B146" t="str">
            <v>u</v>
          </cell>
        </row>
        <row r="147">
          <cell r="A147" t="str">
            <v>Pegante epóxico</v>
          </cell>
          <cell r="B147" t="str">
            <v>kg</v>
          </cell>
          <cell r="C147">
            <v>25520</v>
          </cell>
        </row>
        <row r="148">
          <cell r="A148" t="str">
            <v>Piedra para concreto ciclópeo (rajón o canto rodado)</v>
          </cell>
          <cell r="B148" t="str">
            <v>m³</v>
          </cell>
          <cell r="C148">
            <v>18500</v>
          </cell>
        </row>
        <row r="149">
          <cell r="A149" t="str">
            <v>Piedra para gavión</v>
          </cell>
          <cell r="B149" t="str">
            <v>m³</v>
          </cell>
          <cell r="C149">
            <v>18500</v>
          </cell>
        </row>
        <row r="150">
          <cell r="A150" t="str">
            <v>Pintura acrilica pura para tráfico</v>
          </cell>
          <cell r="B150" t="str">
            <v>gal</v>
          </cell>
          <cell r="C150">
            <v>67000</v>
          </cell>
        </row>
        <row r="151">
          <cell r="A151" t="str">
            <v>Pintura Termoplastica para tráfico</v>
          </cell>
          <cell r="B151" t="str">
            <v>gal</v>
          </cell>
          <cell r="C151">
            <v>76500</v>
          </cell>
        </row>
        <row r="152">
          <cell r="A152" t="str">
            <v>Pintura anticorrosiva</v>
          </cell>
          <cell r="B152" t="str">
            <v>gal</v>
          </cell>
          <cell r="C152">
            <v>49863</v>
          </cell>
        </row>
        <row r="153">
          <cell r="A153" t="str">
            <v>Pintura acrilica, esmalte o similar (pintura de estructuras metálicas) (item 650.4)</v>
          </cell>
          <cell r="B153" t="str">
            <v>gal</v>
          </cell>
          <cell r="C153">
            <v>60366</v>
          </cell>
        </row>
        <row r="154">
          <cell r="A154" t="str">
            <v>Pilote en madera barbosco de 15*15</v>
          </cell>
          <cell r="B154" t="str">
            <v>m</v>
          </cell>
          <cell r="C154">
            <v>36700</v>
          </cell>
        </row>
        <row r="155">
          <cell r="A155" t="str">
            <v>Platina de 1" x 1/4" (cerramiento en malla)</v>
          </cell>
          <cell r="B155" t="str">
            <v>m</v>
          </cell>
          <cell r="C155">
            <v>5219</v>
          </cell>
        </row>
        <row r="156">
          <cell r="A156" t="str">
            <v>PLATINA 3/4", ACERO A-36</v>
          </cell>
          <cell r="B156" t="str">
            <v>m²</v>
          </cell>
          <cell r="C156">
            <v>520000</v>
          </cell>
        </row>
        <row r="157">
          <cell r="A157" t="str">
            <v>Poste de madera para cercas</v>
          </cell>
          <cell r="B157" t="str">
            <v>u</v>
          </cell>
          <cell r="C157">
            <v>9500</v>
          </cell>
        </row>
        <row r="158">
          <cell r="A158" t="str">
            <v>Poste kilometraje</v>
          </cell>
          <cell r="B158" t="str">
            <v>u</v>
          </cell>
          <cell r="C158">
            <v>90000</v>
          </cell>
        </row>
        <row r="159">
          <cell r="A159" t="str">
            <v>Poste en angulo de 2*2*1/4 de 3,5m para señal</v>
          </cell>
          <cell r="B159" t="str">
            <v>u</v>
          </cell>
          <cell r="C159">
            <v>69495.69666666667</v>
          </cell>
        </row>
        <row r="160">
          <cell r="A160" t="str">
            <v>Postes de concreto para cercas</v>
          </cell>
          <cell r="B160" t="str">
            <v>u</v>
          </cell>
          <cell r="C160">
            <v>22000</v>
          </cell>
        </row>
        <row r="161">
          <cell r="A161" t="str">
            <v>Postes para defensa metálica (1,80m)</v>
          </cell>
          <cell r="B161" t="str">
            <v>u</v>
          </cell>
          <cell r="C161">
            <v>130000</v>
          </cell>
        </row>
        <row r="162">
          <cell r="A162" t="str">
            <v>Quimico estabilizante (PROBASE)</v>
          </cell>
          <cell r="B162" t="str">
            <v>l</v>
          </cell>
          <cell r="C162">
            <v>54900</v>
          </cell>
        </row>
        <row r="163">
          <cell r="A163" t="str">
            <v>Resina termoplastica</v>
          </cell>
          <cell r="B163" t="str">
            <v>kg</v>
          </cell>
          <cell r="C163">
            <v>4350</v>
          </cell>
        </row>
        <row r="164">
          <cell r="A164" t="str">
            <v>Salida en PVC D=2" (accesorio para drenes horizontales de 2")</v>
          </cell>
          <cell r="B164" t="str">
            <v>u</v>
          </cell>
          <cell r="C164">
            <v>980</v>
          </cell>
        </row>
        <row r="165">
          <cell r="A165" t="str">
            <v>Sección final de defensa metálica</v>
          </cell>
          <cell r="B165" t="str">
            <v>u</v>
          </cell>
          <cell r="C165">
            <v>60000</v>
          </cell>
        </row>
        <row r="166">
          <cell r="A166" t="str">
            <v>Sello de silicona o sellador autonivelante</v>
          </cell>
          <cell r="B166" t="str">
            <v>m</v>
          </cell>
          <cell r="C166">
            <v>3800</v>
          </cell>
        </row>
        <row r="167">
          <cell r="A167" t="str">
            <v>Semillas para empradizar</v>
          </cell>
          <cell r="B167" t="str">
            <v>kg</v>
          </cell>
          <cell r="C167">
            <v>22470</v>
          </cell>
        </row>
        <row r="168">
          <cell r="A168" t="str">
            <v>Tablero en lámina galvanizada de 75cm*75cm, calibre 16, reflectivo tipo 1.</v>
          </cell>
          <cell r="B168" t="str">
            <v>u</v>
          </cell>
          <cell r="C168">
            <v>90000</v>
          </cell>
        </row>
        <row r="169">
          <cell r="A169" t="str">
            <v>Tablero en lámina galvanizada de 90cm*90cm, calibre 16, reflectivo tipo 1.</v>
          </cell>
          <cell r="B169" t="str">
            <v>u</v>
          </cell>
          <cell r="C169">
            <v>102000</v>
          </cell>
        </row>
        <row r="170">
          <cell r="A170" t="str">
            <v xml:space="preserve">Tablero en lámina galvanizado, calibre 16, reflectivo tipo 1. </v>
          </cell>
          <cell r="B170" t="str">
            <v>m²</v>
          </cell>
          <cell r="C170">
            <v>98000</v>
          </cell>
        </row>
        <row r="171">
          <cell r="A171" t="str">
            <v>Soldadura 6013 de 1/8</v>
          </cell>
          <cell r="B171" t="str">
            <v>kg</v>
          </cell>
          <cell r="C171">
            <v>8853.119999999999</v>
          </cell>
        </row>
        <row r="172">
          <cell r="A172" t="str">
            <v>Soldadura en PVC 1/8 de galón (anclajes)</v>
          </cell>
          <cell r="B172" t="str">
            <v>u</v>
          </cell>
          <cell r="C172">
            <v>39500</v>
          </cell>
        </row>
        <row r="173">
          <cell r="A173" t="str">
            <v>Soldadura 7018</v>
          </cell>
          <cell r="B173" t="str">
            <v>kg</v>
          </cell>
          <cell r="C173">
            <v>9844.92</v>
          </cell>
        </row>
        <row r="174">
          <cell r="A174" t="str">
            <v>SOLDADURA 6063</v>
          </cell>
          <cell r="C174">
            <v>25000</v>
          </cell>
        </row>
        <row r="175">
          <cell r="A175" t="str">
            <v>Soldadura L-70</v>
          </cell>
          <cell r="B175" t="str">
            <v>kg</v>
          </cell>
          <cell r="C175">
            <v>14300</v>
          </cell>
        </row>
        <row r="176">
          <cell r="A176" t="str">
            <v>Superplastificante Sikament</v>
          </cell>
          <cell r="B176" t="str">
            <v>gal</v>
          </cell>
          <cell r="C176">
            <v>39300</v>
          </cell>
        </row>
        <row r="177">
          <cell r="A177" t="str">
            <v>Tablestaca en madera aserrada (0,25*0,03*3)</v>
          </cell>
          <cell r="B177" t="str">
            <v>u</v>
          </cell>
          <cell r="C177">
            <v>16900</v>
          </cell>
        </row>
        <row r="178">
          <cell r="A178" t="str">
            <v>Tablestaca en madera aserrada (0,3*0,03*3)</v>
          </cell>
          <cell r="B178" t="str">
            <v>u</v>
          </cell>
          <cell r="C178">
            <v>14550</v>
          </cell>
        </row>
        <row r="179">
          <cell r="A179" t="str">
            <v>Tablestaca metálica (riel de 70 lb/yarda)</v>
          </cell>
          <cell r="B179" t="str">
            <v>u</v>
          </cell>
        </row>
        <row r="180">
          <cell r="A180" t="str">
            <v>Tacha reflectiva</v>
          </cell>
          <cell r="B180" t="str">
            <v>u</v>
          </cell>
          <cell r="C180">
            <v>3480</v>
          </cell>
        </row>
        <row r="181">
          <cell r="A181" t="str">
            <v>Tapón en PVC RD21 de 1" (para anclajes)</v>
          </cell>
          <cell r="B181" t="str">
            <v>u</v>
          </cell>
          <cell r="C181">
            <v>580</v>
          </cell>
        </row>
        <row r="182">
          <cell r="A182" t="str">
            <v xml:space="preserve">Tierra abonada </v>
          </cell>
          <cell r="B182" t="str">
            <v>m³</v>
          </cell>
          <cell r="C182">
            <v>16223</v>
          </cell>
        </row>
        <row r="183">
          <cell r="A183" t="str">
            <v>Tornillos para defensa metálica</v>
          </cell>
          <cell r="B183" t="str">
            <v>u</v>
          </cell>
          <cell r="C183">
            <v>1290</v>
          </cell>
        </row>
        <row r="184">
          <cell r="A184" t="str">
            <v>Tornillos para señalizaión</v>
          </cell>
          <cell r="B184" t="str">
            <v>u</v>
          </cell>
          <cell r="C184">
            <v>100</v>
          </cell>
        </row>
        <row r="185">
          <cell r="A185" t="str">
            <v>Torón de tensionmiento 1/2" o 5/8" (acero de preesfuerzo) (item 641)</v>
          </cell>
          <cell r="B185" t="str">
            <v>kg</v>
          </cell>
          <cell r="C185">
            <v>3900</v>
          </cell>
        </row>
        <row r="186">
          <cell r="A186" t="str">
            <v>Tramo recto para defensas métalicas (Tramo de 3.81 m)</v>
          </cell>
          <cell r="B186" t="str">
            <v>m</v>
          </cell>
          <cell r="C186">
            <v>65200</v>
          </cell>
        </row>
        <row r="187">
          <cell r="A187" t="str">
            <v>Trompetas de 12 torones (acero de preesfuerzo) (item 641)</v>
          </cell>
          <cell r="B187" t="str">
            <v>kg</v>
          </cell>
          <cell r="C187">
            <v>48900</v>
          </cell>
        </row>
        <row r="188">
          <cell r="A188" t="str">
            <v>Tubería D=4" tipo pesado, E=2mm (baranda metálica)</v>
          </cell>
          <cell r="B188" t="str">
            <v>m</v>
          </cell>
          <cell r="C188">
            <v>26700</v>
          </cell>
        </row>
        <row r="189">
          <cell r="A189" t="str">
            <v>Tubería en H de D=1/4", H=1.40m, A=0.20m (baranda metálica)</v>
          </cell>
          <cell r="B189" t="str">
            <v>m</v>
          </cell>
          <cell r="C189">
            <v>49800</v>
          </cell>
        </row>
        <row r="190">
          <cell r="A190" t="str">
            <v>Tuberia Perforada en PVC de 2" (drenes horizontales de 2")</v>
          </cell>
          <cell r="B190" t="str">
            <v>m</v>
          </cell>
          <cell r="C190">
            <v>10300</v>
          </cell>
        </row>
        <row r="191">
          <cell r="A191" t="str">
            <v>Tuberia PVC RD21 de 1" (para anclajes)</v>
          </cell>
          <cell r="B191" t="str">
            <v>m</v>
          </cell>
          <cell r="C191">
            <v>6667</v>
          </cell>
        </row>
        <row r="192">
          <cell r="A192" t="str">
            <v>Tuberia PVC de 1" (para escamas en concreto)</v>
          </cell>
          <cell r="B192" t="str">
            <v>u</v>
          </cell>
          <cell r="C192">
            <v>4560</v>
          </cell>
        </row>
        <row r="193">
          <cell r="A193" t="str">
            <v>Tuberia de 10" PAA vaciado tremi de 4 mts</v>
          </cell>
          <cell r="B193" t="str">
            <v>u</v>
          </cell>
          <cell r="C193">
            <v>53100</v>
          </cell>
        </row>
        <row r="194">
          <cell r="A194" t="str">
            <v>Tubo concreto reforzado 900mm TIPO I</v>
          </cell>
          <cell r="B194" t="str">
            <v>m</v>
          </cell>
          <cell r="C194">
            <v>220000</v>
          </cell>
        </row>
        <row r="195">
          <cell r="A195" t="str">
            <v>Tubo concreto reforzado 900mm TIPO II</v>
          </cell>
          <cell r="B195" t="str">
            <v>m</v>
          </cell>
          <cell r="C195">
            <v>309800</v>
          </cell>
        </row>
        <row r="196">
          <cell r="A196" t="str">
            <v>Tubo concreto simple 450mm</v>
          </cell>
          <cell r="B196" t="str">
            <v>m</v>
          </cell>
          <cell r="C196">
            <v>70100</v>
          </cell>
        </row>
        <row r="197">
          <cell r="A197" t="str">
            <v>Tubo concreto simple 500 mm</v>
          </cell>
          <cell r="B197" t="str">
            <v>m</v>
          </cell>
          <cell r="C197">
            <v>73100</v>
          </cell>
        </row>
        <row r="198">
          <cell r="A198" t="str">
            <v>Tubo concreto simple 600 mm</v>
          </cell>
          <cell r="B198" t="str">
            <v>m</v>
          </cell>
          <cell r="C198">
            <v>93000</v>
          </cell>
        </row>
        <row r="199">
          <cell r="A199" t="str">
            <v>Tubo corrugado de acero galvanizado MP-68</v>
          </cell>
          <cell r="B199" t="str">
            <v>m</v>
          </cell>
          <cell r="C199">
            <v>123500</v>
          </cell>
        </row>
        <row r="200">
          <cell r="A200" t="str">
            <v>Tubo para cerramiento, calibre 16 de 2,7m (cerramientos en malla)</v>
          </cell>
          <cell r="B200" t="str">
            <v>u</v>
          </cell>
          <cell r="C200">
            <v>32324</v>
          </cell>
        </row>
        <row r="201">
          <cell r="A201" t="str">
            <v>Unión en PVC RD21 de 1" (para anclajes)</v>
          </cell>
          <cell r="B201" t="str">
            <v>u</v>
          </cell>
          <cell r="C201">
            <v>560</v>
          </cell>
        </row>
        <row r="202">
          <cell r="A202" t="str">
            <v>Unión en PVC D=2" (accesorio para drenes horizontales de 2")</v>
          </cell>
          <cell r="B202" t="str">
            <v>u</v>
          </cell>
          <cell r="C202">
            <v>800</v>
          </cell>
        </row>
        <row r="203">
          <cell r="A203" t="str">
            <v>Remaches</v>
          </cell>
          <cell r="B203" t="str">
            <v>u</v>
          </cell>
          <cell r="C203">
            <v>25</v>
          </cell>
        </row>
        <row r="204">
          <cell r="A204" t="str">
            <v>Tarifa transporte emulsión asfáltica</v>
          </cell>
          <cell r="B204" t="str">
            <v>l</v>
          </cell>
          <cell r="C204">
            <v>1.0999999999999999E-2</v>
          </cell>
        </row>
        <row r="205">
          <cell r="A205" t="str">
            <v>Geotextil NT 2100</v>
          </cell>
          <cell r="B205" t="str">
            <v>m²</v>
          </cell>
          <cell r="C205">
            <v>3800</v>
          </cell>
        </row>
        <row r="206">
          <cell r="A206" t="str">
            <v>Malla de alambre electrosoldada</v>
          </cell>
          <cell r="B206" t="str">
            <v>m²</v>
          </cell>
          <cell r="C206">
            <v>10560</v>
          </cell>
        </row>
        <row r="207">
          <cell r="A207" t="str">
            <v>Tierra orgánica</v>
          </cell>
          <cell r="B207" t="str">
            <v>m³</v>
          </cell>
          <cell r="C207">
            <v>25400</v>
          </cell>
        </row>
        <row r="208">
          <cell r="A208" t="str">
            <v>Cloruro de calcio sólido en hojuelas</v>
          </cell>
          <cell r="B208" t="str">
            <v>kg</v>
          </cell>
          <cell r="C208">
            <v>4410</v>
          </cell>
        </row>
        <row r="209">
          <cell r="A209" t="str">
            <v>Cloruro de calcio sólido en esferas</v>
          </cell>
          <cell r="B209" t="str">
            <v>kg</v>
          </cell>
          <cell r="C209">
            <v>4450</v>
          </cell>
        </row>
        <row r="210">
          <cell r="A210" t="str">
            <v>Cloruro de calcio líquido</v>
          </cell>
          <cell r="B210" t="str">
            <v>kg</v>
          </cell>
          <cell r="C210">
            <v>3950</v>
          </cell>
        </row>
        <row r="211">
          <cell r="A211" t="str">
            <v>Riego de liga CRR-1</v>
          </cell>
          <cell r="B211" t="str">
            <v>m²</v>
          </cell>
          <cell r="C211">
            <v>855</v>
          </cell>
        </row>
        <row r="213">
          <cell r="A213" t="str">
            <v>Tuberia 6" de segunda (Tipo petrolera)</v>
          </cell>
          <cell r="B213" t="str">
            <v>ml</v>
          </cell>
          <cell r="C213">
            <v>200000</v>
          </cell>
        </row>
        <row r="214">
          <cell r="A214" t="str">
            <v>Tuberia 8" de segunda (Tipo petrolera)</v>
          </cell>
          <cell r="B214" t="str">
            <v>ml</v>
          </cell>
          <cell r="C214">
            <v>250000</v>
          </cell>
        </row>
        <row r="215">
          <cell r="A215" t="str">
            <v>Tuberia 10" de segunda (Tipo petrolera)</v>
          </cell>
          <cell r="B215" t="str">
            <v>ml</v>
          </cell>
          <cell r="C215">
            <v>300000</v>
          </cell>
        </row>
        <row r="216">
          <cell r="A216" t="str">
            <v>Tuberia 12" de segunda (Tipo petrolera)</v>
          </cell>
          <cell r="B216" t="str">
            <v>ml</v>
          </cell>
          <cell r="C216">
            <v>350000</v>
          </cell>
        </row>
        <row r="217">
          <cell r="A217" t="str">
            <v>Pulidora</v>
          </cell>
          <cell r="C217">
            <v>4000</v>
          </cell>
        </row>
        <row r="220">
          <cell r="A220" t="str">
            <v>kg: KILOGRAMO</v>
          </cell>
        </row>
        <row r="221">
          <cell r="A221" t="str">
            <v>lb: LIBRA</v>
          </cell>
        </row>
        <row r="222">
          <cell r="A222" t="str">
            <v>m²: METRO CUADRADO</v>
          </cell>
        </row>
        <row r="223">
          <cell r="A223" t="str">
            <v>m³: METRO CUBICO</v>
          </cell>
        </row>
        <row r="224">
          <cell r="A224" t="str">
            <v>m: METRO LINEAL</v>
          </cell>
        </row>
        <row r="225">
          <cell r="A225" t="str">
            <v>l: LITRO</v>
          </cell>
        </row>
        <row r="226">
          <cell r="A226" t="str">
            <v>u: UNIDAD</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Index"/>
      <sheetName val="materiales"/>
      <sheetName val="otros"/>
      <sheetName val="CONT_ADI"/>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TA CECILIA"/>
      <sheetName val="Hoja1"/>
      <sheetName val="Hoja2"/>
      <sheetName val="ESTADO RED"/>
    </sheetNames>
    <sheetDataSet>
      <sheetData sheetId="0"/>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t="str">
            <v/>
          </cell>
          <cell r="C258" t="str">
            <v/>
          </cell>
          <cell r="D258" t="str">
            <v>VICTOR HERNANDEZ SALCEDO</v>
          </cell>
          <cell r="E258" t="str">
            <v>CR 28 45 27</v>
          </cell>
        </row>
        <row r="259">
          <cell r="A259">
            <v>6200002</v>
          </cell>
          <cell r="B259" t="str">
            <v/>
          </cell>
          <cell r="C259" t="str">
            <v/>
          </cell>
          <cell r="D259" t="str">
            <v>BETTY ALVAREZ</v>
          </cell>
          <cell r="E259" t="str">
            <v>CR 28B 44 10</v>
          </cell>
        </row>
        <row r="260">
          <cell r="A260">
            <v>6200222</v>
          </cell>
          <cell r="B260" t="str">
            <v/>
          </cell>
          <cell r="C260" t="str">
            <v/>
          </cell>
          <cell r="D260" t="str">
            <v>MARIA SALOM TUIRAN</v>
          </cell>
          <cell r="E260" t="str">
            <v>CL 43A 28 40</v>
          </cell>
        </row>
        <row r="261">
          <cell r="A261">
            <v>6200227</v>
          </cell>
          <cell r="B261" t="str">
            <v/>
          </cell>
          <cell r="C261" t="str">
            <v/>
          </cell>
          <cell r="D261" t="str">
            <v>GABRIEL JIMENEZ ORDONEZ</v>
          </cell>
          <cell r="E261" t="str">
            <v>CL 40 27 25</v>
          </cell>
        </row>
      </sheetData>
      <sheetData sheetId="2"/>
      <sheetData sheetId="3"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row r="17">
          <cell r="B17">
            <v>9000</v>
          </cell>
        </row>
        <row r="40">
          <cell r="B40">
            <v>5700</v>
          </cell>
        </row>
        <row r="41">
          <cell r="B41">
            <v>6700</v>
          </cell>
        </row>
        <row r="43">
          <cell r="B43">
            <v>67180</v>
          </cell>
        </row>
      </sheetData>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álculo"/>
      <sheetName val="Tablas"/>
      <sheetName val="Presentación"/>
    </sheetNames>
    <sheetDataSet>
      <sheetData sheetId="0"/>
      <sheetData sheetId="1" refreshError="1"/>
      <sheetData sheetId="2"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uadrillas"/>
      <sheetName val="ANALISIS"/>
      <sheetName val="precios"/>
      <sheetName val="paraiso"/>
      <sheetName val="No.3"/>
      <sheetName val="rend"/>
      <sheetName val="programacion"/>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Cantidades"/>
      <sheetName val="A.P.U"/>
      <sheetName val="Hoja1"/>
      <sheetName val="Insumos"/>
      <sheetName val="Analisis Mano de Obra"/>
      <sheetName val="Analisis Factor Prestacional"/>
      <sheetName val="AIU"/>
      <sheetName val="Programación"/>
      <sheetName val="Analisis AIU"/>
    </sheetNames>
    <sheetDataSet>
      <sheetData sheetId="0"/>
      <sheetData sheetId="1"/>
      <sheetData sheetId="2">
        <row r="10">
          <cell r="B10" t="str">
            <v>P-1</v>
          </cell>
          <cell r="C10" t="str">
            <v>PRELIMINARES</v>
          </cell>
        </row>
        <row r="11">
          <cell r="B11" t="str">
            <v>P-1.47</v>
          </cell>
          <cell r="C11" t="str">
            <v>BODEGA PARA CAMPAMENTO (INCLUYE ADECUACIONES)</v>
          </cell>
          <cell r="D11" t="str">
            <v>m2-mes</v>
          </cell>
        </row>
        <row r="12">
          <cell r="B12" t="str">
            <v>P-1.50</v>
          </cell>
          <cell r="C12" t="str">
            <v>INSTALACION PROVISIONAL DE ACUEDUCTO</v>
          </cell>
          <cell r="D12" t="str">
            <v>und</v>
          </cell>
        </row>
        <row r="13">
          <cell r="B13" t="str">
            <v>P-1.51</v>
          </cell>
          <cell r="C13" t="str">
            <v>INSTALACION PROVISIONAL DE ENERGIA</v>
          </cell>
          <cell r="D13" t="str">
            <v>und</v>
          </cell>
        </row>
        <row r="14">
          <cell r="B14" t="str">
            <v>P-1.1</v>
          </cell>
          <cell r="C14" t="str">
            <v>LOCALIZACION Y REPLANTEO EDIFICIO</v>
          </cell>
          <cell r="D14" t="str">
            <v>m2</v>
          </cell>
        </row>
        <row r="15">
          <cell r="B15" t="str">
            <v>P-1.54</v>
          </cell>
          <cell r="C15" t="str">
            <v>SUMINISTRO, TRANSPORTE E INSTALACION SEÑAL PREVENTIVA, REGLAMENTARIA E INFORMATIVA</v>
          </cell>
          <cell r="D15" t="str">
            <v>und</v>
          </cell>
        </row>
        <row r="16">
          <cell r="B16" t="str">
            <v>P-1.52</v>
          </cell>
          <cell r="C16" t="str">
            <v>SUMINISTRO, TRANSPORTE E INSTALACION VALLA INFORMATIVA GENERAL DEL PROYECTO</v>
          </cell>
          <cell r="D16" t="str">
            <v>m2</v>
          </cell>
        </row>
        <row r="17">
          <cell r="B17" t="str">
            <v>P-1.44</v>
          </cell>
          <cell r="C17" t="str">
            <v xml:space="preserve">DESCAPOTE MANUAL e=0.20 m. </v>
          </cell>
          <cell r="D17" t="str">
            <v>m2</v>
          </cell>
        </row>
        <row r="18">
          <cell r="B18" t="str">
            <v>DE-29.7</v>
          </cell>
          <cell r="C18" t="str">
            <v>DEMOLICIÓN DE ANDENES Y SARDINELES EN CONCRETO HIDRÁULICO</v>
          </cell>
          <cell r="D18" t="str">
            <v>m3</v>
          </cell>
        </row>
        <row r="19">
          <cell r="B19" t="str">
            <v>P-1.74</v>
          </cell>
          <cell r="C19" t="str">
            <v>EVACUACION ESCOMBROS Y SOBRANTES EN VEHICULO AUTOMOTOR MEDIDO EN BANCO</v>
          </cell>
          <cell r="D19" t="str">
            <v>m3</v>
          </cell>
        </row>
        <row r="20">
          <cell r="B20" t="str">
            <v>P-1.49</v>
          </cell>
          <cell r="C20" t="str">
            <v>SUMINISTRO, TRANSPORTE E INSTALACIÓN CERRAMIENTO EN YUTE H= 2 M</v>
          </cell>
          <cell r="D20" t="str">
            <v>ml</v>
          </cell>
        </row>
        <row r="21">
          <cell r="B21" t="str">
            <v>P-1.61</v>
          </cell>
          <cell r="C21" t="str">
            <v xml:space="preserve">SUMINISTRO, TRANSPORTE E INSTALACION CORDÓN PARA CONTROL DE AGUAS LLUVIAS                                 </v>
          </cell>
          <cell r="D21" t="str">
            <v>ml</v>
          </cell>
        </row>
        <row r="22">
          <cell r="B22" t="str">
            <v>P-1.42</v>
          </cell>
          <cell r="C22" t="str">
            <v>LOCALIZACION Y REPLANTEO REDES INCLUYE PLANO RECORD</v>
          </cell>
          <cell r="D22" t="str">
            <v>Día</v>
          </cell>
        </row>
        <row r="23">
          <cell r="C23" t="str">
            <v>Total  PRELIMINARES</v>
          </cell>
        </row>
        <row r="24">
          <cell r="B24" t="str">
            <v>MT-2</v>
          </cell>
          <cell r="C24" t="str">
            <v>MOVIMIENTO DE TIERRAS</v>
          </cell>
        </row>
        <row r="25">
          <cell r="B25" t="str">
            <v>MT-2.1</v>
          </cell>
          <cell r="C25" t="str">
            <v xml:space="preserve">EXCAVACIÓN EN ZANJA - MATERIAL COMÚN - 0.0 A 2.0 M                                                     </v>
          </cell>
          <cell r="D25" t="str">
            <v>m3</v>
          </cell>
        </row>
        <row r="26">
          <cell r="B26" t="str">
            <v>MT-2.39</v>
          </cell>
          <cell r="C26" t="str">
            <v xml:space="preserve">EXCAVACION MECANICA EN MATERIAL COMUN </v>
          </cell>
          <cell r="D26" t="str">
            <v>m3</v>
          </cell>
        </row>
        <row r="27">
          <cell r="B27" t="str">
            <v>MT-2.67</v>
          </cell>
          <cell r="C27" t="str">
            <v>EXCAVACION PARA CAISSONS EN TIERRA 0-4 m CONDICIONES HUMEDAS</v>
          </cell>
          <cell r="D27" t="str">
            <v>m3</v>
          </cell>
        </row>
        <row r="28">
          <cell r="B28" t="str">
            <v>MT-2.68</v>
          </cell>
          <cell r="C28" t="str">
            <v>EXCAVACION PARA CAISSONS EN TIERRA 4-8 m CONDICIONES HUMEDAS</v>
          </cell>
          <cell r="D28" t="str">
            <v>m3</v>
          </cell>
        </row>
        <row r="29">
          <cell r="B29" t="str">
            <v>MT-2.71</v>
          </cell>
          <cell r="C29" t="str">
            <v>EXCAVACION PARA CAISSONS EN TIERRA 8-12m CONDICIONES HUMEDAS</v>
          </cell>
          <cell r="D29" t="str">
            <v>m3</v>
          </cell>
        </row>
        <row r="30">
          <cell r="B30" t="str">
            <v>MT-2.72</v>
          </cell>
          <cell r="C30" t="str">
            <v>EXCAVACION PARA CAISSONS EN TIERRA 12-16 MTS , CONDICIONES HUMEDAS</v>
          </cell>
          <cell r="D30" t="str">
            <v>m3</v>
          </cell>
        </row>
        <row r="31">
          <cell r="B31" t="str">
            <v>MT-2.10</v>
          </cell>
          <cell r="C31" t="str">
            <v>EXCAVACIÓN PARA ESTRUCTURAS - MATERIAL COMÚN - 0.0 A 2.0 M</v>
          </cell>
          <cell r="D31" t="str">
            <v>m3</v>
          </cell>
        </row>
        <row r="32">
          <cell r="B32" t="str">
            <v>MT-2.30</v>
          </cell>
          <cell r="C32" t="str">
            <v>EXCAVACION PARA PILOTES D=40 cm</v>
          </cell>
          <cell r="D32" t="str">
            <v>m3</v>
          </cell>
        </row>
        <row r="33">
          <cell r="B33" t="str">
            <v>MT-2.53</v>
          </cell>
          <cell r="C33" t="str">
            <v xml:space="preserve">SUMINISTRO, TRANSPORTE E INSTALACIÓN RELLENO COMPACTADO CON MATERIAL DE PRESTAMO </v>
          </cell>
          <cell r="D33" t="str">
            <v>m3</v>
          </cell>
        </row>
        <row r="34">
          <cell r="B34" t="str">
            <v>MT-2.52</v>
          </cell>
          <cell r="C34" t="str">
            <v>FILTRO EN PIEDRA</v>
          </cell>
          <cell r="D34" t="str">
            <v>m3</v>
          </cell>
        </row>
        <row r="35">
          <cell r="B35" t="str">
            <v>MT-2.55</v>
          </cell>
          <cell r="C35" t="str">
            <v>RETIRO DE MATERIAL SOBRANTE EN VOLQUETA, CARGUE MECANICO</v>
          </cell>
          <cell r="D35" t="str">
            <v>m3</v>
          </cell>
        </row>
        <row r="36">
          <cell r="C36" t="str">
            <v>Total  MOVIMIENTO DE TIERRAS</v>
          </cell>
        </row>
        <row r="37">
          <cell r="B37" t="str">
            <v>C-2</v>
          </cell>
          <cell r="C37" t="str">
            <v>CIMIENTOS</v>
          </cell>
        </row>
        <row r="38">
          <cell r="B38" t="str">
            <v>C-2.3</v>
          </cell>
          <cell r="C38" t="str">
            <v>SUMINISTRO, TRANSPORTE E INSTALACION SOLADO DE LIMPIEZA 2.000 PSI  E = 5 cm</v>
          </cell>
          <cell r="D38" t="str">
            <v>m2</v>
          </cell>
        </row>
        <row r="39">
          <cell r="B39" t="str">
            <v>C-2.15</v>
          </cell>
          <cell r="C39" t="str">
            <v>SUMINISTRO, TRANSPORTE E INSTALACION CAISSONS 3000 PSI</v>
          </cell>
          <cell r="D39" t="str">
            <v>m3</v>
          </cell>
        </row>
        <row r="40">
          <cell r="B40" t="str">
            <v>C-2.21</v>
          </cell>
          <cell r="C40" t="str">
            <v>SUMINISTRO, TRANSPORTE E INSTALACION SOBRE CIMIENTO h=0,20  m REVOQUE IMPERMEABILIZADO 2 CARAS</v>
          </cell>
          <cell r="D40" t="str">
            <v>m2</v>
          </cell>
        </row>
        <row r="41">
          <cell r="B41" t="str">
            <v>C-2.5</v>
          </cell>
          <cell r="C41" t="str">
            <v xml:space="preserve">SUMINISTRO, TRANSPORTE E INSTALACION VIGA CIMENTACION CONCRETO 3000 PSI  </v>
          </cell>
          <cell r="D41" t="str">
            <v>m3</v>
          </cell>
        </row>
        <row r="42">
          <cell r="B42" t="str">
            <v>C-2.8</v>
          </cell>
          <cell r="C42" t="str">
            <v>SUMINISTRO, TRANSPORTE E INSTALACION ZARPA PARA MURO DE CONTENCION CONCRETO 3000 PSI</v>
          </cell>
          <cell r="D42" t="str">
            <v>m3</v>
          </cell>
        </row>
        <row r="43">
          <cell r="B43" t="str">
            <v>C-2.23</v>
          </cell>
          <cell r="C43" t="str">
            <v>SUMINISTRO, TRANSPORTE E INSTALACION CAPITEL DE CAISSON EN CONCRETO 3000 PSI</v>
          </cell>
          <cell r="D43" t="str">
            <v>m3</v>
          </cell>
        </row>
        <row r="44">
          <cell r="B44" t="str">
            <v>C-2.24</v>
          </cell>
          <cell r="C44" t="str">
            <v>SUMINISTRO, TRANSPORTE E INSTALACION DE ANILLO DE PROTECCIÓN PARA CAISSON CONCRETO CAISSONS 3000 PSI</v>
          </cell>
          <cell r="D44" t="str">
            <v>m3</v>
          </cell>
        </row>
        <row r="45">
          <cell r="C45" t="str">
            <v>Total  CIMIENTOS</v>
          </cell>
        </row>
        <row r="46">
          <cell r="B46" t="str">
            <v>S-3</v>
          </cell>
          <cell r="C46" t="str">
            <v>DESAGUES E INSTALACIONES SANITARIAS</v>
          </cell>
        </row>
        <row r="47">
          <cell r="B47" t="str">
            <v>S-3.12</v>
          </cell>
          <cell r="C47" t="str">
            <v>SUMINISTRO, TRANSPORTE E INSTALACION BAJANTE AGUAS LLUVIAS  PVC   6"   (INCLUYE CODO, UNION Y ACCESORIOS DE FIJACION)</v>
          </cell>
          <cell r="D47" t="str">
            <v>ml</v>
          </cell>
        </row>
        <row r="48">
          <cell r="B48" t="str">
            <v>S-3.9</v>
          </cell>
          <cell r="C48" t="str">
            <v>SUMINISTRO, TRANSPORTE E INSTALACION BAJANTE AGUAS NEGRAS  PVC   6"   (INCLUYE CODO, UNION Y ACCESORIOS DE FIJACION)</v>
          </cell>
          <cell r="D48" t="str">
            <v>ml</v>
          </cell>
        </row>
        <row r="49">
          <cell r="B49" t="str">
            <v>S-3.8</v>
          </cell>
          <cell r="C49" t="str">
            <v>SUMINISTRO, TRANSPORTE E INSTALACION BAJANTE AGUAS NEGRAS  PVC   4"   (INCLUYE CODO, UNION Y ACCESORIOS DE FIJACION)</v>
          </cell>
          <cell r="D49" t="str">
            <v>ml</v>
          </cell>
        </row>
        <row r="50">
          <cell r="B50" t="str">
            <v>S-3.4</v>
          </cell>
          <cell r="C50" t="str">
            <v>SUMINISTRO, TRANSPORTE E INSTALACION CAJA DE INSPECCION  0.80*0.80*1 m.  (Incluye, ladrillo común, marco en angulo 2 1/2 x 2 1/2 * 3/16" y tapa reforzada en platina de 3 * 3/16" con parrilla en varilla 3/8 cada 10 cm.).</v>
          </cell>
          <cell r="D50" t="str">
            <v>und</v>
          </cell>
        </row>
        <row r="51">
          <cell r="B51" t="str">
            <v>S-3.2</v>
          </cell>
          <cell r="C51" t="str">
            <v>SUMINISTRO, TRANSPORTE E INSTALACION CAJA DE INSPECCION 0.40*0.40*0.40 m.(INCLUYE, LADRILLO COMÚN, MARCO EN ANGULO 1 1/2 X 1 1/2 * 1/8" Y TAPA REFORZADA EN PLATINA DE 2 * 1/8" CON PARRILLA EN VARILLA 3/8 CADA 10 CM.)</v>
          </cell>
          <cell r="D51" t="str">
            <v>und</v>
          </cell>
        </row>
        <row r="52">
          <cell r="B52" t="str">
            <v>S-3.65</v>
          </cell>
          <cell r="C52" t="str">
            <v>SUMINISTRO, TRANSPORTE E INSTALACION CARCAMO  A=0.20 m.  H=0.20 m. CON REJILLA EN FUNDICION DE HIERRO (Incluye rejilla fundición de hierro gris ref. CAR -30x50 cm.)</v>
          </cell>
          <cell r="D52" t="str">
            <v>ml</v>
          </cell>
        </row>
        <row r="53">
          <cell r="B53" t="str">
            <v>S-3.63</v>
          </cell>
          <cell r="C53" t="str">
            <v>SUMINISTRO, TRANSPORTE E INSTALACION CARCAMO  A=0.30 m.  H=0.20 m. CON REJILLA PREFABRICADA (Incluye rejilla prefabricada concreto)</v>
          </cell>
          <cell r="D53" t="str">
            <v>ml</v>
          </cell>
        </row>
        <row r="54">
          <cell r="B54" t="str">
            <v>S-3.13</v>
          </cell>
          <cell r="C54" t="str">
            <v>SUMINISTRO, TRANSPORTE E INSTALACION PUNTO DESAGUE PVC   2" Aparatos sanitarios y desagues  (INCLUYE CODO, YEE Y ACCESORIOS)</v>
          </cell>
          <cell r="D54" t="str">
            <v>und</v>
          </cell>
        </row>
        <row r="55">
          <cell r="B55" t="str">
            <v>S-3.15</v>
          </cell>
          <cell r="C55" t="str">
            <v>SUMINISTRO, TRANSPORTE E INSTALACION PUNTO DESAGUE PVC   4" Aparatos sanitarios (INCLUYE CODO, YEE Y ACCESORIOS)</v>
          </cell>
          <cell r="D55" t="str">
            <v>und</v>
          </cell>
        </row>
        <row r="56">
          <cell r="B56" t="str">
            <v>S-3.18</v>
          </cell>
          <cell r="C56" t="str">
            <v>SUMINISTRO, TRANSPORTE E INSTALACION PUNTO REVENTILACION PVC   2" (Incluye accesorios de  conexión unión y yee ).</v>
          </cell>
          <cell r="D56" t="str">
            <v>und</v>
          </cell>
        </row>
        <row r="57">
          <cell r="B57" t="str">
            <v>S-3.66</v>
          </cell>
          <cell r="C57" t="str">
            <v xml:space="preserve">SUMINISTRO, TRANSPORTE E INSTALACION REJILLA  Aluminio  3" x 2"  con Sosco Tradicional  - Ref. T-3"x2"  </v>
          </cell>
          <cell r="D57" t="str">
            <v>und</v>
          </cell>
        </row>
        <row r="58">
          <cell r="B58" t="str">
            <v>S-3.22</v>
          </cell>
          <cell r="C58" t="str">
            <v>SUMINISTRO, TRANSPORTE E INSTALACION TUBERIA PVC-S 1 1/2" (VENTILACION Y AGUAS LLUVIAS, INCLUYE ACCESORIOS)</v>
          </cell>
          <cell r="D58" t="str">
            <v>ml</v>
          </cell>
        </row>
        <row r="59">
          <cell r="B59" t="str">
            <v>S-3.31</v>
          </cell>
          <cell r="C59" t="str">
            <v>SUMINISTRO, TRANSPORTE E INSTALACION TUBERIA PVC-S 2" (RED SANITARIA DESCOLGADA, INCLUYE ACCESORIOS)</v>
          </cell>
          <cell r="D59" t="str">
            <v>ml</v>
          </cell>
        </row>
        <row r="60">
          <cell r="B60" t="str">
            <v>S-3.23</v>
          </cell>
          <cell r="C60" t="str">
            <v>SUMINISTRO, TRANSPORTE E INSTALACION TUBERIA PVC-S 2" (VENTILACION Y AGUAS LLUVIAS, INCLUYE ACCESORIOS)</v>
          </cell>
          <cell r="D60" t="str">
            <v>ml</v>
          </cell>
        </row>
        <row r="61">
          <cell r="B61" t="str">
            <v>S-3.33</v>
          </cell>
          <cell r="C61" t="str">
            <v>SUMINISTRO, TRANSPORTE E INSTALACION TUBERIA PVC-S 4" (RED SANITARIA DESCOLGADA, INCLUYE ACCESORIOS)</v>
          </cell>
          <cell r="D61" t="str">
            <v>ml</v>
          </cell>
        </row>
        <row r="62">
          <cell r="B62" t="str">
            <v>S-3.34</v>
          </cell>
          <cell r="C62" t="str">
            <v>SUMINISTRO, TRANSPORTE E INSTALACION TUBERIA PVC-S 6" (RED SANITARIA DESCOLGADA, INCLUYE ACCESORIOS)</v>
          </cell>
          <cell r="D62" t="str">
            <v>ml</v>
          </cell>
        </row>
        <row r="63">
          <cell r="C63" t="str">
            <v xml:space="preserve">Total  DESAGUES E INSTALACIONES SANITARIAS </v>
          </cell>
        </row>
        <row r="64">
          <cell r="B64" t="str">
            <v>PB-4</v>
          </cell>
          <cell r="C64" t="str">
            <v>PISOS-BASES-RELLENOS</v>
          </cell>
        </row>
        <row r="65">
          <cell r="B65" t="str">
            <v>PB-4.3</v>
          </cell>
          <cell r="C65" t="str">
            <v>SUMINISTRO, TRANSPORTE E INSTALACION POLIETILENO CAL. 6 (Impermeabilización piso)</v>
          </cell>
          <cell r="D65" t="str">
            <v>m2</v>
          </cell>
        </row>
        <row r="66">
          <cell r="B66" t="str">
            <v>PB-4.2</v>
          </cell>
          <cell r="C66" t="str">
            <v>SUMINISTRO, TRANSPORTE E INSTALACION RELLENO CON BASE GRANULAR B-400 COMPACTADO AL 100% DEL PROCTOR</v>
          </cell>
          <cell r="D66" t="str">
            <v>m3</v>
          </cell>
        </row>
        <row r="67">
          <cell r="B67" t="str">
            <v>PB-4.13</v>
          </cell>
          <cell r="C67" t="str">
            <v>SUMINISTRO, TRANSPORTE E INSTALACION AFIRMADO COMPACTADO PARA ESTRUCTURAS</v>
          </cell>
          <cell r="D67" t="str">
            <v>m3</v>
          </cell>
        </row>
        <row r="68">
          <cell r="C68" t="str">
            <v>Total  PISOS - BASES - RELLENOS</v>
          </cell>
        </row>
        <row r="69">
          <cell r="B69" t="str">
            <v>EC-5</v>
          </cell>
          <cell r="C69" t="str">
            <v>ESTRUCTURAS EN CONCRETO, METALICAS Y DE MADERA</v>
          </cell>
        </row>
        <row r="70">
          <cell r="B70" t="str">
            <v>EC-5.1</v>
          </cell>
          <cell r="C70" t="str">
            <v>ACERO 60.000 PSI (Incluye alambre negro y figuración )</v>
          </cell>
          <cell r="D70" t="str">
            <v>kg</v>
          </cell>
        </row>
        <row r="71">
          <cell r="B71" t="str">
            <v>EC-5.77</v>
          </cell>
          <cell r="C71" t="str">
            <v>SUMINISTRO, TRANSPORTE E INSTALACION ACERO 60.000 psi para Templetes o tirantillos  y cortavientos ( Incluye soldadura, anticorrosivo y esmalte )</v>
          </cell>
          <cell r="D71" t="str">
            <v>kg</v>
          </cell>
        </row>
        <row r="72">
          <cell r="B72" t="str">
            <v>EC-5.47</v>
          </cell>
          <cell r="C72" t="str">
            <v>SUMINISTRO, TRANSPORTE E INSTALACION ALBARDILLAS PROTECCION MUROS  EN CONCRETO DE 3000 PSI</v>
          </cell>
          <cell r="D72" t="str">
            <v>ml</v>
          </cell>
        </row>
        <row r="73">
          <cell r="B73" t="str">
            <v>EC-5.62</v>
          </cell>
          <cell r="C73" t="str">
            <v xml:space="preserve">SUMINISTRO, TRANSPORTE E INSTALACION COLUMNAS CONCRETO 4000 PSI  A LA VISTA </v>
          </cell>
          <cell r="D73" t="str">
            <v>m3</v>
          </cell>
        </row>
        <row r="74">
          <cell r="B74" t="str">
            <v>EC-5.38</v>
          </cell>
          <cell r="C74" t="str">
            <v>SUMINISTRO, TRANSPORTE E INSTALACION COLUMNETA CONFINAMIENTO CONCRETO 3000 PSI  0.20 x 0.12 m.</v>
          </cell>
          <cell r="D74" t="str">
            <v>ml</v>
          </cell>
        </row>
        <row r="75">
          <cell r="B75" t="str">
            <v>EC-5.73</v>
          </cell>
          <cell r="C75" t="str">
            <v>SUMINISTRO, TRANSPORTE E INSTALACION ESTRUCTURA Perfil Lámina Delgada PHR ASTM A500 Grado 50. Calibre según diseño (Incluye vigas, cerchas, correas, anticorrosivo y esmalte)</v>
          </cell>
          <cell r="D75" t="str">
            <v>kg</v>
          </cell>
        </row>
        <row r="76">
          <cell r="B76" t="str">
            <v>EC-5.56</v>
          </cell>
          <cell r="C76" t="str">
            <v>SUMINISTRO, TRANSPORTE E INSTALACION JUNTA DE DILATACION PARA PLACA CONTRAPISO (Inlcuye sellante)</v>
          </cell>
          <cell r="D76" t="str">
            <v>ml</v>
          </cell>
        </row>
        <row r="77">
          <cell r="B77" t="str">
            <v>EC-5.17</v>
          </cell>
          <cell r="C77" t="str">
            <v xml:space="preserve">SUMINISTRO, TRANSPORTE E INSTALACION LOSA DE ENTREPISO ALIGERADA CON CASETON DE GUADUA h= 0.35 m. Torta superior 5cm. e inferior de 3 cm. Concreto 4000 PSI.   </v>
          </cell>
          <cell r="D77" t="str">
            <v>m2</v>
          </cell>
        </row>
        <row r="78">
          <cell r="B78" t="str">
            <v>EC-5.7</v>
          </cell>
          <cell r="C78" t="str">
            <v>SUMINISTRO, TRANSPORTE E INSTALACION MALLA ELECTROSOLDADA M-159 Q-4 Φ 5.5mm c/.15m en ambos sentidos (Incluye alambre negro, colocación y traslapo).</v>
          </cell>
          <cell r="D78" t="str">
            <v>kg</v>
          </cell>
        </row>
        <row r="79">
          <cell r="B79" t="str">
            <v>EC-5.48</v>
          </cell>
          <cell r="C79" t="str">
            <v>SUMINISTRO, TRANSPORTE E INSTALACION MESON EN CONCRETO 3000 psi a=0.60 m e=0.08 m.</v>
          </cell>
          <cell r="D79" t="str">
            <v>ml</v>
          </cell>
        </row>
        <row r="80">
          <cell r="B80" t="str">
            <v>EC-5.75</v>
          </cell>
          <cell r="C80" t="str">
            <v>SUMINISTRO, TRANSPORTE E INSTALACION PERFILES IPE A-36  ( Incluye soldadura, anticorrosivo y esmalte + proteccion antifuego e instalacion)</v>
          </cell>
          <cell r="D80" t="str">
            <v>kg</v>
          </cell>
        </row>
        <row r="81">
          <cell r="B81" t="str">
            <v>EC-5.13</v>
          </cell>
          <cell r="C81" t="str">
            <v xml:space="preserve">SUMINISTRO, TRANSPORTE E INSTALACION PLACA CONTRAPISO CONCRETO 3000 PSI  </v>
          </cell>
          <cell r="D81" t="str">
            <v>m3</v>
          </cell>
        </row>
        <row r="82">
          <cell r="B82" t="str">
            <v>EC-5.33</v>
          </cell>
          <cell r="C82" t="str">
            <v xml:space="preserve">SUMINISTRO, TRANSPORTE E INSTALACION PLACA FOSO ASCENSOR CONCRETO 3000 PSI </v>
          </cell>
          <cell r="D82" t="str">
            <v>m3</v>
          </cell>
        </row>
        <row r="83">
          <cell r="B83" t="str">
            <v>EC-5.78</v>
          </cell>
          <cell r="C83" t="str">
            <v>SUMINISTRO, TRANSPORTE E INSTALACION PLATINAS Y ANGULOS DE UNION ACERO A-36  ( Incluye soldadura, anticorrosivo y esmalte + proteccion antifuego e instalacion)</v>
          </cell>
          <cell r="D83" t="str">
            <v>kg</v>
          </cell>
        </row>
        <row r="84">
          <cell r="B84" t="str">
            <v>EC-5.57</v>
          </cell>
          <cell r="C84" t="str">
            <v>SUMINISTRO, TRANSPORTE E INSTALACION POCETA EN CONCRETO 3000 psi  Dimensión: 1.12 * 0.70 * 0.15 m.</v>
          </cell>
          <cell r="D84" t="str">
            <v>und</v>
          </cell>
        </row>
        <row r="85">
          <cell r="B85" t="str">
            <v>EC-5.63</v>
          </cell>
          <cell r="C85" t="str">
            <v>SUMINISTRO, TRANSPORTE E INSTALACION VIGA AEREA CONCRETO 4000 PSI  A LA VISTA .</v>
          </cell>
          <cell r="D85" t="str">
            <v>m3</v>
          </cell>
        </row>
        <row r="86">
          <cell r="B86" t="str">
            <v>EC-5.36</v>
          </cell>
          <cell r="C86" t="str">
            <v>SUMINISTRO, TRANSPORTE E INSTALACION VIGUETA CONFINAMIENTO CONCRETO 3000 PSI 0.20 x 0.12 m.</v>
          </cell>
          <cell r="D86" t="str">
            <v>ml</v>
          </cell>
        </row>
        <row r="87">
          <cell r="B87" t="str">
            <v>EC-5.80</v>
          </cell>
          <cell r="C87" t="str">
            <v>SUMINISTRO, TRANSPORTE E INSTALACION CINTA SIKA PVC V - 22 para Juntas</v>
          </cell>
          <cell r="D87" t="str">
            <v>ml</v>
          </cell>
        </row>
        <row r="88">
          <cell r="B88" t="str">
            <v>ADI-32.10</v>
          </cell>
          <cell r="C88" t="str">
            <v>SUMINISTRO, TRANSPORTE E INSTALACION VIGA CANALES CONCRETO 3000 PSI 0,35M3/ML</v>
          </cell>
          <cell r="D88" t="str">
            <v>ml</v>
          </cell>
        </row>
        <row r="89">
          <cell r="C89" t="str">
            <v>Total  ESTRUCTURAS EN CONCRETO Y METALICAS</v>
          </cell>
        </row>
        <row r="90">
          <cell r="B90" t="str">
            <v>M-6</v>
          </cell>
          <cell r="C90" t="str">
            <v>MAMPOSTERIA</v>
          </cell>
        </row>
        <row r="91">
          <cell r="B91" t="str">
            <v>M-6.18</v>
          </cell>
          <cell r="C91" t="str">
            <v>SUMINISTRO, TRANSPORTE E INSTALACION DINTEL EN DRYWALL TRES TAPAS (perfileria cal. 26)  Incluye tres (3) manos de pintura</v>
          </cell>
          <cell r="D91" t="str">
            <v>ml</v>
          </cell>
        </row>
        <row r="92">
          <cell r="B92" t="str">
            <v>M-6.3</v>
          </cell>
          <cell r="C92" t="str">
            <v>SUMINISTRO, TRANSPORTE E INSTALACION MURO EN BLOQUE Nº5  Arcilla 33*23*11.5 cm.</v>
          </cell>
          <cell r="D92" t="str">
            <v>m2</v>
          </cell>
        </row>
        <row r="93">
          <cell r="B93" t="str">
            <v>M-6.15</v>
          </cell>
          <cell r="C93" t="str">
            <v>SUMINISTRO, TRANSPORTE E INSTALACION MURO EN DRYWALL DOS CARAS (Perfileria Cal. 26)  Incluye tres (3) manos de pintura</v>
          </cell>
          <cell r="D93" t="str">
            <v>m2</v>
          </cell>
        </row>
        <row r="94">
          <cell r="B94" t="str">
            <v>M-6.19</v>
          </cell>
          <cell r="C94" t="str">
            <v>SUMINISTRO, TRANSPORTE E INSTALACION MURO SUPERBOARD 8 mm. DOS CARAS ( Perfileria Cal. 26 cada 60 cm.)  Incluye tres (3) manos de pintura</v>
          </cell>
          <cell r="D94" t="str">
            <v>m2</v>
          </cell>
        </row>
        <row r="95">
          <cell r="B95" t="str">
            <v>M-6.21</v>
          </cell>
          <cell r="C95" t="str">
            <v>SUMINISTRO, TRANSPORTE E INSTALACION RECUBRIMIENTO BAJANTES AGUAS LLUVIAS EN MURO SUPERBOARD 8 mm. ( Perfileria cal. 26 cada 60 cm.)  Incluye tres (3) manos de pintura</v>
          </cell>
          <cell r="D95" t="str">
            <v>ml</v>
          </cell>
        </row>
        <row r="96">
          <cell r="C96" t="str">
            <v>Total  MAMPOSTERIA</v>
          </cell>
        </row>
        <row r="97">
          <cell r="B97" t="str">
            <v>H-7</v>
          </cell>
          <cell r="C97" t="str">
            <v>INSTALACIONES HIDRAULICAS</v>
          </cell>
        </row>
        <row r="98">
          <cell r="B98" t="str">
            <v>H-7.79</v>
          </cell>
          <cell r="C98" t="str">
            <v>SUMINISTRO, TRANSPORTE E INSTALACION ACOMETIDA  AGUA PRESION  PVC 2 ".  Incluye accesorios.</v>
          </cell>
          <cell r="D98" t="str">
            <v>ml</v>
          </cell>
        </row>
        <row r="99">
          <cell r="B99" t="str">
            <v>H-7.13</v>
          </cell>
          <cell r="C99" t="str">
            <v>SUMINISTRO, TRANSPORTE E INSTALACION CHEQUE Roscado Red White 2"  (Incluye Universal).</v>
          </cell>
          <cell r="D99" t="str">
            <v>und</v>
          </cell>
        </row>
        <row r="100">
          <cell r="B100" t="str">
            <v>H-7.77</v>
          </cell>
          <cell r="C100" t="str">
            <v xml:space="preserve">SUMINISTRO, TRANSPORTE E INSTALACION MEDIDORES AGUA  1 1/2"  (Incluye caja de 60*60*14) </v>
          </cell>
          <cell r="D100" t="str">
            <v>und</v>
          </cell>
        </row>
        <row r="101">
          <cell r="B101" t="str">
            <v>H-7.19</v>
          </cell>
          <cell r="C101" t="str">
            <v>SUMINISTRO, TRANSPORTE E INSTALACION PUNTO  AGUA FRIA  1" PVC-P ( Incluye accesorios de instalación )</v>
          </cell>
          <cell r="D101" t="str">
            <v>und</v>
          </cell>
        </row>
        <row r="102">
          <cell r="B102" t="str">
            <v>H-7.33</v>
          </cell>
          <cell r="C102" t="str">
            <v>SUMINISTRO, TRANSPORTE E INSTALACION TUBERIA PVC-P  RDE 21  1 1/4"  Agua Fria  (Red de suministro Descolgada) Incluye instalación y accesorios.</v>
          </cell>
          <cell r="D102" t="str">
            <v>ml</v>
          </cell>
        </row>
        <row r="103">
          <cell r="B103" t="str">
            <v>H-7.35</v>
          </cell>
          <cell r="C103" t="str">
            <v>SUMINISTRO, TRANSPORTE E INSTALACION TUBERIA PVC-P  RDE 21  2" Agua Fria  (Red de suministro Descolgada) Incluye instalación y accesorios.</v>
          </cell>
          <cell r="D103" t="str">
            <v>ml</v>
          </cell>
        </row>
        <row r="104">
          <cell r="B104" t="str">
            <v>H-7.85</v>
          </cell>
          <cell r="C104" t="str">
            <v>SUMINISTRO, TRANSPORTE E INSTALACION VALVULA BETA COMPUERTA ELASTICA 2" ( Hierro ductil ASTM A-536 Clase 65-48-18 ). Incluye bridas y llave de operar.</v>
          </cell>
          <cell r="D104" t="str">
            <v>und</v>
          </cell>
        </row>
        <row r="105">
          <cell r="B105" t="str">
            <v>H-7.107</v>
          </cell>
          <cell r="C105" t="str">
            <v>SUMINISTRO, TRANSPORTE E INSTALACION CAJAS REGISTROS 15*15 ( Incluye marco y tapa Ladrillo Tolete )</v>
          </cell>
          <cell r="D105" t="str">
            <v>und</v>
          </cell>
        </row>
        <row r="106">
          <cell r="C106" t="str">
            <v>Total  INSTALACIONES HIDRAULICAS</v>
          </cell>
        </row>
        <row r="107">
          <cell r="B107" t="str">
            <v>IE-8B</v>
          </cell>
          <cell r="C107" t="str">
            <v>INSTALACIONES ELECTRICAS - REDES INTERNAS</v>
          </cell>
        </row>
        <row r="108">
          <cell r="B108" t="str">
            <v>IE-8B.8</v>
          </cell>
          <cell r="C108" t="str">
            <v>SUMINISTRO, TRANSPORTE E INSTALACION ACOMETIDA 3F4H Cu THHN/THWN EN CABLE 3X8AWG + 8AWG (N). NO INCLUYE CONDULINADO.</v>
          </cell>
          <cell r="D108" t="str">
            <v>ml</v>
          </cell>
        </row>
        <row r="109">
          <cell r="B109" t="str">
            <v>IE-8B.44</v>
          </cell>
          <cell r="C109" t="str">
            <v xml:space="preserve">SUMINISTRO E INSTALACION DE TUBERIA CONDUIT EMT 3/4". </v>
          </cell>
          <cell r="D109" t="str">
            <v>ml</v>
          </cell>
        </row>
        <row r="110">
          <cell r="B110" t="str">
            <v>IE-8B.51</v>
          </cell>
          <cell r="C110" t="str">
            <v xml:space="preserve">SUMINISTRO E INSTALACION DE TUBERIA CONDUIT IMC ó RIDGID 1". </v>
          </cell>
          <cell r="D110" t="str">
            <v>ml</v>
          </cell>
        </row>
        <row r="111">
          <cell r="B111" t="str">
            <v>IE-8B.102</v>
          </cell>
          <cell r="C111" t="str">
            <v>SUMINISTRO E INSTALACION DE TABLERO DE 18 CIRCUITOS 3F5H, CON PUERTA Y ESPACIO PARA TOTALIZADOR, BARRAJE PARA 200A BARRA NEUTRO Y BARRA TIERRA  Calidad Legrand, Siemens, SqareD o superior de marca reconocida y homologada por el CIDET</v>
          </cell>
          <cell r="D111" t="str">
            <v>und</v>
          </cell>
        </row>
        <row r="112">
          <cell r="B112" t="str">
            <v>IE-8B.112</v>
          </cell>
          <cell r="C112" t="str">
            <v>SUMINISTRO E INSTALACION DE TABLERO DE 8 CIRCUITOS 2F4H, CON PUERTA. BARRAJE PARA 200A BARRA NEUTRO Y BARRA TIERRA  Calidad Legrand, Siemens, SqareD o superior de marca reconocida y homologada por el CIDET</v>
          </cell>
          <cell r="D112" t="str">
            <v>und</v>
          </cell>
        </row>
        <row r="113">
          <cell r="B113" t="str">
            <v>IE-8B.173</v>
          </cell>
          <cell r="C113" t="str">
            <v xml:space="preserve">SUMINISTRO, TRANSPORTE E INSTALACION SALIDA ILUMINACION EN TUBERIA CONDUIT EMT 3/4", ALAMBRE No 12 AWG </v>
          </cell>
          <cell r="D113" t="str">
            <v>und</v>
          </cell>
        </row>
        <row r="114">
          <cell r="B114" t="str">
            <v>IE-8B.179</v>
          </cell>
          <cell r="C114" t="str">
            <v xml:space="preserve">SUMINISTRO, TRANSPORTE E INSTALACION SALIDA TOMACORRIENTE GFCI DOBLE EN TUBERIA CONDUIT EMT 3/4", ALAMBRE No 12 AWG </v>
          </cell>
          <cell r="D114" t="str">
            <v>und</v>
          </cell>
        </row>
        <row r="115">
          <cell r="B115" t="str">
            <v>IE-8B.194</v>
          </cell>
          <cell r="C115" t="str">
            <v>SUMINISTRO, TRANSPORTE E INSTALACION SALIDA TOMACORRIENTE 3F5H EN TUBERIA CONDUIT EMT 3/4", ALAMBRE No 10 AWG. SIN APARATO</v>
          </cell>
          <cell r="D115" t="str">
            <v>und</v>
          </cell>
        </row>
        <row r="116">
          <cell r="B116" t="str">
            <v>IE-8B.197</v>
          </cell>
          <cell r="C116" t="str">
            <v xml:space="preserve">SUMINISTRO, TRANSPORTE E INSTALACION SALIDA INTERRUPTOR SENCILLO EN TUBERIA CONDUIT EMT 3/4", ALAMBRE No 12 AWG. </v>
          </cell>
          <cell r="D116" t="str">
            <v>und</v>
          </cell>
        </row>
        <row r="117">
          <cell r="B117" t="str">
            <v>IE-8B.203</v>
          </cell>
          <cell r="C117" t="str">
            <v xml:space="preserve">SUMINISTRO, TRANSPORTE E INSTALACION SALIDA INTERRUPTOR DOBLE EN TUBERIA CONDUIT EMT 3/4", ALAMBRE No 12 AWG. </v>
          </cell>
          <cell r="D117" t="str">
            <v>und</v>
          </cell>
        </row>
        <row r="118">
          <cell r="B118" t="str">
            <v>IE-8B.200</v>
          </cell>
          <cell r="C118" t="str">
            <v xml:space="preserve">SUMINISTRO, TRANSPORTE E INSTALACION SALIDA INTERRUPTOR SENCILLO CONMUTABLE EN TUBERIA CONDUIT EMT 3/4", ALAMBRE No 12 AWG. </v>
          </cell>
          <cell r="D118" t="str">
            <v>und</v>
          </cell>
        </row>
        <row r="119">
          <cell r="B119" t="str">
            <v>IE-8B.206</v>
          </cell>
          <cell r="C119" t="str">
            <v xml:space="preserve">SUMINISTRO, TRANSPORTE E INSTALACION SALIDA INTERRUPTOR DOBLE CONMUTABLE EN TUBERIA CONDUIT EMT 3/4", ALAMBRE No 12 AWG. </v>
          </cell>
          <cell r="D119" t="str">
            <v>und</v>
          </cell>
        </row>
        <row r="120">
          <cell r="B120" t="str">
            <v>IE-8B.247</v>
          </cell>
          <cell r="C120" t="str">
            <v xml:space="preserve">SUMINISTRO, TRANSPORTE E INSTALACION SUMINISTRO E INSTALACIÓN DE LUMINARIA DE EMPOTRAR TIPO BALA PANEL LED REDONDO, 14W BLANCO OPAL. 1200lm . INCLUYE DRIVER SC
</v>
          </cell>
          <cell r="D120" t="str">
            <v>und</v>
          </cell>
        </row>
        <row r="121">
          <cell r="B121" t="str">
            <v>IE-8B.249</v>
          </cell>
          <cell r="C121" t="str">
            <v xml:space="preserve">SUMINISTRO E INSTALACION DE CAJA METALICA INCRUSTAR TIPO LEGRAND CP-15X15 CON PUERTA Y CHAPA  </v>
          </cell>
          <cell r="D121" t="str">
            <v>und</v>
          </cell>
        </row>
        <row r="122">
          <cell r="B122" t="str">
            <v>IE-8B.257-A</v>
          </cell>
          <cell r="C122" t="str">
            <v>SUMINISTRO, TRANSPORTE E INSTALACION PLAFON LOZA BLANCO.</v>
          </cell>
          <cell r="D122" t="str">
            <v>und</v>
          </cell>
        </row>
        <row r="123">
          <cell r="B123" t="str">
            <v>IE-8B.258</v>
          </cell>
          <cell r="C123" t="str">
            <v>SUMINISTRO, TRANSPORTE E INSTALACION APLIQUE EXTERIOR TIPO DUBLIN PHILIPS. BOMBILLO AHORRADOR 26W E27.</v>
          </cell>
          <cell r="D123" t="str">
            <v>und</v>
          </cell>
        </row>
        <row r="124">
          <cell r="B124" t="str">
            <v>IE-8B.264</v>
          </cell>
          <cell r="C124" t="str">
            <v xml:space="preserve">CERTIFICACIÓN RETIE DE LA INSTALACIÓN </v>
          </cell>
          <cell r="D124" t="str">
            <v>m2</v>
          </cell>
        </row>
        <row r="125">
          <cell r="C125" t="str">
            <v xml:space="preserve">TOTAL INSTALACIONES ELECTRICAS </v>
          </cell>
        </row>
        <row r="126">
          <cell r="C126" t="str">
            <v>REVOQUES</v>
          </cell>
        </row>
        <row r="127">
          <cell r="B127" t="str">
            <v>PR-9.1</v>
          </cell>
          <cell r="C127" t="str">
            <v>SUMINISTRO,TRANSPORTE E INSTALACION REVOQUE LISO MUROS   1:3  INTERIOR  ( INCLUYE FILOS Y DILATACIONES )</v>
          </cell>
          <cell r="D127" t="str">
            <v>m2</v>
          </cell>
        </row>
        <row r="128">
          <cell r="B128" t="str">
            <v>PR-9.5</v>
          </cell>
          <cell r="C128" t="str">
            <v>SUMINISTRO,TRANSPORTE E INSTALACION REVOQUE LISO MUROS 1:3  IMPERMEABILIZADO (INCLUYE FILOS Y DILATACIONES)</v>
          </cell>
          <cell r="D128" t="str">
            <v>m2</v>
          </cell>
        </row>
        <row r="129">
          <cell r="B129" t="str">
            <v>PR-9.15</v>
          </cell>
          <cell r="C129" t="str">
            <v>SUMINISTRO,TRANSPORTE E INSTALACION REVOQUE LISO MUROS 1:3  EXTERIOR CON DILATACIONES 5 CM. CADA 62.5 CM. (INCLUYE FILOS Y DILATACIONES HASTA ALTURA 3 M.)</v>
          </cell>
          <cell r="D129" t="str">
            <v>m2</v>
          </cell>
        </row>
        <row r="130">
          <cell r="C130" t="str">
            <v>TOTAL REVOQUES</v>
          </cell>
        </row>
        <row r="131">
          <cell r="B131" t="str">
            <v>CB-10</v>
          </cell>
          <cell r="C131" t="str">
            <v>CUBIERTAS</v>
          </cell>
        </row>
        <row r="132">
          <cell r="B132" t="str">
            <v>CB-10.23</v>
          </cell>
          <cell r="C132" t="str">
            <v>SUMINISTRO, TRANSPORTE E INSTALACION FLANCHE EN LAMINA GALVANIZADA Cal .20 d/ 1.00 m. (Suministro e instalación con wash primer + esmalte + anclaje a muro + silicona)</v>
          </cell>
          <cell r="D132" t="str">
            <v>ml</v>
          </cell>
        </row>
        <row r="133">
          <cell r="B133" t="str">
            <v>CB-10.10</v>
          </cell>
          <cell r="C133" t="str">
            <v>SUMINISTRO, TRANSPORTE E INSTALACION TEJA CINDURIB a=0.88 m. o similar según diseño. (Incluye instalación, ganchos de fijación y el suministro de todos los accesorios requeridos para el correcto montaje.)</v>
          </cell>
          <cell r="D133" t="str">
            <v>m2</v>
          </cell>
        </row>
        <row r="134">
          <cell r="B134" t="str">
            <v>ADI-32.37</v>
          </cell>
          <cell r="C134" t="str">
            <v>SUMINISTRO, TRANSPORTE E INSTALACION CUBIERTA POLICARBONATO ALVEOLAR 6MM</v>
          </cell>
          <cell r="D134" t="str">
            <v>m2</v>
          </cell>
        </row>
        <row r="135">
          <cell r="C135" t="str">
            <v>Total  CUBIERTAS</v>
          </cell>
        </row>
        <row r="136">
          <cell r="B136" t="str">
            <v>CR-11</v>
          </cell>
          <cell r="C136" t="str">
            <v>CIELO RASOS</v>
          </cell>
        </row>
        <row r="137">
          <cell r="B137" t="str">
            <v>CR-11.3</v>
          </cell>
          <cell r="C137" t="str">
            <v>SUMINISTRO, TRANSPORTE E INSTALACION CIELO RASO 8 mm. SUPERBOARD SUSPENDIDO JUNTA PERDIDA (Perfileria Cal. 24) Incluye masillado total  y tres (3) manos de pintura.</v>
          </cell>
          <cell r="D137" t="str">
            <v>m2</v>
          </cell>
        </row>
        <row r="138">
          <cell r="C138" t="str">
            <v xml:space="preserve">Total  CIELOS RASOS </v>
          </cell>
        </row>
        <row r="139">
          <cell r="B139" t="str">
            <v>PA-12</v>
          </cell>
          <cell r="C139" t="str">
            <v>PISOS - ACABADOS</v>
          </cell>
        </row>
        <row r="140">
          <cell r="B140" t="str">
            <v>PA-12.1</v>
          </cell>
          <cell r="C140" t="str">
            <v>SUMINISTRO, TRANSPORTE E INSTALACION  ALISTADO PISOS Mortero 1:4  e= 0.03 mts</v>
          </cell>
          <cell r="D140" t="str">
            <v>m2</v>
          </cell>
        </row>
        <row r="141">
          <cell r="B141" t="str">
            <v>PA-12.2</v>
          </cell>
          <cell r="C141" t="str">
            <v>SUMINISTRO, TRANSPORTE E INSTALACION  ALISTADO PISOS Mortero 1:4  Impermeabilizado e= 0.03 mts</v>
          </cell>
          <cell r="D141" t="str">
            <v>m2</v>
          </cell>
        </row>
        <row r="142">
          <cell r="B142" t="str">
            <v>PA-12.4</v>
          </cell>
          <cell r="C142" t="str">
            <v>SUMINISTRO, TRANSPORTE E INSTALACION  ALISTADO PISOS Mortero 1:4  Impermeabilizado e= 0.04 mts</v>
          </cell>
          <cell r="D142" t="str">
            <v>m2</v>
          </cell>
        </row>
        <row r="143">
          <cell r="B143" t="str">
            <v>PA-12.52</v>
          </cell>
          <cell r="C143" t="str">
            <v xml:space="preserve">SUMINISTRO, TRANSPORTE E INSTALACION BOCAPUERTA Gravilla lavada Nº2  (Incluye dilatación en bronce) </v>
          </cell>
          <cell r="D143" t="str">
            <v>ml</v>
          </cell>
        </row>
        <row r="144">
          <cell r="B144" t="str">
            <v>PA-12.5</v>
          </cell>
          <cell r="C144" t="str">
            <v>SUMINISTRO, TRANSPORTE E INSTALACION ENDURECEDOR Color. Losa en concreto (Tipo rocktop de toxement o similar.)acabado con allanadora mecanica</v>
          </cell>
          <cell r="D144" t="str">
            <v>m2</v>
          </cell>
        </row>
        <row r="145">
          <cell r="B145" t="str">
            <v>PA-12.31</v>
          </cell>
          <cell r="C145" t="str">
            <v>SUMINISTRO, TRANSPORTE E INSTALACION GUARDAESCOBA Ceramica Tipo Antique h = 10 cm. Tipo Alfa o Similar. Color Beige o Blanco según diseño (Incluye boquilla.)</v>
          </cell>
          <cell r="D145" t="str">
            <v>ml</v>
          </cell>
        </row>
        <row r="146">
          <cell r="B146" t="str">
            <v>PA-12.19</v>
          </cell>
          <cell r="C146" t="str">
            <v>SUMINISTRO, TRANSPORTE E INSTALACION PORCELANATTO BRILLANTE Lisboa  50 x 50 cm. Tipo Alfa o Similar. Color Beige con betas (Incluye boquilla.)</v>
          </cell>
          <cell r="D146" t="str">
            <v>m2</v>
          </cell>
        </row>
        <row r="147">
          <cell r="C147" t="str">
            <v>Total  PISOS - ACABADOS</v>
          </cell>
        </row>
        <row r="148">
          <cell r="B148" t="str">
            <v>E-13</v>
          </cell>
          <cell r="C148" t="str">
            <v>ENCHAPES Y ACCESORIOS</v>
          </cell>
        </row>
        <row r="149">
          <cell r="B149" t="str">
            <v>E-13.48</v>
          </cell>
          <cell r="C149" t="str">
            <v>SUMINISTRO, TRANSPORTE E INSTALACION BARRA DE SEGURIDAD DE PARED A PISO EN ACERO INOXIDABLE SATINADO CON TORNILLOS ESCONDIDOS PARA INSTALAR DERECHA A IZQUIERDA MARCA A &amp;A REF. 8-AA-506</v>
          </cell>
          <cell r="D149" t="str">
            <v>und</v>
          </cell>
        </row>
        <row r="150">
          <cell r="B150" t="str">
            <v>E-13.49</v>
          </cell>
          <cell r="C150" t="str">
            <v>SUMINISTRO, TRANSPORTE E INSTALACION BARRA DE SEGURIDAD EN ACERO INOXIDABLE SATINADO CON TORNILLOS ESCONDIDOS PARA INSTALAR EN SANITARIO SIN TANQUE MARCA A&amp;A REF 8-AA-808</v>
          </cell>
          <cell r="D150" t="str">
            <v>und</v>
          </cell>
        </row>
        <row r="151">
          <cell r="B151" t="str">
            <v>E-13.54</v>
          </cell>
          <cell r="C151" t="str">
            <v>SUMINISTRO, TRANSPORTE E INSTALACION CERAMICA PARED  EGEO BLANCO 30x60 Tipo cm. Tipo Corona o Similar. Color Blanco  (Incluye boquilla.)</v>
          </cell>
          <cell r="D151" t="str">
            <v>m2</v>
          </cell>
        </row>
        <row r="152">
          <cell r="B152" t="str">
            <v>E-13.43</v>
          </cell>
          <cell r="C152" t="str">
            <v>SUMINISTRO, TRANSPORTE E INSTALACION DISPENSADOR PARA JABON LIQUIDO MARCA A&amp;A CUERPO EN ACERO INOXIDABLE CAPACIDAD 1.2 LITROS. REF 8-AA-600</v>
          </cell>
          <cell r="D152" t="str">
            <v>und</v>
          </cell>
        </row>
        <row r="153">
          <cell r="B153" t="str">
            <v>E-13.31</v>
          </cell>
          <cell r="C153" t="str">
            <v>SUMINISTRO, TRANSPORTE E INSTALACION INCRUSTACIONES Porcelana - GANCHOS ESPACIO Ref. 04270100-1 Tipo Corona o Similar.</v>
          </cell>
          <cell r="D153" t="str">
            <v>und</v>
          </cell>
        </row>
        <row r="154">
          <cell r="B154" t="str">
            <v>E-13.34</v>
          </cell>
          <cell r="C154" t="str">
            <v>SUMINISTRO, TRANSPORTE E INSTALACION INCRUSTACIONES Porcelana - JABONERA DUCHA ESPACIO Ref. 04210100-1 Tipo Corona o Similar.</v>
          </cell>
          <cell r="D154" t="str">
            <v>und</v>
          </cell>
        </row>
        <row r="155">
          <cell r="B155" t="str">
            <v>E-13.24</v>
          </cell>
          <cell r="C155" t="str">
            <v>SUMINISTRO, TRANSPORTE E INSTALACION INCRUSTACIONES Porcelana - JABONERA LAVAMANOS ELITE Ref. 06130100-1 Tipo Corona o Similar.</v>
          </cell>
          <cell r="D155" t="str">
            <v>und</v>
          </cell>
        </row>
        <row r="156">
          <cell r="B156" t="str">
            <v>E-13.23</v>
          </cell>
          <cell r="C156" t="str">
            <v>SUMINISTRO, TRANSPORTE E INSTALACION INCRUSTACIONES Porcelana - PAPELERA Ref. -1 Tipo Corona o Similar.</v>
          </cell>
          <cell r="D156" t="str">
            <v>und</v>
          </cell>
        </row>
        <row r="157">
          <cell r="B157" t="str">
            <v>E-13.10</v>
          </cell>
          <cell r="C157" t="str">
            <v>SUMINISTRO, TRANSPORTE E INSTALACION MESON EN MARMOL CAFE PINTO Ancho:0.60 m.  Instalado sobre MUEBLE BAÑO  pulido y brillado).</v>
          </cell>
          <cell r="D157" t="str">
            <v>ml</v>
          </cell>
        </row>
        <row r="158">
          <cell r="B158" t="str">
            <v>E-13.19</v>
          </cell>
          <cell r="C158" t="str">
            <v>SUMINISTRO, TRANSPORTE E INSTALACION PIRLAN DUCHA MAMPOSTERIA h=22 x 10 cm. Enchapado Ceramica Stone (Incluye ceramica, win y alfacolor)</v>
          </cell>
          <cell r="D158" t="str">
            <v>ml</v>
          </cell>
        </row>
        <row r="159">
          <cell r="B159" t="str">
            <v>PA-12.19-1</v>
          </cell>
          <cell r="C159" t="str">
            <v>SUMINISTRO, TRANSPORTE E INSTALACION CERAMICA SPADA CREMA   60 x 60 cm. Tipo ceramica italia o Similar.(Incluye boquilla.)</v>
          </cell>
          <cell r="D159" t="str">
            <v>m2</v>
          </cell>
        </row>
        <row r="160">
          <cell r="C160" t="str">
            <v>Total  ENCHAPES Y ACCESORIOS</v>
          </cell>
        </row>
        <row r="161">
          <cell r="B161" t="str">
            <v>V-14</v>
          </cell>
          <cell r="C161" t="str">
            <v>VIDRIOS Y ESPEJOS</v>
          </cell>
        </row>
        <row r="162">
          <cell r="B162" t="str">
            <v>V-14.1</v>
          </cell>
          <cell r="C162" t="str">
            <v>SUMINISTRO, TRANSPORTE E INSTALACION  ESPEJO  4 MM. FLOTADO BISELADO Y SIN MARCO. (INCLUYE LOS ELEMENTOS DE FIJACIÓN AL MURO).</v>
          </cell>
          <cell r="D162" t="str">
            <v>m2</v>
          </cell>
        </row>
        <row r="164">
          <cell r="B164" t="str">
            <v>AS-15</v>
          </cell>
          <cell r="C164" t="str">
            <v>APARATOS SANITARIOS</v>
          </cell>
        </row>
        <row r="165">
          <cell r="B165" t="str">
            <v>AS-15.24</v>
          </cell>
          <cell r="C165" t="str">
            <v>SUMINISTRO, TRANSPORTE E INSTALACION DUCHA antivandálica con regadera tubular ref: 754000001 corona o similar</v>
          </cell>
          <cell r="D165" t="str">
            <v>und</v>
          </cell>
        </row>
        <row r="166">
          <cell r="B166" t="str">
            <v>AS-15.21</v>
          </cell>
          <cell r="C166" t="str">
            <v>SUMINISTRO, TRANSPORTE E INSTALACION GRIFERÍA LAVAMANOS antivandálico con piso expuesto Ref:701310001 Corona o similar</v>
          </cell>
          <cell r="D166" t="str">
            <v>und</v>
          </cell>
        </row>
        <row r="167">
          <cell r="B167" t="str">
            <v>AS-15.20</v>
          </cell>
          <cell r="C167" t="str">
            <v>SUMINISTRO, TRANSPORTE E INSTALACION LAVAMANOS SPACE Tipo push color blanco Corona  o Similar. (Incluye desagüe automatico, sifón botella, grapas 2 und, acople).</v>
          </cell>
          <cell r="D167" t="str">
            <v>und</v>
          </cell>
        </row>
        <row r="168">
          <cell r="B168" t="str">
            <v>AS-15.11</v>
          </cell>
          <cell r="C168" t="str">
            <v>SUMINISTRO, TRANSPORTE E INSTALACION ORINAL MEDIANO DE COLGAR con descarga y sifón en porcelana Color Blanco Linea Polo importado  Ref. 27 AA 590101 Tipo Accesorios &amp; Acabados o Similar con válvula antivándalica.</v>
          </cell>
          <cell r="D168" t="str">
            <v>und</v>
          </cell>
        </row>
        <row r="169">
          <cell r="B169" t="str">
            <v>AS-15.9</v>
          </cell>
          <cell r="C169" t="str">
            <v>SUMINISTRO, TRANSPORTE E INSTALACION SANITARIO PARA DISCAPACITADO ELONGADO Color Blanco linea Adriática Tipo Corona o Similar  de conexión por encima Ref. 21 AA 1318 con válvula antivandálica de descarga con palanca para MINUSVALIDO + escudo antivandálico</v>
          </cell>
          <cell r="D169" t="str">
            <v>und</v>
          </cell>
        </row>
        <row r="170">
          <cell r="B170" t="str">
            <v>AS-15.6</v>
          </cell>
          <cell r="C170" t="str">
            <v>SUMINISTRO, TRANSPORTE E INSTALACION SANITARIO Tipo Institucional Bajo Consumo 1.6 litros por descarga, color blanco para conexión por detrás, MANCESA Y/O SIMILAR REF 21-AA-41 (Incluye asiento sanitario comodor Blanco, Marca Grival+ VALVULA Y BOTON ANTIVA</v>
          </cell>
          <cell r="D170" t="str">
            <v>und</v>
          </cell>
        </row>
        <row r="171">
          <cell r="C171" t="str">
            <v>Total  APARATOS SANITARIOS</v>
          </cell>
        </row>
        <row r="172">
          <cell r="B172" t="str">
            <v>MA-16</v>
          </cell>
          <cell r="C172" t="str">
            <v>CARPINTERIA EN MADERA</v>
          </cell>
        </row>
        <row r="173">
          <cell r="B173" t="str">
            <v>MA-16.14</v>
          </cell>
          <cell r="C173" t="str">
            <v>SUMINISTRO, TRANSPORTE E INSTALACION MARCO EN MADECOR SENCILLO - KIT DE MARKO MADECOR TIPO PIZANO O SIMILAR. (2 LARGUEROS DE 2,40 M Y UN CABEZAL DE 1,20 M.) ANCHO MURO: 10 A 18 CM.  ACABADO: SEGÚN PINTA SELECCIONADA DE CARTA COLORES MADECOR</v>
          </cell>
          <cell r="D173" t="str">
            <v>und</v>
          </cell>
        </row>
        <row r="174">
          <cell r="B174" t="str">
            <v>MA-16.8</v>
          </cell>
          <cell r="C174" t="str">
            <v>SUMINISTRO, TRANSPORTE E INSTALACION PUERTA ENTAMBORADA EN MADEFONDO - TIPO PIZANO ARQUITECÓNICA O SIMILAR. ANCHO: 0,76 A 1,10 M. ALTO: 1,80 A 2,40 M. HOJA LISA CON 4 RANURAS HORIZONTALES PINTADAS Y CON MARQUETE EN CANTO DECORATIVO. ACABADO: SEGÚN PINTA S</v>
          </cell>
          <cell r="D174" t="str">
            <v>und</v>
          </cell>
        </row>
        <row r="175">
          <cell r="B175" t="str">
            <v>MA-16.5</v>
          </cell>
          <cell r="C175" t="str">
            <v>SUMINISTRO, TRANSPORTE E INSTALACION PUERTA ENTAMBORADA EN MADEFONDO - TIPO PIZANO ARQUITECTÓNICA O SIMILAR. ANCHO: 0,51 A 0,75 M. ALTO: 1,80 A 2,40 M. HOJA LISA CON MARQUETE EN CANTO DECORATIVO. ACABADO: SEGÚN PINTA SELECCIONADA DE CARTA COLORES MADECOR.</v>
          </cell>
          <cell r="D175" t="str">
            <v>und</v>
          </cell>
        </row>
        <row r="176">
          <cell r="B176" t="str">
            <v>ADI-34-A</v>
          </cell>
          <cell r="C176" t="str">
            <v>SUMINISTRO, TRANSPORTE E INSTALACIÓN FACHADA EN MADERA DE TECA, SEGÚN DISEÑO PRESENTADO, LA MADERA SERÁ INSTALADA DE CANTO Y EN FORMA VERTICAL.</v>
          </cell>
          <cell r="D176" t="str">
            <v>glb</v>
          </cell>
        </row>
        <row r="177">
          <cell r="C177" t="str">
            <v>Total  CARPINTERIA EN MADERA</v>
          </cell>
        </row>
        <row r="178">
          <cell r="B178" t="str">
            <v>ME-17</v>
          </cell>
          <cell r="C178" t="str">
            <v>CARPINTERIA METALICA</v>
          </cell>
        </row>
        <row r="179">
          <cell r="B179" t="str">
            <v>ME-17.25</v>
          </cell>
          <cell r="C179" t="str">
            <v>SUMINISTRO, TRANSPORTE E INSTALACION BARANDA PARA BALCONES  T PASAMANOS EN TUBERIA AGUAS NEGRAS EN 2",  3  VARILLA REDONDA DE 5/8,   LAMINA  PARA POSTES SEGUN DETALLE CALIBRE 1/4"X 2" CON ANTICORROSIVO Y  PINTURA ELECTROSTATICA  COLOR SEGÚN DISEÑO</v>
          </cell>
          <cell r="D179" t="str">
            <v>ml</v>
          </cell>
        </row>
        <row r="180">
          <cell r="B180" t="str">
            <v>ME-17.88</v>
          </cell>
          <cell r="C180" t="str">
            <v>SUMINISTRO, TRANSPORTE E INSTALACION CABINAS ORINALES 1.20*0,45 ACERO INOXIDABLE CAL. 20. SEGÚN DETALLE. INCLUYE SUMINISTRO E INSTALACIÓN, SEGÚN DETALLE.</v>
          </cell>
          <cell r="D180" t="str">
            <v>und</v>
          </cell>
        </row>
        <row r="181">
          <cell r="B181" t="str">
            <v>ME-17.59</v>
          </cell>
          <cell r="C181" t="str">
            <v>SUMINISTRO, TRANSPORTE E INSTALACION CABINAS SANITARIAS SISTEMA CANTILIVER EN LÁMINA GALVANIZADA CAL. 18 ENTAMBORADA. TIPO GRIJALBA O SIMILAR. INCLUYE PINTURA ELECTROSTATICA COLOR GRIS PLATA, SUMINISTRO, INSTALACIÓN, MARCO, CHAPETAS, PASADOR DE CIERRE Y P</v>
          </cell>
          <cell r="D181" t="str">
            <v>m2</v>
          </cell>
        </row>
        <row r="182">
          <cell r="B182" t="str">
            <v>ME-17.69</v>
          </cell>
          <cell r="C182" t="str">
            <v>SUMINISTRO, TRANSPORTE E INSTALACION ESCALERA DE GATO EN TUBERIA AGUA NEGRA 3/4" TIPO COLMENA EN "C" DE 6 PASOS. SUMINISTRO E INSTALACIÒN A TODO COSTO.</v>
          </cell>
          <cell r="D182" t="str">
            <v>und</v>
          </cell>
        </row>
        <row r="183">
          <cell r="B183" t="str">
            <v>ME-17.16</v>
          </cell>
          <cell r="C183" t="str">
            <v>SUMINISTRO, TRANSPORTE E INSTALACION MARCO METALICO PUERTAS E= 12 CM SENCILLO EN LÁMINA COLD ROLLED CAL. 18 PARA PUERTA CON ANCHO 0.76 A 1.10 M. Y ALTURA 2.11 A 2.40 M. ACABADO CON ANTICORROSIVO Y ESMALTE. INCLUYE EL SUMINISTRO DE TODOS LOS ACCESORIOS REQ</v>
          </cell>
          <cell r="D183" t="str">
            <v>und</v>
          </cell>
        </row>
        <row r="184">
          <cell r="B184" t="str">
            <v>ME-17.61</v>
          </cell>
          <cell r="C184" t="str">
            <v>SUMINISTRO, TRANSPORTE E INSTALACION PUERTA CABINAS SANITARIAS SISTEMA CANTILIVER EN ACERO INOXIDABLE CAL. 18.  SEGÚN DETALLE. INCLUYE SUMINISTRO, INSTALACIÓN, PASADOR DE CIERRE.</v>
          </cell>
          <cell r="D184" t="str">
            <v>m2</v>
          </cell>
        </row>
        <row r="185">
          <cell r="B185" t="str">
            <v>ME-17.40</v>
          </cell>
          <cell r="C185" t="str">
            <v xml:space="preserve">SUMINISTRO, TRANSPORTE E INSTALACION PUERTA DOBLE VIDRIO TEMPLADO 10 MM CON ZOCALO EN ALUMINIO CON BISAGRAS DE PISO NEUMATICAS, CON CERRADURAS Y MANIJAS. INCLUYE EL SUMINISTRO DE TODOS LOS ACCESORIOS REQUERIDOS PARA EL CORRECTO MONTAJE. SEGUN DETALLE. </v>
          </cell>
          <cell r="D185" t="str">
            <v>m2</v>
          </cell>
        </row>
        <row r="186">
          <cell r="B186" t="str">
            <v>ME-17.51</v>
          </cell>
          <cell r="C186" t="str">
            <v>SUMINISTRO, TRANSPORTE E INSTALACION PUERTA METALICA LÁMINA COLD ROLLED CAL. 18 TIPO REJILLA CON MARCO SENCILLO ( INCLUYE ANTICORROSIVO + PINTURA ELECTROSTATICA + MARCO COLD ROLLED CAL. 18 CARGADOS EN CONCRETO). INCLUYE EL SUMINISTRO DE TODOS LOS ACCESORI</v>
          </cell>
          <cell r="D186" t="str">
            <v>m2</v>
          </cell>
        </row>
        <row r="187">
          <cell r="B187" t="str">
            <v>ME-17.58</v>
          </cell>
          <cell r="C187" t="str">
            <v>SUMINISTRO, TRANSPORTE E INSTALACION PUERTA METALICA VAIVEN LÁMINA COLD ROLLED CAL.18 PIVOTE (INCLUYE PINTURA ELECTROSTATICA, ANTICORROSIVO Y MARCO COLD ROLLED CAL. 18 CARGADO EN CONCRETO) INCLUYE EL SUMINISTRO DE TODOS LOS ACCESORIOS REQUERIDOS PARA EL C</v>
          </cell>
          <cell r="D187" t="str">
            <v>m2</v>
          </cell>
        </row>
        <row r="188">
          <cell r="B188" t="str">
            <v>ME-17.70-A</v>
          </cell>
          <cell r="C188" t="str">
            <v>SUMINISTRO, TRANSPORTE E INSTALACION PUERTA EN ALUMINIO.</v>
          </cell>
          <cell r="D188" t="str">
            <v>m2</v>
          </cell>
        </row>
        <row r="189">
          <cell r="B189" t="str">
            <v>ME-17.27</v>
          </cell>
          <cell r="C189" t="str">
            <v xml:space="preserve">SUMINISTRO, TRANSPORTE E INSTALACION VENTANA CORREDIZA FIJA EN ALUMINIO  ANODIZADO VIDRIO 4 MM (INCLUYE MARCO EN PERFILERIA  PB 3831 O SIMILAR Y VIDRIO CRISTAL DE 4 MM. ). INCLUYE EL SUMINISTRO DE TODOS LOS ACCESORIOS REQUERIDOS PARA EL CORRECTO MONTAJE, </v>
          </cell>
          <cell r="D189" t="str">
            <v>m2</v>
          </cell>
        </row>
        <row r="190">
          <cell r="B190" t="str">
            <v>ME-17.84</v>
          </cell>
          <cell r="C190" t="str">
            <v>SUMINISTRO, TRANSPORTE E INSTALACION VENTANERIA APOYADA EN PERFILERIA DE ALUMINIO ANODIZADO MATE COLOR BLANCO, VIDRIO TEMPLADO DE 8MM INCOLORO CON UNIONES A TOPE +REJILLA SUPERIOR</v>
          </cell>
          <cell r="D190" t="str">
            <v>m2</v>
          </cell>
        </row>
        <row r="191">
          <cell r="B191" t="str">
            <v>ME-17.89</v>
          </cell>
          <cell r="C191" t="str">
            <v>SUMINISTRO, TRANSPORTE E INSTALACION BARANDA EN TUBERIA GALVANIZADA 2 HILOS DE 2", ENTRE 0,9 Y 1MTS, PARALES VERTICALES CADA 2 MTS, RELLENA DE CONCRETO, INCLUYE WASH PRIMER, PINTURA, ANCLAJES Y RETIRO DE SOBRANTES.</v>
          </cell>
          <cell r="D191" t="str">
            <v>ml</v>
          </cell>
        </row>
        <row r="192">
          <cell r="C192" t="str">
            <v xml:space="preserve">TOTAL CARPINTERIA METALICA </v>
          </cell>
        </row>
        <row r="193">
          <cell r="B193" t="str">
            <v>CE-18</v>
          </cell>
          <cell r="C193" t="str">
            <v>CERRAJERIA</v>
          </cell>
        </row>
        <row r="194">
          <cell r="B194" t="str">
            <v>CE-18.9</v>
          </cell>
          <cell r="C194" t="str">
            <v xml:space="preserve">SUMINISTRO, TRANSPORTE E INSTALACION BARRA ANTIPANICO HORIZONTAL SOLO SALIDA - TIPO AZBE O SIMILAR REF. B0950. CON MANILLA Y CILINDRO EXTERIOR PARA BARRA ANTIPANICO HORIZONTAL - TIPO AZBE REF. 9510M.O SIMILAR   </v>
          </cell>
          <cell r="D194" t="str">
            <v>und</v>
          </cell>
        </row>
        <row r="195">
          <cell r="B195" t="str">
            <v>CE-18.2</v>
          </cell>
          <cell r="C195" t="str">
            <v xml:space="preserve">SUMINISTRO, TRANSPORTE E INSTALACION CERRADURA BELL WOOD POMO MADERA - ALCOBA U OFICINA  REF. A50WS TIPO SCHALAGE O SIMILAR.. ACABADO SEGÚN DISEÑO. </v>
          </cell>
          <cell r="D195" t="str">
            <v>und</v>
          </cell>
        </row>
        <row r="196">
          <cell r="B196" t="str">
            <v>CE-18.1</v>
          </cell>
          <cell r="C196" t="str">
            <v xml:space="preserve">SUMINISTRO, TRANSPORTE E INSTALACION CERRADURA BELL WOOD POMO MADERA - BAÑO  REF. A40S TIPO SCHALAGE O SIMILAR. ACABADO SEGÚN DISEÑO.  </v>
          </cell>
          <cell r="D196" t="str">
            <v>und</v>
          </cell>
        </row>
        <row r="197">
          <cell r="B197" t="str">
            <v>CE-18.7</v>
          </cell>
          <cell r="C197" t="str">
            <v xml:space="preserve">SUMINISTRO, TRANSPORTE E INSTALACION CERRADURA CERROJO DOBLE LLAVE - REF. B362PX TIPO SCHALAGE O SIMILAR. ACABADO SEGÚN DISEÑO.  </v>
          </cell>
          <cell r="D197" t="str">
            <v>und</v>
          </cell>
        </row>
        <row r="198">
          <cell r="B198" t="str">
            <v>CE-18.10</v>
          </cell>
          <cell r="C198" t="str">
            <v xml:space="preserve">SUMINISTRO, TRANSPORTE E INSTALACION CERRADURA ENTRADA PRINCIPAL - REF. H387 . TIPO SCHLAGE O SIMILAR. ACABADO SEGÚN DISEÑO.   </v>
          </cell>
          <cell r="D198" t="str">
            <v>und</v>
          </cell>
        </row>
        <row r="199">
          <cell r="C199" t="str">
            <v>Total  CERRAJERÍA</v>
          </cell>
        </row>
        <row r="200">
          <cell r="B200" t="str">
            <v>PI-19</v>
          </cell>
          <cell r="C200" t="str">
            <v>PINTURA</v>
          </cell>
        </row>
        <row r="201">
          <cell r="B201" t="str">
            <v>PI-19.1</v>
          </cell>
          <cell r="C201" t="str">
            <v>SUMINISTRO, TRANSPORTE E INSTALACION ESTUCO Y VINILO 3 MANOS SOBRE MURO INTERIOR (INCLUYE ESTUCO, 1 MANO EN PINTURA TIPO 2  Y DOS MANOS EN PINTURA TIPO 1, FILOS Y DILATACIONES). COLOR SEGÚN DISEÑO POR M2</v>
          </cell>
          <cell r="D201" t="str">
            <v>m2</v>
          </cell>
        </row>
        <row r="202">
          <cell r="C202" t="str">
            <v>Total  PINTURA</v>
          </cell>
        </row>
        <row r="203">
          <cell r="B203" t="str">
            <v>EE-20</v>
          </cell>
          <cell r="C203" t="str">
            <v>EQUIPOS ESPECIALES</v>
          </cell>
        </row>
        <row r="204">
          <cell r="B204" t="str">
            <v>EE-20.1</v>
          </cell>
          <cell r="C204" t="str">
            <v>SUMINISTRO, TRANSPORTE E INSTALACIÓN DE ASCENSOR TIPO PASAJEROS, PARA 8 PERSONAS O 630 KILOGRAMOS, 3 PARADAS MAQUINA LATERAL 1.10 * 1.40 * 2.43; RECORRIDO 7.53m, A TODO COSTO</v>
          </cell>
          <cell r="D204" t="str">
            <v>und</v>
          </cell>
        </row>
        <row r="205">
          <cell r="C205" t="str">
            <v xml:space="preserve">Total  EQUIPOS ESPECIALES </v>
          </cell>
        </row>
        <row r="206">
          <cell r="B206" t="str">
            <v>OE-21</v>
          </cell>
          <cell r="C206" t="str">
            <v>OBRAS EXTERIORES</v>
          </cell>
        </row>
        <row r="207">
          <cell r="B207" t="str">
            <v>OE-21.3</v>
          </cell>
          <cell r="C207" t="str">
            <v>SUMINISTRO, TRANSPORTE E INSTALACION ANDEN CONCRETO 3000 PSI  REFORZADO  E= 0.10M.  ACABADO: ADOQUIN DE 24 X 6 X 8 CM. Y PIEZA ESPECIAL EN L DE 26 X 6 CM. + ESCOBIADO.</v>
          </cell>
          <cell r="D207" t="str">
            <v>m2</v>
          </cell>
        </row>
        <row r="208">
          <cell r="B208" t="str">
            <v>OE-21.34</v>
          </cell>
          <cell r="C208" t="str">
            <v>SUMINISTRO, TRANSPORTE E INSTALACION ESCALAS CONCRETO 3000 PSI E= 0.10M.  SOBRE TIERRA ACABADO ESCOBIADO</v>
          </cell>
          <cell r="D208" t="str">
            <v>m2</v>
          </cell>
        </row>
        <row r="209">
          <cell r="B209" t="str">
            <v>OE-21.38</v>
          </cell>
          <cell r="C209" t="str">
            <v>CORTE MECANIZADO DE ANDEN EN CONCRETO 0.03 M</v>
          </cell>
          <cell r="D209" t="str">
            <v>ml</v>
          </cell>
        </row>
        <row r="210">
          <cell r="B210" t="str">
            <v>ADI-33.122</v>
          </cell>
          <cell r="C210" t="str">
            <v>SUMINISTRO, TRANSPORTE E INSTALACION ANDEN Y RAMPA PEATONAL CONCRETO PRODUCIDO EN OBRA 3000 PSI ACABADO:  ESCOBIADO</v>
          </cell>
          <cell r="D210" t="str">
            <v>m3</v>
          </cell>
        </row>
        <row r="211">
          <cell r="B211" t="str">
            <v>ADI-32.17</v>
          </cell>
          <cell r="C211" t="str">
            <v>SUMINISTRO, TRANSPORTE E INSTALACION SARDINEL ANCHO = 20 CM H = ENTRE  15 Y 20 CM  EN CONCRETO 3000 PSI, CHAFLANADO</v>
          </cell>
          <cell r="D211" t="str">
            <v>ml</v>
          </cell>
        </row>
        <row r="212">
          <cell r="C212" t="str">
            <v>Total  OBRAS EXTERIORES</v>
          </cell>
        </row>
        <row r="213">
          <cell r="B213" t="str">
            <v>AG-22</v>
          </cell>
          <cell r="C213" t="str">
            <v>ASEO GENERAL Y LIMPIEZA</v>
          </cell>
        </row>
        <row r="214">
          <cell r="B214" t="str">
            <v>AG-22.1</v>
          </cell>
          <cell r="C214" t="str">
            <v>ASEO GENERAL</v>
          </cell>
          <cell r="D214" t="str">
            <v>m2</v>
          </cell>
        </row>
        <row r="215">
          <cell r="C215" t="str">
            <v>Total  ASEO GENERAL Y LIMPIEZA</v>
          </cell>
        </row>
        <row r="216">
          <cell r="B216" t="str">
            <v>AL-24</v>
          </cell>
          <cell r="C216" t="str">
            <v>ALCALTARILLADO</v>
          </cell>
        </row>
        <row r="217">
          <cell r="B217" t="str">
            <v>AL-24.2</v>
          </cell>
          <cell r="C217" t="str">
            <v xml:space="preserve">SUMINISTRO, TRANSPORTE E INSTALACION TUBERÍA PVC CORRUGADA 160 M.M. (6") PARA ALCANTARILLADO                                        </v>
          </cell>
          <cell r="D217" t="str">
            <v>ml</v>
          </cell>
        </row>
        <row r="218">
          <cell r="B218" t="str">
            <v>AL-24.100</v>
          </cell>
          <cell r="C218" t="str">
            <v xml:space="preserve">SUMINISTRO, TRANSPORTE E INSTALACION CAJA DE INSPECCIÓN TIPO II (0,80X0,80 M) EN CONCRETO CLASE II                                                                                                                      </v>
          </cell>
          <cell r="D218" t="str">
            <v>ml</v>
          </cell>
        </row>
        <row r="219">
          <cell r="B219" t="str">
            <v>AL-24.106</v>
          </cell>
          <cell r="C219" t="str">
            <v xml:space="preserve">SUMINISTRO, TRANSPORTE E INSTALACION TAPA P/CAJA DE INSPECCIÓN TIPO II (0,9X0,9X0,1 M) CONCRETO CLASE II                                       </v>
          </cell>
          <cell r="D219" t="str">
            <v>und</v>
          </cell>
        </row>
        <row r="220">
          <cell r="B220" t="str">
            <v>AL-24.120</v>
          </cell>
          <cell r="C220" t="str">
            <v xml:space="preserve">SUMINISTRO, TRANSPORTE E INSTALACION EMPALME A CÁMARAS DE INSPECCIÓN CONCRETO CLASE II                                       </v>
          </cell>
          <cell r="D220" t="str">
            <v>und</v>
          </cell>
        </row>
        <row r="221">
          <cell r="C221" t="str">
            <v>Total  ALCANTARILLADO</v>
          </cell>
        </row>
        <row r="222">
          <cell r="B222" t="str">
            <v>ET-27</v>
          </cell>
          <cell r="C222" t="str">
            <v>ESTABILIDAD DE TALUDES</v>
          </cell>
        </row>
        <row r="223">
          <cell r="B223" t="str">
            <v>ET-27.1</v>
          </cell>
          <cell r="C223" t="str">
            <v>SUMINISTRO, TRANSPORTE E INSTALACION MUROS Y PANTALLAS DE CONTENCION CONCRETO REFORZADO de 3000 PSI  .</v>
          </cell>
          <cell r="D223" t="str">
            <v>m3</v>
          </cell>
        </row>
        <row r="224">
          <cell r="B224" t="str">
            <v>ADI-33.126</v>
          </cell>
          <cell r="C224" t="str">
            <v>SUMINISTRO, TRANSPORTE E INSTALACION PERFORACION PARA ANCLAJE EN TIERRA CON EQUIPO MANUAL LONGITUD &lt; DE 10 METROS, Tuberia 2"-4"</v>
          </cell>
          <cell r="D224" t="str">
            <v>ml</v>
          </cell>
        </row>
        <row r="225">
          <cell r="B225" t="str">
            <v>ET-27.6</v>
          </cell>
          <cell r="C225" t="str">
            <v>SUMINISTRO, TRANSPORTE E INSTALACION INYECCION MORTERO 1:2 PARA ANCLAJE PANTALLA PASIVA</v>
          </cell>
          <cell r="D225" t="str">
            <v>ml</v>
          </cell>
        </row>
        <row r="226">
          <cell r="B226" t="str">
            <v>C-2.19-A</v>
          </cell>
          <cell r="C226" t="str">
            <v>SUMINISTRO, TRANSPORTE E INSTALACION PILOTES EN CONCRETO 4500 PSI D= 0.40 m</v>
          </cell>
          <cell r="D226" t="str">
            <v>m3</v>
          </cell>
        </row>
        <row r="227">
          <cell r="B227" t="str">
            <v>ET-27.19</v>
          </cell>
          <cell r="C227" t="str">
            <v>SUMINISTRO, TRANSPORTE E INSTALACION TUBERIA Ø 3" ALL PERFORADA PARA DRENES</v>
          </cell>
          <cell r="D227" t="str">
            <v>ml</v>
          </cell>
        </row>
        <row r="228">
          <cell r="B228" t="str">
            <v>ET-27.22</v>
          </cell>
          <cell r="C228" t="str">
            <v>SUMINISTRO, TRANSPORTE E INSTALACION PERFORACION PARA DREN HORIZONTAL EN TIERRA CON EQUIPO MECANICO</v>
          </cell>
          <cell r="D228" t="str">
            <v>ml</v>
          </cell>
        </row>
        <row r="229">
          <cell r="B229" t="str">
            <v>ADI-33.98</v>
          </cell>
          <cell r="C229" t="str">
            <v>SUMINISTRO, TRANSPORTE E INSTALACION FILTRO DRENAJE (0.30 x 1,7 m) Tubo Drenaje Corrugado de 4" con filtro. Incluye relleno piedra filtro, Geotextil NT 3000</v>
          </cell>
          <cell r="D229" t="str">
            <v>ml</v>
          </cell>
        </row>
        <row r="230">
          <cell r="C230" t="str">
            <v>Total  ESTABILIDAD DE TALUDES</v>
          </cell>
        </row>
      </sheetData>
      <sheetData sheetId="3"/>
      <sheetData sheetId="4"/>
      <sheetData sheetId="5"/>
      <sheetData sheetId="6"/>
      <sheetData sheetId="7"/>
      <sheetData sheetId="8"/>
      <sheetData sheetId="9"/>
      <sheetData sheetId="10"/>
      <sheetData sheetId="1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weeks"/>
      <sheetName val="Buy ins"/>
      <sheetName val="Prepmts"/>
      <sheetName val="CashFlow"/>
      <sheetName val="Report"/>
      <sheetName val="Report2"/>
    </sheetNames>
    <sheetDataSet>
      <sheetData sheetId="0"/>
      <sheetData sheetId="1"/>
      <sheetData sheetId="2"/>
      <sheetData sheetId="3"/>
      <sheetData sheetId="4"/>
      <sheetData sheetId="5"/>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Sheet1"/>
    </sheetNames>
    <sheetDataSet>
      <sheetData sheetId="0"/>
      <sheetData sheetId="1" refreshError="1"/>
      <sheetData sheetId="2" refreshError="1"/>
      <sheetData sheetId="3"/>
      <sheetData sheetId="4"/>
      <sheetData sheetId="5"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
      <sheetName val="Reporte"/>
      <sheetName val="Programa"/>
      <sheetName val="LISTAS"/>
      <sheetName val="Hoja2"/>
      <sheetName val="Sheet1"/>
    </sheetNames>
    <sheetDataSet>
      <sheetData sheetId="0"/>
      <sheetData sheetId="1" refreshError="1"/>
      <sheetData sheetId="2" refreshError="1"/>
      <sheetData sheetId="3"/>
      <sheetData sheetId="4"/>
      <sheetData sheetId="5"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O"/>
      <sheetName val="PSW_Sheet"/>
      <sheetName val="Matriz Operacional"/>
      <sheetName val="Instructivo Matriz Operativa"/>
      <sheetName val="Soportes de Aprobacion"/>
      <sheetName val="Matriz Administrativa"/>
      <sheetName val="MAA"/>
      <sheetName val="rangos operacion y admon"/>
      <sheetName val="Hoja1"/>
    </sheetNames>
    <sheetDataSet>
      <sheetData sheetId="0"/>
      <sheetData sheetId="1"/>
      <sheetData sheetId="2"/>
      <sheetData sheetId="3"/>
      <sheetData sheetId="4"/>
      <sheetData sheetId="5"/>
      <sheetData sheetId="6"/>
      <sheetData sheetId="7"/>
      <sheetData sheetId="8"/>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LISTA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Tables"/>
      <sheetName val="Summary"/>
      <sheetName val="CapitalBudget6MthToDec05"/>
      <sheetName val="Propuesta"/>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VOLUMETR."/>
      <sheetName val="PLANEADAS"/>
      <sheetName val="REALES"/>
      <sheetName val="DATOS (2)"/>
      <sheetName val="PRECIOS REAL"/>
      <sheetName val="TRANSFER"/>
      <sheetName val="PRECIOS PROG."/>
      <sheetName val="PRECIOS VOL."/>
      <sheetName val="ACUM. EXPORT"/>
      <sheetName val="PRECIOS PLAN"/>
      <sheetName val="PREC. I.P"/>
      <sheetName val="PREC. TRANSF."/>
      <sheetName val="CARGAS"/>
      <sheetName val="DATOS MARG."/>
      <sheetName val="REAL"/>
      <sheetName val="PLAN"/>
      <sheetName val="VOLUM"/>
      <sheetName val="Hoja2"/>
      <sheetName val="AIU"/>
      <sheetName val="CALCULO SALARIO"/>
      <sheetName val="original_sist"/>
      <sheetName val="FUENTE1"/>
      <sheetName val="VR"/>
      <sheetName val="OPCIONES DE SIMULACION"/>
      <sheetName val="COSTOS DE TRANSPORTE"/>
      <sheetName val="BOUNDS &amp; ROWS"/>
      <sheetName val="COMPRA MATERIA PRIMA"/>
      <sheetName val="VOLUMETR_"/>
      <sheetName val="DATOS_(2)"/>
      <sheetName val="PRECIOS_REAL"/>
      <sheetName val="PRECIOS_PROG_"/>
      <sheetName val="PRECIOS_VOL_"/>
      <sheetName val="ACUM__EXPORT"/>
      <sheetName val="PRECIOS_PLAN"/>
      <sheetName val="PREC__I_P"/>
      <sheetName val="PREC__TRANSF_"/>
      <sheetName val="DATOS_MARG_"/>
      <sheetName val="PARAMETROS"/>
      <sheetName val="A_A310"/>
      <sheetName val="A_G105"/>
      <sheetName val="A_G200"/>
      <sheetName val="VOLUMETR_1"/>
      <sheetName val="DATOS_(2)1"/>
      <sheetName val="PRECIOS_REAL1"/>
      <sheetName val="PRECIOS_PROG_1"/>
      <sheetName val="PRECIOS_VOL_1"/>
      <sheetName val="ACUM__EXPORT1"/>
      <sheetName val="PRECIOS_PLAN1"/>
      <sheetName val="PREC__I_P1"/>
      <sheetName val="PREC__TRANSF_1"/>
      <sheetName val="DATOS_MARG_1"/>
      <sheetName val="OPCIONES_DE_SIMULACION"/>
      <sheetName val="COSTOS_DE_TRANSPORTE"/>
      <sheetName val="BOUNDS_&amp;_ROWS"/>
      <sheetName val="COMPRA_MATERIA_PRIMA"/>
      <sheetName val="CALCULO_SALARIO"/>
      <sheetName val="API93"/>
      <sheetName val="MATRIZ"/>
      <sheetName val="Prestaciones y AIU"/>
      <sheetName val="Tabla5"/>
      <sheetName val="140 kbbld Cus,BCF22"/>
      <sheetName val="Resultados"/>
      <sheetName val="Estimado"/>
      <sheetName val="pressure"/>
      <sheetName val="Equipo"/>
      <sheetName val="VOLUMETR_2"/>
      <sheetName val="DATOS_(2)2"/>
      <sheetName val="PRECIOS_REAL2"/>
      <sheetName val="PRECIOS_PROG_2"/>
      <sheetName val="PRECIOS_VOL_2"/>
      <sheetName val="ACUM__EXPORT2"/>
      <sheetName val="PRECIOS_PLAN2"/>
      <sheetName val="PREC__I_P2"/>
      <sheetName val="PREC__TRANSF_2"/>
      <sheetName val="DATOS_MARG_2"/>
      <sheetName val="OPCIONES_DE_SIMULACION1"/>
      <sheetName val="COSTOS_DE_TRANSPORTE1"/>
      <sheetName val="BOUNDS_&amp;_ROWS1"/>
      <sheetName val="COMPRA_MATERIA_PRIMA1"/>
      <sheetName val="CALCULO_SALARIO1"/>
      <sheetName val="Prestaciones_y_AIU"/>
      <sheetName val="Tablas"/>
      <sheetName val="SABANA"/>
      <sheetName val="RESUMEN"/>
      <sheetName val="Parámetros Formato"/>
      <sheetName val="Tabla"/>
      <sheetName val="Settings"/>
      <sheetName val="DatosEntrada"/>
      <sheetName val="VENTAS NACIONALES 2010"/>
      <sheetName val="PRECIOS PLAN."/>
      <sheetName val="#¡REF"/>
      <sheetName val="CAR"/>
      <sheetName val="RESUMEN BALANZA "/>
      <sheetName val="PRECIOS_PLAN_"/>
      <sheetName val="RESUMEN_BALANZA_"/>
      <sheetName val="Centros Resp. anteriores"/>
      <sheetName val="VFA"/>
      <sheetName val="VIT"/>
      <sheetName val="Homologacion a CECO (2)"/>
      <sheetName val="Centro de Costos SAP"/>
      <sheetName val="RELACION CECE- CEGO"/>
      <sheetName val="Homologacion a CECO"/>
      <sheetName val="Homologación Cent.Resp."/>
      <sheetName val="CECO - PGCP"/>
      <sheetName val="Cecos-ceges y cebes-Septiembre"/>
      <sheetName val="Cecos-ceges y cebes-Agosto"/>
      <sheetName val="Cecos SAP-PARA CARGUE"/>
      <sheetName val="Cecos SAP-VIT"/>
      <sheetName val="Cecos-SAP Sheet1-Viajero"/>
      <sheetName val="Cecos habilit. en SAP"/>
      <sheetName val="Cecos-Bloq"/>
      <sheetName val="Nuevos_Cecos"/>
      <sheetName val="Arch.CecosFabio-may-07"/>
      <sheetName val="GESTORES-GPO"/>
      <sheetName val="Nuevos_Cecos Total"/>
      <sheetName val="Centros_Resp__anteriores"/>
      <sheetName val="Homologacion_a_CECO_(2)"/>
      <sheetName val="Centro_de_Costos_SAP"/>
      <sheetName val="RELACION_CECE-_CEGO"/>
      <sheetName val="Homologacion_a_CECO"/>
      <sheetName val="Homologación_Cent_Resp_"/>
      <sheetName val="CECO_-_PGCP"/>
      <sheetName val="Cecos-ceges_y_cebes-Septiembre"/>
      <sheetName val="Cecos-ceges_y_cebes-Agosto"/>
      <sheetName val="Cecos_SAP-PARA_CARGUE"/>
      <sheetName val="Cecos_SAP-VIT"/>
      <sheetName val="Cecos-SAP_Sheet1-Viajero"/>
      <sheetName val="Cecos_habilit__en_SAP"/>
      <sheetName val="Arch_CecosFabio-may-07"/>
      <sheetName val="Nuevos_Cecos_Total"/>
      <sheetName val=""/>
      <sheetName val="PSM Monthly"/>
      <sheetName val="Sal_Integ "/>
      <sheetName val="TIPO"/>
      <sheetName val="ALIMENTACION"/>
      <sheetName val="140_kbbld_Cus,BCF22"/>
      <sheetName val="DATOS_PIMS"/>
      <sheetName val="tub"/>
      <sheetName val="Inf. entrada"/>
      <sheetName val="VOLUMETR_3"/>
      <sheetName val="DATOS_(2)3"/>
      <sheetName val="PRECIOS_REAL3"/>
      <sheetName val="PRECIOS_PROG_3"/>
      <sheetName val="PRECIOS_VOL_3"/>
      <sheetName val="ACUM__EXPORT3"/>
      <sheetName val="PRECIOS_PLAN3"/>
      <sheetName val="PREC__I_P3"/>
      <sheetName val="PREC__TRANSF_3"/>
      <sheetName val="DATOS_MARG_3"/>
      <sheetName val="VENTAS_NACIONALES_2010"/>
      <sheetName val="OPCIONES_DE_SIMULACION2"/>
      <sheetName val="COSTOS_DE_TRANSPORTE2"/>
      <sheetName val="BOUNDS_&amp;_ROWS2"/>
      <sheetName val="COMPRA_MATERIA_PRIMA2"/>
      <sheetName val="CALCULO_SALARIO2"/>
      <sheetName val="Prestaciones_y_AIU1"/>
      <sheetName val="CRUDOS"/>
      <sheetName val="MAT"/>
      <sheetName val="calculation"/>
      <sheetName val="Calculo"/>
      <sheetName val="7422CW00"/>
      <sheetName val="Parámetros_Formato"/>
      <sheetName val="Hoja4"/>
      <sheetName val="CARBOCOL"/>
      <sheetName val="PRECIOS_PLAN_1"/>
      <sheetName val="RESUMEN_BALANZA_1"/>
      <sheetName val="PSM_Monthly"/>
      <sheetName val="Input"/>
      <sheetName val="Par"/>
      <sheetName val="Fase1"/>
      <sheetName val="PTRheologyInBHA"/>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sheetData sheetId="163" refreshError="1"/>
      <sheetData sheetId="164" refreshError="1"/>
      <sheetData sheetId="165"/>
      <sheetData sheetId="166"/>
      <sheetData sheetId="167"/>
      <sheetData sheetId="168" refreshError="1"/>
      <sheetData sheetId="169" refreshError="1"/>
      <sheetData sheetId="170" refreshError="1"/>
      <sheetData sheetId="171" refreshError="1"/>
      <sheetData sheetId="172"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datosluminariasRoyAlPH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 MENORES"/>
      <sheetName val="LISTA PRECIO"/>
      <sheetName val="CUAD"/>
      <sheetName val="CEM-AREN"/>
      <sheetName val="PRESUPU"/>
      <sheetName val="RENDIMIEN"/>
      <sheetName val="ANALISIS BASICO"/>
      <sheetName val="1.PRELI"/>
      <sheetName val="2 CIMI"/>
      <sheetName val="3.ESTRU"/>
      <sheetName val="4.MURO"/>
      <sheetName val="5.CUBIE"/>
      <sheetName val="6.PISO"/>
      <sheetName val="7.CARPI"/>
      <sheetName val="8.ACAB MU"/>
      <sheetName val="9.INST SANT"/>
      <sheetName val="10.INST HIDRA"/>
      <sheetName val="11.INST ELECT"/>
      <sheetName val="12.APAR SANIT"/>
      <sheetName val="13.INST GAS.NAT"/>
      <sheetName val="14.PINTU"/>
      <sheetName val="15.ASEO GEN"/>
      <sheetName val="ITEM-COSTO"/>
      <sheetName val="ACT-COST"/>
      <sheetName val="ACT-%"/>
      <sheetName val="CONCRETOS"/>
      <sheetName val="CONCRET"/>
      <sheetName val="Hoja2"/>
      <sheetName val="DURACION"/>
      <sheetName val="CTO INDIR"/>
      <sheetName val="MATERIALES"/>
    </sheetNames>
    <sheetDataSet>
      <sheetData sheetId="0" refreshError="1"/>
      <sheetData sheetId="1" refreshError="1">
        <row r="72">
          <cell r="B72">
            <v>8120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REC-COD,"/>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sheetData sheetId="2"/>
      <sheetData sheetId="3"/>
      <sheetData sheetId="4"/>
      <sheetData sheetId="5"/>
      <sheetData sheetId="6"/>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sheetData sheetId="2"/>
      <sheetData sheetId="3"/>
      <sheetData sheetId="4"/>
      <sheetData sheetId="5"/>
      <sheetData sheetId="6"/>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BERIA"/>
    </sheetNames>
    <sheetDataSet>
      <sheetData sheetId="0"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s>
    <sheetDataSet>
      <sheetData sheetId="0"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A. PRELIMINAR"/>
      <sheetName val="APU-1."/>
      <sheetName val="2. VIASYURBANISMO"/>
      <sheetName val="APU-2."/>
      <sheetName val="3. ESTRUC Y ARQ"/>
      <sheetName val="APU-3."/>
      <sheetName val="4. FRIO"/>
      <sheetName val="5. ELECTRICO"/>
      <sheetName val="6.REDES ALCANTARILLADO"/>
      <sheetName val="7.RED DE ABASTO"/>
      <sheetName val="APU-6-7"/>
      <sheetName val="8. REDGAS"/>
      <sheetName val="APU-8."/>
      <sheetName val="9. AMBIENTAL"/>
      <sheetName val="10. EQUIPOS"/>
      <sheetName val="11.OYM"/>
      <sheetName val="12. RESUMEN"/>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A. PRELIMINAR"/>
      <sheetName val="APU-1."/>
      <sheetName val="2. VIASYURBANISMO"/>
      <sheetName val="APU-2."/>
      <sheetName val="3. ESTRUC Y ARQ"/>
      <sheetName val="APU-3."/>
      <sheetName val="5. ELECTRICO"/>
      <sheetName val="6.REDES ALCANTARILLADO"/>
      <sheetName val="7.RED DE ABASTO"/>
      <sheetName val="APU-6-7"/>
      <sheetName val="8. REDGAS"/>
      <sheetName val="APU-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OBRAS SES"/>
      <sheetName val="REC-COD,"/>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BB"/>
      <sheetName val="CUADRO A"/>
      <sheetName val="CUADRO AA"/>
      <sheetName val="AIU"/>
      <sheetName val="POLIZAS"/>
      <sheetName val="Pivot Table"/>
      <sheetName val="Hoja2"/>
      <sheetName val="Hoja5"/>
      <sheetName val="A.P.U."/>
      <sheetName val="TABLA RESUMEN"/>
      <sheetName val="EQUIPOS"/>
      <sheetName val="VEHICULOS"/>
      <sheetName val="HERRAMIENTAS"/>
      <sheetName val="Pivot Herram"/>
      <sheetName val="CONSUMIBLES"/>
      <sheetName val="Pivot Consum"/>
      <sheetName val="TARIFAS SALARIALES"/>
      <sheetName val="EPP-EX-DOT"/>
      <sheetName val="CUADRO SALARIOS"/>
      <sheetName val="LISTAS"/>
      <sheetName val="Análisis"/>
      <sheetName val="% PRESTACIONES"/>
    </sheetNames>
    <sheetDataSet>
      <sheetData sheetId="0"/>
      <sheetData sheetId="1"/>
      <sheetData sheetId="2">
        <row r="42">
          <cell r="M42">
            <v>25742622666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Datos"/>
      <sheetName val="PUNITARIOS PARA 241201 2S"/>
      <sheetName val="items"/>
      <sheetName val="PR 1"/>
      <sheetName val="ESTADO RED TEC"/>
      <sheetName val="Hoja1"/>
      <sheetName val="A-HOR"/>
      <sheetName val="INSUMOS"/>
      <sheetName val="BANCOS"/>
      <sheetName val="CARGOS"/>
      <sheetName val="EPS"/>
      <sheetName val="PENSIONES"/>
      <sheetName val="PREACTA 10"/>
      <sheetName val="PREACTA 9"/>
      <sheetName val="Res-Accide-10"/>
      <sheetName val="TARIFA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NSPORTE"/>
      <sheetName val="PUNITARIOS_PARA_241201_2S10"/>
      <sheetName val="PR_110"/>
      <sheetName val="ESTADO_RED_TEC10"/>
      <sheetName val="PREACTA_1010"/>
      <sheetName val="PREACTA_910"/>
      <sheetName val="PRECIOS"/>
      <sheetName val="PREACTA 6"/>
      <sheetName val="TRAPMO"/>
      <sheetName val="UNITARIOS"/>
      <sheetName val="THE"/>
      <sheetName val="ATHE"/>
      <sheetName val="TABLA 2008"/>
      <sheetName val="PRESUPUESTO"/>
      <sheetName val="ESTADO VÍA-CRIT.TECNICO"/>
      <sheetName val="Insum"/>
      <sheetName val="Excavación Mat. Común Estacione"/>
      <sheetName val="Demolición Pavimento"/>
      <sheetName val="SUB APU"/>
      <sheetName val="Listas"/>
      <sheetName val="PUNITARIOS%20PARA%20241201%202S"/>
      <sheetName val="RELACION MES"/>
      <sheetName val="Equipo"/>
      <sheetName val="LISTA DE PRECIOS"/>
      <sheetName val="062"/>
      <sheetName val="Listado"/>
      <sheetName val="GCB2000"/>
      <sheetName val="A.P.U"/>
      <sheetName val="A. P. U."/>
      <sheetName val="CRA.MODI"/>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5. ELECTRICO"/>
      <sheetName val="2,2,6,1 Pilotes 0,30"/>
      <sheetName val="Summary"/>
      <sheetName val="CODCONST"/>
      <sheetName val="PREACTA_61"/>
      <sheetName val="A_P_U1"/>
      <sheetName val="PREACTA_6"/>
      <sheetName val="A_P_U"/>
      <sheetName val="Requisición1"/>
      <sheetName val="BALANCE"/>
      <sheetName val="ITEMS NO REVISTOS"/>
      <sheetName val="APU ELECTRICOS"/>
      <sheetName val="Bajadas"/>
      <sheetName val="NARIÑO"/>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c2_5y2_6"/>
      <sheetName val="c2_5y2_62"/>
      <sheetName val="c2_5y2_61"/>
      <sheetName val="c2_5y2_63"/>
      <sheetName val="c2_5y2_65"/>
      <sheetName val="c2_5y2_64"/>
      <sheetName val="c2_5y2_66"/>
      <sheetName val="c2_5y2_67"/>
      <sheetName val="c2_5y2_68"/>
      <sheetName val="c2_5y2_69"/>
      <sheetName val="c2_5y2_610"/>
      <sheetName val="mdo"/>
      <sheetName val="equip"/>
      <sheetName val="mat"/>
      <sheetName val="CIRCUITOS CODENSA"/>
      <sheetName val="FINANC"/>
      <sheetName val="TODAS"/>
      <sheetName val="OCTUBRE"/>
      <sheetName val="SUB_APU"/>
      <sheetName val="ESTADO_VÍA-CRIT_TECNICO"/>
      <sheetName val="TABLA_2008"/>
      <sheetName val="skj452"/>
      <sheetName val="ita878"/>
      <sheetName val="aea-944"/>
      <sheetName val="dub-823"/>
      <sheetName val="gpi 526"/>
      <sheetName val="xxj617"/>
      <sheetName val="sng_855"/>
      <sheetName val="vea 374"/>
      <sheetName val="hfb024"/>
      <sheetName val="paj825"/>
      <sheetName val="CONT_ADI"/>
      <sheetName val="glvc"/>
      <sheetName val="PERSONAL"/>
      <sheetName val="Tarifa MT"/>
      <sheetName val="SALARI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CURVA"/>
      <sheetName val="Poblacion"/>
      <sheetName val="OBRAS SES"/>
      <sheetName val="c2_5y2_613"/>
      <sheetName val="PREACTA_62"/>
      <sheetName val="TABLA_20082"/>
      <sheetName val="c2_5y2_612"/>
      <sheetName val="TABLA_20081"/>
      <sheetName val="c2_5y2_61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refreshError="1"/>
      <sheetData sheetId="120">
        <row r="48">
          <cell r="E48">
            <v>0</v>
          </cell>
        </row>
      </sheetData>
      <sheetData sheetId="121"/>
      <sheetData sheetId="122"/>
      <sheetData sheetId="123" refreshError="1"/>
      <sheetData sheetId="124" refreshError="1"/>
      <sheetData sheetId="125" refreshError="1"/>
      <sheetData sheetId="126"/>
      <sheetData sheetId="127"/>
      <sheetData sheetId="128"/>
      <sheetData sheetId="129"/>
      <sheetData sheetId="130"/>
      <sheetData sheetId="131" refreshError="1"/>
      <sheetData sheetId="132"/>
      <sheetData sheetId="133" refreshError="1"/>
      <sheetData sheetId="134"/>
      <sheetData sheetId="135"/>
      <sheetData sheetId="136"/>
      <sheetData sheetId="137"/>
      <sheetData sheetId="138"/>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refreshError="1"/>
      <sheetData sheetId="188" refreshError="1"/>
      <sheetData sheetId="189" refreshError="1"/>
      <sheetData sheetId="190"/>
      <sheetData sheetId="191"/>
      <sheetData sheetId="192"/>
      <sheetData sheetId="193"/>
      <sheetData sheetId="194"/>
      <sheetData sheetId="195"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OBRAS SE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sheetData sheetId="2">
        <row r="13">
          <cell r="J13" t="str">
            <v>M³</v>
          </cell>
        </row>
        <row r="14">
          <cell r="J14" t="str">
            <v>M²</v>
          </cell>
        </row>
        <row r="15">
          <cell r="J15" t="str">
            <v>M</v>
          </cell>
        </row>
        <row r="16">
          <cell r="J16" t="str">
            <v>Kg</v>
          </cell>
        </row>
        <row r="17">
          <cell r="J17" t="str">
            <v>Un</v>
          </cell>
        </row>
      </sheetData>
      <sheetData sheetId="3"/>
      <sheetData sheetId="4"/>
      <sheetData sheetId="5"/>
      <sheetData sheetId="6"/>
      <sheetData sheetId="7"/>
      <sheetData sheetId="8"/>
      <sheetData sheetId="9"/>
      <sheetData sheetId="10"/>
      <sheetData sheetId="1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LISTA"/>
      <sheetName val="LISTA2"/>
      <sheetName val="ANAL.PRESTACIONES"/>
      <sheetName val="CUADRI"/>
      <sheetName val="MORTERO"/>
      <sheetName val="CONCRETO"/>
      <sheetName val="PRELIMINAR"/>
      <sheetName val="ZAPA.VIGAS"/>
      <sheetName val="LEVANTE"/>
      <sheetName val="PAÑE-ENCHA-PISO"/>
      <sheetName val="PAVIM.RIGIDO"/>
      <sheetName val="HIDROSANI"/>
      <sheetName val="APAR-ACCESORIO"/>
      <sheetName val="CARPINTERIA"/>
      <sheetName val="ELECTRICO"/>
      <sheetName val="PINTURA"/>
      <sheetName val="RELLENO-RETIRO"/>
      <sheetName val="OBR.EXTERIORES"/>
      <sheetName val="GENERAL"/>
      <sheetName val="Cronograma"/>
      <sheetName val="FINANZAS"/>
      <sheetName val="FSE - 01"/>
      <sheetName val="ESTADO DE INGRESO"/>
      <sheetName val="OTROS ITEMS DIFERENTES"/>
      <sheetName val="EXPLANACION"/>
      <sheetName val="A.U.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H3" t="str">
            <v>Briceño - Chocontá</v>
          </cell>
        </row>
        <row r="4">
          <cell r="H4" t="str">
            <v>Chocontá - Guateque</v>
          </cell>
        </row>
        <row r="5">
          <cell r="H5" t="str">
            <v>Sisga - Brisas</v>
          </cell>
        </row>
        <row r="6">
          <cell r="H6" t="str">
            <v>Zipaquirá - Ubaté</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COMBUSTIBLE"/>
      <sheetName val="relacion de equipo"/>
      <sheetName val="CUADRILLAS"/>
      <sheetName val="PRESTACIONES"/>
      <sheetName val="ANALISIS"/>
      <sheetName val="PRES OSW"/>
    </sheetNames>
    <sheetDataSet>
      <sheetData sheetId="0"/>
      <sheetData sheetId="1"/>
      <sheetData sheetId="2"/>
      <sheetData sheetId="3">
        <row r="17">
          <cell r="D17">
            <v>134300</v>
          </cell>
        </row>
      </sheetData>
      <sheetData sheetId="4"/>
      <sheetData sheetId="5"/>
      <sheetData sheetId="6"/>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 val="COSTOS OFICINA"/>
      <sheetName val="Presup_Cancha"/>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GCB2000"/>
      <sheetName val="CODIGOS PERDIDAS"/>
      <sheetName val="PERSON"/>
      <sheetName val="Hoja3"/>
      <sheetName val="URCDIT"/>
      <sheetName val="Graficos"/>
      <sheetName val="nombres"/>
      <sheetName val="Datos_de_Entrada"/>
      <sheetName val="ListaEmpresas"/>
      <sheetName val="Lineas del PACC"/>
      <sheetName val="COL 21169"/>
      <sheetName val="DEST. MEDIOS"/>
      <sheetName val="COMBUASF"/>
      <sheetName val="BALCRUDO"/>
      <sheetName val="PRECIOS"/>
      <sheetName val="CARGASPROC."/>
      <sheetName val="G L P  FINAL"/>
      <sheetName val="Valor Oferta"/>
      <sheetName val="COMPROMISOS"/>
      <sheetName val="INGENIERÍA"/>
      <sheetName val="CONTRATO"/>
      <sheetName val="Lista APU"/>
      <sheetName val="Tablas"/>
      <sheetName val="PROYECTOS TRÁNSITO"/>
      <sheetName val="Puntos"/>
      <sheetName val="PLAN CARGUE RIS (for nuevo)"/>
      <sheetName val="Análisis determinístico"/>
      <sheetName val="Modelo financiero"/>
      <sheetName val="PLANILLA"/>
      <sheetName val="TALLA"/>
      <sheetName val="Análisis_determinístico"/>
      <sheetName val="PLAN_CARGUE_RIS_(for_nuevo)"/>
      <sheetName val="Modelo_financiero"/>
      <sheetName val="Resumen"/>
      <sheetName val="Modelo Financiero Determ. "/>
      <sheetName val="Análisis_determinístico1"/>
      <sheetName val="PLAN_CARGUE_RIS_(for_nuevo)1"/>
      <sheetName val="Modelo_financiero1"/>
      <sheetName val="Parametros"/>
      <sheetName val="Listas Desplegables"/>
      <sheetName val="DCurva"/>
      <sheetName val="Inf.Semanal"/>
      <sheetName val="envío"/>
      <sheetName val="1. MODELO 60KB"/>
      <sheetName val="Hoja2"/>
      <sheetName val="API93"/>
      <sheetName val="PSM Monthly"/>
      <sheetName val="BHA"/>
      <sheetName val="TABLA5"/>
      <sheetName val="Jun17-08"/>
      <sheetName val="MOD-DEV_XLS"/>
      <sheetName val="Crudos"/>
      <sheetName val="TOVFEB."/>
      <sheetName val="Ppto 2001"/>
      <sheetName val="C21_A310"/>
      <sheetName val="C21_G115"/>
      <sheetName val="C21_G220"/>
      <sheetName val="Ppto_2001"/>
      <sheetName val="TOVFEB_"/>
      <sheetName val="Tabla"/>
      <sheetName val="Base Info"/>
      <sheetName val="DPC"/>
      <sheetName val="Estrategia"/>
      <sheetName val="Base_P10"/>
      <sheetName val="Base_P50"/>
      <sheetName val="Base_P90"/>
      <sheetName val="Prod_Inv_P10"/>
      <sheetName val="Prod_Inv_P50"/>
      <sheetName val="Prod_Inv_P90"/>
      <sheetName val="Todos"/>
      <sheetName val="Cuad 2.9 "/>
      <sheetName val="Parametros Inversion"/>
      <sheetName val="BRUTA-INY"/>
      <sheetName val="RES EQV"/>
      <sheetName val="RES GASOL"/>
      <sheetName val="RES PET"/>
      <sheetName val="RES GAS"/>
      <sheetName val="RES LPG"/>
      <sheetName val="POZOS"/>
      <sheetName val="CONTRATOS"/>
      <sheetName val="Base_Info"/>
      <sheetName val="RES_EQV"/>
      <sheetName val="RES_GASOL"/>
      <sheetName val="RES_PET"/>
      <sheetName val="RES_GAS"/>
      <sheetName val="RES_LPG"/>
      <sheetName val="TOVFEB_1"/>
      <sheetName val="Ppto_20011"/>
      <sheetName val="COSTOS_DE_TRANSPORTE1"/>
      <sheetName val="OPCIONES_DE_SIMULACION1"/>
      <sheetName val="COMPRA_MATERIA_PRIMA1"/>
      <sheetName val="Base_Info1"/>
      <sheetName val="RES_EQV1"/>
      <sheetName val="RES_GASOL1"/>
      <sheetName val="RES_PET1"/>
      <sheetName val="RES_GAS1"/>
      <sheetName val="RES_LPG1"/>
      <sheetName val="ASO"/>
      <sheetName val="Capital_Acum1"/>
      <sheetName val="Assume"/>
      <sheetName val="NOPAT_Acum1"/>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REF"/>
      <sheetName val="PYF100-2"/>
      <sheetName val="CrudosA"/>
      <sheetName val="casosWTI"/>
      <sheetName val="APU"/>
      <sheetName val="Parámetros Formato"/>
      <sheetName val="LISTA VALIDACION"/>
      <sheetName val="BENEF. DE ESPEC."/>
      <sheetName val="TARIF2002"/>
      <sheetName val="TOTAL AREA_PORTAFOLIO ORIGINAL"/>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CAÑO_LIMON2"/>
      <sheetName val="ANS_DAB"/>
      <sheetName val="C.E cas"/>
      <sheetName val="INV $ ca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TBG + NO TBG 2011"/>
      <sheetName val="PARAMETROS FORMATO"/>
      <sheetName val="Plan Hitos despues del pma"/>
      <sheetName val="TIPO"/>
      <sheetName val="DATOS BASE ABA"/>
      <sheetName val="PARÁMETROS (2)"/>
      <sheetName val="PARÁMETROS"/>
      <sheetName val="Modelo_financiero2"/>
      <sheetName val="TBG_+_NO_TBG_2011"/>
      <sheetName val="Parámetros_Formato"/>
      <sheetName val="Plan_Hitos_despues_del_pma"/>
      <sheetName val="PARAMETROS_FORMATO"/>
      <sheetName val="1__MODELO_60KB"/>
      <sheetName val="steel"/>
      <sheetName val="Hoja1"/>
      <sheetName val="USED WELLS"/>
      <sheetName val="PIA CASABE SUR ECP"/>
      <sheetName val="5094-2003"/>
      <sheetName val="LISTAS"/>
      <sheetName val="VENTAS"/>
      <sheetName val="CRUDOS MES EVALUADO"/>
      <sheetName val="COSTOS DE TRANSPORTE"/>
      <sheetName val="COMPRA MATERIA PRIMA"/>
      <sheetName val="TRANSFERENCIAS"/>
      <sheetName val="F.Caja"/>
      <sheetName val="Main"/>
      <sheetName val="CorpTax"/>
      <sheetName val="Input"/>
      <sheetName val="Hist. Avances"/>
      <sheetName val="LISTA_VALIDACION"/>
      <sheetName val="Resultados"/>
      <sheetName val="C_E_cas"/>
      <sheetName val="INV_$_cas"/>
      <sheetName val="General"/>
      <sheetName val="DATOSINI"/>
      <sheetName val="Modelo_financiero3"/>
      <sheetName val="TBG_+_NO_TBG_20111"/>
      <sheetName val="Parámetros_Formato1"/>
      <sheetName val="Plan_Hitos_despues_del_pma1"/>
      <sheetName val="Modelo_financiero4"/>
      <sheetName val="Análisis_determinístico2"/>
      <sheetName val="TBG_+_NO_TBG_20112"/>
      <sheetName val="Parámetros_Formato2"/>
      <sheetName val="Plan_Hitos_despues_del_pma2"/>
      <sheetName val="PLAN MENSUAL"/>
      <sheetName val="Cover"/>
      <sheetName val="INSP TUBERIAS"/>
      <sheetName val="VAR"/>
      <sheetName val="PLAN_CARGUE_RIS_(for_nuevo)2"/>
      <sheetName val="Admin Cost Flow"/>
      <sheetName val="CODIGOS_PERDIDAS"/>
      <sheetName val="Lineas_del_PACC"/>
      <sheetName val="COL_21169"/>
      <sheetName val="Lista_APU"/>
      <sheetName val="DEST__MEDIOS"/>
      <sheetName val="CARGASPROC_"/>
      <sheetName val="G_L_P__FINAL"/>
      <sheetName val="Valor_Oferta"/>
      <sheetName val="TASA"/>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Modelo_Financiero_Determ__"/>
      <sheetName val="PSM_Monthly"/>
      <sheetName val="CRUDOS_MES_EVALUADO"/>
      <sheetName val="COSTOS_DE_TRANSPORTE"/>
      <sheetName val="LISTA DE LAS MACROS "/>
      <sheetName val="Malas Prácticas eliminadas"/>
      <sheetName val="Plan Anual Mantto"/>
      <sheetName val="Modelo financiero-Alter_3"/>
      <sheetName val="Hoja 3 - Categorías Riesgos ECP"/>
      <sheetName val="HOJA 1(REG._EV. SEM-CUAN_PLAN )"/>
      <sheetName val="HOJA 2(MATRIZ IMP-PR PROYECTOS)"/>
      <sheetName val="Hoja 4 - Resumen Seguimiento"/>
      <sheetName val="Hoja 5 - Definiciones generales"/>
      <sheetName val="EQUIPOS"/>
      <sheetName val="WRut"/>
      <sheetName val="Salario"/>
      <sheetName val="FORMULA Marzo 07"/>
      <sheetName val="140 kbbld Cus,BCF22"/>
      <sheetName val="POZO 7959"/>
      <sheetName val="A-RECURSOS-MATERIAL"/>
      <sheetName val="Par"/>
      <sheetName val="Siglas"/>
      <sheetName val="CECOS SOP"/>
      <sheetName val="EMPRESA"/>
      <sheetName val="Cronograma"/>
      <sheetName val=""/>
      <sheetName val="Listas_Desplegables"/>
      <sheetName val="FORMULAS1"/>
      <sheetName val="SEGUIMIENTO"/>
      <sheetName val="PROYECTOS_TRÁNSITO1"/>
      <sheetName val="PLAN_CARGUE_RIS_(for_nuevo)3"/>
      <sheetName val="Inf_Semanal"/>
      <sheetName val="1__MODELO_60KB1"/>
      <sheetName val="LISTA_VALIDACION1"/>
      <sheetName val="BENEF__DE_ESPEC_"/>
      <sheetName val="TOTAL_AREA_PORTAFOLIO_ORIGINAL"/>
      <sheetName val="Hist__Avances"/>
      <sheetName val="C_E_cas1"/>
      <sheetName val="INV_$_cas1"/>
      <sheetName val="USED_WELLS"/>
      <sheetName val="PIA_CASABE_SUR_ECP"/>
      <sheetName val="PARAMETROS_FORMATO1"/>
      <sheetName val="INSP_TUBERIAS"/>
      <sheetName val="Admin_Cost_Flow"/>
      <sheetName val="COMPRA_MATERIA_PRIMA2"/>
      <sheetName val="DATOS_BASE_ABA"/>
      <sheetName val="PARÁMETROS_(2)"/>
      <sheetName val="F_Caja"/>
      <sheetName val="COST_CCTL"/>
      <sheetName val="CantidadesComite"/>
      <sheetName val="BASE CG1"/>
      <sheetName val="Menu"/>
      <sheetName val="OT"/>
      <sheetName val="Ordenes Internas"/>
      <sheetName val="CONFIGURACION"/>
      <sheetName val="Análisis_determinístico3"/>
      <sheetName val="Modelo_Financiero_Determ__1"/>
      <sheetName val="Listas_Desplegables1"/>
      <sheetName val="PLAN_MENSUAL"/>
      <sheetName val="Modelo_financiero-Alter_3"/>
      <sheetName val="Malas_Prácticas_eliminadas"/>
      <sheetName val="LISTA_DE_LAS_MACROS_"/>
      <sheetName val="Ordenes_Internas"/>
      <sheetName val="BASE_CG1"/>
      <sheetName val="Mano de Obra"/>
      <sheetName val="Pañete Impermeabilizado"/>
      <sheetName val="Análisis_determinístico4"/>
      <sheetName val="Plan_Anual_Mantto"/>
      <sheetName val="DATABASE"/>
      <sheetName val="Referencia Sistemas"/>
      <sheetName val="PRESUPUESTO 2O16"/>
      <sheetName val="Inf_Semanal1"/>
      <sheetName val="INSP_TUBERIAS1"/>
      <sheetName val="PSM_Monthly1"/>
      <sheetName val="TOVFEB_4"/>
      <sheetName val="Ppto_20014"/>
      <sheetName val="Base_Info4"/>
      <sheetName val="RES_EQV4"/>
      <sheetName val="RES_GASOL4"/>
      <sheetName val="RES_PET4"/>
      <sheetName val="RES_GAS4"/>
      <sheetName val="RES_LPG4"/>
      <sheetName val="Cuad_2_9_2"/>
      <sheetName val="Maturity_Matrix2"/>
      <sheetName val="Parametros_Inversion2"/>
      <sheetName val="USED_WELLS1"/>
      <sheetName val="PIA_CASABE_SUR_ECP1"/>
      <sheetName val="CODIGOS_PERDIDAS1"/>
      <sheetName val="Lineas_del_PACC1"/>
      <sheetName val="COL_211691"/>
      <sheetName val="Lista_APU1"/>
      <sheetName val="DEST__MEDIOS1"/>
      <sheetName val="CARGASPROC_1"/>
      <sheetName val="G_L_P__FINAL1"/>
      <sheetName val="Hist__Avances1"/>
      <sheetName val="Análisis_determinístico5"/>
      <sheetName val="PLAN_CARGUE_RIS_(for_nuevo)4"/>
      <sheetName val="Modelo_Financiero_Determ__2"/>
      <sheetName val="Inf_Semanal2"/>
      <sheetName val="INSP_TUBERIAS2"/>
      <sheetName val="PSM_Monthly2"/>
      <sheetName val="1__MODELO_60KB2"/>
      <sheetName val="TOVFEB_5"/>
      <sheetName val="Ppto_20015"/>
      <sheetName val="Base_Info5"/>
      <sheetName val="RES_EQV5"/>
      <sheetName val="RES_GASOL5"/>
      <sheetName val="RES_PET5"/>
      <sheetName val="RES_GAS5"/>
      <sheetName val="RES_LPG5"/>
      <sheetName val="Cuad_2_9_3"/>
      <sheetName val="Maturity_Matrix3"/>
      <sheetName val="Parametros_Inversion3"/>
      <sheetName val="Listas_Desplegables2"/>
      <sheetName val="PARAMETROS_FORMATO2"/>
      <sheetName val="C_E_cas2"/>
      <sheetName val="INV_$_cas2"/>
      <sheetName val="USED_WELLS2"/>
      <sheetName val="LISTA_VALIDACION2"/>
      <sheetName val="PIA_CASABE_SUR_ECP2"/>
      <sheetName val="CODIGOS_PERDIDAS2"/>
      <sheetName val="Lineas_del_PACC2"/>
      <sheetName val="COL_211692"/>
      <sheetName val="Lista_APU2"/>
      <sheetName val="DEST__MEDIOS2"/>
      <sheetName val="CARGASPROC_2"/>
      <sheetName val="G_L_P__FINAL2"/>
      <sheetName val="Hist__Avances2"/>
      <sheetName val="CANTIDADES TOTALES"/>
      <sheetName val="SABANA"/>
      <sheetName val="C_CTL"/>
      <sheetName val="TRACK"/>
      <sheetName val="HH_HM"/>
      <sheetName val="WKL"/>
      <sheetName val="OBRA CIVIL RQ 06"/>
      <sheetName val="SALARIOS (2)"/>
      <sheetName val="AIU"/>
      <sheetName val="Informacion"/>
      <sheetName val="TariCiud"/>
      <sheetName val="LISTA OTS"/>
      <sheetName val="Botones"/>
      <sheetName val="Contratacion"/>
      <sheetName val="CHECK LIST"/>
      <sheetName val="REVERSO"/>
      <sheetName val="CK LIST GESTORIA"/>
      <sheetName val="FA-RH-005-REQ."/>
      <sheetName val="DATOS PERSONAL"/>
      <sheetName val="EXAM INGRESO"/>
      <sheetName val="FA-RH-034"/>
      <sheetName val="BANCO"/>
      <sheetName val="INDUCCION"/>
      <sheetName val="DTO USO"/>
      <sheetName val="ACUERDO CONF."/>
      <sheetName val="CONSTANCIA DE afiliacion"/>
      <sheetName val="DOTACION"/>
      <sheetName val="DECÁLOGO ANGEL"/>
      <sheetName val="carnet 1"/>
      <sheetName val="FA-SO-027"/>
      <sheetName val="notificacion preaviso"/>
      <sheetName val="certificacion Actual"/>
      <sheetName val="CHECK LIST RET"/>
      <sheetName val="Terminacion Termino Fijo"/>
      <sheetName val="Terminacion Obra"/>
      <sheetName val="EXAM RETIRO"/>
      <sheetName val="Paz y Salvo a Morelco"/>
      <sheetName val="certificacion final"/>
      <sheetName val="Paz y Salvo"/>
      <sheetName val="autorizacion consignacion"/>
      <sheetName val="aceptacion renuncia"/>
      <sheetName val="RET CESANTIAS"/>
      <sheetName val="PASE INGRESO PERSONAL"/>
      <sheetName val="POLIZA COLECTIVO"/>
      <sheetName val="SERV INFORM"/>
      <sheetName val="BASE PARA CONTRATOS"/>
      <sheetName val="Ciudad y Departamento"/>
      <sheetName val="Tabla 1"/>
      <sheetName val="TABLAS (3)"/>
      <sheetName val="REG (2)"/>
      <sheetName val="Tablas (2)"/>
      <sheetName val="RESERVAS Y PRODUCCIONES"/>
      <sheetName val="C. IMPORTADAS"/>
      <sheetName val="Cuentas"/>
      <sheetName val="Referencia_Sistemas"/>
      <sheetName val="cantidades sf-21"/>
      <sheetName val="informe avance campo"/>
      <sheetName val="Clúster"/>
      <sheetName val="trafos acad"/>
      <sheetName val="Parámetros Formato "/>
      <sheetName val="7422CW00"/>
      <sheetName val="GRAFICAS GEC"/>
      <sheetName val="Matriz RAM"/>
      <sheetName val="parametros de formato"/>
      <sheetName val="Mov. Tks-380"/>
      <sheetName val="PLANTILLA PCC 2016-2018"/>
      <sheetName val="PLANTILLA PCC 2016-2018 RUBIALE"/>
      <sheetName val="td gastos"/>
      <sheetName val="td proyect"/>
      <sheetName val="ListaDesplegable"/>
      <sheetName val="Densidad -TRAFO"/>
      <sheetName val="MUESTREOS"/>
      <sheetName val="TARIFAS 2015"/>
      <sheetName val="SALARIOS"/>
      <sheetName val="D. ENTRADA"/>
      <sheetName val="List.Per"/>
      <sheetName val="DATOS GENERALES"/>
      <sheetName val="Items"/>
      <sheetName val="AFP"/>
      <sheetName val="EPS"/>
      <sheetName val="NOVEDAD"/>
      <sheetName val="SEXO"/>
      <sheetName val="TIPO DE DOCUMENTO"/>
      <sheetName val="TIPO DE COTIZANTE"/>
      <sheetName val="CONSTANTES"/>
      <sheetName val="MAMPO 1"/>
      <sheetName val="DATOSBP"/>
      <sheetName val="DATOSPB"/>
      <sheetName val="Modelo financiero Alt 1"/>
      <sheetName val="Civil"/>
      <sheetName val="resumen p4H"/>
      <sheetName val="Form5 _Pág_ 2"/>
      <sheetName val="Form5 _Pág_ 1"/>
      <sheetName val="Rec"/>
      <sheetName val="Base de Datos"/>
      <sheetName val="Hoja4"/>
      <sheetName val="1.1"/>
      <sheetName val="EQUIPO"/>
      <sheetName val="TUBERIA"/>
      <sheetName val="MATERIALES"/>
      <sheetName val="BASE CENIT"/>
      <sheetName val="INSTRUCTIVO Para el Usuario"/>
      <sheetName val="Datos no borrar"/>
      <sheetName val="Pilares e iniciativas"/>
      <sheetName val="2016"/>
      <sheetName val="LISTA"/>
      <sheetName val="Sistemas"/>
      <sheetName val="B515"/>
      <sheetName val="RESPONSABLES"/>
      <sheetName val="326 "/>
      <sheetName val="337"/>
      <sheetName val="338"/>
      <sheetName val="vr horas"/>
      <sheetName val="Valor hora persona"/>
      <sheetName val="Nom 326"/>
      <sheetName val="Nom 337"/>
      <sheetName val="Nom 338"/>
      <sheetName val="Tarifas OCE"/>
      <sheetName val="tarifa ILI"/>
      <sheetName val="OTROS"/>
      <sheetName val="PERSONAL"/>
      <sheetName val="Variables"/>
      <sheetName val="BasedeDatos"/>
      <sheetName val="BasesdeDatos"/>
      <sheetName val="DATOS INFORME ECP"/>
      <sheetName val="DATOS INGRESO"/>
      <sheetName val="CE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sheetData sheetId="172" refreshError="1"/>
      <sheetData sheetId="173" refreshError="1"/>
      <sheetData sheetId="174"/>
      <sheetData sheetId="175"/>
      <sheetData sheetId="176"/>
      <sheetData sheetId="177"/>
      <sheetData sheetId="178"/>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sheetData sheetId="224"/>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refreshError="1"/>
      <sheetData sheetId="421" refreshError="1"/>
      <sheetData sheetId="422" refreshError="1"/>
      <sheetData sheetId="423" refreshError="1"/>
      <sheetData sheetId="424" refreshError="1"/>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AIU"/>
      <sheetName val="INTERVENTORIA"/>
      <sheetName val="FACTOR MULTIPLICADOR."/>
      <sheetName val="EJECUCION FINACIERA"/>
      <sheetName val="EJECUCION FISICA"/>
      <sheetName val="APUS - GENERALES"/>
      <sheetName val="APUS- BASICOS"/>
      <sheetName val="PRESUPUESTO HABITACION"/>
      <sheetName val="CANTIDADES HABITACION"/>
      <sheetName val="PRESUPUESTO COCINA"/>
      <sheetName val="CANTIDADES COCINA"/>
    </sheetNames>
    <sheetDataSet>
      <sheetData sheetId="0" refreshError="1"/>
      <sheetData sheetId="1">
        <row r="33">
          <cell r="B33" t="str">
            <v>Estampilla justicia familiar</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DENA DE VALOR"/>
      <sheetName val="RESUMEN"/>
      <sheetName val="FACTOR PRESTACIONAL_PERSONAL"/>
      <sheetName val="CUADRILLAS"/>
      <sheetName val="PERSONAL"/>
      <sheetName val="DOSIFICACIÓN"/>
      <sheetName val="MATERIALES_"/>
      <sheetName val="MATERIALES"/>
      <sheetName val="EQUIPOS"/>
      <sheetName val="TRANSPORTES"/>
      <sheetName val="RESUMEN_CANT"/>
      <sheetName val="PPTO "/>
      <sheetName val="APU INVIAS"/>
      <sheetName val="APU BASICO "/>
      <sheetName val="AIU"/>
      <sheetName val="COSTOS MGA"/>
      <sheetName val="INTERV"/>
      <sheetName val="FM"/>
      <sheetName val="SUPERVISION"/>
      <sheetName val="O &amp; M "/>
      <sheetName val="BDATOS"/>
      <sheetName val="PAVIMENTO"/>
      <sheetName val="SEÑALIZACIÓN"/>
      <sheetName val="BORDILLO"/>
      <sheetName val="SUMIDERO"/>
      <sheetName val="MURO"/>
      <sheetName val="ALCANTARILLADO"/>
    </sheetNames>
    <sheetDataSet>
      <sheetData sheetId="0"/>
      <sheetData sheetId="1">
        <row r="2">
          <cell r="C2" t="str">
            <v>CONSTRUCCION PAVIMENTO RIGIDO EN VIAS URBANAS DEL  MUNICIPIO DE SAN ANTONIO - TOLIMA</v>
          </cell>
        </row>
      </sheetData>
      <sheetData sheetId="2"/>
      <sheetData sheetId="3"/>
      <sheetData sheetId="4"/>
      <sheetData sheetId="5"/>
      <sheetData sheetId="6"/>
      <sheetData sheetId="7"/>
      <sheetData sheetId="8"/>
      <sheetData sheetId="9"/>
      <sheetData sheetId="10"/>
      <sheetData sheetId="11">
        <row r="58">
          <cell r="I58">
            <v>2163936142.8306928</v>
          </cell>
        </row>
      </sheetData>
      <sheetData sheetId="12"/>
      <sheetData sheetId="13"/>
      <sheetData sheetId="14"/>
      <sheetData sheetId="15"/>
      <sheetData sheetId="16"/>
      <sheetData sheetId="17">
        <row r="47">
          <cell r="E47">
            <v>2.35</v>
          </cell>
        </row>
      </sheetData>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36F50-C668-4B78-BAC1-008178C39504}">
  <sheetPr codeName="Hoja2"/>
  <dimension ref="A1:T32"/>
  <sheetViews>
    <sheetView showGridLines="0" view="pageBreakPreview" topLeftCell="A17" zoomScaleNormal="90" zoomScaleSheetLayoutView="100" workbookViewId="0">
      <selection activeCell="F31" sqref="A2:F31"/>
    </sheetView>
  </sheetViews>
  <sheetFormatPr baseColWidth="10" defaultColWidth="10.85546875" defaultRowHeight="12.75"/>
  <cols>
    <col min="1" max="1" width="5.85546875" style="80" customWidth="1"/>
    <col min="2" max="2" width="49.140625" style="80" customWidth="1"/>
    <col min="3" max="3" width="10.85546875" style="80"/>
    <col min="4" max="4" width="10.85546875" style="80" customWidth="1"/>
    <col min="5" max="5" width="14.5703125" style="80" customWidth="1"/>
    <col min="6" max="6" width="17.5703125" style="80" bestFit="1" customWidth="1"/>
    <col min="7" max="7" width="3.7109375" style="80" customWidth="1"/>
    <col min="8" max="8" width="17.5703125" style="80" customWidth="1"/>
    <col min="9" max="9" width="15.42578125" style="489" customWidth="1"/>
    <col min="10" max="10" width="15.140625" style="80" customWidth="1"/>
    <col min="11" max="11" width="16.85546875" style="80" customWidth="1"/>
    <col min="12" max="12" width="12.42578125" style="80" customWidth="1"/>
    <col min="13" max="13" width="16" style="484" customWidth="1"/>
    <col min="14" max="16" width="20.42578125" style="80" customWidth="1"/>
    <col min="17" max="17" width="13" style="80" customWidth="1"/>
    <col min="18" max="18" width="15.7109375" style="80" customWidth="1"/>
    <col min="19" max="19" width="16" style="80" bestFit="1" customWidth="1"/>
    <col min="20" max="20" width="25" style="80" customWidth="1"/>
    <col min="21" max="16384" width="10.85546875" style="80"/>
  </cols>
  <sheetData>
    <row r="1" spans="1:20" ht="69.75" customHeight="1" thickBot="1">
      <c r="A1" s="646"/>
      <c r="B1" s="647"/>
      <c r="C1" s="647"/>
      <c r="D1" s="647"/>
      <c r="E1" s="647"/>
      <c r="F1" s="648"/>
      <c r="G1" s="477"/>
      <c r="H1" s="165"/>
    </row>
    <row r="2" spans="1:20" ht="51" customHeight="1" thickBot="1">
      <c r="A2" s="658" t="s">
        <v>288</v>
      </c>
      <c r="B2" s="659"/>
      <c r="C2" s="659"/>
      <c r="D2" s="659"/>
      <c r="E2" s="659"/>
      <c r="F2" s="660"/>
      <c r="G2" s="478"/>
      <c r="H2" s="478"/>
      <c r="K2" s="268"/>
    </row>
    <row r="3" spans="1:20" ht="15" customHeight="1">
      <c r="A3" s="661" t="s">
        <v>11</v>
      </c>
      <c r="B3" s="662"/>
      <c r="C3" s="662"/>
      <c r="D3" s="662"/>
      <c r="E3" s="663"/>
      <c r="F3" s="549" t="s">
        <v>305</v>
      </c>
      <c r="G3" s="479"/>
      <c r="H3" s="478"/>
      <c r="K3" s="497"/>
    </row>
    <row r="4" spans="1:20" ht="27" customHeight="1" thickBot="1">
      <c r="A4" s="540" t="s">
        <v>0</v>
      </c>
      <c r="B4" s="541" t="s">
        <v>12</v>
      </c>
      <c r="C4" s="541" t="s">
        <v>1</v>
      </c>
      <c r="D4" s="541" t="s">
        <v>2</v>
      </c>
      <c r="E4" s="541" t="s">
        <v>3</v>
      </c>
      <c r="F4" s="542" t="s">
        <v>4</v>
      </c>
      <c r="G4" s="475"/>
      <c r="H4" s="495"/>
      <c r="I4" s="490"/>
      <c r="J4" s="496"/>
      <c r="K4" s="496"/>
      <c r="L4" s="165"/>
      <c r="M4" s="488"/>
      <c r="N4" s="165"/>
    </row>
    <row r="5" spans="1:20" ht="18.75" customHeight="1">
      <c r="A5" s="534" t="s">
        <v>13</v>
      </c>
      <c r="B5" s="645" t="s">
        <v>14</v>
      </c>
      <c r="C5" s="645"/>
      <c r="D5" s="645"/>
      <c r="E5" s="645"/>
      <c r="F5" s="538"/>
      <c r="G5" s="480"/>
      <c r="H5" s="480"/>
      <c r="I5" s="617" t="s">
        <v>300</v>
      </c>
      <c r="J5" s="477" t="s">
        <v>301</v>
      </c>
      <c r="K5" s="618" t="s">
        <v>178</v>
      </c>
      <c r="L5" s="477" t="s">
        <v>302</v>
      </c>
      <c r="M5" s="619" t="s">
        <v>183</v>
      </c>
      <c r="N5" s="477" t="s">
        <v>303</v>
      </c>
      <c r="O5" s="477" t="s">
        <v>207</v>
      </c>
    </row>
    <row r="6" spans="1:20" ht="18.75" customHeight="1">
      <c r="A6" s="19" t="s">
        <v>5</v>
      </c>
      <c r="B6" s="20" t="s">
        <v>304</v>
      </c>
      <c r="C6" s="21" t="str">
        <f>'2.1. PRESUPUESTO - UNIDAD.'!C6</f>
        <v>VISITA</v>
      </c>
      <c r="D6" s="228">
        <f>'2.2. CANTIDADES'!F6</f>
        <v>150</v>
      </c>
      <c r="E6" s="22">
        <f>'2.3. APU ESTUFA FIJA!'!$H$28</f>
        <v>122278</v>
      </c>
      <c r="F6" s="498">
        <f>D6*E6</f>
        <v>18341700</v>
      </c>
      <c r="G6" s="480"/>
      <c r="H6" s="494">
        <f>ROUND(F6*30%+F6,0)</f>
        <v>23844210</v>
      </c>
      <c r="I6" s="489">
        <f>H6*30%</f>
        <v>7153263</v>
      </c>
      <c r="K6" s="268">
        <f>H6*10%</f>
        <v>2384421</v>
      </c>
      <c r="M6" s="484">
        <f>H6*30%</f>
        <v>7153263</v>
      </c>
      <c r="N6" s="268">
        <f>H6*29%</f>
        <v>6914820.8999999994</v>
      </c>
      <c r="O6" s="268">
        <f>H6*1%</f>
        <v>238442.1</v>
      </c>
      <c r="P6" s="268">
        <f>I6+J6+K6+L6+M6+N6+O6</f>
        <v>23844210</v>
      </c>
    </row>
    <row r="7" spans="1:20" ht="15" customHeight="1">
      <c r="A7" s="19" t="s">
        <v>290</v>
      </c>
      <c r="B7" s="20" t="s">
        <v>15</v>
      </c>
      <c r="C7" s="21" t="str">
        <f>'2.1. PRESUPUESTO - UNIDAD.'!C7</f>
        <v>M2</v>
      </c>
      <c r="D7" s="228">
        <f>'2.2. CANTIDADES'!F11</f>
        <v>142.5</v>
      </c>
      <c r="E7" s="22">
        <f>'2.3. APU ESTUFA FIJA!'!$H$57</f>
        <v>7350</v>
      </c>
      <c r="F7" s="498">
        <f>ROUND(D7*E7,0)</f>
        <v>1047375</v>
      </c>
      <c r="G7" s="481"/>
      <c r="H7" s="494">
        <f>ROUND(F7*30%+F7,0)</f>
        <v>1361588</v>
      </c>
      <c r="I7" s="489">
        <f>H7*70%</f>
        <v>953111.6</v>
      </c>
      <c r="J7" s="81"/>
      <c r="K7" s="486"/>
      <c r="L7" s="493"/>
      <c r="N7" s="81">
        <f>H7*29%</f>
        <v>394860.51999999996</v>
      </c>
      <c r="O7" s="268">
        <f>H7*1%</f>
        <v>13615.880000000001</v>
      </c>
      <c r="P7" s="268">
        <f>I7+J7+K7+L7+M7+N7+O7</f>
        <v>1361587.9999999998</v>
      </c>
    </row>
    <row r="8" spans="1:20" ht="18.75" customHeight="1" thickBot="1">
      <c r="A8" s="627" t="s">
        <v>17</v>
      </c>
      <c r="B8" s="628"/>
      <c r="C8" s="628"/>
      <c r="D8" s="628"/>
      <c r="E8" s="628"/>
      <c r="F8" s="539">
        <f>ROUND((F7+F6),0)</f>
        <v>19389075</v>
      </c>
      <c r="G8" s="482"/>
      <c r="H8" s="481"/>
      <c r="J8" s="81"/>
      <c r="K8" s="486"/>
      <c r="N8" s="81"/>
      <c r="P8" s="81"/>
    </row>
    <row r="9" spans="1:20" ht="7.5" customHeight="1" thickBot="1">
      <c r="A9" s="649"/>
      <c r="B9" s="650"/>
      <c r="C9" s="650"/>
      <c r="D9" s="650"/>
      <c r="E9" s="650"/>
      <c r="F9" s="651"/>
      <c r="G9" s="24"/>
      <c r="H9" s="481"/>
      <c r="J9" s="81"/>
      <c r="K9" s="486"/>
    </row>
    <row r="10" spans="1:20" ht="18.75" customHeight="1">
      <c r="A10" s="534" t="s">
        <v>18</v>
      </c>
      <c r="B10" s="652" t="s">
        <v>274</v>
      </c>
      <c r="C10" s="653"/>
      <c r="D10" s="653"/>
      <c r="E10" s="653"/>
      <c r="F10" s="654"/>
      <c r="G10" s="483"/>
      <c r="H10" s="481"/>
      <c r="K10" s="486"/>
      <c r="P10" s="81"/>
    </row>
    <row r="11" spans="1:20" ht="14.25" customHeight="1">
      <c r="A11" s="19" t="s">
        <v>19</v>
      </c>
      <c r="B11" s="231" t="s">
        <v>195</v>
      </c>
      <c r="C11" s="21" t="str">
        <f>'2.1. PRESUPUESTO - UNIDAD.'!C11</f>
        <v>M3</v>
      </c>
      <c r="D11" s="266">
        <f>'2.2. CANTIDADES'!F15</f>
        <v>15</v>
      </c>
      <c r="E11" s="227">
        <f>'2.3. APU ESTUFA FIJA!'!$H$92</f>
        <v>653225</v>
      </c>
      <c r="F11" s="143">
        <f>ROUND(D11*E11,0)</f>
        <v>9798375</v>
      </c>
      <c r="G11" s="481"/>
      <c r="H11" s="481">
        <f>F11*30%+F11</f>
        <v>12737887.5</v>
      </c>
      <c r="I11" s="489">
        <f>H11*10%</f>
        <v>1273788.75</v>
      </c>
      <c r="J11" s="81">
        <f>H11*20%</f>
        <v>2547577.5</v>
      </c>
      <c r="K11" s="486">
        <f>H11*30%</f>
        <v>3821366.25</v>
      </c>
      <c r="M11" s="484">
        <f>H11*10%</f>
        <v>1273788.75</v>
      </c>
      <c r="N11" s="268">
        <f t="shared" ref="N11:N16" si="0">H11*29%</f>
        <v>3693987.3749999995</v>
      </c>
      <c r="O11" s="268">
        <f t="shared" ref="O11:O16" si="1">H11*1%</f>
        <v>127378.875</v>
      </c>
      <c r="P11" s="268">
        <f t="shared" ref="P11:P16" si="2">I11+J11+K11+L11+M11+N11+O11</f>
        <v>12737887.5</v>
      </c>
    </row>
    <row r="12" spans="1:20" ht="28.5" customHeight="1">
      <c r="A12" s="19" t="s">
        <v>20</v>
      </c>
      <c r="B12" s="23" t="s">
        <v>209</v>
      </c>
      <c r="C12" s="21" t="str">
        <f>'2.1. PRESUPUESTO - UNIDAD.'!C12</f>
        <v>M2</v>
      </c>
      <c r="D12" s="265">
        <f>'2.2. CANTIDADES'!F23</f>
        <v>444</v>
      </c>
      <c r="E12" s="267">
        <f>'2.3. APU ESTUFA FIJA!'!H126</f>
        <v>225406</v>
      </c>
      <c r="F12" s="143">
        <f>ROUND(D12*E12,0)</f>
        <v>100080264</v>
      </c>
      <c r="G12" s="481"/>
      <c r="H12" s="481">
        <f t="shared" ref="H12:H16" si="3">F12*30%+F12</f>
        <v>130104343.2</v>
      </c>
      <c r="I12" s="489">
        <f>H12*10%</f>
        <v>13010434.32</v>
      </c>
      <c r="J12" s="81">
        <f>H12*20%</f>
        <v>26020868.640000001</v>
      </c>
      <c r="K12" s="486">
        <f>H12*30%</f>
        <v>39031302.960000001</v>
      </c>
      <c r="M12" s="484">
        <f>H12*10%</f>
        <v>13010434.32</v>
      </c>
      <c r="N12" s="268">
        <f t="shared" si="0"/>
        <v>37730259.527999997</v>
      </c>
      <c r="O12" s="268">
        <f t="shared" si="1"/>
        <v>1301043.432</v>
      </c>
      <c r="P12" s="268">
        <f t="shared" si="2"/>
        <v>130104343.2</v>
      </c>
    </row>
    <row r="13" spans="1:20" ht="14.25" customHeight="1">
      <c r="A13" s="19" t="s">
        <v>21</v>
      </c>
      <c r="B13" s="23" t="s">
        <v>150</v>
      </c>
      <c r="C13" s="21" t="str">
        <f>'2.1. PRESUPUESTO - UNIDAD.'!C13</f>
        <v>M2</v>
      </c>
      <c r="D13" s="265">
        <f>'2.2. CANTIDADES'!F29</f>
        <v>108</v>
      </c>
      <c r="E13" s="267">
        <f>'2.3. APU ESTUFA FIJA!'!$H$162</f>
        <v>200497</v>
      </c>
      <c r="F13" s="143">
        <f>ROUND(D13*E13,0)</f>
        <v>21653676</v>
      </c>
      <c r="G13" s="481"/>
      <c r="H13" s="481">
        <f t="shared" si="3"/>
        <v>28149778.800000001</v>
      </c>
      <c r="I13" s="489">
        <f>H13*10%</f>
        <v>2814977.8800000004</v>
      </c>
      <c r="J13" s="81">
        <f>H13*20%</f>
        <v>5629955.7600000007</v>
      </c>
      <c r="K13" s="486">
        <f>H13*30%</f>
        <v>8444933.6400000006</v>
      </c>
      <c r="M13" s="484">
        <f>H13*10%</f>
        <v>2814977.8800000004</v>
      </c>
      <c r="N13" s="268">
        <f t="shared" si="0"/>
        <v>8163435.852</v>
      </c>
      <c r="O13" s="268">
        <f t="shared" si="1"/>
        <v>281497.788</v>
      </c>
      <c r="P13" s="268">
        <f t="shared" si="2"/>
        <v>28149778.800000001</v>
      </c>
      <c r="R13" s="484"/>
      <c r="T13" s="163"/>
    </row>
    <row r="14" spans="1:20" ht="14.25" customHeight="1">
      <c r="A14" s="19" t="s">
        <v>22</v>
      </c>
      <c r="B14" s="23" t="s">
        <v>153</v>
      </c>
      <c r="C14" s="21" t="str">
        <f>'2.1. PRESUPUESTO - UNIDAD.'!C14</f>
        <v>M2</v>
      </c>
      <c r="D14" s="265">
        <f>'2.2. CANTIDADES'!F37</f>
        <v>85.499999999999986</v>
      </c>
      <c r="E14" s="267">
        <f>'2.3. APU ESTUFA FIJA!'!$H$200</f>
        <v>100864</v>
      </c>
      <c r="F14" s="143">
        <f>D14*E14</f>
        <v>8623871.9999999981</v>
      </c>
      <c r="G14" s="481"/>
      <c r="H14" s="481">
        <f t="shared" si="3"/>
        <v>11211033.599999998</v>
      </c>
      <c r="I14" s="489">
        <f>H14*10%</f>
        <v>1121103.3599999999</v>
      </c>
      <c r="J14" s="81">
        <f>H14*20%</f>
        <v>2242206.7199999997</v>
      </c>
      <c r="K14" s="486">
        <f>H14*30%</f>
        <v>3363310.0799999991</v>
      </c>
      <c r="M14" s="484">
        <f>H14*10%</f>
        <v>1121103.3599999999</v>
      </c>
      <c r="N14" s="268">
        <f t="shared" si="0"/>
        <v>3251199.743999999</v>
      </c>
      <c r="O14" s="268">
        <f t="shared" si="1"/>
        <v>112110.33599999998</v>
      </c>
      <c r="P14" s="268">
        <f t="shared" si="2"/>
        <v>11211033.599999996</v>
      </c>
      <c r="R14" s="484"/>
    </row>
    <row r="15" spans="1:20" ht="14.25" customHeight="1">
      <c r="A15" s="19" t="s">
        <v>24</v>
      </c>
      <c r="B15" s="23" t="s">
        <v>73</v>
      </c>
      <c r="C15" s="21" t="str">
        <f>'2.1. PRESUPUESTO - UNIDAD.'!C15</f>
        <v>UND</v>
      </c>
      <c r="D15" s="264">
        <f>'2.2. CANTIDADES'!F40</f>
        <v>150</v>
      </c>
      <c r="E15" s="267">
        <f>'2.3. APU ESTUFA FIJA!'!$H$244</f>
        <v>2625571</v>
      </c>
      <c r="F15" s="143">
        <f>D15*E15</f>
        <v>393835650</v>
      </c>
      <c r="G15" s="481"/>
      <c r="H15" s="481">
        <f t="shared" si="3"/>
        <v>511986345</v>
      </c>
      <c r="I15" s="489">
        <f>H15*3%</f>
        <v>15359590.35</v>
      </c>
      <c r="J15" s="81">
        <f>H15*25%</f>
        <v>127996586.25</v>
      </c>
      <c r="K15" s="486">
        <f>H15*40%</f>
        <v>204794538</v>
      </c>
      <c r="M15" s="484">
        <f>H15*2%</f>
        <v>10239726.9</v>
      </c>
      <c r="N15" s="268">
        <f t="shared" si="0"/>
        <v>148476040.04999998</v>
      </c>
      <c r="O15" s="268">
        <f t="shared" si="1"/>
        <v>5119863.45</v>
      </c>
      <c r="P15" s="268">
        <f t="shared" si="2"/>
        <v>511986344.99999994</v>
      </c>
      <c r="R15" s="484"/>
    </row>
    <row r="16" spans="1:20" ht="14.25" customHeight="1">
      <c r="A16" s="19" t="s">
        <v>198</v>
      </c>
      <c r="B16" s="23" t="s">
        <v>201</v>
      </c>
      <c r="C16" s="21" t="str">
        <f>'2.1. PRESUPUESTO - UNIDAD.'!C16</f>
        <v>GLOBAL</v>
      </c>
      <c r="D16" s="264">
        <f>'2.2. CANTIDADES'!F43</f>
        <v>150</v>
      </c>
      <c r="E16" s="267">
        <f>'2.3. APU ESTUFA FIJA!'!$H$281</f>
        <v>372000</v>
      </c>
      <c r="F16" s="143">
        <f>D16*E16</f>
        <v>55800000</v>
      </c>
      <c r="G16" s="481"/>
      <c r="H16" s="481">
        <f t="shared" si="3"/>
        <v>72540000</v>
      </c>
      <c r="I16" s="489">
        <f>H16*2%</f>
        <v>1450800</v>
      </c>
      <c r="J16" s="81"/>
      <c r="K16" s="486">
        <f>H16*1%</f>
        <v>725400</v>
      </c>
      <c r="M16" s="484">
        <f>H16*67%</f>
        <v>48601800</v>
      </c>
      <c r="N16" s="268">
        <f t="shared" si="0"/>
        <v>21036600</v>
      </c>
      <c r="O16" s="268">
        <f>H16*1%</f>
        <v>725400</v>
      </c>
      <c r="P16" s="268">
        <f t="shared" si="2"/>
        <v>72540000</v>
      </c>
      <c r="R16" s="484"/>
    </row>
    <row r="17" spans="1:20" ht="15.75" customHeight="1">
      <c r="A17" s="634" t="s">
        <v>25</v>
      </c>
      <c r="B17" s="635"/>
      <c r="C17" s="635"/>
      <c r="D17" s="635"/>
      <c r="E17" s="635"/>
      <c r="F17" s="247">
        <f>F16+F15+F14+F13+F12+F11</f>
        <v>589791837</v>
      </c>
      <c r="G17" s="485"/>
      <c r="H17" s="482">
        <f>SUM(H6:H16)</f>
        <v>791935186.10000002</v>
      </c>
      <c r="J17" s="486"/>
      <c r="K17" s="486"/>
      <c r="L17" s="486"/>
      <c r="N17" s="486"/>
      <c r="O17" s="81"/>
      <c r="P17" s="486">
        <f>SUM(P6:P16)</f>
        <v>791935186.0999999</v>
      </c>
      <c r="R17" s="268"/>
    </row>
    <row r="18" spans="1:20" ht="15.75" customHeight="1" thickBot="1">
      <c r="A18" s="636" t="s">
        <v>26</v>
      </c>
      <c r="B18" s="637"/>
      <c r="C18" s="637"/>
      <c r="D18" s="637"/>
      <c r="E18" s="637"/>
      <c r="F18" s="537">
        <f>ROUND((F8+F17),0)</f>
        <v>609180912</v>
      </c>
      <c r="G18" s="485"/>
      <c r="H18" s="485"/>
      <c r="J18" s="81"/>
      <c r="K18" s="81"/>
      <c r="N18" s="81"/>
      <c r="O18" s="81"/>
      <c r="P18" s="486"/>
      <c r="S18" s="163"/>
    </row>
    <row r="19" spans="1:20" ht="7.5" customHeight="1" thickBot="1">
      <c r="A19" s="649"/>
      <c r="B19" s="650"/>
      <c r="C19" s="650"/>
      <c r="D19" s="650"/>
      <c r="E19" s="650"/>
      <c r="F19" s="651"/>
      <c r="G19" s="24"/>
      <c r="H19" s="24"/>
      <c r="S19" s="163"/>
    </row>
    <row r="20" spans="1:20" ht="12.75" customHeight="1">
      <c r="A20" s="644" t="s">
        <v>28</v>
      </c>
      <c r="B20" s="645"/>
      <c r="C20" s="645"/>
      <c r="D20" s="645"/>
      <c r="E20" s="543">
        <f>+E21+E22+E23</f>
        <v>0.3</v>
      </c>
      <c r="F20" s="536"/>
      <c r="G20" s="271"/>
      <c r="H20" s="271"/>
      <c r="O20" s="81"/>
      <c r="R20" s="484"/>
      <c r="S20" s="163"/>
    </row>
    <row r="21" spans="1:20" ht="14.25" customHeight="1">
      <c r="A21" s="632" t="s">
        <v>37</v>
      </c>
      <c r="B21" s="633"/>
      <c r="C21" s="633"/>
      <c r="D21" s="633"/>
      <c r="E21" s="535">
        <v>0.24</v>
      </c>
      <c r="F21" s="150">
        <f>ROUND(F18*E21,0)</f>
        <v>146203419</v>
      </c>
      <c r="G21" s="272"/>
      <c r="H21" s="272"/>
      <c r="I21" s="499"/>
      <c r="S21" s="163"/>
    </row>
    <row r="22" spans="1:20" ht="14.25" customHeight="1">
      <c r="A22" s="632" t="s">
        <v>29</v>
      </c>
      <c r="B22" s="633"/>
      <c r="C22" s="633"/>
      <c r="D22" s="633"/>
      <c r="E22" s="535">
        <v>0.01</v>
      </c>
      <c r="F22" s="150">
        <f>ROUND(F18*E22,0)</f>
        <v>6091809</v>
      </c>
      <c r="G22" s="272"/>
      <c r="H22" s="272"/>
      <c r="J22" s="272"/>
      <c r="K22" s="272"/>
      <c r="L22" s="272"/>
      <c r="O22" s="272"/>
      <c r="P22" s="81"/>
      <c r="Q22" s="81"/>
      <c r="R22" s="268"/>
      <c r="S22" s="268"/>
    </row>
    <row r="23" spans="1:20" ht="14.25" customHeight="1">
      <c r="A23" s="632" t="s">
        <v>155</v>
      </c>
      <c r="B23" s="633"/>
      <c r="C23" s="633"/>
      <c r="D23" s="633"/>
      <c r="E23" s="535">
        <v>0.05</v>
      </c>
      <c r="F23" s="150">
        <f>ROUND(F18*E23,0)</f>
        <v>30459046</v>
      </c>
      <c r="G23" s="272"/>
      <c r="H23" s="272"/>
    </row>
    <row r="24" spans="1:20" ht="13.5" customHeight="1" thickBot="1">
      <c r="A24" s="621" t="s">
        <v>203</v>
      </c>
      <c r="B24" s="622"/>
      <c r="C24" s="622"/>
      <c r="D24" s="623"/>
      <c r="E24" s="544"/>
      <c r="F24" s="250">
        <f>ROUND((F21+F22+F23),0)</f>
        <v>182754274</v>
      </c>
      <c r="G24" s="273"/>
      <c r="H24" s="273"/>
    </row>
    <row r="25" spans="1:20" ht="3.75" customHeight="1">
      <c r="A25" s="655"/>
      <c r="B25" s="656"/>
      <c r="C25" s="656"/>
      <c r="D25" s="656"/>
      <c r="E25" s="656"/>
      <c r="F25" s="657"/>
      <c r="G25" s="475"/>
      <c r="H25" s="475"/>
    </row>
    <row r="26" spans="1:20" ht="15" customHeight="1">
      <c r="A26" s="624" t="s">
        <v>42</v>
      </c>
      <c r="B26" s="625"/>
      <c r="C26" s="625"/>
      <c r="D26" s="626"/>
      <c r="E26" s="545"/>
      <c r="F26" s="245">
        <f>ROUND((F24+F18),0)</f>
        <v>791935186</v>
      </c>
      <c r="G26" s="273"/>
      <c r="H26" s="273"/>
      <c r="P26" s="273"/>
    </row>
    <row r="27" spans="1:20" ht="4.5" customHeight="1">
      <c r="A27" s="638"/>
      <c r="B27" s="639"/>
      <c r="C27" s="639"/>
      <c r="D27" s="639"/>
      <c r="E27" s="639"/>
      <c r="F27" s="640"/>
      <c r="G27" s="475"/>
      <c r="H27" s="475"/>
    </row>
    <row r="28" spans="1:20" ht="14.25" customHeight="1">
      <c r="A28" s="624" t="s">
        <v>276</v>
      </c>
      <c r="B28" s="625"/>
      <c r="C28" s="625"/>
      <c r="D28" s="626"/>
      <c r="E28" s="546">
        <v>0.1</v>
      </c>
      <c r="F28" s="245">
        <f>ROUND(F26*E28,0)</f>
        <v>79193519</v>
      </c>
      <c r="G28" s="273"/>
      <c r="H28" s="273"/>
      <c r="J28" s="81"/>
      <c r="L28" s="81"/>
      <c r="P28" s="81"/>
    </row>
    <row r="29" spans="1:20" ht="4.5" customHeight="1">
      <c r="A29" s="638"/>
      <c r="B29" s="639"/>
      <c r="C29" s="639"/>
      <c r="D29" s="639"/>
      <c r="E29" s="639"/>
      <c r="F29" s="640"/>
      <c r="G29" s="475"/>
      <c r="H29" s="475"/>
    </row>
    <row r="30" spans="1:20" ht="4.5" customHeight="1">
      <c r="A30" s="641"/>
      <c r="B30" s="642"/>
      <c r="C30" s="642"/>
      <c r="D30" s="642"/>
      <c r="E30" s="642"/>
      <c r="F30" s="643"/>
      <c r="G30" s="487"/>
      <c r="H30" s="487"/>
    </row>
    <row r="31" spans="1:20" ht="13.5" customHeight="1" thickBot="1">
      <c r="A31" s="621" t="s">
        <v>93</v>
      </c>
      <c r="B31" s="622"/>
      <c r="C31" s="622"/>
      <c r="D31" s="623"/>
      <c r="E31" s="545"/>
      <c r="F31" s="250">
        <f>F26+F28</f>
        <v>871128705</v>
      </c>
      <c r="G31" s="273"/>
      <c r="H31" s="273"/>
      <c r="L31" s="81"/>
      <c r="P31" s="81"/>
      <c r="R31" s="81"/>
      <c r="S31" s="81"/>
    </row>
    <row r="32" spans="1:20" ht="162" customHeight="1" thickBot="1">
      <c r="A32" s="629"/>
      <c r="B32" s="630"/>
      <c r="C32" s="630"/>
      <c r="D32" s="630"/>
      <c r="E32" s="630"/>
      <c r="F32" s="631"/>
      <c r="G32" s="477"/>
      <c r="H32" s="165"/>
      <c r="T32" s="81"/>
    </row>
  </sheetData>
  <mergeCells count="23">
    <mergeCell ref="A1:F1"/>
    <mergeCell ref="A9:F9"/>
    <mergeCell ref="B10:F10"/>
    <mergeCell ref="A19:F19"/>
    <mergeCell ref="A25:F25"/>
    <mergeCell ref="A2:F2"/>
    <mergeCell ref="B5:E5"/>
    <mergeCell ref="A3:E3"/>
    <mergeCell ref="A31:D31"/>
    <mergeCell ref="A26:D26"/>
    <mergeCell ref="A28:D28"/>
    <mergeCell ref="A8:E8"/>
    <mergeCell ref="A32:F32"/>
    <mergeCell ref="A23:D23"/>
    <mergeCell ref="A24:D24"/>
    <mergeCell ref="A17:E17"/>
    <mergeCell ref="A18:E18"/>
    <mergeCell ref="A27:F27"/>
    <mergeCell ref="A30:F30"/>
    <mergeCell ref="A20:D20"/>
    <mergeCell ref="A21:D21"/>
    <mergeCell ref="A22:D22"/>
    <mergeCell ref="A29:F29"/>
  </mergeCells>
  <printOptions horizontalCentered="1"/>
  <pageMargins left="0.23622047244094491" right="0.23622047244094491" top="1.2630314960629923" bottom="0.74803149606299213" header="0.31496062992125984" footer="0.31496062992125984"/>
  <pageSetup paperSize="9" scale="8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628B6-F485-49BE-A157-386441551607}">
  <sheetPr codeName="Hoja3"/>
  <dimension ref="A1:M32"/>
  <sheetViews>
    <sheetView showGridLines="0" topLeftCell="A31" zoomScaleNormal="100" workbookViewId="0">
      <selection activeCell="I32" sqref="I32"/>
    </sheetView>
  </sheetViews>
  <sheetFormatPr baseColWidth="10" defaultColWidth="10.85546875" defaultRowHeight="12.75"/>
  <cols>
    <col min="1" max="1" width="5.85546875" style="80" customWidth="1"/>
    <col min="2" max="2" width="49.140625" style="80" customWidth="1"/>
    <col min="3" max="3" width="10.85546875" style="80"/>
    <col min="4" max="4" width="10.85546875" style="80" customWidth="1"/>
    <col min="5" max="5" width="14.5703125" style="80" customWidth="1"/>
    <col min="6" max="6" width="16.85546875" style="80" bestFit="1" customWidth="1"/>
    <col min="7" max="7" width="14.85546875" style="80" customWidth="1"/>
    <col min="8" max="17" width="10.42578125" style="80" customWidth="1"/>
    <col min="18" max="16384" width="10.85546875" style="80"/>
  </cols>
  <sheetData>
    <row r="1" spans="1:13" ht="67.5" customHeight="1" thickBot="1">
      <c r="A1" s="646">
        <f>'2. PRESUPUESTO - 150 UNIDADES'!A1</f>
        <v>0</v>
      </c>
      <c r="B1" s="647"/>
      <c r="C1" s="647"/>
      <c r="D1" s="647"/>
      <c r="E1" s="647"/>
      <c r="F1" s="648"/>
    </row>
    <row r="2" spans="1:13" ht="43.5" customHeight="1">
      <c r="A2" s="670" t="str">
        <f>'2. PRESUPUESTO - 150 UNIDADES'!A2</f>
        <v>IMPLEMENTACION DE SOLUCIONES BASADAS EN NATURALEZA – ESTUFAS ECOEFICIENTES – COMO ESTRATEGIAS DE DISMINUCION DE LA DEFORESTACION Y LA EMISION DE GEI EN EL MUNICIPIO DE MELGAR TOLIMA</v>
      </c>
      <c r="B2" s="671"/>
      <c r="C2" s="671"/>
      <c r="D2" s="671"/>
      <c r="E2" s="671"/>
      <c r="F2" s="672"/>
    </row>
    <row r="3" spans="1:13" ht="18.75" customHeight="1">
      <c r="A3" s="680" t="s">
        <v>11</v>
      </c>
      <c r="B3" s="681"/>
      <c r="C3" s="681"/>
      <c r="D3" s="681"/>
      <c r="E3" s="682"/>
      <c r="F3" s="547" t="str">
        <f>'2. PRESUPUESTO - 150 UNIDADES'!F3</f>
        <v>ENERO DE 2026</v>
      </c>
    </row>
    <row r="4" spans="1:13" ht="27" customHeight="1">
      <c r="A4" s="232" t="s">
        <v>0</v>
      </c>
      <c r="B4" s="167" t="s">
        <v>12</v>
      </c>
      <c r="C4" s="167" t="s">
        <v>1</v>
      </c>
      <c r="D4" s="167" t="s">
        <v>2</v>
      </c>
      <c r="E4" s="167" t="s">
        <v>3</v>
      </c>
      <c r="F4" s="233" t="s">
        <v>4</v>
      </c>
    </row>
    <row r="5" spans="1:13" ht="18.75" customHeight="1">
      <c r="A5" s="243" t="s">
        <v>13</v>
      </c>
      <c r="B5" s="665" t="s">
        <v>14</v>
      </c>
      <c r="C5" s="665"/>
      <c r="D5" s="665"/>
      <c r="E5" s="665"/>
      <c r="F5" s="244"/>
    </row>
    <row r="6" spans="1:13" ht="18.75" customHeight="1">
      <c r="A6" s="19" t="s">
        <v>5</v>
      </c>
      <c r="B6" s="20" t="s">
        <v>291</v>
      </c>
      <c r="C6" s="21" t="s">
        <v>289</v>
      </c>
      <c r="D6" s="228">
        <v>1</v>
      </c>
      <c r="E6" s="22">
        <f>'2.3. APU ESTUFA FIJA!'!H28</f>
        <v>122278</v>
      </c>
      <c r="F6" s="550">
        <f>ROUND(D6*E6,0)</f>
        <v>122278</v>
      </c>
      <c r="G6" s="480"/>
      <c r="H6" s="480"/>
      <c r="I6" s="489"/>
      <c r="K6" s="268"/>
      <c r="M6" s="484"/>
    </row>
    <row r="7" spans="1:13" ht="18.75" customHeight="1">
      <c r="A7" s="19" t="str">
        <f>'2. PRESUPUESTO - 150 UNIDADES'!A7</f>
        <v>1.2</v>
      </c>
      <c r="B7" s="20" t="str">
        <f>'2. PRESUPUESTO - 150 UNIDADES'!B7</f>
        <v>Localización y replanteo.</v>
      </c>
      <c r="C7" s="21" t="s">
        <v>16</v>
      </c>
      <c r="D7" s="228">
        <f>'2.2. CANTIDADES'!E11</f>
        <v>0.95</v>
      </c>
      <c r="E7" s="22">
        <f>+'2.3. APU ESTUFA FIJA!'!H57</f>
        <v>7350</v>
      </c>
      <c r="F7" s="143">
        <f>ROUND(E7*D7,0)</f>
        <v>6983</v>
      </c>
      <c r="G7" s="81"/>
      <c r="I7" s="269"/>
    </row>
    <row r="8" spans="1:13" ht="18.75" customHeight="1">
      <c r="A8" s="673" t="s">
        <v>17</v>
      </c>
      <c r="B8" s="674"/>
      <c r="C8" s="674"/>
      <c r="D8" s="674"/>
      <c r="E8" s="674"/>
      <c r="F8" s="246">
        <f>ROUND((F7+F6),0)</f>
        <v>129261</v>
      </c>
      <c r="G8" s="81"/>
    </row>
    <row r="9" spans="1:13" ht="18.75" customHeight="1">
      <c r="A9" s="675"/>
      <c r="B9" s="676"/>
      <c r="C9" s="676"/>
      <c r="D9" s="676"/>
      <c r="E9" s="676"/>
      <c r="F9" s="677"/>
      <c r="G9" s="81"/>
    </row>
    <row r="10" spans="1:13" ht="18.75" customHeight="1">
      <c r="A10" s="243" t="s">
        <v>18</v>
      </c>
      <c r="B10" s="678" t="s">
        <v>23</v>
      </c>
      <c r="C10" s="625"/>
      <c r="D10" s="625"/>
      <c r="E10" s="625"/>
      <c r="F10" s="679"/>
      <c r="G10" s="81"/>
    </row>
    <row r="11" spans="1:13" ht="18.75" customHeight="1">
      <c r="A11" s="19" t="str">
        <f>'2. PRESUPUESTO - 150 UNIDADES'!A11</f>
        <v>2.1</v>
      </c>
      <c r="B11" s="231" t="str">
        <f>'2. PRESUPUESTO - 150 UNIDADES'!B11</f>
        <v>Piso en concreto de 2500 PSI</v>
      </c>
      <c r="C11" s="21" t="s">
        <v>172</v>
      </c>
      <c r="D11" s="228">
        <f>'2.2. CANTIDADES'!E15</f>
        <v>0.1</v>
      </c>
      <c r="E11" s="227">
        <f>'2.3. APU ESTUFA FIJA!'!H92</f>
        <v>653225</v>
      </c>
      <c r="F11" s="225">
        <f>ROUND((D11*E11),0)</f>
        <v>65323</v>
      </c>
      <c r="G11" s="81"/>
      <c r="H11" s="81"/>
      <c r="I11" s="268"/>
    </row>
    <row r="12" spans="1:13" ht="27.75" customHeight="1">
      <c r="A12" s="19" t="str">
        <f>'2. PRESUPUESTO - 150 UNIDADES'!A12</f>
        <v>2.2</v>
      </c>
      <c r="B12" s="23" t="str">
        <f>'2. PRESUPUESTO - 150 UNIDADES'!B12</f>
        <v>Mampostería ladrillo a la vista tipo bocadillo, macizo liviano de  6x12x24 cm</v>
      </c>
      <c r="C12" s="21" t="s">
        <v>16</v>
      </c>
      <c r="D12" s="228">
        <f>'2.2. CANTIDADES'!B23</f>
        <v>2.96</v>
      </c>
      <c r="E12" s="22">
        <f>'2.3. APU ESTUFA FIJA!'!H126</f>
        <v>225406</v>
      </c>
      <c r="F12" s="143">
        <f>ROUND(E12*D12,0)</f>
        <v>667202</v>
      </c>
      <c r="G12" s="81"/>
      <c r="H12" s="81"/>
      <c r="I12" s="268"/>
    </row>
    <row r="13" spans="1:13" ht="18.75" customHeight="1">
      <c r="A13" s="19" t="str">
        <f>'2. PRESUPUESTO - 150 UNIDADES'!A13</f>
        <v>2.3</v>
      </c>
      <c r="B13" s="23" t="str">
        <f>'2. PRESUPUESTO - 150 UNIDADES'!B13</f>
        <v>Mampostería ladrillo adobe macizo de 5x10x20 cm</v>
      </c>
      <c r="C13" s="21" t="s">
        <v>16</v>
      </c>
      <c r="D13" s="228">
        <f>'2.2. CANTIDADES'!B29</f>
        <v>0.72</v>
      </c>
      <c r="E13" s="22">
        <f>+'2.3. APU ESTUFA FIJA!'!H162</f>
        <v>200497</v>
      </c>
      <c r="F13" s="143">
        <f>ROUND(E13*D13,0)</f>
        <v>144358</v>
      </c>
      <c r="G13" s="81"/>
      <c r="H13" s="81"/>
      <c r="I13" s="268"/>
    </row>
    <row r="14" spans="1:13" ht="18.75" customHeight="1">
      <c r="A14" s="19" t="str">
        <f>'2. PRESUPUESTO - 150 UNIDADES'!A14</f>
        <v>2.4</v>
      </c>
      <c r="B14" s="23" t="str">
        <f>'2. PRESUPUESTO - 150 UNIDADES'!B14</f>
        <v>Suministro e Instalación de STC Vitrificado</v>
      </c>
      <c r="C14" s="21" t="s">
        <v>16</v>
      </c>
      <c r="D14" s="228">
        <f>'2.2. CANTIDADES'!B37</f>
        <v>0.56999999999999995</v>
      </c>
      <c r="E14" s="22">
        <f>+'2.3. APU ESTUFA FIJA!'!H200</f>
        <v>100864</v>
      </c>
      <c r="F14" s="143">
        <f>ROUND(E14*D14,0)</f>
        <v>57492</v>
      </c>
      <c r="G14" s="81"/>
      <c r="H14" s="81"/>
      <c r="I14" s="268"/>
    </row>
    <row r="15" spans="1:13" ht="18.75" customHeight="1">
      <c r="A15" s="19" t="str">
        <f>'2. PRESUPUESTO - 150 UNIDADES'!A15</f>
        <v>2.5</v>
      </c>
      <c r="B15" s="23" t="str">
        <f>'2. PRESUPUESTO - 150 UNIDADES'!B15</f>
        <v>Suministro e Instalación KIT de Herrajes</v>
      </c>
      <c r="C15" s="21" t="s">
        <v>74</v>
      </c>
      <c r="D15" s="226">
        <f>'2.2. CANTIDADES'!E40</f>
        <v>1</v>
      </c>
      <c r="E15" s="22">
        <f>+'2.3. APU ESTUFA FIJA!'!H244</f>
        <v>2625571</v>
      </c>
      <c r="F15" s="143">
        <f>ROUND(E15*D15,0)</f>
        <v>2625571</v>
      </c>
      <c r="G15" s="81"/>
      <c r="H15" s="81"/>
      <c r="I15" s="268"/>
    </row>
    <row r="16" spans="1:13" ht="18.75" customHeight="1">
      <c r="A16" s="19" t="str">
        <f>'2. PRESUPUESTO - 150 UNIDADES'!A16</f>
        <v>2.6</v>
      </c>
      <c r="B16" s="23" t="str">
        <f>'2. PRESUPUESTO - 150 UNIDADES'!B16</f>
        <v xml:space="preserve">Transporte de materiales </v>
      </c>
      <c r="C16" s="21" t="s">
        <v>204</v>
      </c>
      <c r="D16" s="226">
        <f>'2.2. CANTIDADES'!$E$43</f>
        <v>1</v>
      </c>
      <c r="E16" s="22">
        <f>'2.3. APU ESTUFA FIJA!'!H281</f>
        <v>372000</v>
      </c>
      <c r="F16" s="143">
        <f>ROUND(E16*D16,0)</f>
        <v>372000</v>
      </c>
      <c r="G16" s="81"/>
      <c r="H16" s="81"/>
      <c r="I16" s="268"/>
    </row>
    <row r="17" spans="1:10" ht="18.75" customHeight="1">
      <c r="A17" s="634" t="s">
        <v>25</v>
      </c>
      <c r="B17" s="635"/>
      <c r="C17" s="635"/>
      <c r="D17" s="635"/>
      <c r="E17" s="635"/>
      <c r="F17" s="247">
        <f>ROUND((F16+F15+F14+F13+F12+F11),0)</f>
        <v>3931946</v>
      </c>
    </row>
    <row r="18" spans="1:10" ht="18.75" customHeight="1">
      <c r="A18" s="634" t="s">
        <v>26</v>
      </c>
      <c r="B18" s="635"/>
      <c r="C18" s="635"/>
      <c r="D18" s="635"/>
      <c r="E18" s="635"/>
      <c r="F18" s="247">
        <f>ROUND((F8+F17),0)</f>
        <v>4061207</v>
      </c>
    </row>
    <row r="19" spans="1:10" ht="7.5" customHeight="1">
      <c r="A19" s="675"/>
      <c r="B19" s="676"/>
      <c r="C19" s="676"/>
      <c r="D19" s="676"/>
      <c r="E19" s="676"/>
      <c r="F19" s="677"/>
    </row>
    <row r="20" spans="1:10" ht="18.75" customHeight="1">
      <c r="A20" s="664" t="s">
        <v>28</v>
      </c>
      <c r="B20" s="665"/>
      <c r="C20" s="665"/>
      <c r="D20" s="665"/>
      <c r="E20" s="248">
        <f>+E21+E22+E23</f>
        <v>0.3</v>
      </c>
      <c r="F20" s="249"/>
    </row>
    <row r="21" spans="1:10" ht="18.75" customHeight="1">
      <c r="A21" s="632" t="s">
        <v>37</v>
      </c>
      <c r="B21" s="633"/>
      <c r="C21" s="633"/>
      <c r="D21" s="633"/>
      <c r="E21" s="26">
        <v>0.24</v>
      </c>
      <c r="F21" s="150">
        <f>ROUND(F18*E21,0)</f>
        <v>974690</v>
      </c>
    </row>
    <row r="22" spans="1:10" ht="18.75" customHeight="1">
      <c r="A22" s="632" t="s">
        <v>29</v>
      </c>
      <c r="B22" s="633"/>
      <c r="C22" s="633"/>
      <c r="D22" s="633"/>
      <c r="E22" s="26">
        <v>0.01</v>
      </c>
      <c r="F22" s="150">
        <f>ROUND(F18*E22,0)</f>
        <v>40612</v>
      </c>
    </row>
    <row r="23" spans="1:10" ht="18.75" customHeight="1">
      <c r="A23" s="632" t="s">
        <v>155</v>
      </c>
      <c r="B23" s="633"/>
      <c r="C23" s="633"/>
      <c r="D23" s="633"/>
      <c r="E23" s="26">
        <v>0.05</v>
      </c>
      <c r="F23" s="150">
        <f>ROUND(F18*E23,0)</f>
        <v>203060</v>
      </c>
    </row>
    <row r="24" spans="1:10" ht="18.75" customHeight="1">
      <c r="A24" s="664" t="s">
        <v>203</v>
      </c>
      <c r="B24" s="665"/>
      <c r="C24" s="665"/>
      <c r="D24" s="665"/>
      <c r="E24" s="665"/>
      <c r="F24" s="245">
        <f>ROUND((F21+F22+F23),0)</f>
        <v>1218362</v>
      </c>
    </row>
    <row r="25" spans="1:10" ht="9" customHeight="1">
      <c r="A25" s="638"/>
      <c r="B25" s="639"/>
      <c r="C25" s="639"/>
      <c r="D25" s="639"/>
      <c r="E25" s="639"/>
      <c r="F25" s="640"/>
    </row>
    <row r="26" spans="1:10" ht="18.75" customHeight="1">
      <c r="A26" s="664" t="s">
        <v>42</v>
      </c>
      <c r="B26" s="665"/>
      <c r="C26" s="665"/>
      <c r="D26" s="665"/>
      <c r="E26" s="665"/>
      <c r="F26" s="245">
        <f>ROUND((F24+F18),0)</f>
        <v>5279569</v>
      </c>
    </row>
    <row r="27" spans="1:10" ht="8.25" customHeight="1">
      <c r="A27" s="638"/>
      <c r="B27" s="639"/>
      <c r="C27" s="639"/>
      <c r="D27" s="639"/>
      <c r="E27" s="639"/>
      <c r="F27" s="640"/>
    </row>
    <row r="28" spans="1:10" ht="18.75" customHeight="1">
      <c r="A28" s="664" t="str">
        <f>'2. PRESUPUESTO - 150 UNIDADES'!$A$28</f>
        <v>Interventoría</v>
      </c>
      <c r="B28" s="665"/>
      <c r="C28" s="665"/>
      <c r="D28" s="665"/>
      <c r="E28" s="665"/>
      <c r="F28" s="245">
        <f>ROUND(F26*10%,0)</f>
        <v>527957</v>
      </c>
      <c r="G28" s="81"/>
      <c r="J28" s="81"/>
    </row>
    <row r="29" spans="1:10" ht="8.25" customHeight="1">
      <c r="A29" s="638"/>
      <c r="B29" s="639"/>
      <c r="C29" s="639"/>
      <c r="D29" s="639"/>
      <c r="E29" s="639"/>
      <c r="F29" s="640"/>
    </row>
    <row r="30" spans="1:10" ht="8.25" customHeight="1">
      <c r="A30" s="641"/>
      <c r="B30" s="642"/>
      <c r="C30" s="642"/>
      <c r="D30" s="642"/>
      <c r="E30" s="642"/>
      <c r="F30" s="643"/>
    </row>
    <row r="31" spans="1:10" ht="18.75" customHeight="1" thickBot="1">
      <c r="A31" s="666" t="s">
        <v>93</v>
      </c>
      <c r="B31" s="667"/>
      <c r="C31" s="667"/>
      <c r="D31" s="667"/>
      <c r="E31" s="667"/>
      <c r="F31" s="250">
        <f>F28+F26</f>
        <v>5807526</v>
      </c>
      <c r="G31" s="81"/>
      <c r="J31" s="81"/>
    </row>
    <row r="32" spans="1:10" ht="162" customHeight="1" thickBot="1">
      <c r="A32" s="629"/>
      <c r="B32" s="668"/>
      <c r="C32" s="668"/>
      <c r="D32" s="668"/>
      <c r="E32" s="668"/>
      <c r="F32" s="669"/>
      <c r="G32" s="81"/>
      <c r="J32" s="81"/>
    </row>
  </sheetData>
  <mergeCells count="23">
    <mergeCell ref="A21:D21"/>
    <mergeCell ref="A1:F1"/>
    <mergeCell ref="A2:F2"/>
    <mergeCell ref="B5:E5"/>
    <mergeCell ref="A8:E8"/>
    <mergeCell ref="A9:F9"/>
    <mergeCell ref="B10:F10"/>
    <mergeCell ref="A17:E17"/>
    <mergeCell ref="A18:E18"/>
    <mergeCell ref="A19:F19"/>
    <mergeCell ref="A20:D20"/>
    <mergeCell ref="A3:E3"/>
    <mergeCell ref="A28:E28"/>
    <mergeCell ref="A30:F30"/>
    <mergeCell ref="A31:E31"/>
    <mergeCell ref="A32:F32"/>
    <mergeCell ref="A22:D22"/>
    <mergeCell ref="A23:D23"/>
    <mergeCell ref="A24:E24"/>
    <mergeCell ref="A25:F25"/>
    <mergeCell ref="A26:E26"/>
    <mergeCell ref="A27:F27"/>
    <mergeCell ref="A29:F29"/>
  </mergeCells>
  <printOptions horizontalCentered="1"/>
  <pageMargins left="0.23622047244094491" right="0.23622047244094491" top="1.2630314960629923" bottom="0.74803149606299213" header="0.31496062992125984" footer="0.31496062992125984"/>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8AF65-295F-4385-8472-39B58E06EEFD}">
  <sheetPr codeName="Hoja4"/>
  <dimension ref="A1:L44"/>
  <sheetViews>
    <sheetView showGridLines="0" topLeftCell="A37" zoomScale="90" zoomScaleNormal="90" workbookViewId="0">
      <selection activeCell="F37" sqref="F37"/>
    </sheetView>
  </sheetViews>
  <sheetFormatPr baseColWidth="10" defaultColWidth="10.85546875" defaultRowHeight="12.75"/>
  <cols>
    <col min="1" max="1" width="16.7109375" style="80" customWidth="1"/>
    <col min="2" max="2" width="21.28515625" style="80" customWidth="1"/>
    <col min="3" max="3" width="17.5703125" style="80" customWidth="1"/>
    <col min="4" max="4" width="12.140625" style="80" customWidth="1"/>
    <col min="5" max="5" width="18.42578125" style="80" customWidth="1"/>
    <col min="6" max="6" width="19.140625" style="80" customWidth="1"/>
    <col min="7" max="8" width="11.42578125" style="80" customWidth="1"/>
    <col min="9" max="11" width="10.85546875" style="80"/>
    <col min="12" max="12" width="13.85546875" style="163" bestFit="1" customWidth="1"/>
    <col min="13" max="13" width="12.140625" style="80" bestFit="1" customWidth="1"/>
    <col min="14" max="16384" width="10.85546875" style="80"/>
  </cols>
  <sheetData>
    <row r="1" spans="1:7" ht="75.75" customHeight="1" thickBot="1">
      <c r="A1" s="646">
        <f>'2.1. PRESUPUESTO - UNIDAD.'!A1</f>
        <v>0</v>
      </c>
      <c r="B1" s="683"/>
      <c r="C1" s="683"/>
      <c r="D1" s="683"/>
      <c r="E1" s="683"/>
      <c r="F1" s="684"/>
    </row>
    <row r="2" spans="1:7" ht="38.25" customHeight="1">
      <c r="A2" s="704" t="str">
        <f>'2.1. PRESUPUESTO - UNIDAD.'!A2</f>
        <v>IMPLEMENTACION DE SOLUCIONES BASADAS EN NATURALEZA – ESTUFAS ECOEFICIENTES – COMO ESTRATEGIAS DE DISMINUCION DE LA DEFORESTACION Y LA EMISION DE GEI EN EL MUNICIPIO DE MELGAR TOLIMA</v>
      </c>
      <c r="B2" s="705"/>
      <c r="C2" s="705"/>
      <c r="D2" s="705"/>
      <c r="E2" s="705"/>
      <c r="F2" s="706"/>
    </row>
    <row r="3" spans="1:7" ht="15" customHeight="1">
      <c r="A3" s="702" t="s">
        <v>161</v>
      </c>
      <c r="B3" s="703"/>
      <c r="C3" s="703"/>
      <c r="D3" s="703"/>
      <c r="E3" s="703"/>
      <c r="F3" s="500" t="str">
        <f>'2.1. PRESUPUESTO - UNIDAD.'!F3</f>
        <v>ENERO DE 2026</v>
      </c>
    </row>
    <row r="4" spans="1:7" ht="15" customHeight="1">
      <c r="A4" s="232" t="s">
        <v>0</v>
      </c>
      <c r="B4" s="707" t="s">
        <v>12</v>
      </c>
      <c r="C4" s="707"/>
      <c r="D4" s="707"/>
      <c r="E4" s="167" t="s">
        <v>264</v>
      </c>
      <c r="F4" s="233">
        <v>150</v>
      </c>
    </row>
    <row r="5" spans="1:7" ht="15" customHeight="1">
      <c r="A5" s="168" t="str">
        <f>'2. PRESUPUESTO - 150 UNIDADES'!A6</f>
        <v>1.1</v>
      </c>
      <c r="B5" s="710" t="str">
        <f>'2. PRESUPUESTO - 150 UNIDADES'!B6</f>
        <v>Diagnostico inicial (Incluye visita predial)</v>
      </c>
      <c r="C5" s="711"/>
      <c r="D5" s="712"/>
      <c r="E5" s="168" t="str">
        <f>'2. PRESUPUESTO - 150 UNIDADES'!C6</f>
        <v>VISITA</v>
      </c>
      <c r="F5" s="616" t="str">
        <f>'2. PRESUPUESTO - 150 UNIDADES'!C6</f>
        <v>VISITA</v>
      </c>
    </row>
    <row r="6" spans="1:7" ht="15" customHeight="1">
      <c r="A6" s="168"/>
      <c r="B6" s="616"/>
      <c r="C6" s="168"/>
      <c r="D6" s="168"/>
      <c r="E6" s="168"/>
      <c r="F6" s="616">
        <v>150</v>
      </c>
    </row>
    <row r="7" spans="1:7" ht="15" hidden="1" customHeight="1">
      <c r="A7" s="232"/>
      <c r="B7" s="167"/>
      <c r="C7" s="167"/>
      <c r="D7" s="167"/>
      <c r="E7" s="167"/>
      <c r="F7" s="233"/>
    </row>
    <row r="8" spans="1:7" ht="15" customHeight="1">
      <c r="A8" s="232"/>
      <c r="B8" s="167"/>
      <c r="C8" s="167"/>
      <c r="D8" s="167"/>
      <c r="E8" s="167"/>
      <c r="F8" s="233"/>
    </row>
    <row r="9" spans="1:7" ht="15" customHeight="1">
      <c r="A9" s="235" t="s">
        <v>290</v>
      </c>
      <c r="B9" s="709" t="str">
        <f>'2.1. PRESUPUESTO - UNIDAD.'!B7</f>
        <v>Localización y replanteo.</v>
      </c>
      <c r="C9" s="709"/>
      <c r="D9" s="709"/>
      <c r="E9" s="399" t="str">
        <f>'2.1. PRESUPUESTO - UNIDAD.'!C7</f>
        <v>M2</v>
      </c>
      <c r="F9" s="236" t="str">
        <f>E9</f>
        <v>M2</v>
      </c>
    </row>
    <row r="10" spans="1:7" ht="15" customHeight="1">
      <c r="A10" s="235"/>
      <c r="B10" s="168" t="s">
        <v>164</v>
      </c>
      <c r="C10" s="693" t="s">
        <v>162</v>
      </c>
      <c r="D10" s="693"/>
      <c r="E10" s="168" t="s">
        <v>165</v>
      </c>
      <c r="F10" s="237" t="str">
        <f>E10</f>
        <v>AREA TOTAL</v>
      </c>
    </row>
    <row r="11" spans="1:7" ht="15" customHeight="1">
      <c r="A11" s="238"/>
      <c r="B11" s="166">
        <v>1.1499999999999999</v>
      </c>
      <c r="C11" s="708">
        <v>0.83</v>
      </c>
      <c r="D11" s="708"/>
      <c r="E11" s="277">
        <f>ROUND((B11*C11),2)</f>
        <v>0.95</v>
      </c>
      <c r="F11" s="239">
        <f>E11*F4</f>
        <v>142.5</v>
      </c>
      <c r="G11" s="165"/>
    </row>
    <row r="12" spans="1:7" ht="15" customHeight="1">
      <c r="A12" s="689"/>
      <c r="B12" s="690"/>
      <c r="C12" s="690"/>
      <c r="D12" s="690"/>
      <c r="E12" s="690"/>
      <c r="F12" s="402"/>
    </row>
    <row r="13" spans="1:7" ht="15" customHeight="1">
      <c r="A13" s="235" t="str">
        <f>'2.1. PRESUPUESTO - UNIDAD.'!A11</f>
        <v>2.1</v>
      </c>
      <c r="B13" s="688" t="str">
        <f>'2.1. PRESUPUESTO - UNIDAD.'!B11</f>
        <v>Piso en concreto de 2500 PSI</v>
      </c>
      <c r="C13" s="688"/>
      <c r="D13" s="688"/>
      <c r="E13" s="399" t="str">
        <f>'2.1. PRESUPUESTO - UNIDAD.'!C11</f>
        <v>M3</v>
      </c>
      <c r="F13" s="236" t="str">
        <f>E13</f>
        <v>M3</v>
      </c>
    </row>
    <row r="14" spans="1:7" ht="15" customHeight="1">
      <c r="A14" s="235"/>
      <c r="B14" s="168" t="s">
        <v>164</v>
      </c>
      <c r="C14" s="400" t="s">
        <v>162</v>
      </c>
      <c r="D14" s="168" t="s">
        <v>196</v>
      </c>
      <c r="E14" s="168" t="s">
        <v>197</v>
      </c>
      <c r="F14" s="237" t="str">
        <f>E14</f>
        <v>VOLUMEN TOTAL</v>
      </c>
    </row>
    <row r="15" spans="1:7" ht="15" customHeight="1">
      <c r="A15" s="240"/>
      <c r="B15" s="166">
        <f>B11</f>
        <v>1.1499999999999999</v>
      </c>
      <c r="C15" s="166">
        <f>C11</f>
        <v>0.83</v>
      </c>
      <c r="D15" s="169">
        <v>0.1</v>
      </c>
      <c r="E15" s="277">
        <f>ROUND((B15*C15*D15),2)</f>
        <v>0.1</v>
      </c>
      <c r="F15" s="239">
        <f>E15*F4</f>
        <v>15</v>
      </c>
    </row>
    <row r="16" spans="1:7" ht="15" customHeight="1">
      <c r="A16" s="698"/>
      <c r="B16" s="699"/>
      <c r="C16" s="699"/>
      <c r="D16" s="699"/>
      <c r="E16" s="699"/>
      <c r="F16" s="403"/>
    </row>
    <row r="17" spans="1:9" ht="29.25" customHeight="1">
      <c r="A17" s="235" t="str">
        <f>'2.1. PRESUPUESTO - UNIDAD.'!A12</f>
        <v>2.2</v>
      </c>
      <c r="B17" s="688" t="str">
        <f>'2.1. PRESUPUESTO - UNIDAD.'!B12</f>
        <v>Mampostería ladrillo a la vista tipo bocadillo, macizo liviano de  6x12x24 cm</v>
      </c>
      <c r="C17" s="688"/>
      <c r="D17" s="688"/>
      <c r="E17" s="399" t="str">
        <f>'2.1. PRESUPUESTO - UNIDAD.'!C12</f>
        <v>M2</v>
      </c>
      <c r="F17" s="236" t="str">
        <f>E17</f>
        <v>M2</v>
      </c>
    </row>
    <row r="18" spans="1:9" ht="15" customHeight="1">
      <c r="A18" s="235"/>
      <c r="B18" s="168" t="s">
        <v>164</v>
      </c>
      <c r="C18" s="693" t="s">
        <v>167</v>
      </c>
      <c r="D18" s="693"/>
      <c r="E18" s="168" t="s">
        <v>165</v>
      </c>
      <c r="F18" s="237" t="str">
        <f>E18</f>
        <v>AREA TOTAL</v>
      </c>
    </row>
    <row r="19" spans="1:9" ht="15" customHeight="1">
      <c r="A19" s="240" t="s">
        <v>168</v>
      </c>
      <c r="B19" s="166">
        <v>1.05</v>
      </c>
      <c r="C19" s="695">
        <v>0.83</v>
      </c>
      <c r="D19" s="695"/>
      <c r="E19" s="401">
        <f>ROUND((B19*C19),2)</f>
        <v>0.87</v>
      </c>
      <c r="F19" s="241"/>
    </row>
    <row r="20" spans="1:9" ht="15" customHeight="1">
      <c r="A20" s="240" t="s">
        <v>166</v>
      </c>
      <c r="B20" s="166">
        <v>0.73</v>
      </c>
      <c r="C20" s="695">
        <v>0.83</v>
      </c>
      <c r="D20" s="695"/>
      <c r="E20" s="401">
        <f>ROUND((B20*C20),2)</f>
        <v>0.61</v>
      </c>
      <c r="F20" s="241"/>
    </row>
    <row r="21" spans="1:9" ht="15" customHeight="1">
      <c r="A21" s="240" t="s">
        <v>169</v>
      </c>
      <c r="B21" s="169">
        <v>1.05</v>
      </c>
      <c r="C21" s="695">
        <v>0.83</v>
      </c>
      <c r="D21" s="695"/>
      <c r="E21" s="401">
        <f>ROUND((B21*C21),2)</f>
        <v>0.87</v>
      </c>
      <c r="F21" s="241"/>
    </row>
    <row r="22" spans="1:9" ht="15" customHeight="1">
      <c r="A22" s="240" t="s">
        <v>170</v>
      </c>
      <c r="B22" s="169">
        <v>0.73</v>
      </c>
      <c r="C22" s="694">
        <v>0.83</v>
      </c>
      <c r="D22" s="694"/>
      <c r="E22" s="401">
        <f>ROUND((B22*C22),2)</f>
        <v>0.61</v>
      </c>
      <c r="F22" s="241"/>
    </row>
    <row r="23" spans="1:9" ht="15" customHeight="1">
      <c r="A23" s="242" t="s">
        <v>163</v>
      </c>
      <c r="B23" s="691">
        <f>ROUND((E22+E21+E20+E19),2)</f>
        <v>2.96</v>
      </c>
      <c r="C23" s="691"/>
      <c r="D23" s="692"/>
      <c r="E23" s="692"/>
      <c r="F23" s="239">
        <f>B23*F4</f>
        <v>444</v>
      </c>
    </row>
    <row r="24" spans="1:9" ht="15" customHeight="1">
      <c r="A24" s="700"/>
      <c r="B24" s="701"/>
      <c r="C24" s="701"/>
      <c r="D24" s="701"/>
      <c r="E24" s="701"/>
      <c r="F24" s="404"/>
    </row>
    <row r="25" spans="1:9" ht="15" customHeight="1">
      <c r="A25" s="235" t="str">
        <f>'2.1. PRESUPUESTO - UNIDAD.'!A13</f>
        <v>2.3</v>
      </c>
      <c r="B25" s="688" t="str">
        <f>'2.1. PRESUPUESTO - UNIDAD.'!B13</f>
        <v>Mampostería ladrillo adobe macizo de 5x10x20 cm</v>
      </c>
      <c r="C25" s="688"/>
      <c r="D25" s="688"/>
      <c r="E25" s="399" t="str">
        <f>'2.1. PRESUPUESTO - UNIDAD.'!C13</f>
        <v>M2</v>
      </c>
      <c r="F25" s="236" t="str">
        <f>E25</f>
        <v>M2</v>
      </c>
    </row>
    <row r="26" spans="1:9" ht="15" customHeight="1">
      <c r="A26" s="235"/>
      <c r="B26" s="168" t="s">
        <v>164</v>
      </c>
      <c r="C26" s="696" t="s">
        <v>167</v>
      </c>
      <c r="D26" s="697"/>
      <c r="E26" s="168" t="s">
        <v>165</v>
      </c>
      <c r="F26" s="237" t="str">
        <f>E26</f>
        <v>AREA TOTAL</v>
      </c>
    </row>
    <row r="27" spans="1:9" ht="15" customHeight="1">
      <c r="A27" s="240"/>
      <c r="B27" s="169">
        <v>0.9</v>
      </c>
      <c r="C27" s="695">
        <v>0.4</v>
      </c>
      <c r="D27" s="695"/>
      <c r="E27" s="401">
        <f>ROUND((B27*C27),2)</f>
        <v>0.36</v>
      </c>
      <c r="F27" s="241"/>
    </row>
    <row r="28" spans="1:9" ht="15" customHeight="1">
      <c r="A28" s="240"/>
      <c r="B28" s="169">
        <v>0.9</v>
      </c>
      <c r="C28" s="695">
        <v>0.4</v>
      </c>
      <c r="D28" s="695"/>
      <c r="E28" s="401">
        <f>ROUND((B28*C28),2)</f>
        <v>0.36</v>
      </c>
      <c r="F28" s="241"/>
    </row>
    <row r="29" spans="1:9" ht="15" customHeight="1">
      <c r="A29" s="242" t="s">
        <v>163</v>
      </c>
      <c r="B29" s="691">
        <f>ROUND((E28+E27),2)</f>
        <v>0.72</v>
      </c>
      <c r="C29" s="691"/>
      <c r="D29" s="692"/>
      <c r="E29" s="692"/>
      <c r="F29" s="239">
        <f>B29*F4</f>
        <v>108</v>
      </c>
    </row>
    <row r="30" spans="1:9" ht="15" hidden="1" customHeight="1">
      <c r="A30" s="289"/>
      <c r="B30" s="230"/>
      <c r="C30" s="230"/>
      <c r="D30" s="230"/>
      <c r="E30" s="230"/>
      <c r="F30" s="290"/>
    </row>
    <row r="31" spans="1:9" ht="15" customHeight="1">
      <c r="A31" s="289"/>
      <c r="B31" s="230"/>
      <c r="C31" s="230"/>
      <c r="D31" s="230"/>
      <c r="E31" s="230"/>
      <c r="F31" s="290"/>
      <c r="I31" s="80">
        <f>80*0.72</f>
        <v>57.599999999999994</v>
      </c>
    </row>
    <row r="32" spans="1:9" ht="15" customHeight="1">
      <c r="A32" s="235" t="str">
        <f>'2.1. PRESUPUESTO - UNIDAD.'!A14</f>
        <v>2.4</v>
      </c>
      <c r="B32" s="688" t="str">
        <f>'2.1. PRESUPUESTO - UNIDAD.'!B14</f>
        <v>Suministro e Instalación de STC Vitrificado</v>
      </c>
      <c r="C32" s="688"/>
      <c r="D32" s="688"/>
      <c r="E32" s="399" t="str">
        <f>'2.1. PRESUPUESTO - UNIDAD.'!C14</f>
        <v>M2</v>
      </c>
      <c r="F32" s="236" t="str">
        <f>E32</f>
        <v>M2</v>
      </c>
    </row>
    <row r="33" spans="1:12" ht="15" customHeight="1">
      <c r="A33" s="235"/>
      <c r="B33" s="168" t="s">
        <v>164</v>
      </c>
      <c r="C33" s="693" t="s">
        <v>162</v>
      </c>
      <c r="D33" s="693"/>
      <c r="E33" s="168" t="s">
        <v>165</v>
      </c>
      <c r="F33" s="237" t="str">
        <f>E33</f>
        <v>AREA TOTAL</v>
      </c>
    </row>
    <row r="34" spans="1:12" ht="15" customHeight="1">
      <c r="A34" s="232"/>
      <c r="B34" s="169">
        <v>1.05</v>
      </c>
      <c r="C34" s="694">
        <v>0.2</v>
      </c>
      <c r="D34" s="694"/>
      <c r="E34" s="401">
        <f>ROUND((B34*C34),2)</f>
        <v>0.21</v>
      </c>
      <c r="F34" s="241"/>
      <c r="L34" s="170"/>
    </row>
    <row r="35" spans="1:12" ht="15" customHeight="1">
      <c r="A35" s="232"/>
      <c r="B35" s="169">
        <v>0.1</v>
      </c>
      <c r="C35" s="695">
        <v>0.73</v>
      </c>
      <c r="D35" s="695"/>
      <c r="E35" s="401">
        <f>ROUND((B35*C35),2)</f>
        <v>7.0000000000000007E-2</v>
      </c>
      <c r="F35" s="241"/>
      <c r="L35" s="170"/>
    </row>
    <row r="36" spans="1:12" ht="15" customHeight="1">
      <c r="A36" s="240"/>
      <c r="B36" s="169">
        <v>0.4</v>
      </c>
      <c r="C36" s="695">
        <v>0.73</v>
      </c>
      <c r="D36" s="695"/>
      <c r="E36" s="401">
        <f>ROUND((B36*C36),2)</f>
        <v>0.28999999999999998</v>
      </c>
      <c r="F36" s="241"/>
    </row>
    <row r="37" spans="1:12" ht="15" customHeight="1">
      <c r="A37" s="242" t="s">
        <v>163</v>
      </c>
      <c r="B37" s="691">
        <f>ROUND((E36+E35+E34),2)</f>
        <v>0.56999999999999995</v>
      </c>
      <c r="C37" s="691"/>
      <c r="D37" s="692"/>
      <c r="E37" s="692"/>
      <c r="F37" s="239">
        <f>B37*F4</f>
        <v>85.499999999999986</v>
      </c>
    </row>
    <row r="38" spans="1:12" ht="15" customHeight="1">
      <c r="A38" s="289"/>
      <c r="B38" s="230"/>
      <c r="C38" s="230"/>
      <c r="D38" s="230"/>
      <c r="E38" s="230"/>
      <c r="F38" s="290"/>
    </row>
    <row r="39" spans="1:12" ht="15" customHeight="1">
      <c r="A39" s="235" t="str">
        <f>'2.1. PRESUPUESTO - UNIDAD.'!A15</f>
        <v>2.5</v>
      </c>
      <c r="B39" s="688" t="str">
        <f>'2.1. PRESUPUESTO - UNIDAD.'!B15</f>
        <v>Suministro e Instalación KIT de Herrajes</v>
      </c>
      <c r="C39" s="688"/>
      <c r="D39" s="688"/>
      <c r="E39" s="399" t="str">
        <f>'2.1. PRESUPUESTO - UNIDAD.'!C15</f>
        <v>UND</v>
      </c>
      <c r="F39" s="236" t="str">
        <f>E39</f>
        <v>UND</v>
      </c>
    </row>
    <row r="40" spans="1:12" ht="15" customHeight="1">
      <c r="A40" s="689"/>
      <c r="B40" s="690"/>
      <c r="C40" s="690"/>
      <c r="D40" s="690"/>
      <c r="E40" s="278">
        <v>1</v>
      </c>
      <c r="F40" s="239">
        <f>E40*F4</f>
        <v>150</v>
      </c>
    </row>
    <row r="41" spans="1:12" ht="15" customHeight="1">
      <c r="A41" s="289"/>
      <c r="B41" s="230"/>
      <c r="C41" s="230"/>
      <c r="D41" s="230"/>
      <c r="E41" s="230"/>
      <c r="F41" s="290"/>
    </row>
    <row r="42" spans="1:12" ht="15" customHeight="1">
      <c r="A42" s="235" t="str">
        <f>'2.1. PRESUPUESTO - UNIDAD.'!A16</f>
        <v>2.6</v>
      </c>
      <c r="B42" s="688" t="str">
        <f>'2.1. PRESUPUESTO - UNIDAD.'!B16</f>
        <v xml:space="preserve">Transporte de materiales </v>
      </c>
      <c r="C42" s="688"/>
      <c r="D42" s="688"/>
      <c r="E42" s="399" t="str">
        <f>'2.1. PRESUPUESTO - UNIDAD.'!C16</f>
        <v>GLOBAL</v>
      </c>
      <c r="F42" s="236" t="str">
        <f>E42</f>
        <v>GLOBAL</v>
      </c>
    </row>
    <row r="43" spans="1:12">
      <c r="A43" s="689"/>
      <c r="B43" s="690"/>
      <c r="C43" s="690"/>
      <c r="D43" s="690"/>
      <c r="E43" s="278">
        <v>1</v>
      </c>
      <c r="F43" s="476">
        <f>E43*F4</f>
        <v>150</v>
      </c>
    </row>
    <row r="44" spans="1:12" ht="134.25" customHeight="1" thickBot="1">
      <c r="A44" s="685"/>
      <c r="B44" s="686"/>
      <c r="C44" s="686"/>
      <c r="D44" s="686"/>
      <c r="E44" s="686"/>
      <c r="F44" s="687"/>
    </row>
  </sheetData>
  <mergeCells count="35">
    <mergeCell ref="A3:E3"/>
    <mergeCell ref="A2:F2"/>
    <mergeCell ref="B4:D4"/>
    <mergeCell ref="C11:D11"/>
    <mergeCell ref="C18:D18"/>
    <mergeCell ref="B9:D9"/>
    <mergeCell ref="B13:D13"/>
    <mergeCell ref="A12:E12"/>
    <mergeCell ref="C10:D10"/>
    <mergeCell ref="B17:D17"/>
    <mergeCell ref="B5:D5"/>
    <mergeCell ref="B32:D32"/>
    <mergeCell ref="C22:D22"/>
    <mergeCell ref="B29:E29"/>
    <mergeCell ref="C19:D19"/>
    <mergeCell ref="C27:D27"/>
    <mergeCell ref="A24:E24"/>
    <mergeCell ref="B25:D25"/>
    <mergeCell ref="C28:D28"/>
    <mergeCell ref="A1:F1"/>
    <mergeCell ref="A44:F44"/>
    <mergeCell ref="B39:D39"/>
    <mergeCell ref="A40:D40"/>
    <mergeCell ref="B37:E37"/>
    <mergeCell ref="C33:D33"/>
    <mergeCell ref="C34:D34"/>
    <mergeCell ref="C35:D35"/>
    <mergeCell ref="C36:D36"/>
    <mergeCell ref="C20:D20"/>
    <mergeCell ref="C26:D26"/>
    <mergeCell ref="C21:D21"/>
    <mergeCell ref="B23:E23"/>
    <mergeCell ref="B42:D42"/>
    <mergeCell ref="A43:D43"/>
    <mergeCell ref="A16:E16"/>
  </mergeCells>
  <printOptions horizontalCentered="1"/>
  <pageMargins left="0.23622047244094491" right="0.23622047244094491" top="1.2630314960629923" bottom="0.74803149606299213" header="0.31496062992125984" footer="0.31496062992125984"/>
  <pageSetup paperSize="9"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61598-5675-4F0C-AFBD-A8EAA30BE471}">
  <sheetPr codeName="Hoja10">
    <tabColor rgb="FFFFFF00"/>
  </sheetPr>
  <dimension ref="A1:M282"/>
  <sheetViews>
    <sheetView view="pageBreakPreview" topLeftCell="A7" zoomScaleNormal="100" zoomScaleSheetLayoutView="100" workbookViewId="0">
      <selection activeCell="L22" sqref="L22"/>
    </sheetView>
  </sheetViews>
  <sheetFormatPr baseColWidth="10" defaultColWidth="11.42578125" defaultRowHeight="11.25"/>
  <cols>
    <col min="1" max="1" width="12" style="93" customWidth="1"/>
    <col min="2" max="2" width="8.28515625" style="93" customWidth="1"/>
    <col min="3" max="3" width="12.85546875" style="93" customWidth="1"/>
    <col min="4" max="4" width="10.140625" style="93" customWidth="1"/>
    <col min="5" max="5" width="11.85546875" style="93" customWidth="1"/>
    <col min="6" max="6" width="10.85546875" style="93" customWidth="1"/>
    <col min="7" max="7" width="13.140625" style="93" customWidth="1"/>
    <col min="8" max="8" width="11" style="93" customWidth="1"/>
    <col min="9" max="9" width="0" style="491" hidden="1" customWidth="1"/>
    <col min="10" max="11" width="11.42578125" style="93" customWidth="1"/>
    <col min="12" max="16384" width="11.42578125" style="93"/>
  </cols>
  <sheetData>
    <row r="1" spans="1:9" ht="68.25" customHeight="1" thickBot="1">
      <c r="A1" s="730"/>
      <c r="B1" s="731"/>
      <c r="C1" s="731"/>
      <c r="D1" s="731"/>
      <c r="E1" s="731"/>
      <c r="F1" s="731"/>
      <c r="G1" s="731"/>
      <c r="H1" s="732"/>
    </row>
    <row r="2" spans="1:9" s="88" customFormat="1" ht="19.5" customHeight="1" thickBot="1">
      <c r="A2" s="733" t="str">
        <f ca="1">$A$31</f>
        <v xml:space="preserve">ANALISIS DE PRECIOS UNITARIOS </v>
      </c>
      <c r="B2" s="734"/>
      <c r="C2" s="734"/>
      <c r="D2" s="734"/>
      <c r="E2" s="734"/>
      <c r="F2" s="734"/>
      <c r="G2" s="735" t="str">
        <f>G31</f>
        <v>ENERO DE 2026</v>
      </c>
      <c r="H2" s="736"/>
      <c r="I2" s="492"/>
    </row>
    <row r="3" spans="1:9" s="88" customFormat="1" ht="10.5" customHeight="1" thickBot="1">
      <c r="A3" s="737"/>
      <c r="B3" s="738"/>
      <c r="C3" s="738"/>
      <c r="D3" s="738"/>
      <c r="E3" s="738"/>
      <c r="F3" s="738"/>
      <c r="G3" s="738"/>
      <c r="H3" s="739"/>
      <c r="I3" s="492"/>
    </row>
    <row r="4" spans="1:9" s="88" customFormat="1" ht="28.5" customHeight="1" thickBot="1">
      <c r="A4" s="740" t="str">
        <f>A33</f>
        <v>IMPLEMENTACION DE SOLUCIONES BASADAS EN NATURALEZA – ESTUFAS ECOEFICIENTES – COMO ESTRATEGIAS DE DISMINUCION DE LA DEFORESTACION Y LA EMISION DE GEI EN EL MUNICIPIO DE MELGAR TOLIMA</v>
      </c>
      <c r="B4" s="741"/>
      <c r="C4" s="741"/>
      <c r="D4" s="741"/>
      <c r="E4" s="741"/>
      <c r="F4" s="741"/>
      <c r="G4" s="741"/>
      <c r="H4" s="742"/>
      <c r="I4" s="492"/>
    </row>
    <row r="5" spans="1:9" s="88" customFormat="1" ht="8.25" customHeight="1" thickBot="1">
      <c r="A5" s="743"/>
      <c r="B5" s="744"/>
      <c r="C5" s="744"/>
      <c r="D5" s="744"/>
      <c r="E5" s="744"/>
      <c r="F5" s="744"/>
      <c r="G5" s="744"/>
      <c r="H5" s="745"/>
      <c r="I5" s="492"/>
    </row>
    <row r="6" spans="1:9" s="88" customFormat="1">
      <c r="A6" s="259" t="s">
        <v>48</v>
      </c>
      <c r="B6" s="260" t="str">
        <f>'2. PRESUPUESTO - 150 UNIDADES'!B6</f>
        <v>Diagnostico inicial (Incluye visita predial)</v>
      </c>
      <c r="C6" s="260"/>
      <c r="D6" s="260"/>
      <c r="E6" s="260"/>
      <c r="F6" s="260"/>
      <c r="G6" s="253" t="s">
        <v>50</v>
      </c>
      <c r="H6" s="254" t="str">
        <f>'2. PRESUPUESTO - 150 UNIDADES'!A6</f>
        <v>1.1</v>
      </c>
      <c r="I6" s="492"/>
    </row>
    <row r="7" spans="1:9" s="88" customFormat="1" ht="12" thickBot="1">
      <c r="A7" s="255"/>
      <c r="B7" s="256"/>
      <c r="C7" s="257"/>
      <c r="D7" s="256"/>
      <c r="E7" s="256"/>
      <c r="F7" s="256"/>
      <c r="G7" s="256" t="s">
        <v>51</v>
      </c>
      <c r="H7" s="258" t="str">
        <f>'2. PRESUPUESTO - 150 UNIDADES'!C6</f>
        <v>VISITA</v>
      </c>
      <c r="I7" s="492"/>
    </row>
    <row r="8" spans="1:9" s="88" customFormat="1" ht="12" thickBot="1">
      <c r="A8" s="251" t="s">
        <v>292</v>
      </c>
      <c r="B8" s="90"/>
      <c r="C8" s="49"/>
      <c r="D8" s="49"/>
      <c r="E8" s="49"/>
      <c r="F8" s="49"/>
      <c r="G8" s="49"/>
      <c r="H8" s="252"/>
      <c r="I8" s="492"/>
    </row>
    <row r="9" spans="1:9" s="88" customFormat="1">
      <c r="A9" s="719" t="s">
        <v>53</v>
      </c>
      <c r="B9" s="720"/>
      <c r="C9" s="721"/>
      <c r="D9" s="32" t="s">
        <v>7</v>
      </c>
      <c r="E9" s="33" t="s">
        <v>54</v>
      </c>
      <c r="F9" s="32" t="s">
        <v>55</v>
      </c>
      <c r="G9" s="34" t="s">
        <v>56</v>
      </c>
      <c r="H9" s="35"/>
      <c r="I9" s="492"/>
    </row>
    <row r="10" spans="1:9" s="88" customFormat="1">
      <c r="A10" s="713" t="s">
        <v>241</v>
      </c>
      <c r="B10" s="714"/>
      <c r="C10" s="715"/>
      <c r="D10" s="13" t="s">
        <v>293</v>
      </c>
      <c r="E10" s="36"/>
      <c r="F10" s="36"/>
      <c r="G10" s="14">
        <v>7805</v>
      </c>
      <c r="H10" s="38"/>
      <c r="I10" s="492"/>
    </row>
    <row r="11" spans="1:9" s="88" customFormat="1">
      <c r="A11" s="713"/>
      <c r="B11" s="714"/>
      <c r="C11" s="715"/>
      <c r="D11" s="39"/>
      <c r="E11" s="40"/>
      <c r="F11" s="36"/>
      <c r="G11" s="14"/>
      <c r="H11" s="38"/>
      <c r="I11" s="492"/>
    </row>
    <row r="12" spans="1:9" s="88" customFormat="1">
      <c r="A12" s="713"/>
      <c r="B12" s="714"/>
      <c r="C12" s="715"/>
      <c r="D12" s="39"/>
      <c r="E12" s="41"/>
      <c r="F12" s="36"/>
      <c r="G12" s="14"/>
      <c r="H12" s="38"/>
      <c r="I12" s="492"/>
    </row>
    <row r="13" spans="1:9" s="88" customFormat="1">
      <c r="A13" s="713"/>
      <c r="B13" s="714"/>
      <c r="C13" s="715"/>
      <c r="D13" s="39"/>
      <c r="E13" s="41"/>
      <c r="F13" s="36"/>
      <c r="G13" s="14"/>
      <c r="H13" s="38"/>
      <c r="I13" s="492"/>
    </row>
    <row r="14" spans="1:9" s="88" customFormat="1" ht="12" thickBot="1">
      <c r="A14" s="716"/>
      <c r="B14" s="717"/>
      <c r="C14" s="718"/>
      <c r="D14" s="42"/>
      <c r="E14" s="43"/>
      <c r="F14" s="44"/>
      <c r="G14" s="45"/>
      <c r="H14" s="46"/>
      <c r="I14" s="492"/>
    </row>
    <row r="15" spans="1:9" s="88" customFormat="1" ht="12" thickBot="1">
      <c r="A15" s="31"/>
      <c r="B15" s="31"/>
      <c r="C15" s="31"/>
      <c r="D15" s="31"/>
      <c r="E15" s="31"/>
      <c r="F15" s="31"/>
      <c r="G15" s="47" t="s">
        <v>59</v>
      </c>
      <c r="H15" s="48">
        <f>SUM(G10:G14)</f>
        <v>7805</v>
      </c>
      <c r="I15" s="492"/>
    </row>
    <row r="16" spans="1:9" s="88" customFormat="1" ht="12" thickBot="1">
      <c r="A16" s="90" t="s">
        <v>63</v>
      </c>
      <c r="B16" s="90"/>
      <c r="C16" s="49"/>
      <c r="D16" s="31"/>
      <c r="E16" s="31"/>
      <c r="F16" s="31"/>
      <c r="G16" s="31"/>
      <c r="H16" s="31"/>
      <c r="I16" s="492"/>
    </row>
    <row r="17" spans="1:9" s="88" customFormat="1">
      <c r="A17" s="50"/>
      <c r="B17" s="51"/>
      <c r="C17" s="52" t="s">
        <v>90</v>
      </c>
      <c r="D17" s="32" t="s">
        <v>65</v>
      </c>
      <c r="E17" s="32" t="s">
        <v>66</v>
      </c>
      <c r="F17" s="32" t="s">
        <v>67</v>
      </c>
      <c r="G17" s="53" t="s">
        <v>56</v>
      </c>
      <c r="H17" s="35"/>
      <c r="I17" s="492"/>
    </row>
    <row r="18" spans="1:9" s="88" customFormat="1">
      <c r="A18" s="54"/>
      <c r="B18" s="55"/>
      <c r="C18" s="56"/>
      <c r="D18" s="56"/>
      <c r="E18" s="56"/>
      <c r="F18" s="57"/>
      <c r="G18" s="36"/>
      <c r="H18" s="38"/>
      <c r="I18" s="492"/>
    </row>
    <row r="19" spans="1:9" s="88" customFormat="1" ht="12" thickBot="1">
      <c r="A19" s="551"/>
      <c r="B19" s="552"/>
      <c r="C19" s="553"/>
      <c r="D19" s="39"/>
      <c r="E19" s="554"/>
      <c r="F19" s="40"/>
      <c r="G19" s="40"/>
      <c r="H19" s="38"/>
      <c r="I19" s="492"/>
    </row>
    <row r="20" spans="1:9" s="88" customFormat="1" ht="15.75" customHeight="1" thickBot="1">
      <c r="A20" s="728" t="s">
        <v>296</v>
      </c>
      <c r="B20" s="729"/>
      <c r="C20" s="555"/>
      <c r="D20" s="556"/>
      <c r="E20" s="557"/>
      <c r="F20" s="558">
        <v>60000</v>
      </c>
      <c r="G20" s="555">
        <f>F20</f>
        <v>60000</v>
      </c>
      <c r="H20" s="559"/>
      <c r="I20" s="492"/>
    </row>
    <row r="21" spans="1:9" s="88" customFormat="1" ht="12" thickBot="1">
      <c r="A21" s="31"/>
      <c r="B21" s="31"/>
      <c r="C21" s="31"/>
      <c r="D21" s="31"/>
      <c r="E21" s="31"/>
      <c r="F21" s="31"/>
      <c r="G21" s="47" t="s">
        <v>59</v>
      </c>
      <c r="H21" s="48">
        <f>SUM(G18:G20)</f>
        <v>60000</v>
      </c>
      <c r="I21" s="492"/>
    </row>
    <row r="22" spans="1:9" s="88" customFormat="1" ht="12" thickBot="1">
      <c r="A22" s="90" t="s">
        <v>68</v>
      </c>
      <c r="B22" s="90"/>
      <c r="C22" s="31"/>
      <c r="D22" s="31"/>
      <c r="E22" s="31"/>
      <c r="F22" s="31"/>
      <c r="G22" s="31"/>
      <c r="H22" s="31"/>
      <c r="I22" s="492"/>
    </row>
    <row r="23" spans="1:9" s="88" customFormat="1">
      <c r="A23" s="719" t="s">
        <v>53</v>
      </c>
      <c r="B23" s="720"/>
      <c r="C23" s="721"/>
      <c r="D23" s="32" t="s">
        <v>7</v>
      </c>
      <c r="E23" s="33" t="s">
        <v>54</v>
      </c>
      <c r="F23" s="32" t="s">
        <v>55</v>
      </c>
      <c r="G23" s="53" t="s">
        <v>56</v>
      </c>
      <c r="H23" s="35"/>
      <c r="I23" s="492"/>
    </row>
    <row r="24" spans="1:9" s="88" customFormat="1" ht="12" thickBot="1">
      <c r="A24" s="722" t="s">
        <v>294</v>
      </c>
      <c r="B24" s="723"/>
      <c r="C24" s="724"/>
      <c r="D24" s="64" t="s">
        <v>295</v>
      </c>
      <c r="E24" s="573">
        <f>'2.8. CUADRILLAS'!D8</f>
        <v>81708.899999999994</v>
      </c>
      <c r="F24" s="574">
        <v>1.5</v>
      </c>
      <c r="G24" s="66">
        <f>E24/F24</f>
        <v>54472.6</v>
      </c>
      <c r="H24" s="38"/>
      <c r="I24" s="492"/>
    </row>
    <row r="25" spans="1:9" s="88" customFormat="1" ht="12" hidden="1" thickBot="1">
      <c r="A25" s="725"/>
      <c r="B25" s="726"/>
      <c r="C25" s="727"/>
      <c r="D25" s="569"/>
      <c r="E25" s="570"/>
      <c r="F25" s="571"/>
      <c r="G25" s="572"/>
      <c r="H25" s="38"/>
      <c r="I25" s="492"/>
    </row>
    <row r="26" spans="1:9" s="88" customFormat="1" ht="12" thickBot="1">
      <c r="A26" s="31"/>
      <c r="B26" s="31"/>
      <c r="C26" s="31"/>
      <c r="D26" s="31"/>
      <c r="E26" s="31"/>
      <c r="F26" s="31"/>
      <c r="G26" s="47" t="s">
        <v>59</v>
      </c>
      <c r="H26" s="48">
        <f>SUM(G24:G25)</f>
        <v>54472.6</v>
      </c>
      <c r="I26" s="492"/>
    </row>
    <row r="27" spans="1:9" s="88" customFormat="1" ht="12" thickBot="1">
      <c r="A27" s="31"/>
      <c r="B27" s="31"/>
      <c r="C27" s="31"/>
      <c r="D27" s="31"/>
      <c r="E27" s="31"/>
      <c r="F27" s="31"/>
      <c r="G27" s="11"/>
      <c r="H27" s="31"/>
      <c r="I27" s="492"/>
    </row>
    <row r="28" spans="1:9" s="88" customFormat="1" ht="12" thickBot="1">
      <c r="A28" s="31"/>
      <c r="B28" s="31"/>
      <c r="C28" s="31"/>
      <c r="D28" s="31"/>
      <c r="E28" s="67" t="s">
        <v>70</v>
      </c>
      <c r="F28" s="68"/>
      <c r="G28" s="68"/>
      <c r="H28" s="48">
        <f>ROUND(H26+H21+H15,0)</f>
        <v>122278</v>
      </c>
      <c r="I28" s="492">
        <v>8616.7286049136201</v>
      </c>
    </row>
    <row r="29" spans="1:9" ht="12.75" customHeight="1" thickBot="1"/>
    <row r="30" spans="1:9" ht="68.25" customHeight="1" thickBot="1">
      <c r="A30" s="730"/>
      <c r="B30" s="731"/>
      <c r="C30" s="731"/>
      <c r="D30" s="731"/>
      <c r="E30" s="731"/>
      <c r="F30" s="731"/>
      <c r="G30" s="731"/>
      <c r="H30" s="732"/>
    </row>
    <row r="31" spans="1:9" s="88" customFormat="1" ht="19.5" customHeight="1" thickBot="1">
      <c r="A31" s="733" t="str">
        <f ca="1">$A$31</f>
        <v xml:space="preserve">ANALISIS DE PRECIOS UNITARIOS </v>
      </c>
      <c r="B31" s="734"/>
      <c r="C31" s="734"/>
      <c r="D31" s="734"/>
      <c r="E31" s="734"/>
      <c r="F31" s="734"/>
      <c r="G31" s="735" t="str">
        <f>'2.1. PRESUPUESTO - UNIDAD.'!F3</f>
        <v>ENERO DE 2026</v>
      </c>
      <c r="H31" s="736"/>
      <c r="I31" s="492"/>
    </row>
    <row r="32" spans="1:9" s="88" customFormat="1" ht="10.5" customHeight="1" thickBot="1">
      <c r="A32" s="737"/>
      <c r="B32" s="738"/>
      <c r="C32" s="738"/>
      <c r="D32" s="738"/>
      <c r="E32" s="738"/>
      <c r="F32" s="738"/>
      <c r="G32" s="738"/>
      <c r="H32" s="739"/>
      <c r="I32" s="492"/>
    </row>
    <row r="33" spans="1:9" s="88" customFormat="1" ht="28.5" customHeight="1" thickBot="1">
      <c r="A33" s="740" t="str">
        <f>'2.2. CANTIDADES'!A2</f>
        <v>IMPLEMENTACION DE SOLUCIONES BASADAS EN NATURALEZA – ESTUFAS ECOEFICIENTES – COMO ESTRATEGIAS DE DISMINUCION DE LA DEFORESTACION Y LA EMISION DE GEI EN EL MUNICIPIO DE MELGAR TOLIMA</v>
      </c>
      <c r="B33" s="741"/>
      <c r="C33" s="741"/>
      <c r="D33" s="741"/>
      <c r="E33" s="741"/>
      <c r="F33" s="741"/>
      <c r="G33" s="741"/>
      <c r="H33" s="742"/>
      <c r="I33" s="492"/>
    </row>
    <row r="34" spans="1:9" s="88" customFormat="1" ht="8.25" customHeight="1" thickBot="1">
      <c r="A34" s="743"/>
      <c r="B34" s="744"/>
      <c r="C34" s="744"/>
      <c r="D34" s="744"/>
      <c r="E34" s="744"/>
      <c r="F34" s="744"/>
      <c r="G34" s="744"/>
      <c r="H34" s="745"/>
      <c r="I34" s="492"/>
    </row>
    <row r="35" spans="1:9" s="88" customFormat="1">
      <c r="A35" s="259" t="s">
        <v>48</v>
      </c>
      <c r="B35" s="260" t="str">
        <f>'2. PRESUPUESTO - 150 UNIDADES'!B7</f>
        <v>Localización y replanteo.</v>
      </c>
      <c r="C35" s="260"/>
      <c r="D35" s="260"/>
      <c r="E35" s="260"/>
      <c r="F35" s="260"/>
      <c r="G35" s="253" t="s">
        <v>50</v>
      </c>
      <c r="H35" s="254" t="str">
        <f>'2. PRESUPUESTO - 150 UNIDADES'!A7</f>
        <v>1.2</v>
      </c>
      <c r="I35" s="492"/>
    </row>
    <row r="36" spans="1:9" s="88" customFormat="1" ht="12" thickBot="1">
      <c r="A36" s="255"/>
      <c r="B36" s="256"/>
      <c r="C36" s="257"/>
      <c r="D36" s="256"/>
      <c r="E36" s="256"/>
      <c r="F36" s="256"/>
      <c r="G36" s="256" t="s">
        <v>51</v>
      </c>
      <c r="H36" s="258" t="str">
        <f>'2. PRESUPUESTO - 150 UNIDADES'!C7</f>
        <v>M2</v>
      </c>
      <c r="I36" s="492"/>
    </row>
    <row r="37" spans="1:9" s="88" customFormat="1" ht="12" thickBot="1">
      <c r="A37" s="251" t="s">
        <v>52</v>
      </c>
      <c r="B37" s="90"/>
      <c r="C37" s="49"/>
      <c r="D37" s="49"/>
      <c r="E37" s="49"/>
      <c r="F37" s="49"/>
      <c r="G37" s="49"/>
      <c r="H37" s="252"/>
      <c r="I37" s="492"/>
    </row>
    <row r="38" spans="1:9" s="88" customFormat="1">
      <c r="A38" s="719" t="s">
        <v>53</v>
      </c>
      <c r="B38" s="720"/>
      <c r="C38" s="721"/>
      <c r="D38" s="32" t="s">
        <v>7</v>
      </c>
      <c r="E38" s="33" t="s">
        <v>54</v>
      </c>
      <c r="F38" s="32" t="s">
        <v>55</v>
      </c>
      <c r="G38" s="34" t="s">
        <v>56</v>
      </c>
      <c r="H38" s="35"/>
      <c r="I38" s="492"/>
    </row>
    <row r="39" spans="1:9" s="88" customFormat="1" ht="12" thickBot="1">
      <c r="A39" s="713" t="s">
        <v>57</v>
      </c>
      <c r="B39" s="714"/>
      <c r="C39" s="715"/>
      <c r="D39" s="13" t="s">
        <v>58</v>
      </c>
      <c r="E39" s="36">
        <f>H55</f>
        <v>6681.8458991043453</v>
      </c>
      <c r="F39" s="36">
        <v>0.1</v>
      </c>
      <c r="G39" s="14">
        <f>+E39*F39</f>
        <v>668.18458991043462</v>
      </c>
      <c r="H39" s="38"/>
      <c r="I39" s="492"/>
    </row>
    <row r="40" spans="1:9" s="88" customFormat="1" hidden="1">
      <c r="A40" s="713"/>
      <c r="B40" s="714"/>
      <c r="C40" s="715"/>
      <c r="D40" s="39"/>
      <c r="E40" s="40"/>
      <c r="F40" s="36"/>
      <c r="G40" s="14"/>
      <c r="H40" s="38"/>
      <c r="I40" s="492"/>
    </row>
    <row r="41" spans="1:9" s="88" customFormat="1" hidden="1">
      <c r="A41" s="713"/>
      <c r="B41" s="714"/>
      <c r="C41" s="715"/>
      <c r="D41" s="39"/>
      <c r="E41" s="41"/>
      <c r="F41" s="36"/>
      <c r="G41" s="14"/>
      <c r="H41" s="38"/>
      <c r="I41" s="492"/>
    </row>
    <row r="42" spans="1:9" s="88" customFormat="1" hidden="1">
      <c r="A42" s="713"/>
      <c r="B42" s="714"/>
      <c r="C42" s="715"/>
      <c r="D42" s="39"/>
      <c r="E42" s="41"/>
      <c r="F42" s="36"/>
      <c r="G42" s="14"/>
      <c r="H42" s="38"/>
      <c r="I42" s="492"/>
    </row>
    <row r="43" spans="1:9" s="88" customFormat="1" ht="12" hidden="1" thickBot="1">
      <c r="A43" s="716"/>
      <c r="B43" s="717"/>
      <c r="C43" s="718"/>
      <c r="D43" s="42"/>
      <c r="E43" s="43"/>
      <c r="F43" s="44"/>
      <c r="G43" s="45"/>
      <c r="H43" s="46"/>
      <c r="I43" s="492"/>
    </row>
    <row r="44" spans="1:9" s="88" customFormat="1" ht="12" thickBot="1">
      <c r="A44" s="31"/>
      <c r="B44" s="31"/>
      <c r="C44" s="31"/>
      <c r="D44" s="31"/>
      <c r="E44" s="31"/>
      <c r="F44" s="31"/>
      <c r="G44" s="47" t="s">
        <v>59</v>
      </c>
      <c r="H44" s="48">
        <f>SUM(G39:G43)</f>
        <v>668.18458991043462</v>
      </c>
      <c r="I44" s="492"/>
    </row>
    <row r="45" spans="1:9" s="88" customFormat="1" ht="12" thickBot="1">
      <c r="A45" s="90" t="s">
        <v>63</v>
      </c>
      <c r="B45" s="90"/>
      <c r="C45" s="49"/>
      <c r="D45" s="31"/>
      <c r="E45" s="31"/>
      <c r="F45" s="31"/>
      <c r="G45" s="31"/>
      <c r="H45" s="31"/>
      <c r="I45" s="492"/>
    </row>
    <row r="46" spans="1:9" s="88" customFormat="1" ht="12" thickBot="1">
      <c r="A46" s="50"/>
      <c r="B46" s="51"/>
      <c r="C46" s="52" t="s">
        <v>90</v>
      </c>
      <c r="D46" s="32" t="s">
        <v>65</v>
      </c>
      <c r="E46" s="32" t="s">
        <v>66</v>
      </c>
      <c r="F46" s="32" t="s">
        <v>67</v>
      </c>
      <c r="G46" s="53" t="s">
        <v>56</v>
      </c>
      <c r="H46" s="35"/>
      <c r="I46" s="492"/>
    </row>
    <row r="47" spans="1:9" s="88" customFormat="1" hidden="1">
      <c r="A47" s="54"/>
      <c r="B47" s="55"/>
      <c r="C47" s="56"/>
      <c r="D47" s="56"/>
      <c r="E47" s="56"/>
      <c r="F47" s="57"/>
      <c r="G47" s="36"/>
      <c r="H47" s="38"/>
      <c r="I47" s="492"/>
    </row>
    <row r="48" spans="1:9" s="88" customFormat="1" hidden="1">
      <c r="A48" s="54"/>
      <c r="B48" s="55"/>
      <c r="C48" s="58"/>
      <c r="D48" s="13"/>
      <c r="E48" s="59"/>
      <c r="F48" s="36"/>
      <c r="G48" s="36"/>
      <c r="H48" s="38"/>
      <c r="I48" s="492"/>
    </row>
    <row r="49" spans="1:13" s="88" customFormat="1" ht="12" hidden="1" thickBot="1">
      <c r="A49" s="60"/>
      <c r="B49" s="61"/>
      <c r="C49" s="42"/>
      <c r="D49" s="43"/>
      <c r="E49" s="44"/>
      <c r="F49" s="45"/>
      <c r="G49" s="42"/>
      <c r="H49" s="38"/>
      <c r="I49" s="492"/>
    </row>
    <row r="50" spans="1:13" s="88" customFormat="1" ht="12" thickBot="1">
      <c r="A50" s="31"/>
      <c r="B50" s="31"/>
      <c r="C50" s="31"/>
      <c r="D50" s="31"/>
      <c r="E50" s="31"/>
      <c r="F50" s="31"/>
      <c r="G50" s="47" t="s">
        <v>59</v>
      </c>
      <c r="H50" s="48">
        <f>SUM(G47:G49)</f>
        <v>0</v>
      </c>
      <c r="I50" s="492"/>
    </row>
    <row r="51" spans="1:13" s="88" customFormat="1" ht="12" thickBot="1">
      <c r="A51" s="90" t="s">
        <v>68</v>
      </c>
      <c r="B51" s="90"/>
      <c r="C51" s="31"/>
      <c r="D51" s="31"/>
      <c r="E51" s="31"/>
      <c r="F51" s="31"/>
      <c r="G51" s="31"/>
      <c r="H51" s="31"/>
      <c r="I51" s="492"/>
    </row>
    <row r="52" spans="1:13" s="88" customFormat="1">
      <c r="A52" s="719" t="s">
        <v>53</v>
      </c>
      <c r="B52" s="720"/>
      <c r="C52" s="721"/>
      <c r="D52" s="32" t="s">
        <v>7</v>
      </c>
      <c r="E52" s="33" t="s">
        <v>54</v>
      </c>
      <c r="F52" s="32" t="s">
        <v>55</v>
      </c>
      <c r="G52" s="53" t="s">
        <v>56</v>
      </c>
      <c r="H52" s="35"/>
      <c r="I52" s="492"/>
    </row>
    <row r="53" spans="1:13" s="88" customFormat="1" ht="12" thickBot="1">
      <c r="A53" s="713" t="s">
        <v>127</v>
      </c>
      <c r="B53" s="714"/>
      <c r="C53" s="715"/>
      <c r="D53" s="62" t="s">
        <v>69</v>
      </c>
      <c r="E53" s="91">
        <f>'2.8. CUADRILLAS'!G31</f>
        <v>23564</v>
      </c>
      <c r="F53" s="37">
        <v>3.5265704052167064</v>
      </c>
      <c r="G53" s="14">
        <f>E53/F53</f>
        <v>6681.8458991043453</v>
      </c>
      <c r="H53" s="38"/>
      <c r="I53" s="492"/>
    </row>
    <row r="54" spans="1:13" s="88" customFormat="1" ht="12" hidden="1" thickBot="1">
      <c r="A54" s="722"/>
      <c r="B54" s="723"/>
      <c r="C54" s="724"/>
      <c r="D54" s="64"/>
      <c r="E54" s="44"/>
      <c r="F54" s="65"/>
      <c r="G54" s="66"/>
      <c r="H54" s="38"/>
      <c r="I54" s="492"/>
    </row>
    <row r="55" spans="1:13" s="88" customFormat="1" ht="12" thickBot="1">
      <c r="A55" s="31"/>
      <c r="B55" s="31"/>
      <c r="C55" s="31"/>
      <c r="D55" s="31"/>
      <c r="E55" s="31"/>
      <c r="F55" s="31"/>
      <c r="G55" s="47" t="s">
        <v>59</v>
      </c>
      <c r="H55" s="48">
        <f>SUM(G53:G54)</f>
        <v>6681.8458991043453</v>
      </c>
      <c r="I55" s="492"/>
    </row>
    <row r="56" spans="1:13" s="88" customFormat="1" ht="12" thickBot="1">
      <c r="A56" s="31"/>
      <c r="B56" s="31"/>
      <c r="C56" s="31"/>
      <c r="D56" s="31"/>
      <c r="E56" s="31"/>
      <c r="F56" s="31"/>
      <c r="G56" s="11"/>
      <c r="H56" s="31"/>
      <c r="I56" s="492"/>
    </row>
    <row r="57" spans="1:13" s="88" customFormat="1" ht="12" thickBot="1">
      <c r="A57" s="31"/>
      <c r="B57" s="31"/>
      <c r="C57" s="31"/>
      <c r="D57" s="31"/>
      <c r="E57" s="67" t="s">
        <v>70</v>
      </c>
      <c r="F57" s="68"/>
      <c r="G57" s="68"/>
      <c r="H57" s="48">
        <f>ROUND(H55+H50+H44,0)</f>
        <v>7350</v>
      </c>
      <c r="I57" s="492">
        <v>8616.7286049136201</v>
      </c>
    </row>
    <row r="58" spans="1:13" ht="12.75" customHeight="1" thickBot="1"/>
    <row r="59" spans="1:13" ht="66.75" customHeight="1" thickBot="1">
      <c r="A59" s="730">
        <f>A30</f>
        <v>0</v>
      </c>
      <c r="B59" s="731"/>
      <c r="C59" s="731"/>
      <c r="D59" s="731"/>
      <c r="E59" s="731"/>
      <c r="F59" s="731"/>
      <c r="G59" s="731"/>
      <c r="H59" s="732"/>
      <c r="M59" s="280"/>
    </row>
    <row r="60" spans="1:13" s="88" customFormat="1" ht="19.5" customHeight="1" thickBot="1">
      <c r="A60" s="733" t="str">
        <f ca="1">$A$31</f>
        <v xml:space="preserve">ANALISIS DE PRECIOS UNITARIOS </v>
      </c>
      <c r="B60" s="734"/>
      <c r="C60" s="734"/>
      <c r="D60" s="734"/>
      <c r="E60" s="734"/>
      <c r="F60" s="734"/>
      <c r="G60" s="735" t="str">
        <f>G95</f>
        <v>ENERO DE 2026</v>
      </c>
      <c r="H60" s="736"/>
      <c r="I60" s="492"/>
    </row>
    <row r="61" spans="1:13" s="88" customFormat="1" ht="10.5" customHeight="1" thickBot="1">
      <c r="A61" s="737"/>
      <c r="B61" s="738"/>
      <c r="C61" s="738"/>
      <c r="D61" s="738"/>
      <c r="E61" s="738"/>
      <c r="F61" s="738"/>
      <c r="G61" s="738"/>
      <c r="H61" s="739"/>
      <c r="I61" s="492"/>
    </row>
    <row r="62" spans="1:13" s="88" customFormat="1" ht="28.5" customHeight="1" thickBot="1">
      <c r="A62" s="740" t="str">
        <f>$A$33</f>
        <v>IMPLEMENTACION DE SOLUCIONES BASADAS EN NATURALEZA – ESTUFAS ECOEFICIENTES – COMO ESTRATEGIAS DE DISMINUCION DE LA DEFORESTACION Y LA EMISION DE GEI EN EL MUNICIPIO DE MELGAR TOLIMA</v>
      </c>
      <c r="B62" s="741"/>
      <c r="C62" s="741"/>
      <c r="D62" s="741"/>
      <c r="E62" s="741"/>
      <c r="F62" s="741"/>
      <c r="G62" s="741"/>
      <c r="H62" s="742"/>
      <c r="I62" s="492"/>
    </row>
    <row r="63" spans="1:13" s="88" customFormat="1" ht="8.25" customHeight="1" thickBot="1">
      <c r="A63" s="743"/>
      <c r="B63" s="744"/>
      <c r="C63" s="744"/>
      <c r="D63" s="744"/>
      <c r="E63" s="744"/>
      <c r="F63" s="744"/>
      <c r="G63" s="744"/>
      <c r="H63" s="745"/>
      <c r="I63" s="492"/>
    </row>
    <row r="64" spans="1:13" s="88" customFormat="1">
      <c r="A64" s="259" t="s">
        <v>48</v>
      </c>
      <c r="B64" s="764" t="str">
        <f>'2.1. PRESUPUESTO - UNIDAD.'!$B$11</f>
        <v>Piso en concreto de 2500 PSI</v>
      </c>
      <c r="C64" s="764"/>
      <c r="D64" s="764"/>
      <c r="E64" s="260"/>
      <c r="F64" s="260"/>
      <c r="G64" s="253" t="s">
        <v>50</v>
      </c>
      <c r="H64" s="254" t="str">
        <f>'2.1. PRESUPUESTO - UNIDAD.'!$A$11</f>
        <v>2.1</v>
      </c>
      <c r="I64" s="492"/>
    </row>
    <row r="65" spans="1:9" s="88" customFormat="1" ht="12" thickBot="1">
      <c r="A65" s="255"/>
      <c r="B65" s="256"/>
      <c r="C65" s="257"/>
      <c r="D65" s="256"/>
      <c r="E65" s="256"/>
      <c r="F65" s="256"/>
      <c r="G65" s="256" t="s">
        <v>51</v>
      </c>
      <c r="H65" s="258" t="s">
        <v>172</v>
      </c>
      <c r="I65" s="492"/>
    </row>
    <row r="66" spans="1:9" s="88" customFormat="1" ht="12" thickBot="1">
      <c r="A66" s="89" t="s">
        <v>52</v>
      </c>
      <c r="B66" s="89"/>
      <c r="C66" s="31"/>
      <c r="D66" s="31"/>
      <c r="E66" s="31"/>
      <c r="F66" s="31"/>
      <c r="G66" s="31"/>
      <c r="H66" s="31"/>
      <c r="I66" s="492"/>
    </row>
    <row r="67" spans="1:9" s="88" customFormat="1">
      <c r="A67" s="719" t="s">
        <v>53</v>
      </c>
      <c r="B67" s="720"/>
      <c r="C67" s="721"/>
      <c r="D67" s="32" t="s">
        <v>7</v>
      </c>
      <c r="E67" s="33" t="s">
        <v>54</v>
      </c>
      <c r="F67" s="32" t="s">
        <v>55</v>
      </c>
      <c r="G67" s="34" t="s">
        <v>56</v>
      </c>
      <c r="H67" s="35"/>
      <c r="I67" s="492"/>
    </row>
    <row r="68" spans="1:9" s="88" customFormat="1" ht="12" thickBot="1">
      <c r="A68" s="713" t="s">
        <v>57</v>
      </c>
      <c r="B68" s="714"/>
      <c r="C68" s="715"/>
      <c r="D68" s="13" t="s">
        <v>58</v>
      </c>
      <c r="E68" s="36">
        <f>H90</f>
        <v>117822.45635067644</v>
      </c>
      <c r="F68" s="36">
        <v>0.1</v>
      </c>
      <c r="G68" s="14">
        <f>+E68*F68</f>
        <v>11782.245635067644</v>
      </c>
      <c r="H68" s="38"/>
      <c r="I68" s="492"/>
    </row>
    <row r="69" spans="1:9" s="88" customFormat="1" hidden="1">
      <c r="A69" s="713"/>
      <c r="B69" s="714"/>
      <c r="C69" s="715"/>
      <c r="D69" s="39"/>
      <c r="E69" s="40"/>
      <c r="F69" s="36"/>
      <c r="G69" s="14"/>
      <c r="H69" s="38"/>
      <c r="I69" s="492"/>
    </row>
    <row r="70" spans="1:9" s="88" customFormat="1" hidden="1">
      <c r="A70" s="713"/>
      <c r="B70" s="714"/>
      <c r="C70" s="715"/>
      <c r="D70" s="39"/>
      <c r="E70" s="41"/>
      <c r="F70" s="36"/>
      <c r="G70" s="14"/>
      <c r="H70" s="38"/>
      <c r="I70" s="492"/>
    </row>
    <row r="71" spans="1:9" s="88" customFormat="1" hidden="1">
      <c r="A71" s="713"/>
      <c r="B71" s="714"/>
      <c r="C71" s="715"/>
      <c r="D71" s="39"/>
      <c r="E71" s="41"/>
      <c r="F71" s="36"/>
      <c r="G71" s="14"/>
      <c r="H71" s="38"/>
      <c r="I71" s="492"/>
    </row>
    <row r="72" spans="1:9" s="88" customFormat="1" ht="12" hidden="1" thickBot="1">
      <c r="A72" s="716"/>
      <c r="B72" s="717"/>
      <c r="C72" s="718"/>
      <c r="D72" s="42"/>
      <c r="E72" s="43"/>
      <c r="F72" s="44"/>
      <c r="G72" s="45"/>
      <c r="H72" s="46"/>
      <c r="I72" s="492"/>
    </row>
    <row r="73" spans="1:9" s="88" customFormat="1" ht="12" thickBot="1">
      <c r="A73" s="31"/>
      <c r="B73" s="31"/>
      <c r="C73" s="31"/>
      <c r="D73" s="31"/>
      <c r="E73" s="31"/>
      <c r="F73" s="31"/>
      <c r="G73" s="47" t="s">
        <v>59</v>
      </c>
      <c r="H73" s="48">
        <f>SUM(G68:G72)</f>
        <v>11782.245635067644</v>
      </c>
      <c r="I73" s="492"/>
    </row>
    <row r="74" spans="1:9" s="88" customFormat="1" ht="12" thickBot="1">
      <c r="A74" s="90" t="s">
        <v>60</v>
      </c>
      <c r="B74" s="90"/>
      <c r="C74" s="49"/>
      <c r="D74" s="31"/>
      <c r="E74" s="31"/>
      <c r="F74" s="31"/>
      <c r="G74" s="31"/>
      <c r="H74" s="31"/>
      <c r="I74" s="492"/>
    </row>
    <row r="75" spans="1:9" s="88" customFormat="1">
      <c r="A75" s="171"/>
      <c r="B75" s="172"/>
      <c r="C75" s="173" t="s">
        <v>90</v>
      </c>
      <c r="D75" s="32" t="s">
        <v>7</v>
      </c>
      <c r="E75" s="32" t="s">
        <v>61</v>
      </c>
      <c r="F75" s="32" t="s">
        <v>62</v>
      </c>
      <c r="G75" s="34" t="s">
        <v>192</v>
      </c>
      <c r="H75" s="35"/>
      <c r="I75" s="492"/>
    </row>
    <row r="76" spans="1:9" s="88" customFormat="1">
      <c r="A76" s="713" t="s">
        <v>171</v>
      </c>
      <c r="B76" s="714"/>
      <c r="C76" s="715"/>
      <c r="D76" s="56" t="s">
        <v>172</v>
      </c>
      <c r="E76" s="36">
        <f>'2.3.1. APUS BASICOS'!$H$43</f>
        <v>454473.31563506764</v>
      </c>
      <c r="F76" s="57">
        <v>1</v>
      </c>
      <c r="G76" s="36">
        <f>E76*F76</f>
        <v>454473.31563506764</v>
      </c>
      <c r="H76" s="38"/>
      <c r="I76" s="492"/>
    </row>
    <row r="77" spans="1:9" s="88" customFormat="1">
      <c r="A77" s="713" t="s">
        <v>210</v>
      </c>
      <c r="B77" s="714"/>
      <c r="C77" s="715"/>
      <c r="D77" s="13" t="s">
        <v>16</v>
      </c>
      <c r="E77" s="59">
        <v>72786.146254831518</v>
      </c>
      <c r="F77" s="57">
        <f>'2.2. CANTIDADES'!E11</f>
        <v>0.95</v>
      </c>
      <c r="G77" s="36">
        <f>E77*F77</f>
        <v>69146.838942089933</v>
      </c>
      <c r="H77" s="38"/>
      <c r="I77" s="492"/>
    </row>
    <row r="78" spans="1:9" s="88" customFormat="1" ht="12" hidden="1" thickBot="1">
      <c r="A78" s="722"/>
      <c r="B78" s="723"/>
      <c r="C78" s="724"/>
      <c r="D78" s="43"/>
      <c r="E78" s="44"/>
      <c r="F78" s="45"/>
      <c r="G78" s="42"/>
      <c r="H78" s="46"/>
      <c r="I78" s="492"/>
    </row>
    <row r="79" spans="1:9" s="88" customFormat="1" ht="12" thickBot="1">
      <c r="A79" s="31"/>
      <c r="B79" s="31"/>
      <c r="C79" s="31"/>
      <c r="D79" s="31"/>
      <c r="E79" s="31"/>
      <c r="F79" s="31"/>
      <c r="G79" s="47" t="s">
        <v>59</v>
      </c>
      <c r="H79" s="70">
        <f>SUM(G76:G78)</f>
        <v>523620.15457715758</v>
      </c>
      <c r="I79" s="492"/>
    </row>
    <row r="80" spans="1:9" s="88" customFormat="1" ht="12" thickBot="1">
      <c r="A80" s="90" t="s">
        <v>63</v>
      </c>
      <c r="B80" s="90"/>
      <c r="C80" s="49"/>
      <c r="D80" s="31"/>
      <c r="E80" s="31"/>
      <c r="F80" s="31"/>
      <c r="G80" s="31"/>
      <c r="H80" s="31"/>
      <c r="I80" s="492"/>
    </row>
    <row r="81" spans="1:9" s="88" customFormat="1" ht="12" thickBot="1">
      <c r="A81" s="50"/>
      <c r="B81" s="51"/>
      <c r="C81" s="52" t="s">
        <v>90</v>
      </c>
      <c r="D81" s="32" t="s">
        <v>65</v>
      </c>
      <c r="E81" s="32" t="s">
        <v>66</v>
      </c>
      <c r="F81" s="32" t="s">
        <v>67</v>
      </c>
      <c r="G81" s="53" t="s">
        <v>56</v>
      </c>
      <c r="H81" s="35"/>
      <c r="I81" s="492"/>
    </row>
    <row r="82" spans="1:9" s="88" customFormat="1" hidden="1">
      <c r="A82" s="54"/>
      <c r="B82" s="55"/>
      <c r="C82" s="56"/>
      <c r="D82" s="56"/>
      <c r="E82" s="56"/>
      <c r="F82" s="57"/>
      <c r="G82" s="36"/>
      <c r="H82" s="38"/>
      <c r="I82" s="492"/>
    </row>
    <row r="83" spans="1:9" s="88" customFormat="1" hidden="1">
      <c r="A83" s="54"/>
      <c r="B83" s="55"/>
      <c r="C83" s="58"/>
      <c r="D83" s="13"/>
      <c r="E83" s="59"/>
      <c r="F83" s="36"/>
      <c r="G83" s="36"/>
      <c r="H83" s="38"/>
      <c r="I83" s="492"/>
    </row>
    <row r="84" spans="1:9" s="88" customFormat="1" ht="12" hidden="1" thickBot="1">
      <c r="A84" s="60"/>
      <c r="B84" s="61"/>
      <c r="C84" s="42"/>
      <c r="D84" s="43"/>
      <c r="E84" s="44"/>
      <c r="F84" s="45"/>
      <c r="G84" s="42"/>
      <c r="H84" s="38"/>
      <c r="I84" s="492"/>
    </row>
    <row r="85" spans="1:9" s="88" customFormat="1" ht="12" thickBot="1">
      <c r="A85" s="31"/>
      <c r="B85" s="31"/>
      <c r="C85" s="31"/>
      <c r="D85" s="31"/>
      <c r="E85" s="31"/>
      <c r="F85" s="31"/>
      <c r="G85" s="47" t="s">
        <v>59</v>
      </c>
      <c r="H85" s="48">
        <f>SUM(G82:G84)</f>
        <v>0</v>
      </c>
      <c r="I85" s="492"/>
    </row>
    <row r="86" spans="1:9" s="88" customFormat="1" ht="12" thickBot="1">
      <c r="A86" s="90" t="s">
        <v>68</v>
      </c>
      <c r="B86" s="90"/>
      <c r="C86" s="31"/>
      <c r="D86" s="31"/>
      <c r="E86" s="31"/>
      <c r="F86" s="31"/>
      <c r="G86" s="31"/>
      <c r="H86" s="31"/>
      <c r="I86" s="492"/>
    </row>
    <row r="87" spans="1:9" s="88" customFormat="1">
      <c r="A87" s="719" t="s">
        <v>53</v>
      </c>
      <c r="B87" s="720"/>
      <c r="C87" s="721"/>
      <c r="D87" s="32" t="s">
        <v>7</v>
      </c>
      <c r="E87" s="33" t="s">
        <v>54</v>
      </c>
      <c r="F87" s="32" t="s">
        <v>55</v>
      </c>
      <c r="G87" s="53" t="s">
        <v>56</v>
      </c>
      <c r="H87" s="35"/>
      <c r="I87" s="492"/>
    </row>
    <row r="88" spans="1:9" s="88" customFormat="1" ht="12" thickBot="1">
      <c r="A88" s="713" t="str">
        <f>'2.8. CUADRILLAS'!C19</f>
        <v>Cuadrilla AA (Mampostería) 2Of y 1 Ay</v>
      </c>
      <c r="B88" s="714"/>
      <c r="C88" s="715"/>
      <c r="D88" s="62" t="s">
        <v>69</v>
      </c>
      <c r="E88" s="91">
        <f>'2.8. CUADRILLAS'!G24</f>
        <v>47129</v>
      </c>
      <c r="F88" s="37">
        <v>0.40000014818677154</v>
      </c>
      <c r="G88" s="14">
        <f>E88/F88</f>
        <v>117822.45635067644</v>
      </c>
      <c r="H88" s="38"/>
      <c r="I88" s="492"/>
    </row>
    <row r="89" spans="1:9" s="88" customFormat="1" ht="12" hidden="1" thickBot="1">
      <c r="A89" s="722"/>
      <c r="B89" s="723"/>
      <c r="C89" s="724"/>
      <c r="D89" s="64"/>
      <c r="E89" s="44"/>
      <c r="F89" s="65"/>
      <c r="G89" s="66"/>
      <c r="H89" s="38"/>
      <c r="I89" s="492"/>
    </row>
    <row r="90" spans="1:9" s="88" customFormat="1" ht="12" thickBot="1">
      <c r="A90" s="31"/>
      <c r="B90" s="31"/>
      <c r="C90" s="31"/>
      <c r="D90" s="31"/>
      <c r="E90" s="31"/>
      <c r="F90" s="31"/>
      <c r="G90" s="47" t="s">
        <v>59</v>
      </c>
      <c r="H90" s="48">
        <f>SUM(G88:G89)</f>
        <v>117822.45635067644</v>
      </c>
      <c r="I90" s="492"/>
    </row>
    <row r="91" spans="1:9" s="88" customFormat="1" ht="12" thickBot="1">
      <c r="A91" s="31"/>
      <c r="B91" s="31"/>
      <c r="C91" s="31"/>
      <c r="D91" s="31"/>
      <c r="E91" s="31"/>
      <c r="F91" s="31"/>
      <c r="G91" s="11"/>
      <c r="H91" s="31"/>
      <c r="I91" s="492"/>
    </row>
    <row r="92" spans="1:9" s="88" customFormat="1" ht="12" thickBot="1">
      <c r="A92" s="31"/>
      <c r="B92" s="31"/>
      <c r="C92" s="31"/>
      <c r="D92" s="31"/>
      <c r="E92" s="67" t="s">
        <v>70</v>
      </c>
      <c r="F92" s="68"/>
      <c r="G92" s="68"/>
      <c r="H92" s="48">
        <f>ROUND(H90+H85+H79+H73,0)</f>
        <v>653225</v>
      </c>
      <c r="I92" s="492">
        <v>647200.85929108504</v>
      </c>
    </row>
    <row r="93" spans="1:9" s="88" customFormat="1" ht="12" thickBot="1">
      <c r="A93" s="31"/>
      <c r="B93" s="31"/>
      <c r="C93" s="31"/>
      <c r="D93" s="31"/>
      <c r="E93" s="67"/>
      <c r="F93" s="68"/>
      <c r="G93" s="68"/>
      <c r="H93" s="79"/>
      <c r="I93" s="492"/>
    </row>
    <row r="94" spans="1:9" ht="67.5" customHeight="1" thickBot="1">
      <c r="A94" s="730">
        <f>A59</f>
        <v>0</v>
      </c>
      <c r="B94" s="731"/>
      <c r="C94" s="731"/>
      <c r="D94" s="731"/>
      <c r="E94" s="731"/>
      <c r="F94" s="731"/>
      <c r="G94" s="731"/>
      <c r="H94" s="732"/>
    </row>
    <row r="95" spans="1:9" s="88" customFormat="1" ht="14.25" customHeight="1" thickBot="1">
      <c r="A95" s="733" t="str">
        <f ca="1">$A$31</f>
        <v xml:space="preserve">ANALISIS DE PRECIOS UNITARIOS </v>
      </c>
      <c r="B95" s="734"/>
      <c r="C95" s="734"/>
      <c r="D95" s="734"/>
      <c r="E95" s="734"/>
      <c r="F95" s="734"/>
      <c r="G95" s="735" t="str">
        <f>G129</f>
        <v>ENERO DE 2026</v>
      </c>
      <c r="H95" s="736"/>
      <c r="I95" s="492"/>
    </row>
    <row r="96" spans="1:9" s="88" customFormat="1" ht="10.5" customHeight="1" thickBot="1">
      <c r="A96" s="737"/>
      <c r="B96" s="738"/>
      <c r="C96" s="738"/>
      <c r="D96" s="738"/>
      <c r="E96" s="738"/>
      <c r="F96" s="738"/>
      <c r="G96" s="738"/>
      <c r="H96" s="739"/>
      <c r="I96" s="492"/>
    </row>
    <row r="97" spans="1:9" s="88" customFormat="1" ht="24.75" customHeight="1" thickBot="1">
      <c r="A97" s="740" t="str">
        <f>$A$33</f>
        <v>IMPLEMENTACION DE SOLUCIONES BASADAS EN NATURALEZA – ESTUFAS ECOEFICIENTES – COMO ESTRATEGIAS DE DISMINUCION DE LA DEFORESTACION Y LA EMISION DE GEI EN EL MUNICIPIO DE MELGAR TOLIMA</v>
      </c>
      <c r="B97" s="741"/>
      <c r="C97" s="741"/>
      <c r="D97" s="741"/>
      <c r="E97" s="741"/>
      <c r="F97" s="741"/>
      <c r="G97" s="741"/>
      <c r="H97" s="742"/>
      <c r="I97" s="492"/>
    </row>
    <row r="98" spans="1:9" s="88" customFormat="1" ht="8.25" customHeight="1" thickBot="1">
      <c r="A98" s="743"/>
      <c r="B98" s="744"/>
      <c r="C98" s="744"/>
      <c r="D98" s="744"/>
      <c r="E98" s="744"/>
      <c r="F98" s="744"/>
      <c r="G98" s="744"/>
      <c r="H98" s="745"/>
      <c r="I98" s="492"/>
    </row>
    <row r="99" spans="1:9" s="88" customFormat="1" ht="15" customHeight="1">
      <c r="A99" s="259" t="s">
        <v>48</v>
      </c>
      <c r="B99" s="749" t="str">
        <f>'2.1. PRESUPUESTO - UNIDAD.'!B12</f>
        <v>Mampostería ladrillo a la vista tipo bocadillo, macizo liviano de  6x12x24 cm</v>
      </c>
      <c r="C99" s="749"/>
      <c r="D99" s="749"/>
      <c r="E99" s="749"/>
      <c r="F99" s="749"/>
      <c r="G99" s="253" t="s">
        <v>50</v>
      </c>
      <c r="H99" s="261" t="str">
        <f>'2.1. PRESUPUESTO - UNIDAD.'!A12</f>
        <v>2.2</v>
      </c>
      <c r="I99" s="492"/>
    </row>
    <row r="100" spans="1:9" s="88" customFormat="1" ht="12" thickBot="1">
      <c r="A100" s="255"/>
      <c r="B100" s="256"/>
      <c r="C100" s="257"/>
      <c r="D100" s="256"/>
      <c r="E100" s="256"/>
      <c r="F100" s="256"/>
      <c r="G100" s="256" t="s">
        <v>51</v>
      </c>
      <c r="H100" s="258" t="s">
        <v>16</v>
      </c>
      <c r="I100" s="492"/>
    </row>
    <row r="101" spans="1:9" s="88" customFormat="1" ht="12" thickBot="1">
      <c r="A101" s="89" t="s">
        <v>52</v>
      </c>
      <c r="B101" s="89"/>
      <c r="C101" s="31"/>
      <c r="D101" s="31"/>
      <c r="E101" s="31"/>
      <c r="F101" s="31"/>
      <c r="G101" s="31"/>
      <c r="H101" s="31"/>
      <c r="I101" s="492"/>
    </row>
    <row r="102" spans="1:9" s="88" customFormat="1">
      <c r="A102" s="719" t="s">
        <v>53</v>
      </c>
      <c r="B102" s="720"/>
      <c r="C102" s="721"/>
      <c r="D102" s="32" t="s">
        <v>7</v>
      </c>
      <c r="E102" s="33" t="s">
        <v>54</v>
      </c>
      <c r="F102" s="32" t="s">
        <v>55</v>
      </c>
      <c r="G102" s="34" t="s">
        <v>56</v>
      </c>
      <c r="H102" s="35"/>
      <c r="I102" s="492"/>
    </row>
    <row r="103" spans="1:9" s="88" customFormat="1" ht="12" thickBot="1">
      <c r="A103" s="713" t="s">
        <v>57</v>
      </c>
      <c r="B103" s="714"/>
      <c r="C103" s="715"/>
      <c r="D103" s="13" t="s">
        <v>58</v>
      </c>
      <c r="E103" s="36">
        <f>H124</f>
        <v>56991.994464655858</v>
      </c>
      <c r="F103" s="36">
        <v>0.1</v>
      </c>
      <c r="G103" s="91">
        <f>+E103*F103</f>
        <v>5699.1994464655863</v>
      </c>
      <c r="H103" s="38"/>
      <c r="I103" s="492"/>
    </row>
    <row r="104" spans="1:9" s="88" customFormat="1" hidden="1">
      <c r="A104" s="713"/>
      <c r="B104" s="714"/>
      <c r="C104" s="715"/>
      <c r="D104" s="39"/>
      <c r="E104" s="40"/>
      <c r="F104" s="59"/>
      <c r="G104" s="14"/>
      <c r="H104" s="38"/>
      <c r="I104" s="492"/>
    </row>
    <row r="105" spans="1:9" s="88" customFormat="1" hidden="1">
      <c r="A105" s="713"/>
      <c r="B105" s="714"/>
      <c r="C105" s="715"/>
      <c r="D105" s="39"/>
      <c r="E105" s="41"/>
      <c r="F105" s="36"/>
      <c r="G105" s="14"/>
      <c r="H105" s="38"/>
      <c r="I105" s="492"/>
    </row>
    <row r="106" spans="1:9" s="88" customFormat="1" hidden="1">
      <c r="A106" s="713"/>
      <c r="B106" s="714"/>
      <c r="C106" s="715"/>
      <c r="D106" s="39"/>
      <c r="E106" s="41"/>
      <c r="F106" s="36"/>
      <c r="G106" s="14"/>
      <c r="H106" s="38"/>
      <c r="I106" s="492"/>
    </row>
    <row r="107" spans="1:9" s="88" customFormat="1" ht="12" thickBot="1">
      <c r="A107" s="31"/>
      <c r="B107" s="31"/>
      <c r="C107" s="31"/>
      <c r="D107" s="31"/>
      <c r="E107" s="31"/>
      <c r="F107" s="31"/>
      <c r="G107" s="47" t="s">
        <v>59</v>
      </c>
      <c r="H107" s="48">
        <f>+G103</f>
        <v>5699.1994464655863</v>
      </c>
      <c r="I107" s="492"/>
    </row>
    <row r="108" spans="1:9" s="88" customFormat="1" ht="12" thickBot="1">
      <c r="A108" s="89" t="s">
        <v>60</v>
      </c>
      <c r="B108" s="89"/>
      <c r="C108" s="31"/>
      <c r="D108" s="31"/>
      <c r="E108" s="31"/>
      <c r="F108" s="31"/>
      <c r="G108" s="31"/>
      <c r="H108" s="31"/>
      <c r="I108" s="492"/>
    </row>
    <row r="109" spans="1:9" s="88" customFormat="1">
      <c r="A109" s="719" t="s">
        <v>53</v>
      </c>
      <c r="B109" s="720"/>
      <c r="C109" s="721"/>
      <c r="D109" s="32" t="s">
        <v>7</v>
      </c>
      <c r="E109" s="32" t="s">
        <v>61</v>
      </c>
      <c r="F109" s="32" t="s">
        <v>62</v>
      </c>
      <c r="G109" s="34" t="s">
        <v>192</v>
      </c>
      <c r="H109" s="35"/>
      <c r="I109" s="492"/>
    </row>
    <row r="110" spans="1:9" s="88" customFormat="1">
      <c r="A110" s="713" t="s">
        <v>151</v>
      </c>
      <c r="B110" s="714"/>
      <c r="C110" s="715"/>
      <c r="D110" s="13" t="s">
        <v>71</v>
      </c>
      <c r="E110" s="92">
        <v>2200</v>
      </c>
      <c r="F110" s="36">
        <v>70</v>
      </c>
      <c r="G110" s="14">
        <f>+E110*F110</f>
        <v>154000</v>
      </c>
      <c r="H110" s="38"/>
      <c r="I110" s="492"/>
    </row>
    <row r="111" spans="1:9" s="88" customFormat="1" ht="10.7" customHeight="1">
      <c r="A111" s="713" t="s">
        <v>128</v>
      </c>
      <c r="B111" s="714"/>
      <c r="C111" s="715"/>
      <c r="D111" s="13" t="s">
        <v>72</v>
      </c>
      <c r="E111" s="14">
        <f>'2.3.1. APUS BASICOS'!H11</f>
        <v>372450</v>
      </c>
      <c r="F111" s="37">
        <f>0.022*1.05</f>
        <v>2.3099999999999999E-2</v>
      </c>
      <c r="G111" s="14">
        <f>E111*F111</f>
        <v>8603.5949999999993</v>
      </c>
      <c r="H111" s="38"/>
      <c r="I111" s="492"/>
    </row>
    <row r="112" spans="1:9" s="88" customFormat="1" ht="10.7" customHeight="1" thickBot="1">
      <c r="A112" s="713" t="s">
        <v>34</v>
      </c>
      <c r="B112" s="714"/>
      <c r="C112" s="715"/>
      <c r="D112" s="13" t="s">
        <v>35</v>
      </c>
      <c r="E112" s="92">
        <f>2400</f>
        <v>2400</v>
      </c>
      <c r="F112" s="37">
        <f>2*F111</f>
        <v>4.6199999999999998E-2</v>
      </c>
      <c r="G112" s="14">
        <f>+E112*F112</f>
        <v>110.88</v>
      </c>
      <c r="H112" s="38"/>
      <c r="I112" s="492"/>
    </row>
    <row r="113" spans="1:9" s="88" customFormat="1" ht="12" thickBot="1">
      <c r="A113" s="31"/>
      <c r="B113" s="31"/>
      <c r="C113" s="31"/>
      <c r="D113" s="31"/>
      <c r="E113" s="31"/>
      <c r="F113" s="31"/>
      <c r="G113" s="47" t="s">
        <v>59</v>
      </c>
      <c r="H113" s="48">
        <f>SUM(G110:G112)</f>
        <v>162714.47500000001</v>
      </c>
      <c r="I113" s="492"/>
    </row>
    <row r="114" spans="1:9" s="88" customFormat="1" ht="12" thickBot="1">
      <c r="A114" s="90" t="s">
        <v>63</v>
      </c>
      <c r="B114" s="90"/>
      <c r="C114" s="49"/>
      <c r="D114" s="31"/>
      <c r="E114" s="31"/>
      <c r="F114" s="31"/>
      <c r="G114" s="31"/>
      <c r="H114" s="31"/>
      <c r="I114" s="492"/>
    </row>
    <row r="115" spans="1:9" s="88" customFormat="1">
      <c r="A115" s="50"/>
      <c r="B115" s="51"/>
      <c r="C115" s="52" t="s">
        <v>64</v>
      </c>
      <c r="D115" s="32" t="s">
        <v>65</v>
      </c>
      <c r="E115" s="32" t="s">
        <v>66</v>
      </c>
      <c r="F115" s="32" t="s">
        <v>67</v>
      </c>
      <c r="G115" s="53" t="s">
        <v>56</v>
      </c>
      <c r="H115" s="35"/>
      <c r="I115" s="492"/>
    </row>
    <row r="116" spans="1:9" s="88" customFormat="1" hidden="1">
      <c r="A116" s="54"/>
      <c r="B116" s="55"/>
      <c r="C116" s="56"/>
      <c r="D116" s="56"/>
      <c r="E116" s="56"/>
      <c r="F116" s="57"/>
      <c r="G116" s="36"/>
      <c r="H116" s="38"/>
      <c r="I116" s="492"/>
    </row>
    <row r="117" spans="1:9" s="88" customFormat="1" hidden="1">
      <c r="A117" s="54"/>
      <c r="B117" s="55"/>
      <c r="C117" s="58"/>
      <c r="D117" s="13"/>
      <c r="E117" s="59"/>
      <c r="F117" s="36"/>
      <c r="G117" s="36"/>
      <c r="H117" s="38"/>
      <c r="I117" s="492"/>
    </row>
    <row r="118" spans="1:9" s="88" customFormat="1" ht="12" thickBot="1">
      <c r="A118" s="60"/>
      <c r="B118" s="61"/>
      <c r="C118" s="42"/>
      <c r="D118" s="43"/>
      <c r="E118" s="44"/>
      <c r="F118" s="45"/>
      <c r="G118" s="42"/>
      <c r="H118" s="38"/>
      <c r="I118" s="492"/>
    </row>
    <row r="119" spans="1:9" s="88" customFormat="1" ht="12" thickBot="1">
      <c r="A119" s="31"/>
      <c r="B119" s="31"/>
      <c r="C119" s="31"/>
      <c r="D119" s="31"/>
      <c r="E119" s="31"/>
      <c r="F119" s="31"/>
      <c r="G119" s="47" t="s">
        <v>59</v>
      </c>
      <c r="H119" s="48">
        <f>SUM(G116:G118)</f>
        <v>0</v>
      </c>
      <c r="I119" s="492"/>
    </row>
    <row r="120" spans="1:9" s="88" customFormat="1" ht="12" thickBot="1">
      <c r="A120" s="90" t="s">
        <v>68</v>
      </c>
      <c r="B120" s="90"/>
      <c r="C120" s="31"/>
      <c r="D120" s="31"/>
      <c r="E120" s="31"/>
      <c r="F120" s="31"/>
      <c r="G120" s="31"/>
      <c r="H120" s="31"/>
      <c r="I120" s="492"/>
    </row>
    <row r="121" spans="1:9" s="88" customFormat="1">
      <c r="A121" s="719" t="s">
        <v>53</v>
      </c>
      <c r="B121" s="720"/>
      <c r="C121" s="721"/>
      <c r="D121" s="32" t="s">
        <v>7</v>
      </c>
      <c r="E121" s="33" t="s">
        <v>54</v>
      </c>
      <c r="F121" s="32" t="s">
        <v>55</v>
      </c>
      <c r="G121" s="34" t="s">
        <v>56</v>
      </c>
      <c r="H121" s="35"/>
      <c r="I121" s="492"/>
    </row>
    <row r="122" spans="1:9" s="88" customFormat="1">
      <c r="A122" s="713" t="s">
        <v>126</v>
      </c>
      <c r="B122" s="714"/>
      <c r="C122" s="715"/>
      <c r="D122" s="62" t="s">
        <v>69</v>
      </c>
      <c r="E122" s="91">
        <f>'2.8. CUADRILLAS'!$G$24</f>
        <v>47129</v>
      </c>
      <c r="F122" s="37">
        <v>0.82694070356192761</v>
      </c>
      <c r="G122" s="14">
        <f>E122/F122</f>
        <v>56991.994464655858</v>
      </c>
      <c r="H122" s="38"/>
      <c r="I122" s="492"/>
    </row>
    <row r="123" spans="1:9" s="88" customFormat="1" ht="12" thickBot="1">
      <c r="A123" s="722"/>
      <c r="B123" s="723"/>
      <c r="C123" s="724"/>
      <c r="D123" s="64"/>
      <c r="E123" s="44"/>
      <c r="F123" s="65"/>
      <c r="G123" s="45"/>
      <c r="H123" s="46"/>
      <c r="I123" s="492"/>
    </row>
    <row r="124" spans="1:9" s="88" customFormat="1" ht="12" thickBot="1">
      <c r="A124" s="31"/>
      <c r="B124" s="31"/>
      <c r="C124" s="31"/>
      <c r="D124" s="31"/>
      <c r="E124" s="31"/>
      <c r="F124" s="31"/>
      <c r="G124" s="47" t="s">
        <v>59</v>
      </c>
      <c r="H124" s="70">
        <f>SUM(G122:G123)</f>
        <v>56991.994464655858</v>
      </c>
      <c r="I124" s="492"/>
    </row>
    <row r="125" spans="1:9" s="88" customFormat="1" ht="12" thickBot="1">
      <c r="A125" s="31"/>
      <c r="B125" s="31"/>
      <c r="C125" s="31"/>
      <c r="D125" s="31"/>
      <c r="E125" s="31"/>
      <c r="F125" s="31"/>
      <c r="G125" s="11"/>
      <c r="H125" s="31"/>
      <c r="I125" s="492"/>
    </row>
    <row r="126" spans="1:9" s="88" customFormat="1" ht="13.5" thickBot="1">
      <c r="A126" s="31"/>
      <c r="B126" s="31"/>
      <c r="C126" s="31"/>
      <c r="D126" s="31"/>
      <c r="E126" s="67" t="s">
        <v>70</v>
      </c>
      <c r="F126" s="68"/>
      <c r="G126" s="68"/>
      <c r="H126" s="48">
        <f>ROUND(H107+H113+H119+H124,0)</f>
        <v>225406</v>
      </c>
      <c r="I126" s="267">
        <v>222734.61888311501</v>
      </c>
    </row>
    <row r="127" spans="1:9" ht="12" thickBot="1"/>
    <row r="128" spans="1:9" ht="66.75" customHeight="1" thickBot="1">
      <c r="A128" s="730">
        <f>A94</f>
        <v>0</v>
      </c>
      <c r="B128" s="731"/>
      <c r="C128" s="731"/>
      <c r="D128" s="731"/>
      <c r="E128" s="731"/>
      <c r="F128" s="731"/>
      <c r="G128" s="731"/>
      <c r="H128" s="732"/>
    </row>
    <row r="129" spans="1:9" s="88" customFormat="1" ht="12.75" customHeight="1" thickBot="1">
      <c r="A129" s="733" t="str">
        <f ca="1">$A$31</f>
        <v xml:space="preserve">ANALISIS DE PRECIOS UNITARIOS </v>
      </c>
      <c r="B129" s="734"/>
      <c r="C129" s="734"/>
      <c r="D129" s="734"/>
      <c r="E129" s="734"/>
      <c r="F129" s="734"/>
      <c r="G129" s="735" t="str">
        <f>G31</f>
        <v>ENERO DE 2026</v>
      </c>
      <c r="H129" s="736"/>
      <c r="I129" s="492"/>
    </row>
    <row r="130" spans="1:9" s="88" customFormat="1" ht="10.5" customHeight="1" thickBot="1">
      <c r="A130" s="737"/>
      <c r="B130" s="738"/>
      <c r="C130" s="738"/>
      <c r="D130" s="738"/>
      <c r="E130" s="738"/>
      <c r="F130" s="738"/>
      <c r="G130" s="738"/>
      <c r="H130" s="739"/>
      <c r="I130" s="492"/>
    </row>
    <row r="131" spans="1:9" s="88" customFormat="1" ht="22.5" customHeight="1" thickBot="1">
      <c r="A131" s="740" t="str">
        <f>$A$33</f>
        <v>IMPLEMENTACION DE SOLUCIONES BASADAS EN NATURALEZA – ESTUFAS ECOEFICIENTES – COMO ESTRATEGIAS DE DISMINUCION DE LA DEFORESTACION Y LA EMISION DE GEI EN EL MUNICIPIO DE MELGAR TOLIMA</v>
      </c>
      <c r="B131" s="741"/>
      <c r="C131" s="741"/>
      <c r="D131" s="741"/>
      <c r="E131" s="741"/>
      <c r="F131" s="741"/>
      <c r="G131" s="741"/>
      <c r="H131" s="742"/>
      <c r="I131" s="492"/>
    </row>
    <row r="132" spans="1:9" s="88" customFormat="1" ht="8.25" customHeight="1" thickBot="1">
      <c r="A132" s="743"/>
      <c r="B132" s="744"/>
      <c r="C132" s="744"/>
      <c r="D132" s="744"/>
      <c r="E132" s="744"/>
      <c r="F132" s="744"/>
      <c r="G132" s="744"/>
      <c r="H132" s="745"/>
      <c r="I132" s="492"/>
    </row>
    <row r="133" spans="1:9" s="88" customFormat="1">
      <c r="A133" s="259" t="s">
        <v>48</v>
      </c>
      <c r="B133" s="749" t="str">
        <f>'2.1. PRESUPUESTO - UNIDAD.'!B13</f>
        <v>Mampostería ladrillo adobe macizo de 5x10x20 cm</v>
      </c>
      <c r="C133" s="749"/>
      <c r="D133" s="749"/>
      <c r="E133" s="749"/>
      <c r="F133" s="749"/>
      <c r="G133" s="253" t="s">
        <v>50</v>
      </c>
      <c r="H133" s="262" t="str">
        <f>'2.1. PRESUPUESTO - UNIDAD.'!A13</f>
        <v>2.3</v>
      </c>
      <c r="I133" s="492"/>
    </row>
    <row r="134" spans="1:9" s="88" customFormat="1" ht="12" thickBot="1">
      <c r="A134" s="255"/>
      <c r="B134" s="256"/>
      <c r="C134" s="257"/>
      <c r="D134" s="256"/>
      <c r="E134" s="256"/>
      <c r="F134" s="256"/>
      <c r="G134" s="256" t="s">
        <v>51</v>
      </c>
      <c r="H134" s="258" t="s">
        <v>16</v>
      </c>
      <c r="I134" s="492"/>
    </row>
    <row r="135" spans="1:9" s="88" customFormat="1" ht="12" thickBot="1">
      <c r="A135" s="89" t="s">
        <v>52</v>
      </c>
      <c r="B135" s="89"/>
      <c r="C135" s="31"/>
      <c r="D135" s="31"/>
      <c r="E135" s="31"/>
      <c r="F135" s="31"/>
      <c r="G135" s="31"/>
      <c r="H135" s="31"/>
      <c r="I135" s="492"/>
    </row>
    <row r="136" spans="1:9" s="88" customFormat="1">
      <c r="A136" s="719" t="s">
        <v>53</v>
      </c>
      <c r="B136" s="720"/>
      <c r="C136" s="721"/>
      <c r="D136" s="32" t="s">
        <v>7</v>
      </c>
      <c r="E136" s="33" t="s">
        <v>54</v>
      </c>
      <c r="F136" s="32" t="s">
        <v>55</v>
      </c>
      <c r="G136" s="34" t="s">
        <v>56</v>
      </c>
      <c r="H136" s="35"/>
      <c r="I136" s="492"/>
    </row>
    <row r="137" spans="1:9" s="88" customFormat="1" ht="12" thickBot="1">
      <c r="A137" s="713" t="s">
        <v>57</v>
      </c>
      <c r="B137" s="714"/>
      <c r="C137" s="715"/>
      <c r="D137" s="13" t="s">
        <v>58</v>
      </c>
      <c r="E137" s="36">
        <f>H160</f>
        <v>57983.845812824446</v>
      </c>
      <c r="F137" s="36">
        <v>0.1</v>
      </c>
      <c r="G137" s="91">
        <f>+E137*F137</f>
        <v>5798.3845812824447</v>
      </c>
      <c r="H137" s="38"/>
      <c r="I137" s="492"/>
    </row>
    <row r="138" spans="1:9" s="88" customFormat="1" hidden="1">
      <c r="A138" s="713"/>
      <c r="B138" s="714"/>
      <c r="C138" s="715"/>
      <c r="D138" s="39"/>
      <c r="E138" s="40"/>
      <c r="F138" s="59"/>
      <c r="G138" s="14"/>
      <c r="H138" s="38"/>
      <c r="I138" s="492"/>
    </row>
    <row r="139" spans="1:9" s="88" customFormat="1" hidden="1">
      <c r="A139" s="713"/>
      <c r="B139" s="714"/>
      <c r="C139" s="715"/>
      <c r="D139" s="39"/>
      <c r="E139" s="41"/>
      <c r="F139" s="36"/>
      <c r="G139" s="14"/>
      <c r="H139" s="38"/>
      <c r="I139" s="492"/>
    </row>
    <row r="140" spans="1:9" s="88" customFormat="1" hidden="1">
      <c r="A140" s="713"/>
      <c r="B140" s="714"/>
      <c r="C140" s="715"/>
      <c r="D140" s="39"/>
      <c r="E140" s="41"/>
      <c r="F140" s="36"/>
      <c r="G140" s="14"/>
      <c r="H140" s="38"/>
      <c r="I140" s="492"/>
    </row>
    <row r="141" spans="1:9" s="88" customFormat="1" ht="12" hidden="1" thickBot="1">
      <c r="A141" s="722"/>
      <c r="B141" s="723"/>
      <c r="C141" s="724"/>
      <c r="D141" s="42"/>
      <c r="E141" s="43"/>
      <c r="F141" s="44"/>
      <c r="G141" s="45"/>
      <c r="H141" s="46"/>
      <c r="I141" s="492"/>
    </row>
    <row r="142" spans="1:9" s="88" customFormat="1" ht="12" thickBot="1">
      <c r="A142" s="31"/>
      <c r="B142" s="31"/>
      <c r="C142" s="31"/>
      <c r="D142" s="31"/>
      <c r="E142" s="31"/>
      <c r="F142" s="31"/>
      <c r="G142" s="47" t="s">
        <v>59</v>
      </c>
      <c r="H142" s="48">
        <f>+G137</f>
        <v>5798.3845812824447</v>
      </c>
      <c r="I142" s="492"/>
    </row>
    <row r="143" spans="1:9" s="88" customFormat="1" ht="12" thickBot="1">
      <c r="A143" s="89" t="s">
        <v>60</v>
      </c>
      <c r="B143" s="89"/>
      <c r="C143" s="31"/>
      <c r="D143" s="31"/>
      <c r="E143" s="31"/>
      <c r="F143" s="31"/>
      <c r="G143" s="31"/>
      <c r="H143" s="31"/>
      <c r="I143" s="492"/>
    </row>
    <row r="144" spans="1:9" s="88" customFormat="1">
      <c r="A144" s="719" t="s">
        <v>53</v>
      </c>
      <c r="B144" s="720"/>
      <c r="C144" s="721"/>
      <c r="D144" s="32" t="s">
        <v>7</v>
      </c>
      <c r="E144" s="32" t="s">
        <v>61</v>
      </c>
      <c r="F144" s="32" t="s">
        <v>62</v>
      </c>
      <c r="G144" s="34" t="s">
        <v>56</v>
      </c>
      <c r="H144" s="35"/>
      <c r="I144" s="492"/>
    </row>
    <row r="145" spans="1:9" s="88" customFormat="1">
      <c r="A145" s="713" t="s">
        <v>152</v>
      </c>
      <c r="B145" s="714"/>
      <c r="C145" s="715"/>
      <c r="D145" s="13" t="s">
        <v>71</v>
      </c>
      <c r="E145" s="92">
        <v>1600</v>
      </c>
      <c r="F145" s="36">
        <v>80</v>
      </c>
      <c r="G145" s="14">
        <f>+E145*F145</f>
        <v>128000</v>
      </c>
      <c r="H145" s="38"/>
      <c r="I145" s="492"/>
    </row>
    <row r="146" spans="1:9" s="88" customFormat="1">
      <c r="A146" s="713" t="s">
        <v>128</v>
      </c>
      <c r="B146" s="714"/>
      <c r="C146" s="715"/>
      <c r="D146" s="13" t="s">
        <v>72</v>
      </c>
      <c r="E146" s="14">
        <f>'2.3.1. APUS BASICOS'!H11</f>
        <v>372450</v>
      </c>
      <c r="F146" s="37">
        <f>0.022*1.05</f>
        <v>2.3099999999999999E-2</v>
      </c>
      <c r="G146" s="14">
        <f>+E146*F146</f>
        <v>8603.5949999999993</v>
      </c>
      <c r="H146" s="38"/>
      <c r="I146" s="492"/>
    </row>
    <row r="147" spans="1:9" s="88" customFormat="1" hidden="1">
      <c r="A147" s="713"/>
      <c r="B147" s="714"/>
      <c r="C147" s="715"/>
      <c r="D147" s="13"/>
      <c r="E147" s="69"/>
      <c r="F147" s="37"/>
      <c r="G147" s="14"/>
      <c r="H147" s="38"/>
      <c r="I147" s="492"/>
    </row>
    <row r="148" spans="1:9" s="88" customFormat="1" ht="12" thickBot="1">
      <c r="A148" s="713" t="s">
        <v>34</v>
      </c>
      <c r="B148" s="714"/>
      <c r="C148" s="715"/>
      <c r="D148" s="13" t="s">
        <v>35</v>
      </c>
      <c r="E148" s="92">
        <f>2400</f>
        <v>2400</v>
      </c>
      <c r="F148" s="37">
        <f>2*F146</f>
        <v>4.6199999999999998E-2</v>
      </c>
      <c r="G148" s="14">
        <f>+E148*F148</f>
        <v>110.88</v>
      </c>
      <c r="H148" s="46"/>
      <c r="I148" s="492"/>
    </row>
    <row r="149" spans="1:9" s="88" customFormat="1" ht="12" thickBot="1">
      <c r="A149" s="31"/>
      <c r="B149" s="31"/>
      <c r="C149" s="31"/>
      <c r="D149" s="31"/>
      <c r="E149" s="31"/>
      <c r="F149" s="31"/>
      <c r="G149" s="47" t="s">
        <v>59</v>
      </c>
      <c r="H149" s="48">
        <f>SUM(G145:G148)</f>
        <v>136714.47500000001</v>
      </c>
      <c r="I149" s="492"/>
    </row>
    <row r="150" spans="1:9" s="88" customFormat="1" ht="12" thickBot="1">
      <c r="A150" s="90" t="s">
        <v>63</v>
      </c>
      <c r="B150" s="90"/>
      <c r="C150" s="49"/>
      <c r="D150" s="31"/>
      <c r="E150" s="31"/>
      <c r="F150" s="31"/>
      <c r="G150" s="31"/>
      <c r="H150" s="31"/>
      <c r="I150" s="492"/>
    </row>
    <row r="151" spans="1:9" s="88" customFormat="1">
      <c r="A151" s="50"/>
      <c r="B151" s="51"/>
      <c r="C151" s="52" t="s">
        <v>64</v>
      </c>
      <c r="D151" s="32" t="s">
        <v>65</v>
      </c>
      <c r="E151" s="32" t="s">
        <v>66</v>
      </c>
      <c r="F151" s="32" t="s">
        <v>67</v>
      </c>
      <c r="G151" s="53" t="s">
        <v>56</v>
      </c>
      <c r="H151" s="35"/>
      <c r="I151" s="492"/>
    </row>
    <row r="152" spans="1:9" s="88" customFormat="1">
      <c r="A152" s="713"/>
      <c r="B152" s="714"/>
      <c r="C152" s="715"/>
      <c r="D152" s="56"/>
      <c r="E152" s="56"/>
      <c r="F152" s="57"/>
      <c r="G152" s="36"/>
      <c r="H152" s="38"/>
      <c r="I152" s="492"/>
    </row>
    <row r="153" spans="1:9" s="88" customFormat="1" hidden="1">
      <c r="A153" s="54"/>
      <c r="B153" s="55"/>
      <c r="C153" s="58"/>
      <c r="D153" s="13"/>
      <c r="E153" s="59"/>
      <c r="F153" s="36"/>
      <c r="G153" s="36"/>
      <c r="H153" s="38"/>
      <c r="I153" s="492"/>
    </row>
    <row r="154" spans="1:9" s="88" customFormat="1" ht="12" thickBot="1">
      <c r="A154" s="60"/>
      <c r="B154" s="61"/>
      <c r="C154" s="42"/>
      <c r="D154" s="43"/>
      <c r="E154" s="44"/>
      <c r="F154" s="45"/>
      <c r="G154" s="42"/>
      <c r="H154" s="38"/>
      <c r="I154" s="492"/>
    </row>
    <row r="155" spans="1:9" s="88" customFormat="1" ht="12" thickBot="1">
      <c r="A155" s="31"/>
      <c r="B155" s="31"/>
      <c r="C155" s="31"/>
      <c r="D155" s="31"/>
      <c r="E155" s="31"/>
      <c r="F155" s="31"/>
      <c r="G155" s="47" t="s">
        <v>59</v>
      </c>
      <c r="H155" s="48">
        <f>SUM(G152:G154)</f>
        <v>0</v>
      </c>
      <c r="I155" s="492"/>
    </row>
    <row r="156" spans="1:9" s="88" customFormat="1" ht="12" thickBot="1">
      <c r="A156" s="90" t="s">
        <v>68</v>
      </c>
      <c r="B156" s="90"/>
      <c r="C156" s="31"/>
      <c r="D156" s="31"/>
      <c r="E156" s="31"/>
      <c r="F156" s="31"/>
      <c r="G156" s="31"/>
      <c r="H156" s="31"/>
      <c r="I156" s="492"/>
    </row>
    <row r="157" spans="1:9" s="88" customFormat="1">
      <c r="A157" s="719" t="s">
        <v>53</v>
      </c>
      <c r="B157" s="720"/>
      <c r="C157" s="721"/>
      <c r="D157" s="32" t="s">
        <v>7</v>
      </c>
      <c r="E157" s="33" t="s">
        <v>54</v>
      </c>
      <c r="F157" s="32" t="s">
        <v>55</v>
      </c>
      <c r="G157" s="34" t="s">
        <v>56</v>
      </c>
      <c r="H157" s="35"/>
      <c r="I157" s="492"/>
    </row>
    <row r="158" spans="1:9" s="88" customFormat="1">
      <c r="A158" s="713" t="s">
        <v>126</v>
      </c>
      <c r="B158" s="714"/>
      <c r="C158" s="715"/>
      <c r="D158" s="62" t="s">
        <v>69</v>
      </c>
      <c r="E158" s="451">
        <f>'2.8. CUADRILLAS'!$G$24</f>
        <v>47129</v>
      </c>
      <c r="F158" s="37">
        <v>0.81279534565774436</v>
      </c>
      <c r="G158" s="14">
        <f>E158/F158</f>
        <v>57983.845812824446</v>
      </c>
      <c r="H158" s="38"/>
      <c r="I158" s="492"/>
    </row>
    <row r="159" spans="1:9" s="88" customFormat="1" ht="12" hidden="1" thickBot="1">
      <c r="A159" s="722"/>
      <c r="B159" s="723"/>
      <c r="C159" s="724"/>
      <c r="D159" s="64"/>
      <c r="E159" s="44"/>
      <c r="F159" s="65"/>
      <c r="G159" s="45"/>
      <c r="H159" s="46"/>
      <c r="I159" s="492"/>
    </row>
    <row r="160" spans="1:9" s="88" customFormat="1" ht="12" thickBot="1">
      <c r="A160" s="31"/>
      <c r="B160" s="31"/>
      <c r="C160" s="31"/>
      <c r="D160" s="31"/>
      <c r="E160" s="31"/>
      <c r="F160" s="31"/>
      <c r="G160" s="47" t="s">
        <v>59</v>
      </c>
      <c r="H160" s="70">
        <f>SUM(G158:G159)</f>
        <v>57983.845812824446</v>
      </c>
      <c r="I160" s="492"/>
    </row>
    <row r="161" spans="1:9" s="88" customFormat="1" ht="12" thickBot="1">
      <c r="A161" s="31"/>
      <c r="B161" s="31"/>
      <c r="C161" s="31"/>
      <c r="D161" s="31"/>
      <c r="E161" s="31"/>
      <c r="F161" s="31"/>
      <c r="G161" s="11"/>
      <c r="H161" s="31"/>
      <c r="I161" s="492"/>
    </row>
    <row r="162" spans="1:9" s="88" customFormat="1" ht="12" thickBot="1">
      <c r="A162" s="31"/>
      <c r="B162" s="31"/>
      <c r="C162" s="31"/>
      <c r="D162" s="31"/>
      <c r="E162" s="67" t="s">
        <v>70</v>
      </c>
      <c r="F162" s="68"/>
      <c r="G162" s="68"/>
      <c r="H162" s="48">
        <f>ROUND(H142+H149+H155+H160,0)</f>
        <v>200497</v>
      </c>
      <c r="I162" s="492">
        <v>197779.17014759101</v>
      </c>
    </row>
    <row r="163" spans="1:9" s="88" customFormat="1" hidden="1">
      <c r="A163" s="31"/>
      <c r="B163" s="31"/>
      <c r="C163" s="31"/>
      <c r="D163" s="31"/>
      <c r="E163" s="67"/>
      <c r="F163" s="68"/>
      <c r="G163" s="68"/>
      <c r="H163" s="71"/>
      <c r="I163" s="492"/>
    </row>
    <row r="164" spans="1:9" s="88" customFormat="1" ht="3.75" customHeight="1" thickBot="1">
      <c r="A164" s="12"/>
      <c r="B164" s="31"/>
      <c r="C164" s="31"/>
      <c r="D164" s="31"/>
      <c r="E164" s="31"/>
      <c r="F164" s="31"/>
      <c r="G164" s="31"/>
      <c r="H164" s="31"/>
      <c r="I164" s="492"/>
    </row>
    <row r="165" spans="1:9" ht="68.25" customHeight="1" thickBot="1">
      <c r="A165" s="730">
        <f>A128</f>
        <v>0</v>
      </c>
      <c r="B165" s="731"/>
      <c r="C165" s="731"/>
      <c r="D165" s="731"/>
      <c r="E165" s="731"/>
      <c r="F165" s="731"/>
      <c r="G165" s="731"/>
      <c r="H165" s="732"/>
    </row>
    <row r="166" spans="1:9" s="88" customFormat="1" ht="13.5" customHeight="1" thickBot="1">
      <c r="A166" s="733" t="str">
        <f ca="1">$A$31</f>
        <v xml:space="preserve">ANALISIS DE PRECIOS UNITARIOS </v>
      </c>
      <c r="B166" s="734"/>
      <c r="C166" s="734"/>
      <c r="D166" s="734"/>
      <c r="E166" s="734"/>
      <c r="F166" s="734"/>
      <c r="G166" s="735" t="str">
        <f>G129</f>
        <v>ENERO DE 2026</v>
      </c>
      <c r="H166" s="736"/>
      <c r="I166" s="492"/>
    </row>
    <row r="167" spans="1:9" s="88" customFormat="1" ht="4.5" customHeight="1" thickBot="1">
      <c r="A167" s="737"/>
      <c r="B167" s="738"/>
      <c r="C167" s="738"/>
      <c r="D167" s="738"/>
      <c r="E167" s="738"/>
      <c r="F167" s="738"/>
      <c r="G167" s="738"/>
      <c r="H167" s="739"/>
      <c r="I167" s="492"/>
    </row>
    <row r="168" spans="1:9" s="88" customFormat="1" ht="24.75" customHeight="1" thickBot="1">
      <c r="A168" s="740" t="str">
        <f>$A$33</f>
        <v>IMPLEMENTACION DE SOLUCIONES BASADAS EN NATURALEZA – ESTUFAS ECOEFICIENTES – COMO ESTRATEGIAS DE DISMINUCION DE LA DEFORESTACION Y LA EMISION DE GEI EN EL MUNICIPIO DE MELGAR TOLIMA</v>
      </c>
      <c r="B168" s="741"/>
      <c r="C168" s="741"/>
      <c r="D168" s="741"/>
      <c r="E168" s="741"/>
      <c r="F168" s="741"/>
      <c r="G168" s="741"/>
      <c r="H168" s="742"/>
      <c r="I168" s="492"/>
    </row>
    <row r="169" spans="1:9" s="88" customFormat="1" ht="3" customHeight="1" thickBot="1">
      <c r="A169" s="743"/>
      <c r="B169" s="744"/>
      <c r="C169" s="744"/>
      <c r="D169" s="744"/>
      <c r="E169" s="744"/>
      <c r="F169" s="744"/>
      <c r="G169" s="744"/>
      <c r="H169" s="745"/>
      <c r="I169" s="492"/>
    </row>
    <row r="170" spans="1:9" s="88" customFormat="1" ht="11.25" customHeight="1">
      <c r="A170" s="259" t="s">
        <v>48</v>
      </c>
      <c r="B170" s="749" t="str">
        <f>'2.1. PRESUPUESTO - UNIDAD.'!$B$14</f>
        <v>Suministro e Instalación de STC Vitrificado</v>
      </c>
      <c r="C170" s="749"/>
      <c r="D170" s="749"/>
      <c r="E170" s="749"/>
      <c r="F170" s="749"/>
      <c r="G170" s="253" t="s">
        <v>50</v>
      </c>
      <c r="H170" s="261" t="str">
        <f>'2.1. PRESUPUESTO - UNIDAD.'!A14</f>
        <v>2.4</v>
      </c>
      <c r="I170" s="492"/>
    </row>
    <row r="171" spans="1:9" s="88" customFormat="1" ht="12" thickBot="1">
      <c r="A171" s="255"/>
      <c r="B171" s="256"/>
      <c r="C171" s="257"/>
      <c r="D171" s="256"/>
      <c r="E171" s="256"/>
      <c r="F171" s="256"/>
      <c r="G171" s="256" t="s">
        <v>51</v>
      </c>
      <c r="H171" s="258" t="s">
        <v>16</v>
      </c>
      <c r="I171" s="492"/>
    </row>
    <row r="172" spans="1:9" s="88" customFormat="1" ht="12" thickBot="1">
      <c r="A172" s="89" t="s">
        <v>52</v>
      </c>
      <c r="B172" s="89"/>
      <c r="C172" s="31"/>
      <c r="D172" s="31"/>
      <c r="E172" s="31"/>
      <c r="F172" s="31"/>
      <c r="G172" s="31"/>
      <c r="H172" s="31"/>
      <c r="I172" s="492"/>
    </row>
    <row r="173" spans="1:9" s="88" customFormat="1">
      <c r="A173" s="719" t="s">
        <v>53</v>
      </c>
      <c r="B173" s="720"/>
      <c r="C173" s="721"/>
      <c r="D173" s="32" t="s">
        <v>7</v>
      </c>
      <c r="E173" s="33" t="s">
        <v>54</v>
      </c>
      <c r="F173" s="32" t="s">
        <v>55</v>
      </c>
      <c r="G173" s="34" t="s">
        <v>56</v>
      </c>
      <c r="H173" s="35"/>
      <c r="I173" s="492"/>
    </row>
    <row r="174" spans="1:9" s="88" customFormat="1" ht="12" thickBot="1">
      <c r="A174" s="713" t="s">
        <v>57</v>
      </c>
      <c r="B174" s="714"/>
      <c r="C174" s="715"/>
      <c r="D174" s="13" t="s">
        <v>58</v>
      </c>
      <c r="E174" s="36">
        <f>H198</f>
        <v>31324.177358094807</v>
      </c>
      <c r="F174" s="36">
        <v>0.1</v>
      </c>
      <c r="G174" s="124">
        <f>F174*E174</f>
        <v>3132.4177358094807</v>
      </c>
      <c r="H174" s="38"/>
      <c r="I174" s="492"/>
    </row>
    <row r="175" spans="1:9" s="88" customFormat="1" hidden="1">
      <c r="A175" s="713"/>
      <c r="B175" s="714"/>
      <c r="C175" s="715"/>
      <c r="D175" s="13"/>
      <c r="E175" s="36"/>
      <c r="F175" s="36"/>
      <c r="G175" s="91"/>
      <c r="H175" s="38"/>
      <c r="I175" s="492"/>
    </row>
    <row r="176" spans="1:9" s="88" customFormat="1" hidden="1">
      <c r="A176" s="713"/>
      <c r="B176" s="714"/>
      <c r="C176" s="715"/>
      <c r="D176" s="39"/>
      <c r="E176" s="40"/>
      <c r="F176" s="59"/>
      <c r="G176" s="14"/>
      <c r="H176" s="38"/>
      <c r="I176" s="492"/>
    </row>
    <row r="177" spans="1:9" s="88" customFormat="1" hidden="1">
      <c r="A177" s="713"/>
      <c r="B177" s="714"/>
      <c r="C177" s="715"/>
      <c r="D177" s="39"/>
      <c r="E177" s="41"/>
      <c r="F177" s="36"/>
      <c r="G177" s="14"/>
      <c r="H177" s="38"/>
      <c r="I177" s="492"/>
    </row>
    <row r="178" spans="1:9" s="88" customFormat="1" hidden="1">
      <c r="A178" s="713"/>
      <c r="B178" s="714"/>
      <c r="C178" s="715"/>
      <c r="D178" s="39"/>
      <c r="E178" s="41"/>
      <c r="F178" s="36"/>
      <c r="G178" s="14"/>
      <c r="H178" s="38"/>
      <c r="I178" s="492"/>
    </row>
    <row r="179" spans="1:9" s="88" customFormat="1" ht="12" hidden="1" thickBot="1">
      <c r="A179" s="722"/>
      <c r="B179" s="723"/>
      <c r="C179" s="724"/>
      <c r="D179" s="42"/>
      <c r="E179" s="43"/>
      <c r="F179" s="44"/>
      <c r="G179" s="45"/>
      <c r="H179" s="46"/>
      <c r="I179" s="492"/>
    </row>
    <row r="180" spans="1:9" s="88" customFormat="1" ht="12" thickBot="1">
      <c r="A180" s="31"/>
      <c r="B180" s="31"/>
      <c r="C180" s="31"/>
      <c r="D180" s="31"/>
      <c r="E180" s="31"/>
      <c r="F180" s="31"/>
      <c r="G180" s="47" t="s">
        <v>59</v>
      </c>
      <c r="H180" s="48">
        <f>+G174+G175+G176</f>
        <v>3132.4177358094807</v>
      </c>
      <c r="I180" s="492"/>
    </row>
    <row r="181" spans="1:9" s="88" customFormat="1" ht="12" thickBot="1">
      <c r="A181" s="89" t="s">
        <v>60</v>
      </c>
      <c r="B181" s="89"/>
      <c r="C181" s="31"/>
      <c r="D181" s="31"/>
      <c r="E181" s="31"/>
      <c r="F181" s="31"/>
      <c r="G181" s="31"/>
      <c r="H181" s="31"/>
      <c r="I181" s="492"/>
    </row>
    <row r="182" spans="1:9" s="88" customFormat="1">
      <c r="A182" s="719" t="s">
        <v>53</v>
      </c>
      <c r="B182" s="720"/>
      <c r="C182" s="721"/>
      <c r="D182" s="32" t="s">
        <v>7</v>
      </c>
      <c r="E182" s="32" t="s">
        <v>61</v>
      </c>
      <c r="F182" s="32" t="s">
        <v>62</v>
      </c>
      <c r="G182" s="34" t="s">
        <v>56</v>
      </c>
      <c r="H182" s="35"/>
      <c r="I182" s="492"/>
    </row>
    <row r="183" spans="1:9" s="88" customFormat="1">
      <c r="A183" s="713" t="s">
        <v>129</v>
      </c>
      <c r="B183" s="714"/>
      <c r="C183" s="715"/>
      <c r="D183" s="13" t="s">
        <v>71</v>
      </c>
      <c r="E183" s="92">
        <v>2500</v>
      </c>
      <c r="F183" s="36">
        <v>16</v>
      </c>
      <c r="G183" s="14">
        <f>+E183*F183</f>
        <v>40000</v>
      </c>
      <c r="H183" s="38"/>
      <c r="I183" s="492"/>
    </row>
    <row r="184" spans="1:9" s="88" customFormat="1">
      <c r="A184" s="713" t="s">
        <v>128</v>
      </c>
      <c r="B184" s="714"/>
      <c r="C184" s="715"/>
      <c r="D184" s="13" t="s">
        <v>72</v>
      </c>
      <c r="E184" s="14">
        <f>'2.3.1. APUS BASICOS'!H11</f>
        <v>372450</v>
      </c>
      <c r="F184" s="37">
        <v>7.0000000000000007E-2</v>
      </c>
      <c r="G184" s="14">
        <f>+E184*F184</f>
        <v>26071.500000000004</v>
      </c>
      <c r="H184" s="38"/>
      <c r="I184" s="492"/>
    </row>
    <row r="185" spans="1:9" s="88" customFormat="1" ht="10.7" customHeight="1" thickBot="1">
      <c r="A185" s="713" t="s">
        <v>34</v>
      </c>
      <c r="B185" s="714"/>
      <c r="C185" s="715"/>
      <c r="D185" s="13" t="s">
        <v>35</v>
      </c>
      <c r="E185" s="92">
        <f>2400</f>
        <v>2400</v>
      </c>
      <c r="F185" s="37">
        <f>2*F184</f>
        <v>0.14000000000000001</v>
      </c>
      <c r="G185" s="14">
        <f>+E185*F185</f>
        <v>336.00000000000006</v>
      </c>
      <c r="H185" s="38"/>
      <c r="I185" s="492"/>
    </row>
    <row r="186" spans="1:9" s="88" customFormat="1" ht="12" hidden="1" thickBot="1">
      <c r="A186" s="716"/>
      <c r="B186" s="717"/>
      <c r="C186" s="718"/>
      <c r="D186" s="42"/>
      <c r="E186" s="43"/>
      <c r="F186" s="44"/>
      <c r="G186" s="45"/>
      <c r="H186" s="46"/>
      <c r="I186" s="492"/>
    </row>
    <row r="187" spans="1:9" s="88" customFormat="1" ht="12" thickBot="1">
      <c r="A187" s="31"/>
      <c r="B187" s="31"/>
      <c r="C187" s="31"/>
      <c r="D187" s="31"/>
      <c r="E187" s="31"/>
      <c r="F187" s="31"/>
      <c r="G187" s="47" t="s">
        <v>59</v>
      </c>
      <c r="H187" s="48">
        <f>SUM(G183:G185)</f>
        <v>66407.5</v>
      </c>
      <c r="I187" s="492"/>
    </row>
    <row r="188" spans="1:9" s="88" customFormat="1" ht="12" thickBot="1">
      <c r="A188" s="90" t="s">
        <v>63</v>
      </c>
      <c r="B188" s="90"/>
      <c r="C188" s="49"/>
      <c r="D188" s="31"/>
      <c r="E188" s="31"/>
      <c r="F188" s="31"/>
      <c r="G188" s="31"/>
      <c r="H188" s="31"/>
      <c r="I188" s="492"/>
    </row>
    <row r="189" spans="1:9" s="88" customFormat="1" ht="12" thickBot="1">
      <c r="A189" s="50"/>
      <c r="B189" s="51"/>
      <c r="C189" s="52" t="s">
        <v>64</v>
      </c>
      <c r="D189" s="32" t="s">
        <v>65</v>
      </c>
      <c r="E189" s="32" t="s">
        <v>66</v>
      </c>
      <c r="F189" s="32" t="s">
        <v>67</v>
      </c>
      <c r="G189" s="53" t="s">
        <v>56</v>
      </c>
      <c r="H189" s="35"/>
      <c r="I189" s="492"/>
    </row>
    <row r="190" spans="1:9" s="88" customFormat="1" hidden="1">
      <c r="A190" s="54"/>
      <c r="B190" s="55"/>
      <c r="C190" s="56"/>
      <c r="D190" s="56"/>
      <c r="E190" s="56"/>
      <c r="F190" s="57"/>
      <c r="G190" s="36"/>
      <c r="H190" s="38"/>
      <c r="I190" s="492"/>
    </row>
    <row r="191" spans="1:9" s="88" customFormat="1" hidden="1">
      <c r="A191" s="54"/>
      <c r="B191" s="55"/>
      <c r="C191" s="58"/>
      <c r="D191" s="13"/>
      <c r="E191" s="59"/>
      <c r="F191" s="36"/>
      <c r="G191" s="36"/>
      <c r="H191" s="38"/>
      <c r="I191" s="492"/>
    </row>
    <row r="192" spans="1:9" s="88" customFormat="1" ht="12" hidden="1" thickBot="1">
      <c r="A192" s="60"/>
      <c r="B192" s="61"/>
      <c r="C192" s="42"/>
      <c r="D192" s="43"/>
      <c r="E192" s="44"/>
      <c r="F192" s="45"/>
      <c r="G192" s="42"/>
      <c r="H192" s="38"/>
      <c r="I192" s="492"/>
    </row>
    <row r="193" spans="1:9" s="88" customFormat="1" ht="12" thickBot="1">
      <c r="A193" s="31"/>
      <c r="B193" s="31"/>
      <c r="C193" s="31"/>
      <c r="D193" s="31"/>
      <c r="E193" s="31"/>
      <c r="F193" s="31"/>
      <c r="G193" s="47" t="s">
        <v>59</v>
      </c>
      <c r="H193" s="48">
        <f>SUM(G190:G192)</f>
        <v>0</v>
      </c>
      <c r="I193" s="492"/>
    </row>
    <row r="194" spans="1:9" s="88" customFormat="1" ht="12" thickBot="1">
      <c r="A194" s="90" t="s">
        <v>68</v>
      </c>
      <c r="B194" s="90"/>
      <c r="C194" s="31"/>
      <c r="D194" s="31"/>
      <c r="E194" s="31"/>
      <c r="F194" s="31"/>
      <c r="G194" s="31"/>
      <c r="H194" s="31"/>
      <c r="I194" s="492"/>
    </row>
    <row r="195" spans="1:9" s="88" customFormat="1">
      <c r="A195" s="719" t="s">
        <v>53</v>
      </c>
      <c r="B195" s="720"/>
      <c r="C195" s="721"/>
      <c r="D195" s="32" t="s">
        <v>7</v>
      </c>
      <c r="E195" s="33" t="s">
        <v>54</v>
      </c>
      <c r="F195" s="32" t="s">
        <v>55</v>
      </c>
      <c r="G195" s="34" t="s">
        <v>56</v>
      </c>
      <c r="H195" s="35"/>
      <c r="I195" s="492"/>
    </row>
    <row r="196" spans="1:9" s="88" customFormat="1">
      <c r="A196" s="713" t="s">
        <v>126</v>
      </c>
      <c r="B196" s="714"/>
      <c r="C196" s="715"/>
      <c r="D196" s="62" t="s">
        <v>69</v>
      </c>
      <c r="E196" s="451">
        <f>'2.8. CUADRILLAS'!$G$24</f>
        <v>47129</v>
      </c>
      <c r="F196" s="37">
        <v>1.5045566707539058</v>
      </c>
      <c r="G196" s="14">
        <f>E196/F196</f>
        <v>31324.177358094807</v>
      </c>
      <c r="H196" s="38"/>
      <c r="I196" s="492"/>
    </row>
    <row r="197" spans="1:9" s="88" customFormat="1" ht="12" hidden="1" thickBot="1">
      <c r="A197" s="722"/>
      <c r="B197" s="723"/>
      <c r="C197" s="724"/>
      <c r="D197" s="64"/>
      <c r="E197" s="44"/>
      <c r="F197" s="65"/>
      <c r="G197" s="45"/>
      <c r="H197" s="46"/>
      <c r="I197" s="492"/>
    </row>
    <row r="198" spans="1:9" s="88" customFormat="1" ht="12" thickBot="1">
      <c r="A198" s="31"/>
      <c r="B198" s="31"/>
      <c r="C198" s="31"/>
      <c r="D198" s="31"/>
      <c r="E198" s="31"/>
      <c r="F198" s="31"/>
      <c r="G198" s="47" t="s">
        <v>59</v>
      </c>
      <c r="H198" s="70">
        <f>SUM(G196:G197)</f>
        <v>31324.177358094807</v>
      </c>
      <c r="I198" s="492"/>
    </row>
    <row r="199" spans="1:9" s="88" customFormat="1" ht="4.5" customHeight="1" thickBot="1">
      <c r="A199" s="31"/>
      <c r="B199" s="31"/>
      <c r="C199" s="31"/>
      <c r="D199" s="31"/>
      <c r="E199" s="31"/>
      <c r="F199" s="31"/>
      <c r="G199" s="11"/>
      <c r="H199" s="31"/>
      <c r="I199" s="492"/>
    </row>
    <row r="200" spans="1:9" s="88" customFormat="1" ht="12" thickBot="1">
      <c r="A200" s="31"/>
      <c r="B200" s="31"/>
      <c r="C200" s="31"/>
      <c r="D200" s="31"/>
      <c r="E200" s="67" t="s">
        <v>70</v>
      </c>
      <c r="F200" s="68"/>
      <c r="G200" s="68"/>
      <c r="H200" s="48">
        <f>ROUND(H180+H187+H193+H198,0)</f>
        <v>100864</v>
      </c>
      <c r="I200" s="492">
        <v>99396.021381775296</v>
      </c>
    </row>
    <row r="201" spans="1:9" s="88" customFormat="1" ht="12" thickBot="1">
      <c r="A201" s="31"/>
      <c r="B201" s="31"/>
      <c r="C201" s="31"/>
      <c r="D201" s="31"/>
      <c r="E201" s="67"/>
      <c r="F201" s="68"/>
      <c r="G201" s="68"/>
      <c r="H201" s="79"/>
      <c r="I201" s="492"/>
    </row>
    <row r="202" spans="1:9" ht="68.25" customHeight="1" thickBot="1">
      <c r="A202" s="730">
        <f>A165</f>
        <v>0</v>
      </c>
      <c r="B202" s="731"/>
      <c r="C202" s="731"/>
      <c r="D202" s="731"/>
      <c r="E202" s="731"/>
      <c r="F202" s="731"/>
      <c r="G202" s="731"/>
      <c r="H202" s="732"/>
    </row>
    <row r="203" spans="1:9" s="88" customFormat="1" ht="14.25" customHeight="1" thickBot="1">
      <c r="A203" s="733" t="str">
        <f ca="1">$A$31</f>
        <v xml:space="preserve">ANALISIS DE PRECIOS UNITARIOS </v>
      </c>
      <c r="B203" s="734"/>
      <c r="C203" s="734"/>
      <c r="D203" s="734"/>
      <c r="E203" s="734"/>
      <c r="F203" s="734"/>
      <c r="G203" s="735" t="str">
        <f>G31</f>
        <v>ENERO DE 2026</v>
      </c>
      <c r="H203" s="736"/>
      <c r="I203" s="492"/>
    </row>
    <row r="204" spans="1:9" s="88" customFormat="1" ht="4.5" customHeight="1" thickBot="1">
      <c r="A204" s="737"/>
      <c r="B204" s="738"/>
      <c r="C204" s="738"/>
      <c r="D204" s="738"/>
      <c r="E204" s="738"/>
      <c r="F204" s="738"/>
      <c r="G204" s="738"/>
      <c r="H204" s="739"/>
      <c r="I204" s="492"/>
    </row>
    <row r="205" spans="1:9" s="88" customFormat="1" ht="29.25" customHeight="1" thickBot="1">
      <c r="A205" s="740" t="str">
        <f>$A$33</f>
        <v>IMPLEMENTACION DE SOLUCIONES BASADAS EN NATURALEZA – ESTUFAS ECOEFICIENTES – COMO ESTRATEGIAS DE DISMINUCION DE LA DEFORESTACION Y LA EMISION DE GEI EN EL MUNICIPIO DE MELGAR TOLIMA</v>
      </c>
      <c r="B205" s="741"/>
      <c r="C205" s="741"/>
      <c r="D205" s="741"/>
      <c r="E205" s="741"/>
      <c r="F205" s="741"/>
      <c r="G205" s="741"/>
      <c r="H205" s="742"/>
      <c r="I205" s="492"/>
    </row>
    <row r="206" spans="1:9" s="88" customFormat="1" ht="6" customHeight="1" thickBot="1">
      <c r="A206" s="743"/>
      <c r="B206" s="744"/>
      <c r="C206" s="744"/>
      <c r="D206" s="744"/>
      <c r="E206" s="744"/>
      <c r="F206" s="744"/>
      <c r="G206" s="744"/>
      <c r="H206" s="745"/>
      <c r="I206" s="492"/>
    </row>
    <row r="207" spans="1:9" s="88" customFormat="1" ht="9.75" customHeight="1">
      <c r="A207" s="259" t="s">
        <v>48</v>
      </c>
      <c r="B207" s="749" t="str">
        <f>'2.1. PRESUPUESTO - UNIDAD.'!B15</f>
        <v>Suministro e Instalación KIT de Herrajes</v>
      </c>
      <c r="C207" s="749"/>
      <c r="D207" s="749"/>
      <c r="E207" s="749"/>
      <c r="F207" s="749"/>
      <c r="G207" s="253" t="s">
        <v>50</v>
      </c>
      <c r="H207" s="261" t="str">
        <f>'2.1. PRESUPUESTO - UNIDAD.'!A15</f>
        <v>2.5</v>
      </c>
      <c r="I207" s="492"/>
    </row>
    <row r="208" spans="1:9" s="88" customFormat="1" ht="12" thickBot="1">
      <c r="A208" s="255"/>
      <c r="B208" s="256"/>
      <c r="C208" s="257"/>
      <c r="D208" s="256"/>
      <c r="E208" s="256"/>
      <c r="F208" s="256"/>
      <c r="G208" s="256" t="s">
        <v>51</v>
      </c>
      <c r="H208" s="258" t="s">
        <v>74</v>
      </c>
      <c r="I208" s="492"/>
    </row>
    <row r="209" spans="1:9" s="88" customFormat="1" ht="12" thickBot="1">
      <c r="A209" s="89" t="s">
        <v>52</v>
      </c>
      <c r="B209" s="89"/>
      <c r="C209" s="31"/>
      <c r="D209" s="31"/>
      <c r="E209" s="31"/>
      <c r="F209" s="31"/>
      <c r="G209" s="31"/>
      <c r="H209" s="31"/>
      <c r="I209" s="492"/>
    </row>
    <row r="210" spans="1:9" s="88" customFormat="1">
      <c r="A210" s="719" t="s">
        <v>53</v>
      </c>
      <c r="B210" s="720"/>
      <c r="C210" s="721"/>
      <c r="D210" s="32" t="s">
        <v>7</v>
      </c>
      <c r="E210" s="33" t="s">
        <v>54</v>
      </c>
      <c r="F210" s="32" t="s">
        <v>55</v>
      </c>
      <c r="G210" s="34" t="s">
        <v>56</v>
      </c>
      <c r="H210" s="35"/>
      <c r="I210" s="492"/>
    </row>
    <row r="211" spans="1:9" s="88" customFormat="1">
      <c r="A211" s="713" t="s">
        <v>57</v>
      </c>
      <c r="B211" s="714"/>
      <c r="C211" s="715"/>
      <c r="D211" s="13" t="s">
        <v>58</v>
      </c>
      <c r="E211" s="36">
        <f>H242</f>
        <v>155222.24362463606</v>
      </c>
      <c r="F211" s="36">
        <v>0.1</v>
      </c>
      <c r="G211" s="263">
        <f>+E211*F211</f>
        <v>15522.224362463607</v>
      </c>
      <c r="H211" s="38"/>
      <c r="I211" s="492"/>
    </row>
    <row r="212" spans="1:9" s="88" customFormat="1">
      <c r="A212" s="713"/>
      <c r="B212" s="714"/>
      <c r="C212" s="715"/>
      <c r="D212" s="39"/>
      <c r="E212" s="40"/>
      <c r="F212" s="72"/>
      <c r="G212" s="14"/>
      <c r="H212" s="38"/>
      <c r="I212" s="492"/>
    </row>
    <row r="213" spans="1:9" s="88" customFormat="1">
      <c r="A213" s="713"/>
      <c r="B213" s="714"/>
      <c r="C213" s="715"/>
      <c r="D213" s="39"/>
      <c r="E213" s="41"/>
      <c r="F213" s="36"/>
      <c r="G213" s="14"/>
      <c r="H213" s="38"/>
      <c r="I213" s="492"/>
    </row>
    <row r="214" spans="1:9" s="88" customFormat="1">
      <c r="A214" s="713"/>
      <c r="B214" s="714"/>
      <c r="C214" s="715"/>
      <c r="D214" s="39"/>
      <c r="E214" s="41"/>
      <c r="F214" s="36"/>
      <c r="G214" s="14"/>
      <c r="H214" s="38"/>
      <c r="I214" s="492"/>
    </row>
    <row r="215" spans="1:9" s="88" customFormat="1" ht="12" thickBot="1">
      <c r="A215" s="722"/>
      <c r="B215" s="723"/>
      <c r="C215" s="724"/>
      <c r="D215" s="42"/>
      <c r="E215" s="43"/>
      <c r="F215" s="44"/>
      <c r="G215" s="45"/>
      <c r="H215" s="46"/>
      <c r="I215" s="492"/>
    </row>
    <row r="216" spans="1:9" s="88" customFormat="1" ht="12" thickBot="1">
      <c r="A216" s="31"/>
      <c r="B216" s="31"/>
      <c r="C216" s="31"/>
      <c r="D216" s="31"/>
      <c r="E216" s="31"/>
      <c r="F216" s="31"/>
      <c r="G216" s="47" t="s">
        <v>59</v>
      </c>
      <c r="H216" s="48">
        <f>+G211+G212</f>
        <v>15522.224362463607</v>
      </c>
      <c r="I216" s="492"/>
    </row>
    <row r="217" spans="1:9" s="88" customFormat="1" ht="12" thickBot="1">
      <c r="A217" s="89" t="s">
        <v>60</v>
      </c>
      <c r="B217" s="89"/>
      <c r="C217" s="31"/>
      <c r="D217" s="31"/>
      <c r="E217" s="31"/>
      <c r="F217" s="31"/>
      <c r="G217" s="31"/>
      <c r="H217" s="31"/>
      <c r="I217" s="492"/>
    </row>
    <row r="218" spans="1:9" s="88" customFormat="1">
      <c r="A218" s="719" t="s">
        <v>53</v>
      </c>
      <c r="B218" s="720"/>
      <c r="C218" s="721"/>
      <c r="D218" s="32" t="s">
        <v>7</v>
      </c>
      <c r="E218" s="32" t="s">
        <v>61</v>
      </c>
      <c r="F218" s="32" t="s">
        <v>62</v>
      </c>
      <c r="G218" s="53" t="s">
        <v>56</v>
      </c>
      <c r="H218" s="35"/>
      <c r="I218" s="492"/>
    </row>
    <row r="219" spans="1:9" s="88" customFormat="1" ht="12" customHeight="1">
      <c r="A219" s="753" t="s">
        <v>6</v>
      </c>
      <c r="B219" s="754"/>
      <c r="C219" s="755"/>
      <c r="D219" s="13" t="s">
        <v>74</v>
      </c>
      <c r="E219" s="92">
        <v>150000</v>
      </c>
      <c r="F219" s="36">
        <v>2</v>
      </c>
      <c r="G219" s="63">
        <f>+E219*F219</f>
        <v>300000</v>
      </c>
      <c r="H219" s="38"/>
      <c r="I219" s="492"/>
    </row>
    <row r="220" spans="1:9" s="88" customFormat="1" ht="12" customHeight="1">
      <c r="A220" s="753" t="s">
        <v>8</v>
      </c>
      <c r="B220" s="754"/>
      <c r="C220" s="755"/>
      <c r="D220" s="13" t="s">
        <v>74</v>
      </c>
      <c r="E220" s="92">
        <v>160000</v>
      </c>
      <c r="F220" s="36">
        <v>1</v>
      </c>
      <c r="G220" s="63">
        <f t="shared" ref="G220:G230" si="0">+E220*F220</f>
        <v>160000</v>
      </c>
      <c r="H220" s="38"/>
      <c r="I220" s="492"/>
    </row>
    <row r="221" spans="1:9" s="88" customFormat="1" ht="12" customHeight="1">
      <c r="A221" s="753" t="s">
        <v>9</v>
      </c>
      <c r="B221" s="754"/>
      <c r="C221" s="755"/>
      <c r="D221" s="13" t="s">
        <v>74</v>
      </c>
      <c r="E221" s="92">
        <v>170000</v>
      </c>
      <c r="F221" s="36">
        <v>1</v>
      </c>
      <c r="G221" s="63">
        <f t="shared" si="0"/>
        <v>170000</v>
      </c>
      <c r="H221" s="38"/>
      <c r="I221" s="492"/>
    </row>
    <row r="222" spans="1:9" s="88" customFormat="1" ht="14.25" customHeight="1">
      <c r="A222" s="753" t="s">
        <v>206</v>
      </c>
      <c r="B222" s="754"/>
      <c r="C222" s="755"/>
      <c r="D222" s="13" t="s">
        <v>74</v>
      </c>
      <c r="E222" s="92">
        <v>120000</v>
      </c>
      <c r="F222" s="36">
        <v>1</v>
      </c>
      <c r="G222" s="63">
        <f t="shared" si="0"/>
        <v>120000</v>
      </c>
      <c r="H222" s="38"/>
      <c r="I222" s="492"/>
    </row>
    <row r="223" spans="1:9" s="88" customFormat="1" ht="14.25" customHeight="1">
      <c r="A223" s="753" t="s">
        <v>205</v>
      </c>
      <c r="B223" s="754"/>
      <c r="C223" s="755"/>
      <c r="D223" s="13" t="s">
        <v>74</v>
      </c>
      <c r="E223" s="92">
        <v>100000</v>
      </c>
      <c r="F223" s="36">
        <v>1</v>
      </c>
      <c r="G223" s="63">
        <f t="shared" si="0"/>
        <v>100000</v>
      </c>
      <c r="H223" s="38"/>
      <c r="I223" s="492"/>
    </row>
    <row r="224" spans="1:9" s="88" customFormat="1" ht="12.75" customHeight="1">
      <c r="A224" s="753" t="s">
        <v>297</v>
      </c>
      <c r="B224" s="754"/>
      <c r="C224" s="755"/>
      <c r="D224" s="13" t="s">
        <v>74</v>
      </c>
      <c r="E224" s="92">
        <v>351000</v>
      </c>
      <c r="F224" s="36">
        <v>1</v>
      </c>
      <c r="G224" s="63">
        <f t="shared" si="0"/>
        <v>351000</v>
      </c>
      <c r="H224" s="38"/>
      <c r="I224" s="492"/>
    </row>
    <row r="225" spans="1:9" s="88" customFormat="1" ht="12.75" customHeight="1">
      <c r="A225" s="753" t="s">
        <v>10</v>
      </c>
      <c r="B225" s="754"/>
      <c r="C225" s="755"/>
      <c r="D225" s="13" t="s">
        <v>74</v>
      </c>
      <c r="E225" s="92">
        <v>190000</v>
      </c>
      <c r="F225" s="36">
        <v>1</v>
      </c>
      <c r="G225" s="63">
        <f t="shared" si="0"/>
        <v>190000</v>
      </c>
      <c r="H225" s="38"/>
      <c r="I225" s="492"/>
    </row>
    <row r="226" spans="1:9" s="88" customFormat="1" ht="21" customHeight="1">
      <c r="A226" s="753" t="s">
        <v>286</v>
      </c>
      <c r="B226" s="754"/>
      <c r="C226" s="755"/>
      <c r="D226" s="13" t="s">
        <v>74</v>
      </c>
      <c r="E226" s="92">
        <v>185000</v>
      </c>
      <c r="F226" s="36">
        <v>1</v>
      </c>
      <c r="G226" s="63">
        <f t="shared" si="0"/>
        <v>185000</v>
      </c>
      <c r="H226" s="38"/>
      <c r="I226" s="492"/>
    </row>
    <row r="227" spans="1:9" s="88" customFormat="1" ht="29.25" customHeight="1">
      <c r="A227" s="753" t="s">
        <v>287</v>
      </c>
      <c r="B227" s="754"/>
      <c r="C227" s="755"/>
      <c r="D227" s="13" t="s">
        <v>74</v>
      </c>
      <c r="E227" s="92">
        <v>165000</v>
      </c>
      <c r="F227" s="36">
        <v>2</v>
      </c>
      <c r="G227" s="63">
        <f>+E227*F227</f>
        <v>330000</v>
      </c>
      <c r="H227" s="38"/>
      <c r="I227" s="492"/>
    </row>
    <row r="228" spans="1:9" s="88" customFormat="1" ht="30.75" customHeight="1">
      <c r="A228" s="753" t="s">
        <v>275</v>
      </c>
      <c r="B228" s="754"/>
      <c r="C228" s="755"/>
      <c r="D228" s="13" t="s">
        <v>74</v>
      </c>
      <c r="E228" s="92">
        <v>450000</v>
      </c>
      <c r="F228" s="36">
        <v>1</v>
      </c>
      <c r="G228" s="63">
        <f t="shared" si="0"/>
        <v>450000</v>
      </c>
      <c r="H228" s="38"/>
      <c r="I228" s="492"/>
    </row>
    <row r="229" spans="1:9" s="88" customFormat="1">
      <c r="A229" s="756" t="s">
        <v>128</v>
      </c>
      <c r="B229" s="757"/>
      <c r="C229" s="758"/>
      <c r="D229" s="13" t="s">
        <v>172</v>
      </c>
      <c r="E229" s="14">
        <f>'2.3.1. APUS BASICOS'!H11</f>
        <v>372450</v>
      </c>
      <c r="F229" s="37">
        <f>0.25*1.05</f>
        <v>0.26250000000000001</v>
      </c>
      <c r="G229" s="14">
        <f>F229*E229</f>
        <v>97768.125</v>
      </c>
      <c r="H229" s="38"/>
      <c r="I229" s="492"/>
    </row>
    <row r="230" spans="1:9" s="88" customFormat="1" ht="13.7" customHeight="1" thickBot="1">
      <c r="A230" s="759" t="s">
        <v>34</v>
      </c>
      <c r="B230" s="760"/>
      <c r="C230" s="761"/>
      <c r="D230" s="42" t="s">
        <v>35</v>
      </c>
      <c r="E230" s="98">
        <f>2400/1.19</f>
        <v>2016.8067226890757</v>
      </c>
      <c r="F230" s="44">
        <f>2*F229</f>
        <v>0.52500000000000002</v>
      </c>
      <c r="G230" s="66">
        <f t="shared" si="0"/>
        <v>1058.8235294117649</v>
      </c>
      <c r="H230" s="38"/>
      <c r="I230" s="492"/>
    </row>
    <row r="231" spans="1:9" s="88" customFormat="1" ht="12" thickBot="1">
      <c r="A231" s="31"/>
      <c r="B231" s="31"/>
      <c r="C231" s="31"/>
      <c r="D231" s="31"/>
      <c r="E231" s="31"/>
      <c r="F231" s="31"/>
      <c r="G231" s="47" t="s">
        <v>59</v>
      </c>
      <c r="H231" s="48">
        <f>SUM(G219:G230)</f>
        <v>2454826.9485294116</v>
      </c>
      <c r="I231" s="492"/>
    </row>
    <row r="232" spans="1:9" s="88" customFormat="1" ht="12" thickBot="1">
      <c r="A232" s="90" t="s">
        <v>63</v>
      </c>
      <c r="B232" s="90"/>
      <c r="C232" s="49"/>
      <c r="D232" s="31"/>
      <c r="E232" s="31"/>
      <c r="F232" s="31"/>
      <c r="G232" s="31"/>
      <c r="H232" s="31"/>
      <c r="I232" s="492"/>
    </row>
    <row r="233" spans="1:9" s="88" customFormat="1">
      <c r="A233" s="50"/>
      <c r="B233" s="51"/>
      <c r="C233" s="52" t="s">
        <v>64</v>
      </c>
      <c r="D233" s="32" t="s">
        <v>65</v>
      </c>
      <c r="E233" s="32" t="s">
        <v>75</v>
      </c>
      <c r="F233" s="32" t="s">
        <v>67</v>
      </c>
      <c r="G233" s="53" t="s">
        <v>56</v>
      </c>
      <c r="H233" s="35"/>
      <c r="I233" s="492"/>
    </row>
    <row r="234" spans="1:9" s="88" customFormat="1">
      <c r="A234" s="762"/>
      <c r="B234" s="763"/>
      <c r="C234" s="56"/>
      <c r="D234" s="56"/>
      <c r="E234" s="56"/>
      <c r="F234" s="57"/>
      <c r="G234" s="36"/>
      <c r="H234" s="38"/>
      <c r="I234" s="492"/>
    </row>
    <row r="235" spans="1:9" s="88" customFormat="1">
      <c r="A235" s="54"/>
      <c r="B235" s="55"/>
      <c r="C235" s="58"/>
      <c r="D235" s="13"/>
      <c r="E235" s="59"/>
      <c r="F235" s="36"/>
      <c r="G235" s="36"/>
      <c r="H235" s="38"/>
      <c r="I235" s="492"/>
    </row>
    <row r="236" spans="1:9" s="88" customFormat="1" ht="12" thickBot="1">
      <c r="A236" s="60"/>
      <c r="B236" s="61"/>
      <c r="C236" s="42"/>
      <c r="D236" s="43"/>
      <c r="E236" s="44"/>
      <c r="F236" s="45"/>
      <c r="G236" s="42"/>
      <c r="H236" s="38"/>
      <c r="I236" s="492"/>
    </row>
    <row r="237" spans="1:9" s="88" customFormat="1" ht="12" thickBot="1">
      <c r="A237" s="31"/>
      <c r="B237" s="31"/>
      <c r="C237" s="31"/>
      <c r="D237" s="31"/>
      <c r="E237" s="31"/>
      <c r="F237" s="31"/>
      <c r="G237" s="47" t="s">
        <v>59</v>
      </c>
      <c r="H237" s="48">
        <f>+G234</f>
        <v>0</v>
      </c>
      <c r="I237" s="492"/>
    </row>
    <row r="238" spans="1:9" s="88" customFormat="1" ht="12" thickBot="1">
      <c r="A238" s="90" t="s">
        <v>68</v>
      </c>
      <c r="B238" s="90"/>
      <c r="C238" s="31"/>
      <c r="D238" s="31"/>
      <c r="E238" s="31"/>
      <c r="F238" s="31"/>
      <c r="G238" s="31"/>
      <c r="H238" s="31"/>
      <c r="I238" s="492"/>
    </row>
    <row r="239" spans="1:9" s="88" customFormat="1">
      <c r="A239" s="719" t="s">
        <v>53</v>
      </c>
      <c r="B239" s="720"/>
      <c r="C239" s="721"/>
      <c r="D239" s="32" t="s">
        <v>7</v>
      </c>
      <c r="E239" s="33" t="s">
        <v>54</v>
      </c>
      <c r="F239" s="32" t="s">
        <v>55</v>
      </c>
      <c r="G239" s="53" t="s">
        <v>56</v>
      </c>
      <c r="H239" s="35"/>
      <c r="I239" s="492"/>
    </row>
    <row r="240" spans="1:9" s="88" customFormat="1">
      <c r="A240" s="713" t="s">
        <v>126</v>
      </c>
      <c r="B240" s="714"/>
      <c r="C240" s="715"/>
      <c r="D240" s="62" t="s">
        <v>69</v>
      </c>
      <c r="E240" s="451">
        <f>'2.8. CUADRILLAS'!$G$24</f>
        <v>47129</v>
      </c>
      <c r="F240" s="37">
        <v>0.30362272119947592</v>
      </c>
      <c r="G240" s="14">
        <f>E240/F240</f>
        <v>155222.24362463606</v>
      </c>
      <c r="H240" s="38"/>
      <c r="I240" s="492"/>
    </row>
    <row r="241" spans="1:9" s="88" customFormat="1" ht="12" thickBot="1">
      <c r="A241" s="722"/>
      <c r="B241" s="723"/>
      <c r="C241" s="724"/>
      <c r="D241" s="64"/>
      <c r="E241" s="44"/>
      <c r="F241" s="65"/>
      <c r="G241" s="66"/>
      <c r="H241" s="38"/>
      <c r="I241" s="492"/>
    </row>
    <row r="242" spans="1:9" s="88" customFormat="1" ht="12" thickBot="1">
      <c r="A242" s="31"/>
      <c r="B242" s="31"/>
      <c r="C242" s="31"/>
      <c r="D242" s="31"/>
      <c r="E242" s="31"/>
      <c r="F242" s="31"/>
      <c r="G242" s="47" t="s">
        <v>59</v>
      </c>
      <c r="H242" s="48">
        <f>SUM(G240:G241)</f>
        <v>155222.24362463606</v>
      </c>
      <c r="I242" s="492"/>
    </row>
    <row r="243" spans="1:9" s="88" customFormat="1" ht="6.75" customHeight="1" thickBot="1">
      <c r="A243" s="31"/>
      <c r="B243" s="31"/>
      <c r="C243" s="31"/>
      <c r="D243" s="31"/>
      <c r="E243" s="31"/>
      <c r="F243" s="31"/>
      <c r="G243" s="11"/>
      <c r="H243" s="31"/>
      <c r="I243" s="492"/>
    </row>
    <row r="244" spans="1:9" s="88" customFormat="1" ht="12" thickBot="1">
      <c r="A244" s="31"/>
      <c r="B244" s="31"/>
      <c r="C244" s="31"/>
      <c r="D244" s="31"/>
      <c r="E244" s="67" t="s">
        <v>70</v>
      </c>
      <c r="F244" s="68"/>
      <c r="G244" s="68"/>
      <c r="H244" s="48">
        <f>ROUND(H216+H231+H237+H242,0)</f>
        <v>2625571</v>
      </c>
      <c r="I244" s="492">
        <v>2147296.5986394598</v>
      </c>
    </row>
    <row r="245" spans="1:9" hidden="1"/>
    <row r="246" spans="1:9" ht="176.25" customHeight="1" thickBot="1"/>
    <row r="247" spans="1:9" ht="68.25" customHeight="1" thickBot="1">
      <c r="A247" s="730">
        <f>A202</f>
        <v>0</v>
      </c>
      <c r="B247" s="731"/>
      <c r="C247" s="731"/>
      <c r="D247" s="731"/>
      <c r="E247" s="731"/>
      <c r="F247" s="731"/>
      <c r="G247" s="731"/>
      <c r="H247" s="732"/>
    </row>
    <row r="248" spans="1:9" s="88" customFormat="1" ht="19.5" customHeight="1" thickBot="1">
      <c r="A248" s="733" t="str">
        <f ca="1">$A$31</f>
        <v xml:space="preserve">ANALISIS DE PRECIOS UNITARIOS </v>
      </c>
      <c r="B248" s="734"/>
      <c r="C248" s="734"/>
      <c r="D248" s="734"/>
      <c r="E248" s="734"/>
      <c r="F248" s="734"/>
      <c r="G248" s="735" t="str">
        <f>G31</f>
        <v>ENERO DE 2026</v>
      </c>
      <c r="H248" s="736"/>
      <c r="I248" s="492"/>
    </row>
    <row r="249" spans="1:9" s="88" customFormat="1" ht="10.5" customHeight="1" thickBot="1">
      <c r="A249" s="737"/>
      <c r="B249" s="738"/>
      <c r="C249" s="738"/>
      <c r="D249" s="738"/>
      <c r="E249" s="738"/>
      <c r="F249" s="738"/>
      <c r="G249" s="738"/>
      <c r="H249" s="739"/>
      <c r="I249" s="492"/>
    </row>
    <row r="250" spans="1:9" s="88" customFormat="1" ht="28.5" customHeight="1" thickBot="1">
      <c r="A250" s="740" t="str">
        <f>$A$33</f>
        <v>IMPLEMENTACION DE SOLUCIONES BASADAS EN NATURALEZA – ESTUFAS ECOEFICIENTES – COMO ESTRATEGIAS DE DISMINUCION DE LA DEFORESTACION Y LA EMISION DE GEI EN EL MUNICIPIO DE MELGAR TOLIMA</v>
      </c>
      <c r="B250" s="741"/>
      <c r="C250" s="741"/>
      <c r="D250" s="741"/>
      <c r="E250" s="741"/>
      <c r="F250" s="741"/>
      <c r="G250" s="741"/>
      <c r="H250" s="742"/>
      <c r="I250" s="492"/>
    </row>
    <row r="251" spans="1:9" s="88" customFormat="1" ht="8.25" customHeight="1" thickBot="1">
      <c r="A251" s="743"/>
      <c r="B251" s="744"/>
      <c r="C251" s="744"/>
      <c r="D251" s="744"/>
      <c r="E251" s="744"/>
      <c r="F251" s="744"/>
      <c r="G251" s="744"/>
      <c r="H251" s="745"/>
      <c r="I251" s="492"/>
    </row>
    <row r="252" spans="1:9" s="88" customFormat="1" ht="9.75" customHeight="1">
      <c r="A252" s="259" t="s">
        <v>48</v>
      </c>
      <c r="B252" s="749" t="str">
        <f>'2. PRESUPUESTO - 150 UNIDADES'!B16</f>
        <v xml:space="preserve">Transporte de materiales </v>
      </c>
      <c r="C252" s="749"/>
      <c r="D252" s="749"/>
      <c r="E252" s="749"/>
      <c r="F252" s="749"/>
      <c r="G252" s="253" t="s">
        <v>50</v>
      </c>
      <c r="H252" s="261" t="str">
        <f>'2. PRESUPUESTO - 150 UNIDADES'!A16</f>
        <v>2.6</v>
      </c>
      <c r="I252" s="492"/>
    </row>
    <row r="253" spans="1:9" s="88" customFormat="1" ht="12" thickBot="1">
      <c r="A253" s="255"/>
      <c r="B253" s="256"/>
      <c r="C253" s="257"/>
      <c r="D253" s="256"/>
      <c r="E253" s="256"/>
      <c r="F253" s="256"/>
      <c r="G253" s="256" t="s">
        <v>51</v>
      </c>
      <c r="H253" s="258" t="s">
        <v>204</v>
      </c>
      <c r="I253" s="492"/>
    </row>
    <row r="254" spans="1:9" s="88" customFormat="1" ht="12" thickBot="1">
      <c r="A254" s="89" t="s">
        <v>52</v>
      </c>
      <c r="B254" s="89"/>
      <c r="C254" s="31"/>
      <c r="D254" s="31"/>
      <c r="E254" s="31"/>
      <c r="F254" s="31"/>
      <c r="G254" s="31"/>
      <c r="H254" s="31"/>
      <c r="I254" s="492"/>
    </row>
    <row r="255" spans="1:9" s="88" customFormat="1">
      <c r="A255" s="719" t="s">
        <v>53</v>
      </c>
      <c r="B255" s="720"/>
      <c r="C255" s="721"/>
      <c r="D255" s="32" t="s">
        <v>7</v>
      </c>
      <c r="E255" s="33" t="s">
        <v>54</v>
      </c>
      <c r="F255" s="32" t="s">
        <v>55</v>
      </c>
      <c r="G255" s="53" t="s">
        <v>56</v>
      </c>
      <c r="H255" s="35"/>
      <c r="I255" s="492"/>
    </row>
    <row r="256" spans="1:9">
      <c r="A256" s="713" t="s">
        <v>199</v>
      </c>
      <c r="B256" s="714"/>
      <c r="C256" s="715"/>
      <c r="D256" s="13"/>
      <c r="E256" s="36">
        <v>350000</v>
      </c>
      <c r="F256" s="36">
        <v>1</v>
      </c>
      <c r="G256" s="564">
        <f>E256*F256</f>
        <v>350000</v>
      </c>
      <c r="H256" s="38"/>
    </row>
    <row r="257" spans="1:8" ht="12" thickBot="1">
      <c r="A257" s="722" t="s">
        <v>208</v>
      </c>
      <c r="B257" s="723"/>
      <c r="C257" s="724"/>
      <c r="D257" s="42"/>
      <c r="E257" s="44">
        <f>H279</f>
        <v>0</v>
      </c>
      <c r="F257" s="565">
        <v>0.1</v>
      </c>
      <c r="G257" s="566">
        <f>E257*F257</f>
        <v>0</v>
      </c>
      <c r="H257" s="38"/>
    </row>
    <row r="258" spans="1:8">
      <c r="A258" s="750"/>
      <c r="B258" s="751"/>
      <c r="C258" s="752"/>
      <c r="D258" s="560"/>
      <c r="E258" s="561"/>
      <c r="F258" s="562"/>
      <c r="G258" s="563"/>
      <c r="H258" s="38"/>
    </row>
    <row r="259" spans="1:8">
      <c r="A259" s="713"/>
      <c r="B259" s="714"/>
      <c r="C259" s="715"/>
      <c r="D259" s="39"/>
      <c r="E259" s="41"/>
      <c r="F259" s="36"/>
      <c r="G259" s="14"/>
      <c r="H259" s="38"/>
    </row>
    <row r="260" spans="1:8" ht="12" thickBot="1">
      <c r="A260" s="722"/>
      <c r="B260" s="723"/>
      <c r="C260" s="724"/>
      <c r="D260" s="42"/>
      <c r="E260" s="43"/>
      <c r="F260" s="44"/>
      <c r="G260" s="45"/>
      <c r="H260" s="46"/>
    </row>
    <row r="261" spans="1:8" ht="12" thickBot="1">
      <c r="A261" s="31"/>
      <c r="B261" s="31"/>
      <c r="C261" s="31"/>
      <c r="D261" s="31"/>
      <c r="E261" s="31"/>
      <c r="F261" s="31"/>
      <c r="G261" s="47" t="s">
        <v>59</v>
      </c>
      <c r="H261" s="48">
        <f>+G251+G256+G257</f>
        <v>350000</v>
      </c>
    </row>
    <row r="262" spans="1:8" ht="12" thickBot="1">
      <c r="A262" s="89" t="s">
        <v>60</v>
      </c>
      <c r="B262" s="89"/>
      <c r="C262" s="31"/>
      <c r="D262" s="31"/>
      <c r="E262" s="31"/>
      <c r="F262" s="31"/>
      <c r="G262" s="31"/>
      <c r="H262" s="31"/>
    </row>
    <row r="263" spans="1:8">
      <c r="A263" s="719" t="s">
        <v>53</v>
      </c>
      <c r="B263" s="720"/>
      <c r="C263" s="721"/>
      <c r="D263" s="32" t="s">
        <v>7</v>
      </c>
      <c r="E263" s="32" t="s">
        <v>61</v>
      </c>
      <c r="F263" s="32" t="s">
        <v>62</v>
      </c>
      <c r="G263" s="53" t="s">
        <v>56</v>
      </c>
      <c r="H263" s="35"/>
    </row>
    <row r="264" spans="1:8" ht="12" thickBot="1">
      <c r="A264" s="722" t="s">
        <v>200</v>
      </c>
      <c r="B264" s="723"/>
      <c r="C264" s="724"/>
      <c r="D264" s="42" t="s">
        <v>71</v>
      </c>
      <c r="E264" s="98">
        <v>1100</v>
      </c>
      <c r="F264" s="44">
        <v>20</v>
      </c>
      <c r="G264" s="66">
        <f>+E264*F264</f>
        <v>22000</v>
      </c>
      <c r="H264" s="38"/>
    </row>
    <row r="265" spans="1:8">
      <c r="A265" s="750"/>
      <c r="B265" s="751"/>
      <c r="C265" s="752"/>
      <c r="D265" s="567"/>
      <c r="E265" s="563"/>
      <c r="F265" s="568"/>
      <c r="G265" s="563"/>
      <c r="H265" s="38"/>
    </row>
    <row r="266" spans="1:8">
      <c r="A266" s="713"/>
      <c r="B266" s="714"/>
      <c r="C266" s="715"/>
      <c r="D266" s="13"/>
      <c r="E266" s="69"/>
      <c r="F266" s="37"/>
      <c r="G266" s="14"/>
      <c r="H266" s="38"/>
    </row>
    <row r="267" spans="1:8" ht="12" thickBot="1">
      <c r="A267" s="716"/>
      <c r="B267" s="717"/>
      <c r="C267" s="718"/>
      <c r="D267" s="42"/>
      <c r="E267" s="43"/>
      <c r="F267" s="44"/>
      <c r="G267" s="45"/>
      <c r="H267" s="46"/>
    </row>
    <row r="268" spans="1:8" ht="12" thickBot="1">
      <c r="A268" s="31"/>
      <c r="B268" s="31"/>
      <c r="C268" s="31"/>
      <c r="D268" s="31"/>
      <c r="E268" s="31"/>
      <c r="F268" s="31"/>
      <c r="G268" s="47" t="s">
        <v>59</v>
      </c>
      <c r="H268" s="48">
        <f>SUM(G264:G266)</f>
        <v>22000</v>
      </c>
    </row>
    <row r="269" spans="1:8" ht="12" thickBot="1">
      <c r="A269" s="90" t="s">
        <v>63</v>
      </c>
      <c r="B269" s="90"/>
      <c r="C269" s="49"/>
      <c r="D269" s="31"/>
      <c r="E269" s="31"/>
      <c r="F269" s="31"/>
      <c r="G269" s="31"/>
      <c r="H269" s="31"/>
    </row>
    <row r="270" spans="1:8">
      <c r="A270" s="50"/>
      <c r="B270" s="51"/>
      <c r="C270" s="52" t="s">
        <v>64</v>
      </c>
      <c r="D270" s="32" t="s">
        <v>65</v>
      </c>
      <c r="E270" s="32" t="s">
        <v>66</v>
      </c>
      <c r="F270" s="32" t="s">
        <v>67</v>
      </c>
      <c r="G270" s="53" t="s">
        <v>56</v>
      </c>
      <c r="H270" s="35"/>
    </row>
    <row r="271" spans="1:8">
      <c r="A271" s="54"/>
      <c r="B271" s="55"/>
      <c r="C271" s="56"/>
      <c r="D271" s="56"/>
      <c r="E271" s="56"/>
      <c r="F271" s="57"/>
      <c r="G271" s="36"/>
      <c r="H271" s="38"/>
    </row>
    <row r="272" spans="1:8">
      <c r="A272" s="54"/>
      <c r="B272" s="55"/>
      <c r="C272" s="58"/>
      <c r="D272" s="13"/>
      <c r="E272" s="59"/>
      <c r="F272" s="36"/>
      <c r="G272" s="36"/>
      <c r="H272" s="38"/>
    </row>
    <row r="273" spans="1:9" ht="12" thickBot="1">
      <c r="A273" s="60"/>
      <c r="B273" s="61"/>
      <c r="C273" s="42"/>
      <c r="D273" s="43"/>
      <c r="E273" s="44"/>
      <c r="F273" s="45"/>
      <c r="G273" s="42"/>
      <c r="H273" s="38"/>
    </row>
    <row r="274" spans="1:9" ht="12" thickBot="1">
      <c r="A274" s="31"/>
      <c r="B274" s="31"/>
      <c r="C274" s="31"/>
      <c r="D274" s="31"/>
      <c r="E274" s="31"/>
      <c r="F274" s="31"/>
      <c r="G274" s="47" t="s">
        <v>59</v>
      </c>
      <c r="H274" s="48">
        <f>SUM(G271:G273)</f>
        <v>0</v>
      </c>
    </row>
    <row r="275" spans="1:9" ht="12" thickBot="1">
      <c r="A275" s="90" t="s">
        <v>68</v>
      </c>
      <c r="B275" s="90"/>
      <c r="C275" s="31"/>
      <c r="D275" s="31"/>
      <c r="E275" s="31"/>
      <c r="F275" s="31"/>
      <c r="G275" s="31"/>
      <c r="H275" s="31"/>
    </row>
    <row r="276" spans="1:9">
      <c r="A276" s="719" t="s">
        <v>53</v>
      </c>
      <c r="B276" s="720"/>
      <c r="C276" s="721"/>
      <c r="D276" s="32" t="s">
        <v>7</v>
      </c>
      <c r="E276" s="33" t="s">
        <v>54</v>
      </c>
      <c r="F276" s="32" t="s">
        <v>55</v>
      </c>
      <c r="G276" s="34" t="s">
        <v>56</v>
      </c>
      <c r="H276" s="35"/>
    </row>
    <row r="277" spans="1:9">
      <c r="A277" s="164">
        <v>3</v>
      </c>
      <c r="B277" s="713" t="s">
        <v>118</v>
      </c>
      <c r="C277" s="715"/>
      <c r="D277" s="62" t="s">
        <v>69</v>
      </c>
      <c r="E277" s="91">
        <f>'2.8. CUADRILLAS'!$I$27</f>
        <v>0</v>
      </c>
      <c r="F277" s="37">
        <v>0.61668434209938738</v>
      </c>
      <c r="G277" s="14">
        <f>(A277*E277)/F277</f>
        <v>0</v>
      </c>
      <c r="H277" s="38"/>
    </row>
    <row r="278" spans="1:9" ht="12" thickBot="1">
      <c r="A278" s="722"/>
      <c r="B278" s="723"/>
      <c r="C278" s="724"/>
      <c r="D278" s="64"/>
      <c r="E278" s="44"/>
      <c r="F278" s="65"/>
      <c r="G278" s="45"/>
      <c r="H278" s="46"/>
    </row>
    <row r="279" spans="1:9" ht="12" thickBot="1">
      <c r="A279" s="31"/>
      <c r="B279" s="31"/>
      <c r="C279" s="31"/>
      <c r="D279" s="31"/>
      <c r="E279" s="31"/>
      <c r="F279" s="31"/>
      <c r="G279" s="47" t="s">
        <v>59</v>
      </c>
      <c r="H279" s="70">
        <f>SUM(G277:G278)</f>
        <v>0</v>
      </c>
    </row>
    <row r="280" spans="1:9" ht="12" thickBot="1">
      <c r="A280" s="31"/>
      <c r="B280" s="31"/>
      <c r="C280" s="31"/>
      <c r="D280" s="31"/>
      <c r="E280" s="31"/>
      <c r="F280" s="31"/>
      <c r="G280" s="11"/>
      <c r="H280" s="31"/>
    </row>
    <row r="281" spans="1:9" ht="12" thickBot="1">
      <c r="A281" s="31"/>
      <c r="B281" s="31"/>
      <c r="C281" s="31"/>
      <c r="D281" s="31"/>
      <c r="E281" s="67" t="s">
        <v>70</v>
      </c>
      <c r="F281" s="68"/>
      <c r="G281" s="68"/>
      <c r="H281" s="279">
        <f>ROUND(H261+H268+H274+H279,0)</f>
        <v>372000</v>
      </c>
      <c r="I281" s="491">
        <v>226202.284282134</v>
      </c>
    </row>
    <row r="282" spans="1:9" ht="144.75" customHeight="1" thickBot="1">
      <c r="A282" s="746"/>
      <c r="B282" s="747"/>
      <c r="C282" s="747"/>
      <c r="D282" s="747"/>
      <c r="E282" s="747"/>
      <c r="F282" s="747"/>
      <c r="G282" s="747"/>
      <c r="H282" s="748"/>
    </row>
  </sheetData>
  <mergeCells count="165">
    <mergeCell ref="G248:H248"/>
    <mergeCell ref="A31:F31"/>
    <mergeCell ref="G31:H31"/>
    <mergeCell ref="A60:F60"/>
    <mergeCell ref="G60:H60"/>
    <mergeCell ref="A95:F95"/>
    <mergeCell ref="G95:H95"/>
    <mergeCell ref="A129:F129"/>
    <mergeCell ref="G129:H129"/>
    <mergeCell ref="A166:F166"/>
    <mergeCell ref="G166:H166"/>
    <mergeCell ref="A203:F203"/>
    <mergeCell ref="G203:H203"/>
    <mergeCell ref="A89:C89"/>
    <mergeCell ref="A76:C76"/>
    <mergeCell ref="A77:C77"/>
    <mergeCell ref="A78:C78"/>
    <mergeCell ref="B64:D64"/>
    <mergeCell ref="A67:C67"/>
    <mergeCell ref="A239:C239"/>
    <mergeCell ref="A240:C240"/>
    <mergeCell ref="B207:F207"/>
    <mergeCell ref="A177:C177"/>
    <mergeCell ref="A179:C179"/>
    <mergeCell ref="A182:C182"/>
    <mergeCell ref="A183:C183"/>
    <mergeCell ref="A184:C184"/>
    <mergeCell ref="A185:C185"/>
    <mergeCell ref="A186:C186"/>
    <mergeCell ref="A195:C195"/>
    <mergeCell ref="A210:C210"/>
    <mergeCell ref="A248:F248"/>
    <mergeCell ref="A228:C228"/>
    <mergeCell ref="A230:C230"/>
    <mergeCell ref="A234:B234"/>
    <mergeCell ref="A221:C221"/>
    <mergeCell ref="A222:C222"/>
    <mergeCell ref="A223:C223"/>
    <mergeCell ref="A224:C224"/>
    <mergeCell ref="A226:C226"/>
    <mergeCell ref="A218:C218"/>
    <mergeCell ref="A219:C219"/>
    <mergeCell ref="A220:C220"/>
    <mergeCell ref="A227:C227"/>
    <mergeCell ref="A68:C68"/>
    <mergeCell ref="A69:C69"/>
    <mergeCell ref="A196:C196"/>
    <mergeCell ref="A197:C197"/>
    <mergeCell ref="A72:C72"/>
    <mergeCell ref="A87:C87"/>
    <mergeCell ref="A88:C88"/>
    <mergeCell ref="A110:C110"/>
    <mergeCell ref="A111:C111"/>
    <mergeCell ref="A112:C112"/>
    <mergeCell ref="A141:C141"/>
    <mergeCell ref="A70:C70"/>
    <mergeCell ref="A71:C71"/>
    <mergeCell ref="A121:C121"/>
    <mergeCell ref="A122:C122"/>
    <mergeCell ref="A123:C123"/>
    <mergeCell ref="B133:F133"/>
    <mergeCell ref="A131:H131"/>
    <mergeCell ref="B99:F99"/>
    <mergeCell ref="A102:C102"/>
    <mergeCell ref="A103:C103"/>
    <mergeCell ref="A104:C104"/>
    <mergeCell ref="A105:C105"/>
    <mergeCell ref="A178:C178"/>
    <mergeCell ref="A38:C38"/>
    <mergeCell ref="A39:C39"/>
    <mergeCell ref="A43:C43"/>
    <mergeCell ref="A52:C52"/>
    <mergeCell ref="A53:C53"/>
    <mergeCell ref="A54:C54"/>
    <mergeCell ref="A40:C40"/>
    <mergeCell ref="A41:C41"/>
    <mergeCell ref="A42:C42"/>
    <mergeCell ref="A106:C106"/>
    <mergeCell ref="A109:C109"/>
    <mergeCell ref="A256:C256"/>
    <mergeCell ref="A257:C257"/>
    <mergeCell ref="A258:C258"/>
    <mergeCell ref="A132:H132"/>
    <mergeCell ref="A165:H165"/>
    <mergeCell ref="A167:H167"/>
    <mergeCell ref="A168:H168"/>
    <mergeCell ref="A169:H169"/>
    <mergeCell ref="A202:H202"/>
    <mergeCell ref="A204:H204"/>
    <mergeCell ref="A205:H205"/>
    <mergeCell ref="A206:H206"/>
    <mergeCell ref="A247:H247"/>
    <mergeCell ref="A249:H249"/>
    <mergeCell ref="A136:C136"/>
    <mergeCell ref="A137:C137"/>
    <mergeCell ref="A241:C241"/>
    <mergeCell ref="A229:C229"/>
    <mergeCell ref="A213:C213"/>
    <mergeCell ref="A214:C214"/>
    <mergeCell ref="A215:C215"/>
    <mergeCell ref="A211:C211"/>
    <mergeCell ref="A265:C265"/>
    <mergeCell ref="A266:C266"/>
    <mergeCell ref="A267:C267"/>
    <mergeCell ref="A276:C276"/>
    <mergeCell ref="A138:C138"/>
    <mergeCell ref="A139:C139"/>
    <mergeCell ref="A140:C140"/>
    <mergeCell ref="A158:C158"/>
    <mergeCell ref="A159:C159"/>
    <mergeCell ref="A152:C152"/>
    <mergeCell ref="A144:C144"/>
    <mergeCell ref="A145:C145"/>
    <mergeCell ref="A146:C146"/>
    <mergeCell ref="A147:C147"/>
    <mergeCell ref="A148:C148"/>
    <mergeCell ref="A157:C157"/>
    <mergeCell ref="A173:C173"/>
    <mergeCell ref="A174:C174"/>
    <mergeCell ref="A225:C225"/>
    <mergeCell ref="A250:H250"/>
    <mergeCell ref="A212:C212"/>
    <mergeCell ref="B170:F170"/>
    <mergeCell ref="A175:C175"/>
    <mergeCell ref="A176:C176"/>
    <mergeCell ref="A282:H282"/>
    <mergeCell ref="A251:H251"/>
    <mergeCell ref="B252:F252"/>
    <mergeCell ref="A255:C255"/>
    <mergeCell ref="A278:C278"/>
    <mergeCell ref="B277:C277"/>
    <mergeCell ref="A30:H30"/>
    <mergeCell ref="A32:H32"/>
    <mergeCell ref="A33:H33"/>
    <mergeCell ref="A34:H34"/>
    <mergeCell ref="A59:H59"/>
    <mergeCell ref="A61:H61"/>
    <mergeCell ref="A62:H62"/>
    <mergeCell ref="A63:H63"/>
    <mergeCell ref="A94:H94"/>
    <mergeCell ref="A96:H96"/>
    <mergeCell ref="A97:H97"/>
    <mergeCell ref="A98:H98"/>
    <mergeCell ref="A128:H128"/>
    <mergeCell ref="A130:H130"/>
    <mergeCell ref="A259:C259"/>
    <mergeCell ref="A260:C260"/>
    <mergeCell ref="A263:C263"/>
    <mergeCell ref="A264:C264"/>
    <mergeCell ref="A12:C12"/>
    <mergeCell ref="A13:C13"/>
    <mergeCell ref="A14:C14"/>
    <mergeCell ref="A23:C23"/>
    <mergeCell ref="A24:C24"/>
    <mergeCell ref="A25:C25"/>
    <mergeCell ref="A20:B20"/>
    <mergeCell ref="A1:H1"/>
    <mergeCell ref="A2:F2"/>
    <mergeCell ref="G2:H2"/>
    <mergeCell ref="A3:H3"/>
    <mergeCell ref="A4:H4"/>
    <mergeCell ref="A5:H5"/>
    <mergeCell ref="A9:C9"/>
    <mergeCell ref="A10:C10"/>
    <mergeCell ref="A11:C11"/>
  </mergeCells>
  <printOptions horizontalCentered="1"/>
  <pageMargins left="0.70866141732283472" right="0.70866141732283472" top="1.299212598425197" bottom="0.74803149606299213" header="0.31496062992125984" footer="0.31496062992125984"/>
  <pageSetup paperSize="9" scale="90" orientation="portrait" r:id="rId1"/>
  <rowBreaks count="3" manualBreakCount="3">
    <brk id="58" max="7" man="1"/>
    <brk id="127" max="15" man="1"/>
    <brk id="201"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D4051-84DA-4088-A35C-2334F69D204B}">
  <sheetPr codeName="Hoja11">
    <tabColor rgb="FFFFFF00"/>
  </sheetPr>
  <dimension ref="A1:O44"/>
  <sheetViews>
    <sheetView view="pageBreakPreview" zoomScaleNormal="100" zoomScaleSheetLayoutView="100" workbookViewId="0">
      <selection activeCell="P14" sqref="P14"/>
    </sheetView>
  </sheetViews>
  <sheetFormatPr baseColWidth="10" defaultColWidth="11.42578125" defaultRowHeight="12.75"/>
  <cols>
    <col min="1" max="1" width="3.5703125" style="97" customWidth="1"/>
    <col min="2" max="2" width="38.85546875" style="97" customWidth="1"/>
    <col min="3" max="3" width="6.85546875" style="97" customWidth="1"/>
    <col min="4" max="4" width="7.85546875" style="97" customWidth="1"/>
    <col min="5" max="5" width="10.5703125" style="97" customWidth="1"/>
    <col min="6" max="7" width="11.42578125" style="97"/>
    <col min="8" max="8" width="11.7109375" style="97" bestFit="1" customWidth="1"/>
    <col min="9" max="10" width="0" style="96" hidden="1" customWidth="1"/>
    <col min="11" max="11" width="14.85546875" style="96" hidden="1" customWidth="1"/>
    <col min="12" max="12" width="0" style="96" hidden="1" customWidth="1"/>
    <col min="13" max="13" width="11.42578125" style="97"/>
    <col min="14" max="14" width="12.85546875" style="97" bestFit="1" customWidth="1"/>
    <col min="15" max="16384" width="11.42578125" style="97"/>
  </cols>
  <sheetData>
    <row r="1" spans="1:15" ht="71.25" customHeight="1" thickBot="1">
      <c r="A1" s="794">
        <f>'2.3. APU ESTUFA FIJA!'!A30</f>
        <v>0</v>
      </c>
      <c r="B1" s="795"/>
      <c r="C1" s="795"/>
      <c r="D1" s="795"/>
      <c r="E1" s="795"/>
      <c r="F1" s="795"/>
      <c r="G1" s="795"/>
      <c r="H1" s="796"/>
    </row>
    <row r="2" spans="1:15" ht="17.25" customHeight="1" thickBot="1">
      <c r="A2" s="733" t="str">
        <f ca="1">'2.3. APU ESTUFA FIJA!'!A166</f>
        <v xml:space="preserve">ANALISIS DE PRECIOS UNITARIOS </v>
      </c>
      <c r="B2" s="734"/>
      <c r="C2" s="734"/>
      <c r="D2" s="734"/>
      <c r="E2" s="734"/>
      <c r="F2" s="734"/>
      <c r="G2" s="735" t="str">
        <f>'2.3. APU ESTUFA FIJA!'!G248</f>
        <v>ENERO DE 2026</v>
      </c>
      <c r="H2" s="736"/>
    </row>
    <row r="3" spans="1:15" ht="3" customHeight="1" thickBot="1">
      <c r="A3" s="788"/>
      <c r="B3" s="789"/>
      <c r="C3" s="789"/>
      <c r="D3" s="789"/>
      <c r="E3" s="789"/>
      <c r="F3" s="789"/>
      <c r="G3" s="789"/>
      <c r="H3" s="790"/>
    </row>
    <row r="4" spans="1:15" ht="32.25" customHeight="1" thickBot="1">
      <c r="A4" s="791" t="str">
        <f>'2.3. APU ESTUFA FIJA!'!A168</f>
        <v>IMPLEMENTACION DE SOLUCIONES BASADAS EN NATURALEZA – ESTUFAS ECOEFICIENTES – COMO ESTRATEGIAS DE DISMINUCION DE LA DEFORESTACION Y LA EMISION DE GEI EN EL MUNICIPIO DE MELGAR TOLIMA</v>
      </c>
      <c r="B4" s="792"/>
      <c r="C4" s="792"/>
      <c r="D4" s="792"/>
      <c r="E4" s="792"/>
      <c r="F4" s="792"/>
      <c r="G4" s="792"/>
      <c r="H4" s="793"/>
    </row>
    <row r="5" spans="1:15" ht="6.75" customHeight="1" thickBot="1">
      <c r="A5" s="766"/>
      <c r="B5" s="767"/>
      <c r="C5" s="767"/>
      <c r="D5" s="767"/>
      <c r="E5" s="767"/>
      <c r="F5" s="767"/>
      <c r="G5" s="767"/>
      <c r="H5" s="768"/>
    </row>
    <row r="6" spans="1:15" ht="15" customHeight="1" thickBot="1">
      <c r="A6" s="783" t="s">
        <v>100</v>
      </c>
      <c r="B6" s="784"/>
      <c r="C6" s="784"/>
      <c r="D6" s="784"/>
      <c r="E6" s="784"/>
      <c r="F6" s="785"/>
      <c r="G6" s="781" t="s">
        <v>172</v>
      </c>
      <c r="H6" s="782"/>
    </row>
    <row r="7" spans="1:15" s="96" customFormat="1" ht="3" customHeight="1">
      <c r="A7" s="771"/>
      <c r="B7" s="772"/>
      <c r="C7" s="772"/>
      <c r="D7" s="772"/>
      <c r="E7" s="772"/>
      <c r="F7" s="772"/>
      <c r="G7" s="772"/>
      <c r="H7" s="773"/>
      <c r="M7" s="97"/>
      <c r="N7" s="97"/>
      <c r="O7" s="97"/>
    </row>
    <row r="8" spans="1:15" s="96" customFormat="1" ht="13.5" customHeight="1">
      <c r="A8" s="769" t="s">
        <v>94</v>
      </c>
      <c r="B8" s="770"/>
      <c r="C8" s="174" t="s">
        <v>95</v>
      </c>
      <c r="D8" s="175" t="s">
        <v>96</v>
      </c>
      <c r="E8" s="176">
        <v>220</v>
      </c>
      <c r="F8" s="177">
        <v>60</v>
      </c>
      <c r="G8" s="177">
        <f>+E8*F8</f>
        <v>13200</v>
      </c>
      <c r="H8" s="194"/>
      <c r="M8" s="97"/>
      <c r="N8" s="97"/>
      <c r="O8" s="97"/>
    </row>
    <row r="9" spans="1:15" s="96" customFormat="1" ht="13.5" customHeight="1">
      <c r="A9" s="769" t="s">
        <v>97</v>
      </c>
      <c r="B9" s="770"/>
      <c r="C9" s="174" t="s">
        <v>95</v>
      </c>
      <c r="D9" s="175" t="s">
        <v>72</v>
      </c>
      <c r="E9" s="176">
        <v>1.1599999999999999</v>
      </c>
      <c r="F9" s="177">
        <v>75000</v>
      </c>
      <c r="G9" s="177">
        <f>+E9*F9</f>
        <v>87000</v>
      </c>
      <c r="H9" s="194"/>
      <c r="M9" s="97"/>
      <c r="N9" s="97"/>
      <c r="O9" s="97"/>
    </row>
    <row r="10" spans="1:15" s="96" customFormat="1" ht="15" customHeight="1">
      <c r="A10" s="769" t="s">
        <v>98</v>
      </c>
      <c r="B10" s="770"/>
      <c r="C10" s="174" t="s">
        <v>95</v>
      </c>
      <c r="D10" s="175" t="s">
        <v>99</v>
      </c>
      <c r="E10" s="176">
        <v>363</v>
      </c>
      <c r="F10" s="177">
        <v>750</v>
      </c>
      <c r="G10" s="177">
        <f>+E10*F10</f>
        <v>272250</v>
      </c>
      <c r="H10" s="195"/>
      <c r="M10" s="97"/>
      <c r="N10" s="97"/>
      <c r="O10" s="97"/>
    </row>
    <row r="11" spans="1:15" s="96" customFormat="1" ht="15" customHeight="1">
      <c r="A11" s="774"/>
      <c r="B11" s="775"/>
      <c r="C11" s="775"/>
      <c r="D11" s="775"/>
      <c r="E11" s="775"/>
      <c r="F11" s="775"/>
      <c r="G11" s="775"/>
      <c r="H11" s="196">
        <f>G10+G9+G8</f>
        <v>372450</v>
      </c>
      <c r="M11" s="97"/>
      <c r="N11" s="97"/>
      <c r="O11" s="97"/>
    </row>
    <row r="12" spans="1:15" s="96" customFormat="1" ht="18.75" customHeight="1" thickBot="1">
      <c r="A12" s="797"/>
      <c r="B12" s="798"/>
      <c r="C12" s="798"/>
      <c r="D12" s="798"/>
      <c r="E12" s="798"/>
      <c r="F12" s="798"/>
      <c r="G12" s="798"/>
      <c r="H12" s="799"/>
      <c r="M12" s="97"/>
      <c r="N12" s="97"/>
      <c r="O12" s="97"/>
    </row>
    <row r="13" spans="1:15" s="96" customFormat="1" ht="15" customHeight="1" thickBot="1">
      <c r="A13" s="783" t="s">
        <v>104</v>
      </c>
      <c r="B13" s="784"/>
      <c r="C13" s="784"/>
      <c r="D13" s="784"/>
      <c r="E13" s="784"/>
      <c r="F13" s="785"/>
      <c r="G13" s="781" t="s">
        <v>172</v>
      </c>
      <c r="H13" s="782"/>
      <c r="M13" s="97"/>
      <c r="N13" s="97"/>
      <c r="O13" s="97"/>
    </row>
    <row r="14" spans="1:15" s="96" customFormat="1" ht="3.75" customHeight="1">
      <c r="A14" s="776"/>
      <c r="B14" s="777"/>
      <c r="C14" s="777"/>
      <c r="D14" s="777"/>
      <c r="E14" s="777"/>
      <c r="F14" s="777"/>
      <c r="G14" s="777"/>
      <c r="H14" s="778"/>
      <c r="M14" s="97"/>
      <c r="N14" s="97"/>
      <c r="O14" s="97"/>
    </row>
    <row r="15" spans="1:15" s="96" customFormat="1" ht="15" customHeight="1">
      <c r="A15" s="769" t="s">
        <v>94</v>
      </c>
      <c r="B15" s="770"/>
      <c r="C15" s="174" t="s">
        <v>95</v>
      </c>
      <c r="D15" s="175" t="s">
        <v>96</v>
      </c>
      <c r="E15" s="176">
        <v>200</v>
      </c>
      <c r="F15" s="177">
        <f>F8</f>
        <v>60</v>
      </c>
      <c r="G15" s="177">
        <f>+E15*F15</f>
        <v>12000</v>
      </c>
      <c r="H15" s="194"/>
      <c r="M15" s="97"/>
      <c r="N15" s="97"/>
      <c r="O15" s="97"/>
    </row>
    <row r="16" spans="1:15" s="96" customFormat="1" ht="15" customHeight="1">
      <c r="A16" s="769" t="s">
        <v>97</v>
      </c>
      <c r="B16" s="770"/>
      <c r="C16" s="174" t="s">
        <v>95</v>
      </c>
      <c r="D16" s="175" t="s">
        <v>72</v>
      </c>
      <c r="E16" s="176">
        <v>1.2</v>
      </c>
      <c r="F16" s="177">
        <f>F9</f>
        <v>75000</v>
      </c>
      <c r="G16" s="177">
        <f>+E16*F16</f>
        <v>90000</v>
      </c>
      <c r="H16" s="194"/>
      <c r="M16" s="97"/>
      <c r="N16" s="97"/>
      <c r="O16" s="97"/>
    </row>
    <row r="17" spans="1:15" s="96" customFormat="1" ht="15" customHeight="1">
      <c r="A17" s="769" t="s">
        <v>98</v>
      </c>
      <c r="B17" s="770"/>
      <c r="C17" s="174" t="s">
        <v>95</v>
      </c>
      <c r="D17" s="175" t="s">
        <v>99</v>
      </c>
      <c r="E17" s="176">
        <v>300</v>
      </c>
      <c r="F17" s="177">
        <v>750</v>
      </c>
      <c r="G17" s="177">
        <f>+E17*F17</f>
        <v>225000</v>
      </c>
      <c r="H17" s="194"/>
      <c r="M17" s="97"/>
      <c r="N17" s="97"/>
      <c r="O17" s="97"/>
    </row>
    <row r="18" spans="1:15" s="96" customFormat="1" ht="15" customHeight="1">
      <c r="A18" s="774"/>
      <c r="B18" s="775"/>
      <c r="C18" s="775"/>
      <c r="D18" s="775"/>
      <c r="E18" s="775"/>
      <c r="F18" s="775"/>
      <c r="G18" s="775"/>
      <c r="H18" s="197">
        <f>G17+G16+G15</f>
        <v>327000</v>
      </c>
      <c r="M18" s="97"/>
      <c r="N18" s="97"/>
      <c r="O18" s="97"/>
    </row>
    <row r="19" spans="1:15" s="96" customFormat="1">
      <c r="A19" s="802"/>
      <c r="B19" s="803"/>
      <c r="C19" s="803"/>
      <c r="D19" s="803"/>
      <c r="E19" s="803"/>
      <c r="F19" s="803"/>
      <c r="G19" s="803"/>
      <c r="H19" s="804"/>
      <c r="M19" s="97"/>
      <c r="N19" s="97"/>
      <c r="O19" s="97"/>
    </row>
    <row r="20" spans="1:15" s="96" customFormat="1" ht="13.5" thickBot="1">
      <c r="A20" s="805"/>
      <c r="B20" s="806"/>
      <c r="C20" s="806"/>
      <c r="D20" s="806"/>
      <c r="E20" s="806"/>
      <c r="F20" s="806"/>
      <c r="G20" s="806"/>
      <c r="H20" s="807"/>
      <c r="M20" s="97"/>
      <c r="N20" s="97"/>
      <c r="O20" s="97"/>
    </row>
    <row r="21" spans="1:15" ht="19.5" customHeight="1" thickBot="1">
      <c r="A21" s="814" t="s">
        <v>171</v>
      </c>
      <c r="B21" s="815"/>
      <c r="C21" s="815"/>
      <c r="D21" s="815"/>
      <c r="E21" s="815"/>
      <c r="F21" s="815"/>
      <c r="G21" s="786" t="s">
        <v>172</v>
      </c>
      <c r="H21" s="787"/>
    </row>
    <row r="22" spans="1:15" ht="13.5" thickBot="1">
      <c r="A22" s="198" t="s">
        <v>173</v>
      </c>
      <c r="B22" s="178"/>
      <c r="C22" s="179"/>
      <c r="D22" s="180"/>
      <c r="E22" s="181"/>
      <c r="F22" s="181"/>
      <c r="G22" s="182"/>
      <c r="H22" s="199"/>
    </row>
    <row r="23" spans="1:15">
      <c r="A23" s="200" t="s">
        <v>53</v>
      </c>
      <c r="B23" s="183"/>
      <c r="C23" s="184"/>
      <c r="D23" s="185" t="s">
        <v>174</v>
      </c>
      <c r="E23" s="186" t="s">
        <v>55</v>
      </c>
      <c r="F23" s="186" t="s">
        <v>175</v>
      </c>
      <c r="G23" s="187" t="s">
        <v>176</v>
      </c>
      <c r="H23" s="201"/>
    </row>
    <row r="24" spans="1:15">
      <c r="A24" s="202" t="s">
        <v>177</v>
      </c>
      <c r="B24" s="203"/>
      <c r="C24" s="204"/>
      <c r="D24" s="205"/>
      <c r="E24" s="193"/>
      <c r="F24" s="193"/>
      <c r="G24" s="206">
        <f>'2.3. APU ESTUFA FIJA!'!H73</f>
        <v>11782.245635067644</v>
      </c>
      <c r="H24" s="207"/>
    </row>
    <row r="25" spans="1:15" ht="13.5" thickBot="1">
      <c r="A25" s="209"/>
      <c r="B25" s="188"/>
      <c r="C25" s="189"/>
      <c r="D25" s="190"/>
      <c r="E25" s="191"/>
      <c r="F25" s="191"/>
      <c r="G25" s="192" t="s">
        <v>59</v>
      </c>
      <c r="H25" s="210">
        <f>G24</f>
        <v>11782.245635067644</v>
      </c>
    </row>
    <row r="26" spans="1:15" ht="13.5" thickBot="1">
      <c r="A26" s="198" t="s">
        <v>178</v>
      </c>
      <c r="B26" s="178"/>
      <c r="C26" s="179"/>
      <c r="D26" s="180"/>
      <c r="E26" s="181"/>
      <c r="F26" s="181"/>
      <c r="G26" s="182"/>
      <c r="H26" s="199"/>
    </row>
    <row r="27" spans="1:15">
      <c r="A27" s="200" t="s">
        <v>53</v>
      </c>
      <c r="B27" s="183"/>
      <c r="C27" s="184"/>
      <c r="D27" s="185" t="s">
        <v>7</v>
      </c>
      <c r="E27" s="186" t="s">
        <v>62</v>
      </c>
      <c r="F27" s="186" t="s">
        <v>179</v>
      </c>
      <c r="G27" s="187" t="s">
        <v>176</v>
      </c>
      <c r="H27" s="201"/>
    </row>
    <row r="28" spans="1:15" ht="14.25">
      <c r="A28" s="800" t="s">
        <v>98</v>
      </c>
      <c r="B28" s="801"/>
      <c r="C28" s="801"/>
      <c r="D28" s="205" t="s">
        <v>180</v>
      </c>
      <c r="E28" s="211">
        <v>300</v>
      </c>
      <c r="F28" s="212">
        <v>750</v>
      </c>
      <c r="G28" s="213">
        <f>E28*F28</f>
        <v>225000</v>
      </c>
      <c r="H28" s="207"/>
    </row>
    <row r="29" spans="1:15" ht="14.25">
      <c r="A29" s="800" t="s">
        <v>97</v>
      </c>
      <c r="B29" s="801"/>
      <c r="C29" s="801"/>
      <c r="D29" s="205" t="s">
        <v>172</v>
      </c>
      <c r="E29" s="211">
        <v>0.72</v>
      </c>
      <c r="F29" s="212">
        <v>75000</v>
      </c>
      <c r="G29" s="213">
        <f>E29*F29</f>
        <v>54000</v>
      </c>
      <c r="H29" s="207"/>
    </row>
    <row r="30" spans="1:15" ht="14.25">
      <c r="A30" s="800" t="s">
        <v>194</v>
      </c>
      <c r="B30" s="801"/>
      <c r="C30" s="801"/>
      <c r="D30" s="205" t="s">
        <v>172</v>
      </c>
      <c r="E30" s="211">
        <v>0.72</v>
      </c>
      <c r="F30" s="212">
        <v>70000</v>
      </c>
      <c r="G30" s="213">
        <f>E30*F30</f>
        <v>50400</v>
      </c>
      <c r="H30" s="207"/>
    </row>
    <row r="31" spans="1:15" ht="14.25">
      <c r="A31" s="800" t="s">
        <v>181</v>
      </c>
      <c r="B31" s="801"/>
      <c r="C31" s="801"/>
      <c r="D31" s="205" t="s">
        <v>182</v>
      </c>
      <c r="E31" s="211">
        <v>170</v>
      </c>
      <c r="F31" s="212">
        <v>100</v>
      </c>
      <c r="G31" s="213">
        <f>G8</f>
        <v>13200</v>
      </c>
      <c r="H31" s="207"/>
    </row>
    <row r="32" spans="1:15" ht="13.5" thickBot="1">
      <c r="A32" s="209"/>
      <c r="B32" s="188"/>
      <c r="C32" s="189"/>
      <c r="D32" s="190"/>
      <c r="E32" s="191"/>
      <c r="F32" s="191"/>
      <c r="G32" s="192" t="s">
        <v>59</v>
      </c>
      <c r="H32" s="210">
        <f>G31+G30+G29+G28</f>
        <v>342600</v>
      </c>
    </row>
    <row r="33" spans="1:8" ht="13.5" thickBot="1">
      <c r="A33" s="198" t="s">
        <v>183</v>
      </c>
      <c r="B33" s="178"/>
      <c r="C33" s="179"/>
      <c r="D33" s="180"/>
      <c r="E33" s="181"/>
      <c r="F33" s="181"/>
      <c r="G33" s="182"/>
      <c r="H33" s="199"/>
    </row>
    <row r="34" spans="1:8">
      <c r="A34" s="200" t="s">
        <v>184</v>
      </c>
      <c r="B34" s="183"/>
      <c r="C34" s="184"/>
      <c r="D34" s="185" t="s">
        <v>62</v>
      </c>
      <c r="E34" s="186" t="s">
        <v>65</v>
      </c>
      <c r="F34" s="186" t="s">
        <v>185</v>
      </c>
      <c r="G34" s="187" t="s">
        <v>176</v>
      </c>
      <c r="H34" s="201"/>
    </row>
    <row r="35" spans="1:8" ht="14.25">
      <c r="A35" s="800" t="s">
        <v>193</v>
      </c>
      <c r="B35" s="801"/>
      <c r="C35" s="204"/>
      <c r="D35" s="214">
        <v>1</v>
      </c>
      <c r="E35" s="215">
        <v>30</v>
      </c>
      <c r="F35" s="212">
        <v>1500</v>
      </c>
      <c r="G35" s="213">
        <f>+F35*E35*D35</f>
        <v>45000</v>
      </c>
      <c r="H35" s="207"/>
    </row>
    <row r="36" spans="1:8" ht="13.5" thickBot="1">
      <c r="A36" s="209"/>
      <c r="B36" s="188"/>
      <c r="C36" s="189"/>
      <c r="D36" s="190"/>
      <c r="E36" s="191"/>
      <c r="F36" s="191"/>
      <c r="G36" s="192" t="s">
        <v>59</v>
      </c>
      <c r="H36" s="210">
        <f>G35</f>
        <v>45000</v>
      </c>
    </row>
    <row r="37" spans="1:8" ht="13.5" thickBot="1">
      <c r="A37" s="198" t="s">
        <v>186</v>
      </c>
      <c r="B37" s="178"/>
      <c r="C37" s="179"/>
      <c r="D37" s="180"/>
      <c r="E37" s="181"/>
      <c r="F37" s="181"/>
      <c r="G37" s="182"/>
      <c r="H37" s="199"/>
    </row>
    <row r="38" spans="1:8" ht="22.5">
      <c r="A38" s="812" t="s">
        <v>187</v>
      </c>
      <c r="B38" s="813"/>
      <c r="C38" s="183" t="s">
        <v>62</v>
      </c>
      <c r="D38" s="184" t="s">
        <v>188</v>
      </c>
      <c r="E38" s="185" t="s">
        <v>189</v>
      </c>
      <c r="F38" s="186" t="s">
        <v>190</v>
      </c>
      <c r="G38" s="186" t="s">
        <v>55</v>
      </c>
      <c r="H38" s="216" t="s">
        <v>176</v>
      </c>
    </row>
    <row r="39" spans="1:8" ht="32.25" customHeight="1">
      <c r="A39" s="810" t="s">
        <v>191</v>
      </c>
      <c r="B39" s="811"/>
      <c r="C39" s="203">
        <v>3</v>
      </c>
      <c r="D39" s="217">
        <v>32217</v>
      </c>
      <c r="E39" s="205">
        <v>1.9</v>
      </c>
      <c r="F39" s="218">
        <v>61212.3</v>
      </c>
      <c r="G39" s="208">
        <v>0.3</v>
      </c>
      <c r="H39" s="219">
        <v>55091.07</v>
      </c>
    </row>
    <row r="40" spans="1:8" ht="13.5" thickBot="1">
      <c r="A40" s="209"/>
      <c r="B40" s="188"/>
      <c r="C40" s="189"/>
      <c r="D40" s="190"/>
      <c r="E40" s="191"/>
      <c r="F40" s="191"/>
      <c r="G40" s="192" t="s">
        <v>59</v>
      </c>
      <c r="H40" s="220">
        <f>H39</f>
        <v>55091.07</v>
      </c>
    </row>
    <row r="41" spans="1:8" ht="13.5" thickBot="1">
      <c r="A41" s="198"/>
      <c r="B41" s="178"/>
      <c r="C41" s="179"/>
      <c r="D41" s="180"/>
      <c r="E41" s="808"/>
      <c r="F41" s="809"/>
      <c r="G41" s="809"/>
      <c r="H41" s="221"/>
    </row>
    <row r="42" spans="1:8">
      <c r="A42" s="202"/>
      <c r="B42" s="779"/>
      <c r="C42" s="779"/>
      <c r="D42" s="779"/>
      <c r="E42" s="779"/>
      <c r="F42" s="779"/>
      <c r="G42" s="779"/>
      <c r="H42" s="222"/>
    </row>
    <row r="43" spans="1:8" ht="13.5" thickBot="1">
      <c r="A43" s="223"/>
      <c r="B43" s="780"/>
      <c r="C43" s="780"/>
      <c r="D43" s="780"/>
      <c r="E43" s="780"/>
      <c r="F43" s="780"/>
      <c r="G43" s="780"/>
      <c r="H43" s="224">
        <f>+H40+H36+H32+H25</f>
        <v>454473.31563506764</v>
      </c>
    </row>
    <row r="44" spans="1:8" ht="144" customHeight="1">
      <c r="A44" s="765"/>
      <c r="B44" s="765"/>
      <c r="C44" s="765"/>
      <c r="D44" s="765"/>
      <c r="E44" s="765"/>
      <c r="F44" s="765"/>
      <c r="G44" s="765"/>
      <c r="H44" s="765"/>
    </row>
  </sheetData>
  <mergeCells count="35">
    <mergeCell ref="A35:B35"/>
    <mergeCell ref="E41:G41"/>
    <mergeCell ref="A39:B39"/>
    <mergeCell ref="A38:B38"/>
    <mergeCell ref="A21:F21"/>
    <mergeCell ref="A12:H12"/>
    <mergeCell ref="A28:C28"/>
    <mergeCell ref="A29:C29"/>
    <mergeCell ref="A30:C30"/>
    <mergeCell ref="A31:C31"/>
    <mergeCell ref="A19:H19"/>
    <mergeCell ref="A20:H20"/>
    <mergeCell ref="A3:H3"/>
    <mergeCell ref="A4:H4"/>
    <mergeCell ref="A1:H1"/>
    <mergeCell ref="G6:H6"/>
    <mergeCell ref="A6:F6"/>
    <mergeCell ref="A2:F2"/>
    <mergeCell ref="G2:H2"/>
    <mergeCell ref="A44:H44"/>
    <mergeCell ref="A5:H5"/>
    <mergeCell ref="A8:B8"/>
    <mergeCell ref="A9:B9"/>
    <mergeCell ref="A7:H7"/>
    <mergeCell ref="A11:G11"/>
    <mergeCell ref="A18:G18"/>
    <mergeCell ref="A10:B10"/>
    <mergeCell ref="A15:B15"/>
    <mergeCell ref="A16:B16"/>
    <mergeCell ref="A17:B17"/>
    <mergeCell ref="A14:H14"/>
    <mergeCell ref="B42:G43"/>
    <mergeCell ref="G13:H13"/>
    <mergeCell ref="A13:F13"/>
    <mergeCell ref="G21:H21"/>
  </mergeCells>
  <printOptions horizontalCentered="1"/>
  <pageMargins left="0.70866141732283472" right="0.70866141732283472" top="1.7311023622047246" bottom="0.74803149606299213" header="0.31496062992125984" footer="0.31496062992125984"/>
  <pageSetup paperSize="9" scale="7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1CEDE-94AB-4428-B38A-AD6141A702DF}">
  <sheetPr codeName="Hoja5"/>
  <dimension ref="A1:O44"/>
  <sheetViews>
    <sheetView showGridLines="0" view="pageBreakPreview" zoomScale="130" zoomScaleNormal="90" zoomScaleSheetLayoutView="130" workbookViewId="0">
      <selection activeCell="A2" sqref="A2:M2"/>
    </sheetView>
  </sheetViews>
  <sheetFormatPr baseColWidth="10" defaultColWidth="10.85546875" defaultRowHeight="12.75"/>
  <cols>
    <col min="1" max="1" width="5.85546875" style="80" customWidth="1"/>
    <col min="2" max="2" width="33.28515625" style="80" customWidth="1"/>
    <col min="3" max="4" width="10.85546875" style="80" hidden="1" customWidth="1"/>
    <col min="5" max="5" width="14.5703125" style="80" hidden="1" customWidth="1"/>
    <col min="6" max="6" width="16" style="80" hidden="1" customWidth="1"/>
    <col min="7" max="7" width="13.85546875" style="80" customWidth="1"/>
    <col min="8" max="8" width="7.140625" style="80" customWidth="1"/>
    <col min="9" max="10" width="13.28515625" style="80" customWidth="1"/>
    <col min="11" max="12" width="13" style="80" customWidth="1"/>
    <col min="13" max="13" width="6.42578125" style="80" customWidth="1"/>
    <col min="14" max="15" width="14.85546875" style="80" bestFit="1" customWidth="1"/>
    <col min="16" max="16384" width="10.85546875" style="80"/>
  </cols>
  <sheetData>
    <row r="1" spans="1:13" ht="69.75" customHeight="1" thickBot="1">
      <c r="A1" s="646"/>
      <c r="B1" s="683"/>
      <c r="C1" s="683"/>
      <c r="D1" s="683"/>
      <c r="E1" s="683"/>
      <c r="F1" s="683"/>
      <c r="G1" s="683"/>
      <c r="H1" s="683"/>
      <c r="I1" s="683"/>
      <c r="J1" s="683"/>
      <c r="K1" s="683"/>
      <c r="L1" s="683"/>
      <c r="M1" s="684"/>
    </row>
    <row r="2" spans="1:13" ht="32.25" customHeight="1" thickBot="1">
      <c r="A2" s="842" t="str">
        <f>+'2.2. CANTIDADES'!A2:F2</f>
        <v>IMPLEMENTACION DE SOLUCIONES BASADAS EN NATURALEZA – ESTUFAS ECOEFICIENTES – COMO ESTRATEGIAS DE DISMINUCION DE LA DEFORESTACION Y LA EMISION DE GEI EN EL MUNICIPIO DE MELGAR TOLIMA</v>
      </c>
      <c r="B2" s="843"/>
      <c r="C2" s="843"/>
      <c r="D2" s="843"/>
      <c r="E2" s="843"/>
      <c r="F2" s="843"/>
      <c r="G2" s="843"/>
      <c r="H2" s="843"/>
      <c r="I2" s="843"/>
      <c r="J2" s="843"/>
      <c r="K2" s="843"/>
      <c r="L2" s="843"/>
      <c r="M2" s="844"/>
    </row>
    <row r="3" spans="1:13" ht="18.75" customHeight="1" thickBot="1">
      <c r="A3" s="874" t="s">
        <v>211</v>
      </c>
      <c r="B3" s="875"/>
      <c r="C3" s="875"/>
      <c r="D3" s="875"/>
      <c r="E3" s="875"/>
      <c r="F3" s="875"/>
      <c r="G3" s="875"/>
      <c r="H3" s="875"/>
      <c r="I3" s="875"/>
      <c r="J3" s="875"/>
      <c r="K3" s="875"/>
      <c r="L3" s="876" t="str">
        <f>'2.1. PRESUPUESTO - UNIDAD.'!F3</f>
        <v>ENERO DE 2026</v>
      </c>
      <c r="M3" s="877"/>
    </row>
    <row r="4" spans="1:13" ht="12.75" customHeight="1">
      <c r="A4" s="831" t="s">
        <v>0</v>
      </c>
      <c r="B4" s="833" t="s">
        <v>12</v>
      </c>
      <c r="C4" s="833" t="s">
        <v>1</v>
      </c>
      <c r="D4" s="274"/>
      <c r="E4" s="274"/>
      <c r="F4" s="274"/>
      <c r="G4" s="855" t="s">
        <v>4</v>
      </c>
      <c r="H4" s="880" t="s">
        <v>212</v>
      </c>
      <c r="I4" s="671"/>
      <c r="J4" s="671"/>
      <c r="K4" s="671"/>
      <c r="L4" s="671"/>
      <c r="M4" s="672"/>
    </row>
    <row r="5" spans="1:13" ht="12.75" customHeight="1" thickBot="1">
      <c r="A5" s="832"/>
      <c r="B5" s="834"/>
      <c r="C5" s="834"/>
      <c r="D5" s="419" t="s">
        <v>2</v>
      </c>
      <c r="E5" s="419" t="s">
        <v>3</v>
      </c>
      <c r="F5" s="419" t="s">
        <v>4</v>
      </c>
      <c r="G5" s="856"/>
      <c r="H5" s="422">
        <v>1</v>
      </c>
      <c r="I5" s="420">
        <v>2</v>
      </c>
      <c r="J5" s="420">
        <v>3</v>
      </c>
      <c r="K5" s="420">
        <v>4</v>
      </c>
      <c r="L5" s="420">
        <v>5</v>
      </c>
      <c r="M5" s="421">
        <v>6</v>
      </c>
    </row>
    <row r="6" spans="1:13" ht="18.75" hidden="1" customHeight="1">
      <c r="A6" s="415" t="s">
        <v>13</v>
      </c>
      <c r="B6" s="850" t="s">
        <v>14</v>
      </c>
      <c r="C6" s="850"/>
      <c r="D6" s="850"/>
      <c r="E6" s="850"/>
      <c r="F6" s="416"/>
      <c r="G6" s="417"/>
      <c r="H6" s="417"/>
      <c r="I6" s="417"/>
      <c r="J6" s="417"/>
      <c r="K6" s="417"/>
      <c r="L6" s="418"/>
      <c r="M6" s="229"/>
    </row>
    <row r="7" spans="1:13" ht="5.25" customHeight="1" thickBot="1">
      <c r="A7" s="852"/>
      <c r="B7" s="853"/>
      <c r="C7" s="853"/>
      <c r="D7" s="853"/>
      <c r="E7" s="853"/>
      <c r="F7" s="853"/>
      <c r="G7" s="853"/>
      <c r="H7" s="853"/>
      <c r="I7" s="853"/>
      <c r="J7" s="853"/>
      <c r="K7" s="853"/>
      <c r="L7" s="854"/>
      <c r="M7" s="229"/>
    </row>
    <row r="8" spans="1:13" ht="11.25" customHeight="1">
      <c r="A8" s="836" t="str">
        <f>'2. PRESUPUESTO - 150 UNIDADES'!A6</f>
        <v>1.1</v>
      </c>
      <c r="B8" s="837" t="str">
        <f>'2. PRESUPUESTO - 150 UNIDADES'!B6</f>
        <v>Diagnostico inicial (Incluye visita predial)</v>
      </c>
      <c r="C8" s="839" t="str">
        <f>'2. PRESUPUESTO - 150 UNIDADES'!C6</f>
        <v>VISITA</v>
      </c>
      <c r="D8" s="840">
        <f>'2. PRESUPUESTO - 150 UNIDADES'!D6</f>
        <v>150</v>
      </c>
      <c r="E8" s="841">
        <f>'2.3. APU ESTUFA FIJA!'!H28</f>
        <v>122278</v>
      </c>
      <c r="F8" s="835">
        <f>ROUND(E8*D8,0)</f>
        <v>18341700</v>
      </c>
      <c r="G8" s="857">
        <f>F8*30%+F8</f>
        <v>23844210</v>
      </c>
      <c r="H8" s="858" t="s">
        <v>265</v>
      </c>
      <c r="I8" s="452"/>
      <c r="J8" s="286"/>
      <c r="K8" s="286"/>
      <c r="L8" s="287"/>
      <c r="M8" s="858" t="s">
        <v>266</v>
      </c>
    </row>
    <row r="9" spans="1:13" ht="11.25" customHeight="1" thickBot="1">
      <c r="A9" s="821"/>
      <c r="B9" s="838"/>
      <c r="C9" s="822"/>
      <c r="D9" s="823"/>
      <c r="E9" s="824"/>
      <c r="F9" s="825"/>
      <c r="G9" s="827"/>
      <c r="H9" s="859"/>
      <c r="I9" s="603">
        <f>G8/4</f>
        <v>5961052.5</v>
      </c>
      <c r="J9" s="413">
        <f>I9</f>
        <v>5961052.5</v>
      </c>
      <c r="K9" s="413">
        <f>J9</f>
        <v>5961052.5</v>
      </c>
      <c r="L9" s="604">
        <f>K9</f>
        <v>5961052.5</v>
      </c>
      <c r="M9" s="859"/>
    </row>
    <row r="10" spans="1:13" ht="12.75" customHeight="1">
      <c r="A10" s="821" t="str">
        <f>'2. PRESUPUESTO - 150 UNIDADES'!A7</f>
        <v>1.2</v>
      </c>
      <c r="B10" s="820" t="str">
        <f>'2. PRESUPUESTO - 150 UNIDADES'!B7</f>
        <v>Localización y replanteo.</v>
      </c>
      <c r="C10" s="822" t="str">
        <f>'2.3. APU ESTUFA FIJA!'!$H$36</f>
        <v>M2</v>
      </c>
      <c r="D10" s="823">
        <f>'2. PRESUPUESTO - 150 UNIDADES'!D7</f>
        <v>142.5</v>
      </c>
      <c r="E10" s="824">
        <f>+'2.3. APU ESTUFA FIJA!'!H57</f>
        <v>7350</v>
      </c>
      <c r="F10" s="825">
        <f>ROUND(E10*D10,0)</f>
        <v>1047375</v>
      </c>
      <c r="G10" s="826">
        <f>F10*30%+F10</f>
        <v>1361587.5</v>
      </c>
      <c r="H10" s="859"/>
      <c r="I10" s="452"/>
      <c r="J10" s="286"/>
      <c r="K10" s="286"/>
      <c r="L10" s="287"/>
      <c r="M10" s="859"/>
    </row>
    <row r="11" spans="1:13" ht="12.75" customHeight="1">
      <c r="A11" s="821"/>
      <c r="B11" s="820"/>
      <c r="C11" s="822"/>
      <c r="D11" s="823"/>
      <c r="E11" s="824"/>
      <c r="F11" s="825"/>
      <c r="G11" s="827"/>
      <c r="H11" s="859"/>
      <c r="I11" s="603">
        <f>G10/4</f>
        <v>340396.875</v>
      </c>
      <c r="J11" s="413">
        <f>I11</f>
        <v>340396.875</v>
      </c>
      <c r="K11" s="413">
        <f>I11</f>
        <v>340396.875</v>
      </c>
      <c r="L11" s="604">
        <f>K11</f>
        <v>340396.875</v>
      </c>
      <c r="M11" s="859"/>
    </row>
    <row r="12" spans="1:13" ht="12.75" hidden="1" customHeight="1">
      <c r="A12" s="673" t="s">
        <v>17</v>
      </c>
      <c r="B12" s="674"/>
      <c r="C12" s="674"/>
      <c r="D12" s="674"/>
      <c r="E12" s="674"/>
      <c r="F12" s="246">
        <f>ROUND((F10),0)</f>
        <v>1047375</v>
      </c>
      <c r="G12" s="576"/>
      <c r="H12" s="859"/>
      <c r="I12" s="603"/>
      <c r="J12" s="413"/>
      <c r="K12" s="413"/>
      <c r="L12" s="604"/>
      <c r="M12" s="859"/>
    </row>
    <row r="13" spans="1:13" ht="12.75" hidden="1" customHeight="1">
      <c r="A13" s="689"/>
      <c r="B13" s="690"/>
      <c r="C13" s="690"/>
      <c r="D13" s="690"/>
      <c r="E13" s="690"/>
      <c r="F13" s="851"/>
      <c r="G13" s="576"/>
      <c r="H13" s="859"/>
      <c r="I13" s="603"/>
      <c r="J13" s="413"/>
      <c r="K13" s="413"/>
      <c r="L13" s="604"/>
      <c r="M13" s="859"/>
    </row>
    <row r="14" spans="1:13" ht="12.75" hidden="1" customHeight="1">
      <c r="A14" s="243" t="s">
        <v>18</v>
      </c>
      <c r="B14" s="665" t="s">
        <v>23</v>
      </c>
      <c r="C14" s="665"/>
      <c r="D14" s="665"/>
      <c r="E14" s="665"/>
      <c r="F14" s="816"/>
      <c r="G14" s="576"/>
      <c r="H14" s="859"/>
      <c r="I14" s="603"/>
      <c r="J14" s="413"/>
      <c r="K14" s="413"/>
      <c r="L14" s="604"/>
      <c r="M14" s="859"/>
    </row>
    <row r="15" spans="1:13" ht="12.75" customHeight="1">
      <c r="A15" s="821" t="str">
        <f>'2. PRESUPUESTO - 150 UNIDADES'!A11</f>
        <v>2.1</v>
      </c>
      <c r="B15" s="838" t="str">
        <f>'2. PRESUPUESTO - 150 UNIDADES'!B11</f>
        <v>Piso en concreto de 2500 PSI</v>
      </c>
      <c r="C15" s="822" t="str">
        <f>'2.1. PRESUPUESTO - UNIDAD.'!C11</f>
        <v>M3</v>
      </c>
      <c r="D15" s="869">
        <f>'2. PRESUPUESTO - 150 UNIDADES'!D11</f>
        <v>15</v>
      </c>
      <c r="E15" s="870">
        <f>'2.3. APU ESTUFA FIJA!'!H92</f>
        <v>653225</v>
      </c>
      <c r="F15" s="817">
        <f>D15*E15</f>
        <v>9798375</v>
      </c>
      <c r="G15" s="818">
        <f>F15*30%+F15</f>
        <v>12737887.5</v>
      </c>
      <c r="H15" s="859"/>
      <c r="I15" s="605"/>
      <c r="J15" s="414"/>
      <c r="K15" s="414"/>
      <c r="L15" s="606"/>
      <c r="M15" s="859"/>
    </row>
    <row r="16" spans="1:13" ht="12.75" customHeight="1">
      <c r="A16" s="821"/>
      <c r="B16" s="838"/>
      <c r="C16" s="822"/>
      <c r="D16" s="869"/>
      <c r="E16" s="870"/>
      <c r="F16" s="817"/>
      <c r="G16" s="827"/>
      <c r="H16" s="859"/>
      <c r="I16" s="603">
        <f>G15/4</f>
        <v>3184471.875</v>
      </c>
      <c r="J16" s="413">
        <f>I16</f>
        <v>3184471.875</v>
      </c>
      <c r="K16" s="413">
        <f>I16</f>
        <v>3184471.875</v>
      </c>
      <c r="L16" s="604">
        <f>K16</f>
        <v>3184471.875</v>
      </c>
      <c r="M16" s="859"/>
    </row>
    <row r="17" spans="1:13" ht="12.75" customHeight="1">
      <c r="A17" s="821" t="str">
        <f>'2. PRESUPUESTO - 150 UNIDADES'!A12</f>
        <v>2.2</v>
      </c>
      <c r="B17" s="838" t="str">
        <f>'2. PRESUPUESTO - 150 UNIDADES'!B12</f>
        <v>Mampostería ladrillo a la vista tipo bocadillo, macizo liviano de  6x12x24 cm</v>
      </c>
      <c r="C17" s="822" t="str">
        <f>'2.1. PRESUPUESTO - UNIDAD.'!C12</f>
        <v>M2</v>
      </c>
      <c r="D17" s="849">
        <f>'2. PRESUPUESTO - 150 UNIDADES'!D12</f>
        <v>444</v>
      </c>
      <c r="E17" s="829">
        <f>'2.3. APU ESTUFA FIJA!'!H126</f>
        <v>225406</v>
      </c>
      <c r="F17" s="825">
        <f>D17*E17</f>
        <v>100080264</v>
      </c>
      <c r="G17" s="818">
        <f>F17*30%+F17</f>
        <v>130104343.2</v>
      </c>
      <c r="H17" s="859"/>
      <c r="I17" s="605"/>
      <c r="J17" s="414"/>
      <c r="K17" s="414"/>
      <c r="L17" s="606"/>
      <c r="M17" s="859"/>
    </row>
    <row r="18" spans="1:13" ht="12.75" customHeight="1">
      <c r="A18" s="821"/>
      <c r="B18" s="838"/>
      <c r="C18" s="822"/>
      <c r="D18" s="849"/>
      <c r="E18" s="829"/>
      <c r="F18" s="825"/>
      <c r="G18" s="827"/>
      <c r="H18" s="859"/>
      <c r="I18" s="603">
        <f>G17/4</f>
        <v>32526085.800000001</v>
      </c>
      <c r="J18" s="413">
        <f>I18</f>
        <v>32526085.800000001</v>
      </c>
      <c r="K18" s="413">
        <f>I18</f>
        <v>32526085.800000001</v>
      </c>
      <c r="L18" s="604">
        <f>K18</f>
        <v>32526085.800000001</v>
      </c>
      <c r="M18" s="859"/>
    </row>
    <row r="19" spans="1:13" ht="12.75" customHeight="1">
      <c r="A19" s="821" t="str">
        <f>'2. PRESUPUESTO - 150 UNIDADES'!A13</f>
        <v>2.3</v>
      </c>
      <c r="B19" s="838" t="str">
        <f>'2. PRESUPUESTO - 150 UNIDADES'!B13</f>
        <v>Mampostería ladrillo adobe macizo de 5x10x20 cm</v>
      </c>
      <c r="C19" s="822" t="str">
        <f>'2.1. PRESUPUESTO - UNIDAD.'!C13</f>
        <v>M2</v>
      </c>
      <c r="D19" s="849">
        <f>'2. PRESUPUESTO - 150 UNIDADES'!D13</f>
        <v>108</v>
      </c>
      <c r="E19" s="829">
        <f>+'2.3. APU ESTUFA FIJA!'!H162</f>
        <v>200497</v>
      </c>
      <c r="F19" s="825">
        <f>D19*E19</f>
        <v>21653676</v>
      </c>
      <c r="G19" s="818">
        <f>F19*30%+F19</f>
        <v>28149778.800000001</v>
      </c>
      <c r="H19" s="859"/>
      <c r="I19" s="605"/>
      <c r="J19" s="414"/>
      <c r="K19" s="414"/>
      <c r="L19" s="606"/>
      <c r="M19" s="859"/>
    </row>
    <row r="20" spans="1:13" ht="12.75" customHeight="1">
      <c r="A20" s="821"/>
      <c r="B20" s="838"/>
      <c r="C20" s="822"/>
      <c r="D20" s="849"/>
      <c r="E20" s="829"/>
      <c r="F20" s="825"/>
      <c r="G20" s="827"/>
      <c r="H20" s="859"/>
      <c r="I20" s="603">
        <f>G19/4</f>
        <v>7037444.7000000002</v>
      </c>
      <c r="J20" s="413">
        <f>I20</f>
        <v>7037444.7000000002</v>
      </c>
      <c r="K20" s="413">
        <f>I20</f>
        <v>7037444.7000000002</v>
      </c>
      <c r="L20" s="604">
        <f>K20</f>
        <v>7037444.7000000002</v>
      </c>
      <c r="M20" s="859"/>
    </row>
    <row r="21" spans="1:13" ht="12.75" customHeight="1">
      <c r="A21" s="821" t="str">
        <f>'2. PRESUPUESTO - 150 UNIDADES'!A14</f>
        <v>2.4</v>
      </c>
      <c r="B21" s="838" t="str">
        <f>'2. PRESUPUESTO - 150 UNIDADES'!B14</f>
        <v>Suministro e Instalación de STC Vitrificado</v>
      </c>
      <c r="C21" s="822" t="str">
        <f>'2.1. PRESUPUESTO - UNIDAD.'!C14</f>
        <v>M2</v>
      </c>
      <c r="D21" s="849">
        <f>'2. PRESUPUESTO - 150 UNIDADES'!D14</f>
        <v>85.499999999999986</v>
      </c>
      <c r="E21" s="829">
        <f>+'2.3. APU ESTUFA FIJA!'!H200</f>
        <v>100864</v>
      </c>
      <c r="F21" s="825">
        <f>D21*E21</f>
        <v>8623871.9999999981</v>
      </c>
      <c r="G21" s="818">
        <f>F21*30%+F21</f>
        <v>11211033.599999998</v>
      </c>
      <c r="H21" s="859"/>
      <c r="I21" s="605"/>
      <c r="J21" s="414"/>
      <c r="K21" s="414"/>
      <c r="L21" s="606"/>
      <c r="M21" s="859"/>
    </row>
    <row r="22" spans="1:13" ht="12.75" customHeight="1">
      <c r="A22" s="821"/>
      <c r="B22" s="838"/>
      <c r="C22" s="822"/>
      <c r="D22" s="849"/>
      <c r="E22" s="829"/>
      <c r="F22" s="825"/>
      <c r="G22" s="827"/>
      <c r="H22" s="859"/>
      <c r="I22" s="603">
        <f>G21/4</f>
        <v>2802758.3999999994</v>
      </c>
      <c r="J22" s="413">
        <f>I22</f>
        <v>2802758.3999999994</v>
      </c>
      <c r="K22" s="413">
        <f>I22</f>
        <v>2802758.3999999994</v>
      </c>
      <c r="L22" s="604">
        <f>K22</f>
        <v>2802758.3999999994</v>
      </c>
      <c r="M22" s="859"/>
    </row>
    <row r="23" spans="1:13" ht="12.75" customHeight="1">
      <c r="A23" s="821" t="str">
        <f>'2. PRESUPUESTO - 150 UNIDADES'!A15</f>
        <v>2.5</v>
      </c>
      <c r="B23" s="838" t="str">
        <f>'2. PRESUPUESTO - 150 UNIDADES'!B15</f>
        <v>Suministro e Instalación KIT de Herrajes</v>
      </c>
      <c r="C23" s="822" t="str">
        <f>'2.1. PRESUPUESTO - UNIDAD.'!C15</f>
        <v>UND</v>
      </c>
      <c r="D23" s="847">
        <f>'2. PRESUPUESTO - 150 UNIDADES'!D15</f>
        <v>150</v>
      </c>
      <c r="E23" s="829">
        <f>+'2.3. APU ESTUFA FIJA!'!H244</f>
        <v>2625571</v>
      </c>
      <c r="F23" s="825">
        <f>D23*E23</f>
        <v>393835650</v>
      </c>
      <c r="G23" s="818">
        <f>F23*30%+F23</f>
        <v>511986345</v>
      </c>
      <c r="H23" s="859"/>
      <c r="I23" s="605"/>
      <c r="J23" s="414"/>
      <c r="K23" s="414"/>
      <c r="L23" s="606"/>
      <c r="M23" s="859"/>
    </row>
    <row r="24" spans="1:13" ht="12.75" customHeight="1">
      <c r="A24" s="821"/>
      <c r="B24" s="838"/>
      <c r="C24" s="822"/>
      <c r="D24" s="847"/>
      <c r="E24" s="829"/>
      <c r="F24" s="825"/>
      <c r="G24" s="827"/>
      <c r="H24" s="859"/>
      <c r="I24" s="603">
        <f>G23/4</f>
        <v>127996586.25</v>
      </c>
      <c r="J24" s="413">
        <f>I24</f>
        <v>127996586.25</v>
      </c>
      <c r="K24" s="413">
        <f>I24</f>
        <v>127996586.25</v>
      </c>
      <c r="L24" s="604">
        <f>K24</f>
        <v>127996586.25</v>
      </c>
      <c r="M24" s="859"/>
    </row>
    <row r="25" spans="1:13" ht="12.75" customHeight="1">
      <c r="A25" s="821" t="str">
        <f>'2. PRESUPUESTO - 150 UNIDADES'!A16</f>
        <v>2.6</v>
      </c>
      <c r="B25" s="838" t="str">
        <f>'2. PRESUPUESTO - 150 UNIDADES'!B16</f>
        <v xml:space="preserve">Transporte de materiales </v>
      </c>
      <c r="C25" s="822" t="str">
        <f>'2.1. PRESUPUESTO - UNIDAD.'!C16</f>
        <v>GLOBAL</v>
      </c>
      <c r="D25" s="847">
        <f>'2. PRESUPUESTO - 150 UNIDADES'!D16</f>
        <v>150</v>
      </c>
      <c r="E25" s="829">
        <f>'2.3. APU ESTUFA FIJA!'!H281</f>
        <v>372000</v>
      </c>
      <c r="F25" s="825">
        <f>D25*E25</f>
        <v>55800000</v>
      </c>
      <c r="G25" s="818">
        <f>F25*30%+F25</f>
        <v>72540000</v>
      </c>
      <c r="H25" s="859"/>
      <c r="I25" s="605"/>
      <c r="J25" s="414"/>
      <c r="K25" s="414"/>
      <c r="L25" s="606"/>
      <c r="M25" s="859"/>
    </row>
    <row r="26" spans="1:13" ht="12.75" customHeight="1" thickBot="1">
      <c r="A26" s="845"/>
      <c r="B26" s="846"/>
      <c r="C26" s="828"/>
      <c r="D26" s="848"/>
      <c r="E26" s="830"/>
      <c r="F26" s="889"/>
      <c r="G26" s="819"/>
      <c r="H26" s="859"/>
      <c r="I26" s="590">
        <f>G25/4</f>
        <v>18135000</v>
      </c>
      <c r="J26" s="591">
        <f>I26</f>
        <v>18135000</v>
      </c>
      <c r="K26" s="591">
        <f>I26</f>
        <v>18135000</v>
      </c>
      <c r="L26" s="592">
        <f>K26</f>
        <v>18135000</v>
      </c>
      <c r="M26" s="859"/>
    </row>
    <row r="27" spans="1:13" ht="18.75" hidden="1" customHeight="1">
      <c r="A27" s="878" t="s">
        <v>25</v>
      </c>
      <c r="B27" s="879"/>
      <c r="C27" s="879"/>
      <c r="D27" s="879"/>
      <c r="E27" s="879"/>
      <c r="F27" s="577">
        <f>F25+F23+F21+F19+F17+F15</f>
        <v>589791837</v>
      </c>
      <c r="G27" s="602"/>
      <c r="H27" s="859"/>
      <c r="I27" s="584"/>
      <c r="J27" s="585"/>
      <c r="K27" s="585"/>
      <c r="L27" s="586"/>
      <c r="M27" s="859"/>
    </row>
    <row r="28" spans="1:13" ht="18.75" hidden="1" customHeight="1">
      <c r="A28" s="634" t="s">
        <v>26</v>
      </c>
      <c r="B28" s="635"/>
      <c r="C28" s="635"/>
      <c r="D28" s="635"/>
      <c r="E28" s="635"/>
      <c r="F28" s="247">
        <f>ROUND((F12+F27),0)</f>
        <v>590839212</v>
      </c>
      <c r="G28" s="575"/>
      <c r="H28" s="859"/>
      <c r="I28" s="578"/>
      <c r="J28" s="413"/>
      <c r="K28" s="413"/>
      <c r="L28" s="502"/>
      <c r="M28" s="859"/>
    </row>
    <row r="29" spans="1:13" ht="7.5" hidden="1" customHeight="1">
      <c r="A29" s="675"/>
      <c r="B29" s="676"/>
      <c r="C29" s="676"/>
      <c r="D29" s="676"/>
      <c r="E29" s="676"/>
      <c r="F29" s="677"/>
      <c r="G29" s="575"/>
      <c r="H29" s="859"/>
      <c r="I29" s="578"/>
      <c r="J29" s="413"/>
      <c r="K29" s="413"/>
      <c r="L29" s="502"/>
      <c r="M29" s="859"/>
    </row>
    <row r="30" spans="1:13" ht="18.75" hidden="1" customHeight="1">
      <c r="A30" s="664" t="s">
        <v>28</v>
      </c>
      <c r="B30" s="665"/>
      <c r="C30" s="665"/>
      <c r="D30" s="665"/>
      <c r="E30" s="248">
        <f>+E31+E33+E35</f>
        <v>0.3</v>
      </c>
      <c r="F30" s="249"/>
      <c r="G30" s="575"/>
      <c r="H30" s="859"/>
      <c r="I30" s="578"/>
      <c r="J30" s="413"/>
      <c r="K30" s="413"/>
      <c r="L30" s="502"/>
      <c r="M30" s="859"/>
    </row>
    <row r="31" spans="1:13" ht="18.75" hidden="1" customHeight="1">
      <c r="A31" s="632" t="s">
        <v>37</v>
      </c>
      <c r="B31" s="633"/>
      <c r="C31" s="633"/>
      <c r="D31" s="633"/>
      <c r="E31" s="26">
        <v>0.24</v>
      </c>
      <c r="F31" s="150">
        <f>ROUND(F28*E31,0)</f>
        <v>141801411</v>
      </c>
      <c r="G31" s="575"/>
      <c r="H31" s="859"/>
      <c r="I31" s="578"/>
      <c r="J31" s="413"/>
      <c r="K31" s="413"/>
      <c r="L31" s="502"/>
      <c r="M31" s="859"/>
    </row>
    <row r="32" spans="1:13" ht="18.75" hidden="1" customHeight="1">
      <c r="A32" s="275"/>
      <c r="B32" s="276"/>
      <c r="C32" s="276"/>
      <c r="D32" s="276"/>
      <c r="E32" s="26"/>
      <c r="F32" s="150"/>
      <c r="G32" s="575"/>
      <c r="H32" s="859"/>
      <c r="I32" s="578"/>
      <c r="J32" s="413"/>
      <c r="K32" s="413"/>
      <c r="L32" s="502"/>
      <c r="M32" s="859"/>
    </row>
    <row r="33" spans="1:15" ht="18.75" hidden="1" customHeight="1">
      <c r="A33" s="632" t="s">
        <v>29</v>
      </c>
      <c r="B33" s="633"/>
      <c r="C33" s="633"/>
      <c r="D33" s="633"/>
      <c r="E33" s="26">
        <v>0.01</v>
      </c>
      <c r="F33" s="150">
        <f>ROUND(F28*E33,0)</f>
        <v>5908392</v>
      </c>
      <c r="G33" s="575"/>
      <c r="H33" s="859"/>
      <c r="I33" s="578"/>
      <c r="J33" s="413"/>
      <c r="K33" s="413"/>
      <c r="L33" s="502"/>
      <c r="M33" s="859"/>
    </row>
    <row r="34" spans="1:15" ht="18.75" hidden="1" customHeight="1">
      <c r="A34" s="275"/>
      <c r="B34" s="276"/>
      <c r="C34" s="276"/>
      <c r="D34" s="276"/>
      <c r="E34" s="26"/>
      <c r="F34" s="150"/>
      <c r="G34" s="575"/>
      <c r="H34" s="859"/>
      <c r="I34" s="578"/>
      <c r="J34" s="413"/>
      <c r="K34" s="413"/>
      <c r="L34" s="502"/>
      <c r="M34" s="859"/>
    </row>
    <row r="35" spans="1:15" ht="18.75" hidden="1" customHeight="1">
      <c r="A35" s="632" t="s">
        <v>155</v>
      </c>
      <c r="B35" s="633"/>
      <c r="C35" s="633"/>
      <c r="D35" s="633"/>
      <c r="E35" s="26">
        <v>0.05</v>
      </c>
      <c r="F35" s="150">
        <f>ROUND(F28*E35,0)</f>
        <v>29541961</v>
      </c>
      <c r="G35" s="575"/>
      <c r="H35" s="859"/>
      <c r="I35" s="578"/>
      <c r="J35" s="413"/>
      <c r="K35" s="413"/>
      <c r="L35" s="502"/>
      <c r="M35" s="859"/>
    </row>
    <row r="36" spans="1:15" ht="11.25" hidden="1" customHeight="1">
      <c r="A36" s="664" t="s">
        <v>203</v>
      </c>
      <c r="B36" s="665"/>
      <c r="C36" s="665"/>
      <c r="D36" s="665"/>
      <c r="E36" s="665"/>
      <c r="F36" s="245">
        <f>ROUND((F31+F33+F35),0)</f>
        <v>177251764</v>
      </c>
      <c r="G36" s="575"/>
      <c r="H36" s="859"/>
      <c r="I36" s="578"/>
      <c r="J36" s="413"/>
      <c r="K36" s="413"/>
      <c r="L36" s="502"/>
      <c r="M36" s="859"/>
    </row>
    <row r="37" spans="1:15" ht="5.25" customHeight="1" thickBot="1">
      <c r="A37" s="883"/>
      <c r="B37" s="884"/>
      <c r="C37" s="884"/>
      <c r="D37" s="884"/>
      <c r="E37" s="884"/>
      <c r="F37" s="885"/>
      <c r="G37" s="579"/>
      <c r="H37" s="859"/>
      <c r="I37" s="581"/>
      <c r="J37" s="582"/>
      <c r="K37" s="582"/>
      <c r="L37" s="583"/>
      <c r="M37" s="859"/>
    </row>
    <row r="38" spans="1:15" ht="18.75" customHeight="1" thickBot="1">
      <c r="A38" s="881" t="s">
        <v>42</v>
      </c>
      <c r="B38" s="882"/>
      <c r="C38" s="882"/>
      <c r="D38" s="882"/>
      <c r="E38" s="882"/>
      <c r="F38" s="601">
        <f>F25+F23+F21+F19+F17+F15+F10+F8</f>
        <v>609180912</v>
      </c>
      <c r="G38" s="594">
        <f>G25+G23+G21+G19+G17+G15+G10+G8</f>
        <v>791935185.60000002</v>
      </c>
      <c r="H38" s="859"/>
      <c r="I38" s="598">
        <f>I26+I24+I22+I20+I18+I16+I11+I9</f>
        <v>197983796.40000001</v>
      </c>
      <c r="J38" s="599">
        <f>J26+J24+J22+J20+J18+J16+J11+J9</f>
        <v>197983796.40000001</v>
      </c>
      <c r="K38" s="599">
        <f t="shared" ref="K38:L38" si="0">K26+K24+K22+K20+K18+K16+K11+K9</f>
        <v>197983796.40000001</v>
      </c>
      <c r="L38" s="599">
        <f t="shared" si="0"/>
        <v>197983796.40000001</v>
      </c>
      <c r="M38" s="859"/>
    </row>
    <row r="39" spans="1:15" ht="4.5" customHeight="1" thickBot="1">
      <c r="A39" s="886"/>
      <c r="B39" s="887"/>
      <c r="C39" s="887"/>
      <c r="D39" s="887"/>
      <c r="E39" s="887"/>
      <c r="F39" s="888"/>
      <c r="G39" s="229"/>
      <c r="H39" s="859"/>
      <c r="I39" s="595"/>
      <c r="J39" s="596"/>
      <c r="K39" s="596"/>
      <c r="L39" s="597"/>
      <c r="M39" s="859"/>
    </row>
    <row r="40" spans="1:15" ht="12" customHeight="1">
      <c r="A40" s="861" t="s">
        <v>276</v>
      </c>
      <c r="B40" s="862"/>
      <c r="C40" s="862"/>
      <c r="D40" s="862"/>
      <c r="E40" s="863"/>
      <c r="F40" s="580"/>
      <c r="G40" s="867">
        <f>'2. PRESUPUESTO - 150 UNIDADES'!F28</f>
        <v>79193519</v>
      </c>
      <c r="H40" s="859"/>
      <c r="I40" s="587"/>
      <c r="J40" s="588"/>
      <c r="K40" s="588"/>
      <c r="L40" s="589"/>
      <c r="M40" s="859"/>
      <c r="N40" s="268"/>
    </row>
    <row r="41" spans="1:15" ht="12" customHeight="1" thickBot="1">
      <c r="A41" s="864"/>
      <c r="B41" s="865"/>
      <c r="C41" s="865"/>
      <c r="D41" s="865"/>
      <c r="E41" s="866"/>
      <c r="F41" s="250"/>
      <c r="G41" s="868"/>
      <c r="H41" s="859"/>
      <c r="I41" s="590">
        <f>G40/4</f>
        <v>19798379.75</v>
      </c>
      <c r="J41" s="591">
        <f>I41</f>
        <v>19798379.75</v>
      </c>
      <c r="K41" s="591">
        <f>I41</f>
        <v>19798379.75</v>
      </c>
      <c r="L41" s="592">
        <f>K41</f>
        <v>19798379.75</v>
      </c>
      <c r="M41" s="859"/>
    </row>
    <row r="42" spans="1:15" ht="6.75" customHeight="1" thickBot="1">
      <c r="A42" s="871"/>
      <c r="B42" s="872"/>
      <c r="C42" s="872"/>
      <c r="D42" s="872"/>
      <c r="E42" s="872"/>
      <c r="F42" s="872"/>
      <c r="G42" s="873"/>
      <c r="H42" s="859"/>
      <c r="I42" s="595"/>
      <c r="J42" s="596"/>
      <c r="K42" s="596"/>
      <c r="L42" s="597"/>
      <c r="M42" s="859"/>
    </row>
    <row r="43" spans="1:15" ht="18.75" customHeight="1" thickBot="1">
      <c r="A43" s="881" t="s">
        <v>93</v>
      </c>
      <c r="B43" s="882"/>
      <c r="C43" s="882"/>
      <c r="D43" s="882"/>
      <c r="E43" s="882"/>
      <c r="F43" s="593">
        <f>ROUND((F38+F40),0)</f>
        <v>609180912</v>
      </c>
      <c r="G43" s="594">
        <f>G40+G38</f>
        <v>871128704.60000002</v>
      </c>
      <c r="H43" s="860"/>
      <c r="I43" s="598">
        <f>I41+I38</f>
        <v>217782176.15000001</v>
      </c>
      <c r="J43" s="599">
        <f>J41+J38</f>
        <v>217782176.15000001</v>
      </c>
      <c r="K43" s="599">
        <f>K41+K38</f>
        <v>217782176.15000001</v>
      </c>
      <c r="L43" s="600">
        <f>L41+L38</f>
        <v>217782176.15000001</v>
      </c>
      <c r="M43" s="860"/>
      <c r="N43" s="268"/>
      <c r="O43" s="268"/>
    </row>
    <row r="44" spans="1:15" ht="105" customHeight="1" thickBot="1">
      <c r="A44" s="629"/>
      <c r="B44" s="668"/>
      <c r="C44" s="668"/>
      <c r="D44" s="668"/>
      <c r="E44" s="668"/>
      <c r="F44" s="668"/>
      <c r="G44" s="668"/>
      <c r="H44" s="668"/>
      <c r="I44" s="668"/>
      <c r="J44" s="668"/>
      <c r="K44" s="668"/>
      <c r="L44" s="668"/>
      <c r="M44" s="669"/>
    </row>
  </sheetData>
  <mergeCells count="88">
    <mergeCell ref="A43:E43"/>
    <mergeCell ref="B15:B16"/>
    <mergeCell ref="G21:G22"/>
    <mergeCell ref="C17:C18"/>
    <mergeCell ref="A44:M44"/>
    <mergeCell ref="A37:F37"/>
    <mergeCell ref="A38:E38"/>
    <mergeCell ref="A39:F39"/>
    <mergeCell ref="F21:F22"/>
    <mergeCell ref="F25:F26"/>
    <mergeCell ref="D17:D18"/>
    <mergeCell ref="E17:E18"/>
    <mergeCell ref="F17:F18"/>
    <mergeCell ref="D21:D22"/>
    <mergeCell ref="E21:E22"/>
    <mergeCell ref="A3:K3"/>
    <mergeCell ref="L3:M3"/>
    <mergeCell ref="A33:D33"/>
    <mergeCell ref="A35:D35"/>
    <mergeCell ref="A36:E36"/>
    <mergeCell ref="A27:E27"/>
    <mergeCell ref="A28:E28"/>
    <mergeCell ref="B17:B18"/>
    <mergeCell ref="H4:M4"/>
    <mergeCell ref="A15:A16"/>
    <mergeCell ref="A29:F29"/>
    <mergeCell ref="A30:D30"/>
    <mergeCell ref="A31:D31"/>
    <mergeCell ref="A17:A18"/>
    <mergeCell ref="E19:E20"/>
    <mergeCell ref="F19:F20"/>
    <mergeCell ref="A1:M1"/>
    <mergeCell ref="B6:E6"/>
    <mergeCell ref="A12:E12"/>
    <mergeCell ref="A13:F13"/>
    <mergeCell ref="A7:L7"/>
    <mergeCell ref="G4:G5"/>
    <mergeCell ref="G8:G9"/>
    <mergeCell ref="H8:H43"/>
    <mergeCell ref="M8:M43"/>
    <mergeCell ref="A40:E41"/>
    <mergeCell ref="G40:G41"/>
    <mergeCell ref="G19:G20"/>
    <mergeCell ref="C15:C16"/>
    <mergeCell ref="D15:D16"/>
    <mergeCell ref="E15:E16"/>
    <mergeCell ref="A42:G42"/>
    <mergeCell ref="A2:M2"/>
    <mergeCell ref="A25:A26"/>
    <mergeCell ref="A23:A24"/>
    <mergeCell ref="A21:A22"/>
    <mergeCell ref="A19:A20"/>
    <mergeCell ref="B19:B20"/>
    <mergeCell ref="B25:B26"/>
    <mergeCell ref="B23:B24"/>
    <mergeCell ref="B21:B22"/>
    <mergeCell ref="D23:D24"/>
    <mergeCell ref="D25:D26"/>
    <mergeCell ref="G23:G24"/>
    <mergeCell ref="C19:C20"/>
    <mergeCell ref="D19:D20"/>
    <mergeCell ref="F23:F24"/>
    <mergeCell ref="G15:G16"/>
    <mergeCell ref="A4:A5"/>
    <mergeCell ref="B4:B5"/>
    <mergeCell ref="C4:C5"/>
    <mergeCell ref="F8:F9"/>
    <mergeCell ref="A8:A9"/>
    <mergeCell ref="B8:B9"/>
    <mergeCell ref="C8:C9"/>
    <mergeCell ref="D8:D9"/>
    <mergeCell ref="E8:E9"/>
    <mergeCell ref="B14:F14"/>
    <mergeCell ref="F15:F16"/>
    <mergeCell ref="G25:G26"/>
    <mergeCell ref="B10:B11"/>
    <mergeCell ref="A10:A11"/>
    <mergeCell ref="C10:C11"/>
    <mergeCell ref="D10:D11"/>
    <mergeCell ref="E10:E11"/>
    <mergeCell ref="F10:F11"/>
    <mergeCell ref="G10:G11"/>
    <mergeCell ref="C25:C26"/>
    <mergeCell ref="C23:C24"/>
    <mergeCell ref="E25:E26"/>
    <mergeCell ref="E23:E24"/>
    <mergeCell ref="G17:G18"/>
    <mergeCell ref="C21:C22"/>
  </mergeCells>
  <printOptions horizontalCentered="1"/>
  <pageMargins left="0.23622047244094491" right="0.23622047244094491" top="0.31496062992125984" bottom="0.74803149606299213" header="0.31496062992125984" footer="0.31496062992125984"/>
  <pageSetup paperSize="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68E27-08F3-467C-8EF6-E4D5C056305D}">
  <sheetPr codeName="Hoja6"/>
  <dimension ref="A1:M44"/>
  <sheetViews>
    <sheetView showGridLines="0" view="pageBreakPreview" topLeftCell="A19" zoomScale="130" zoomScaleNormal="90" zoomScaleSheetLayoutView="130" workbookViewId="0">
      <selection activeCell="A44" sqref="A44:M44"/>
    </sheetView>
  </sheetViews>
  <sheetFormatPr baseColWidth="10" defaultColWidth="10.85546875" defaultRowHeight="12.75"/>
  <cols>
    <col min="1" max="1" width="5.85546875" style="80" customWidth="1"/>
    <col min="2" max="2" width="36.42578125" style="80" customWidth="1"/>
    <col min="3" max="4" width="10.85546875" style="80" customWidth="1"/>
    <col min="5" max="5" width="14.5703125" style="80" hidden="1" customWidth="1"/>
    <col min="6" max="6" width="16" style="80" hidden="1" customWidth="1"/>
    <col min="7" max="7" width="13.7109375" style="80" hidden="1" customWidth="1"/>
    <col min="8" max="8" width="7.140625" style="80" customWidth="1"/>
    <col min="9" max="12" width="9.28515625" style="80" customWidth="1"/>
    <col min="13" max="13" width="6.85546875" style="80" customWidth="1"/>
    <col min="14" max="16384" width="10.85546875" style="80"/>
  </cols>
  <sheetData>
    <row r="1" spans="1:13" ht="69.75" customHeight="1" thickBot="1">
      <c r="A1" s="940"/>
      <c r="B1" s="941"/>
      <c r="C1" s="941"/>
      <c r="D1" s="941"/>
      <c r="E1" s="941"/>
      <c r="F1" s="941"/>
      <c r="G1" s="941"/>
      <c r="H1" s="941"/>
      <c r="I1" s="941"/>
      <c r="J1" s="941"/>
      <c r="K1" s="941"/>
      <c r="L1" s="941"/>
      <c r="M1" s="942"/>
    </row>
    <row r="2" spans="1:13" ht="32.25" customHeight="1" thickBot="1">
      <c r="A2" s="943" t="str">
        <f>+'2.4. EJECUCION FINANCIERA'!A2:M2</f>
        <v>IMPLEMENTACION DE SOLUCIONES BASADAS EN NATURALEZA – ESTUFAS ECOEFICIENTES – COMO ESTRATEGIAS DE DISMINUCION DE LA DEFORESTACION Y LA EMISION DE GEI EN EL MUNICIPIO DE MELGAR TOLIMA</v>
      </c>
      <c r="B2" s="944"/>
      <c r="C2" s="944"/>
      <c r="D2" s="944"/>
      <c r="E2" s="944"/>
      <c r="F2" s="944"/>
      <c r="G2" s="944"/>
      <c r="H2" s="944"/>
      <c r="I2" s="944"/>
      <c r="J2" s="944"/>
      <c r="K2" s="944"/>
      <c r="L2" s="944"/>
      <c r="M2" s="945"/>
    </row>
    <row r="3" spans="1:13" ht="18.75" customHeight="1" thickBot="1">
      <c r="A3" s="874" t="s">
        <v>271</v>
      </c>
      <c r="B3" s="875"/>
      <c r="C3" s="875"/>
      <c r="D3" s="875"/>
      <c r="E3" s="875"/>
      <c r="F3" s="875"/>
      <c r="G3" s="875"/>
      <c r="H3" s="875"/>
      <c r="I3" s="875"/>
      <c r="J3" s="875"/>
      <c r="K3" s="875"/>
      <c r="L3" s="946" t="str">
        <f>'2.4. EJECUCION FINANCIERA'!L3</f>
        <v>ENERO DE 2026</v>
      </c>
      <c r="M3" s="947"/>
    </row>
    <row r="4" spans="1:13" ht="12.75" customHeight="1" thickBot="1">
      <c r="A4" s="831" t="s">
        <v>0</v>
      </c>
      <c r="B4" s="833" t="s">
        <v>12</v>
      </c>
      <c r="C4" s="833" t="s">
        <v>1</v>
      </c>
      <c r="D4" s="274"/>
      <c r="E4" s="274"/>
      <c r="F4" s="274"/>
      <c r="G4" s="855" t="s">
        <v>4</v>
      </c>
      <c r="H4" s="874" t="s">
        <v>212</v>
      </c>
      <c r="I4" s="875"/>
      <c r="J4" s="875"/>
      <c r="K4" s="875"/>
      <c r="L4" s="875"/>
      <c r="M4" s="877"/>
    </row>
    <row r="5" spans="1:13" ht="12.75" customHeight="1" thickBot="1">
      <c r="A5" s="832"/>
      <c r="B5" s="834"/>
      <c r="C5" s="834"/>
      <c r="D5" s="419" t="s">
        <v>2</v>
      </c>
      <c r="E5" s="419" t="s">
        <v>3</v>
      </c>
      <c r="F5" s="419" t="s">
        <v>4</v>
      </c>
      <c r="G5" s="856"/>
      <c r="H5" s="431">
        <v>1</v>
      </c>
      <c r="I5" s="432">
        <v>2</v>
      </c>
      <c r="J5" s="432">
        <v>3</v>
      </c>
      <c r="K5" s="432">
        <v>4</v>
      </c>
      <c r="L5" s="433">
        <v>5</v>
      </c>
      <c r="M5" s="434">
        <v>6</v>
      </c>
    </row>
    <row r="6" spans="1:13" ht="18.75" hidden="1" customHeight="1">
      <c r="A6" s="415" t="s">
        <v>13</v>
      </c>
      <c r="B6" s="850" t="s">
        <v>14</v>
      </c>
      <c r="C6" s="850"/>
      <c r="D6" s="850"/>
      <c r="E6" s="850"/>
      <c r="F6" s="416"/>
      <c r="G6" s="417"/>
      <c r="H6" s="417"/>
      <c r="I6" s="417"/>
      <c r="J6" s="417"/>
      <c r="K6" s="417"/>
      <c r="L6" s="418"/>
      <c r="M6" s="229"/>
    </row>
    <row r="7" spans="1:13" ht="5.25" customHeight="1" thickBot="1">
      <c r="A7" s="428"/>
      <c r="B7" s="429"/>
      <c r="C7" s="429"/>
      <c r="D7" s="429"/>
      <c r="E7" s="429"/>
      <c r="F7" s="429"/>
      <c r="G7" s="429"/>
      <c r="H7" s="429"/>
      <c r="I7" s="429"/>
      <c r="J7" s="429"/>
      <c r="K7" s="429"/>
      <c r="L7" s="430"/>
      <c r="M7" s="229"/>
    </row>
    <row r="8" spans="1:13" ht="6" customHeight="1">
      <c r="A8" s="890" t="str">
        <f>'2.4. EJECUCION FINANCIERA'!A8</f>
        <v>1.1</v>
      </c>
      <c r="B8" s="892" t="str">
        <f>'2.4. EJECUCION FINANCIERA'!B8</f>
        <v>Diagnostico inicial (Incluye visita predial)</v>
      </c>
      <c r="C8" s="894" t="str">
        <f>'2. PRESUPUESTO - 150 UNIDADES'!C6</f>
        <v>VISITA</v>
      </c>
      <c r="D8" s="896">
        <f>'2. PRESUPUESTO - 150 UNIDADES'!D6</f>
        <v>150</v>
      </c>
      <c r="E8" s="607"/>
      <c r="F8" s="607"/>
      <c r="G8" s="607"/>
      <c r="H8" s="898" t="s">
        <v>306</v>
      </c>
      <c r="I8" s="452"/>
      <c r="J8" s="613"/>
      <c r="K8" s="614"/>
      <c r="L8" s="615"/>
      <c r="M8" s="898" t="s">
        <v>307</v>
      </c>
    </row>
    <row r="9" spans="1:13" ht="12.75" customHeight="1" thickBot="1">
      <c r="A9" s="891"/>
      <c r="B9" s="893"/>
      <c r="C9" s="895"/>
      <c r="D9" s="897"/>
      <c r="E9" s="607"/>
      <c r="F9" s="607"/>
      <c r="G9" s="607"/>
      <c r="H9" s="899"/>
      <c r="I9" s="453">
        <f>D8</f>
        <v>150</v>
      </c>
      <c r="J9" s="453"/>
      <c r="K9" s="453"/>
      <c r="L9" s="612"/>
      <c r="M9" s="899"/>
    </row>
    <row r="10" spans="1:13" ht="6" customHeight="1">
      <c r="A10" s="948" t="str">
        <f>'2.4. EJECUCION FINANCIERA'!A10</f>
        <v>1.2</v>
      </c>
      <c r="B10" s="949" t="str">
        <f>'2.4. EJECUCION FINANCIERA'!B10</f>
        <v>Localización y replanteo.</v>
      </c>
      <c r="C10" s="950" t="str">
        <f>'2.3. APU ESTUFA FIJA!'!$H$36</f>
        <v>M2</v>
      </c>
      <c r="D10" s="951">
        <f>'2. PRESUPUESTO - 150 UNIDADES'!D7</f>
        <v>142.5</v>
      </c>
      <c r="E10" s="953">
        <f>+'2.3. APU ESTUFA FIJA!'!H57</f>
        <v>7350</v>
      </c>
      <c r="F10" s="932">
        <f>ROUND(E10*D10,0)</f>
        <v>1047375</v>
      </c>
      <c r="G10" s="933">
        <f>F10*30%+F10</f>
        <v>1361587.5</v>
      </c>
      <c r="H10" s="899"/>
      <c r="I10" s="609"/>
      <c r="J10" s="609"/>
      <c r="K10" s="610"/>
      <c r="L10" s="611"/>
      <c r="M10" s="899"/>
    </row>
    <row r="11" spans="1:13" ht="12.75" customHeight="1">
      <c r="A11" s="891"/>
      <c r="B11" s="893"/>
      <c r="C11" s="895"/>
      <c r="D11" s="952"/>
      <c r="E11" s="954"/>
      <c r="F11" s="911"/>
      <c r="G11" s="928"/>
      <c r="H11" s="899"/>
      <c r="I11" s="503">
        <f>D10/4</f>
        <v>35.625</v>
      </c>
      <c r="J11" s="453">
        <f>I11</f>
        <v>35.625</v>
      </c>
      <c r="K11" s="453">
        <f>I11</f>
        <v>35.625</v>
      </c>
      <c r="L11" s="453">
        <f>K11</f>
        <v>35.625</v>
      </c>
      <c r="M11" s="899"/>
    </row>
    <row r="12" spans="1:13" ht="12.75" hidden="1" customHeight="1">
      <c r="A12" s="673" t="s">
        <v>17</v>
      </c>
      <c r="B12" s="674"/>
      <c r="C12" s="674"/>
      <c r="D12" s="674"/>
      <c r="E12" s="674"/>
      <c r="F12" s="246">
        <f>ROUND((F10),0)</f>
        <v>1047375</v>
      </c>
      <c r="G12" s="454"/>
      <c r="H12" s="899"/>
      <c r="I12" s="503"/>
      <c r="J12" s="503"/>
      <c r="K12" s="409"/>
      <c r="L12" s="410"/>
      <c r="M12" s="899"/>
    </row>
    <row r="13" spans="1:13" ht="12.75" hidden="1" customHeight="1">
      <c r="A13" s="675"/>
      <c r="B13" s="676"/>
      <c r="C13" s="676"/>
      <c r="D13" s="676"/>
      <c r="E13" s="676"/>
      <c r="F13" s="677"/>
      <c r="G13" s="454"/>
      <c r="H13" s="899"/>
      <c r="I13" s="503"/>
      <c r="J13" s="503"/>
      <c r="K13" s="409"/>
      <c r="L13" s="410"/>
      <c r="M13" s="899"/>
    </row>
    <row r="14" spans="1:13" ht="12.75" hidden="1" customHeight="1">
      <c r="A14" s="243" t="s">
        <v>18</v>
      </c>
      <c r="B14" s="678" t="s">
        <v>23</v>
      </c>
      <c r="C14" s="625"/>
      <c r="D14" s="625"/>
      <c r="E14" s="625"/>
      <c r="F14" s="679"/>
      <c r="G14" s="454"/>
      <c r="H14" s="899"/>
      <c r="I14" s="503"/>
      <c r="J14" s="503"/>
      <c r="K14" s="409"/>
      <c r="L14" s="410"/>
      <c r="M14" s="899"/>
    </row>
    <row r="15" spans="1:13" ht="5.25" customHeight="1">
      <c r="A15" s="903" t="str">
        <f>'2.4. EJECUCION FINANCIERA'!A15</f>
        <v>2.1</v>
      </c>
      <c r="B15" s="904" t="str">
        <f>'2.4. EJECUCION FINANCIERA'!B15</f>
        <v>Piso en concreto de 2500 PSI</v>
      </c>
      <c r="C15" s="905" t="str">
        <f>'2.1. PRESUPUESTO - UNIDAD.'!C11</f>
        <v>M3</v>
      </c>
      <c r="D15" s="936">
        <f>'2. PRESUPUESTO - 150 UNIDADES'!D11</f>
        <v>15</v>
      </c>
      <c r="E15" s="938">
        <f>'2.3. APU ESTUFA FIJA!'!H92</f>
        <v>653225</v>
      </c>
      <c r="F15" s="934">
        <f>D15*E15</f>
        <v>9798375</v>
      </c>
      <c r="G15" s="901">
        <f>F15*30%+F15</f>
        <v>12737887.5</v>
      </c>
      <c r="H15" s="899"/>
      <c r="I15" s="504"/>
      <c r="J15" s="504"/>
      <c r="K15" s="411"/>
      <c r="L15" s="412"/>
      <c r="M15" s="899"/>
    </row>
    <row r="16" spans="1:13" ht="16.5" customHeight="1">
      <c r="A16" s="891"/>
      <c r="B16" s="893"/>
      <c r="C16" s="895"/>
      <c r="D16" s="937"/>
      <c r="E16" s="939"/>
      <c r="F16" s="935"/>
      <c r="G16" s="928"/>
      <c r="H16" s="899"/>
      <c r="I16" s="503">
        <f>D15/4</f>
        <v>3.75</v>
      </c>
      <c r="J16" s="453">
        <f>I16</f>
        <v>3.75</v>
      </c>
      <c r="K16" s="453">
        <f>I16</f>
        <v>3.75</v>
      </c>
      <c r="L16" s="453">
        <f>K16</f>
        <v>3.75</v>
      </c>
      <c r="M16" s="899"/>
    </row>
    <row r="17" spans="1:13" ht="6" customHeight="1">
      <c r="A17" s="903" t="str">
        <f>'2.4. EJECUCION FINANCIERA'!A17</f>
        <v>2.2</v>
      </c>
      <c r="B17" s="904" t="str">
        <f>'2.4. EJECUCION FINANCIERA'!B17</f>
        <v>Mampostería ladrillo a la vista tipo bocadillo, macizo liviano de  6x12x24 cm</v>
      </c>
      <c r="C17" s="905" t="str">
        <f>'2.1. PRESUPUESTO - UNIDAD.'!C12</f>
        <v>M2</v>
      </c>
      <c r="D17" s="930">
        <f>'2. PRESUPUESTO - 150 UNIDADES'!D12</f>
        <v>444</v>
      </c>
      <c r="E17" s="908">
        <f>'2.3. APU ESTUFA FIJA!'!H126</f>
        <v>225406</v>
      </c>
      <c r="F17" s="910">
        <f>D17*E17</f>
        <v>100080264</v>
      </c>
      <c r="G17" s="901">
        <f>F17*30%+F17</f>
        <v>130104343.2</v>
      </c>
      <c r="H17" s="899"/>
      <c r="I17" s="504"/>
      <c r="J17" s="504"/>
      <c r="K17" s="411"/>
      <c r="L17" s="412"/>
      <c r="M17" s="899"/>
    </row>
    <row r="18" spans="1:13" ht="16.5" customHeight="1">
      <c r="A18" s="891"/>
      <c r="B18" s="893"/>
      <c r="C18" s="895"/>
      <c r="D18" s="931"/>
      <c r="E18" s="909"/>
      <c r="F18" s="911"/>
      <c r="G18" s="928"/>
      <c r="H18" s="899"/>
      <c r="I18" s="503">
        <f>D17/4</f>
        <v>111</v>
      </c>
      <c r="J18" s="453">
        <f>I18</f>
        <v>111</v>
      </c>
      <c r="K18" s="453">
        <f>I18</f>
        <v>111</v>
      </c>
      <c r="L18" s="453">
        <f>K18</f>
        <v>111</v>
      </c>
      <c r="M18" s="899"/>
    </row>
    <row r="19" spans="1:13" ht="6" customHeight="1">
      <c r="A19" s="903" t="str">
        <f>'2.4. EJECUCION FINANCIERA'!A19</f>
        <v>2.3</v>
      </c>
      <c r="B19" s="904" t="str">
        <f>'2.4. EJECUCION FINANCIERA'!B19</f>
        <v>Mampostería ladrillo adobe macizo de 5x10x20 cm</v>
      </c>
      <c r="C19" s="905" t="str">
        <f>'2.1. PRESUPUESTO - UNIDAD.'!C13</f>
        <v>M2</v>
      </c>
      <c r="D19" s="930">
        <f>'2. PRESUPUESTO - 150 UNIDADES'!D13</f>
        <v>108</v>
      </c>
      <c r="E19" s="908">
        <f>+'2.3. APU ESTUFA FIJA!'!H162</f>
        <v>200497</v>
      </c>
      <c r="F19" s="910">
        <f>D19*E19</f>
        <v>21653676</v>
      </c>
      <c r="G19" s="901">
        <f>F19*30%+F19</f>
        <v>28149778.800000001</v>
      </c>
      <c r="H19" s="899"/>
      <c r="I19" s="504"/>
      <c r="J19" s="504"/>
      <c r="K19" s="411"/>
      <c r="L19" s="412"/>
      <c r="M19" s="899"/>
    </row>
    <row r="20" spans="1:13" ht="16.5" customHeight="1">
      <c r="A20" s="891"/>
      <c r="B20" s="893"/>
      <c r="C20" s="895"/>
      <c r="D20" s="931"/>
      <c r="E20" s="909"/>
      <c r="F20" s="911"/>
      <c r="G20" s="928"/>
      <c r="H20" s="899"/>
      <c r="I20" s="503">
        <f>D19/4</f>
        <v>27</v>
      </c>
      <c r="J20" s="453">
        <f>I20</f>
        <v>27</v>
      </c>
      <c r="K20" s="453">
        <f>I20</f>
        <v>27</v>
      </c>
      <c r="L20" s="453">
        <f>K20</f>
        <v>27</v>
      </c>
      <c r="M20" s="899"/>
    </row>
    <row r="21" spans="1:13" ht="6.75" customHeight="1">
      <c r="A21" s="903" t="str">
        <f>'2.4. EJECUCION FINANCIERA'!A21</f>
        <v>2.4</v>
      </c>
      <c r="B21" s="904" t="str">
        <f>'2.4. EJECUCION FINANCIERA'!B21</f>
        <v>Suministro e Instalación de STC Vitrificado</v>
      </c>
      <c r="C21" s="905" t="str">
        <f>'2.1. PRESUPUESTO - UNIDAD.'!C14</f>
        <v>M2</v>
      </c>
      <c r="D21" s="930">
        <f>'2. PRESUPUESTO - 150 UNIDADES'!D14</f>
        <v>85.499999999999986</v>
      </c>
      <c r="E21" s="908">
        <f>+'2.3. APU ESTUFA FIJA!'!H200</f>
        <v>100864</v>
      </c>
      <c r="F21" s="910">
        <f>D21*E21</f>
        <v>8623871.9999999981</v>
      </c>
      <c r="G21" s="901">
        <f>F21*30%+F21</f>
        <v>11211033.599999998</v>
      </c>
      <c r="H21" s="899"/>
      <c r="I21" s="504"/>
      <c r="J21" s="504"/>
      <c r="K21" s="411"/>
      <c r="L21" s="412"/>
      <c r="M21" s="899"/>
    </row>
    <row r="22" spans="1:13" ht="16.5" customHeight="1">
      <c r="A22" s="891"/>
      <c r="B22" s="893"/>
      <c r="C22" s="895"/>
      <c r="D22" s="931"/>
      <c r="E22" s="909"/>
      <c r="F22" s="911"/>
      <c r="G22" s="928"/>
      <c r="H22" s="899"/>
      <c r="I22" s="503">
        <f>D21/4</f>
        <v>21.374999999999996</v>
      </c>
      <c r="J22" s="453">
        <f>I22</f>
        <v>21.374999999999996</v>
      </c>
      <c r="K22" s="453">
        <f>I22</f>
        <v>21.374999999999996</v>
      </c>
      <c r="L22" s="453">
        <f>K22</f>
        <v>21.374999999999996</v>
      </c>
      <c r="M22" s="899"/>
    </row>
    <row r="23" spans="1:13" ht="6" customHeight="1">
      <c r="A23" s="903" t="str">
        <f>'2.4. EJECUCION FINANCIERA'!A23</f>
        <v>2.5</v>
      </c>
      <c r="B23" s="904" t="str">
        <f>'2.4. EJECUCION FINANCIERA'!B23</f>
        <v>Suministro e Instalación KIT de Herrajes</v>
      </c>
      <c r="C23" s="905" t="str">
        <f>'2.1. PRESUPUESTO - UNIDAD.'!C15</f>
        <v>UND</v>
      </c>
      <c r="D23" s="906">
        <f>'2. PRESUPUESTO - 150 UNIDADES'!D15</f>
        <v>150</v>
      </c>
      <c r="E23" s="908">
        <f>+'2.3. APU ESTUFA FIJA!'!H244</f>
        <v>2625571</v>
      </c>
      <c r="F23" s="910">
        <f>D23*E23</f>
        <v>393835650</v>
      </c>
      <c r="G23" s="901">
        <f>F23*30%+F23</f>
        <v>511986345</v>
      </c>
      <c r="H23" s="899"/>
      <c r="I23" s="504"/>
      <c r="J23" s="504"/>
      <c r="K23" s="411"/>
      <c r="L23" s="412"/>
      <c r="M23" s="899"/>
    </row>
    <row r="24" spans="1:13" ht="16.5" customHeight="1">
      <c r="A24" s="891"/>
      <c r="B24" s="893"/>
      <c r="C24" s="895"/>
      <c r="D24" s="907"/>
      <c r="E24" s="909"/>
      <c r="F24" s="911"/>
      <c r="G24" s="928"/>
      <c r="H24" s="899"/>
      <c r="I24" s="503">
        <f>D23/4</f>
        <v>37.5</v>
      </c>
      <c r="J24" s="453">
        <f>I24</f>
        <v>37.5</v>
      </c>
      <c r="K24" s="453">
        <f>I24</f>
        <v>37.5</v>
      </c>
      <c r="L24" s="453">
        <f>K24</f>
        <v>37.5</v>
      </c>
      <c r="M24" s="899"/>
    </row>
    <row r="25" spans="1:13" ht="6" customHeight="1">
      <c r="A25" s="903" t="str">
        <f>'2.4. EJECUCION FINANCIERA'!A25</f>
        <v>2.6</v>
      </c>
      <c r="B25" s="904" t="str">
        <f>'2.4. EJECUCION FINANCIERA'!B25</f>
        <v xml:space="preserve">Transporte de materiales </v>
      </c>
      <c r="C25" s="905" t="str">
        <f>'2.1. PRESUPUESTO - UNIDAD.'!C16</f>
        <v>GLOBAL</v>
      </c>
      <c r="D25" s="906">
        <f>'2. PRESUPUESTO - 150 UNIDADES'!D16</f>
        <v>150</v>
      </c>
      <c r="E25" s="908">
        <f>'2.3. APU ESTUFA FIJA!'!H281</f>
        <v>372000</v>
      </c>
      <c r="F25" s="910">
        <f>D25*E25</f>
        <v>55800000</v>
      </c>
      <c r="G25" s="901">
        <f>F25*30%+F25</f>
        <v>72540000</v>
      </c>
      <c r="H25" s="899"/>
      <c r="I25" s="504"/>
      <c r="J25" s="504"/>
      <c r="K25" s="411"/>
      <c r="L25" s="412"/>
      <c r="M25" s="899"/>
    </row>
    <row r="26" spans="1:13" ht="16.5" customHeight="1" thickBot="1">
      <c r="A26" s="929"/>
      <c r="B26" s="912"/>
      <c r="C26" s="913"/>
      <c r="D26" s="914"/>
      <c r="E26" s="926"/>
      <c r="F26" s="927"/>
      <c r="G26" s="902"/>
      <c r="H26" s="900"/>
      <c r="I26" s="608">
        <f>D25/4</f>
        <v>37.5</v>
      </c>
      <c r="J26" s="548">
        <f>I26</f>
        <v>37.5</v>
      </c>
      <c r="K26" s="548">
        <f>I26</f>
        <v>37.5</v>
      </c>
      <c r="L26" s="548">
        <f>K26</f>
        <v>37.5</v>
      </c>
      <c r="M26" s="900"/>
    </row>
    <row r="27" spans="1:13" ht="18.75" hidden="1" customHeight="1">
      <c r="A27" s="878" t="s">
        <v>25</v>
      </c>
      <c r="B27" s="879"/>
      <c r="C27" s="879"/>
      <c r="D27" s="879"/>
      <c r="E27" s="879"/>
      <c r="F27" s="294">
        <f>F25+F23+F21+F19+F17+F15</f>
        <v>589791837</v>
      </c>
      <c r="G27" s="501"/>
      <c r="H27" s="455"/>
      <c r="I27" s="417"/>
      <c r="J27" s="417"/>
      <c r="K27" s="417"/>
      <c r="L27" s="418"/>
      <c r="M27" s="229"/>
    </row>
    <row r="28" spans="1:13" ht="18.75" hidden="1" customHeight="1">
      <c r="A28" s="634" t="s">
        <v>26</v>
      </c>
      <c r="B28" s="635"/>
      <c r="C28" s="635"/>
      <c r="D28" s="635"/>
      <c r="E28" s="635"/>
      <c r="F28" s="270">
        <f>ROUND((F12+F27),0)</f>
        <v>590839212</v>
      </c>
      <c r="G28" s="289"/>
      <c r="H28" s="405"/>
      <c r="I28" s="230"/>
      <c r="J28" s="230"/>
      <c r="K28" s="230"/>
      <c r="L28" s="290"/>
      <c r="M28" s="229"/>
    </row>
    <row r="29" spans="1:13" ht="7.5" hidden="1" customHeight="1">
      <c r="A29" s="675"/>
      <c r="B29" s="676"/>
      <c r="C29" s="676"/>
      <c r="D29" s="676"/>
      <c r="E29" s="676"/>
      <c r="F29" s="676"/>
      <c r="G29" s="289"/>
      <c r="H29" s="405"/>
      <c r="I29" s="230"/>
      <c r="J29" s="230"/>
      <c r="K29" s="230"/>
      <c r="L29" s="290"/>
      <c r="M29" s="229"/>
    </row>
    <row r="30" spans="1:13" ht="18.75" hidden="1" customHeight="1">
      <c r="A30" s="664" t="s">
        <v>28</v>
      </c>
      <c r="B30" s="665"/>
      <c r="C30" s="665"/>
      <c r="D30" s="665"/>
      <c r="E30" s="248">
        <f>+E31+E33+E35</f>
        <v>0.3</v>
      </c>
      <c r="F30" s="283"/>
      <c r="G30" s="289"/>
      <c r="H30" s="405"/>
      <c r="I30" s="230"/>
      <c r="J30" s="230"/>
      <c r="K30" s="230"/>
      <c r="L30" s="290"/>
      <c r="M30" s="229"/>
    </row>
    <row r="31" spans="1:13" ht="18.75" hidden="1" customHeight="1">
      <c r="A31" s="632" t="s">
        <v>37</v>
      </c>
      <c r="B31" s="633"/>
      <c r="C31" s="633"/>
      <c r="D31" s="633"/>
      <c r="E31" s="26">
        <v>0.24</v>
      </c>
      <c r="F31" s="284">
        <f>ROUND(F28*E31,0)</f>
        <v>141801411</v>
      </c>
      <c r="G31" s="289"/>
      <c r="H31" s="405"/>
      <c r="I31" s="230"/>
      <c r="J31" s="230"/>
      <c r="K31" s="230"/>
      <c r="L31" s="290"/>
      <c r="M31" s="229"/>
    </row>
    <row r="32" spans="1:13" ht="18.75" hidden="1" customHeight="1">
      <c r="A32" s="275"/>
      <c r="B32" s="276"/>
      <c r="C32" s="276"/>
      <c r="D32" s="276"/>
      <c r="E32" s="26"/>
      <c r="F32" s="284"/>
      <c r="G32" s="289"/>
      <c r="H32" s="405"/>
      <c r="I32" s="230"/>
      <c r="J32" s="230"/>
      <c r="K32" s="230"/>
      <c r="L32" s="290"/>
      <c r="M32" s="229"/>
    </row>
    <row r="33" spans="1:13" ht="18.75" hidden="1" customHeight="1">
      <c r="A33" s="632" t="s">
        <v>29</v>
      </c>
      <c r="B33" s="633"/>
      <c r="C33" s="633"/>
      <c r="D33" s="633"/>
      <c r="E33" s="26">
        <v>0.01</v>
      </c>
      <c r="F33" s="284">
        <f>ROUND(F28*E33,0)</f>
        <v>5908392</v>
      </c>
      <c r="G33" s="289"/>
      <c r="H33" s="405"/>
      <c r="I33" s="230"/>
      <c r="J33" s="230"/>
      <c r="K33" s="230"/>
      <c r="L33" s="290"/>
      <c r="M33" s="229"/>
    </row>
    <row r="34" spans="1:13" ht="18.75" hidden="1" customHeight="1">
      <c r="A34" s="275"/>
      <c r="B34" s="276"/>
      <c r="C34" s="276"/>
      <c r="D34" s="276"/>
      <c r="E34" s="26"/>
      <c r="F34" s="284"/>
      <c r="G34" s="289"/>
      <c r="H34" s="405"/>
      <c r="I34" s="230"/>
      <c r="J34" s="230"/>
      <c r="K34" s="230"/>
      <c r="L34" s="290"/>
      <c r="M34" s="229"/>
    </row>
    <row r="35" spans="1:13" ht="18.75" hidden="1" customHeight="1">
      <c r="A35" s="632" t="s">
        <v>155</v>
      </c>
      <c r="B35" s="633"/>
      <c r="C35" s="633"/>
      <c r="D35" s="633"/>
      <c r="E35" s="26">
        <v>0.05</v>
      </c>
      <c r="F35" s="284">
        <f>ROUND(F28*E35,0)</f>
        <v>29541961</v>
      </c>
      <c r="G35" s="289"/>
      <c r="H35" s="405"/>
      <c r="I35" s="230"/>
      <c r="J35" s="230"/>
      <c r="K35" s="230"/>
      <c r="L35" s="290"/>
      <c r="M35" s="229"/>
    </row>
    <row r="36" spans="1:13" ht="18.75" hidden="1" customHeight="1">
      <c r="A36" s="664" t="s">
        <v>203</v>
      </c>
      <c r="B36" s="665"/>
      <c r="C36" s="665"/>
      <c r="D36" s="665"/>
      <c r="E36" s="665"/>
      <c r="F36" s="285">
        <f>ROUND((F31+F33+F35),0)</f>
        <v>177251764</v>
      </c>
      <c r="G36" s="289"/>
      <c r="H36" s="405"/>
      <c r="I36" s="230"/>
      <c r="J36" s="230"/>
      <c r="K36" s="230"/>
      <c r="L36" s="290"/>
      <c r="M36" s="229"/>
    </row>
    <row r="37" spans="1:13" ht="5.25" customHeight="1" thickBot="1">
      <c r="A37" s="886"/>
      <c r="B37" s="887"/>
      <c r="C37" s="887"/>
      <c r="D37" s="887"/>
      <c r="E37" s="887"/>
      <c r="F37" s="887"/>
      <c r="G37" s="887"/>
      <c r="H37" s="887"/>
      <c r="I37" s="887"/>
      <c r="J37" s="887"/>
      <c r="K37" s="887"/>
      <c r="L37" s="887"/>
      <c r="M37" s="888"/>
    </row>
    <row r="38" spans="1:13" ht="18.75" hidden="1" customHeight="1">
      <c r="A38" s="664" t="s">
        <v>42</v>
      </c>
      <c r="B38" s="665"/>
      <c r="C38" s="665"/>
      <c r="D38" s="665"/>
      <c r="E38" s="665"/>
      <c r="F38" s="285">
        <f>ROUND((F36+F28),0)</f>
        <v>768090976</v>
      </c>
      <c r="G38" s="292">
        <f>G25+G23+G21+G19+G17+G15+G10</f>
        <v>768090975.60000002</v>
      </c>
      <c r="H38" s="406"/>
      <c r="I38" s="282">
        <f>I26+I24+I22+I20+I18+I16+I11</f>
        <v>273.75</v>
      </c>
      <c r="J38" s="282"/>
      <c r="K38" s="282">
        <f>K26+K24+K22+K20+K18+K16+K11</f>
        <v>273.75</v>
      </c>
      <c r="L38" s="293">
        <f>L26+L24+L22+L20+L18+L16+L11</f>
        <v>273.75</v>
      </c>
      <c r="M38" s="435"/>
    </row>
    <row r="39" spans="1:13" ht="4.5" hidden="1" customHeight="1">
      <c r="A39" s="638"/>
      <c r="B39" s="639"/>
      <c r="C39" s="639"/>
      <c r="D39" s="639"/>
      <c r="E39" s="639"/>
      <c r="F39" s="639"/>
      <c r="G39" s="289"/>
      <c r="H39" s="405"/>
      <c r="I39" s="230"/>
      <c r="J39" s="230"/>
      <c r="K39" s="230"/>
      <c r="L39" s="290"/>
      <c r="M39" s="229"/>
    </row>
    <row r="40" spans="1:13" ht="12" hidden="1" customHeight="1">
      <c r="A40" s="918" t="s">
        <v>202</v>
      </c>
      <c r="B40" s="919"/>
      <c r="C40" s="919"/>
      <c r="D40" s="919"/>
      <c r="E40" s="920"/>
      <c r="F40" s="285">
        <f>ROUND((F38*10%),0)</f>
        <v>76809098</v>
      </c>
      <c r="G40" s="924">
        <f>F40</f>
        <v>76809098</v>
      </c>
      <c r="H40" s="407"/>
      <c r="I40" s="281"/>
      <c r="J40" s="281"/>
      <c r="K40" s="281"/>
      <c r="L40" s="291"/>
      <c r="M40" s="229"/>
    </row>
    <row r="41" spans="1:13" ht="12" hidden="1" customHeight="1">
      <c r="A41" s="921"/>
      <c r="B41" s="922"/>
      <c r="C41" s="922"/>
      <c r="D41" s="922"/>
      <c r="E41" s="923"/>
      <c r="F41" s="285"/>
      <c r="G41" s="925"/>
      <c r="H41" s="408"/>
      <c r="I41" s="234">
        <f>G40/3</f>
        <v>25603032.666666668</v>
      </c>
      <c r="J41" s="234"/>
      <c r="K41" s="234">
        <f>I41</f>
        <v>25603032.666666668</v>
      </c>
      <c r="L41" s="288">
        <f>K41</f>
        <v>25603032.666666668</v>
      </c>
      <c r="M41" s="229"/>
    </row>
    <row r="42" spans="1:13" ht="5.25" hidden="1" customHeight="1">
      <c r="A42" s="641"/>
      <c r="B42" s="642"/>
      <c r="C42" s="642"/>
      <c r="D42" s="642"/>
      <c r="E42" s="642"/>
      <c r="F42" s="915"/>
      <c r="G42" s="289"/>
      <c r="H42" s="405"/>
      <c r="I42" s="230"/>
      <c r="J42" s="230"/>
      <c r="K42" s="230"/>
      <c r="L42" s="290"/>
      <c r="M42" s="229"/>
    </row>
    <row r="43" spans="1:13" ht="18.75" hidden="1" customHeight="1" thickBot="1">
      <c r="A43" s="916" t="s">
        <v>93</v>
      </c>
      <c r="B43" s="917"/>
      <c r="C43" s="917"/>
      <c r="D43" s="917"/>
      <c r="E43" s="917"/>
      <c r="F43" s="423">
        <f>ROUND((F38+F40),0)</f>
        <v>844900074</v>
      </c>
      <c r="G43" s="424">
        <f>G40+G38</f>
        <v>844900073.60000002</v>
      </c>
      <c r="H43" s="425"/>
      <c r="I43" s="426">
        <f>I41+I38</f>
        <v>25603306.416666668</v>
      </c>
      <c r="J43" s="426"/>
      <c r="K43" s="426">
        <f>K41+K38</f>
        <v>25603306.416666668</v>
      </c>
      <c r="L43" s="427">
        <f>L41+L38</f>
        <v>25603306.416666668</v>
      </c>
      <c r="M43" s="435"/>
    </row>
    <row r="44" spans="1:13" ht="126.75" customHeight="1" thickBot="1">
      <c r="A44" s="629"/>
      <c r="B44" s="668"/>
      <c r="C44" s="668"/>
      <c r="D44" s="668"/>
      <c r="E44" s="668"/>
      <c r="F44" s="668"/>
      <c r="G44" s="668"/>
      <c r="H44" s="668"/>
      <c r="I44" s="668"/>
      <c r="J44" s="668"/>
      <c r="K44" s="668"/>
      <c r="L44" s="668"/>
      <c r="M44" s="669"/>
    </row>
  </sheetData>
  <mergeCells count="84">
    <mergeCell ref="B6:E6"/>
    <mergeCell ref="A10:A11"/>
    <mergeCell ref="B10:B11"/>
    <mergeCell ref="C10:C11"/>
    <mergeCell ref="D10:D11"/>
    <mergeCell ref="E10:E11"/>
    <mergeCell ref="A1:M1"/>
    <mergeCell ref="A2:M2"/>
    <mergeCell ref="H4:M4"/>
    <mergeCell ref="A3:K3"/>
    <mergeCell ref="L3:M3"/>
    <mergeCell ref="A4:A5"/>
    <mergeCell ref="B4:B5"/>
    <mergeCell ref="C4:C5"/>
    <mergeCell ref="G4:G5"/>
    <mergeCell ref="F15:F16"/>
    <mergeCell ref="G15:G16"/>
    <mergeCell ref="A17:A18"/>
    <mergeCell ref="B17:B18"/>
    <mergeCell ref="C17:C18"/>
    <mergeCell ref="A15:A16"/>
    <mergeCell ref="B15:B16"/>
    <mergeCell ref="C15:C16"/>
    <mergeCell ref="D15:D16"/>
    <mergeCell ref="E15:E16"/>
    <mergeCell ref="D17:D18"/>
    <mergeCell ref="E17:E18"/>
    <mergeCell ref="F17:F18"/>
    <mergeCell ref="G17:G18"/>
    <mergeCell ref="F10:F11"/>
    <mergeCell ref="G10:G11"/>
    <mergeCell ref="A12:E12"/>
    <mergeCell ref="A13:F13"/>
    <mergeCell ref="B14:F14"/>
    <mergeCell ref="G19:G20"/>
    <mergeCell ref="F19:F20"/>
    <mergeCell ref="A21:A22"/>
    <mergeCell ref="B21:B22"/>
    <mergeCell ref="C21:C22"/>
    <mergeCell ref="D21:D22"/>
    <mergeCell ref="E21:E22"/>
    <mergeCell ref="A19:A20"/>
    <mergeCell ref="B19:B20"/>
    <mergeCell ref="C19:C20"/>
    <mergeCell ref="D19:D20"/>
    <mergeCell ref="E19:E20"/>
    <mergeCell ref="E25:E26"/>
    <mergeCell ref="F25:F26"/>
    <mergeCell ref="A27:E27"/>
    <mergeCell ref="F21:F22"/>
    <mergeCell ref="G21:G22"/>
    <mergeCell ref="G23:G24"/>
    <mergeCell ref="A25:A26"/>
    <mergeCell ref="A28:E28"/>
    <mergeCell ref="A29:F29"/>
    <mergeCell ref="A30:D30"/>
    <mergeCell ref="A31:D31"/>
    <mergeCell ref="A35:D35"/>
    <mergeCell ref="A33:D33"/>
    <mergeCell ref="A42:F42"/>
    <mergeCell ref="A43:E43"/>
    <mergeCell ref="A44:M44"/>
    <mergeCell ref="A36:E36"/>
    <mergeCell ref="A38:E38"/>
    <mergeCell ref="A39:F39"/>
    <mergeCell ref="A40:E41"/>
    <mergeCell ref="A37:M37"/>
    <mergeCell ref="G40:G41"/>
    <mergeCell ref="M8:M26"/>
    <mergeCell ref="A8:A9"/>
    <mergeCell ref="B8:B9"/>
    <mergeCell ref="C8:C9"/>
    <mergeCell ref="D8:D9"/>
    <mergeCell ref="H8:H26"/>
    <mergeCell ref="G25:G26"/>
    <mergeCell ref="A23:A24"/>
    <mergeCell ref="B23:B24"/>
    <mergeCell ref="C23:C24"/>
    <mergeCell ref="D23:D24"/>
    <mergeCell ref="E23:E24"/>
    <mergeCell ref="F23:F24"/>
    <mergeCell ref="B25:B26"/>
    <mergeCell ref="C25:C26"/>
    <mergeCell ref="D25:D26"/>
  </mergeCells>
  <printOptions horizontalCentered="1"/>
  <pageMargins left="0.23622047244094491" right="0.23622047244094491" top="0.70866141732283472" bottom="0.74803149606299213" header="0.31496062992125984" footer="0.31496062992125984"/>
  <pageSetup paperSize="9" scale="11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C8636-3ACC-437D-B3B4-BE8A63A26121}">
  <sheetPr codeName="Hoja7">
    <tabColor theme="7" tint="0.39997558519241921"/>
  </sheetPr>
  <dimension ref="B1:L39"/>
  <sheetViews>
    <sheetView view="pageBreakPreview" topLeftCell="B28" zoomScale="130" zoomScaleNormal="75" zoomScaleSheetLayoutView="130" zoomScalePageLayoutView="85" workbookViewId="0">
      <selection activeCell="I5" sqref="I5"/>
    </sheetView>
  </sheetViews>
  <sheetFormatPr baseColWidth="10" defaultColWidth="11.42578125" defaultRowHeight="15"/>
  <cols>
    <col min="1" max="1" width="1.7109375" style="313" customWidth="1"/>
    <col min="2" max="2" width="16.5703125" style="313" customWidth="1"/>
    <col min="3" max="3" width="37" style="313" customWidth="1"/>
    <col min="4" max="4" width="14.140625" style="320" customWidth="1"/>
    <col min="5" max="5" width="12.28515625" style="321" customWidth="1"/>
    <col min="6" max="6" width="11.42578125" style="321" customWidth="1"/>
    <col min="7" max="7" width="15.7109375" style="321" customWidth="1"/>
    <col min="8" max="8" width="9.7109375" style="321" customWidth="1"/>
    <col min="9" max="9" width="20.140625" style="313" customWidth="1"/>
    <col min="10" max="10" width="16.5703125" style="313" bestFit="1" customWidth="1"/>
    <col min="11" max="11" width="11.42578125" style="313"/>
    <col min="12" max="12" width="14.42578125" style="313" bestFit="1" customWidth="1"/>
    <col min="13" max="255" width="11.42578125" style="313"/>
    <col min="256" max="256" width="3.42578125" style="313" customWidth="1"/>
    <col min="257" max="257" width="4.140625" style="313" customWidth="1"/>
    <col min="258" max="258" width="31.42578125" style="313" customWidth="1"/>
    <col min="259" max="259" width="12" style="313" customWidth="1"/>
    <col min="260" max="260" width="8.140625" style="313" customWidth="1"/>
    <col min="261" max="261" width="10.140625" style="313" customWidth="1"/>
    <col min="262" max="262" width="8.7109375" style="313" customWidth="1"/>
    <col min="263" max="263" width="18.42578125" style="313" customWidth="1"/>
    <col min="264" max="264" width="7.5703125" style="313" customWidth="1"/>
    <col min="265" max="265" width="20.140625" style="313" bestFit="1" customWidth="1"/>
    <col min="266" max="267" width="11.42578125" style="313"/>
    <col min="268" max="268" width="14.42578125" style="313" bestFit="1" customWidth="1"/>
    <col min="269" max="511" width="11.42578125" style="313"/>
    <col min="512" max="512" width="3.42578125" style="313" customWidth="1"/>
    <col min="513" max="513" width="4.140625" style="313" customWidth="1"/>
    <col min="514" max="514" width="31.42578125" style="313" customWidth="1"/>
    <col min="515" max="515" width="12" style="313" customWidth="1"/>
    <col min="516" max="516" width="8.140625" style="313" customWidth="1"/>
    <col min="517" max="517" width="10.140625" style="313" customWidth="1"/>
    <col min="518" max="518" width="8.7109375" style="313" customWidth="1"/>
    <col min="519" max="519" width="18.42578125" style="313" customWidth="1"/>
    <col min="520" max="520" width="7.5703125" style="313" customWidth="1"/>
    <col min="521" max="521" width="20.140625" style="313" bestFit="1" customWidth="1"/>
    <col min="522" max="523" width="11.42578125" style="313"/>
    <col min="524" max="524" width="14.42578125" style="313" bestFit="1" customWidth="1"/>
    <col min="525" max="767" width="11.42578125" style="313"/>
    <col min="768" max="768" width="3.42578125" style="313" customWidth="1"/>
    <col min="769" max="769" width="4.140625" style="313" customWidth="1"/>
    <col min="770" max="770" width="31.42578125" style="313" customWidth="1"/>
    <col min="771" max="771" width="12" style="313" customWidth="1"/>
    <col min="772" max="772" width="8.140625" style="313" customWidth="1"/>
    <col min="773" max="773" width="10.140625" style="313" customWidth="1"/>
    <col min="774" max="774" width="8.7109375" style="313" customWidth="1"/>
    <col min="775" max="775" width="18.42578125" style="313" customWidth="1"/>
    <col min="776" max="776" width="7.5703125" style="313" customWidth="1"/>
    <col min="777" max="777" width="20.140625" style="313" bestFit="1" customWidth="1"/>
    <col min="778" max="779" width="11.42578125" style="313"/>
    <col min="780" max="780" width="14.42578125" style="313" bestFit="1" customWidth="1"/>
    <col min="781" max="1023" width="11.42578125" style="313"/>
    <col min="1024" max="1024" width="3.42578125" style="313" customWidth="1"/>
    <col min="1025" max="1025" width="4.140625" style="313" customWidth="1"/>
    <col min="1026" max="1026" width="31.42578125" style="313" customWidth="1"/>
    <col min="1027" max="1027" width="12" style="313" customWidth="1"/>
    <col min="1028" max="1028" width="8.140625" style="313" customWidth="1"/>
    <col min="1029" max="1029" width="10.140625" style="313" customWidth="1"/>
    <col min="1030" max="1030" width="8.7109375" style="313" customWidth="1"/>
    <col min="1031" max="1031" width="18.42578125" style="313" customWidth="1"/>
    <col min="1032" max="1032" width="7.5703125" style="313" customWidth="1"/>
    <col min="1033" max="1033" width="20.140625" style="313" bestFit="1" customWidth="1"/>
    <col min="1034" max="1035" width="11.42578125" style="313"/>
    <col min="1036" max="1036" width="14.42578125" style="313" bestFit="1" customWidth="1"/>
    <col min="1037" max="1279" width="11.42578125" style="313"/>
    <col min="1280" max="1280" width="3.42578125" style="313" customWidth="1"/>
    <col min="1281" max="1281" width="4.140625" style="313" customWidth="1"/>
    <col min="1282" max="1282" width="31.42578125" style="313" customWidth="1"/>
    <col min="1283" max="1283" width="12" style="313" customWidth="1"/>
    <col min="1284" max="1284" width="8.140625" style="313" customWidth="1"/>
    <col min="1285" max="1285" width="10.140625" style="313" customWidth="1"/>
    <col min="1286" max="1286" width="8.7109375" style="313" customWidth="1"/>
    <col min="1287" max="1287" width="18.42578125" style="313" customWidth="1"/>
    <col min="1288" max="1288" width="7.5703125" style="313" customWidth="1"/>
    <col min="1289" max="1289" width="20.140625" style="313" bestFit="1" customWidth="1"/>
    <col min="1290" max="1291" width="11.42578125" style="313"/>
    <col min="1292" max="1292" width="14.42578125" style="313" bestFit="1" customWidth="1"/>
    <col min="1293" max="1535" width="11.42578125" style="313"/>
    <col min="1536" max="1536" width="3.42578125" style="313" customWidth="1"/>
    <col min="1537" max="1537" width="4.140625" style="313" customWidth="1"/>
    <col min="1538" max="1538" width="31.42578125" style="313" customWidth="1"/>
    <col min="1539" max="1539" width="12" style="313" customWidth="1"/>
    <col min="1540" max="1540" width="8.140625" style="313" customWidth="1"/>
    <col min="1541" max="1541" width="10.140625" style="313" customWidth="1"/>
    <col min="1542" max="1542" width="8.7109375" style="313" customWidth="1"/>
    <col min="1543" max="1543" width="18.42578125" style="313" customWidth="1"/>
    <col min="1544" max="1544" width="7.5703125" style="313" customWidth="1"/>
    <col min="1545" max="1545" width="20.140625" style="313" bestFit="1" customWidth="1"/>
    <col min="1546" max="1547" width="11.42578125" style="313"/>
    <col min="1548" max="1548" width="14.42578125" style="313" bestFit="1" customWidth="1"/>
    <col min="1549" max="1791" width="11.42578125" style="313"/>
    <col min="1792" max="1792" width="3.42578125" style="313" customWidth="1"/>
    <col min="1793" max="1793" width="4.140625" style="313" customWidth="1"/>
    <col min="1794" max="1794" width="31.42578125" style="313" customWidth="1"/>
    <col min="1795" max="1795" width="12" style="313" customWidth="1"/>
    <col min="1796" max="1796" width="8.140625" style="313" customWidth="1"/>
    <col min="1797" max="1797" width="10.140625" style="313" customWidth="1"/>
    <col min="1798" max="1798" width="8.7109375" style="313" customWidth="1"/>
    <col min="1799" max="1799" width="18.42578125" style="313" customWidth="1"/>
    <col min="1800" max="1800" width="7.5703125" style="313" customWidth="1"/>
    <col min="1801" max="1801" width="20.140625" style="313" bestFit="1" customWidth="1"/>
    <col min="1802" max="1803" width="11.42578125" style="313"/>
    <col min="1804" max="1804" width="14.42578125" style="313" bestFit="1" customWidth="1"/>
    <col min="1805" max="2047" width="11.42578125" style="313"/>
    <col min="2048" max="2048" width="3.42578125" style="313" customWidth="1"/>
    <col min="2049" max="2049" width="4.140625" style="313" customWidth="1"/>
    <col min="2050" max="2050" width="31.42578125" style="313" customWidth="1"/>
    <col min="2051" max="2051" width="12" style="313" customWidth="1"/>
    <col min="2052" max="2052" width="8.140625" style="313" customWidth="1"/>
    <col min="2053" max="2053" width="10.140625" style="313" customWidth="1"/>
    <col min="2054" max="2054" width="8.7109375" style="313" customWidth="1"/>
    <col min="2055" max="2055" width="18.42578125" style="313" customWidth="1"/>
    <col min="2056" max="2056" width="7.5703125" style="313" customWidth="1"/>
    <col min="2057" max="2057" width="20.140625" style="313" bestFit="1" customWidth="1"/>
    <col min="2058" max="2059" width="11.42578125" style="313"/>
    <col min="2060" max="2060" width="14.42578125" style="313" bestFit="1" customWidth="1"/>
    <col min="2061" max="2303" width="11.42578125" style="313"/>
    <col min="2304" max="2304" width="3.42578125" style="313" customWidth="1"/>
    <col min="2305" max="2305" width="4.140625" style="313" customWidth="1"/>
    <col min="2306" max="2306" width="31.42578125" style="313" customWidth="1"/>
    <col min="2307" max="2307" width="12" style="313" customWidth="1"/>
    <col min="2308" max="2308" width="8.140625" style="313" customWidth="1"/>
    <col min="2309" max="2309" width="10.140625" style="313" customWidth="1"/>
    <col min="2310" max="2310" width="8.7109375" style="313" customWidth="1"/>
    <col min="2311" max="2311" width="18.42578125" style="313" customWidth="1"/>
    <col min="2312" max="2312" width="7.5703125" style="313" customWidth="1"/>
    <col min="2313" max="2313" width="20.140625" style="313" bestFit="1" customWidth="1"/>
    <col min="2314" max="2315" width="11.42578125" style="313"/>
    <col min="2316" max="2316" width="14.42578125" style="313" bestFit="1" customWidth="1"/>
    <col min="2317" max="2559" width="11.42578125" style="313"/>
    <col min="2560" max="2560" width="3.42578125" style="313" customWidth="1"/>
    <col min="2561" max="2561" width="4.140625" style="313" customWidth="1"/>
    <col min="2562" max="2562" width="31.42578125" style="313" customWidth="1"/>
    <col min="2563" max="2563" width="12" style="313" customWidth="1"/>
    <col min="2564" max="2564" width="8.140625" style="313" customWidth="1"/>
    <col min="2565" max="2565" width="10.140625" style="313" customWidth="1"/>
    <col min="2566" max="2566" width="8.7109375" style="313" customWidth="1"/>
    <col min="2567" max="2567" width="18.42578125" style="313" customWidth="1"/>
    <col min="2568" max="2568" width="7.5703125" style="313" customWidth="1"/>
    <col min="2569" max="2569" width="20.140625" style="313" bestFit="1" customWidth="1"/>
    <col min="2570" max="2571" width="11.42578125" style="313"/>
    <col min="2572" max="2572" width="14.42578125" style="313" bestFit="1" customWidth="1"/>
    <col min="2573" max="2815" width="11.42578125" style="313"/>
    <col min="2816" max="2816" width="3.42578125" style="313" customWidth="1"/>
    <col min="2817" max="2817" width="4.140625" style="313" customWidth="1"/>
    <col min="2818" max="2818" width="31.42578125" style="313" customWidth="1"/>
    <col min="2819" max="2819" width="12" style="313" customWidth="1"/>
    <col min="2820" max="2820" width="8.140625" style="313" customWidth="1"/>
    <col min="2821" max="2821" width="10.140625" style="313" customWidth="1"/>
    <col min="2822" max="2822" width="8.7109375" style="313" customWidth="1"/>
    <col min="2823" max="2823" width="18.42578125" style="313" customWidth="1"/>
    <col min="2824" max="2824" width="7.5703125" style="313" customWidth="1"/>
    <col min="2825" max="2825" width="20.140625" style="313" bestFit="1" customWidth="1"/>
    <col min="2826" max="2827" width="11.42578125" style="313"/>
    <col min="2828" max="2828" width="14.42578125" style="313" bestFit="1" customWidth="1"/>
    <col min="2829" max="3071" width="11.42578125" style="313"/>
    <col min="3072" max="3072" width="3.42578125" style="313" customWidth="1"/>
    <col min="3073" max="3073" width="4.140625" style="313" customWidth="1"/>
    <col min="3074" max="3074" width="31.42578125" style="313" customWidth="1"/>
    <col min="3075" max="3075" width="12" style="313" customWidth="1"/>
    <col min="3076" max="3076" width="8.140625" style="313" customWidth="1"/>
    <col min="3077" max="3077" width="10.140625" style="313" customWidth="1"/>
    <col min="3078" max="3078" width="8.7109375" style="313" customWidth="1"/>
    <col min="3079" max="3079" width="18.42578125" style="313" customWidth="1"/>
    <col min="3080" max="3080" width="7.5703125" style="313" customWidth="1"/>
    <col min="3081" max="3081" width="20.140625" style="313" bestFit="1" customWidth="1"/>
    <col min="3082" max="3083" width="11.42578125" style="313"/>
    <col min="3084" max="3084" width="14.42578125" style="313" bestFit="1" customWidth="1"/>
    <col min="3085" max="3327" width="11.42578125" style="313"/>
    <col min="3328" max="3328" width="3.42578125" style="313" customWidth="1"/>
    <col min="3329" max="3329" width="4.140625" style="313" customWidth="1"/>
    <col min="3330" max="3330" width="31.42578125" style="313" customWidth="1"/>
    <col min="3331" max="3331" width="12" style="313" customWidth="1"/>
    <col min="3332" max="3332" width="8.140625" style="313" customWidth="1"/>
    <col min="3333" max="3333" width="10.140625" style="313" customWidth="1"/>
    <col min="3334" max="3334" width="8.7109375" style="313" customWidth="1"/>
    <col min="3335" max="3335" width="18.42578125" style="313" customWidth="1"/>
    <col min="3336" max="3336" width="7.5703125" style="313" customWidth="1"/>
    <col min="3337" max="3337" width="20.140625" style="313" bestFit="1" customWidth="1"/>
    <col min="3338" max="3339" width="11.42578125" style="313"/>
    <col min="3340" max="3340" width="14.42578125" style="313" bestFit="1" customWidth="1"/>
    <col min="3341" max="3583" width="11.42578125" style="313"/>
    <col min="3584" max="3584" width="3.42578125" style="313" customWidth="1"/>
    <col min="3585" max="3585" width="4.140625" style="313" customWidth="1"/>
    <col min="3586" max="3586" width="31.42578125" style="313" customWidth="1"/>
    <col min="3587" max="3587" width="12" style="313" customWidth="1"/>
    <col min="3588" max="3588" width="8.140625" style="313" customWidth="1"/>
    <col min="3589" max="3589" width="10.140625" style="313" customWidth="1"/>
    <col min="3590" max="3590" width="8.7109375" style="313" customWidth="1"/>
    <col min="3591" max="3591" width="18.42578125" style="313" customWidth="1"/>
    <col min="3592" max="3592" width="7.5703125" style="313" customWidth="1"/>
    <col min="3593" max="3593" width="20.140625" style="313" bestFit="1" customWidth="1"/>
    <col min="3594" max="3595" width="11.42578125" style="313"/>
    <col min="3596" max="3596" width="14.42578125" style="313" bestFit="1" customWidth="1"/>
    <col min="3597" max="3839" width="11.42578125" style="313"/>
    <col min="3840" max="3840" width="3.42578125" style="313" customWidth="1"/>
    <col min="3841" max="3841" width="4.140625" style="313" customWidth="1"/>
    <col min="3842" max="3842" width="31.42578125" style="313" customWidth="1"/>
    <col min="3843" max="3843" width="12" style="313" customWidth="1"/>
    <col min="3844" max="3844" width="8.140625" style="313" customWidth="1"/>
    <col min="3845" max="3845" width="10.140625" style="313" customWidth="1"/>
    <col min="3846" max="3846" width="8.7109375" style="313" customWidth="1"/>
    <col min="3847" max="3847" width="18.42578125" style="313" customWidth="1"/>
    <col min="3848" max="3848" width="7.5703125" style="313" customWidth="1"/>
    <col min="3849" max="3849" width="20.140625" style="313" bestFit="1" customWidth="1"/>
    <col min="3850" max="3851" width="11.42578125" style="313"/>
    <col min="3852" max="3852" width="14.42578125" style="313" bestFit="1" customWidth="1"/>
    <col min="3853" max="4095" width="11.42578125" style="313"/>
    <col min="4096" max="4096" width="3.42578125" style="313" customWidth="1"/>
    <col min="4097" max="4097" width="4.140625" style="313" customWidth="1"/>
    <col min="4098" max="4098" width="31.42578125" style="313" customWidth="1"/>
    <col min="4099" max="4099" width="12" style="313" customWidth="1"/>
    <col min="4100" max="4100" width="8.140625" style="313" customWidth="1"/>
    <col min="4101" max="4101" width="10.140625" style="313" customWidth="1"/>
    <col min="4102" max="4102" width="8.7109375" style="313" customWidth="1"/>
    <col min="4103" max="4103" width="18.42578125" style="313" customWidth="1"/>
    <col min="4104" max="4104" width="7.5703125" style="313" customWidth="1"/>
    <col min="4105" max="4105" width="20.140625" style="313" bestFit="1" customWidth="1"/>
    <col min="4106" max="4107" width="11.42578125" style="313"/>
    <col min="4108" max="4108" width="14.42578125" style="313" bestFit="1" customWidth="1"/>
    <col min="4109" max="4351" width="11.42578125" style="313"/>
    <col min="4352" max="4352" width="3.42578125" style="313" customWidth="1"/>
    <col min="4353" max="4353" width="4.140625" style="313" customWidth="1"/>
    <col min="4354" max="4354" width="31.42578125" style="313" customWidth="1"/>
    <col min="4355" max="4355" width="12" style="313" customWidth="1"/>
    <col min="4356" max="4356" width="8.140625" style="313" customWidth="1"/>
    <col min="4357" max="4357" width="10.140625" style="313" customWidth="1"/>
    <col min="4358" max="4358" width="8.7109375" style="313" customWidth="1"/>
    <col min="4359" max="4359" width="18.42578125" style="313" customWidth="1"/>
    <col min="4360" max="4360" width="7.5703125" style="313" customWidth="1"/>
    <col min="4361" max="4361" width="20.140625" style="313" bestFit="1" customWidth="1"/>
    <col min="4362" max="4363" width="11.42578125" style="313"/>
    <col min="4364" max="4364" width="14.42578125" style="313" bestFit="1" customWidth="1"/>
    <col min="4365" max="4607" width="11.42578125" style="313"/>
    <col min="4608" max="4608" width="3.42578125" style="313" customWidth="1"/>
    <col min="4609" max="4609" width="4.140625" style="313" customWidth="1"/>
    <col min="4610" max="4610" width="31.42578125" style="313" customWidth="1"/>
    <col min="4611" max="4611" width="12" style="313" customWidth="1"/>
    <col min="4612" max="4612" width="8.140625" style="313" customWidth="1"/>
    <col min="4613" max="4613" width="10.140625" style="313" customWidth="1"/>
    <col min="4614" max="4614" width="8.7109375" style="313" customWidth="1"/>
    <col min="4615" max="4615" width="18.42578125" style="313" customWidth="1"/>
    <col min="4616" max="4616" width="7.5703125" style="313" customWidth="1"/>
    <col min="4617" max="4617" width="20.140625" style="313" bestFit="1" customWidth="1"/>
    <col min="4618" max="4619" width="11.42578125" style="313"/>
    <col min="4620" max="4620" width="14.42578125" style="313" bestFit="1" customWidth="1"/>
    <col min="4621" max="4863" width="11.42578125" style="313"/>
    <col min="4864" max="4864" width="3.42578125" style="313" customWidth="1"/>
    <col min="4865" max="4865" width="4.140625" style="313" customWidth="1"/>
    <col min="4866" max="4866" width="31.42578125" style="313" customWidth="1"/>
    <col min="4867" max="4867" width="12" style="313" customWidth="1"/>
    <col min="4868" max="4868" width="8.140625" style="313" customWidth="1"/>
    <col min="4869" max="4869" width="10.140625" style="313" customWidth="1"/>
    <col min="4870" max="4870" width="8.7109375" style="313" customWidth="1"/>
    <col min="4871" max="4871" width="18.42578125" style="313" customWidth="1"/>
    <col min="4872" max="4872" width="7.5703125" style="313" customWidth="1"/>
    <col min="4873" max="4873" width="20.140625" style="313" bestFit="1" customWidth="1"/>
    <col min="4874" max="4875" width="11.42578125" style="313"/>
    <col min="4876" max="4876" width="14.42578125" style="313" bestFit="1" customWidth="1"/>
    <col min="4877" max="5119" width="11.42578125" style="313"/>
    <col min="5120" max="5120" width="3.42578125" style="313" customWidth="1"/>
    <col min="5121" max="5121" width="4.140625" style="313" customWidth="1"/>
    <col min="5122" max="5122" width="31.42578125" style="313" customWidth="1"/>
    <col min="5123" max="5123" width="12" style="313" customWidth="1"/>
    <col min="5124" max="5124" width="8.140625" style="313" customWidth="1"/>
    <col min="5125" max="5125" width="10.140625" style="313" customWidth="1"/>
    <col min="5126" max="5126" width="8.7109375" style="313" customWidth="1"/>
    <col min="5127" max="5127" width="18.42578125" style="313" customWidth="1"/>
    <col min="5128" max="5128" width="7.5703125" style="313" customWidth="1"/>
    <col min="5129" max="5129" width="20.140625" style="313" bestFit="1" customWidth="1"/>
    <col min="5130" max="5131" width="11.42578125" style="313"/>
    <col min="5132" max="5132" width="14.42578125" style="313" bestFit="1" customWidth="1"/>
    <col min="5133" max="5375" width="11.42578125" style="313"/>
    <col min="5376" max="5376" width="3.42578125" style="313" customWidth="1"/>
    <col min="5377" max="5377" width="4.140625" style="313" customWidth="1"/>
    <col min="5378" max="5378" width="31.42578125" style="313" customWidth="1"/>
    <col min="5379" max="5379" width="12" style="313" customWidth="1"/>
    <col min="5380" max="5380" width="8.140625" style="313" customWidth="1"/>
    <col min="5381" max="5381" width="10.140625" style="313" customWidth="1"/>
    <col min="5382" max="5382" width="8.7109375" style="313" customWidth="1"/>
    <col min="5383" max="5383" width="18.42578125" style="313" customWidth="1"/>
    <col min="5384" max="5384" width="7.5703125" style="313" customWidth="1"/>
    <col min="5385" max="5385" width="20.140625" style="313" bestFit="1" customWidth="1"/>
    <col min="5386" max="5387" width="11.42578125" style="313"/>
    <col min="5388" max="5388" width="14.42578125" style="313" bestFit="1" customWidth="1"/>
    <col min="5389" max="5631" width="11.42578125" style="313"/>
    <col min="5632" max="5632" width="3.42578125" style="313" customWidth="1"/>
    <col min="5633" max="5633" width="4.140625" style="313" customWidth="1"/>
    <col min="5634" max="5634" width="31.42578125" style="313" customWidth="1"/>
    <col min="5635" max="5635" width="12" style="313" customWidth="1"/>
    <col min="5636" max="5636" width="8.140625" style="313" customWidth="1"/>
    <col min="5637" max="5637" width="10.140625" style="313" customWidth="1"/>
    <col min="5638" max="5638" width="8.7109375" style="313" customWidth="1"/>
    <col min="5639" max="5639" width="18.42578125" style="313" customWidth="1"/>
    <col min="5640" max="5640" width="7.5703125" style="313" customWidth="1"/>
    <col min="5641" max="5641" width="20.140625" style="313" bestFit="1" customWidth="1"/>
    <col min="5642" max="5643" width="11.42578125" style="313"/>
    <col min="5644" max="5644" width="14.42578125" style="313" bestFit="1" customWidth="1"/>
    <col min="5645" max="5887" width="11.42578125" style="313"/>
    <col min="5888" max="5888" width="3.42578125" style="313" customWidth="1"/>
    <col min="5889" max="5889" width="4.140625" style="313" customWidth="1"/>
    <col min="5890" max="5890" width="31.42578125" style="313" customWidth="1"/>
    <col min="5891" max="5891" width="12" style="313" customWidth="1"/>
    <col min="5892" max="5892" width="8.140625" style="313" customWidth="1"/>
    <col min="5893" max="5893" width="10.140625" style="313" customWidth="1"/>
    <col min="5894" max="5894" width="8.7109375" style="313" customWidth="1"/>
    <col min="5895" max="5895" width="18.42578125" style="313" customWidth="1"/>
    <col min="5896" max="5896" width="7.5703125" style="313" customWidth="1"/>
    <col min="5897" max="5897" width="20.140625" style="313" bestFit="1" customWidth="1"/>
    <col min="5898" max="5899" width="11.42578125" style="313"/>
    <col min="5900" max="5900" width="14.42578125" style="313" bestFit="1" customWidth="1"/>
    <col min="5901" max="6143" width="11.42578125" style="313"/>
    <col min="6144" max="6144" width="3.42578125" style="313" customWidth="1"/>
    <col min="6145" max="6145" width="4.140625" style="313" customWidth="1"/>
    <col min="6146" max="6146" width="31.42578125" style="313" customWidth="1"/>
    <col min="6147" max="6147" width="12" style="313" customWidth="1"/>
    <col min="6148" max="6148" width="8.140625" style="313" customWidth="1"/>
    <col min="6149" max="6149" width="10.140625" style="313" customWidth="1"/>
    <col min="6150" max="6150" width="8.7109375" style="313" customWidth="1"/>
    <col min="6151" max="6151" width="18.42578125" style="313" customWidth="1"/>
    <col min="6152" max="6152" width="7.5703125" style="313" customWidth="1"/>
    <col min="6153" max="6153" width="20.140625" style="313" bestFit="1" customWidth="1"/>
    <col min="6154" max="6155" width="11.42578125" style="313"/>
    <col min="6156" max="6156" width="14.42578125" style="313" bestFit="1" customWidth="1"/>
    <col min="6157" max="6399" width="11.42578125" style="313"/>
    <col min="6400" max="6400" width="3.42578125" style="313" customWidth="1"/>
    <col min="6401" max="6401" width="4.140625" style="313" customWidth="1"/>
    <col min="6402" max="6402" width="31.42578125" style="313" customWidth="1"/>
    <col min="6403" max="6403" width="12" style="313" customWidth="1"/>
    <col min="6404" max="6404" width="8.140625" style="313" customWidth="1"/>
    <col min="6405" max="6405" width="10.140625" style="313" customWidth="1"/>
    <col min="6406" max="6406" width="8.7109375" style="313" customWidth="1"/>
    <col min="6407" max="6407" width="18.42578125" style="313" customWidth="1"/>
    <col min="6408" max="6408" width="7.5703125" style="313" customWidth="1"/>
    <col min="6409" max="6409" width="20.140625" style="313" bestFit="1" customWidth="1"/>
    <col min="6410" max="6411" width="11.42578125" style="313"/>
    <col min="6412" max="6412" width="14.42578125" style="313" bestFit="1" customWidth="1"/>
    <col min="6413" max="6655" width="11.42578125" style="313"/>
    <col min="6656" max="6656" width="3.42578125" style="313" customWidth="1"/>
    <col min="6657" max="6657" width="4.140625" style="313" customWidth="1"/>
    <col min="6658" max="6658" width="31.42578125" style="313" customWidth="1"/>
    <col min="6659" max="6659" width="12" style="313" customWidth="1"/>
    <col min="6660" max="6660" width="8.140625" style="313" customWidth="1"/>
    <col min="6661" max="6661" width="10.140625" style="313" customWidth="1"/>
    <col min="6662" max="6662" width="8.7109375" style="313" customWidth="1"/>
    <col min="6663" max="6663" width="18.42578125" style="313" customWidth="1"/>
    <col min="6664" max="6664" width="7.5703125" style="313" customWidth="1"/>
    <col min="6665" max="6665" width="20.140625" style="313" bestFit="1" customWidth="1"/>
    <col min="6666" max="6667" width="11.42578125" style="313"/>
    <col min="6668" max="6668" width="14.42578125" style="313" bestFit="1" customWidth="1"/>
    <col min="6669" max="6911" width="11.42578125" style="313"/>
    <col min="6912" max="6912" width="3.42578125" style="313" customWidth="1"/>
    <col min="6913" max="6913" width="4.140625" style="313" customWidth="1"/>
    <col min="6914" max="6914" width="31.42578125" style="313" customWidth="1"/>
    <col min="6915" max="6915" width="12" style="313" customWidth="1"/>
    <col min="6916" max="6916" width="8.140625" style="313" customWidth="1"/>
    <col min="6917" max="6917" width="10.140625" style="313" customWidth="1"/>
    <col min="6918" max="6918" width="8.7109375" style="313" customWidth="1"/>
    <col min="6919" max="6919" width="18.42578125" style="313" customWidth="1"/>
    <col min="6920" max="6920" width="7.5703125" style="313" customWidth="1"/>
    <col min="6921" max="6921" width="20.140625" style="313" bestFit="1" customWidth="1"/>
    <col min="6922" max="6923" width="11.42578125" style="313"/>
    <col min="6924" max="6924" width="14.42578125" style="313" bestFit="1" customWidth="1"/>
    <col min="6925" max="7167" width="11.42578125" style="313"/>
    <col min="7168" max="7168" width="3.42578125" style="313" customWidth="1"/>
    <col min="7169" max="7169" width="4.140625" style="313" customWidth="1"/>
    <col min="7170" max="7170" width="31.42578125" style="313" customWidth="1"/>
    <col min="7171" max="7171" width="12" style="313" customWidth="1"/>
    <col min="7172" max="7172" width="8.140625" style="313" customWidth="1"/>
    <col min="7173" max="7173" width="10.140625" style="313" customWidth="1"/>
    <col min="7174" max="7174" width="8.7109375" style="313" customWidth="1"/>
    <col min="7175" max="7175" width="18.42578125" style="313" customWidth="1"/>
    <col min="7176" max="7176" width="7.5703125" style="313" customWidth="1"/>
    <col min="7177" max="7177" width="20.140625" style="313" bestFit="1" customWidth="1"/>
    <col min="7178" max="7179" width="11.42578125" style="313"/>
    <col min="7180" max="7180" width="14.42578125" style="313" bestFit="1" customWidth="1"/>
    <col min="7181" max="7423" width="11.42578125" style="313"/>
    <col min="7424" max="7424" width="3.42578125" style="313" customWidth="1"/>
    <col min="7425" max="7425" width="4.140625" style="313" customWidth="1"/>
    <col min="7426" max="7426" width="31.42578125" style="313" customWidth="1"/>
    <col min="7427" max="7427" width="12" style="313" customWidth="1"/>
    <col min="7428" max="7428" width="8.140625" style="313" customWidth="1"/>
    <col min="7429" max="7429" width="10.140625" style="313" customWidth="1"/>
    <col min="7430" max="7430" width="8.7109375" style="313" customWidth="1"/>
    <col min="7431" max="7431" width="18.42578125" style="313" customWidth="1"/>
    <col min="7432" max="7432" width="7.5703125" style="313" customWidth="1"/>
    <col min="7433" max="7433" width="20.140625" style="313" bestFit="1" customWidth="1"/>
    <col min="7434" max="7435" width="11.42578125" style="313"/>
    <col min="7436" max="7436" width="14.42578125" style="313" bestFit="1" customWidth="1"/>
    <col min="7437" max="7679" width="11.42578125" style="313"/>
    <col min="7680" max="7680" width="3.42578125" style="313" customWidth="1"/>
    <col min="7681" max="7681" width="4.140625" style="313" customWidth="1"/>
    <col min="7682" max="7682" width="31.42578125" style="313" customWidth="1"/>
    <col min="7683" max="7683" width="12" style="313" customWidth="1"/>
    <col min="7684" max="7684" width="8.140625" style="313" customWidth="1"/>
    <col min="7685" max="7685" width="10.140625" style="313" customWidth="1"/>
    <col min="7686" max="7686" width="8.7109375" style="313" customWidth="1"/>
    <col min="7687" max="7687" width="18.42578125" style="313" customWidth="1"/>
    <col min="7688" max="7688" width="7.5703125" style="313" customWidth="1"/>
    <col min="7689" max="7689" width="20.140625" style="313" bestFit="1" customWidth="1"/>
    <col min="7690" max="7691" width="11.42578125" style="313"/>
    <col min="7692" max="7692" width="14.42578125" style="313" bestFit="1" customWidth="1"/>
    <col min="7693" max="7935" width="11.42578125" style="313"/>
    <col min="7936" max="7936" width="3.42578125" style="313" customWidth="1"/>
    <col min="7937" max="7937" width="4.140625" style="313" customWidth="1"/>
    <col min="7938" max="7938" width="31.42578125" style="313" customWidth="1"/>
    <col min="7939" max="7939" width="12" style="313" customWidth="1"/>
    <col min="7940" max="7940" width="8.140625" style="313" customWidth="1"/>
    <col min="7941" max="7941" width="10.140625" style="313" customWidth="1"/>
    <col min="7942" max="7942" width="8.7109375" style="313" customWidth="1"/>
    <col min="7943" max="7943" width="18.42578125" style="313" customWidth="1"/>
    <col min="7944" max="7944" width="7.5703125" style="313" customWidth="1"/>
    <col min="7945" max="7945" width="20.140625" style="313" bestFit="1" customWidth="1"/>
    <col min="7946" max="7947" width="11.42578125" style="313"/>
    <col min="7948" max="7948" width="14.42578125" style="313" bestFit="1" customWidth="1"/>
    <col min="7949" max="8191" width="11.42578125" style="313"/>
    <col min="8192" max="8192" width="3.42578125" style="313" customWidth="1"/>
    <col min="8193" max="8193" width="4.140625" style="313" customWidth="1"/>
    <col min="8194" max="8194" width="31.42578125" style="313" customWidth="1"/>
    <col min="8195" max="8195" width="12" style="313" customWidth="1"/>
    <col min="8196" max="8196" width="8.140625" style="313" customWidth="1"/>
    <col min="8197" max="8197" width="10.140625" style="313" customWidth="1"/>
    <col min="8198" max="8198" width="8.7109375" style="313" customWidth="1"/>
    <col min="8199" max="8199" width="18.42578125" style="313" customWidth="1"/>
    <col min="8200" max="8200" width="7.5703125" style="313" customWidth="1"/>
    <col min="8201" max="8201" width="20.140625" style="313" bestFit="1" customWidth="1"/>
    <col min="8202" max="8203" width="11.42578125" style="313"/>
    <col min="8204" max="8204" width="14.42578125" style="313" bestFit="1" customWidth="1"/>
    <col min="8205" max="8447" width="11.42578125" style="313"/>
    <col min="8448" max="8448" width="3.42578125" style="313" customWidth="1"/>
    <col min="8449" max="8449" width="4.140625" style="313" customWidth="1"/>
    <col min="8450" max="8450" width="31.42578125" style="313" customWidth="1"/>
    <col min="8451" max="8451" width="12" style="313" customWidth="1"/>
    <col min="8452" max="8452" width="8.140625" style="313" customWidth="1"/>
    <col min="8453" max="8453" width="10.140625" style="313" customWidth="1"/>
    <col min="8454" max="8454" width="8.7109375" style="313" customWidth="1"/>
    <col min="8455" max="8455" width="18.42578125" style="313" customWidth="1"/>
    <col min="8456" max="8456" width="7.5703125" style="313" customWidth="1"/>
    <col min="8457" max="8457" width="20.140625" style="313" bestFit="1" customWidth="1"/>
    <col min="8458" max="8459" width="11.42578125" style="313"/>
    <col min="8460" max="8460" width="14.42578125" style="313" bestFit="1" customWidth="1"/>
    <col min="8461" max="8703" width="11.42578125" style="313"/>
    <col min="8704" max="8704" width="3.42578125" style="313" customWidth="1"/>
    <col min="8705" max="8705" width="4.140625" style="313" customWidth="1"/>
    <col min="8706" max="8706" width="31.42578125" style="313" customWidth="1"/>
    <col min="8707" max="8707" width="12" style="313" customWidth="1"/>
    <col min="8708" max="8708" width="8.140625" style="313" customWidth="1"/>
    <col min="8709" max="8709" width="10.140625" style="313" customWidth="1"/>
    <col min="8710" max="8710" width="8.7109375" style="313" customWidth="1"/>
    <col min="8711" max="8711" width="18.42578125" style="313" customWidth="1"/>
    <col min="8712" max="8712" width="7.5703125" style="313" customWidth="1"/>
    <col min="8713" max="8713" width="20.140625" style="313" bestFit="1" customWidth="1"/>
    <col min="8714" max="8715" width="11.42578125" style="313"/>
    <col min="8716" max="8716" width="14.42578125" style="313" bestFit="1" customWidth="1"/>
    <col min="8717" max="8959" width="11.42578125" style="313"/>
    <col min="8960" max="8960" width="3.42578125" style="313" customWidth="1"/>
    <col min="8961" max="8961" width="4.140625" style="313" customWidth="1"/>
    <col min="8962" max="8962" width="31.42578125" style="313" customWidth="1"/>
    <col min="8963" max="8963" width="12" style="313" customWidth="1"/>
    <col min="8964" max="8964" width="8.140625" style="313" customWidth="1"/>
    <col min="8965" max="8965" width="10.140625" style="313" customWidth="1"/>
    <col min="8966" max="8966" width="8.7109375" style="313" customWidth="1"/>
    <col min="8967" max="8967" width="18.42578125" style="313" customWidth="1"/>
    <col min="8968" max="8968" width="7.5703125" style="313" customWidth="1"/>
    <col min="8969" max="8969" width="20.140625" style="313" bestFit="1" customWidth="1"/>
    <col min="8970" max="8971" width="11.42578125" style="313"/>
    <col min="8972" max="8972" width="14.42578125" style="313" bestFit="1" customWidth="1"/>
    <col min="8973" max="9215" width="11.42578125" style="313"/>
    <col min="9216" max="9216" width="3.42578125" style="313" customWidth="1"/>
    <col min="9217" max="9217" width="4.140625" style="313" customWidth="1"/>
    <col min="9218" max="9218" width="31.42578125" style="313" customWidth="1"/>
    <col min="9219" max="9219" width="12" style="313" customWidth="1"/>
    <col min="9220" max="9220" width="8.140625" style="313" customWidth="1"/>
    <col min="9221" max="9221" width="10.140625" style="313" customWidth="1"/>
    <col min="9222" max="9222" width="8.7109375" style="313" customWidth="1"/>
    <col min="9223" max="9223" width="18.42578125" style="313" customWidth="1"/>
    <col min="9224" max="9224" width="7.5703125" style="313" customWidth="1"/>
    <col min="9225" max="9225" width="20.140625" style="313" bestFit="1" customWidth="1"/>
    <col min="9226" max="9227" width="11.42578125" style="313"/>
    <col min="9228" max="9228" width="14.42578125" style="313" bestFit="1" customWidth="1"/>
    <col min="9229" max="9471" width="11.42578125" style="313"/>
    <col min="9472" max="9472" width="3.42578125" style="313" customWidth="1"/>
    <col min="9473" max="9473" width="4.140625" style="313" customWidth="1"/>
    <col min="9474" max="9474" width="31.42578125" style="313" customWidth="1"/>
    <col min="9475" max="9475" width="12" style="313" customWidth="1"/>
    <col min="9476" max="9476" width="8.140625" style="313" customWidth="1"/>
    <col min="9477" max="9477" width="10.140625" style="313" customWidth="1"/>
    <col min="9478" max="9478" width="8.7109375" style="313" customWidth="1"/>
    <col min="9479" max="9479" width="18.42578125" style="313" customWidth="1"/>
    <col min="9480" max="9480" width="7.5703125" style="313" customWidth="1"/>
    <col min="9481" max="9481" width="20.140625" style="313" bestFit="1" customWidth="1"/>
    <col min="9482" max="9483" width="11.42578125" style="313"/>
    <col min="9484" max="9484" width="14.42578125" style="313" bestFit="1" customWidth="1"/>
    <col min="9485" max="9727" width="11.42578125" style="313"/>
    <col min="9728" max="9728" width="3.42578125" style="313" customWidth="1"/>
    <col min="9729" max="9729" width="4.140625" style="313" customWidth="1"/>
    <col min="9730" max="9730" width="31.42578125" style="313" customWidth="1"/>
    <col min="9731" max="9731" width="12" style="313" customWidth="1"/>
    <col min="9732" max="9732" width="8.140625" style="313" customWidth="1"/>
    <col min="9733" max="9733" width="10.140625" style="313" customWidth="1"/>
    <col min="9734" max="9734" width="8.7109375" style="313" customWidth="1"/>
    <col min="9735" max="9735" width="18.42578125" style="313" customWidth="1"/>
    <col min="9736" max="9736" width="7.5703125" style="313" customWidth="1"/>
    <col min="9737" max="9737" width="20.140625" style="313" bestFit="1" customWidth="1"/>
    <col min="9738" max="9739" width="11.42578125" style="313"/>
    <col min="9740" max="9740" width="14.42578125" style="313" bestFit="1" customWidth="1"/>
    <col min="9741" max="9983" width="11.42578125" style="313"/>
    <col min="9984" max="9984" width="3.42578125" style="313" customWidth="1"/>
    <col min="9985" max="9985" width="4.140625" style="313" customWidth="1"/>
    <col min="9986" max="9986" width="31.42578125" style="313" customWidth="1"/>
    <col min="9987" max="9987" width="12" style="313" customWidth="1"/>
    <col min="9988" max="9988" width="8.140625" style="313" customWidth="1"/>
    <col min="9989" max="9989" width="10.140625" style="313" customWidth="1"/>
    <col min="9990" max="9990" width="8.7109375" style="313" customWidth="1"/>
    <col min="9991" max="9991" width="18.42578125" style="313" customWidth="1"/>
    <col min="9992" max="9992" width="7.5703125" style="313" customWidth="1"/>
    <col min="9993" max="9993" width="20.140625" style="313" bestFit="1" customWidth="1"/>
    <col min="9994" max="9995" width="11.42578125" style="313"/>
    <col min="9996" max="9996" width="14.42578125" style="313" bestFit="1" customWidth="1"/>
    <col min="9997" max="10239" width="11.42578125" style="313"/>
    <col min="10240" max="10240" width="3.42578125" style="313" customWidth="1"/>
    <col min="10241" max="10241" width="4.140625" style="313" customWidth="1"/>
    <col min="10242" max="10242" width="31.42578125" style="313" customWidth="1"/>
    <col min="10243" max="10243" width="12" style="313" customWidth="1"/>
    <col min="10244" max="10244" width="8.140625" style="313" customWidth="1"/>
    <col min="10245" max="10245" width="10.140625" style="313" customWidth="1"/>
    <col min="10246" max="10246" width="8.7109375" style="313" customWidth="1"/>
    <col min="10247" max="10247" width="18.42578125" style="313" customWidth="1"/>
    <col min="10248" max="10248" width="7.5703125" style="313" customWidth="1"/>
    <col min="10249" max="10249" width="20.140625" style="313" bestFit="1" customWidth="1"/>
    <col min="10250" max="10251" width="11.42578125" style="313"/>
    <col min="10252" max="10252" width="14.42578125" style="313" bestFit="1" customWidth="1"/>
    <col min="10253" max="10495" width="11.42578125" style="313"/>
    <col min="10496" max="10496" width="3.42578125" style="313" customWidth="1"/>
    <col min="10497" max="10497" width="4.140625" style="313" customWidth="1"/>
    <col min="10498" max="10498" width="31.42578125" style="313" customWidth="1"/>
    <col min="10499" max="10499" width="12" style="313" customWidth="1"/>
    <col min="10500" max="10500" width="8.140625" style="313" customWidth="1"/>
    <col min="10501" max="10501" width="10.140625" style="313" customWidth="1"/>
    <col min="10502" max="10502" width="8.7109375" style="313" customWidth="1"/>
    <col min="10503" max="10503" width="18.42578125" style="313" customWidth="1"/>
    <col min="10504" max="10504" width="7.5703125" style="313" customWidth="1"/>
    <col min="10505" max="10505" width="20.140625" style="313" bestFit="1" customWidth="1"/>
    <col min="10506" max="10507" width="11.42578125" style="313"/>
    <col min="10508" max="10508" width="14.42578125" style="313" bestFit="1" customWidth="1"/>
    <col min="10509" max="10751" width="11.42578125" style="313"/>
    <col min="10752" max="10752" width="3.42578125" style="313" customWidth="1"/>
    <col min="10753" max="10753" width="4.140625" style="313" customWidth="1"/>
    <col min="10754" max="10754" width="31.42578125" style="313" customWidth="1"/>
    <col min="10755" max="10755" width="12" style="313" customWidth="1"/>
    <col min="10756" max="10756" width="8.140625" style="313" customWidth="1"/>
    <col min="10757" max="10757" width="10.140625" style="313" customWidth="1"/>
    <col min="10758" max="10758" width="8.7109375" style="313" customWidth="1"/>
    <col min="10759" max="10759" width="18.42578125" style="313" customWidth="1"/>
    <col min="10760" max="10760" width="7.5703125" style="313" customWidth="1"/>
    <col min="10761" max="10761" width="20.140625" style="313" bestFit="1" customWidth="1"/>
    <col min="10762" max="10763" width="11.42578125" style="313"/>
    <col min="10764" max="10764" width="14.42578125" style="313" bestFit="1" customWidth="1"/>
    <col min="10765" max="11007" width="11.42578125" style="313"/>
    <col min="11008" max="11008" width="3.42578125" style="313" customWidth="1"/>
    <col min="11009" max="11009" width="4.140625" style="313" customWidth="1"/>
    <col min="11010" max="11010" width="31.42578125" style="313" customWidth="1"/>
    <col min="11011" max="11011" width="12" style="313" customWidth="1"/>
    <col min="11012" max="11012" width="8.140625" style="313" customWidth="1"/>
    <col min="11013" max="11013" width="10.140625" style="313" customWidth="1"/>
    <col min="11014" max="11014" width="8.7109375" style="313" customWidth="1"/>
    <col min="11015" max="11015" width="18.42578125" style="313" customWidth="1"/>
    <col min="11016" max="11016" width="7.5703125" style="313" customWidth="1"/>
    <col min="11017" max="11017" width="20.140625" style="313" bestFit="1" customWidth="1"/>
    <col min="11018" max="11019" width="11.42578125" style="313"/>
    <col min="11020" max="11020" width="14.42578125" style="313" bestFit="1" customWidth="1"/>
    <col min="11021" max="11263" width="11.42578125" style="313"/>
    <col min="11264" max="11264" width="3.42578125" style="313" customWidth="1"/>
    <col min="11265" max="11265" width="4.140625" style="313" customWidth="1"/>
    <col min="11266" max="11266" width="31.42578125" style="313" customWidth="1"/>
    <col min="11267" max="11267" width="12" style="313" customWidth="1"/>
    <col min="11268" max="11268" width="8.140625" style="313" customWidth="1"/>
    <col min="11269" max="11269" width="10.140625" style="313" customWidth="1"/>
    <col min="11270" max="11270" width="8.7109375" style="313" customWidth="1"/>
    <col min="11271" max="11271" width="18.42578125" style="313" customWidth="1"/>
    <col min="11272" max="11272" width="7.5703125" style="313" customWidth="1"/>
    <col min="11273" max="11273" width="20.140625" style="313" bestFit="1" customWidth="1"/>
    <col min="11274" max="11275" width="11.42578125" style="313"/>
    <col min="11276" max="11276" width="14.42578125" style="313" bestFit="1" customWidth="1"/>
    <col min="11277" max="11519" width="11.42578125" style="313"/>
    <col min="11520" max="11520" width="3.42578125" style="313" customWidth="1"/>
    <col min="11521" max="11521" width="4.140625" style="313" customWidth="1"/>
    <col min="11522" max="11522" width="31.42578125" style="313" customWidth="1"/>
    <col min="11523" max="11523" width="12" style="313" customWidth="1"/>
    <col min="11524" max="11524" width="8.140625" style="313" customWidth="1"/>
    <col min="11525" max="11525" width="10.140625" style="313" customWidth="1"/>
    <col min="11526" max="11526" width="8.7109375" style="313" customWidth="1"/>
    <col min="11527" max="11527" width="18.42578125" style="313" customWidth="1"/>
    <col min="11528" max="11528" width="7.5703125" style="313" customWidth="1"/>
    <col min="11529" max="11529" width="20.140625" style="313" bestFit="1" customWidth="1"/>
    <col min="11530" max="11531" width="11.42578125" style="313"/>
    <col min="11532" max="11532" width="14.42578125" style="313" bestFit="1" customWidth="1"/>
    <col min="11533" max="11775" width="11.42578125" style="313"/>
    <col min="11776" max="11776" width="3.42578125" style="313" customWidth="1"/>
    <col min="11777" max="11777" width="4.140625" style="313" customWidth="1"/>
    <col min="11778" max="11778" width="31.42578125" style="313" customWidth="1"/>
    <col min="11779" max="11779" width="12" style="313" customWidth="1"/>
    <col min="11780" max="11780" width="8.140625" style="313" customWidth="1"/>
    <col min="11781" max="11781" width="10.140625" style="313" customWidth="1"/>
    <col min="11782" max="11782" width="8.7109375" style="313" customWidth="1"/>
    <col min="11783" max="11783" width="18.42578125" style="313" customWidth="1"/>
    <col min="11784" max="11784" width="7.5703125" style="313" customWidth="1"/>
    <col min="11785" max="11785" width="20.140625" style="313" bestFit="1" customWidth="1"/>
    <col min="11786" max="11787" width="11.42578125" style="313"/>
    <col min="11788" max="11788" width="14.42578125" style="313" bestFit="1" customWidth="1"/>
    <col min="11789" max="12031" width="11.42578125" style="313"/>
    <col min="12032" max="12032" width="3.42578125" style="313" customWidth="1"/>
    <col min="12033" max="12033" width="4.140625" style="313" customWidth="1"/>
    <col min="12034" max="12034" width="31.42578125" style="313" customWidth="1"/>
    <col min="12035" max="12035" width="12" style="313" customWidth="1"/>
    <col min="12036" max="12036" width="8.140625" style="313" customWidth="1"/>
    <col min="12037" max="12037" width="10.140625" style="313" customWidth="1"/>
    <col min="12038" max="12038" width="8.7109375" style="313" customWidth="1"/>
    <col min="12039" max="12039" width="18.42578125" style="313" customWidth="1"/>
    <col min="12040" max="12040" width="7.5703125" style="313" customWidth="1"/>
    <col min="12041" max="12041" width="20.140625" style="313" bestFit="1" customWidth="1"/>
    <col min="12042" max="12043" width="11.42578125" style="313"/>
    <col min="12044" max="12044" width="14.42578125" style="313" bestFit="1" customWidth="1"/>
    <col min="12045" max="12287" width="11.42578125" style="313"/>
    <col min="12288" max="12288" width="3.42578125" style="313" customWidth="1"/>
    <col min="12289" max="12289" width="4.140625" style="313" customWidth="1"/>
    <col min="12290" max="12290" width="31.42578125" style="313" customWidth="1"/>
    <col min="12291" max="12291" width="12" style="313" customWidth="1"/>
    <col min="12292" max="12292" width="8.140625" style="313" customWidth="1"/>
    <col min="12293" max="12293" width="10.140625" style="313" customWidth="1"/>
    <col min="12294" max="12294" width="8.7109375" style="313" customWidth="1"/>
    <col min="12295" max="12295" width="18.42578125" style="313" customWidth="1"/>
    <col min="12296" max="12296" width="7.5703125" style="313" customWidth="1"/>
    <col min="12297" max="12297" width="20.140625" style="313" bestFit="1" customWidth="1"/>
    <col min="12298" max="12299" width="11.42578125" style="313"/>
    <col min="12300" max="12300" width="14.42578125" style="313" bestFit="1" customWidth="1"/>
    <col min="12301" max="12543" width="11.42578125" style="313"/>
    <col min="12544" max="12544" width="3.42578125" style="313" customWidth="1"/>
    <col min="12545" max="12545" width="4.140625" style="313" customWidth="1"/>
    <col min="12546" max="12546" width="31.42578125" style="313" customWidth="1"/>
    <col min="12547" max="12547" width="12" style="313" customWidth="1"/>
    <col min="12548" max="12548" width="8.140625" style="313" customWidth="1"/>
    <col min="12549" max="12549" width="10.140625" style="313" customWidth="1"/>
    <col min="12550" max="12550" width="8.7109375" style="313" customWidth="1"/>
    <col min="12551" max="12551" width="18.42578125" style="313" customWidth="1"/>
    <col min="12552" max="12552" width="7.5703125" style="313" customWidth="1"/>
    <col min="12553" max="12553" width="20.140625" style="313" bestFit="1" customWidth="1"/>
    <col min="12554" max="12555" width="11.42578125" style="313"/>
    <col min="12556" max="12556" width="14.42578125" style="313" bestFit="1" customWidth="1"/>
    <col min="12557" max="12799" width="11.42578125" style="313"/>
    <col min="12800" max="12800" width="3.42578125" style="313" customWidth="1"/>
    <col min="12801" max="12801" width="4.140625" style="313" customWidth="1"/>
    <col min="12802" max="12802" width="31.42578125" style="313" customWidth="1"/>
    <col min="12803" max="12803" width="12" style="313" customWidth="1"/>
    <col min="12804" max="12804" width="8.140625" style="313" customWidth="1"/>
    <col min="12805" max="12805" width="10.140625" style="313" customWidth="1"/>
    <col min="12806" max="12806" width="8.7109375" style="313" customWidth="1"/>
    <col min="12807" max="12807" width="18.42578125" style="313" customWidth="1"/>
    <col min="12808" max="12808" width="7.5703125" style="313" customWidth="1"/>
    <col min="12809" max="12809" width="20.140625" style="313" bestFit="1" customWidth="1"/>
    <col min="12810" max="12811" width="11.42578125" style="313"/>
    <col min="12812" max="12812" width="14.42578125" style="313" bestFit="1" customWidth="1"/>
    <col min="12813" max="13055" width="11.42578125" style="313"/>
    <col min="13056" max="13056" width="3.42578125" style="313" customWidth="1"/>
    <col min="13057" max="13057" width="4.140625" style="313" customWidth="1"/>
    <col min="13058" max="13058" width="31.42578125" style="313" customWidth="1"/>
    <col min="13059" max="13059" width="12" style="313" customWidth="1"/>
    <col min="13060" max="13060" width="8.140625" style="313" customWidth="1"/>
    <col min="13061" max="13061" width="10.140625" style="313" customWidth="1"/>
    <col min="13062" max="13062" width="8.7109375" style="313" customWidth="1"/>
    <col min="13063" max="13063" width="18.42578125" style="313" customWidth="1"/>
    <col min="13064" max="13064" width="7.5703125" style="313" customWidth="1"/>
    <col min="13065" max="13065" width="20.140625" style="313" bestFit="1" customWidth="1"/>
    <col min="13066" max="13067" width="11.42578125" style="313"/>
    <col min="13068" max="13068" width="14.42578125" style="313" bestFit="1" customWidth="1"/>
    <col min="13069" max="13311" width="11.42578125" style="313"/>
    <col min="13312" max="13312" width="3.42578125" style="313" customWidth="1"/>
    <col min="13313" max="13313" width="4.140625" style="313" customWidth="1"/>
    <col min="13314" max="13314" width="31.42578125" style="313" customWidth="1"/>
    <col min="13315" max="13315" width="12" style="313" customWidth="1"/>
    <col min="13316" max="13316" width="8.140625" style="313" customWidth="1"/>
    <col min="13317" max="13317" width="10.140625" style="313" customWidth="1"/>
    <col min="13318" max="13318" width="8.7109375" style="313" customWidth="1"/>
    <col min="13319" max="13319" width="18.42578125" style="313" customWidth="1"/>
    <col min="13320" max="13320" width="7.5703125" style="313" customWidth="1"/>
    <col min="13321" max="13321" width="20.140625" style="313" bestFit="1" customWidth="1"/>
    <col min="13322" max="13323" width="11.42578125" style="313"/>
    <col min="13324" max="13324" width="14.42578125" style="313" bestFit="1" customWidth="1"/>
    <col min="13325" max="13567" width="11.42578125" style="313"/>
    <col min="13568" max="13568" width="3.42578125" style="313" customWidth="1"/>
    <col min="13569" max="13569" width="4.140625" style="313" customWidth="1"/>
    <col min="13570" max="13570" width="31.42578125" style="313" customWidth="1"/>
    <col min="13571" max="13571" width="12" style="313" customWidth="1"/>
    <col min="13572" max="13572" width="8.140625" style="313" customWidth="1"/>
    <col min="13573" max="13573" width="10.140625" style="313" customWidth="1"/>
    <col min="13574" max="13574" width="8.7109375" style="313" customWidth="1"/>
    <col min="13575" max="13575" width="18.42578125" style="313" customWidth="1"/>
    <col min="13576" max="13576" width="7.5703125" style="313" customWidth="1"/>
    <col min="13577" max="13577" width="20.140625" style="313" bestFit="1" customWidth="1"/>
    <col min="13578" max="13579" width="11.42578125" style="313"/>
    <col min="13580" max="13580" width="14.42578125" style="313" bestFit="1" customWidth="1"/>
    <col min="13581" max="13823" width="11.42578125" style="313"/>
    <col min="13824" max="13824" width="3.42578125" style="313" customWidth="1"/>
    <col min="13825" max="13825" width="4.140625" style="313" customWidth="1"/>
    <col min="13826" max="13826" width="31.42578125" style="313" customWidth="1"/>
    <col min="13827" max="13827" width="12" style="313" customWidth="1"/>
    <col min="13828" max="13828" width="8.140625" style="313" customWidth="1"/>
    <col min="13829" max="13829" width="10.140625" style="313" customWidth="1"/>
    <col min="13830" max="13830" width="8.7109375" style="313" customWidth="1"/>
    <col min="13831" max="13831" width="18.42578125" style="313" customWidth="1"/>
    <col min="13832" max="13832" width="7.5703125" style="313" customWidth="1"/>
    <col min="13833" max="13833" width="20.140625" style="313" bestFit="1" customWidth="1"/>
    <col min="13834" max="13835" width="11.42578125" style="313"/>
    <col min="13836" max="13836" width="14.42578125" style="313" bestFit="1" customWidth="1"/>
    <col min="13837" max="14079" width="11.42578125" style="313"/>
    <col min="14080" max="14080" width="3.42578125" style="313" customWidth="1"/>
    <col min="14081" max="14081" width="4.140625" style="313" customWidth="1"/>
    <col min="14082" max="14082" width="31.42578125" style="313" customWidth="1"/>
    <col min="14083" max="14083" width="12" style="313" customWidth="1"/>
    <col min="14084" max="14084" width="8.140625" style="313" customWidth="1"/>
    <col min="14085" max="14085" width="10.140625" style="313" customWidth="1"/>
    <col min="14086" max="14086" width="8.7109375" style="313" customWidth="1"/>
    <col min="14087" max="14087" width="18.42578125" style="313" customWidth="1"/>
    <col min="14088" max="14088" width="7.5703125" style="313" customWidth="1"/>
    <col min="14089" max="14089" width="20.140625" style="313" bestFit="1" customWidth="1"/>
    <col min="14090" max="14091" width="11.42578125" style="313"/>
    <col min="14092" max="14092" width="14.42578125" style="313" bestFit="1" customWidth="1"/>
    <col min="14093" max="14335" width="11.42578125" style="313"/>
    <col min="14336" max="14336" width="3.42578125" style="313" customWidth="1"/>
    <col min="14337" max="14337" width="4.140625" style="313" customWidth="1"/>
    <col min="14338" max="14338" width="31.42578125" style="313" customWidth="1"/>
    <col min="14339" max="14339" width="12" style="313" customWidth="1"/>
    <col min="14340" max="14340" width="8.140625" style="313" customWidth="1"/>
    <col min="14341" max="14341" width="10.140625" style="313" customWidth="1"/>
    <col min="14342" max="14342" width="8.7109375" style="313" customWidth="1"/>
    <col min="14343" max="14343" width="18.42578125" style="313" customWidth="1"/>
    <col min="14344" max="14344" width="7.5703125" style="313" customWidth="1"/>
    <col min="14345" max="14345" width="20.140625" style="313" bestFit="1" customWidth="1"/>
    <col min="14346" max="14347" width="11.42578125" style="313"/>
    <col min="14348" max="14348" width="14.42578125" style="313" bestFit="1" customWidth="1"/>
    <col min="14349" max="14591" width="11.42578125" style="313"/>
    <col min="14592" max="14592" width="3.42578125" style="313" customWidth="1"/>
    <col min="14593" max="14593" width="4.140625" style="313" customWidth="1"/>
    <col min="14594" max="14594" width="31.42578125" style="313" customWidth="1"/>
    <col min="14595" max="14595" width="12" style="313" customWidth="1"/>
    <col min="14596" max="14596" width="8.140625" style="313" customWidth="1"/>
    <col min="14597" max="14597" width="10.140625" style="313" customWidth="1"/>
    <col min="14598" max="14598" width="8.7109375" style="313" customWidth="1"/>
    <col min="14599" max="14599" width="18.42578125" style="313" customWidth="1"/>
    <col min="14600" max="14600" width="7.5703125" style="313" customWidth="1"/>
    <col min="14601" max="14601" width="20.140625" style="313" bestFit="1" customWidth="1"/>
    <col min="14602" max="14603" width="11.42578125" style="313"/>
    <col min="14604" max="14604" width="14.42578125" style="313" bestFit="1" customWidth="1"/>
    <col min="14605" max="14847" width="11.42578125" style="313"/>
    <col min="14848" max="14848" width="3.42578125" style="313" customWidth="1"/>
    <col min="14849" max="14849" width="4.140625" style="313" customWidth="1"/>
    <col min="14850" max="14850" width="31.42578125" style="313" customWidth="1"/>
    <col min="14851" max="14851" width="12" style="313" customWidth="1"/>
    <col min="14852" max="14852" width="8.140625" style="313" customWidth="1"/>
    <col min="14853" max="14853" width="10.140625" style="313" customWidth="1"/>
    <col min="14854" max="14854" width="8.7109375" style="313" customWidth="1"/>
    <col min="14855" max="14855" width="18.42578125" style="313" customWidth="1"/>
    <col min="14856" max="14856" width="7.5703125" style="313" customWidth="1"/>
    <col min="14857" max="14857" width="20.140625" style="313" bestFit="1" customWidth="1"/>
    <col min="14858" max="14859" width="11.42578125" style="313"/>
    <col min="14860" max="14860" width="14.42578125" style="313" bestFit="1" customWidth="1"/>
    <col min="14861" max="15103" width="11.42578125" style="313"/>
    <col min="15104" max="15104" width="3.42578125" style="313" customWidth="1"/>
    <col min="15105" max="15105" width="4.140625" style="313" customWidth="1"/>
    <col min="15106" max="15106" width="31.42578125" style="313" customWidth="1"/>
    <col min="15107" max="15107" width="12" style="313" customWidth="1"/>
    <col min="15108" max="15108" width="8.140625" style="313" customWidth="1"/>
    <col min="15109" max="15109" width="10.140625" style="313" customWidth="1"/>
    <col min="15110" max="15110" width="8.7109375" style="313" customWidth="1"/>
    <col min="15111" max="15111" width="18.42578125" style="313" customWidth="1"/>
    <col min="15112" max="15112" width="7.5703125" style="313" customWidth="1"/>
    <col min="15113" max="15113" width="20.140625" style="313" bestFit="1" customWidth="1"/>
    <col min="15114" max="15115" width="11.42578125" style="313"/>
    <col min="15116" max="15116" width="14.42578125" style="313" bestFit="1" customWidth="1"/>
    <col min="15117" max="15359" width="11.42578125" style="313"/>
    <col min="15360" max="15360" width="3.42578125" style="313" customWidth="1"/>
    <col min="15361" max="15361" width="4.140625" style="313" customWidth="1"/>
    <col min="15362" max="15362" width="31.42578125" style="313" customWidth="1"/>
    <col min="15363" max="15363" width="12" style="313" customWidth="1"/>
    <col min="15364" max="15364" width="8.140625" style="313" customWidth="1"/>
    <col min="15365" max="15365" width="10.140625" style="313" customWidth="1"/>
    <col min="15366" max="15366" width="8.7109375" style="313" customWidth="1"/>
    <col min="15367" max="15367" width="18.42578125" style="313" customWidth="1"/>
    <col min="15368" max="15368" width="7.5703125" style="313" customWidth="1"/>
    <col min="15369" max="15369" width="20.140625" style="313" bestFit="1" customWidth="1"/>
    <col min="15370" max="15371" width="11.42578125" style="313"/>
    <col min="15372" max="15372" width="14.42578125" style="313" bestFit="1" customWidth="1"/>
    <col min="15373" max="15615" width="11.42578125" style="313"/>
    <col min="15616" max="15616" width="3.42578125" style="313" customWidth="1"/>
    <col min="15617" max="15617" width="4.140625" style="313" customWidth="1"/>
    <col min="15618" max="15618" width="31.42578125" style="313" customWidth="1"/>
    <col min="15619" max="15619" width="12" style="313" customWidth="1"/>
    <col min="15620" max="15620" width="8.140625" style="313" customWidth="1"/>
    <col min="15621" max="15621" width="10.140625" style="313" customWidth="1"/>
    <col min="15622" max="15622" width="8.7109375" style="313" customWidth="1"/>
    <col min="15623" max="15623" width="18.42578125" style="313" customWidth="1"/>
    <col min="15624" max="15624" width="7.5703125" style="313" customWidth="1"/>
    <col min="15625" max="15625" width="20.140625" style="313" bestFit="1" customWidth="1"/>
    <col min="15626" max="15627" width="11.42578125" style="313"/>
    <col min="15628" max="15628" width="14.42578125" style="313" bestFit="1" customWidth="1"/>
    <col min="15629" max="15871" width="11.42578125" style="313"/>
    <col min="15872" max="15872" width="3.42578125" style="313" customWidth="1"/>
    <col min="15873" max="15873" width="4.140625" style="313" customWidth="1"/>
    <col min="15874" max="15874" width="31.42578125" style="313" customWidth="1"/>
    <col min="15875" max="15875" width="12" style="313" customWidth="1"/>
    <col min="15876" max="15876" width="8.140625" style="313" customWidth="1"/>
    <col min="15877" max="15877" width="10.140625" style="313" customWidth="1"/>
    <col min="15878" max="15878" width="8.7109375" style="313" customWidth="1"/>
    <col min="15879" max="15879" width="18.42578125" style="313" customWidth="1"/>
    <col min="15880" max="15880" width="7.5703125" style="313" customWidth="1"/>
    <col min="15881" max="15881" width="20.140625" style="313" bestFit="1" customWidth="1"/>
    <col min="15882" max="15883" width="11.42578125" style="313"/>
    <col min="15884" max="15884" width="14.42578125" style="313" bestFit="1" customWidth="1"/>
    <col min="15885" max="16127" width="11.42578125" style="313"/>
    <col min="16128" max="16128" width="3.42578125" style="313" customWidth="1"/>
    <col min="16129" max="16129" width="4.140625" style="313" customWidth="1"/>
    <col min="16130" max="16130" width="31.42578125" style="313" customWidth="1"/>
    <col min="16131" max="16131" width="12" style="313" customWidth="1"/>
    <col min="16132" max="16132" width="8.140625" style="313" customWidth="1"/>
    <col min="16133" max="16133" width="10.140625" style="313" customWidth="1"/>
    <col min="16134" max="16134" width="8.7109375" style="313" customWidth="1"/>
    <col min="16135" max="16135" width="18.42578125" style="313" customWidth="1"/>
    <col min="16136" max="16136" width="7.5703125" style="313" customWidth="1"/>
    <col min="16137" max="16137" width="20.140625" style="313" bestFit="1" customWidth="1"/>
    <col min="16138" max="16139" width="11.42578125" style="313"/>
    <col min="16140" max="16140" width="14.42578125" style="313" bestFit="1" customWidth="1"/>
    <col min="16141" max="16384" width="11.42578125" style="313"/>
  </cols>
  <sheetData>
    <row r="1" spans="2:12" ht="15.75" thickBot="1"/>
    <row r="2" spans="2:12" s="322" customFormat="1" ht="75" customHeight="1" thickBot="1">
      <c r="B2" s="955">
        <f>'2.4.1. EJECUCION FISICA'!A1</f>
        <v>0</v>
      </c>
      <c r="C2" s="956"/>
      <c r="D2" s="956"/>
      <c r="E2" s="956"/>
      <c r="F2" s="956"/>
      <c r="G2" s="956"/>
      <c r="H2" s="957"/>
    </row>
    <row r="3" spans="2:12" s="322" customFormat="1" ht="28.5" customHeight="1" thickBot="1">
      <c r="B3" s="958" t="str">
        <f>'2. PRESUPUESTO - 150 UNIDADES'!A2</f>
        <v>IMPLEMENTACION DE SOLUCIONES BASADAS EN NATURALEZA – ESTUFAS ECOEFICIENTES – COMO ESTRATEGIAS DE DISMINUCION DE LA DEFORESTACION Y LA EMISION DE GEI EN EL MUNICIPIO DE MELGAR TOLIMA</v>
      </c>
      <c r="C3" s="959"/>
      <c r="D3" s="959"/>
      <c r="E3" s="959"/>
      <c r="F3" s="959"/>
      <c r="G3" s="959"/>
      <c r="H3" s="960"/>
      <c r="I3" s="323"/>
    </row>
    <row r="4" spans="2:12" s="322" customFormat="1" ht="26.25" customHeight="1" thickBot="1">
      <c r="B4" s="958" t="s">
        <v>267</v>
      </c>
      <c r="C4" s="959"/>
      <c r="D4" s="959"/>
      <c r="E4" s="959"/>
      <c r="F4" s="959"/>
      <c r="G4" s="970" t="str">
        <f>'2.1. PRESUPUESTO - UNIDAD.'!F3</f>
        <v>ENERO DE 2026</v>
      </c>
      <c r="H4" s="971"/>
      <c r="I4" s="474">
        <f>'2. PRESUPUESTO - 150 UNIDADES'!F26</f>
        <v>791935186</v>
      </c>
    </row>
    <row r="5" spans="2:12" ht="34.5" thickBot="1">
      <c r="B5" s="440" t="s">
        <v>230</v>
      </c>
      <c r="C5" s="441"/>
      <c r="D5" s="442" t="s">
        <v>231</v>
      </c>
      <c r="E5" s="443" t="s">
        <v>232</v>
      </c>
      <c r="F5" s="444" t="s">
        <v>233</v>
      </c>
      <c r="G5" s="445" t="s">
        <v>234</v>
      </c>
      <c r="H5" s="446" t="s">
        <v>58</v>
      </c>
      <c r="I5" s="324">
        <f>'2. PRESUPUESTO - 150 UNIDADES'!F18</f>
        <v>609180912</v>
      </c>
    </row>
    <row r="6" spans="2:12" ht="15.75">
      <c r="B6" s="355" t="s">
        <v>235</v>
      </c>
      <c r="C6" s="356"/>
      <c r="D6" s="436"/>
      <c r="E6" s="437"/>
      <c r="F6" s="438"/>
      <c r="G6" s="439"/>
      <c r="H6" s="357"/>
    </row>
    <row r="7" spans="2:12">
      <c r="B7" s="459" t="s">
        <v>236</v>
      </c>
      <c r="C7" s="460"/>
      <c r="D7" s="461"/>
      <c r="E7" s="462"/>
      <c r="F7" s="463"/>
      <c r="G7" s="464">
        <f>SUM(G8:G10)</f>
        <v>10400000</v>
      </c>
      <c r="H7" s="967">
        <f>G14/$I$5</f>
        <v>2.9022577122377071E-2</v>
      </c>
      <c r="I7" s="325"/>
      <c r="J7" s="326"/>
    </row>
    <row r="8" spans="2:12" ht="12.75">
      <c r="B8" s="327">
        <v>1</v>
      </c>
      <c r="C8" s="328" t="s">
        <v>237</v>
      </c>
      <c r="D8" s="329">
        <v>3000000</v>
      </c>
      <c r="E8" s="330">
        <v>0.2</v>
      </c>
      <c r="F8" s="330">
        <v>4</v>
      </c>
      <c r="G8" s="331">
        <f>D8*F8*E8</f>
        <v>2400000</v>
      </c>
      <c r="H8" s="968"/>
      <c r="J8" s="333"/>
    </row>
    <row r="9" spans="2:12" ht="12.75">
      <c r="B9" s="327">
        <v>1</v>
      </c>
      <c r="C9" s="328" t="s">
        <v>238</v>
      </c>
      <c r="D9" s="329">
        <v>2000000</v>
      </c>
      <c r="E9" s="330">
        <v>1</v>
      </c>
      <c r="F9" s="330">
        <f>$F$8</f>
        <v>4</v>
      </c>
      <c r="G9" s="331">
        <f>D9*F9*E9</f>
        <v>8000000</v>
      </c>
      <c r="H9" s="968"/>
      <c r="J9" s="333"/>
      <c r="L9" s="334"/>
    </row>
    <row r="10" spans="2:12" ht="12.75">
      <c r="B10" s="327"/>
      <c r="C10" s="328"/>
      <c r="D10" s="335"/>
      <c r="E10" s="330"/>
      <c r="F10" s="330"/>
      <c r="G10" s="331"/>
      <c r="H10" s="969"/>
      <c r="J10" s="333"/>
      <c r="L10" s="334"/>
    </row>
    <row r="11" spans="2:12" ht="6" customHeight="1">
      <c r="B11" s="972"/>
      <c r="C11" s="973"/>
      <c r="D11" s="973"/>
      <c r="E11" s="973"/>
      <c r="F11" s="973"/>
      <c r="G11" s="974"/>
      <c r="H11" s="447"/>
      <c r="J11" s="333"/>
      <c r="L11" s="334"/>
    </row>
    <row r="12" spans="2:12" ht="10.5" customHeight="1">
      <c r="B12" s="975" t="s">
        <v>272</v>
      </c>
      <c r="C12" s="976"/>
      <c r="D12" s="976"/>
      <c r="E12" s="976"/>
      <c r="F12" s="473">
        <v>1.7</v>
      </c>
      <c r="G12" s="456"/>
      <c r="H12" s="447"/>
      <c r="J12" s="333"/>
      <c r="L12" s="334"/>
    </row>
    <row r="13" spans="2:12" ht="4.5" customHeight="1">
      <c r="B13" s="979"/>
      <c r="C13" s="980"/>
      <c r="D13" s="980"/>
      <c r="E13" s="980"/>
      <c r="F13" s="980"/>
      <c r="G13" s="981"/>
      <c r="H13" s="447"/>
      <c r="J13" s="333"/>
      <c r="L13" s="334"/>
    </row>
    <row r="14" spans="2:12" ht="12" customHeight="1">
      <c r="B14" s="977" t="s">
        <v>273</v>
      </c>
      <c r="C14" s="978"/>
      <c r="D14" s="978"/>
      <c r="E14" s="978"/>
      <c r="F14" s="457"/>
      <c r="G14" s="458">
        <f>G7*F12</f>
        <v>17680000</v>
      </c>
      <c r="H14" s="447"/>
      <c r="J14" s="333"/>
      <c r="L14" s="334"/>
    </row>
    <row r="15" spans="2:12" ht="6" customHeight="1">
      <c r="B15" s="972"/>
      <c r="C15" s="973"/>
      <c r="D15" s="973"/>
      <c r="E15" s="973"/>
      <c r="F15" s="973"/>
      <c r="G15" s="974"/>
      <c r="H15" s="447"/>
      <c r="J15" s="333"/>
      <c r="L15" s="334"/>
    </row>
    <row r="16" spans="2:12">
      <c r="B16" s="459" t="s">
        <v>240</v>
      </c>
      <c r="C16" s="460"/>
      <c r="D16" s="461"/>
      <c r="E16" s="462"/>
      <c r="F16" s="463"/>
      <c r="G16" s="464">
        <f>G17+G18</f>
        <v>467499.70380001352</v>
      </c>
      <c r="H16" s="967">
        <f>G16/I5</f>
        <v>7.6742342806698696E-4</v>
      </c>
    </row>
    <row r="17" spans="2:10" ht="12.75">
      <c r="B17" s="327">
        <v>1</v>
      </c>
      <c r="C17" s="336" t="s">
        <v>241</v>
      </c>
      <c r="D17" s="335">
        <v>16874.925950003384</v>
      </c>
      <c r="E17" s="337">
        <v>1</v>
      </c>
      <c r="F17" s="330">
        <v>4</v>
      </c>
      <c r="G17" s="331">
        <f>D17*F17*E17</f>
        <v>67499.703800013536</v>
      </c>
      <c r="H17" s="968"/>
    </row>
    <row r="18" spans="2:10" ht="12.75">
      <c r="B18" s="327">
        <v>1</v>
      </c>
      <c r="C18" s="336" t="s">
        <v>242</v>
      </c>
      <c r="D18" s="335">
        <v>100000</v>
      </c>
      <c r="E18" s="337">
        <v>1</v>
      </c>
      <c r="F18" s="330">
        <v>4</v>
      </c>
      <c r="G18" s="331">
        <f>D18*F18*E18</f>
        <v>400000</v>
      </c>
      <c r="H18" s="968"/>
    </row>
    <row r="19" spans="2:10" ht="3.75" customHeight="1">
      <c r="B19" s="972"/>
      <c r="C19" s="973"/>
      <c r="D19" s="973"/>
      <c r="E19" s="973"/>
      <c r="F19" s="973"/>
      <c r="G19" s="974"/>
      <c r="H19" s="332"/>
    </row>
    <row r="20" spans="2:10">
      <c r="B20" s="459" t="s">
        <v>243</v>
      </c>
      <c r="C20" s="460"/>
      <c r="D20" s="461"/>
      <c r="E20" s="462"/>
      <c r="F20" s="463"/>
      <c r="G20" s="464">
        <f>SUM(G21:G32)</f>
        <v>128055919.57619999</v>
      </c>
      <c r="H20" s="990">
        <f>G20/I5</f>
        <v>0.21021000010617535</v>
      </c>
    </row>
    <row r="21" spans="2:10" ht="12.75">
      <c r="B21" s="961"/>
      <c r="C21" s="338" t="s">
        <v>244</v>
      </c>
      <c r="D21" s="964"/>
      <c r="E21" s="965"/>
      <c r="F21" s="965"/>
      <c r="G21" s="966"/>
      <c r="H21" s="991"/>
      <c r="I21" s="339"/>
    </row>
    <row r="22" spans="2:10" ht="12.75">
      <c r="B22" s="962"/>
      <c r="C22" s="336" t="s">
        <v>245</v>
      </c>
      <c r="D22" s="340">
        <f>I4</f>
        <v>791935186</v>
      </c>
      <c r="E22" s="337">
        <v>1</v>
      </c>
      <c r="F22" s="341">
        <v>1E-3</v>
      </c>
      <c r="G22" s="331">
        <f>D22*E22*F22</f>
        <v>791935.18599999999</v>
      </c>
      <c r="H22" s="991"/>
      <c r="I22" s="342"/>
      <c r="J22" s="343"/>
    </row>
    <row r="23" spans="2:10" ht="12.75">
      <c r="B23" s="962"/>
      <c r="C23" s="336" t="s">
        <v>246</v>
      </c>
      <c r="D23" s="340">
        <f>+D22</f>
        <v>791935186</v>
      </c>
      <c r="E23" s="337">
        <v>1</v>
      </c>
      <c r="F23" s="344">
        <v>1E-3</v>
      </c>
      <c r="G23" s="331">
        <f t="shared" ref="G23:G32" si="0">D23*E23*F23</f>
        <v>791935.18599999999</v>
      </c>
      <c r="H23" s="991"/>
      <c r="I23" s="342"/>
      <c r="J23" s="343"/>
    </row>
    <row r="24" spans="2:10" ht="12.75">
      <c r="B24" s="962"/>
      <c r="C24" s="336" t="s">
        <v>247</v>
      </c>
      <c r="D24" s="340">
        <f>+D22</f>
        <v>791935186</v>
      </c>
      <c r="E24" s="337">
        <v>1</v>
      </c>
      <c r="F24" s="345">
        <v>1E-3</v>
      </c>
      <c r="G24" s="331">
        <f t="shared" si="0"/>
        <v>791935.18599999999</v>
      </c>
      <c r="H24" s="991"/>
      <c r="I24" s="342"/>
      <c r="J24" s="343"/>
    </row>
    <row r="25" spans="2:10" ht="12.75">
      <c r="B25" s="963"/>
      <c r="C25" s="336" t="s">
        <v>248</v>
      </c>
      <c r="D25" s="340">
        <f>+D24</f>
        <v>791935186</v>
      </c>
      <c r="E25" s="337">
        <v>1</v>
      </c>
      <c r="F25" s="346">
        <v>3.3E-3</v>
      </c>
      <c r="G25" s="331">
        <f t="shared" si="0"/>
        <v>2613386.1137999999</v>
      </c>
      <c r="H25" s="991"/>
      <c r="I25" s="342"/>
      <c r="J25" s="343"/>
    </row>
    <row r="26" spans="2:10" ht="15" customHeight="1">
      <c r="B26" s="982" t="s">
        <v>249</v>
      </c>
      <c r="C26" s="983"/>
      <c r="D26" s="983"/>
      <c r="E26" s="983"/>
      <c r="F26" s="983"/>
      <c r="G26" s="984"/>
      <c r="H26" s="991"/>
      <c r="I26" s="342"/>
      <c r="J26" s="343"/>
    </row>
    <row r="27" spans="2:10" ht="12.75">
      <c r="B27" s="961"/>
      <c r="C27" s="336" t="s">
        <v>250</v>
      </c>
      <c r="D27" s="331">
        <f>+D25</f>
        <v>791935186</v>
      </c>
      <c r="E27" s="337">
        <v>1</v>
      </c>
      <c r="F27" s="347">
        <v>0.02</v>
      </c>
      <c r="G27" s="331">
        <f t="shared" si="0"/>
        <v>15838703.720000001</v>
      </c>
      <c r="H27" s="991"/>
      <c r="I27" s="342"/>
      <c r="J27" s="343"/>
    </row>
    <row r="28" spans="2:10" ht="12.75">
      <c r="B28" s="962"/>
      <c r="C28" s="336" t="s">
        <v>251</v>
      </c>
      <c r="D28" s="340">
        <f>+D25</f>
        <v>791935186</v>
      </c>
      <c r="E28" s="337">
        <v>1</v>
      </c>
      <c r="F28" s="348">
        <v>0.04</v>
      </c>
      <c r="G28" s="331">
        <f t="shared" si="0"/>
        <v>31677407.440000001</v>
      </c>
      <c r="H28" s="991"/>
      <c r="I28" s="342"/>
      <c r="J28" s="343"/>
    </row>
    <row r="29" spans="2:10" ht="12.75">
      <c r="B29" s="962"/>
      <c r="C29" s="336" t="s">
        <v>252</v>
      </c>
      <c r="D29" s="340">
        <f>+D27</f>
        <v>791935186</v>
      </c>
      <c r="E29" s="337">
        <v>1</v>
      </c>
      <c r="F29" s="348">
        <v>0.05</v>
      </c>
      <c r="G29" s="331">
        <f t="shared" si="0"/>
        <v>39596759.300000004</v>
      </c>
      <c r="H29" s="991"/>
      <c r="I29" s="342"/>
      <c r="J29" s="343"/>
    </row>
    <row r="30" spans="2:10" ht="12.75">
      <c r="B30" s="962"/>
      <c r="C30" s="336" t="str">
        <f>[309]AIU!$B$33</f>
        <v>Estampilla justicia familiar</v>
      </c>
      <c r="D30" s="340">
        <f>D29</f>
        <v>791935186</v>
      </c>
      <c r="E30" s="337">
        <v>1</v>
      </c>
      <c r="F30" s="348">
        <v>0.02</v>
      </c>
      <c r="G30" s="331">
        <f>D30*E30*F30</f>
        <v>15838703.720000001</v>
      </c>
      <c r="H30" s="991"/>
      <c r="I30" s="342"/>
      <c r="J30" s="343"/>
    </row>
    <row r="31" spans="2:10" ht="12.75">
      <c r="B31" s="962"/>
      <c r="C31" s="336" t="s">
        <v>253</v>
      </c>
      <c r="D31" s="340">
        <f>I4*2%</f>
        <v>15838703.720000001</v>
      </c>
      <c r="E31" s="337">
        <v>1</v>
      </c>
      <c r="F31" s="349">
        <v>0.02</v>
      </c>
      <c r="G31" s="331">
        <f t="shared" si="0"/>
        <v>316774.07440000004</v>
      </c>
      <c r="H31" s="991"/>
      <c r="I31" s="342"/>
      <c r="J31" s="343"/>
    </row>
    <row r="32" spans="2:10" ht="12.75">
      <c r="B32" s="963"/>
      <c r="C32" s="336" t="s">
        <v>254</v>
      </c>
      <c r="D32" s="340">
        <f>D29</f>
        <v>791935186</v>
      </c>
      <c r="E32" s="337">
        <v>1</v>
      </c>
      <c r="F32" s="349">
        <v>2.5000000000000001E-2</v>
      </c>
      <c r="G32" s="331">
        <f t="shared" si="0"/>
        <v>19798379.650000002</v>
      </c>
      <c r="H32" s="992"/>
      <c r="I32" s="342"/>
      <c r="J32" s="343"/>
    </row>
    <row r="33" spans="2:9" ht="5.25" customHeight="1">
      <c r="B33" s="995"/>
      <c r="C33" s="996"/>
      <c r="D33" s="996"/>
      <c r="E33" s="996"/>
      <c r="F33" s="996"/>
      <c r="G33" s="996"/>
      <c r="H33" s="997"/>
      <c r="I33" s="350"/>
    </row>
    <row r="34" spans="2:9" ht="12.75">
      <c r="B34" s="465" t="s">
        <v>255</v>
      </c>
      <c r="C34" s="466" t="s">
        <v>235</v>
      </c>
      <c r="D34" s="993"/>
      <c r="E34" s="994"/>
      <c r="F34" s="994"/>
      <c r="G34" s="467">
        <f>G14+G20+G16</f>
        <v>146203419.28000003</v>
      </c>
      <c r="H34" s="468">
        <f>H20+H16+H7</f>
        <v>0.24000000065661942</v>
      </c>
      <c r="I34" s="351"/>
    </row>
    <row r="35" spans="2:9" ht="12.75">
      <c r="B35" s="465" t="s">
        <v>207</v>
      </c>
      <c r="C35" s="466" t="s">
        <v>256</v>
      </c>
      <c r="D35" s="994"/>
      <c r="E35" s="994"/>
      <c r="F35" s="994"/>
      <c r="G35" s="469">
        <f>H35*I5</f>
        <v>6091809.1200000001</v>
      </c>
      <c r="H35" s="470">
        <v>0.01</v>
      </c>
      <c r="I35" s="351"/>
    </row>
    <row r="36" spans="2:9" ht="12.75">
      <c r="B36" s="465" t="s">
        <v>257</v>
      </c>
      <c r="C36" s="466" t="s">
        <v>258</v>
      </c>
      <c r="D36" s="994"/>
      <c r="E36" s="994"/>
      <c r="F36" s="994"/>
      <c r="G36" s="469">
        <f>H36*I5</f>
        <v>30459045.600000001</v>
      </c>
      <c r="H36" s="470">
        <v>0.05</v>
      </c>
      <c r="I36" s="351"/>
    </row>
    <row r="37" spans="2:9" ht="13.5" thickBot="1">
      <c r="B37" s="353"/>
      <c r="C37" s="354"/>
      <c r="D37" s="471"/>
      <c r="E37" s="471"/>
      <c r="F37" s="471"/>
      <c r="G37" s="331"/>
      <c r="H37" s="352"/>
      <c r="I37" s="351"/>
    </row>
    <row r="38" spans="2:9" ht="15.75" customHeight="1" thickBot="1">
      <c r="B38" s="988" t="s">
        <v>259</v>
      </c>
      <c r="C38" s="989"/>
      <c r="D38" s="989"/>
      <c r="E38" s="989"/>
      <c r="F38" s="989"/>
      <c r="G38" s="359">
        <f>G14+G16+G20+G35+G36</f>
        <v>182754274</v>
      </c>
      <c r="H38" s="358">
        <f>SUM(H34:H36)</f>
        <v>0.30000000065661941</v>
      </c>
      <c r="I38" s="472"/>
    </row>
    <row r="39" spans="2:9" s="312" customFormat="1" ht="152.25" customHeight="1" thickBot="1">
      <c r="B39" s="985"/>
      <c r="C39" s="986"/>
      <c r="D39" s="986"/>
      <c r="E39" s="986"/>
      <c r="F39" s="986"/>
      <c r="G39" s="986"/>
      <c r="H39" s="987"/>
    </row>
  </sheetData>
  <dataConsolidate link="1"/>
  <mergeCells count="23">
    <mergeCell ref="B26:G26"/>
    <mergeCell ref="B39:H39"/>
    <mergeCell ref="B38:F38"/>
    <mergeCell ref="H20:H32"/>
    <mergeCell ref="H16:H18"/>
    <mergeCell ref="B27:B32"/>
    <mergeCell ref="D34:F34"/>
    <mergeCell ref="D35:F35"/>
    <mergeCell ref="D36:F36"/>
    <mergeCell ref="B33:H33"/>
    <mergeCell ref="B2:H2"/>
    <mergeCell ref="B3:H3"/>
    <mergeCell ref="B21:B25"/>
    <mergeCell ref="D21:G21"/>
    <mergeCell ref="H7:H10"/>
    <mergeCell ref="B4:F4"/>
    <mergeCell ref="G4:H4"/>
    <mergeCell ref="B11:G11"/>
    <mergeCell ref="B15:G15"/>
    <mergeCell ref="B12:E12"/>
    <mergeCell ref="B14:E14"/>
    <mergeCell ref="B13:G13"/>
    <mergeCell ref="B19:G19"/>
  </mergeCells>
  <printOptions horizontalCentered="1"/>
  <pageMargins left="0.23622047244094491" right="0.23622047244094491" top="1.1811023622047245" bottom="0.94488188976377963" header="0.31496062992125984" footer="0.31496062992125984"/>
  <pageSetup paperSize="9" scale="66" fitToHeight="0" pageOrder="overThenDown" orientation="portrait" horizontalDpi="300" verticalDpi="3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66316-1C10-4B1B-815E-F2F7E97A3909}">
  <sheetPr>
    <tabColor theme="5" tint="-0.249977111117893"/>
  </sheetPr>
  <dimension ref="A1:U22403"/>
  <sheetViews>
    <sheetView tabSelected="1" view="pageBreakPreview" topLeftCell="A27" zoomScaleNormal="55" zoomScaleSheetLayoutView="100" zoomScalePageLayoutView="70" workbookViewId="0">
      <selection activeCell="H29" sqref="H29:H30"/>
    </sheetView>
  </sheetViews>
  <sheetFormatPr baseColWidth="10" defaultColWidth="11.42578125" defaultRowHeight="14.25"/>
  <cols>
    <col min="1" max="1" width="26.85546875" style="295" customWidth="1"/>
    <col min="2" max="2" width="19.85546875" style="295" customWidth="1"/>
    <col min="3" max="3" width="13.85546875" style="295" customWidth="1"/>
    <col min="4" max="4" width="10.140625" style="295" customWidth="1"/>
    <col min="5" max="5" width="16.28515625" style="295" customWidth="1"/>
    <col min="6" max="6" width="22.28515625" style="295" customWidth="1"/>
    <col min="7" max="7" width="19.42578125" style="295" customWidth="1"/>
    <col min="8" max="10" width="26.140625" style="295" customWidth="1"/>
    <col min="11" max="16384" width="11.42578125" style="295"/>
  </cols>
  <sheetData>
    <row r="1" spans="1:21" ht="70.5" customHeight="1" thickBot="1">
      <c r="A1" s="1000"/>
      <c r="B1" s="1001"/>
      <c r="C1" s="1001"/>
      <c r="D1" s="1001"/>
      <c r="E1" s="1001"/>
      <c r="F1" s="1002"/>
    </row>
    <row r="2" spans="1:21" s="297" customFormat="1" ht="36" customHeight="1" thickBot="1">
      <c r="A2" s="1003" t="s">
        <v>277</v>
      </c>
      <c r="B2" s="1004"/>
      <c r="C2" s="1004"/>
      <c r="D2" s="1004"/>
      <c r="E2" s="1004"/>
      <c r="F2" s="1005"/>
      <c r="G2" s="296"/>
      <c r="H2" s="296"/>
      <c r="I2" s="296"/>
      <c r="J2" s="296"/>
      <c r="K2" s="296"/>
      <c r="L2" s="296"/>
      <c r="M2" s="296"/>
      <c r="N2" s="296"/>
      <c r="O2" s="296"/>
      <c r="P2" s="296"/>
      <c r="Q2" s="296"/>
      <c r="R2" s="296"/>
      <c r="S2" s="296"/>
      <c r="T2" s="296"/>
      <c r="U2" s="296"/>
    </row>
    <row r="3" spans="1:21" s="297" customFormat="1" ht="72.75" customHeight="1" thickBot="1">
      <c r="A3" s="1006" t="str">
        <f>'2.5. AIU'!B3</f>
        <v>IMPLEMENTACION DE SOLUCIONES BASADAS EN NATURALEZA – ESTUFAS ECOEFICIENTES – COMO ESTRATEGIAS DE DISMINUCION DE LA DEFORESTACION Y LA EMISION DE GEI EN EL MUNICIPIO DE MELGAR TOLIMA</v>
      </c>
      <c r="B3" s="1007"/>
      <c r="C3" s="1007"/>
      <c r="D3" s="1007"/>
      <c r="E3" s="1007"/>
      <c r="F3" s="527" t="str">
        <f>'2.5. AIU'!$G$4</f>
        <v>ENERO DE 2026</v>
      </c>
      <c r="G3" s="296"/>
      <c r="H3" s="296"/>
      <c r="I3" s="296"/>
      <c r="J3" s="296"/>
      <c r="K3" s="296"/>
      <c r="L3" s="296"/>
      <c r="M3" s="296"/>
      <c r="N3" s="296"/>
      <c r="O3" s="296"/>
      <c r="P3" s="296"/>
      <c r="Q3" s="296"/>
      <c r="R3" s="296"/>
      <c r="S3" s="296"/>
      <c r="T3" s="296"/>
      <c r="U3" s="296"/>
    </row>
    <row r="4" spans="1:21" ht="27" customHeight="1" thickBot="1">
      <c r="A4" s="528" t="s">
        <v>213</v>
      </c>
      <c r="B4" s="529">
        <v>4</v>
      </c>
      <c r="C4" s="530"/>
      <c r="D4" s="531"/>
      <c r="E4" s="532"/>
      <c r="F4" s="533"/>
      <c r="G4" s="298"/>
      <c r="H4" s="298"/>
      <c r="I4" s="298"/>
      <c r="J4" s="298"/>
      <c r="K4" s="298"/>
      <c r="L4" s="298"/>
      <c r="M4" s="298"/>
      <c r="N4" s="298"/>
      <c r="O4" s="298"/>
      <c r="P4" s="298"/>
      <c r="Q4" s="298"/>
      <c r="R4" s="298"/>
      <c r="S4" s="298"/>
      <c r="T4" s="298"/>
      <c r="U4" s="298"/>
    </row>
    <row r="5" spans="1:21" ht="50.25" customHeight="1" thickBot="1">
      <c r="A5" s="505" t="s">
        <v>214</v>
      </c>
      <c r="B5" s="505" t="s">
        <v>215</v>
      </c>
      <c r="C5" s="506" t="s">
        <v>216</v>
      </c>
      <c r="D5" s="506" t="s">
        <v>278</v>
      </c>
      <c r="E5" s="507" t="s">
        <v>279</v>
      </c>
      <c r="F5" s="508" t="s">
        <v>280</v>
      </c>
      <c r="G5" s="509">
        <f>'2. PRESUPUESTO - 150 UNIDADES'!$F$28</f>
        <v>79193519</v>
      </c>
      <c r="H5" s="300"/>
      <c r="I5" s="300"/>
      <c r="J5" s="300"/>
      <c r="K5" s="300"/>
      <c r="L5" s="300"/>
      <c r="M5" s="300"/>
      <c r="N5" s="300"/>
      <c r="O5" s="300"/>
      <c r="P5" s="300"/>
      <c r="Q5" s="300"/>
      <c r="R5" s="300"/>
      <c r="S5" s="300"/>
      <c r="T5" s="300"/>
      <c r="U5" s="300"/>
    </row>
    <row r="6" spans="1:21" ht="5.25" customHeight="1">
      <c r="A6" s="1008"/>
      <c r="B6" s="1009"/>
      <c r="C6" s="1009"/>
      <c r="D6" s="1009"/>
      <c r="E6" s="1009"/>
      <c r="F6" s="1010"/>
      <c r="G6" s="298"/>
      <c r="H6" s="298"/>
      <c r="I6" s="298"/>
      <c r="J6" s="298"/>
      <c r="K6" s="298"/>
      <c r="L6" s="298"/>
      <c r="M6" s="298"/>
      <c r="N6" s="298"/>
      <c r="O6" s="298"/>
      <c r="P6" s="298"/>
      <c r="Q6" s="298"/>
      <c r="R6" s="298"/>
      <c r="S6" s="298"/>
      <c r="T6" s="298"/>
      <c r="U6" s="298"/>
    </row>
    <row r="7" spans="1:21">
      <c r="A7" s="303" t="s">
        <v>217</v>
      </c>
      <c r="B7" s="304">
        <v>1</v>
      </c>
      <c r="C7" s="305">
        <v>4000000</v>
      </c>
      <c r="D7" s="306">
        <v>4</v>
      </c>
      <c r="E7" s="302">
        <v>0.5</v>
      </c>
      <c r="F7" s="510">
        <f>C7*D7*E7</f>
        <v>8000000</v>
      </c>
      <c r="G7" s="298"/>
      <c r="H7" s="307"/>
      <c r="I7" s="307"/>
      <c r="J7" s="307"/>
      <c r="K7" s="298"/>
      <c r="L7" s="298"/>
      <c r="M7" s="298"/>
      <c r="N7" s="298"/>
      <c r="O7" s="298"/>
      <c r="P7" s="298"/>
      <c r="Q7" s="298"/>
      <c r="R7" s="298"/>
      <c r="S7" s="298"/>
      <c r="T7" s="298"/>
      <c r="U7" s="298"/>
    </row>
    <row r="8" spans="1:21" ht="25.5">
      <c r="A8" s="303" t="s">
        <v>239</v>
      </c>
      <c r="B8" s="304">
        <v>1</v>
      </c>
      <c r="C8" s="305">
        <v>3500000</v>
      </c>
      <c r="D8" s="306">
        <f>D7</f>
        <v>4</v>
      </c>
      <c r="E8" s="302">
        <v>0.6</v>
      </c>
      <c r="F8" s="510">
        <f>C8*D8*E8</f>
        <v>8400000</v>
      </c>
      <c r="G8" s="298"/>
      <c r="H8" s="307"/>
      <c r="I8" s="307"/>
      <c r="J8" s="307"/>
      <c r="K8" s="298"/>
      <c r="L8" s="298"/>
      <c r="M8" s="298"/>
      <c r="N8" s="298"/>
      <c r="O8" s="298"/>
      <c r="P8" s="298"/>
      <c r="Q8" s="298"/>
      <c r="R8" s="298"/>
      <c r="S8" s="298"/>
      <c r="T8" s="298"/>
      <c r="U8" s="298"/>
    </row>
    <row r="9" spans="1:21">
      <c r="A9" s="303" t="s">
        <v>218</v>
      </c>
      <c r="B9" s="304">
        <v>1</v>
      </c>
      <c r="C9" s="305">
        <v>3500000</v>
      </c>
      <c r="D9" s="306">
        <f>D8</f>
        <v>4</v>
      </c>
      <c r="E9" s="302">
        <v>1</v>
      </c>
      <c r="F9" s="510">
        <f>C9*D9*E9</f>
        <v>14000000</v>
      </c>
      <c r="G9" s="298"/>
      <c r="H9" s="298"/>
      <c r="I9" s="298"/>
      <c r="J9" s="298"/>
      <c r="K9" s="298"/>
      <c r="L9" s="298"/>
      <c r="M9" s="298"/>
      <c r="N9" s="298"/>
      <c r="O9" s="298"/>
      <c r="P9" s="298"/>
      <c r="Q9" s="298"/>
      <c r="R9" s="298"/>
      <c r="S9" s="298"/>
      <c r="T9" s="298"/>
      <c r="U9" s="298"/>
    </row>
    <row r="10" spans="1:21" ht="4.5" customHeight="1">
      <c r="A10" s="1011"/>
      <c r="B10" s="1012"/>
      <c r="C10" s="1012"/>
      <c r="D10" s="1012"/>
      <c r="E10" s="1012"/>
      <c r="F10" s="1013"/>
      <c r="G10" s="298"/>
      <c r="H10" s="298"/>
      <c r="I10" s="298"/>
      <c r="J10" s="298"/>
      <c r="K10" s="298"/>
      <c r="L10" s="298"/>
      <c r="M10" s="298"/>
      <c r="N10" s="298"/>
      <c r="O10" s="298"/>
      <c r="P10" s="298"/>
      <c r="Q10" s="298"/>
      <c r="R10" s="298"/>
      <c r="S10" s="298"/>
      <c r="T10" s="298"/>
      <c r="U10" s="298"/>
    </row>
    <row r="11" spans="1:21">
      <c r="A11" s="511" t="s">
        <v>229</v>
      </c>
      <c r="B11" s="512"/>
      <c r="C11" s="513"/>
      <c r="D11" s="514"/>
      <c r="E11" s="515"/>
      <c r="F11" s="516">
        <f>F9+F7+F8</f>
        <v>30400000</v>
      </c>
      <c r="G11" s="298"/>
      <c r="H11" s="298"/>
      <c r="I11" s="298"/>
      <c r="J11" s="298"/>
      <c r="K11" s="298"/>
      <c r="L11" s="298"/>
      <c r="M11" s="298"/>
      <c r="N11" s="298"/>
      <c r="O11" s="298"/>
      <c r="P11" s="298"/>
      <c r="Q11" s="298"/>
      <c r="R11" s="298"/>
      <c r="S11" s="298"/>
      <c r="T11" s="298"/>
      <c r="U11" s="298"/>
    </row>
    <row r="12" spans="1:21" ht="21" customHeight="1">
      <c r="A12" s="299" t="s">
        <v>228</v>
      </c>
      <c r="B12" s="301"/>
      <c r="C12" s="308">
        <v>1.7</v>
      </c>
      <c r="D12" s="998"/>
      <c r="E12" s="999"/>
      <c r="F12" s="510">
        <f>C12*F11</f>
        <v>51680000</v>
      </c>
      <c r="G12" s="517"/>
    </row>
    <row r="13" spans="1:21" ht="7.5" customHeight="1">
      <c r="A13" s="1011"/>
      <c r="B13" s="1012"/>
      <c r="C13" s="1012"/>
      <c r="D13" s="1012"/>
      <c r="E13" s="1012"/>
      <c r="F13" s="1013"/>
      <c r="G13" s="298"/>
    </row>
    <row r="14" spans="1:21" ht="15" thickBot="1">
      <c r="A14" s="1014" t="s">
        <v>281</v>
      </c>
      <c r="B14" s="1015"/>
      <c r="C14" s="1015"/>
      <c r="D14" s="1015"/>
      <c r="E14" s="1015"/>
      <c r="F14" s="1016"/>
      <c r="G14" s="298"/>
    </row>
    <row r="15" spans="1:21" ht="15" thickBot="1">
      <c r="A15" s="525"/>
      <c r="B15" s="1017" t="s">
        <v>282</v>
      </c>
      <c r="C15" s="1018"/>
      <c r="D15" s="1019" t="s">
        <v>58</v>
      </c>
      <c r="E15" s="1020"/>
      <c r="F15" s="526" t="s">
        <v>280</v>
      </c>
      <c r="G15" s="309"/>
    </row>
    <row r="16" spans="1:21" ht="15" customHeight="1">
      <c r="A16" s="518" t="s">
        <v>283</v>
      </c>
      <c r="B16" s="1021">
        <f>G5</f>
        <v>79193519</v>
      </c>
      <c r="C16" s="1022"/>
      <c r="D16" s="1023">
        <v>0.02</v>
      </c>
      <c r="E16" s="1024"/>
      <c r="F16" s="519">
        <f>B16*D16</f>
        <v>1583870.3800000001</v>
      </c>
      <c r="G16" s="309"/>
    </row>
    <row r="17" spans="1:8" ht="15" customHeight="1">
      <c r="A17" s="518" t="s">
        <v>250</v>
      </c>
      <c r="B17" s="1025">
        <f>B16</f>
        <v>79193519</v>
      </c>
      <c r="C17" s="1026"/>
      <c r="D17" s="1027">
        <v>0.02</v>
      </c>
      <c r="E17" s="1028"/>
      <c r="F17" s="519">
        <f>B17*D17</f>
        <v>1583870.3800000001</v>
      </c>
      <c r="G17" s="309"/>
    </row>
    <row r="18" spans="1:8" ht="15" customHeight="1">
      <c r="A18" s="518" t="s">
        <v>251</v>
      </c>
      <c r="B18" s="1025">
        <f>B17</f>
        <v>79193519</v>
      </c>
      <c r="C18" s="1026">
        <f>B17</f>
        <v>79193519</v>
      </c>
      <c r="D18" s="1027">
        <v>0.03</v>
      </c>
      <c r="E18" s="1028"/>
      <c r="F18" s="519">
        <f>B18*D18</f>
        <v>2375805.5699999998</v>
      </c>
      <c r="G18" s="309"/>
    </row>
    <row r="19" spans="1:8" ht="15" customHeight="1">
      <c r="A19" s="310" t="s">
        <v>284</v>
      </c>
      <c r="B19" s="1025">
        <f>C18</f>
        <v>79193519</v>
      </c>
      <c r="C19" s="1026"/>
      <c r="D19" s="1029">
        <v>0.02</v>
      </c>
      <c r="E19" s="1030"/>
      <c r="F19" s="510">
        <f>D19*B19</f>
        <v>1583870.3800000001</v>
      </c>
      <c r="G19" s="298"/>
    </row>
    <row r="20" spans="1:8" ht="15" customHeight="1">
      <c r="A20" s="310" t="s">
        <v>285</v>
      </c>
      <c r="B20" s="1025">
        <f>B19</f>
        <v>79193519</v>
      </c>
      <c r="C20" s="1026"/>
      <c r="D20" s="1029">
        <v>2.5000000000000001E-2</v>
      </c>
      <c r="E20" s="1030"/>
      <c r="F20" s="510">
        <f>D20*B20</f>
        <v>1979837.9750000001</v>
      </c>
      <c r="G20" s="298"/>
    </row>
    <row r="21" spans="1:8">
      <c r="A21" s="523" t="s">
        <v>222</v>
      </c>
      <c r="B21" s="1031"/>
      <c r="C21" s="1032"/>
      <c r="D21" s="1032"/>
      <c r="E21" s="1033"/>
      <c r="F21" s="524">
        <f>SUM(F16:F20)</f>
        <v>9107254.6850000005</v>
      </c>
      <c r="G21" s="517"/>
    </row>
    <row r="22" spans="1:8" ht="15" thickBot="1">
      <c r="A22" s="1014" t="s">
        <v>219</v>
      </c>
      <c r="B22" s="1015"/>
      <c r="C22" s="1015"/>
      <c r="D22" s="1015"/>
      <c r="E22" s="1015"/>
      <c r="F22" s="1016"/>
      <c r="G22" s="298"/>
    </row>
    <row r="23" spans="1:8" ht="39" thickBot="1">
      <c r="A23" s="525" t="s">
        <v>220</v>
      </c>
      <c r="B23" s="1017" t="s">
        <v>2</v>
      </c>
      <c r="C23" s="1018"/>
      <c r="D23" s="1019" t="str">
        <f>D5</f>
        <v>TIEMPO
(Meses)</v>
      </c>
      <c r="E23" s="1020"/>
      <c r="F23" s="526" t="s">
        <v>280</v>
      </c>
      <c r="G23" s="309"/>
    </row>
    <row r="24" spans="1:8" ht="15" customHeight="1">
      <c r="A24" s="518" t="s">
        <v>221</v>
      </c>
      <c r="B24" s="1021">
        <v>455591.84519959887</v>
      </c>
      <c r="C24" s="1022"/>
      <c r="D24" s="1037">
        <f>D7</f>
        <v>4</v>
      </c>
      <c r="E24" s="1038"/>
      <c r="F24" s="519">
        <f>B24*D24</f>
        <v>1822367.3807983955</v>
      </c>
      <c r="G24" s="309"/>
    </row>
    <row r="25" spans="1:8" ht="15" customHeight="1">
      <c r="A25" s="310" t="s">
        <v>298</v>
      </c>
      <c r="B25" s="1025">
        <v>600000</v>
      </c>
      <c r="C25" s="1026"/>
      <c r="D25" s="1039">
        <f>D7</f>
        <v>4</v>
      </c>
      <c r="E25" s="1040"/>
      <c r="F25" s="510">
        <f>D25*B25</f>
        <v>2400000</v>
      </c>
      <c r="G25" s="298"/>
    </row>
    <row r="26" spans="1:8" ht="15" customHeight="1">
      <c r="A26" s="310" t="s">
        <v>241</v>
      </c>
      <c r="B26" s="1025">
        <v>384888.39111342526</v>
      </c>
      <c r="C26" s="1026"/>
      <c r="D26" s="1039">
        <f>D8</f>
        <v>4</v>
      </c>
      <c r="E26" s="1040"/>
      <c r="F26" s="510">
        <f>D26*B26</f>
        <v>1539553.564453701</v>
      </c>
      <c r="G26" s="298"/>
    </row>
    <row r="27" spans="1:8">
      <c r="A27" s="523" t="s">
        <v>222</v>
      </c>
      <c r="B27" s="1031"/>
      <c r="C27" s="1032"/>
      <c r="D27" s="1032"/>
      <c r="E27" s="1033"/>
      <c r="F27" s="524">
        <f>SUM(F24:F26)</f>
        <v>5761920.9452520963</v>
      </c>
      <c r="G27" s="517"/>
    </row>
    <row r="28" spans="1:8" ht="8.25" customHeight="1">
      <c r="A28" s="1041"/>
      <c r="B28" s="1042"/>
      <c r="C28" s="1042"/>
      <c r="D28" s="1042"/>
      <c r="E28" s="1042"/>
      <c r="F28" s="1043"/>
      <c r="G28" s="298"/>
    </row>
    <row r="29" spans="1:8">
      <c r="A29" s="1044" t="s">
        <v>223</v>
      </c>
      <c r="B29" s="1045"/>
      <c r="C29" s="1045"/>
      <c r="D29" s="1045"/>
      <c r="E29" s="1046"/>
      <c r="F29" s="524">
        <f>F12+F27+F21</f>
        <v>66549175.630252101</v>
      </c>
    </row>
    <row r="30" spans="1:8" ht="15" thickBot="1">
      <c r="A30" s="1047" t="s">
        <v>224</v>
      </c>
      <c r="B30" s="1048"/>
      <c r="C30" s="1048"/>
      <c r="D30" s="1048"/>
      <c r="E30" s="1049"/>
      <c r="F30" s="520">
        <f>F29*0.19</f>
        <v>12644343.369747899</v>
      </c>
    </row>
    <row r="31" spans="1:8" ht="30" customHeight="1" thickBot="1">
      <c r="A31" s="1050" t="s">
        <v>225</v>
      </c>
      <c r="B31" s="1051"/>
      <c r="C31" s="1051"/>
      <c r="D31" s="1051"/>
      <c r="E31" s="1052"/>
      <c r="F31" s="522">
        <f>F30+F29</f>
        <v>79193519</v>
      </c>
      <c r="G31" s="1192">
        <f>'2. PRESUPUESTO - 150 UNIDADES'!F28</f>
        <v>79193519</v>
      </c>
      <c r="H31" s="521"/>
    </row>
    <row r="32" spans="1:8" ht="156" customHeight="1" thickBot="1">
      <c r="A32" s="1034"/>
      <c r="B32" s="1035"/>
      <c r="C32" s="1035"/>
      <c r="D32" s="1035"/>
      <c r="E32" s="1035"/>
      <c r="F32" s="1036"/>
      <c r="G32" s="311"/>
    </row>
    <row r="33" spans="1:6">
      <c r="A33" s="314"/>
      <c r="B33" s="315"/>
      <c r="C33" s="315"/>
      <c r="D33" s="315"/>
      <c r="E33" s="297"/>
      <c r="F33" s="297"/>
    </row>
    <row r="34" spans="1:6">
      <c r="C34" s="315"/>
      <c r="D34" s="315"/>
      <c r="E34" s="297"/>
      <c r="F34" s="297"/>
    </row>
    <row r="35" spans="1:6">
      <c r="C35" s="315"/>
      <c r="D35" s="315"/>
      <c r="E35" s="297"/>
      <c r="F35" s="297"/>
    </row>
    <row r="36" spans="1:6">
      <c r="C36" s="315"/>
      <c r="D36" s="315"/>
      <c r="E36" s="297"/>
      <c r="F36" s="297"/>
    </row>
    <row r="37" spans="1:6">
      <c r="C37" s="315"/>
      <c r="D37" s="315"/>
      <c r="E37" s="297"/>
      <c r="F37" s="297"/>
    </row>
    <row r="38" spans="1:6">
      <c r="C38" s="315"/>
      <c r="D38" s="315"/>
      <c r="E38" s="297"/>
      <c r="F38" s="297"/>
    </row>
    <row r="39" spans="1:6">
      <c r="C39" s="315"/>
      <c r="D39" s="315"/>
      <c r="E39" s="297"/>
      <c r="F39" s="297"/>
    </row>
    <row r="40" spans="1:6">
      <c r="C40" s="315"/>
      <c r="D40" s="315"/>
      <c r="E40" s="297"/>
      <c r="F40" s="297"/>
    </row>
    <row r="41" spans="1:6">
      <c r="C41" s="315"/>
      <c r="D41" s="315"/>
      <c r="E41" s="297"/>
      <c r="F41" s="297"/>
    </row>
    <row r="42" spans="1:6">
      <c r="C42" s="315"/>
      <c r="D42" s="315"/>
      <c r="E42" s="297"/>
      <c r="F42" s="297"/>
    </row>
    <row r="43" spans="1:6">
      <c r="C43" s="315"/>
      <c r="D43" s="315"/>
      <c r="E43" s="297"/>
      <c r="F43" s="297"/>
    </row>
    <row r="44" spans="1:6">
      <c r="C44" s="315"/>
      <c r="D44" s="315"/>
      <c r="E44" s="297"/>
      <c r="F44" s="297"/>
    </row>
    <row r="45" spans="1:6">
      <c r="C45" s="315"/>
      <c r="D45" s="315"/>
      <c r="E45" s="297"/>
      <c r="F45" s="297"/>
    </row>
    <row r="46" spans="1:6">
      <c r="C46" s="315"/>
      <c r="D46" s="315"/>
      <c r="E46" s="297"/>
      <c r="F46" s="297"/>
    </row>
    <row r="47" spans="1:6">
      <c r="C47" s="315"/>
      <c r="D47" s="315"/>
      <c r="E47" s="297"/>
      <c r="F47" s="297"/>
    </row>
    <row r="48" spans="1:6">
      <c r="C48" s="315"/>
      <c r="D48" s="315"/>
      <c r="E48" s="297"/>
      <c r="F48" s="297"/>
    </row>
    <row r="49" spans="1:6">
      <c r="C49" s="315"/>
      <c r="D49" s="315"/>
      <c r="E49" s="297"/>
      <c r="F49" s="297"/>
    </row>
    <row r="50" spans="1:6">
      <c r="C50" s="315"/>
      <c r="D50" s="315"/>
      <c r="E50" s="297"/>
      <c r="F50" s="297"/>
    </row>
    <row r="51" spans="1:6">
      <c r="C51" s="315"/>
      <c r="D51" s="315"/>
      <c r="E51" s="297"/>
      <c r="F51" s="297"/>
    </row>
    <row r="52" spans="1:6">
      <c r="C52" s="315"/>
      <c r="D52" s="315"/>
      <c r="E52" s="297"/>
      <c r="F52" s="297"/>
    </row>
    <row r="53" spans="1:6">
      <c r="C53" s="315"/>
      <c r="D53" s="315"/>
      <c r="E53" s="297"/>
      <c r="F53" s="297"/>
    </row>
    <row r="54" spans="1:6">
      <c r="A54" s="314"/>
      <c r="B54" s="315"/>
      <c r="C54" s="315"/>
      <c r="D54" s="315"/>
      <c r="E54" s="297"/>
      <c r="F54" s="297"/>
    </row>
    <row r="55" spans="1:6">
      <c r="A55" s="314"/>
      <c r="B55" s="315"/>
      <c r="C55" s="315"/>
      <c r="D55" s="315"/>
      <c r="E55" s="297"/>
      <c r="F55" s="297"/>
    </row>
    <row r="56" spans="1:6">
      <c r="A56" s="314"/>
      <c r="B56" s="315"/>
      <c r="C56" s="315"/>
      <c r="D56" s="315"/>
      <c r="E56" s="297"/>
      <c r="F56" s="297"/>
    </row>
    <row r="57" spans="1:6">
      <c r="A57" s="314"/>
      <c r="B57" s="315"/>
      <c r="C57" s="315"/>
      <c r="D57" s="315"/>
      <c r="E57" s="297"/>
      <c r="F57" s="297"/>
    </row>
    <row r="58" spans="1:6">
      <c r="A58" s="314"/>
      <c r="B58" s="315"/>
      <c r="C58" s="315"/>
      <c r="D58" s="315"/>
      <c r="E58" s="297"/>
      <c r="F58" s="297"/>
    </row>
    <row r="59" spans="1:6">
      <c r="A59" s="314"/>
      <c r="B59" s="315"/>
      <c r="C59" s="315"/>
      <c r="D59" s="315"/>
      <c r="E59" s="297"/>
      <c r="F59" s="297"/>
    </row>
    <row r="60" spans="1:6">
      <c r="A60" s="314"/>
      <c r="B60" s="315"/>
      <c r="C60" s="315"/>
      <c r="D60" s="315"/>
      <c r="E60" s="297"/>
      <c r="F60" s="297"/>
    </row>
    <row r="61" spans="1:6">
      <c r="A61" s="314"/>
      <c r="B61" s="315"/>
      <c r="C61" s="315"/>
      <c r="D61" s="315"/>
      <c r="E61" s="297"/>
      <c r="F61" s="297"/>
    </row>
    <row r="62" spans="1:6">
      <c r="A62" s="314"/>
      <c r="B62" s="315"/>
      <c r="C62" s="315"/>
      <c r="D62" s="315"/>
      <c r="E62" s="297"/>
      <c r="F62" s="297"/>
    </row>
    <row r="63" spans="1:6" ht="15">
      <c r="A63" s="316" t="s">
        <v>226</v>
      </c>
      <c r="B63" s="317">
        <f>'[310]PPTO '!I58</f>
        <v>2163936142.8306928</v>
      </c>
      <c r="C63" s="315"/>
      <c r="D63" s="315"/>
      <c r="E63" s="297"/>
      <c r="F63" s="297"/>
    </row>
    <row r="64" spans="1:6" ht="30">
      <c r="A64" s="316" t="s">
        <v>227</v>
      </c>
      <c r="B64" s="318">
        <f>+F31/B63</f>
        <v>3.6596975960854927E-2</v>
      </c>
      <c r="C64" s="315"/>
      <c r="D64" s="315"/>
      <c r="E64" s="297"/>
      <c r="F64" s="297"/>
    </row>
    <row r="65" spans="1:6">
      <c r="A65" s="297"/>
      <c r="B65" s="297"/>
      <c r="C65" s="315"/>
      <c r="D65" s="315"/>
      <c r="E65" s="297"/>
      <c r="F65" s="297"/>
    </row>
    <row r="66" spans="1:6">
      <c r="A66" s="297"/>
      <c r="B66" s="297"/>
      <c r="C66" s="315"/>
      <c r="D66" s="315"/>
      <c r="E66" s="297"/>
      <c r="F66" s="297"/>
    </row>
    <row r="67" spans="1:6">
      <c r="A67" s="297"/>
      <c r="B67" s="297"/>
      <c r="C67" s="315"/>
      <c r="D67" s="315"/>
      <c r="E67" s="297"/>
      <c r="F67" s="297"/>
    </row>
    <row r="68" spans="1:6">
      <c r="A68" s="297"/>
      <c r="B68" s="297"/>
      <c r="C68" s="315"/>
      <c r="D68" s="315"/>
      <c r="E68" s="297"/>
      <c r="F68" s="297"/>
    </row>
    <row r="69" spans="1:6">
      <c r="A69" s="297"/>
      <c r="B69" s="297"/>
      <c r="C69" s="315"/>
      <c r="D69" s="315"/>
      <c r="E69" s="297"/>
      <c r="F69" s="297"/>
    </row>
    <row r="70" spans="1:6">
      <c r="A70" s="297"/>
      <c r="B70" s="297"/>
      <c r="C70" s="315"/>
      <c r="D70" s="315"/>
      <c r="E70" s="297"/>
      <c r="F70" s="297"/>
    </row>
    <row r="71" spans="1:6">
      <c r="A71" s="297"/>
      <c r="B71" s="297"/>
      <c r="C71" s="315"/>
      <c r="D71" s="315"/>
      <c r="E71" s="297"/>
      <c r="F71" s="297"/>
    </row>
    <row r="72" spans="1:6">
      <c r="A72" s="297"/>
      <c r="B72" s="297"/>
      <c r="C72" s="315"/>
      <c r="D72" s="315"/>
      <c r="E72" s="297"/>
      <c r="F72" s="297"/>
    </row>
    <row r="73" spans="1:6">
      <c r="A73" s="297"/>
      <c r="B73" s="297"/>
      <c r="C73" s="315"/>
      <c r="D73" s="315"/>
      <c r="E73" s="297"/>
      <c r="F73" s="297"/>
    </row>
    <row r="74" spans="1:6">
      <c r="C74" s="319"/>
      <c r="D74" s="319"/>
    </row>
    <row r="75" spans="1:6">
      <c r="C75" s="319"/>
      <c r="D75" s="319"/>
    </row>
    <row r="76" spans="1:6">
      <c r="C76" s="319"/>
      <c r="D76" s="319"/>
    </row>
    <row r="77" spans="1:6">
      <c r="C77" s="319"/>
      <c r="D77" s="319"/>
    </row>
    <row r="78" spans="1:6">
      <c r="C78" s="319"/>
      <c r="D78" s="319"/>
    </row>
    <row r="79" spans="1:6">
      <c r="C79" s="319"/>
      <c r="D79" s="319"/>
    </row>
    <row r="80" spans="1:6">
      <c r="C80" s="319"/>
      <c r="D80" s="319"/>
    </row>
    <row r="81" spans="3:4">
      <c r="C81" s="319"/>
      <c r="D81" s="319"/>
    </row>
    <row r="82" spans="3:4">
      <c r="C82" s="319"/>
      <c r="D82" s="319"/>
    </row>
    <row r="83" spans="3:4">
      <c r="C83" s="319"/>
      <c r="D83" s="319"/>
    </row>
    <row r="84" spans="3:4">
      <c r="C84" s="319"/>
      <c r="D84" s="319"/>
    </row>
    <row r="85" spans="3:4">
      <c r="C85" s="319"/>
      <c r="D85" s="319"/>
    </row>
    <row r="86" spans="3:4">
      <c r="C86" s="319"/>
      <c r="D86" s="319"/>
    </row>
    <row r="87" spans="3:4">
      <c r="C87" s="319"/>
      <c r="D87" s="319"/>
    </row>
    <row r="88" spans="3:4">
      <c r="C88" s="319"/>
      <c r="D88" s="319"/>
    </row>
    <row r="89" spans="3:4">
      <c r="C89" s="319"/>
      <c r="D89" s="319"/>
    </row>
    <row r="90" spans="3:4">
      <c r="C90" s="319"/>
      <c r="D90" s="319"/>
    </row>
    <row r="91" spans="3:4">
      <c r="C91" s="319"/>
      <c r="D91" s="319"/>
    </row>
    <row r="92" spans="3:4">
      <c r="C92" s="319"/>
      <c r="D92" s="319"/>
    </row>
    <row r="93" spans="3:4">
      <c r="C93" s="319"/>
      <c r="D93" s="319"/>
    </row>
    <row r="94" spans="3:4">
      <c r="C94" s="319"/>
      <c r="D94" s="319"/>
    </row>
    <row r="95" spans="3:4">
      <c r="C95" s="319"/>
      <c r="D95" s="319"/>
    </row>
    <row r="96" spans="3:4">
      <c r="C96" s="319"/>
      <c r="D96" s="319"/>
    </row>
    <row r="97" spans="3:4">
      <c r="C97" s="319"/>
      <c r="D97" s="319"/>
    </row>
    <row r="98" spans="3:4">
      <c r="C98" s="319"/>
      <c r="D98" s="319"/>
    </row>
    <row r="99" spans="3:4">
      <c r="C99" s="319"/>
      <c r="D99" s="319"/>
    </row>
    <row r="100" spans="3:4">
      <c r="C100" s="319"/>
      <c r="D100" s="319"/>
    </row>
    <row r="101" spans="3:4">
      <c r="C101" s="319"/>
      <c r="D101" s="319"/>
    </row>
    <row r="102" spans="3:4">
      <c r="C102" s="319"/>
      <c r="D102" s="319"/>
    </row>
    <row r="103" spans="3:4">
      <c r="C103" s="319"/>
      <c r="D103" s="319"/>
    </row>
    <row r="104" spans="3:4">
      <c r="C104" s="319"/>
      <c r="D104" s="319"/>
    </row>
    <row r="105" spans="3:4">
      <c r="C105" s="319"/>
      <c r="D105" s="319"/>
    </row>
    <row r="106" spans="3:4">
      <c r="C106" s="319"/>
      <c r="D106" s="319"/>
    </row>
    <row r="107" spans="3:4">
      <c r="C107" s="319"/>
      <c r="D107" s="319"/>
    </row>
    <row r="108" spans="3:4">
      <c r="C108" s="319"/>
      <c r="D108" s="319"/>
    </row>
    <row r="109" spans="3:4">
      <c r="C109" s="319"/>
      <c r="D109" s="319"/>
    </row>
    <row r="110" spans="3:4">
      <c r="C110" s="319"/>
      <c r="D110" s="319"/>
    </row>
    <row r="111" spans="3:4">
      <c r="C111" s="319"/>
      <c r="D111" s="319"/>
    </row>
    <row r="112" spans="3:4">
      <c r="C112" s="319"/>
      <c r="D112" s="319"/>
    </row>
    <row r="113" spans="3:4">
      <c r="C113" s="319"/>
      <c r="D113" s="319"/>
    </row>
    <row r="114" spans="3:4">
      <c r="C114" s="319"/>
      <c r="D114" s="319"/>
    </row>
    <row r="115" spans="3:4">
      <c r="C115" s="319"/>
      <c r="D115" s="319"/>
    </row>
    <row r="116" spans="3:4">
      <c r="C116" s="319"/>
      <c r="D116" s="319"/>
    </row>
    <row r="117" spans="3:4">
      <c r="C117" s="319"/>
      <c r="D117" s="319"/>
    </row>
    <row r="118" spans="3:4">
      <c r="C118" s="319"/>
      <c r="D118" s="319"/>
    </row>
    <row r="119" spans="3:4">
      <c r="C119" s="319"/>
      <c r="D119" s="319"/>
    </row>
    <row r="120" spans="3:4">
      <c r="C120" s="319"/>
      <c r="D120" s="319"/>
    </row>
    <row r="121" spans="3:4">
      <c r="C121" s="319"/>
      <c r="D121" s="319"/>
    </row>
    <row r="122" spans="3:4">
      <c r="C122" s="319"/>
      <c r="D122" s="319"/>
    </row>
    <row r="123" spans="3:4">
      <c r="C123" s="319"/>
      <c r="D123" s="319"/>
    </row>
    <row r="124" spans="3:4">
      <c r="C124" s="319"/>
      <c r="D124" s="319"/>
    </row>
    <row r="125" spans="3:4">
      <c r="C125" s="319"/>
      <c r="D125" s="319"/>
    </row>
    <row r="126" spans="3:4">
      <c r="C126" s="319"/>
      <c r="D126" s="319"/>
    </row>
    <row r="127" spans="3:4">
      <c r="C127" s="319"/>
      <c r="D127" s="319"/>
    </row>
    <row r="128" spans="3:4">
      <c r="C128" s="319"/>
      <c r="D128" s="319"/>
    </row>
    <row r="129" spans="3:4">
      <c r="C129" s="319"/>
      <c r="D129" s="319"/>
    </row>
    <row r="130" spans="3:4">
      <c r="C130" s="319"/>
      <c r="D130" s="319"/>
    </row>
    <row r="131" spans="3:4">
      <c r="C131" s="319"/>
      <c r="D131" s="319"/>
    </row>
    <row r="132" spans="3:4">
      <c r="C132" s="319"/>
      <c r="D132" s="319"/>
    </row>
    <row r="133" spans="3:4">
      <c r="C133" s="319"/>
      <c r="D133" s="319"/>
    </row>
    <row r="134" spans="3:4">
      <c r="C134" s="319"/>
      <c r="D134" s="319"/>
    </row>
    <row r="135" spans="3:4">
      <c r="C135" s="319"/>
      <c r="D135" s="319"/>
    </row>
    <row r="136" spans="3:4">
      <c r="C136" s="319"/>
      <c r="D136" s="319"/>
    </row>
    <row r="137" spans="3:4">
      <c r="C137" s="319"/>
      <c r="D137" s="319"/>
    </row>
    <row r="138" spans="3:4">
      <c r="C138" s="319"/>
      <c r="D138" s="319"/>
    </row>
    <row r="139" spans="3:4">
      <c r="C139" s="319"/>
      <c r="D139" s="319"/>
    </row>
    <row r="140" spans="3:4">
      <c r="C140" s="319"/>
      <c r="D140" s="319"/>
    </row>
    <row r="141" spans="3:4">
      <c r="C141" s="319"/>
      <c r="D141" s="319"/>
    </row>
    <row r="142" spans="3:4">
      <c r="C142" s="319"/>
      <c r="D142" s="319"/>
    </row>
    <row r="143" spans="3:4">
      <c r="C143" s="319"/>
      <c r="D143" s="319"/>
    </row>
    <row r="144" spans="3:4">
      <c r="C144" s="319"/>
      <c r="D144" s="319"/>
    </row>
    <row r="145" spans="3:4">
      <c r="C145" s="319"/>
      <c r="D145" s="319"/>
    </row>
    <row r="146" spans="3:4">
      <c r="C146" s="319"/>
      <c r="D146" s="319"/>
    </row>
    <row r="147" spans="3:4">
      <c r="C147" s="319"/>
      <c r="D147" s="319"/>
    </row>
    <row r="148" spans="3:4">
      <c r="C148" s="319"/>
      <c r="D148" s="319"/>
    </row>
    <row r="149" spans="3:4">
      <c r="C149" s="319"/>
      <c r="D149" s="319"/>
    </row>
    <row r="150" spans="3:4">
      <c r="C150" s="319"/>
      <c r="D150" s="319"/>
    </row>
    <row r="151" spans="3:4">
      <c r="C151" s="319"/>
      <c r="D151" s="319"/>
    </row>
    <row r="152" spans="3:4">
      <c r="C152" s="319"/>
      <c r="D152" s="319"/>
    </row>
    <row r="153" spans="3:4">
      <c r="C153" s="319"/>
      <c r="D153" s="319"/>
    </row>
    <row r="154" spans="3:4">
      <c r="C154" s="319"/>
      <c r="D154" s="319"/>
    </row>
    <row r="155" spans="3:4">
      <c r="C155" s="319"/>
      <c r="D155" s="319"/>
    </row>
    <row r="156" spans="3:4">
      <c r="C156" s="319"/>
      <c r="D156" s="319"/>
    </row>
    <row r="157" spans="3:4">
      <c r="C157" s="319"/>
      <c r="D157" s="319"/>
    </row>
    <row r="158" spans="3:4">
      <c r="C158" s="319"/>
      <c r="D158" s="319"/>
    </row>
    <row r="159" spans="3:4">
      <c r="C159" s="319"/>
      <c r="D159" s="319"/>
    </row>
    <row r="160" spans="3:4">
      <c r="C160" s="319"/>
      <c r="D160" s="319"/>
    </row>
    <row r="161" spans="3:4">
      <c r="C161" s="319"/>
      <c r="D161" s="319"/>
    </row>
    <row r="162" spans="3:4">
      <c r="C162" s="319"/>
      <c r="D162" s="319"/>
    </row>
    <row r="163" spans="3:4">
      <c r="C163" s="319"/>
      <c r="D163" s="319"/>
    </row>
    <row r="164" spans="3:4">
      <c r="C164" s="319"/>
      <c r="D164" s="319"/>
    </row>
    <row r="165" spans="3:4">
      <c r="C165" s="319"/>
      <c r="D165" s="319"/>
    </row>
    <row r="166" spans="3:4">
      <c r="C166" s="319"/>
      <c r="D166" s="319"/>
    </row>
    <row r="167" spans="3:4">
      <c r="C167" s="319"/>
      <c r="D167" s="319"/>
    </row>
    <row r="168" spans="3:4">
      <c r="C168" s="319"/>
      <c r="D168" s="319"/>
    </row>
    <row r="169" spans="3:4">
      <c r="C169" s="319"/>
      <c r="D169" s="319"/>
    </row>
    <row r="170" spans="3:4">
      <c r="C170" s="319"/>
      <c r="D170" s="319"/>
    </row>
    <row r="171" spans="3:4">
      <c r="C171" s="319"/>
      <c r="D171" s="319"/>
    </row>
    <row r="172" spans="3:4">
      <c r="C172" s="319"/>
      <c r="D172" s="319"/>
    </row>
    <row r="173" spans="3:4">
      <c r="C173" s="319"/>
      <c r="D173" s="319"/>
    </row>
    <row r="174" spans="3:4">
      <c r="C174" s="319"/>
      <c r="D174" s="319"/>
    </row>
    <row r="175" spans="3:4">
      <c r="C175" s="319"/>
      <c r="D175" s="319"/>
    </row>
    <row r="176" spans="3:4">
      <c r="C176" s="319"/>
      <c r="D176" s="319"/>
    </row>
    <row r="177" spans="3:4">
      <c r="C177" s="319"/>
      <c r="D177" s="319"/>
    </row>
    <row r="178" spans="3:4">
      <c r="C178" s="319"/>
      <c r="D178" s="319"/>
    </row>
    <row r="179" spans="3:4">
      <c r="C179" s="319"/>
      <c r="D179" s="319"/>
    </row>
    <row r="180" spans="3:4">
      <c r="C180" s="319"/>
      <c r="D180" s="319"/>
    </row>
    <row r="181" spans="3:4">
      <c r="C181" s="319"/>
      <c r="D181" s="319"/>
    </row>
    <row r="182" spans="3:4">
      <c r="C182" s="319"/>
      <c r="D182" s="319"/>
    </row>
    <row r="183" spans="3:4">
      <c r="C183" s="319"/>
      <c r="D183" s="319"/>
    </row>
    <row r="184" spans="3:4">
      <c r="C184" s="319"/>
      <c r="D184" s="319"/>
    </row>
    <row r="185" spans="3:4">
      <c r="C185" s="319"/>
      <c r="D185" s="319"/>
    </row>
    <row r="186" spans="3:4">
      <c r="C186" s="319"/>
      <c r="D186" s="319"/>
    </row>
    <row r="187" spans="3:4">
      <c r="C187" s="319"/>
      <c r="D187" s="319"/>
    </row>
    <row r="188" spans="3:4">
      <c r="C188" s="319"/>
      <c r="D188" s="319"/>
    </row>
    <row r="189" spans="3:4">
      <c r="C189" s="319"/>
      <c r="D189" s="319"/>
    </row>
    <row r="190" spans="3:4">
      <c r="C190" s="319"/>
      <c r="D190" s="319"/>
    </row>
    <row r="191" spans="3:4">
      <c r="C191" s="319"/>
      <c r="D191" s="319"/>
    </row>
    <row r="192" spans="3:4">
      <c r="C192" s="319"/>
      <c r="D192" s="319"/>
    </row>
    <row r="193" spans="3:4">
      <c r="C193" s="319"/>
      <c r="D193" s="319"/>
    </row>
    <row r="194" spans="3:4">
      <c r="C194" s="319"/>
      <c r="D194" s="319"/>
    </row>
    <row r="195" spans="3:4">
      <c r="C195" s="319"/>
      <c r="D195" s="319"/>
    </row>
    <row r="196" spans="3:4">
      <c r="C196" s="319"/>
      <c r="D196" s="319"/>
    </row>
    <row r="197" spans="3:4">
      <c r="C197" s="319"/>
      <c r="D197" s="319"/>
    </row>
    <row r="198" spans="3:4">
      <c r="C198" s="319"/>
      <c r="D198" s="319"/>
    </row>
    <row r="199" spans="3:4">
      <c r="C199" s="319"/>
      <c r="D199" s="319"/>
    </row>
    <row r="200" spans="3:4">
      <c r="C200" s="319"/>
      <c r="D200" s="319"/>
    </row>
    <row r="201" spans="3:4">
      <c r="C201" s="319"/>
      <c r="D201" s="319"/>
    </row>
    <row r="202" spans="3:4">
      <c r="C202" s="319"/>
      <c r="D202" s="319"/>
    </row>
    <row r="203" spans="3:4">
      <c r="C203" s="319"/>
      <c r="D203" s="319"/>
    </row>
    <row r="204" spans="3:4">
      <c r="C204" s="319"/>
      <c r="D204" s="319"/>
    </row>
    <row r="205" spans="3:4">
      <c r="C205" s="319"/>
      <c r="D205" s="319"/>
    </row>
    <row r="206" spans="3:4">
      <c r="C206" s="319"/>
      <c r="D206" s="319"/>
    </row>
    <row r="207" spans="3:4">
      <c r="C207" s="319"/>
      <c r="D207" s="319"/>
    </row>
    <row r="208" spans="3:4">
      <c r="C208" s="319"/>
      <c r="D208" s="319"/>
    </row>
    <row r="209" spans="3:4">
      <c r="C209" s="319"/>
      <c r="D209" s="319"/>
    </row>
    <row r="210" spans="3:4">
      <c r="C210" s="319"/>
      <c r="D210" s="319"/>
    </row>
    <row r="211" spans="3:4">
      <c r="C211" s="319"/>
      <c r="D211" s="319"/>
    </row>
    <row r="212" spans="3:4">
      <c r="C212" s="319"/>
      <c r="D212" s="319"/>
    </row>
    <row r="213" spans="3:4">
      <c r="C213" s="319"/>
      <c r="D213" s="319"/>
    </row>
    <row r="214" spans="3:4">
      <c r="C214" s="319"/>
      <c r="D214" s="319"/>
    </row>
    <row r="215" spans="3:4">
      <c r="C215" s="319"/>
      <c r="D215" s="319"/>
    </row>
    <row r="216" spans="3:4">
      <c r="C216" s="319"/>
      <c r="D216" s="319"/>
    </row>
    <row r="217" spans="3:4">
      <c r="C217" s="319"/>
      <c r="D217" s="319"/>
    </row>
    <row r="218" spans="3:4">
      <c r="C218" s="319"/>
      <c r="D218" s="319"/>
    </row>
    <row r="219" spans="3:4">
      <c r="C219" s="319"/>
      <c r="D219" s="319"/>
    </row>
    <row r="220" spans="3:4">
      <c r="C220" s="319"/>
      <c r="D220" s="319"/>
    </row>
    <row r="221" spans="3:4">
      <c r="C221" s="319"/>
      <c r="D221" s="319"/>
    </row>
    <row r="222" spans="3:4">
      <c r="C222" s="319"/>
      <c r="D222" s="319"/>
    </row>
    <row r="223" spans="3:4">
      <c r="C223" s="319"/>
      <c r="D223" s="319"/>
    </row>
    <row r="224" spans="3:4">
      <c r="C224" s="319"/>
      <c r="D224" s="319"/>
    </row>
    <row r="225" spans="3:4">
      <c r="C225" s="319"/>
      <c r="D225" s="319"/>
    </row>
    <row r="226" spans="3:4">
      <c r="C226" s="319"/>
      <c r="D226" s="319"/>
    </row>
    <row r="227" spans="3:4">
      <c r="C227" s="319"/>
      <c r="D227" s="319"/>
    </row>
    <row r="228" spans="3:4">
      <c r="C228" s="319"/>
      <c r="D228" s="319"/>
    </row>
    <row r="229" spans="3:4">
      <c r="C229" s="319"/>
      <c r="D229" s="319"/>
    </row>
    <row r="230" spans="3:4">
      <c r="C230" s="319"/>
      <c r="D230" s="319"/>
    </row>
    <row r="231" spans="3:4">
      <c r="C231" s="319"/>
      <c r="D231" s="319"/>
    </row>
    <row r="232" spans="3:4">
      <c r="C232" s="319"/>
      <c r="D232" s="319"/>
    </row>
    <row r="233" spans="3:4">
      <c r="C233" s="319"/>
      <c r="D233" s="319"/>
    </row>
    <row r="234" spans="3:4">
      <c r="C234" s="319"/>
      <c r="D234" s="319"/>
    </row>
    <row r="235" spans="3:4">
      <c r="C235" s="319"/>
      <c r="D235" s="319"/>
    </row>
    <row r="236" spans="3:4">
      <c r="C236" s="319"/>
      <c r="D236" s="319"/>
    </row>
    <row r="237" spans="3:4">
      <c r="C237" s="319"/>
      <c r="D237" s="319"/>
    </row>
    <row r="238" spans="3:4">
      <c r="C238" s="319"/>
      <c r="D238" s="319"/>
    </row>
    <row r="239" spans="3:4">
      <c r="C239" s="319"/>
      <c r="D239" s="319"/>
    </row>
    <row r="240" spans="3:4">
      <c r="C240" s="319"/>
      <c r="D240" s="319"/>
    </row>
    <row r="241" spans="3:4">
      <c r="C241" s="319"/>
      <c r="D241" s="319"/>
    </row>
    <row r="242" spans="3:4">
      <c r="C242" s="319"/>
      <c r="D242" s="319"/>
    </row>
    <row r="243" spans="3:4">
      <c r="C243" s="319"/>
      <c r="D243" s="319"/>
    </row>
    <row r="244" spans="3:4">
      <c r="C244" s="319"/>
      <c r="D244" s="319"/>
    </row>
    <row r="245" spans="3:4">
      <c r="C245" s="319"/>
      <c r="D245" s="319"/>
    </row>
    <row r="246" spans="3:4">
      <c r="C246" s="319"/>
      <c r="D246" s="319"/>
    </row>
    <row r="247" spans="3:4">
      <c r="C247" s="319"/>
      <c r="D247" s="319"/>
    </row>
    <row r="248" spans="3:4">
      <c r="C248" s="319"/>
      <c r="D248" s="319"/>
    </row>
    <row r="249" spans="3:4">
      <c r="C249" s="319"/>
      <c r="D249" s="319"/>
    </row>
    <row r="250" spans="3:4">
      <c r="C250" s="319"/>
      <c r="D250" s="319"/>
    </row>
    <row r="251" spans="3:4">
      <c r="C251" s="319"/>
      <c r="D251" s="319"/>
    </row>
    <row r="252" spans="3:4">
      <c r="C252" s="319"/>
      <c r="D252" s="319"/>
    </row>
    <row r="253" spans="3:4">
      <c r="C253" s="319"/>
      <c r="D253" s="319"/>
    </row>
    <row r="254" spans="3:4">
      <c r="C254" s="319"/>
      <c r="D254" s="319"/>
    </row>
    <row r="255" spans="3:4">
      <c r="C255" s="319"/>
      <c r="D255" s="319"/>
    </row>
    <row r="256" spans="3:4">
      <c r="C256" s="319"/>
      <c r="D256" s="319"/>
    </row>
    <row r="257" spans="3:4">
      <c r="C257" s="319"/>
      <c r="D257" s="319"/>
    </row>
    <row r="258" spans="3:4">
      <c r="C258" s="319"/>
      <c r="D258" s="319"/>
    </row>
    <row r="259" spans="3:4">
      <c r="C259" s="319"/>
      <c r="D259" s="319"/>
    </row>
    <row r="260" spans="3:4">
      <c r="C260" s="319"/>
      <c r="D260" s="319"/>
    </row>
    <row r="261" spans="3:4">
      <c r="C261" s="319"/>
      <c r="D261" s="319"/>
    </row>
    <row r="262" spans="3:4">
      <c r="C262" s="319"/>
      <c r="D262" s="319"/>
    </row>
    <row r="263" spans="3:4">
      <c r="C263" s="319"/>
      <c r="D263" s="319"/>
    </row>
    <row r="264" spans="3:4">
      <c r="C264" s="319"/>
      <c r="D264" s="319"/>
    </row>
    <row r="265" spans="3:4">
      <c r="C265" s="319"/>
      <c r="D265" s="319"/>
    </row>
    <row r="266" spans="3:4">
      <c r="C266" s="319"/>
      <c r="D266" s="319"/>
    </row>
    <row r="267" spans="3:4">
      <c r="C267" s="319"/>
      <c r="D267" s="319"/>
    </row>
    <row r="268" spans="3:4">
      <c r="C268" s="319"/>
      <c r="D268" s="319"/>
    </row>
    <row r="269" spans="3:4">
      <c r="C269" s="319"/>
      <c r="D269" s="319"/>
    </row>
    <row r="270" spans="3:4">
      <c r="C270" s="319"/>
      <c r="D270" s="319"/>
    </row>
    <row r="271" spans="3:4">
      <c r="C271" s="319"/>
      <c r="D271" s="319"/>
    </row>
    <row r="272" spans="3:4">
      <c r="C272" s="319"/>
      <c r="D272" s="319"/>
    </row>
    <row r="273" spans="3:4">
      <c r="C273" s="319"/>
      <c r="D273" s="319"/>
    </row>
    <row r="274" spans="3:4">
      <c r="C274" s="319"/>
      <c r="D274" s="319"/>
    </row>
    <row r="275" spans="3:4">
      <c r="C275" s="319"/>
      <c r="D275" s="319"/>
    </row>
    <row r="276" spans="3:4">
      <c r="C276" s="319"/>
      <c r="D276" s="319"/>
    </row>
    <row r="277" spans="3:4">
      <c r="C277" s="319"/>
      <c r="D277" s="319"/>
    </row>
    <row r="278" spans="3:4">
      <c r="C278" s="319"/>
      <c r="D278" s="319"/>
    </row>
    <row r="279" spans="3:4">
      <c r="C279" s="319"/>
      <c r="D279" s="319"/>
    </row>
    <row r="280" spans="3:4">
      <c r="C280" s="319"/>
      <c r="D280" s="319"/>
    </row>
    <row r="281" spans="3:4">
      <c r="C281" s="319"/>
      <c r="D281" s="319"/>
    </row>
    <row r="282" spans="3:4">
      <c r="C282" s="319"/>
      <c r="D282" s="319"/>
    </row>
    <row r="283" spans="3:4">
      <c r="C283" s="319"/>
      <c r="D283" s="319"/>
    </row>
    <row r="284" spans="3:4">
      <c r="C284" s="319"/>
      <c r="D284" s="319"/>
    </row>
    <row r="285" spans="3:4">
      <c r="C285" s="319"/>
      <c r="D285" s="319"/>
    </row>
    <row r="286" spans="3:4">
      <c r="C286" s="319"/>
      <c r="D286" s="319"/>
    </row>
    <row r="287" spans="3:4">
      <c r="C287" s="319"/>
      <c r="D287" s="319"/>
    </row>
    <row r="288" spans="3:4">
      <c r="C288" s="319"/>
      <c r="D288" s="319"/>
    </row>
    <row r="289" spans="3:4">
      <c r="C289" s="319"/>
      <c r="D289" s="319"/>
    </row>
    <row r="290" spans="3:4">
      <c r="C290" s="319"/>
      <c r="D290" s="319"/>
    </row>
    <row r="291" spans="3:4">
      <c r="C291" s="319"/>
      <c r="D291" s="319"/>
    </row>
    <row r="292" spans="3:4">
      <c r="C292" s="319"/>
      <c r="D292" s="319"/>
    </row>
    <row r="293" spans="3:4">
      <c r="C293" s="319"/>
      <c r="D293" s="319"/>
    </row>
    <row r="294" spans="3:4">
      <c r="C294" s="319"/>
      <c r="D294" s="319"/>
    </row>
    <row r="295" spans="3:4">
      <c r="C295" s="319"/>
      <c r="D295" s="319"/>
    </row>
    <row r="296" spans="3:4">
      <c r="C296" s="319"/>
      <c r="D296" s="319"/>
    </row>
    <row r="297" spans="3:4">
      <c r="C297" s="319"/>
      <c r="D297" s="319"/>
    </row>
    <row r="298" spans="3:4">
      <c r="C298" s="319"/>
      <c r="D298" s="319"/>
    </row>
    <row r="299" spans="3:4">
      <c r="C299" s="319"/>
      <c r="D299" s="319"/>
    </row>
    <row r="300" spans="3:4">
      <c r="C300" s="319"/>
      <c r="D300" s="319"/>
    </row>
    <row r="301" spans="3:4">
      <c r="C301" s="319"/>
      <c r="D301" s="319"/>
    </row>
    <row r="302" spans="3:4">
      <c r="C302" s="319"/>
      <c r="D302" s="319"/>
    </row>
    <row r="303" spans="3:4">
      <c r="C303" s="319"/>
      <c r="D303" s="319"/>
    </row>
    <row r="304" spans="3:4">
      <c r="C304" s="319"/>
      <c r="D304" s="319"/>
    </row>
    <row r="305" spans="3:4">
      <c r="C305" s="319"/>
      <c r="D305" s="319"/>
    </row>
    <row r="306" spans="3:4">
      <c r="C306" s="319"/>
      <c r="D306" s="319"/>
    </row>
    <row r="307" spans="3:4">
      <c r="C307" s="319"/>
      <c r="D307" s="319"/>
    </row>
    <row r="308" spans="3:4">
      <c r="C308" s="319"/>
      <c r="D308" s="319"/>
    </row>
    <row r="309" spans="3:4">
      <c r="C309" s="319"/>
      <c r="D309" s="319"/>
    </row>
    <row r="310" spans="3:4">
      <c r="C310" s="319"/>
      <c r="D310" s="319"/>
    </row>
    <row r="311" spans="3:4">
      <c r="C311" s="319"/>
      <c r="D311" s="319"/>
    </row>
    <row r="312" spans="3:4">
      <c r="C312" s="319"/>
      <c r="D312" s="319"/>
    </row>
    <row r="313" spans="3:4">
      <c r="C313" s="319"/>
      <c r="D313" s="319"/>
    </row>
    <row r="314" spans="3:4">
      <c r="C314" s="319"/>
      <c r="D314" s="319"/>
    </row>
    <row r="315" spans="3:4">
      <c r="C315" s="319"/>
      <c r="D315" s="319"/>
    </row>
    <row r="316" spans="3:4">
      <c r="C316" s="319"/>
      <c r="D316" s="319"/>
    </row>
    <row r="317" spans="3:4">
      <c r="C317" s="319"/>
      <c r="D317" s="319"/>
    </row>
    <row r="318" spans="3:4">
      <c r="C318" s="319"/>
      <c r="D318" s="319"/>
    </row>
    <row r="319" spans="3:4">
      <c r="C319" s="319"/>
      <c r="D319" s="319"/>
    </row>
    <row r="320" spans="3:4">
      <c r="C320" s="319"/>
      <c r="D320" s="319"/>
    </row>
    <row r="321" spans="3:4">
      <c r="C321" s="319"/>
      <c r="D321" s="319"/>
    </row>
    <row r="322" spans="3:4">
      <c r="C322" s="319"/>
      <c r="D322" s="319"/>
    </row>
    <row r="323" spans="3:4">
      <c r="C323" s="319"/>
      <c r="D323" s="319"/>
    </row>
    <row r="324" spans="3:4">
      <c r="C324" s="319"/>
      <c r="D324" s="319"/>
    </row>
    <row r="325" spans="3:4">
      <c r="C325" s="319"/>
      <c r="D325" s="319"/>
    </row>
    <row r="326" spans="3:4">
      <c r="C326" s="319"/>
      <c r="D326" s="319"/>
    </row>
    <row r="327" spans="3:4">
      <c r="C327" s="319"/>
      <c r="D327" s="319"/>
    </row>
    <row r="328" spans="3:4">
      <c r="C328" s="319"/>
      <c r="D328" s="319"/>
    </row>
    <row r="329" spans="3:4">
      <c r="C329" s="319"/>
      <c r="D329" s="319"/>
    </row>
    <row r="330" spans="3:4">
      <c r="C330" s="319"/>
      <c r="D330" s="319"/>
    </row>
    <row r="331" spans="3:4">
      <c r="C331" s="319"/>
      <c r="D331" s="319"/>
    </row>
    <row r="332" spans="3:4">
      <c r="C332" s="319"/>
      <c r="D332" s="319"/>
    </row>
    <row r="333" spans="3:4">
      <c r="C333" s="319"/>
      <c r="D333" s="319"/>
    </row>
    <row r="334" spans="3:4">
      <c r="C334" s="319"/>
      <c r="D334" s="319"/>
    </row>
    <row r="335" spans="3:4">
      <c r="C335" s="319"/>
      <c r="D335" s="319"/>
    </row>
    <row r="336" spans="3:4">
      <c r="C336" s="319"/>
      <c r="D336" s="319"/>
    </row>
    <row r="337" spans="3:4">
      <c r="C337" s="319"/>
      <c r="D337" s="319"/>
    </row>
    <row r="338" spans="3:4">
      <c r="C338" s="319"/>
      <c r="D338" s="319"/>
    </row>
    <row r="339" spans="3:4">
      <c r="C339" s="319"/>
      <c r="D339" s="319"/>
    </row>
    <row r="340" spans="3:4">
      <c r="C340" s="319"/>
      <c r="D340" s="319"/>
    </row>
    <row r="341" spans="3:4">
      <c r="C341" s="319"/>
      <c r="D341" s="319"/>
    </row>
    <row r="342" spans="3:4">
      <c r="C342" s="319"/>
      <c r="D342" s="319"/>
    </row>
    <row r="343" spans="3:4">
      <c r="C343" s="319"/>
      <c r="D343" s="319"/>
    </row>
    <row r="344" spans="3:4">
      <c r="C344" s="319"/>
      <c r="D344" s="319"/>
    </row>
    <row r="345" spans="3:4">
      <c r="C345" s="319"/>
      <c r="D345" s="319"/>
    </row>
    <row r="346" spans="3:4">
      <c r="C346" s="319"/>
      <c r="D346" s="319"/>
    </row>
    <row r="347" spans="3:4">
      <c r="C347" s="319"/>
      <c r="D347" s="319"/>
    </row>
    <row r="348" spans="3:4">
      <c r="C348" s="319"/>
      <c r="D348" s="319"/>
    </row>
    <row r="349" spans="3:4">
      <c r="C349" s="319"/>
      <c r="D349" s="319"/>
    </row>
    <row r="350" spans="3:4">
      <c r="C350" s="319"/>
      <c r="D350" s="319"/>
    </row>
    <row r="351" spans="3:4">
      <c r="C351" s="319"/>
      <c r="D351" s="319"/>
    </row>
    <row r="352" spans="3:4">
      <c r="C352" s="319"/>
      <c r="D352" s="319"/>
    </row>
    <row r="353" spans="3:4">
      <c r="C353" s="319"/>
      <c r="D353" s="319"/>
    </row>
    <row r="354" spans="3:4">
      <c r="C354" s="319"/>
      <c r="D354" s="319"/>
    </row>
    <row r="355" spans="3:4">
      <c r="C355" s="319"/>
      <c r="D355" s="319"/>
    </row>
    <row r="356" spans="3:4">
      <c r="C356" s="319"/>
      <c r="D356" s="319"/>
    </row>
    <row r="357" spans="3:4">
      <c r="C357" s="319"/>
      <c r="D357" s="319"/>
    </row>
    <row r="358" spans="3:4">
      <c r="C358" s="319"/>
      <c r="D358" s="319"/>
    </row>
    <row r="359" spans="3:4">
      <c r="C359" s="319"/>
      <c r="D359" s="319"/>
    </row>
    <row r="360" spans="3:4">
      <c r="C360" s="319"/>
      <c r="D360" s="319"/>
    </row>
    <row r="361" spans="3:4">
      <c r="C361" s="319"/>
      <c r="D361" s="319"/>
    </row>
    <row r="362" spans="3:4">
      <c r="C362" s="319"/>
      <c r="D362" s="319"/>
    </row>
    <row r="363" spans="3:4">
      <c r="C363" s="319"/>
      <c r="D363" s="319"/>
    </row>
    <row r="364" spans="3:4">
      <c r="C364" s="319"/>
      <c r="D364" s="319"/>
    </row>
    <row r="365" spans="3:4">
      <c r="C365" s="319"/>
      <c r="D365" s="319"/>
    </row>
    <row r="366" spans="3:4">
      <c r="C366" s="319"/>
      <c r="D366" s="319"/>
    </row>
    <row r="367" spans="3:4">
      <c r="C367" s="319"/>
      <c r="D367" s="319"/>
    </row>
    <row r="368" spans="3:4">
      <c r="C368" s="319"/>
      <c r="D368" s="319"/>
    </row>
    <row r="369" spans="3:4">
      <c r="C369" s="319"/>
      <c r="D369" s="319"/>
    </row>
    <row r="370" spans="3:4">
      <c r="C370" s="319"/>
      <c r="D370" s="319"/>
    </row>
    <row r="371" spans="3:4">
      <c r="C371" s="319"/>
      <c r="D371" s="319"/>
    </row>
    <row r="372" spans="3:4">
      <c r="C372" s="319"/>
      <c r="D372" s="319"/>
    </row>
    <row r="373" spans="3:4">
      <c r="C373" s="319"/>
      <c r="D373" s="319"/>
    </row>
    <row r="374" spans="3:4">
      <c r="C374" s="319"/>
      <c r="D374" s="319"/>
    </row>
    <row r="375" spans="3:4">
      <c r="C375" s="319"/>
      <c r="D375" s="319"/>
    </row>
    <row r="376" spans="3:4">
      <c r="C376" s="319"/>
      <c r="D376" s="319"/>
    </row>
    <row r="377" spans="3:4">
      <c r="C377" s="319"/>
      <c r="D377" s="319"/>
    </row>
    <row r="378" spans="3:4">
      <c r="C378" s="319"/>
      <c r="D378" s="319"/>
    </row>
    <row r="379" spans="3:4">
      <c r="C379" s="319"/>
      <c r="D379" s="319"/>
    </row>
    <row r="380" spans="3:4">
      <c r="C380" s="319"/>
      <c r="D380" s="319"/>
    </row>
    <row r="381" spans="3:4">
      <c r="C381" s="319"/>
      <c r="D381" s="319"/>
    </row>
    <row r="382" spans="3:4">
      <c r="C382" s="319"/>
      <c r="D382" s="319"/>
    </row>
    <row r="383" spans="3:4">
      <c r="C383" s="319"/>
      <c r="D383" s="319"/>
    </row>
    <row r="384" spans="3:4">
      <c r="C384" s="319"/>
      <c r="D384" s="319"/>
    </row>
    <row r="385" spans="3:4">
      <c r="C385" s="319"/>
      <c r="D385" s="319"/>
    </row>
    <row r="386" spans="3:4">
      <c r="C386" s="319"/>
      <c r="D386" s="319"/>
    </row>
    <row r="387" spans="3:4">
      <c r="C387" s="319"/>
      <c r="D387" s="319"/>
    </row>
    <row r="388" spans="3:4">
      <c r="C388" s="319"/>
      <c r="D388" s="319"/>
    </row>
    <row r="389" spans="3:4">
      <c r="C389" s="319"/>
      <c r="D389" s="319"/>
    </row>
    <row r="390" spans="3:4">
      <c r="C390" s="319"/>
      <c r="D390" s="319"/>
    </row>
    <row r="391" spans="3:4">
      <c r="C391" s="319"/>
      <c r="D391" s="319"/>
    </row>
    <row r="392" spans="3:4">
      <c r="C392" s="319"/>
      <c r="D392" s="319"/>
    </row>
    <row r="393" spans="3:4">
      <c r="C393" s="319"/>
      <c r="D393" s="319"/>
    </row>
    <row r="394" spans="3:4">
      <c r="C394" s="319"/>
      <c r="D394" s="319"/>
    </row>
    <row r="395" spans="3:4">
      <c r="C395" s="319"/>
      <c r="D395" s="319"/>
    </row>
    <row r="396" spans="3:4">
      <c r="C396" s="319"/>
      <c r="D396" s="319"/>
    </row>
    <row r="397" spans="3:4">
      <c r="C397" s="319"/>
      <c r="D397" s="319"/>
    </row>
    <row r="398" spans="3:4">
      <c r="C398" s="319"/>
      <c r="D398" s="319"/>
    </row>
    <row r="399" spans="3:4">
      <c r="C399" s="319"/>
      <c r="D399" s="319"/>
    </row>
    <row r="400" spans="3:4">
      <c r="C400" s="319"/>
      <c r="D400" s="319"/>
    </row>
    <row r="401" spans="3:4">
      <c r="C401" s="319"/>
      <c r="D401" s="319"/>
    </row>
    <row r="402" spans="3:4">
      <c r="C402" s="319"/>
      <c r="D402" s="319"/>
    </row>
    <row r="403" spans="3:4">
      <c r="C403" s="319"/>
      <c r="D403" s="319"/>
    </row>
    <row r="404" spans="3:4">
      <c r="C404" s="319"/>
      <c r="D404" s="319"/>
    </row>
    <row r="405" spans="3:4">
      <c r="C405" s="319"/>
      <c r="D405" s="319"/>
    </row>
    <row r="406" spans="3:4">
      <c r="C406" s="319"/>
      <c r="D406" s="319"/>
    </row>
    <row r="407" spans="3:4">
      <c r="C407" s="319"/>
      <c r="D407" s="319"/>
    </row>
    <row r="408" spans="3:4">
      <c r="C408" s="319"/>
      <c r="D408" s="319"/>
    </row>
    <row r="409" spans="3:4">
      <c r="C409" s="319"/>
      <c r="D409" s="319"/>
    </row>
    <row r="410" spans="3:4">
      <c r="C410" s="319"/>
      <c r="D410" s="319"/>
    </row>
    <row r="411" spans="3:4">
      <c r="C411" s="319"/>
      <c r="D411" s="319"/>
    </row>
    <row r="412" spans="3:4">
      <c r="C412" s="319"/>
      <c r="D412" s="319"/>
    </row>
    <row r="413" spans="3:4">
      <c r="C413" s="319"/>
      <c r="D413" s="319"/>
    </row>
    <row r="414" spans="3:4">
      <c r="C414" s="319"/>
      <c r="D414" s="319"/>
    </row>
    <row r="415" spans="3:4">
      <c r="C415" s="319"/>
      <c r="D415" s="319"/>
    </row>
    <row r="416" spans="3:4">
      <c r="C416" s="319"/>
      <c r="D416" s="319"/>
    </row>
    <row r="417" spans="3:4">
      <c r="C417" s="319"/>
      <c r="D417" s="319"/>
    </row>
    <row r="418" spans="3:4">
      <c r="C418" s="319"/>
      <c r="D418" s="319"/>
    </row>
    <row r="419" spans="3:4">
      <c r="C419" s="319"/>
      <c r="D419" s="319"/>
    </row>
    <row r="420" spans="3:4">
      <c r="C420" s="319"/>
      <c r="D420" s="319"/>
    </row>
    <row r="421" spans="3:4">
      <c r="C421" s="319"/>
      <c r="D421" s="319"/>
    </row>
    <row r="422" spans="3:4">
      <c r="C422" s="319"/>
      <c r="D422" s="319"/>
    </row>
    <row r="423" spans="3:4">
      <c r="C423" s="319"/>
      <c r="D423" s="319"/>
    </row>
    <row r="424" spans="3:4">
      <c r="C424" s="319"/>
      <c r="D424" s="319"/>
    </row>
    <row r="425" spans="3:4">
      <c r="C425" s="319"/>
      <c r="D425" s="319"/>
    </row>
    <row r="426" spans="3:4">
      <c r="C426" s="319"/>
      <c r="D426" s="319"/>
    </row>
    <row r="427" spans="3:4">
      <c r="C427" s="319"/>
      <c r="D427" s="319"/>
    </row>
    <row r="428" spans="3:4">
      <c r="C428" s="319"/>
      <c r="D428" s="319"/>
    </row>
    <row r="429" spans="3:4">
      <c r="C429" s="319"/>
      <c r="D429" s="319"/>
    </row>
    <row r="430" spans="3:4">
      <c r="C430" s="319"/>
      <c r="D430" s="319"/>
    </row>
    <row r="431" spans="3:4">
      <c r="C431" s="319"/>
      <c r="D431" s="319"/>
    </row>
    <row r="432" spans="3:4">
      <c r="C432" s="319"/>
      <c r="D432" s="319"/>
    </row>
    <row r="433" spans="3:4">
      <c r="C433" s="319"/>
      <c r="D433" s="319"/>
    </row>
    <row r="434" spans="3:4">
      <c r="C434" s="319"/>
      <c r="D434" s="319"/>
    </row>
    <row r="435" spans="3:4">
      <c r="C435" s="319"/>
      <c r="D435" s="319"/>
    </row>
    <row r="436" spans="3:4">
      <c r="C436" s="319"/>
      <c r="D436" s="319"/>
    </row>
    <row r="437" spans="3:4">
      <c r="C437" s="319"/>
      <c r="D437" s="319"/>
    </row>
    <row r="438" spans="3:4">
      <c r="C438" s="319"/>
      <c r="D438" s="319"/>
    </row>
    <row r="439" spans="3:4">
      <c r="C439" s="319"/>
      <c r="D439" s="319"/>
    </row>
    <row r="440" spans="3:4">
      <c r="C440" s="319"/>
      <c r="D440" s="319"/>
    </row>
    <row r="441" spans="3:4">
      <c r="C441" s="319"/>
      <c r="D441" s="319"/>
    </row>
    <row r="442" spans="3:4">
      <c r="C442" s="319"/>
      <c r="D442" s="319"/>
    </row>
    <row r="443" spans="3:4">
      <c r="C443" s="319"/>
      <c r="D443" s="319"/>
    </row>
    <row r="444" spans="3:4">
      <c r="C444" s="319"/>
      <c r="D444" s="319"/>
    </row>
    <row r="445" spans="3:4">
      <c r="C445" s="319"/>
      <c r="D445" s="319"/>
    </row>
    <row r="446" spans="3:4">
      <c r="C446" s="319"/>
      <c r="D446" s="319"/>
    </row>
    <row r="447" spans="3:4">
      <c r="C447" s="319"/>
      <c r="D447" s="319"/>
    </row>
    <row r="448" spans="3:4">
      <c r="C448" s="319"/>
      <c r="D448" s="319"/>
    </row>
    <row r="449" spans="3:4">
      <c r="C449" s="319"/>
      <c r="D449" s="319"/>
    </row>
    <row r="450" spans="3:4">
      <c r="C450" s="319"/>
      <c r="D450" s="319"/>
    </row>
    <row r="451" spans="3:4">
      <c r="C451" s="319"/>
      <c r="D451" s="319"/>
    </row>
    <row r="452" spans="3:4">
      <c r="C452" s="319"/>
      <c r="D452" s="319"/>
    </row>
    <row r="453" spans="3:4">
      <c r="C453" s="319"/>
      <c r="D453" s="319"/>
    </row>
    <row r="454" spans="3:4">
      <c r="C454" s="319"/>
      <c r="D454" s="319"/>
    </row>
    <row r="455" spans="3:4">
      <c r="C455" s="319"/>
      <c r="D455" s="319"/>
    </row>
    <row r="456" spans="3:4">
      <c r="C456" s="319"/>
      <c r="D456" s="319"/>
    </row>
    <row r="457" spans="3:4">
      <c r="C457" s="319"/>
      <c r="D457" s="319"/>
    </row>
    <row r="458" spans="3:4">
      <c r="C458" s="319"/>
      <c r="D458" s="319"/>
    </row>
    <row r="459" spans="3:4">
      <c r="C459" s="319"/>
      <c r="D459" s="319"/>
    </row>
    <row r="460" spans="3:4">
      <c r="C460" s="319"/>
      <c r="D460" s="319"/>
    </row>
    <row r="461" spans="3:4">
      <c r="C461" s="319"/>
      <c r="D461" s="319"/>
    </row>
    <row r="462" spans="3:4">
      <c r="C462" s="319"/>
      <c r="D462" s="319"/>
    </row>
    <row r="463" spans="3:4">
      <c r="C463" s="319"/>
      <c r="D463" s="319"/>
    </row>
    <row r="464" spans="3:4">
      <c r="C464" s="319"/>
      <c r="D464" s="319"/>
    </row>
    <row r="465" spans="3:4">
      <c r="C465" s="319"/>
      <c r="D465" s="319"/>
    </row>
    <row r="466" spans="3:4">
      <c r="C466" s="319"/>
      <c r="D466" s="319"/>
    </row>
    <row r="467" spans="3:4">
      <c r="C467" s="319"/>
      <c r="D467" s="319"/>
    </row>
    <row r="468" spans="3:4">
      <c r="C468" s="319"/>
      <c r="D468" s="319"/>
    </row>
    <row r="469" spans="3:4">
      <c r="C469" s="319"/>
      <c r="D469" s="319"/>
    </row>
    <row r="470" spans="3:4">
      <c r="C470" s="319"/>
      <c r="D470" s="319"/>
    </row>
    <row r="471" spans="3:4">
      <c r="C471" s="319"/>
      <c r="D471" s="319"/>
    </row>
    <row r="472" spans="3:4">
      <c r="C472" s="319"/>
      <c r="D472" s="319"/>
    </row>
    <row r="473" spans="3:4">
      <c r="C473" s="319"/>
      <c r="D473" s="319"/>
    </row>
    <row r="474" spans="3:4">
      <c r="C474" s="319"/>
      <c r="D474" s="319"/>
    </row>
    <row r="475" spans="3:4">
      <c r="C475" s="319"/>
      <c r="D475" s="319"/>
    </row>
    <row r="476" spans="3:4">
      <c r="C476" s="319"/>
      <c r="D476" s="319"/>
    </row>
    <row r="477" spans="3:4">
      <c r="C477" s="319"/>
      <c r="D477" s="319"/>
    </row>
    <row r="478" spans="3:4">
      <c r="C478" s="319"/>
      <c r="D478" s="319"/>
    </row>
    <row r="479" spans="3:4">
      <c r="C479" s="319"/>
      <c r="D479" s="319"/>
    </row>
    <row r="480" spans="3:4">
      <c r="C480" s="319"/>
      <c r="D480" s="319"/>
    </row>
    <row r="481" spans="3:4">
      <c r="C481" s="319"/>
      <c r="D481" s="319"/>
    </row>
    <row r="482" spans="3:4">
      <c r="C482" s="319"/>
      <c r="D482" s="319"/>
    </row>
    <row r="483" spans="3:4">
      <c r="C483" s="319"/>
      <c r="D483" s="319"/>
    </row>
    <row r="484" spans="3:4">
      <c r="C484" s="319"/>
      <c r="D484" s="319"/>
    </row>
    <row r="485" spans="3:4">
      <c r="C485" s="319"/>
      <c r="D485" s="319"/>
    </row>
    <row r="486" spans="3:4">
      <c r="C486" s="319"/>
      <c r="D486" s="319"/>
    </row>
    <row r="487" spans="3:4">
      <c r="C487" s="319"/>
      <c r="D487" s="319"/>
    </row>
    <row r="488" spans="3:4">
      <c r="C488" s="319"/>
      <c r="D488" s="319"/>
    </row>
    <row r="489" spans="3:4">
      <c r="C489" s="319"/>
      <c r="D489" s="319"/>
    </row>
    <row r="490" spans="3:4">
      <c r="C490" s="319"/>
      <c r="D490" s="319"/>
    </row>
    <row r="491" spans="3:4">
      <c r="C491" s="319"/>
      <c r="D491" s="319"/>
    </row>
    <row r="492" spans="3:4">
      <c r="C492" s="319"/>
      <c r="D492" s="319"/>
    </row>
    <row r="493" spans="3:4">
      <c r="C493" s="319"/>
      <c r="D493" s="319"/>
    </row>
    <row r="494" spans="3:4">
      <c r="C494" s="319"/>
      <c r="D494" s="319"/>
    </row>
    <row r="495" spans="3:4">
      <c r="C495" s="319"/>
      <c r="D495" s="319"/>
    </row>
    <row r="496" spans="3:4">
      <c r="C496" s="319"/>
      <c r="D496" s="319"/>
    </row>
    <row r="497" spans="3:4">
      <c r="C497" s="319"/>
      <c r="D497" s="319"/>
    </row>
    <row r="498" spans="3:4">
      <c r="C498" s="319"/>
      <c r="D498" s="319"/>
    </row>
    <row r="499" spans="3:4">
      <c r="C499" s="319"/>
      <c r="D499" s="319"/>
    </row>
    <row r="500" spans="3:4">
      <c r="C500" s="319"/>
      <c r="D500" s="319"/>
    </row>
    <row r="501" spans="3:4">
      <c r="C501" s="319"/>
      <c r="D501" s="319"/>
    </row>
    <row r="502" spans="3:4">
      <c r="C502" s="319"/>
      <c r="D502" s="319"/>
    </row>
    <row r="503" spans="3:4">
      <c r="C503" s="319"/>
      <c r="D503" s="319"/>
    </row>
    <row r="504" spans="3:4">
      <c r="C504" s="319"/>
      <c r="D504" s="319"/>
    </row>
    <row r="505" spans="3:4">
      <c r="C505" s="319"/>
      <c r="D505" s="319"/>
    </row>
    <row r="506" spans="3:4">
      <c r="C506" s="319"/>
      <c r="D506" s="319"/>
    </row>
    <row r="507" spans="3:4">
      <c r="C507" s="319"/>
      <c r="D507" s="319"/>
    </row>
    <row r="508" spans="3:4">
      <c r="C508" s="319"/>
      <c r="D508" s="319"/>
    </row>
    <row r="509" spans="3:4">
      <c r="C509" s="319"/>
      <c r="D509" s="319"/>
    </row>
    <row r="510" spans="3:4">
      <c r="C510" s="319"/>
      <c r="D510" s="319"/>
    </row>
    <row r="511" spans="3:4">
      <c r="C511" s="319"/>
      <c r="D511" s="319"/>
    </row>
    <row r="512" spans="3:4">
      <c r="C512" s="319"/>
      <c r="D512" s="319"/>
    </row>
    <row r="513" spans="3:4">
      <c r="C513" s="319"/>
      <c r="D513" s="319"/>
    </row>
    <row r="514" spans="3:4">
      <c r="C514" s="319"/>
      <c r="D514" s="319"/>
    </row>
    <row r="515" spans="3:4">
      <c r="C515" s="319"/>
      <c r="D515" s="319"/>
    </row>
    <row r="516" spans="3:4">
      <c r="C516" s="319"/>
      <c r="D516" s="319"/>
    </row>
    <row r="517" spans="3:4">
      <c r="C517" s="319"/>
      <c r="D517" s="319"/>
    </row>
    <row r="518" spans="3:4">
      <c r="C518" s="319"/>
      <c r="D518" s="319"/>
    </row>
    <row r="519" spans="3:4">
      <c r="C519" s="319"/>
      <c r="D519" s="319"/>
    </row>
    <row r="520" spans="3:4">
      <c r="C520" s="319"/>
      <c r="D520" s="319"/>
    </row>
    <row r="521" spans="3:4">
      <c r="C521" s="319"/>
      <c r="D521" s="319"/>
    </row>
    <row r="522" spans="3:4">
      <c r="C522" s="319"/>
      <c r="D522" s="319"/>
    </row>
    <row r="523" spans="3:4">
      <c r="C523" s="319"/>
      <c r="D523" s="319"/>
    </row>
    <row r="524" spans="3:4">
      <c r="C524" s="319"/>
      <c r="D524" s="319"/>
    </row>
    <row r="525" spans="3:4">
      <c r="C525" s="319"/>
      <c r="D525" s="319"/>
    </row>
    <row r="526" spans="3:4">
      <c r="C526" s="319"/>
      <c r="D526" s="319"/>
    </row>
    <row r="527" spans="3:4">
      <c r="C527" s="319"/>
      <c r="D527" s="319"/>
    </row>
    <row r="528" spans="3:4">
      <c r="C528" s="319"/>
      <c r="D528" s="319"/>
    </row>
    <row r="529" spans="3:4">
      <c r="C529" s="319"/>
      <c r="D529" s="319"/>
    </row>
    <row r="530" spans="3:4">
      <c r="C530" s="319"/>
      <c r="D530" s="319"/>
    </row>
    <row r="531" spans="3:4">
      <c r="C531" s="319"/>
      <c r="D531" s="319"/>
    </row>
    <row r="532" spans="3:4">
      <c r="C532" s="319"/>
      <c r="D532" s="319"/>
    </row>
    <row r="533" spans="3:4">
      <c r="C533" s="319"/>
      <c r="D533" s="319"/>
    </row>
    <row r="534" spans="3:4">
      <c r="C534" s="319"/>
      <c r="D534" s="319"/>
    </row>
    <row r="535" spans="3:4">
      <c r="C535" s="319"/>
      <c r="D535" s="319"/>
    </row>
    <row r="536" spans="3:4">
      <c r="C536" s="319"/>
      <c r="D536" s="319"/>
    </row>
    <row r="537" spans="3:4">
      <c r="C537" s="319"/>
      <c r="D537" s="319"/>
    </row>
    <row r="538" spans="3:4">
      <c r="C538" s="319"/>
      <c r="D538" s="319"/>
    </row>
    <row r="539" spans="3:4">
      <c r="C539" s="319"/>
      <c r="D539" s="319"/>
    </row>
    <row r="540" spans="3:4">
      <c r="C540" s="319"/>
      <c r="D540" s="319"/>
    </row>
    <row r="541" spans="3:4">
      <c r="C541" s="319"/>
      <c r="D541" s="319"/>
    </row>
    <row r="542" spans="3:4">
      <c r="C542" s="319"/>
      <c r="D542" s="319"/>
    </row>
    <row r="543" spans="3:4">
      <c r="C543" s="319"/>
      <c r="D543" s="319"/>
    </row>
    <row r="544" spans="3:4">
      <c r="C544" s="319"/>
      <c r="D544" s="319"/>
    </row>
    <row r="545" spans="3:4">
      <c r="C545" s="319"/>
      <c r="D545" s="319"/>
    </row>
    <row r="546" spans="3:4">
      <c r="C546" s="319"/>
      <c r="D546" s="319"/>
    </row>
    <row r="547" spans="3:4">
      <c r="C547" s="319"/>
      <c r="D547" s="319"/>
    </row>
    <row r="548" spans="3:4">
      <c r="C548" s="319"/>
      <c r="D548" s="319"/>
    </row>
    <row r="549" spans="3:4">
      <c r="C549" s="319"/>
      <c r="D549" s="319"/>
    </row>
    <row r="550" spans="3:4">
      <c r="C550" s="319"/>
      <c r="D550" s="319"/>
    </row>
    <row r="551" spans="3:4">
      <c r="C551" s="319"/>
      <c r="D551" s="319"/>
    </row>
    <row r="552" spans="3:4">
      <c r="C552" s="319"/>
      <c r="D552" s="319"/>
    </row>
    <row r="553" spans="3:4">
      <c r="C553" s="319"/>
      <c r="D553" s="319"/>
    </row>
    <row r="554" spans="3:4">
      <c r="C554" s="319"/>
      <c r="D554" s="319"/>
    </row>
    <row r="555" spans="3:4">
      <c r="C555" s="319"/>
      <c r="D555" s="319"/>
    </row>
    <row r="556" spans="3:4">
      <c r="C556" s="319"/>
      <c r="D556" s="319"/>
    </row>
    <row r="557" spans="3:4">
      <c r="C557" s="319"/>
      <c r="D557" s="319"/>
    </row>
    <row r="558" spans="3:4">
      <c r="C558" s="319"/>
      <c r="D558" s="319"/>
    </row>
    <row r="559" spans="3:4">
      <c r="C559" s="319"/>
      <c r="D559" s="319"/>
    </row>
    <row r="560" spans="3:4">
      <c r="C560" s="319"/>
      <c r="D560" s="319"/>
    </row>
    <row r="561" spans="3:4">
      <c r="C561" s="319"/>
      <c r="D561" s="319"/>
    </row>
    <row r="562" spans="3:4">
      <c r="C562" s="319"/>
      <c r="D562" s="319"/>
    </row>
    <row r="563" spans="3:4">
      <c r="C563" s="319"/>
      <c r="D563" s="319"/>
    </row>
    <row r="564" spans="3:4">
      <c r="C564" s="319"/>
      <c r="D564" s="319"/>
    </row>
    <row r="565" spans="3:4">
      <c r="C565" s="319"/>
      <c r="D565" s="319"/>
    </row>
    <row r="566" spans="3:4">
      <c r="C566" s="319"/>
      <c r="D566" s="319"/>
    </row>
    <row r="567" spans="3:4">
      <c r="C567" s="319"/>
      <c r="D567" s="319"/>
    </row>
    <row r="568" spans="3:4">
      <c r="C568" s="319"/>
      <c r="D568" s="319"/>
    </row>
    <row r="569" spans="3:4">
      <c r="C569" s="319"/>
      <c r="D569" s="319"/>
    </row>
    <row r="570" spans="3:4">
      <c r="C570" s="319"/>
      <c r="D570" s="319"/>
    </row>
    <row r="571" spans="3:4">
      <c r="C571" s="319"/>
      <c r="D571" s="319"/>
    </row>
    <row r="572" spans="3:4">
      <c r="C572" s="319"/>
      <c r="D572" s="319"/>
    </row>
    <row r="573" spans="3:4">
      <c r="C573" s="319"/>
      <c r="D573" s="319"/>
    </row>
    <row r="574" spans="3:4">
      <c r="C574" s="319"/>
      <c r="D574" s="319"/>
    </row>
    <row r="575" spans="3:4">
      <c r="C575" s="319"/>
      <c r="D575" s="319"/>
    </row>
    <row r="576" spans="3:4">
      <c r="C576" s="319"/>
      <c r="D576" s="319"/>
    </row>
    <row r="577" spans="3:4">
      <c r="C577" s="319"/>
      <c r="D577" s="319"/>
    </row>
    <row r="578" spans="3:4">
      <c r="C578" s="319"/>
      <c r="D578" s="319"/>
    </row>
    <row r="579" spans="3:4">
      <c r="C579" s="319"/>
      <c r="D579" s="319"/>
    </row>
    <row r="580" spans="3:4">
      <c r="C580" s="319"/>
      <c r="D580" s="319"/>
    </row>
    <row r="581" spans="3:4">
      <c r="C581" s="319"/>
      <c r="D581" s="319"/>
    </row>
    <row r="582" spans="3:4">
      <c r="C582" s="319"/>
      <c r="D582" s="319"/>
    </row>
    <row r="583" spans="3:4">
      <c r="C583" s="319"/>
      <c r="D583" s="319"/>
    </row>
    <row r="584" spans="3:4">
      <c r="C584" s="319"/>
      <c r="D584" s="319"/>
    </row>
    <row r="585" spans="3:4">
      <c r="C585" s="319"/>
      <c r="D585" s="319"/>
    </row>
    <row r="586" spans="3:4">
      <c r="C586" s="319"/>
      <c r="D586" s="319"/>
    </row>
    <row r="587" spans="3:4">
      <c r="C587" s="319"/>
      <c r="D587" s="319"/>
    </row>
    <row r="588" spans="3:4">
      <c r="C588" s="319"/>
      <c r="D588" s="319"/>
    </row>
    <row r="589" spans="3:4">
      <c r="C589" s="319"/>
      <c r="D589" s="319"/>
    </row>
    <row r="590" spans="3:4">
      <c r="C590" s="319"/>
      <c r="D590" s="319"/>
    </row>
    <row r="591" spans="3:4">
      <c r="C591" s="319"/>
      <c r="D591" s="319"/>
    </row>
    <row r="592" spans="3:4">
      <c r="C592" s="319"/>
      <c r="D592" s="319"/>
    </row>
    <row r="593" spans="3:4">
      <c r="C593" s="319"/>
      <c r="D593" s="319"/>
    </row>
    <row r="594" spans="3:4">
      <c r="C594" s="319"/>
      <c r="D594" s="319"/>
    </row>
    <row r="595" spans="3:4">
      <c r="C595" s="319"/>
      <c r="D595" s="319"/>
    </row>
    <row r="596" spans="3:4">
      <c r="C596" s="319"/>
      <c r="D596" s="319"/>
    </row>
    <row r="597" spans="3:4">
      <c r="C597" s="319"/>
      <c r="D597" s="319"/>
    </row>
    <row r="598" spans="3:4">
      <c r="C598" s="319"/>
      <c r="D598" s="319"/>
    </row>
    <row r="599" spans="3:4">
      <c r="C599" s="319"/>
      <c r="D599" s="319"/>
    </row>
    <row r="600" spans="3:4">
      <c r="C600" s="319"/>
      <c r="D600" s="319"/>
    </row>
    <row r="601" spans="3:4">
      <c r="C601" s="319"/>
      <c r="D601" s="319"/>
    </row>
    <row r="602" spans="3:4">
      <c r="C602" s="319"/>
      <c r="D602" s="319"/>
    </row>
    <row r="603" spans="3:4">
      <c r="C603" s="319"/>
      <c r="D603" s="319"/>
    </row>
    <row r="604" spans="3:4">
      <c r="C604" s="319"/>
      <c r="D604" s="319"/>
    </row>
    <row r="605" spans="3:4">
      <c r="C605" s="319"/>
      <c r="D605" s="319"/>
    </row>
    <row r="606" spans="3:4">
      <c r="C606" s="319"/>
      <c r="D606" s="319"/>
    </row>
    <row r="607" spans="3:4">
      <c r="C607" s="319"/>
      <c r="D607" s="319"/>
    </row>
    <row r="608" spans="3:4">
      <c r="C608" s="319"/>
      <c r="D608" s="319"/>
    </row>
    <row r="609" spans="3:4">
      <c r="C609" s="319"/>
      <c r="D609" s="319"/>
    </row>
    <row r="610" spans="3:4">
      <c r="C610" s="319"/>
      <c r="D610" s="319"/>
    </row>
    <row r="611" spans="3:4">
      <c r="C611" s="319"/>
      <c r="D611" s="319"/>
    </row>
    <row r="612" spans="3:4">
      <c r="C612" s="319"/>
      <c r="D612" s="319"/>
    </row>
    <row r="613" spans="3:4">
      <c r="C613" s="319"/>
      <c r="D613" s="319"/>
    </row>
    <row r="614" spans="3:4">
      <c r="C614" s="319"/>
      <c r="D614" s="319"/>
    </row>
    <row r="615" spans="3:4">
      <c r="C615" s="319"/>
      <c r="D615" s="319"/>
    </row>
    <row r="616" spans="3:4">
      <c r="C616" s="319"/>
      <c r="D616" s="319"/>
    </row>
    <row r="617" spans="3:4">
      <c r="C617" s="319"/>
      <c r="D617" s="319"/>
    </row>
    <row r="618" spans="3:4">
      <c r="C618" s="319"/>
      <c r="D618" s="319"/>
    </row>
    <row r="619" spans="3:4">
      <c r="C619" s="319"/>
      <c r="D619" s="319"/>
    </row>
    <row r="620" spans="3:4">
      <c r="C620" s="319"/>
      <c r="D620" s="319"/>
    </row>
    <row r="621" spans="3:4">
      <c r="C621" s="319"/>
      <c r="D621" s="319"/>
    </row>
    <row r="622" spans="3:4">
      <c r="C622" s="319"/>
      <c r="D622" s="319"/>
    </row>
    <row r="623" spans="3:4">
      <c r="C623" s="319"/>
      <c r="D623" s="319"/>
    </row>
    <row r="624" spans="3:4">
      <c r="C624" s="319"/>
      <c r="D624" s="319"/>
    </row>
    <row r="625" spans="3:4">
      <c r="C625" s="319"/>
      <c r="D625" s="319"/>
    </row>
    <row r="626" spans="3:4">
      <c r="C626" s="319"/>
      <c r="D626" s="319"/>
    </row>
    <row r="627" spans="3:4">
      <c r="C627" s="319"/>
      <c r="D627" s="319"/>
    </row>
    <row r="628" spans="3:4">
      <c r="C628" s="319"/>
      <c r="D628" s="319"/>
    </row>
    <row r="629" spans="3:4">
      <c r="C629" s="319"/>
      <c r="D629" s="319"/>
    </row>
    <row r="630" spans="3:4">
      <c r="C630" s="319"/>
      <c r="D630" s="319"/>
    </row>
    <row r="631" spans="3:4">
      <c r="C631" s="319"/>
      <c r="D631" s="319"/>
    </row>
    <row r="632" spans="3:4">
      <c r="C632" s="319"/>
      <c r="D632" s="319"/>
    </row>
    <row r="633" spans="3:4">
      <c r="C633" s="319"/>
      <c r="D633" s="319"/>
    </row>
    <row r="634" spans="3:4">
      <c r="C634" s="319"/>
      <c r="D634" s="319"/>
    </row>
    <row r="635" spans="3:4">
      <c r="C635" s="319"/>
      <c r="D635" s="319"/>
    </row>
    <row r="636" spans="3:4">
      <c r="C636" s="319"/>
      <c r="D636" s="319"/>
    </row>
    <row r="637" spans="3:4">
      <c r="C637" s="319"/>
      <c r="D637" s="319"/>
    </row>
    <row r="638" spans="3:4">
      <c r="C638" s="319"/>
      <c r="D638" s="319"/>
    </row>
    <row r="639" spans="3:4">
      <c r="C639" s="319"/>
      <c r="D639" s="319"/>
    </row>
    <row r="640" spans="3:4">
      <c r="C640" s="319"/>
      <c r="D640" s="319"/>
    </row>
    <row r="641" spans="3:4">
      <c r="C641" s="319"/>
      <c r="D641" s="319"/>
    </row>
    <row r="642" spans="3:4">
      <c r="C642" s="319"/>
      <c r="D642" s="319"/>
    </row>
    <row r="643" spans="3:4">
      <c r="C643" s="319"/>
      <c r="D643" s="319"/>
    </row>
    <row r="644" spans="3:4">
      <c r="C644" s="319"/>
      <c r="D644" s="319"/>
    </row>
    <row r="645" spans="3:4">
      <c r="C645" s="319"/>
      <c r="D645" s="319"/>
    </row>
    <row r="646" spans="3:4">
      <c r="C646" s="319"/>
      <c r="D646" s="319"/>
    </row>
    <row r="647" spans="3:4">
      <c r="C647" s="319"/>
      <c r="D647" s="319"/>
    </row>
    <row r="648" spans="3:4">
      <c r="C648" s="319"/>
      <c r="D648" s="319"/>
    </row>
    <row r="649" spans="3:4">
      <c r="C649" s="319"/>
      <c r="D649" s="319"/>
    </row>
    <row r="650" spans="3:4">
      <c r="C650" s="319"/>
      <c r="D650" s="319"/>
    </row>
    <row r="651" spans="3:4">
      <c r="C651" s="319"/>
      <c r="D651" s="319"/>
    </row>
    <row r="652" spans="3:4">
      <c r="C652" s="319"/>
      <c r="D652" s="319"/>
    </row>
    <row r="653" spans="3:4">
      <c r="C653" s="319"/>
      <c r="D653" s="319"/>
    </row>
    <row r="654" spans="3:4">
      <c r="C654" s="319"/>
      <c r="D654" s="319"/>
    </row>
    <row r="655" spans="3:4">
      <c r="C655" s="319"/>
      <c r="D655" s="319"/>
    </row>
    <row r="656" spans="3:4">
      <c r="C656" s="319"/>
      <c r="D656" s="319"/>
    </row>
    <row r="657" spans="3:4">
      <c r="C657" s="319"/>
      <c r="D657" s="319"/>
    </row>
    <row r="658" spans="3:4">
      <c r="C658" s="319"/>
      <c r="D658" s="319"/>
    </row>
    <row r="659" spans="3:4">
      <c r="C659" s="319"/>
      <c r="D659" s="319"/>
    </row>
    <row r="660" spans="3:4">
      <c r="C660" s="319"/>
      <c r="D660" s="319"/>
    </row>
    <row r="661" spans="3:4">
      <c r="C661" s="319"/>
      <c r="D661" s="319"/>
    </row>
    <row r="662" spans="3:4">
      <c r="C662" s="319"/>
      <c r="D662" s="319"/>
    </row>
    <row r="663" spans="3:4">
      <c r="C663" s="319"/>
      <c r="D663" s="319"/>
    </row>
    <row r="664" spans="3:4">
      <c r="C664" s="319"/>
      <c r="D664" s="319"/>
    </row>
    <row r="665" spans="3:4">
      <c r="C665" s="319"/>
      <c r="D665" s="319"/>
    </row>
    <row r="666" spans="3:4">
      <c r="C666" s="319"/>
      <c r="D666" s="319"/>
    </row>
    <row r="667" spans="3:4">
      <c r="C667" s="319"/>
      <c r="D667" s="319"/>
    </row>
    <row r="668" spans="3:4">
      <c r="C668" s="319"/>
      <c r="D668" s="319"/>
    </row>
    <row r="669" spans="3:4">
      <c r="C669" s="319"/>
      <c r="D669" s="319"/>
    </row>
    <row r="670" spans="3:4">
      <c r="C670" s="319"/>
      <c r="D670" s="319"/>
    </row>
    <row r="671" spans="3:4">
      <c r="C671" s="319"/>
      <c r="D671" s="319"/>
    </row>
    <row r="672" spans="3:4">
      <c r="C672" s="319"/>
      <c r="D672" s="319"/>
    </row>
    <row r="673" spans="3:4">
      <c r="C673" s="319"/>
      <c r="D673" s="319"/>
    </row>
    <row r="674" spans="3:4">
      <c r="C674" s="319"/>
      <c r="D674" s="319"/>
    </row>
    <row r="675" spans="3:4">
      <c r="C675" s="319"/>
      <c r="D675" s="319"/>
    </row>
    <row r="676" spans="3:4">
      <c r="C676" s="319"/>
      <c r="D676" s="319"/>
    </row>
    <row r="677" spans="3:4">
      <c r="C677" s="319"/>
      <c r="D677" s="319"/>
    </row>
    <row r="678" spans="3:4">
      <c r="C678" s="319"/>
      <c r="D678" s="319"/>
    </row>
    <row r="679" spans="3:4">
      <c r="C679" s="319"/>
      <c r="D679" s="319"/>
    </row>
    <row r="680" spans="3:4">
      <c r="C680" s="319"/>
      <c r="D680" s="319"/>
    </row>
    <row r="681" spans="3:4">
      <c r="C681" s="319"/>
      <c r="D681" s="319"/>
    </row>
    <row r="682" spans="3:4">
      <c r="C682" s="319"/>
      <c r="D682" s="319"/>
    </row>
    <row r="683" spans="3:4">
      <c r="C683" s="319"/>
      <c r="D683" s="319"/>
    </row>
    <row r="684" spans="3:4">
      <c r="C684" s="319"/>
      <c r="D684" s="319"/>
    </row>
    <row r="685" spans="3:4">
      <c r="C685" s="319"/>
      <c r="D685" s="319"/>
    </row>
    <row r="686" spans="3:4">
      <c r="C686" s="319"/>
      <c r="D686" s="319"/>
    </row>
    <row r="687" spans="3:4">
      <c r="C687" s="319"/>
      <c r="D687" s="319"/>
    </row>
    <row r="688" spans="3:4">
      <c r="C688" s="319"/>
      <c r="D688" s="319"/>
    </row>
    <row r="689" spans="3:4">
      <c r="C689" s="319"/>
      <c r="D689" s="319"/>
    </row>
    <row r="690" spans="3:4">
      <c r="C690" s="319"/>
      <c r="D690" s="319"/>
    </row>
    <row r="691" spans="3:4">
      <c r="C691" s="319"/>
      <c r="D691" s="319"/>
    </row>
    <row r="692" spans="3:4">
      <c r="C692" s="319"/>
      <c r="D692" s="319"/>
    </row>
    <row r="693" spans="3:4">
      <c r="C693" s="319"/>
      <c r="D693" s="319"/>
    </row>
    <row r="694" spans="3:4">
      <c r="C694" s="319"/>
      <c r="D694" s="319"/>
    </row>
    <row r="695" spans="3:4">
      <c r="C695" s="319"/>
      <c r="D695" s="319"/>
    </row>
    <row r="696" spans="3:4">
      <c r="C696" s="319"/>
      <c r="D696" s="319"/>
    </row>
    <row r="697" spans="3:4">
      <c r="C697" s="319"/>
      <c r="D697" s="319"/>
    </row>
    <row r="698" spans="3:4">
      <c r="C698" s="319"/>
      <c r="D698" s="319"/>
    </row>
    <row r="699" spans="3:4">
      <c r="C699" s="319"/>
      <c r="D699" s="319"/>
    </row>
    <row r="700" spans="3:4">
      <c r="C700" s="319"/>
      <c r="D700" s="319"/>
    </row>
    <row r="701" spans="3:4">
      <c r="C701" s="319"/>
      <c r="D701" s="319"/>
    </row>
    <row r="702" spans="3:4">
      <c r="C702" s="319"/>
      <c r="D702" s="319"/>
    </row>
    <row r="703" spans="3:4">
      <c r="C703" s="319"/>
      <c r="D703" s="319"/>
    </row>
    <row r="704" spans="3:4">
      <c r="C704" s="319"/>
      <c r="D704" s="319"/>
    </row>
    <row r="705" spans="3:4">
      <c r="C705" s="319"/>
      <c r="D705" s="319"/>
    </row>
    <row r="706" spans="3:4">
      <c r="C706" s="319"/>
      <c r="D706" s="319"/>
    </row>
    <row r="707" spans="3:4">
      <c r="C707" s="319"/>
      <c r="D707" s="319"/>
    </row>
    <row r="708" spans="3:4">
      <c r="C708" s="319"/>
      <c r="D708" s="319"/>
    </row>
    <row r="709" spans="3:4">
      <c r="C709" s="319"/>
      <c r="D709" s="319"/>
    </row>
    <row r="710" spans="3:4">
      <c r="C710" s="319"/>
      <c r="D710" s="319"/>
    </row>
    <row r="711" spans="3:4">
      <c r="C711" s="319"/>
      <c r="D711" s="319"/>
    </row>
    <row r="712" spans="3:4">
      <c r="C712" s="319"/>
      <c r="D712" s="319"/>
    </row>
    <row r="713" spans="3:4">
      <c r="C713" s="319"/>
      <c r="D713" s="319"/>
    </row>
    <row r="714" spans="3:4">
      <c r="C714" s="319"/>
      <c r="D714" s="319"/>
    </row>
    <row r="715" spans="3:4">
      <c r="C715" s="319"/>
      <c r="D715" s="319"/>
    </row>
    <row r="716" spans="3:4">
      <c r="C716" s="319"/>
      <c r="D716" s="319"/>
    </row>
    <row r="717" spans="3:4">
      <c r="C717" s="319"/>
      <c r="D717" s="319"/>
    </row>
    <row r="718" spans="3:4">
      <c r="C718" s="319"/>
      <c r="D718" s="319"/>
    </row>
    <row r="719" spans="3:4">
      <c r="C719" s="319"/>
      <c r="D719" s="319"/>
    </row>
    <row r="720" spans="3:4">
      <c r="C720" s="319"/>
      <c r="D720" s="319"/>
    </row>
    <row r="721" spans="3:4">
      <c r="C721" s="319"/>
      <c r="D721" s="319"/>
    </row>
    <row r="722" spans="3:4">
      <c r="C722" s="319"/>
      <c r="D722" s="319"/>
    </row>
    <row r="723" spans="3:4">
      <c r="C723" s="319"/>
      <c r="D723" s="319"/>
    </row>
    <row r="724" spans="3:4">
      <c r="C724" s="319"/>
      <c r="D724" s="319"/>
    </row>
    <row r="725" spans="3:4">
      <c r="C725" s="319"/>
      <c r="D725" s="319"/>
    </row>
    <row r="726" spans="3:4">
      <c r="C726" s="319"/>
      <c r="D726" s="319"/>
    </row>
    <row r="727" spans="3:4">
      <c r="C727" s="319"/>
      <c r="D727" s="319"/>
    </row>
    <row r="728" spans="3:4">
      <c r="C728" s="319"/>
      <c r="D728" s="319"/>
    </row>
    <row r="729" spans="3:4">
      <c r="C729" s="319"/>
      <c r="D729" s="319"/>
    </row>
    <row r="730" spans="3:4">
      <c r="C730" s="319"/>
      <c r="D730" s="319"/>
    </row>
    <row r="731" spans="3:4">
      <c r="C731" s="319"/>
      <c r="D731" s="319"/>
    </row>
    <row r="732" spans="3:4">
      <c r="C732" s="319"/>
      <c r="D732" s="319"/>
    </row>
    <row r="733" spans="3:4">
      <c r="C733" s="319"/>
      <c r="D733" s="319"/>
    </row>
    <row r="734" spans="3:4">
      <c r="C734" s="319"/>
      <c r="D734" s="319"/>
    </row>
    <row r="735" spans="3:4">
      <c r="C735" s="319"/>
      <c r="D735" s="319"/>
    </row>
    <row r="736" spans="3:4">
      <c r="C736" s="319"/>
      <c r="D736" s="319"/>
    </row>
    <row r="737" spans="3:4">
      <c r="C737" s="319"/>
      <c r="D737" s="319"/>
    </row>
    <row r="738" spans="3:4">
      <c r="C738" s="319"/>
      <c r="D738" s="319"/>
    </row>
    <row r="739" spans="3:4">
      <c r="C739" s="319"/>
      <c r="D739" s="319"/>
    </row>
    <row r="740" spans="3:4">
      <c r="C740" s="319"/>
      <c r="D740" s="319"/>
    </row>
    <row r="741" spans="3:4">
      <c r="C741" s="319"/>
      <c r="D741" s="319"/>
    </row>
    <row r="742" spans="3:4">
      <c r="C742" s="319"/>
      <c r="D742" s="319"/>
    </row>
    <row r="743" spans="3:4">
      <c r="C743" s="319"/>
      <c r="D743" s="319"/>
    </row>
    <row r="744" spans="3:4">
      <c r="C744" s="319"/>
      <c r="D744" s="319"/>
    </row>
    <row r="745" spans="3:4">
      <c r="C745" s="319"/>
      <c r="D745" s="319"/>
    </row>
    <row r="746" spans="3:4">
      <c r="C746" s="319"/>
      <c r="D746" s="319"/>
    </row>
    <row r="747" spans="3:4">
      <c r="C747" s="319"/>
      <c r="D747" s="319"/>
    </row>
    <row r="748" spans="3:4">
      <c r="C748" s="319"/>
      <c r="D748" s="319"/>
    </row>
    <row r="749" spans="3:4">
      <c r="C749" s="319"/>
      <c r="D749" s="319"/>
    </row>
    <row r="750" spans="3:4">
      <c r="C750" s="319"/>
      <c r="D750" s="319"/>
    </row>
    <row r="751" spans="3:4">
      <c r="C751" s="319"/>
      <c r="D751" s="319"/>
    </row>
    <row r="752" spans="3:4">
      <c r="C752" s="319"/>
      <c r="D752" s="319"/>
    </row>
    <row r="753" spans="3:4">
      <c r="C753" s="319"/>
      <c r="D753" s="319"/>
    </row>
    <row r="754" spans="3:4">
      <c r="C754" s="319"/>
      <c r="D754" s="319"/>
    </row>
    <row r="755" spans="3:4">
      <c r="C755" s="319"/>
      <c r="D755" s="319"/>
    </row>
    <row r="756" spans="3:4">
      <c r="C756" s="319"/>
      <c r="D756" s="319"/>
    </row>
    <row r="757" spans="3:4">
      <c r="C757" s="319"/>
      <c r="D757" s="319"/>
    </row>
    <row r="758" spans="3:4">
      <c r="C758" s="319"/>
      <c r="D758" s="319"/>
    </row>
    <row r="759" spans="3:4">
      <c r="C759" s="319"/>
      <c r="D759" s="319"/>
    </row>
    <row r="760" spans="3:4">
      <c r="C760" s="319"/>
      <c r="D760" s="319"/>
    </row>
    <row r="761" spans="3:4">
      <c r="C761" s="319"/>
      <c r="D761" s="319"/>
    </row>
    <row r="762" spans="3:4">
      <c r="C762" s="319"/>
      <c r="D762" s="319"/>
    </row>
    <row r="763" spans="3:4">
      <c r="C763" s="319"/>
      <c r="D763" s="319"/>
    </row>
    <row r="764" spans="3:4">
      <c r="C764" s="319"/>
      <c r="D764" s="319"/>
    </row>
    <row r="765" spans="3:4">
      <c r="C765" s="319"/>
      <c r="D765" s="319"/>
    </row>
    <row r="766" spans="3:4">
      <c r="C766" s="319"/>
      <c r="D766" s="319"/>
    </row>
    <row r="767" spans="3:4">
      <c r="C767" s="319"/>
      <c r="D767" s="319"/>
    </row>
    <row r="768" spans="3:4">
      <c r="C768" s="319"/>
      <c r="D768" s="319"/>
    </row>
    <row r="769" spans="3:4">
      <c r="C769" s="319"/>
      <c r="D769" s="319"/>
    </row>
    <row r="770" spans="3:4">
      <c r="C770" s="319"/>
      <c r="D770" s="319"/>
    </row>
    <row r="771" spans="3:4">
      <c r="C771" s="319"/>
      <c r="D771" s="319"/>
    </row>
    <row r="772" spans="3:4">
      <c r="C772" s="319"/>
      <c r="D772" s="319"/>
    </row>
    <row r="773" spans="3:4">
      <c r="C773" s="319"/>
      <c r="D773" s="319"/>
    </row>
    <row r="774" spans="3:4">
      <c r="C774" s="319"/>
      <c r="D774" s="319"/>
    </row>
    <row r="775" spans="3:4">
      <c r="C775" s="319"/>
      <c r="D775" s="319"/>
    </row>
    <row r="776" spans="3:4">
      <c r="C776" s="319"/>
      <c r="D776" s="319"/>
    </row>
    <row r="777" spans="3:4">
      <c r="C777" s="319"/>
      <c r="D777" s="319"/>
    </row>
    <row r="778" spans="3:4">
      <c r="C778" s="319"/>
      <c r="D778" s="319"/>
    </row>
    <row r="779" spans="3:4">
      <c r="C779" s="319"/>
      <c r="D779" s="319"/>
    </row>
    <row r="780" spans="3:4">
      <c r="C780" s="319"/>
      <c r="D780" s="319"/>
    </row>
    <row r="781" spans="3:4">
      <c r="C781" s="319"/>
      <c r="D781" s="319"/>
    </row>
    <row r="782" spans="3:4">
      <c r="C782" s="319"/>
      <c r="D782" s="319"/>
    </row>
    <row r="783" spans="3:4">
      <c r="C783" s="319"/>
      <c r="D783" s="319"/>
    </row>
    <row r="784" spans="3:4">
      <c r="C784" s="319"/>
      <c r="D784" s="319"/>
    </row>
    <row r="785" spans="3:4">
      <c r="C785" s="319"/>
      <c r="D785" s="319"/>
    </row>
    <row r="786" spans="3:4">
      <c r="C786" s="319"/>
      <c r="D786" s="319"/>
    </row>
    <row r="787" spans="3:4">
      <c r="C787" s="319"/>
      <c r="D787" s="319"/>
    </row>
    <row r="788" spans="3:4">
      <c r="C788" s="319"/>
      <c r="D788" s="319"/>
    </row>
    <row r="789" spans="3:4">
      <c r="C789" s="319"/>
      <c r="D789" s="319"/>
    </row>
    <row r="790" spans="3:4">
      <c r="C790" s="319"/>
      <c r="D790" s="319"/>
    </row>
    <row r="791" spans="3:4">
      <c r="C791" s="319"/>
      <c r="D791" s="319"/>
    </row>
    <row r="792" spans="3:4">
      <c r="C792" s="319"/>
      <c r="D792" s="319"/>
    </row>
    <row r="793" spans="3:4">
      <c r="C793" s="319"/>
      <c r="D793" s="319"/>
    </row>
    <row r="794" spans="3:4">
      <c r="C794" s="319"/>
      <c r="D794" s="319"/>
    </row>
    <row r="795" spans="3:4">
      <c r="C795" s="319"/>
      <c r="D795" s="319"/>
    </row>
    <row r="796" spans="3:4">
      <c r="C796" s="319"/>
      <c r="D796" s="319"/>
    </row>
    <row r="797" spans="3:4">
      <c r="C797" s="319"/>
      <c r="D797" s="319"/>
    </row>
    <row r="798" spans="3:4">
      <c r="C798" s="319"/>
      <c r="D798" s="319"/>
    </row>
    <row r="799" spans="3:4">
      <c r="C799" s="319"/>
      <c r="D799" s="319"/>
    </row>
    <row r="800" spans="3:4">
      <c r="C800" s="319"/>
      <c r="D800" s="319"/>
    </row>
    <row r="801" spans="3:4">
      <c r="C801" s="319"/>
      <c r="D801" s="319"/>
    </row>
    <row r="802" spans="3:4">
      <c r="C802" s="319"/>
      <c r="D802" s="319"/>
    </row>
    <row r="803" spans="3:4">
      <c r="C803" s="319"/>
      <c r="D803" s="319"/>
    </row>
    <row r="804" spans="3:4">
      <c r="C804" s="319"/>
      <c r="D804" s="319"/>
    </row>
    <row r="805" spans="3:4">
      <c r="C805" s="319"/>
      <c r="D805" s="319"/>
    </row>
    <row r="806" spans="3:4">
      <c r="C806" s="319"/>
      <c r="D806" s="319"/>
    </row>
    <row r="807" spans="3:4">
      <c r="C807" s="319"/>
      <c r="D807" s="319"/>
    </row>
    <row r="808" spans="3:4">
      <c r="C808" s="319"/>
      <c r="D808" s="319"/>
    </row>
    <row r="809" spans="3:4">
      <c r="C809" s="319"/>
      <c r="D809" s="319"/>
    </row>
    <row r="810" spans="3:4">
      <c r="C810" s="319"/>
      <c r="D810" s="319"/>
    </row>
    <row r="811" spans="3:4">
      <c r="C811" s="319"/>
      <c r="D811" s="319"/>
    </row>
    <row r="812" spans="3:4">
      <c r="C812" s="319"/>
      <c r="D812" s="319"/>
    </row>
    <row r="813" spans="3:4">
      <c r="C813" s="319"/>
      <c r="D813" s="319"/>
    </row>
    <row r="814" spans="3:4">
      <c r="C814" s="319"/>
      <c r="D814" s="319"/>
    </row>
    <row r="815" spans="3:4">
      <c r="C815" s="319"/>
      <c r="D815" s="319"/>
    </row>
    <row r="816" spans="3:4">
      <c r="C816" s="319"/>
      <c r="D816" s="319"/>
    </row>
    <row r="817" spans="3:4">
      <c r="C817" s="319"/>
      <c r="D817" s="319"/>
    </row>
    <row r="818" spans="3:4">
      <c r="C818" s="319"/>
      <c r="D818" s="319"/>
    </row>
    <row r="819" spans="3:4">
      <c r="C819" s="319"/>
      <c r="D819" s="319"/>
    </row>
    <row r="820" spans="3:4">
      <c r="C820" s="319"/>
      <c r="D820" s="319"/>
    </row>
    <row r="821" spans="3:4">
      <c r="C821" s="319"/>
      <c r="D821" s="319"/>
    </row>
    <row r="822" spans="3:4">
      <c r="C822" s="319"/>
      <c r="D822" s="319"/>
    </row>
    <row r="823" spans="3:4">
      <c r="C823" s="319"/>
      <c r="D823" s="319"/>
    </row>
    <row r="824" spans="3:4">
      <c r="C824" s="319"/>
      <c r="D824" s="319"/>
    </row>
    <row r="825" spans="3:4">
      <c r="C825" s="319"/>
      <c r="D825" s="319"/>
    </row>
    <row r="826" spans="3:4">
      <c r="C826" s="319"/>
      <c r="D826" s="319"/>
    </row>
    <row r="827" spans="3:4">
      <c r="C827" s="319"/>
      <c r="D827" s="319"/>
    </row>
    <row r="828" spans="3:4">
      <c r="C828" s="319"/>
      <c r="D828" s="319"/>
    </row>
    <row r="829" spans="3:4">
      <c r="C829" s="319"/>
      <c r="D829" s="319"/>
    </row>
    <row r="830" spans="3:4">
      <c r="C830" s="319"/>
      <c r="D830" s="319"/>
    </row>
    <row r="831" spans="3:4">
      <c r="C831" s="319"/>
      <c r="D831" s="319"/>
    </row>
    <row r="832" spans="3:4">
      <c r="C832" s="319"/>
      <c r="D832" s="319"/>
    </row>
    <row r="833" spans="3:4">
      <c r="C833" s="319"/>
      <c r="D833" s="319"/>
    </row>
    <row r="834" spans="3:4">
      <c r="C834" s="319"/>
      <c r="D834" s="319"/>
    </row>
    <row r="835" spans="3:4">
      <c r="C835" s="319"/>
      <c r="D835" s="319"/>
    </row>
    <row r="836" spans="3:4">
      <c r="C836" s="319"/>
      <c r="D836" s="319"/>
    </row>
    <row r="837" spans="3:4">
      <c r="C837" s="319"/>
      <c r="D837" s="319"/>
    </row>
    <row r="838" spans="3:4">
      <c r="C838" s="319"/>
      <c r="D838" s="319"/>
    </row>
    <row r="839" spans="3:4">
      <c r="C839" s="319"/>
      <c r="D839" s="319"/>
    </row>
    <row r="840" spans="3:4">
      <c r="C840" s="319"/>
      <c r="D840" s="319"/>
    </row>
    <row r="841" spans="3:4">
      <c r="C841" s="319"/>
      <c r="D841" s="319"/>
    </row>
    <row r="842" spans="3:4">
      <c r="C842" s="319"/>
      <c r="D842" s="319"/>
    </row>
    <row r="843" spans="3:4">
      <c r="C843" s="319"/>
      <c r="D843" s="319"/>
    </row>
    <row r="844" spans="3:4">
      <c r="C844" s="319"/>
      <c r="D844" s="319"/>
    </row>
    <row r="845" spans="3:4">
      <c r="C845" s="319"/>
      <c r="D845" s="319"/>
    </row>
    <row r="846" spans="3:4">
      <c r="C846" s="319"/>
      <c r="D846" s="319"/>
    </row>
    <row r="847" spans="3:4">
      <c r="C847" s="319"/>
      <c r="D847" s="319"/>
    </row>
    <row r="848" spans="3:4">
      <c r="C848" s="319"/>
      <c r="D848" s="319"/>
    </row>
    <row r="849" spans="3:4">
      <c r="C849" s="319"/>
      <c r="D849" s="319"/>
    </row>
    <row r="850" spans="3:4">
      <c r="C850" s="319"/>
      <c r="D850" s="319"/>
    </row>
    <row r="851" spans="3:4">
      <c r="C851" s="319"/>
      <c r="D851" s="319"/>
    </row>
    <row r="852" spans="3:4">
      <c r="C852" s="319"/>
      <c r="D852" s="319"/>
    </row>
    <row r="853" spans="3:4">
      <c r="C853" s="319"/>
      <c r="D853" s="319"/>
    </row>
    <row r="854" spans="3:4">
      <c r="C854" s="319"/>
      <c r="D854" s="319"/>
    </row>
    <row r="855" spans="3:4">
      <c r="C855" s="319"/>
      <c r="D855" s="319"/>
    </row>
    <row r="856" spans="3:4">
      <c r="C856" s="319"/>
      <c r="D856" s="319"/>
    </row>
    <row r="857" spans="3:4">
      <c r="C857" s="319"/>
      <c r="D857" s="319"/>
    </row>
    <row r="858" spans="3:4">
      <c r="C858" s="319"/>
      <c r="D858" s="319"/>
    </row>
    <row r="859" spans="3:4">
      <c r="C859" s="319"/>
      <c r="D859" s="319"/>
    </row>
    <row r="860" spans="3:4">
      <c r="C860" s="319"/>
      <c r="D860" s="319"/>
    </row>
    <row r="861" spans="3:4">
      <c r="C861" s="319"/>
      <c r="D861" s="319"/>
    </row>
    <row r="862" spans="3:4">
      <c r="C862" s="319"/>
      <c r="D862" s="319"/>
    </row>
    <row r="863" spans="3:4">
      <c r="C863" s="319"/>
      <c r="D863" s="319"/>
    </row>
    <row r="864" spans="3:4">
      <c r="C864" s="319"/>
      <c r="D864" s="319"/>
    </row>
    <row r="865" spans="3:4">
      <c r="C865" s="319"/>
      <c r="D865" s="319"/>
    </row>
    <row r="866" spans="3:4">
      <c r="C866" s="319"/>
      <c r="D866" s="319"/>
    </row>
    <row r="867" spans="3:4">
      <c r="C867" s="319"/>
      <c r="D867" s="319"/>
    </row>
    <row r="868" spans="3:4">
      <c r="C868" s="319"/>
      <c r="D868" s="319"/>
    </row>
    <row r="869" spans="3:4">
      <c r="C869" s="319"/>
      <c r="D869" s="319"/>
    </row>
    <row r="870" spans="3:4">
      <c r="C870" s="319"/>
      <c r="D870" s="319"/>
    </row>
    <row r="871" spans="3:4">
      <c r="C871" s="319"/>
      <c r="D871" s="319"/>
    </row>
    <row r="872" spans="3:4">
      <c r="C872" s="319"/>
      <c r="D872" s="319"/>
    </row>
    <row r="873" spans="3:4">
      <c r="C873" s="319"/>
      <c r="D873" s="319"/>
    </row>
    <row r="874" spans="3:4">
      <c r="C874" s="319"/>
      <c r="D874" s="319"/>
    </row>
    <row r="875" spans="3:4">
      <c r="C875" s="319"/>
      <c r="D875" s="319"/>
    </row>
    <row r="876" spans="3:4">
      <c r="C876" s="319"/>
      <c r="D876" s="319"/>
    </row>
    <row r="877" spans="3:4">
      <c r="C877" s="319"/>
      <c r="D877" s="319"/>
    </row>
    <row r="878" spans="3:4">
      <c r="C878" s="319"/>
      <c r="D878" s="319"/>
    </row>
    <row r="879" spans="3:4">
      <c r="C879" s="319"/>
      <c r="D879" s="319"/>
    </row>
    <row r="880" spans="3:4">
      <c r="C880" s="319"/>
      <c r="D880" s="319"/>
    </row>
    <row r="881" spans="3:4">
      <c r="C881" s="319"/>
      <c r="D881" s="319"/>
    </row>
    <row r="882" spans="3:4">
      <c r="C882" s="319"/>
      <c r="D882" s="319"/>
    </row>
    <row r="883" spans="3:4">
      <c r="C883" s="319"/>
      <c r="D883" s="319"/>
    </row>
    <row r="884" spans="3:4">
      <c r="C884" s="319"/>
      <c r="D884" s="319"/>
    </row>
    <row r="885" spans="3:4">
      <c r="C885" s="319"/>
      <c r="D885" s="319"/>
    </row>
    <row r="886" spans="3:4">
      <c r="C886" s="319"/>
      <c r="D886" s="319"/>
    </row>
    <row r="887" spans="3:4">
      <c r="C887" s="319"/>
      <c r="D887" s="319"/>
    </row>
    <row r="888" spans="3:4">
      <c r="C888" s="319"/>
      <c r="D888" s="319"/>
    </row>
    <row r="889" spans="3:4">
      <c r="C889" s="319"/>
      <c r="D889" s="319"/>
    </row>
    <row r="890" spans="3:4">
      <c r="C890" s="319"/>
      <c r="D890" s="319"/>
    </row>
    <row r="891" spans="3:4">
      <c r="C891" s="319"/>
      <c r="D891" s="319"/>
    </row>
    <row r="892" spans="3:4">
      <c r="C892" s="319"/>
      <c r="D892" s="319"/>
    </row>
    <row r="893" spans="3:4">
      <c r="C893" s="319"/>
      <c r="D893" s="319"/>
    </row>
    <row r="894" spans="3:4">
      <c r="C894" s="319"/>
      <c r="D894" s="319"/>
    </row>
    <row r="895" spans="3:4">
      <c r="C895" s="319"/>
      <c r="D895" s="319"/>
    </row>
    <row r="896" spans="3:4">
      <c r="C896" s="319"/>
      <c r="D896" s="319"/>
    </row>
    <row r="897" spans="3:4">
      <c r="C897" s="319"/>
      <c r="D897" s="319"/>
    </row>
    <row r="898" spans="3:4">
      <c r="C898" s="319"/>
      <c r="D898" s="319"/>
    </row>
    <row r="899" spans="3:4">
      <c r="C899" s="319"/>
      <c r="D899" s="319"/>
    </row>
    <row r="900" spans="3:4">
      <c r="C900" s="319"/>
      <c r="D900" s="319"/>
    </row>
    <row r="901" spans="3:4">
      <c r="C901" s="319"/>
      <c r="D901" s="319"/>
    </row>
    <row r="902" spans="3:4">
      <c r="C902" s="319"/>
      <c r="D902" s="319"/>
    </row>
    <row r="903" spans="3:4">
      <c r="C903" s="319"/>
      <c r="D903" s="319"/>
    </row>
    <row r="904" spans="3:4">
      <c r="C904" s="319"/>
      <c r="D904" s="319"/>
    </row>
    <row r="905" spans="3:4">
      <c r="C905" s="319"/>
      <c r="D905" s="319"/>
    </row>
    <row r="906" spans="3:4">
      <c r="C906" s="319"/>
      <c r="D906" s="319"/>
    </row>
    <row r="907" spans="3:4">
      <c r="C907" s="319"/>
      <c r="D907" s="319"/>
    </row>
    <row r="908" spans="3:4">
      <c r="C908" s="319"/>
      <c r="D908" s="319"/>
    </row>
    <row r="909" spans="3:4">
      <c r="C909" s="319"/>
      <c r="D909" s="319"/>
    </row>
    <row r="910" spans="3:4">
      <c r="C910" s="319"/>
      <c r="D910" s="319"/>
    </row>
    <row r="911" spans="3:4">
      <c r="C911" s="319"/>
      <c r="D911" s="319"/>
    </row>
    <row r="912" spans="3:4">
      <c r="C912" s="319"/>
      <c r="D912" s="319"/>
    </row>
    <row r="913" spans="3:4">
      <c r="C913" s="319"/>
      <c r="D913" s="319"/>
    </row>
    <row r="914" spans="3:4">
      <c r="C914" s="319"/>
      <c r="D914" s="319"/>
    </row>
    <row r="915" spans="3:4">
      <c r="C915" s="319"/>
      <c r="D915" s="319"/>
    </row>
    <row r="916" spans="3:4">
      <c r="C916" s="319"/>
      <c r="D916" s="319"/>
    </row>
    <row r="917" spans="3:4">
      <c r="C917" s="319"/>
      <c r="D917" s="319"/>
    </row>
    <row r="918" spans="3:4">
      <c r="C918" s="319"/>
      <c r="D918" s="319"/>
    </row>
    <row r="919" spans="3:4">
      <c r="C919" s="319"/>
      <c r="D919" s="319"/>
    </row>
    <row r="920" spans="3:4">
      <c r="C920" s="319"/>
      <c r="D920" s="319"/>
    </row>
    <row r="921" spans="3:4">
      <c r="C921" s="319"/>
      <c r="D921" s="319"/>
    </row>
    <row r="922" spans="3:4">
      <c r="C922" s="319"/>
      <c r="D922" s="319"/>
    </row>
    <row r="923" spans="3:4">
      <c r="C923" s="319"/>
      <c r="D923" s="319"/>
    </row>
    <row r="924" spans="3:4">
      <c r="C924" s="319"/>
      <c r="D924" s="319"/>
    </row>
    <row r="925" spans="3:4">
      <c r="C925" s="319"/>
      <c r="D925" s="319"/>
    </row>
    <row r="926" spans="3:4">
      <c r="C926" s="319"/>
      <c r="D926" s="319"/>
    </row>
    <row r="927" spans="3:4">
      <c r="C927" s="319"/>
      <c r="D927" s="319"/>
    </row>
    <row r="928" spans="3:4">
      <c r="C928" s="319"/>
      <c r="D928" s="319"/>
    </row>
    <row r="929" spans="3:4">
      <c r="C929" s="319"/>
      <c r="D929" s="319"/>
    </row>
    <row r="930" spans="3:4">
      <c r="C930" s="319"/>
      <c r="D930" s="319"/>
    </row>
    <row r="931" spans="3:4">
      <c r="C931" s="319"/>
      <c r="D931" s="319"/>
    </row>
    <row r="932" spans="3:4">
      <c r="C932" s="319"/>
      <c r="D932" s="319"/>
    </row>
    <row r="933" spans="3:4">
      <c r="C933" s="319"/>
      <c r="D933" s="319"/>
    </row>
    <row r="934" spans="3:4">
      <c r="C934" s="319"/>
      <c r="D934" s="319"/>
    </row>
    <row r="935" spans="3:4">
      <c r="C935" s="319"/>
      <c r="D935" s="319"/>
    </row>
    <row r="936" spans="3:4">
      <c r="C936" s="319"/>
      <c r="D936" s="319"/>
    </row>
    <row r="937" spans="3:4">
      <c r="C937" s="319"/>
      <c r="D937" s="319"/>
    </row>
    <row r="938" spans="3:4">
      <c r="C938" s="319"/>
      <c r="D938" s="319"/>
    </row>
    <row r="939" spans="3:4">
      <c r="C939" s="319"/>
      <c r="D939" s="319"/>
    </row>
    <row r="940" spans="3:4">
      <c r="C940" s="319"/>
      <c r="D940" s="319"/>
    </row>
    <row r="941" spans="3:4">
      <c r="C941" s="319"/>
      <c r="D941" s="319"/>
    </row>
    <row r="942" spans="3:4">
      <c r="C942" s="319"/>
      <c r="D942" s="319"/>
    </row>
    <row r="943" spans="3:4">
      <c r="C943" s="319"/>
      <c r="D943" s="319"/>
    </row>
    <row r="944" spans="3:4">
      <c r="C944" s="319"/>
      <c r="D944" s="319"/>
    </row>
    <row r="945" spans="3:4">
      <c r="C945" s="319"/>
      <c r="D945" s="319"/>
    </row>
    <row r="946" spans="3:4">
      <c r="C946" s="319"/>
      <c r="D946" s="319"/>
    </row>
    <row r="947" spans="3:4">
      <c r="C947" s="319"/>
      <c r="D947" s="319"/>
    </row>
    <row r="948" spans="3:4">
      <c r="C948" s="319"/>
      <c r="D948" s="319"/>
    </row>
    <row r="949" spans="3:4">
      <c r="C949" s="319"/>
      <c r="D949" s="319"/>
    </row>
    <row r="950" spans="3:4">
      <c r="C950" s="319"/>
      <c r="D950" s="319"/>
    </row>
    <row r="951" spans="3:4">
      <c r="C951" s="319"/>
      <c r="D951" s="319"/>
    </row>
    <row r="952" spans="3:4">
      <c r="C952" s="319"/>
      <c r="D952" s="319"/>
    </row>
    <row r="953" spans="3:4">
      <c r="C953" s="319"/>
      <c r="D953" s="319"/>
    </row>
    <row r="954" spans="3:4">
      <c r="C954" s="319"/>
      <c r="D954" s="319"/>
    </row>
    <row r="955" spans="3:4">
      <c r="C955" s="319"/>
      <c r="D955" s="319"/>
    </row>
    <row r="956" spans="3:4">
      <c r="C956" s="319"/>
      <c r="D956" s="319"/>
    </row>
    <row r="957" spans="3:4">
      <c r="C957" s="319"/>
      <c r="D957" s="319"/>
    </row>
    <row r="958" spans="3:4">
      <c r="C958" s="319"/>
      <c r="D958" s="319"/>
    </row>
    <row r="959" spans="3:4">
      <c r="C959" s="319"/>
      <c r="D959" s="319"/>
    </row>
    <row r="960" spans="3:4">
      <c r="C960" s="319"/>
      <c r="D960" s="319"/>
    </row>
    <row r="961" spans="3:4">
      <c r="C961" s="319"/>
      <c r="D961" s="319"/>
    </row>
    <row r="962" spans="3:4">
      <c r="C962" s="319"/>
      <c r="D962" s="319"/>
    </row>
    <row r="963" spans="3:4">
      <c r="C963" s="319"/>
      <c r="D963" s="319"/>
    </row>
    <row r="964" spans="3:4">
      <c r="C964" s="319"/>
      <c r="D964" s="319"/>
    </row>
    <row r="965" spans="3:4">
      <c r="C965" s="319"/>
      <c r="D965" s="319"/>
    </row>
    <row r="966" spans="3:4">
      <c r="C966" s="319"/>
      <c r="D966" s="319"/>
    </row>
    <row r="967" spans="3:4">
      <c r="C967" s="319"/>
      <c r="D967" s="319"/>
    </row>
    <row r="968" spans="3:4">
      <c r="C968" s="319"/>
      <c r="D968" s="319"/>
    </row>
    <row r="969" spans="3:4">
      <c r="C969" s="319"/>
      <c r="D969" s="319"/>
    </row>
    <row r="970" spans="3:4">
      <c r="C970" s="319"/>
      <c r="D970" s="319"/>
    </row>
    <row r="971" spans="3:4">
      <c r="C971" s="319"/>
      <c r="D971" s="319"/>
    </row>
    <row r="972" spans="3:4">
      <c r="C972" s="319"/>
      <c r="D972" s="319"/>
    </row>
    <row r="973" spans="3:4">
      <c r="C973" s="319"/>
      <c r="D973" s="319"/>
    </row>
    <row r="974" spans="3:4">
      <c r="C974" s="319"/>
      <c r="D974" s="319"/>
    </row>
    <row r="975" spans="3:4">
      <c r="C975" s="319"/>
      <c r="D975" s="319"/>
    </row>
    <row r="976" spans="3:4">
      <c r="C976" s="319"/>
      <c r="D976" s="319"/>
    </row>
    <row r="977" spans="3:4">
      <c r="C977" s="319"/>
      <c r="D977" s="319"/>
    </row>
    <row r="978" spans="3:4">
      <c r="C978" s="319"/>
      <c r="D978" s="319"/>
    </row>
    <row r="979" spans="3:4">
      <c r="C979" s="319"/>
      <c r="D979" s="319"/>
    </row>
    <row r="980" spans="3:4">
      <c r="C980" s="319"/>
      <c r="D980" s="319"/>
    </row>
    <row r="981" spans="3:4">
      <c r="C981" s="319"/>
      <c r="D981" s="319"/>
    </row>
    <row r="982" spans="3:4">
      <c r="C982" s="319"/>
      <c r="D982" s="319"/>
    </row>
    <row r="983" spans="3:4">
      <c r="C983" s="319"/>
      <c r="D983" s="319"/>
    </row>
    <row r="984" spans="3:4">
      <c r="C984" s="319"/>
      <c r="D984" s="319"/>
    </row>
    <row r="985" spans="3:4">
      <c r="C985" s="319"/>
      <c r="D985" s="319"/>
    </row>
    <row r="986" spans="3:4">
      <c r="C986" s="319"/>
      <c r="D986" s="319"/>
    </row>
    <row r="987" spans="3:4">
      <c r="C987" s="319"/>
      <c r="D987" s="319"/>
    </row>
    <row r="988" spans="3:4">
      <c r="C988" s="319"/>
      <c r="D988" s="319"/>
    </row>
    <row r="989" spans="3:4">
      <c r="C989" s="319"/>
      <c r="D989" s="319"/>
    </row>
    <row r="990" spans="3:4">
      <c r="C990" s="319"/>
      <c r="D990" s="319"/>
    </row>
    <row r="991" spans="3:4">
      <c r="C991" s="319"/>
      <c r="D991" s="319"/>
    </row>
    <row r="992" spans="3:4">
      <c r="C992" s="319"/>
      <c r="D992" s="319"/>
    </row>
    <row r="993" spans="3:4">
      <c r="C993" s="319"/>
      <c r="D993" s="319"/>
    </row>
    <row r="994" spans="3:4">
      <c r="C994" s="319"/>
      <c r="D994" s="319"/>
    </row>
    <row r="995" spans="3:4">
      <c r="C995" s="319"/>
      <c r="D995" s="319"/>
    </row>
    <row r="996" spans="3:4">
      <c r="C996" s="319"/>
      <c r="D996" s="319"/>
    </row>
    <row r="997" spans="3:4">
      <c r="C997" s="319"/>
      <c r="D997" s="319"/>
    </row>
    <row r="998" spans="3:4">
      <c r="C998" s="319"/>
      <c r="D998" s="319"/>
    </row>
    <row r="999" spans="3:4">
      <c r="C999" s="319"/>
      <c r="D999" s="319"/>
    </row>
    <row r="1000" spans="3:4">
      <c r="C1000" s="319"/>
      <c r="D1000" s="319"/>
    </row>
    <row r="1001" spans="3:4">
      <c r="C1001" s="319"/>
      <c r="D1001" s="319"/>
    </row>
    <row r="1002" spans="3:4">
      <c r="C1002" s="319"/>
      <c r="D1002" s="319"/>
    </row>
    <row r="1003" spans="3:4">
      <c r="C1003" s="319"/>
      <c r="D1003" s="319"/>
    </row>
    <row r="1004" spans="3:4">
      <c r="C1004" s="319"/>
      <c r="D1004" s="319"/>
    </row>
    <row r="1005" spans="3:4">
      <c r="C1005" s="319"/>
      <c r="D1005" s="319"/>
    </row>
    <row r="1006" spans="3:4">
      <c r="C1006" s="319"/>
      <c r="D1006" s="319"/>
    </row>
    <row r="1007" spans="3:4">
      <c r="C1007" s="319"/>
      <c r="D1007" s="319"/>
    </row>
    <row r="1008" spans="3:4">
      <c r="C1008" s="319"/>
      <c r="D1008" s="319"/>
    </row>
    <row r="1009" spans="3:4">
      <c r="C1009" s="319"/>
      <c r="D1009" s="319"/>
    </row>
    <row r="1010" spans="3:4">
      <c r="C1010" s="319"/>
      <c r="D1010" s="319"/>
    </row>
    <row r="1011" spans="3:4">
      <c r="C1011" s="319"/>
      <c r="D1011" s="319"/>
    </row>
    <row r="1012" spans="3:4">
      <c r="C1012" s="319"/>
      <c r="D1012" s="319"/>
    </row>
    <row r="1013" spans="3:4">
      <c r="C1013" s="319"/>
      <c r="D1013" s="319"/>
    </row>
    <row r="1014" spans="3:4">
      <c r="C1014" s="319"/>
      <c r="D1014" s="319"/>
    </row>
    <row r="1015" spans="3:4">
      <c r="C1015" s="319"/>
      <c r="D1015" s="319"/>
    </row>
    <row r="1016" spans="3:4">
      <c r="C1016" s="319"/>
      <c r="D1016" s="319"/>
    </row>
    <row r="1017" spans="3:4">
      <c r="C1017" s="319"/>
      <c r="D1017" s="319"/>
    </row>
    <row r="1018" spans="3:4">
      <c r="C1018" s="319"/>
      <c r="D1018" s="319"/>
    </row>
    <row r="1019" spans="3:4">
      <c r="C1019" s="319"/>
      <c r="D1019" s="319"/>
    </row>
    <row r="1020" spans="3:4">
      <c r="C1020" s="319"/>
      <c r="D1020" s="319"/>
    </row>
    <row r="1021" spans="3:4">
      <c r="C1021" s="319"/>
      <c r="D1021" s="319"/>
    </row>
    <row r="1022" spans="3:4">
      <c r="C1022" s="319"/>
      <c r="D1022" s="319"/>
    </row>
    <row r="1023" spans="3:4">
      <c r="C1023" s="319"/>
      <c r="D1023" s="319"/>
    </row>
    <row r="1024" spans="3:4">
      <c r="C1024" s="319"/>
      <c r="D1024" s="319"/>
    </row>
    <row r="1025" spans="3:4">
      <c r="C1025" s="319"/>
      <c r="D1025" s="319"/>
    </row>
    <row r="1026" spans="3:4">
      <c r="C1026" s="319"/>
      <c r="D1026" s="319"/>
    </row>
    <row r="1027" spans="3:4">
      <c r="C1027" s="319"/>
      <c r="D1027" s="319"/>
    </row>
    <row r="1028" spans="3:4">
      <c r="C1028" s="319"/>
      <c r="D1028" s="319"/>
    </row>
    <row r="1029" spans="3:4">
      <c r="C1029" s="319"/>
      <c r="D1029" s="319"/>
    </row>
    <row r="1030" spans="3:4">
      <c r="C1030" s="319"/>
      <c r="D1030" s="319"/>
    </row>
    <row r="1031" spans="3:4">
      <c r="C1031" s="319"/>
      <c r="D1031" s="319"/>
    </row>
    <row r="1032" spans="3:4">
      <c r="C1032" s="319"/>
      <c r="D1032" s="319"/>
    </row>
    <row r="1033" spans="3:4">
      <c r="C1033" s="319"/>
      <c r="D1033" s="319"/>
    </row>
    <row r="1034" spans="3:4">
      <c r="C1034" s="319"/>
      <c r="D1034" s="319"/>
    </row>
    <row r="1035" spans="3:4">
      <c r="C1035" s="319"/>
      <c r="D1035" s="319"/>
    </row>
    <row r="1036" spans="3:4">
      <c r="C1036" s="319"/>
      <c r="D1036" s="319"/>
    </row>
    <row r="1037" spans="3:4">
      <c r="C1037" s="319"/>
      <c r="D1037" s="319"/>
    </row>
    <row r="1038" spans="3:4">
      <c r="C1038" s="319"/>
      <c r="D1038" s="319"/>
    </row>
    <row r="1039" spans="3:4">
      <c r="C1039" s="319"/>
      <c r="D1039" s="319"/>
    </row>
    <row r="1040" spans="3:4">
      <c r="C1040" s="319"/>
      <c r="D1040" s="319"/>
    </row>
    <row r="1041" spans="3:4">
      <c r="C1041" s="319"/>
      <c r="D1041" s="319"/>
    </row>
    <row r="1042" spans="3:4">
      <c r="C1042" s="319"/>
      <c r="D1042" s="319"/>
    </row>
    <row r="1043" spans="3:4">
      <c r="C1043" s="319"/>
      <c r="D1043" s="319"/>
    </row>
    <row r="1044" spans="3:4">
      <c r="C1044" s="319"/>
      <c r="D1044" s="319"/>
    </row>
    <row r="1045" spans="3:4">
      <c r="C1045" s="319"/>
      <c r="D1045" s="319"/>
    </row>
    <row r="1046" spans="3:4">
      <c r="C1046" s="319"/>
      <c r="D1046" s="319"/>
    </row>
    <row r="1047" spans="3:4">
      <c r="C1047" s="319"/>
      <c r="D1047" s="319"/>
    </row>
    <row r="1048" spans="3:4">
      <c r="C1048" s="319"/>
      <c r="D1048" s="319"/>
    </row>
    <row r="1049" spans="3:4">
      <c r="C1049" s="319"/>
      <c r="D1049" s="319"/>
    </row>
    <row r="1050" spans="3:4">
      <c r="C1050" s="319"/>
      <c r="D1050" s="319"/>
    </row>
    <row r="1051" spans="3:4">
      <c r="C1051" s="319"/>
      <c r="D1051" s="319"/>
    </row>
    <row r="1052" spans="3:4">
      <c r="C1052" s="319"/>
      <c r="D1052" s="319"/>
    </row>
    <row r="1053" spans="3:4">
      <c r="C1053" s="319"/>
      <c r="D1053" s="319"/>
    </row>
    <row r="1054" spans="3:4">
      <c r="C1054" s="319"/>
      <c r="D1054" s="319"/>
    </row>
    <row r="1055" spans="3:4">
      <c r="C1055" s="319"/>
      <c r="D1055" s="319"/>
    </row>
    <row r="1056" spans="3:4">
      <c r="C1056" s="319"/>
      <c r="D1056" s="319"/>
    </row>
    <row r="1057" spans="3:4">
      <c r="C1057" s="319"/>
      <c r="D1057" s="319"/>
    </row>
    <row r="1058" spans="3:4">
      <c r="C1058" s="319"/>
      <c r="D1058" s="319"/>
    </row>
    <row r="1059" spans="3:4">
      <c r="C1059" s="319"/>
      <c r="D1059" s="319"/>
    </row>
    <row r="1060" spans="3:4">
      <c r="C1060" s="319"/>
      <c r="D1060" s="319"/>
    </row>
    <row r="1061" spans="3:4">
      <c r="C1061" s="319"/>
      <c r="D1061" s="319"/>
    </row>
    <row r="1062" spans="3:4">
      <c r="C1062" s="319"/>
      <c r="D1062" s="319"/>
    </row>
    <row r="1063" spans="3:4">
      <c r="C1063" s="319"/>
      <c r="D1063" s="319"/>
    </row>
    <row r="1064" spans="3:4">
      <c r="C1064" s="319"/>
      <c r="D1064" s="319"/>
    </row>
    <row r="1065" spans="3:4">
      <c r="C1065" s="319"/>
      <c r="D1065" s="319"/>
    </row>
    <row r="1066" spans="3:4">
      <c r="C1066" s="319"/>
      <c r="D1066" s="319"/>
    </row>
    <row r="1067" spans="3:4">
      <c r="C1067" s="319"/>
      <c r="D1067" s="319"/>
    </row>
    <row r="1068" spans="3:4">
      <c r="C1068" s="319"/>
      <c r="D1068" s="319"/>
    </row>
    <row r="1069" spans="3:4">
      <c r="C1069" s="319"/>
      <c r="D1069" s="319"/>
    </row>
    <row r="1070" spans="3:4">
      <c r="C1070" s="319"/>
      <c r="D1070" s="319"/>
    </row>
    <row r="1071" spans="3:4">
      <c r="C1071" s="319"/>
      <c r="D1071" s="319"/>
    </row>
    <row r="1072" spans="3:4">
      <c r="C1072" s="319"/>
      <c r="D1072" s="319"/>
    </row>
    <row r="1073" spans="3:4">
      <c r="C1073" s="319"/>
      <c r="D1073" s="319"/>
    </row>
    <row r="1074" spans="3:4">
      <c r="C1074" s="319"/>
      <c r="D1074" s="319"/>
    </row>
    <row r="1075" spans="3:4">
      <c r="C1075" s="319"/>
      <c r="D1075" s="319"/>
    </row>
    <row r="1076" spans="3:4">
      <c r="C1076" s="319"/>
      <c r="D1076" s="319"/>
    </row>
    <row r="1077" spans="3:4">
      <c r="C1077" s="319"/>
      <c r="D1077" s="319"/>
    </row>
    <row r="1078" spans="3:4">
      <c r="C1078" s="319"/>
      <c r="D1078" s="319"/>
    </row>
    <row r="1079" spans="3:4">
      <c r="C1079" s="319"/>
      <c r="D1079" s="319"/>
    </row>
    <row r="1080" spans="3:4">
      <c r="C1080" s="319"/>
      <c r="D1080" s="319"/>
    </row>
    <row r="1081" spans="3:4">
      <c r="C1081" s="319"/>
      <c r="D1081" s="319"/>
    </row>
    <row r="1082" spans="3:4">
      <c r="C1082" s="319"/>
      <c r="D1082" s="319"/>
    </row>
    <row r="1083" spans="3:4">
      <c r="C1083" s="319"/>
      <c r="D1083" s="319"/>
    </row>
    <row r="1084" spans="3:4">
      <c r="C1084" s="319"/>
      <c r="D1084" s="319"/>
    </row>
    <row r="1085" spans="3:4">
      <c r="C1085" s="319"/>
      <c r="D1085" s="319"/>
    </row>
    <row r="1086" spans="3:4">
      <c r="C1086" s="319"/>
      <c r="D1086" s="319"/>
    </row>
    <row r="1087" spans="3:4">
      <c r="C1087" s="319"/>
      <c r="D1087" s="319"/>
    </row>
    <row r="1088" spans="3:4">
      <c r="C1088" s="319"/>
      <c r="D1088" s="319"/>
    </row>
    <row r="1089" spans="3:4">
      <c r="C1089" s="319"/>
      <c r="D1089" s="319"/>
    </row>
    <row r="1090" spans="3:4">
      <c r="C1090" s="319"/>
      <c r="D1090" s="319"/>
    </row>
    <row r="1091" spans="3:4">
      <c r="C1091" s="319"/>
      <c r="D1091" s="319"/>
    </row>
    <row r="1092" spans="3:4">
      <c r="C1092" s="319"/>
      <c r="D1092" s="319"/>
    </row>
    <row r="1093" spans="3:4">
      <c r="C1093" s="319"/>
      <c r="D1093" s="319"/>
    </row>
    <row r="1094" spans="3:4">
      <c r="C1094" s="319"/>
      <c r="D1094" s="319"/>
    </row>
    <row r="1095" spans="3:4">
      <c r="C1095" s="319"/>
      <c r="D1095" s="319"/>
    </row>
    <row r="1096" spans="3:4">
      <c r="C1096" s="319"/>
      <c r="D1096" s="319"/>
    </row>
    <row r="1097" spans="3:4">
      <c r="C1097" s="319"/>
      <c r="D1097" s="319"/>
    </row>
    <row r="1098" spans="3:4">
      <c r="C1098" s="319"/>
      <c r="D1098" s="319"/>
    </row>
    <row r="1099" spans="3:4">
      <c r="C1099" s="319"/>
      <c r="D1099" s="319"/>
    </row>
    <row r="1100" spans="3:4">
      <c r="C1100" s="319"/>
      <c r="D1100" s="319"/>
    </row>
    <row r="1101" spans="3:4">
      <c r="C1101" s="319"/>
      <c r="D1101" s="319"/>
    </row>
    <row r="1102" spans="3:4">
      <c r="C1102" s="319"/>
      <c r="D1102" s="319"/>
    </row>
    <row r="1103" spans="3:4">
      <c r="C1103" s="319"/>
      <c r="D1103" s="319"/>
    </row>
    <row r="1104" spans="3:4">
      <c r="C1104" s="319"/>
      <c r="D1104" s="319"/>
    </row>
    <row r="1105" spans="3:4">
      <c r="C1105" s="319"/>
      <c r="D1105" s="319"/>
    </row>
    <row r="1106" spans="3:4">
      <c r="C1106" s="319"/>
      <c r="D1106" s="319"/>
    </row>
    <row r="1107" spans="3:4">
      <c r="C1107" s="319"/>
      <c r="D1107" s="319"/>
    </row>
    <row r="1108" spans="3:4">
      <c r="C1108" s="319"/>
      <c r="D1108" s="319"/>
    </row>
    <row r="1109" spans="3:4">
      <c r="C1109" s="319"/>
      <c r="D1109" s="319"/>
    </row>
    <row r="1110" spans="3:4">
      <c r="C1110" s="319"/>
      <c r="D1110" s="319"/>
    </row>
    <row r="1111" spans="3:4">
      <c r="C1111" s="319"/>
      <c r="D1111" s="319"/>
    </row>
    <row r="1112" spans="3:4">
      <c r="C1112" s="319"/>
      <c r="D1112" s="319"/>
    </row>
    <row r="1113" spans="3:4">
      <c r="C1113" s="319"/>
      <c r="D1113" s="319"/>
    </row>
    <row r="1114" spans="3:4">
      <c r="C1114" s="319"/>
      <c r="D1114" s="319"/>
    </row>
    <row r="1115" spans="3:4">
      <c r="C1115" s="319"/>
      <c r="D1115" s="319"/>
    </row>
    <row r="1116" spans="3:4">
      <c r="C1116" s="319"/>
      <c r="D1116" s="319"/>
    </row>
    <row r="1117" spans="3:4">
      <c r="C1117" s="319"/>
      <c r="D1117" s="319"/>
    </row>
    <row r="1118" spans="3:4">
      <c r="C1118" s="319"/>
      <c r="D1118" s="319"/>
    </row>
    <row r="1119" spans="3:4">
      <c r="C1119" s="319"/>
      <c r="D1119" s="319"/>
    </row>
    <row r="1120" spans="3:4">
      <c r="C1120" s="319"/>
      <c r="D1120" s="319"/>
    </row>
    <row r="1121" spans="3:4">
      <c r="C1121" s="319"/>
      <c r="D1121" s="319"/>
    </row>
    <row r="1122" spans="3:4">
      <c r="C1122" s="319"/>
      <c r="D1122" s="319"/>
    </row>
    <row r="1123" spans="3:4">
      <c r="C1123" s="319"/>
      <c r="D1123" s="319"/>
    </row>
    <row r="1124" spans="3:4">
      <c r="C1124" s="319"/>
      <c r="D1124" s="319"/>
    </row>
    <row r="1125" spans="3:4">
      <c r="C1125" s="319"/>
      <c r="D1125" s="319"/>
    </row>
    <row r="1126" spans="3:4">
      <c r="C1126" s="319"/>
      <c r="D1126" s="319"/>
    </row>
    <row r="1127" spans="3:4">
      <c r="C1127" s="319"/>
      <c r="D1127" s="319"/>
    </row>
    <row r="1128" spans="3:4">
      <c r="C1128" s="319"/>
      <c r="D1128" s="319"/>
    </row>
    <row r="1129" spans="3:4">
      <c r="C1129" s="319"/>
      <c r="D1129" s="319"/>
    </row>
    <row r="1130" spans="3:4">
      <c r="C1130" s="319"/>
      <c r="D1130" s="319"/>
    </row>
    <row r="1131" spans="3:4">
      <c r="C1131" s="319"/>
      <c r="D1131" s="319"/>
    </row>
    <row r="1132" spans="3:4">
      <c r="C1132" s="319"/>
      <c r="D1132" s="319"/>
    </row>
    <row r="1133" spans="3:4">
      <c r="C1133" s="319"/>
      <c r="D1133" s="319"/>
    </row>
    <row r="1134" spans="3:4">
      <c r="C1134" s="319"/>
      <c r="D1134" s="319"/>
    </row>
    <row r="1135" spans="3:4">
      <c r="C1135" s="319"/>
      <c r="D1135" s="319"/>
    </row>
    <row r="1136" spans="3:4">
      <c r="C1136" s="319"/>
      <c r="D1136" s="319"/>
    </row>
    <row r="1137" spans="3:4">
      <c r="C1137" s="319"/>
      <c r="D1137" s="319"/>
    </row>
    <row r="1138" spans="3:4">
      <c r="C1138" s="319"/>
      <c r="D1138" s="319"/>
    </row>
    <row r="1139" spans="3:4">
      <c r="C1139" s="319"/>
      <c r="D1139" s="319"/>
    </row>
    <row r="1140" spans="3:4">
      <c r="C1140" s="319"/>
      <c r="D1140" s="319"/>
    </row>
    <row r="1141" spans="3:4">
      <c r="C1141" s="319"/>
      <c r="D1141" s="319"/>
    </row>
    <row r="1142" spans="3:4">
      <c r="C1142" s="319"/>
      <c r="D1142" s="319"/>
    </row>
    <row r="1143" spans="3:4">
      <c r="C1143" s="319"/>
      <c r="D1143" s="319"/>
    </row>
    <row r="1144" spans="3:4">
      <c r="C1144" s="319"/>
      <c r="D1144" s="319"/>
    </row>
    <row r="1145" spans="3:4">
      <c r="C1145" s="319"/>
      <c r="D1145" s="319"/>
    </row>
    <row r="1146" spans="3:4">
      <c r="C1146" s="319"/>
      <c r="D1146" s="319"/>
    </row>
    <row r="1147" spans="3:4">
      <c r="C1147" s="319"/>
      <c r="D1147" s="319"/>
    </row>
    <row r="1148" spans="3:4">
      <c r="C1148" s="319"/>
      <c r="D1148" s="319"/>
    </row>
    <row r="1149" spans="3:4">
      <c r="C1149" s="319"/>
      <c r="D1149" s="319"/>
    </row>
    <row r="1150" spans="3:4">
      <c r="C1150" s="319"/>
      <c r="D1150" s="319"/>
    </row>
    <row r="1151" spans="3:4">
      <c r="C1151" s="319"/>
      <c r="D1151" s="319"/>
    </row>
    <row r="1152" spans="3:4">
      <c r="C1152" s="319"/>
      <c r="D1152" s="319"/>
    </row>
    <row r="1153" spans="3:4">
      <c r="C1153" s="319"/>
      <c r="D1153" s="319"/>
    </row>
    <row r="1154" spans="3:4">
      <c r="C1154" s="319"/>
      <c r="D1154" s="319"/>
    </row>
    <row r="1155" spans="3:4">
      <c r="C1155" s="319"/>
      <c r="D1155" s="319"/>
    </row>
    <row r="1156" spans="3:4">
      <c r="C1156" s="319"/>
      <c r="D1156" s="319"/>
    </row>
    <row r="1157" spans="3:4">
      <c r="C1157" s="319"/>
      <c r="D1157" s="319"/>
    </row>
    <row r="1158" spans="3:4">
      <c r="C1158" s="319"/>
      <c r="D1158" s="319"/>
    </row>
    <row r="1159" spans="3:4">
      <c r="C1159" s="319"/>
      <c r="D1159" s="319"/>
    </row>
    <row r="1160" spans="3:4">
      <c r="C1160" s="319"/>
      <c r="D1160" s="319"/>
    </row>
    <row r="1161" spans="3:4">
      <c r="C1161" s="319"/>
      <c r="D1161" s="319"/>
    </row>
    <row r="1162" spans="3:4">
      <c r="C1162" s="319"/>
      <c r="D1162" s="319"/>
    </row>
    <row r="1163" spans="3:4">
      <c r="C1163" s="319"/>
      <c r="D1163" s="319"/>
    </row>
    <row r="1164" spans="3:4">
      <c r="C1164" s="319"/>
      <c r="D1164" s="319"/>
    </row>
    <row r="1165" spans="3:4">
      <c r="C1165" s="319"/>
      <c r="D1165" s="319"/>
    </row>
    <row r="1166" spans="3:4">
      <c r="C1166" s="319"/>
      <c r="D1166" s="319"/>
    </row>
    <row r="1167" spans="3:4">
      <c r="C1167" s="319"/>
      <c r="D1167" s="319"/>
    </row>
    <row r="1168" spans="3:4">
      <c r="C1168" s="319"/>
      <c r="D1168" s="319"/>
    </row>
    <row r="1169" spans="3:4">
      <c r="C1169" s="319"/>
      <c r="D1169" s="319"/>
    </row>
    <row r="1170" spans="3:4">
      <c r="C1170" s="319"/>
      <c r="D1170" s="319"/>
    </row>
    <row r="1171" spans="3:4">
      <c r="C1171" s="319"/>
      <c r="D1171" s="319"/>
    </row>
    <row r="1172" spans="3:4">
      <c r="C1172" s="319"/>
      <c r="D1172" s="319"/>
    </row>
    <row r="1173" spans="3:4">
      <c r="C1173" s="319"/>
      <c r="D1173" s="319"/>
    </row>
    <row r="1174" spans="3:4">
      <c r="C1174" s="319"/>
      <c r="D1174" s="319"/>
    </row>
    <row r="1175" spans="3:4">
      <c r="C1175" s="319"/>
      <c r="D1175" s="319"/>
    </row>
    <row r="1176" spans="3:4">
      <c r="C1176" s="319"/>
      <c r="D1176" s="319"/>
    </row>
    <row r="1177" spans="3:4">
      <c r="C1177" s="319"/>
      <c r="D1177" s="319"/>
    </row>
    <row r="1178" spans="3:4">
      <c r="C1178" s="319"/>
      <c r="D1178" s="319"/>
    </row>
    <row r="1179" spans="3:4">
      <c r="C1179" s="319"/>
      <c r="D1179" s="319"/>
    </row>
    <row r="1180" spans="3:4">
      <c r="C1180" s="319"/>
      <c r="D1180" s="319"/>
    </row>
    <row r="1181" spans="3:4">
      <c r="C1181" s="319"/>
      <c r="D1181" s="319"/>
    </row>
    <row r="1182" spans="3:4">
      <c r="C1182" s="319"/>
      <c r="D1182" s="319"/>
    </row>
    <row r="1183" spans="3:4">
      <c r="C1183" s="319"/>
      <c r="D1183" s="319"/>
    </row>
    <row r="1184" spans="3:4">
      <c r="C1184" s="319"/>
      <c r="D1184" s="319"/>
    </row>
    <row r="1185" spans="3:4">
      <c r="C1185" s="319"/>
      <c r="D1185" s="319"/>
    </row>
    <row r="1186" spans="3:4">
      <c r="C1186" s="319"/>
      <c r="D1186" s="319"/>
    </row>
    <row r="1187" spans="3:4">
      <c r="C1187" s="319"/>
      <c r="D1187" s="319"/>
    </row>
    <row r="1188" spans="3:4">
      <c r="C1188" s="319"/>
      <c r="D1188" s="319"/>
    </row>
    <row r="1189" spans="3:4">
      <c r="C1189" s="319"/>
      <c r="D1189" s="319"/>
    </row>
    <row r="1190" spans="3:4">
      <c r="C1190" s="319"/>
      <c r="D1190" s="319"/>
    </row>
    <row r="1191" spans="3:4">
      <c r="C1191" s="319"/>
      <c r="D1191" s="319"/>
    </row>
    <row r="1192" spans="3:4">
      <c r="C1192" s="319"/>
      <c r="D1192" s="319"/>
    </row>
    <row r="1193" spans="3:4">
      <c r="C1193" s="319"/>
      <c r="D1193" s="319"/>
    </row>
    <row r="1194" spans="3:4">
      <c r="C1194" s="319"/>
      <c r="D1194" s="319"/>
    </row>
    <row r="1195" spans="3:4">
      <c r="C1195" s="319"/>
      <c r="D1195" s="319"/>
    </row>
    <row r="1196" spans="3:4">
      <c r="C1196" s="319"/>
      <c r="D1196" s="319"/>
    </row>
    <row r="1197" spans="3:4">
      <c r="C1197" s="319"/>
      <c r="D1197" s="319"/>
    </row>
    <row r="1198" spans="3:4">
      <c r="C1198" s="319"/>
      <c r="D1198" s="319"/>
    </row>
    <row r="1199" spans="3:4">
      <c r="C1199" s="319"/>
      <c r="D1199" s="319"/>
    </row>
    <row r="1200" spans="3:4">
      <c r="C1200" s="319"/>
      <c r="D1200" s="319"/>
    </row>
    <row r="1201" spans="3:4">
      <c r="C1201" s="319"/>
      <c r="D1201" s="319"/>
    </row>
    <row r="1202" spans="3:4">
      <c r="C1202" s="319"/>
      <c r="D1202" s="319"/>
    </row>
    <row r="1203" spans="3:4">
      <c r="C1203" s="319"/>
      <c r="D1203" s="319"/>
    </row>
    <row r="1204" spans="3:4">
      <c r="C1204" s="319"/>
      <c r="D1204" s="319"/>
    </row>
    <row r="1205" spans="3:4">
      <c r="C1205" s="319"/>
      <c r="D1205" s="319"/>
    </row>
    <row r="1206" spans="3:4">
      <c r="C1206" s="319"/>
      <c r="D1206" s="319"/>
    </row>
    <row r="1207" spans="3:4">
      <c r="C1207" s="319"/>
      <c r="D1207" s="319"/>
    </row>
    <row r="1208" spans="3:4">
      <c r="C1208" s="319"/>
      <c r="D1208" s="319"/>
    </row>
    <row r="1209" spans="3:4">
      <c r="C1209" s="319"/>
      <c r="D1209" s="319"/>
    </row>
    <row r="1210" spans="3:4">
      <c r="C1210" s="319"/>
      <c r="D1210" s="319"/>
    </row>
    <row r="1211" spans="3:4">
      <c r="C1211" s="319"/>
      <c r="D1211" s="319"/>
    </row>
    <row r="1212" spans="3:4">
      <c r="C1212" s="319"/>
      <c r="D1212" s="319"/>
    </row>
    <row r="1213" spans="3:4">
      <c r="C1213" s="319"/>
      <c r="D1213" s="319"/>
    </row>
    <row r="1214" spans="3:4">
      <c r="C1214" s="319"/>
      <c r="D1214" s="319"/>
    </row>
    <row r="1215" spans="3:4">
      <c r="C1215" s="319"/>
      <c r="D1215" s="319"/>
    </row>
    <row r="1216" spans="3:4">
      <c r="C1216" s="319"/>
      <c r="D1216" s="319"/>
    </row>
    <row r="1217" spans="3:4">
      <c r="C1217" s="319"/>
      <c r="D1217" s="319"/>
    </row>
    <row r="1218" spans="3:4">
      <c r="C1218" s="319"/>
      <c r="D1218" s="319"/>
    </row>
    <row r="1219" spans="3:4">
      <c r="C1219" s="319"/>
      <c r="D1219" s="319"/>
    </row>
    <row r="1220" spans="3:4">
      <c r="C1220" s="319"/>
      <c r="D1220" s="319"/>
    </row>
    <row r="1221" spans="3:4">
      <c r="C1221" s="319"/>
      <c r="D1221" s="319"/>
    </row>
    <row r="1222" spans="3:4">
      <c r="C1222" s="319"/>
      <c r="D1222" s="319"/>
    </row>
    <row r="1223" spans="3:4">
      <c r="C1223" s="319"/>
      <c r="D1223" s="319"/>
    </row>
    <row r="1224" spans="3:4">
      <c r="C1224" s="319"/>
      <c r="D1224" s="319"/>
    </row>
    <row r="1225" spans="3:4">
      <c r="C1225" s="319"/>
      <c r="D1225" s="319"/>
    </row>
    <row r="1226" spans="3:4">
      <c r="C1226" s="319"/>
      <c r="D1226" s="319"/>
    </row>
    <row r="1227" spans="3:4">
      <c r="C1227" s="319"/>
      <c r="D1227" s="319"/>
    </row>
    <row r="1228" spans="3:4">
      <c r="C1228" s="319"/>
      <c r="D1228" s="319"/>
    </row>
    <row r="1229" spans="3:4">
      <c r="C1229" s="319"/>
      <c r="D1229" s="319"/>
    </row>
    <row r="1230" spans="3:4">
      <c r="C1230" s="319"/>
      <c r="D1230" s="319"/>
    </row>
    <row r="1231" spans="3:4">
      <c r="C1231" s="319"/>
      <c r="D1231" s="319"/>
    </row>
    <row r="1232" spans="3:4">
      <c r="C1232" s="319"/>
      <c r="D1232" s="319"/>
    </row>
    <row r="1233" spans="3:4">
      <c r="C1233" s="319"/>
      <c r="D1233" s="319"/>
    </row>
    <row r="1234" spans="3:4">
      <c r="C1234" s="319"/>
      <c r="D1234" s="319"/>
    </row>
    <row r="1235" spans="3:4">
      <c r="C1235" s="319"/>
      <c r="D1235" s="319"/>
    </row>
    <row r="1236" spans="3:4">
      <c r="C1236" s="319"/>
      <c r="D1236" s="319"/>
    </row>
    <row r="1237" spans="3:4">
      <c r="C1237" s="319"/>
      <c r="D1237" s="319"/>
    </row>
    <row r="1238" spans="3:4">
      <c r="C1238" s="319"/>
      <c r="D1238" s="319"/>
    </row>
    <row r="1239" spans="3:4">
      <c r="C1239" s="319"/>
      <c r="D1239" s="319"/>
    </row>
    <row r="1240" spans="3:4">
      <c r="C1240" s="319"/>
      <c r="D1240" s="319"/>
    </row>
    <row r="1241" spans="3:4">
      <c r="C1241" s="319"/>
      <c r="D1241" s="319"/>
    </row>
    <row r="1242" spans="3:4">
      <c r="C1242" s="319"/>
      <c r="D1242" s="319"/>
    </row>
    <row r="1243" spans="3:4">
      <c r="C1243" s="319"/>
      <c r="D1243" s="319"/>
    </row>
    <row r="1244" spans="3:4">
      <c r="C1244" s="319"/>
      <c r="D1244" s="319"/>
    </row>
    <row r="1245" spans="3:4">
      <c r="C1245" s="319"/>
      <c r="D1245" s="319"/>
    </row>
    <row r="1246" spans="3:4">
      <c r="C1246" s="319"/>
      <c r="D1246" s="319"/>
    </row>
    <row r="1247" spans="3:4">
      <c r="C1247" s="319"/>
      <c r="D1247" s="319"/>
    </row>
    <row r="1248" spans="3:4">
      <c r="C1248" s="319"/>
      <c r="D1248" s="319"/>
    </row>
    <row r="1249" spans="3:4">
      <c r="C1249" s="319"/>
      <c r="D1249" s="319"/>
    </row>
    <row r="1250" spans="3:4">
      <c r="C1250" s="319"/>
      <c r="D1250" s="319"/>
    </row>
    <row r="1251" spans="3:4">
      <c r="C1251" s="319"/>
      <c r="D1251" s="319"/>
    </row>
    <row r="1252" spans="3:4">
      <c r="C1252" s="319"/>
      <c r="D1252" s="319"/>
    </row>
    <row r="1253" spans="3:4">
      <c r="C1253" s="319"/>
      <c r="D1253" s="319"/>
    </row>
    <row r="1254" spans="3:4">
      <c r="C1254" s="319"/>
      <c r="D1254" s="319"/>
    </row>
    <row r="1255" spans="3:4">
      <c r="C1255" s="319"/>
      <c r="D1255" s="319"/>
    </row>
    <row r="1256" spans="3:4">
      <c r="C1256" s="319"/>
      <c r="D1256" s="319"/>
    </row>
    <row r="1257" spans="3:4">
      <c r="C1257" s="319"/>
      <c r="D1257" s="319"/>
    </row>
    <row r="1258" spans="3:4">
      <c r="C1258" s="319"/>
      <c r="D1258" s="319"/>
    </row>
    <row r="1259" spans="3:4">
      <c r="C1259" s="319"/>
      <c r="D1259" s="319"/>
    </row>
    <row r="1260" spans="3:4">
      <c r="C1260" s="319"/>
      <c r="D1260" s="319"/>
    </row>
    <row r="1261" spans="3:4">
      <c r="C1261" s="319"/>
      <c r="D1261" s="319"/>
    </row>
    <row r="1262" spans="3:4">
      <c r="C1262" s="319"/>
      <c r="D1262" s="319"/>
    </row>
    <row r="1263" spans="3:4">
      <c r="C1263" s="319"/>
      <c r="D1263" s="319"/>
    </row>
    <row r="1264" spans="3:4">
      <c r="C1264" s="319"/>
      <c r="D1264" s="319"/>
    </row>
    <row r="1265" spans="3:4">
      <c r="C1265" s="319"/>
      <c r="D1265" s="319"/>
    </row>
    <row r="1266" spans="3:4">
      <c r="C1266" s="319"/>
      <c r="D1266" s="319"/>
    </row>
    <row r="1267" spans="3:4">
      <c r="C1267" s="319"/>
      <c r="D1267" s="319"/>
    </row>
    <row r="1268" spans="3:4">
      <c r="C1268" s="319"/>
      <c r="D1268" s="319"/>
    </row>
    <row r="1269" spans="3:4">
      <c r="C1269" s="319"/>
      <c r="D1269" s="319"/>
    </row>
    <row r="1270" spans="3:4">
      <c r="C1270" s="319"/>
      <c r="D1270" s="319"/>
    </row>
    <row r="1271" spans="3:4">
      <c r="C1271" s="319"/>
      <c r="D1271" s="319"/>
    </row>
    <row r="1272" spans="3:4">
      <c r="C1272" s="319"/>
      <c r="D1272" s="319"/>
    </row>
    <row r="1273" spans="3:4">
      <c r="C1273" s="319"/>
      <c r="D1273" s="319"/>
    </row>
    <row r="1274" spans="3:4">
      <c r="C1274" s="319"/>
      <c r="D1274" s="319"/>
    </row>
    <row r="1275" spans="3:4">
      <c r="C1275" s="319"/>
      <c r="D1275" s="319"/>
    </row>
    <row r="1276" spans="3:4">
      <c r="C1276" s="319"/>
      <c r="D1276" s="319"/>
    </row>
    <row r="1277" spans="3:4">
      <c r="C1277" s="319"/>
      <c r="D1277" s="319"/>
    </row>
    <row r="1278" spans="3:4">
      <c r="C1278" s="319"/>
      <c r="D1278" s="319"/>
    </row>
    <row r="1279" spans="3:4">
      <c r="C1279" s="319"/>
      <c r="D1279" s="319"/>
    </row>
    <row r="1280" spans="3:4">
      <c r="C1280" s="319"/>
      <c r="D1280" s="319"/>
    </row>
    <row r="1281" spans="3:4">
      <c r="C1281" s="319"/>
      <c r="D1281" s="319"/>
    </row>
    <row r="1282" spans="3:4">
      <c r="C1282" s="319"/>
      <c r="D1282" s="319"/>
    </row>
    <row r="1283" spans="3:4">
      <c r="C1283" s="319"/>
      <c r="D1283" s="319"/>
    </row>
    <row r="1284" spans="3:4">
      <c r="C1284" s="319"/>
      <c r="D1284" s="319"/>
    </row>
    <row r="1285" spans="3:4">
      <c r="C1285" s="319"/>
      <c r="D1285" s="319"/>
    </row>
    <row r="1286" spans="3:4">
      <c r="C1286" s="319"/>
      <c r="D1286" s="319"/>
    </row>
    <row r="1287" spans="3:4">
      <c r="C1287" s="319"/>
      <c r="D1287" s="319"/>
    </row>
    <row r="1288" spans="3:4">
      <c r="C1288" s="319"/>
      <c r="D1288" s="319"/>
    </row>
    <row r="1289" spans="3:4">
      <c r="C1289" s="319"/>
      <c r="D1289" s="319"/>
    </row>
    <row r="1290" spans="3:4">
      <c r="C1290" s="319"/>
      <c r="D1290" s="319"/>
    </row>
    <row r="1291" spans="3:4">
      <c r="C1291" s="319"/>
      <c r="D1291" s="319"/>
    </row>
    <row r="1292" spans="3:4">
      <c r="C1292" s="319"/>
      <c r="D1292" s="319"/>
    </row>
    <row r="1293" spans="3:4">
      <c r="C1293" s="319"/>
      <c r="D1293" s="319"/>
    </row>
    <row r="1294" spans="3:4">
      <c r="C1294" s="319"/>
      <c r="D1294" s="319"/>
    </row>
    <row r="1295" spans="3:4">
      <c r="C1295" s="319"/>
      <c r="D1295" s="319"/>
    </row>
    <row r="1296" spans="3:4">
      <c r="C1296" s="319"/>
      <c r="D1296" s="319"/>
    </row>
    <row r="1297" spans="3:4">
      <c r="C1297" s="319"/>
      <c r="D1297" s="319"/>
    </row>
    <row r="1298" spans="3:4">
      <c r="C1298" s="319"/>
      <c r="D1298" s="319"/>
    </row>
    <row r="1299" spans="3:4">
      <c r="C1299" s="319"/>
      <c r="D1299" s="319"/>
    </row>
    <row r="1300" spans="3:4">
      <c r="C1300" s="319"/>
      <c r="D1300" s="319"/>
    </row>
    <row r="1301" spans="3:4">
      <c r="C1301" s="319"/>
      <c r="D1301" s="319"/>
    </row>
    <row r="1302" spans="3:4">
      <c r="C1302" s="319"/>
      <c r="D1302" s="319"/>
    </row>
    <row r="1303" spans="3:4">
      <c r="C1303" s="319"/>
      <c r="D1303" s="319"/>
    </row>
    <row r="1304" spans="3:4">
      <c r="C1304" s="319"/>
      <c r="D1304" s="319"/>
    </row>
    <row r="1305" spans="3:4">
      <c r="C1305" s="319"/>
      <c r="D1305" s="319"/>
    </row>
    <row r="1306" spans="3:4">
      <c r="C1306" s="319"/>
      <c r="D1306" s="319"/>
    </row>
    <row r="1307" spans="3:4">
      <c r="C1307" s="319"/>
      <c r="D1307" s="319"/>
    </row>
    <row r="1308" spans="3:4">
      <c r="C1308" s="319"/>
      <c r="D1308" s="319"/>
    </row>
    <row r="1309" spans="3:4">
      <c r="C1309" s="319"/>
      <c r="D1309" s="319"/>
    </row>
    <row r="1310" spans="3:4">
      <c r="C1310" s="319"/>
      <c r="D1310" s="319"/>
    </row>
    <row r="1311" spans="3:4">
      <c r="C1311" s="319"/>
      <c r="D1311" s="319"/>
    </row>
    <row r="1312" spans="3:4">
      <c r="C1312" s="319"/>
      <c r="D1312" s="319"/>
    </row>
    <row r="1313" spans="3:4">
      <c r="C1313" s="319"/>
      <c r="D1313" s="319"/>
    </row>
    <row r="1314" spans="3:4">
      <c r="C1314" s="319"/>
      <c r="D1314" s="319"/>
    </row>
    <row r="1315" spans="3:4">
      <c r="C1315" s="319"/>
      <c r="D1315" s="319"/>
    </row>
    <row r="1316" spans="3:4">
      <c r="C1316" s="319"/>
      <c r="D1316" s="319"/>
    </row>
    <row r="1317" spans="3:4">
      <c r="C1317" s="319"/>
      <c r="D1317" s="319"/>
    </row>
    <row r="1318" spans="3:4">
      <c r="C1318" s="319"/>
      <c r="D1318" s="319"/>
    </row>
    <row r="1319" spans="3:4">
      <c r="C1319" s="319"/>
      <c r="D1319" s="319"/>
    </row>
    <row r="1320" spans="3:4">
      <c r="C1320" s="319"/>
      <c r="D1320" s="319"/>
    </row>
    <row r="1321" spans="3:4">
      <c r="C1321" s="319"/>
      <c r="D1321" s="319"/>
    </row>
    <row r="1322" spans="3:4">
      <c r="C1322" s="319"/>
      <c r="D1322" s="319"/>
    </row>
    <row r="1323" spans="3:4">
      <c r="C1323" s="319"/>
      <c r="D1323" s="319"/>
    </row>
    <row r="1324" spans="3:4">
      <c r="C1324" s="319"/>
      <c r="D1324" s="319"/>
    </row>
    <row r="1325" spans="3:4">
      <c r="C1325" s="319"/>
      <c r="D1325" s="319"/>
    </row>
    <row r="1326" spans="3:4">
      <c r="C1326" s="319"/>
      <c r="D1326" s="319"/>
    </row>
    <row r="1327" spans="3:4">
      <c r="C1327" s="319"/>
      <c r="D1327" s="319"/>
    </row>
    <row r="1328" spans="3:4">
      <c r="C1328" s="319"/>
      <c r="D1328" s="319"/>
    </row>
    <row r="1329" spans="3:4">
      <c r="C1329" s="319"/>
      <c r="D1329" s="319"/>
    </row>
    <row r="1330" spans="3:4">
      <c r="C1330" s="319"/>
      <c r="D1330" s="319"/>
    </row>
    <row r="1331" spans="3:4">
      <c r="C1331" s="319"/>
      <c r="D1331" s="319"/>
    </row>
    <row r="1332" spans="3:4">
      <c r="C1332" s="319"/>
      <c r="D1332" s="319"/>
    </row>
    <row r="1333" spans="3:4">
      <c r="C1333" s="319"/>
      <c r="D1333" s="319"/>
    </row>
    <row r="1334" spans="3:4">
      <c r="C1334" s="319"/>
      <c r="D1334" s="319"/>
    </row>
    <row r="1335" spans="3:4">
      <c r="C1335" s="319"/>
      <c r="D1335" s="319"/>
    </row>
    <row r="1336" spans="3:4">
      <c r="C1336" s="319"/>
      <c r="D1336" s="319"/>
    </row>
    <row r="1337" spans="3:4">
      <c r="C1337" s="319"/>
      <c r="D1337" s="319"/>
    </row>
    <row r="1338" spans="3:4">
      <c r="C1338" s="319"/>
      <c r="D1338" s="319"/>
    </row>
    <row r="1339" spans="3:4">
      <c r="C1339" s="319"/>
      <c r="D1339" s="319"/>
    </row>
    <row r="1340" spans="3:4">
      <c r="C1340" s="319"/>
      <c r="D1340" s="319"/>
    </row>
    <row r="1341" spans="3:4">
      <c r="C1341" s="319"/>
      <c r="D1341" s="319"/>
    </row>
    <row r="1342" spans="3:4">
      <c r="C1342" s="319"/>
      <c r="D1342" s="319"/>
    </row>
    <row r="1343" spans="3:4">
      <c r="C1343" s="319"/>
      <c r="D1343" s="319"/>
    </row>
    <row r="1344" spans="3:4">
      <c r="C1344" s="319"/>
      <c r="D1344" s="319"/>
    </row>
    <row r="1345" spans="3:4">
      <c r="C1345" s="319"/>
      <c r="D1345" s="319"/>
    </row>
    <row r="1346" spans="3:4">
      <c r="C1346" s="319"/>
      <c r="D1346" s="319"/>
    </row>
    <row r="1347" spans="3:4">
      <c r="C1347" s="319"/>
      <c r="D1347" s="319"/>
    </row>
    <row r="1348" spans="3:4">
      <c r="C1348" s="319"/>
      <c r="D1348" s="319"/>
    </row>
    <row r="1349" spans="3:4">
      <c r="C1349" s="319"/>
      <c r="D1349" s="319"/>
    </row>
    <row r="1350" spans="3:4">
      <c r="C1350" s="319"/>
      <c r="D1350" s="319"/>
    </row>
    <row r="1351" spans="3:4">
      <c r="C1351" s="319"/>
      <c r="D1351" s="319"/>
    </row>
    <row r="1352" spans="3:4">
      <c r="C1352" s="319"/>
      <c r="D1352" s="319"/>
    </row>
    <row r="1353" spans="3:4">
      <c r="C1353" s="319"/>
      <c r="D1353" s="319"/>
    </row>
    <row r="1354" spans="3:4">
      <c r="C1354" s="319"/>
      <c r="D1354" s="319"/>
    </row>
    <row r="1355" spans="3:4">
      <c r="C1355" s="319"/>
      <c r="D1355" s="319"/>
    </row>
    <row r="1356" spans="3:4">
      <c r="C1356" s="319"/>
      <c r="D1356" s="319"/>
    </row>
    <row r="1357" spans="3:4">
      <c r="C1357" s="319"/>
      <c r="D1357" s="319"/>
    </row>
    <row r="1358" spans="3:4">
      <c r="C1358" s="319"/>
      <c r="D1358" s="319"/>
    </row>
    <row r="1359" spans="3:4">
      <c r="C1359" s="319"/>
      <c r="D1359" s="319"/>
    </row>
    <row r="1360" spans="3:4">
      <c r="C1360" s="319"/>
      <c r="D1360" s="319"/>
    </row>
    <row r="1361" spans="3:4">
      <c r="C1361" s="319"/>
      <c r="D1361" s="319"/>
    </row>
    <row r="1362" spans="3:4">
      <c r="C1362" s="319"/>
      <c r="D1362" s="319"/>
    </row>
    <row r="1363" spans="3:4">
      <c r="C1363" s="319"/>
      <c r="D1363" s="319"/>
    </row>
    <row r="1364" spans="3:4">
      <c r="C1364" s="319"/>
      <c r="D1364" s="319"/>
    </row>
    <row r="1365" spans="3:4">
      <c r="C1365" s="319"/>
      <c r="D1365" s="319"/>
    </row>
    <row r="1366" spans="3:4">
      <c r="C1366" s="319"/>
      <c r="D1366" s="319"/>
    </row>
    <row r="1367" spans="3:4">
      <c r="C1367" s="319"/>
      <c r="D1367" s="319"/>
    </row>
    <row r="1368" spans="3:4">
      <c r="C1368" s="319"/>
      <c r="D1368" s="319"/>
    </row>
    <row r="1369" spans="3:4">
      <c r="C1369" s="319"/>
      <c r="D1369" s="319"/>
    </row>
    <row r="1370" spans="3:4">
      <c r="C1370" s="319"/>
      <c r="D1370" s="319"/>
    </row>
    <row r="1371" spans="3:4">
      <c r="C1371" s="319"/>
      <c r="D1371" s="319"/>
    </row>
    <row r="1372" spans="3:4">
      <c r="C1372" s="319"/>
      <c r="D1372" s="319"/>
    </row>
    <row r="1373" spans="3:4">
      <c r="C1373" s="319"/>
      <c r="D1373" s="319"/>
    </row>
    <row r="1374" spans="3:4">
      <c r="C1374" s="319"/>
      <c r="D1374" s="319"/>
    </row>
    <row r="1375" spans="3:4">
      <c r="C1375" s="319"/>
      <c r="D1375" s="319"/>
    </row>
    <row r="1376" spans="3:4">
      <c r="C1376" s="319"/>
      <c r="D1376" s="319"/>
    </row>
    <row r="1377" spans="3:4">
      <c r="C1377" s="319"/>
      <c r="D1377" s="319"/>
    </row>
    <row r="1378" spans="3:4">
      <c r="C1378" s="319"/>
      <c r="D1378" s="319"/>
    </row>
    <row r="1379" spans="3:4">
      <c r="C1379" s="319"/>
      <c r="D1379" s="319"/>
    </row>
    <row r="1380" spans="3:4">
      <c r="C1380" s="319"/>
      <c r="D1380" s="319"/>
    </row>
    <row r="1381" spans="3:4">
      <c r="C1381" s="319"/>
      <c r="D1381" s="319"/>
    </row>
    <row r="1382" spans="3:4">
      <c r="C1382" s="319"/>
      <c r="D1382" s="319"/>
    </row>
    <row r="1383" spans="3:4">
      <c r="C1383" s="319"/>
      <c r="D1383" s="319"/>
    </row>
    <row r="1384" spans="3:4">
      <c r="C1384" s="319"/>
      <c r="D1384" s="319"/>
    </row>
    <row r="1385" spans="3:4">
      <c r="C1385" s="319"/>
      <c r="D1385" s="319"/>
    </row>
    <row r="1386" spans="3:4">
      <c r="C1386" s="319"/>
      <c r="D1386" s="319"/>
    </row>
    <row r="1387" spans="3:4">
      <c r="C1387" s="319"/>
      <c r="D1387" s="319"/>
    </row>
    <row r="1388" spans="3:4">
      <c r="C1388" s="319"/>
      <c r="D1388" s="319"/>
    </row>
    <row r="1389" spans="3:4">
      <c r="C1389" s="319"/>
      <c r="D1389" s="319"/>
    </row>
    <row r="1390" spans="3:4">
      <c r="C1390" s="319"/>
      <c r="D1390" s="319"/>
    </row>
    <row r="1391" spans="3:4">
      <c r="C1391" s="319"/>
      <c r="D1391" s="319"/>
    </row>
    <row r="1392" spans="3:4">
      <c r="C1392" s="319"/>
      <c r="D1392" s="319"/>
    </row>
    <row r="1393" spans="3:4">
      <c r="C1393" s="319"/>
      <c r="D1393" s="319"/>
    </row>
    <row r="1394" spans="3:4">
      <c r="C1394" s="319"/>
      <c r="D1394" s="319"/>
    </row>
    <row r="1395" spans="3:4">
      <c r="C1395" s="319"/>
      <c r="D1395" s="319"/>
    </row>
    <row r="1396" spans="3:4">
      <c r="C1396" s="319"/>
      <c r="D1396" s="319"/>
    </row>
    <row r="1397" spans="3:4">
      <c r="C1397" s="319"/>
      <c r="D1397" s="319"/>
    </row>
    <row r="1398" spans="3:4">
      <c r="C1398" s="319"/>
      <c r="D1398" s="319"/>
    </row>
    <row r="1399" spans="3:4">
      <c r="C1399" s="319"/>
      <c r="D1399" s="319"/>
    </row>
    <row r="1400" spans="3:4">
      <c r="C1400" s="319"/>
      <c r="D1400" s="319"/>
    </row>
    <row r="1401" spans="3:4">
      <c r="C1401" s="319"/>
      <c r="D1401" s="319"/>
    </row>
    <row r="1402" spans="3:4">
      <c r="C1402" s="319"/>
      <c r="D1402" s="319"/>
    </row>
    <row r="1403" spans="3:4">
      <c r="C1403" s="319"/>
      <c r="D1403" s="319"/>
    </row>
    <row r="1404" spans="3:4">
      <c r="C1404" s="319"/>
      <c r="D1404" s="319"/>
    </row>
    <row r="1405" spans="3:4">
      <c r="C1405" s="319"/>
      <c r="D1405" s="319"/>
    </row>
    <row r="1406" spans="3:4">
      <c r="C1406" s="319"/>
      <c r="D1406" s="319"/>
    </row>
    <row r="1407" spans="3:4">
      <c r="C1407" s="319"/>
      <c r="D1407" s="319"/>
    </row>
    <row r="1408" spans="3:4">
      <c r="C1408" s="319"/>
      <c r="D1408" s="319"/>
    </row>
    <row r="1409" spans="3:4">
      <c r="C1409" s="319"/>
      <c r="D1409" s="319"/>
    </row>
    <row r="1410" spans="3:4">
      <c r="C1410" s="319"/>
      <c r="D1410" s="319"/>
    </row>
    <row r="1411" spans="3:4">
      <c r="C1411" s="319"/>
      <c r="D1411" s="319"/>
    </row>
    <row r="1412" spans="3:4">
      <c r="C1412" s="319"/>
      <c r="D1412" s="319"/>
    </row>
    <row r="1413" spans="3:4">
      <c r="C1413" s="319"/>
      <c r="D1413" s="319"/>
    </row>
    <row r="1414" spans="3:4">
      <c r="C1414" s="319"/>
      <c r="D1414" s="319"/>
    </row>
    <row r="1415" spans="3:4">
      <c r="C1415" s="319"/>
      <c r="D1415" s="319"/>
    </row>
    <row r="1416" spans="3:4">
      <c r="C1416" s="319"/>
      <c r="D1416" s="319"/>
    </row>
    <row r="1417" spans="3:4">
      <c r="C1417" s="319"/>
      <c r="D1417" s="319"/>
    </row>
    <row r="1418" spans="3:4">
      <c r="C1418" s="319"/>
      <c r="D1418" s="319"/>
    </row>
    <row r="1419" spans="3:4">
      <c r="C1419" s="319"/>
      <c r="D1419" s="319"/>
    </row>
    <row r="1420" spans="3:4">
      <c r="C1420" s="319"/>
      <c r="D1420" s="319"/>
    </row>
    <row r="1421" spans="3:4">
      <c r="C1421" s="319"/>
      <c r="D1421" s="319"/>
    </row>
    <row r="1422" spans="3:4">
      <c r="C1422" s="319"/>
      <c r="D1422" s="319"/>
    </row>
    <row r="1423" spans="3:4">
      <c r="C1423" s="319"/>
      <c r="D1423" s="319"/>
    </row>
    <row r="1424" spans="3:4">
      <c r="C1424" s="319"/>
      <c r="D1424" s="319"/>
    </row>
    <row r="1425" spans="3:4">
      <c r="C1425" s="319"/>
      <c r="D1425" s="319"/>
    </row>
    <row r="1426" spans="3:4">
      <c r="C1426" s="319"/>
      <c r="D1426" s="319"/>
    </row>
    <row r="1427" spans="3:4">
      <c r="C1427" s="319"/>
      <c r="D1427" s="319"/>
    </row>
    <row r="1428" spans="3:4">
      <c r="C1428" s="319"/>
      <c r="D1428" s="319"/>
    </row>
    <row r="1429" spans="3:4">
      <c r="C1429" s="319"/>
      <c r="D1429" s="319"/>
    </row>
    <row r="1430" spans="3:4">
      <c r="C1430" s="319"/>
      <c r="D1430" s="319"/>
    </row>
    <row r="1431" spans="3:4">
      <c r="C1431" s="319"/>
      <c r="D1431" s="319"/>
    </row>
    <row r="1432" spans="3:4">
      <c r="C1432" s="319"/>
      <c r="D1432" s="319"/>
    </row>
    <row r="1433" spans="3:4">
      <c r="C1433" s="319"/>
      <c r="D1433" s="319"/>
    </row>
    <row r="1434" spans="3:4">
      <c r="C1434" s="319"/>
      <c r="D1434" s="319"/>
    </row>
    <row r="1435" spans="3:4">
      <c r="C1435" s="319"/>
      <c r="D1435" s="319"/>
    </row>
    <row r="1436" spans="3:4">
      <c r="C1436" s="319"/>
      <c r="D1436" s="319"/>
    </row>
    <row r="1437" spans="3:4">
      <c r="C1437" s="319"/>
      <c r="D1437" s="319"/>
    </row>
    <row r="1438" spans="3:4">
      <c r="C1438" s="319"/>
      <c r="D1438" s="319"/>
    </row>
    <row r="1439" spans="3:4">
      <c r="C1439" s="319"/>
      <c r="D1439" s="319"/>
    </row>
    <row r="1440" spans="3:4">
      <c r="C1440" s="319"/>
      <c r="D1440" s="319"/>
    </row>
    <row r="1441" spans="3:4">
      <c r="C1441" s="319"/>
      <c r="D1441" s="319"/>
    </row>
    <row r="1442" spans="3:4">
      <c r="C1442" s="319"/>
      <c r="D1442" s="319"/>
    </row>
    <row r="1443" spans="3:4">
      <c r="C1443" s="319"/>
      <c r="D1443" s="319"/>
    </row>
    <row r="1444" spans="3:4">
      <c r="C1444" s="319"/>
      <c r="D1444" s="319"/>
    </row>
    <row r="1445" spans="3:4">
      <c r="C1445" s="319"/>
      <c r="D1445" s="319"/>
    </row>
    <row r="1446" spans="3:4">
      <c r="C1446" s="319"/>
      <c r="D1446" s="319"/>
    </row>
    <row r="1447" spans="3:4">
      <c r="C1447" s="319"/>
      <c r="D1447" s="319"/>
    </row>
    <row r="1448" spans="3:4">
      <c r="C1448" s="319"/>
      <c r="D1448" s="319"/>
    </row>
    <row r="1449" spans="3:4">
      <c r="C1449" s="319"/>
      <c r="D1449" s="319"/>
    </row>
    <row r="1450" spans="3:4">
      <c r="C1450" s="319"/>
      <c r="D1450" s="319"/>
    </row>
    <row r="1451" spans="3:4">
      <c r="C1451" s="319"/>
      <c r="D1451" s="319"/>
    </row>
    <row r="1452" spans="3:4">
      <c r="C1452" s="319"/>
      <c r="D1452" s="319"/>
    </row>
    <row r="1453" spans="3:4">
      <c r="C1453" s="319"/>
      <c r="D1453" s="319"/>
    </row>
    <row r="1454" spans="3:4">
      <c r="C1454" s="319"/>
      <c r="D1454" s="319"/>
    </row>
    <row r="1455" spans="3:4">
      <c r="C1455" s="319"/>
      <c r="D1455" s="319"/>
    </row>
    <row r="1456" spans="3:4">
      <c r="C1456" s="319"/>
      <c r="D1456" s="319"/>
    </row>
    <row r="1457" spans="3:4">
      <c r="C1457" s="319"/>
      <c r="D1457" s="319"/>
    </row>
    <row r="1458" spans="3:4">
      <c r="C1458" s="319"/>
      <c r="D1458" s="319"/>
    </row>
    <row r="1459" spans="3:4">
      <c r="C1459" s="319"/>
      <c r="D1459" s="319"/>
    </row>
    <row r="1460" spans="3:4">
      <c r="C1460" s="319"/>
      <c r="D1460" s="319"/>
    </row>
    <row r="1461" spans="3:4">
      <c r="C1461" s="319"/>
      <c r="D1461" s="319"/>
    </row>
    <row r="1462" spans="3:4">
      <c r="C1462" s="319"/>
      <c r="D1462" s="319"/>
    </row>
    <row r="1463" spans="3:4">
      <c r="C1463" s="319"/>
      <c r="D1463" s="319"/>
    </row>
    <row r="1464" spans="3:4">
      <c r="C1464" s="319"/>
      <c r="D1464" s="319"/>
    </row>
    <row r="1465" spans="3:4">
      <c r="C1465" s="319"/>
      <c r="D1465" s="319"/>
    </row>
    <row r="1466" spans="3:4">
      <c r="C1466" s="319"/>
      <c r="D1466" s="319"/>
    </row>
    <row r="1467" spans="3:4">
      <c r="C1467" s="319"/>
      <c r="D1467" s="319"/>
    </row>
    <row r="1468" spans="3:4">
      <c r="C1468" s="319"/>
      <c r="D1468" s="319"/>
    </row>
    <row r="1469" spans="3:4">
      <c r="C1469" s="319"/>
      <c r="D1469" s="319"/>
    </row>
    <row r="1470" spans="3:4">
      <c r="C1470" s="319"/>
      <c r="D1470" s="319"/>
    </row>
    <row r="1471" spans="3:4">
      <c r="C1471" s="319"/>
      <c r="D1471" s="319"/>
    </row>
    <row r="1472" spans="3:4">
      <c r="C1472" s="319"/>
      <c r="D1472" s="319"/>
    </row>
    <row r="1473" spans="3:4">
      <c r="C1473" s="319"/>
      <c r="D1473" s="319"/>
    </row>
    <row r="1474" spans="3:4">
      <c r="C1474" s="319"/>
      <c r="D1474" s="319"/>
    </row>
    <row r="1475" spans="3:4">
      <c r="C1475" s="319"/>
      <c r="D1475" s="319"/>
    </row>
    <row r="1476" spans="3:4">
      <c r="C1476" s="319"/>
      <c r="D1476" s="319"/>
    </row>
    <row r="1477" spans="3:4">
      <c r="C1477" s="319"/>
      <c r="D1477" s="319"/>
    </row>
    <row r="1478" spans="3:4">
      <c r="C1478" s="319"/>
      <c r="D1478" s="319"/>
    </row>
    <row r="1479" spans="3:4">
      <c r="C1479" s="319"/>
      <c r="D1479" s="319"/>
    </row>
    <row r="1480" spans="3:4">
      <c r="C1480" s="319"/>
      <c r="D1480" s="319"/>
    </row>
    <row r="1481" spans="3:4">
      <c r="C1481" s="319"/>
      <c r="D1481" s="319"/>
    </row>
    <row r="1482" spans="3:4">
      <c r="C1482" s="319"/>
      <c r="D1482" s="319"/>
    </row>
    <row r="1483" spans="3:4">
      <c r="C1483" s="319"/>
      <c r="D1483" s="319"/>
    </row>
    <row r="1484" spans="3:4">
      <c r="C1484" s="319"/>
      <c r="D1484" s="319"/>
    </row>
    <row r="1485" spans="3:4">
      <c r="C1485" s="319"/>
      <c r="D1485" s="319"/>
    </row>
    <row r="1486" spans="3:4">
      <c r="C1486" s="319"/>
      <c r="D1486" s="319"/>
    </row>
    <row r="1487" spans="3:4">
      <c r="C1487" s="319"/>
      <c r="D1487" s="319"/>
    </row>
    <row r="1488" spans="3:4">
      <c r="C1488" s="319"/>
      <c r="D1488" s="319"/>
    </row>
    <row r="1489" spans="3:4">
      <c r="C1489" s="319"/>
      <c r="D1489" s="319"/>
    </row>
    <row r="1490" spans="3:4">
      <c r="C1490" s="319"/>
      <c r="D1490" s="319"/>
    </row>
    <row r="1491" spans="3:4">
      <c r="C1491" s="319"/>
      <c r="D1491" s="319"/>
    </row>
    <row r="1492" spans="3:4">
      <c r="C1492" s="319"/>
      <c r="D1492" s="319"/>
    </row>
    <row r="1493" spans="3:4">
      <c r="C1493" s="319"/>
      <c r="D1493" s="319"/>
    </row>
    <row r="1494" spans="3:4">
      <c r="C1494" s="319"/>
      <c r="D1494" s="319"/>
    </row>
    <row r="1495" spans="3:4">
      <c r="C1495" s="319"/>
      <c r="D1495" s="319"/>
    </row>
    <row r="1496" spans="3:4">
      <c r="C1496" s="319"/>
      <c r="D1496" s="319"/>
    </row>
    <row r="1497" spans="3:4">
      <c r="C1497" s="319"/>
      <c r="D1497" s="319"/>
    </row>
    <row r="1498" spans="3:4">
      <c r="C1498" s="319"/>
      <c r="D1498" s="319"/>
    </row>
    <row r="1499" spans="3:4">
      <c r="C1499" s="319"/>
      <c r="D1499" s="319"/>
    </row>
    <row r="1500" spans="3:4">
      <c r="C1500" s="319"/>
      <c r="D1500" s="319"/>
    </row>
    <row r="1501" spans="3:4">
      <c r="C1501" s="319"/>
      <c r="D1501" s="319"/>
    </row>
    <row r="1502" spans="3:4">
      <c r="C1502" s="319"/>
      <c r="D1502" s="319"/>
    </row>
    <row r="1503" spans="3:4">
      <c r="C1503" s="319"/>
      <c r="D1503" s="319"/>
    </row>
    <row r="1504" spans="3:4">
      <c r="C1504" s="319"/>
      <c r="D1504" s="319"/>
    </row>
    <row r="1505" spans="3:4">
      <c r="C1505" s="319"/>
      <c r="D1505" s="319"/>
    </row>
    <row r="1506" spans="3:4">
      <c r="C1506" s="319"/>
      <c r="D1506" s="319"/>
    </row>
    <row r="1507" spans="3:4">
      <c r="C1507" s="319"/>
      <c r="D1507" s="319"/>
    </row>
    <row r="1508" spans="3:4">
      <c r="C1508" s="319"/>
      <c r="D1508" s="319"/>
    </row>
    <row r="1509" spans="3:4">
      <c r="C1509" s="319"/>
      <c r="D1509" s="319"/>
    </row>
    <row r="1510" spans="3:4">
      <c r="C1510" s="319"/>
      <c r="D1510" s="319"/>
    </row>
    <row r="1511" spans="3:4">
      <c r="C1511" s="319"/>
      <c r="D1511" s="319"/>
    </row>
    <row r="1512" spans="3:4">
      <c r="C1512" s="319"/>
      <c r="D1512" s="319"/>
    </row>
    <row r="1513" spans="3:4">
      <c r="C1513" s="319"/>
      <c r="D1513" s="319"/>
    </row>
    <row r="1514" spans="3:4">
      <c r="C1514" s="319"/>
      <c r="D1514" s="319"/>
    </row>
    <row r="1515" spans="3:4">
      <c r="C1515" s="319"/>
      <c r="D1515" s="319"/>
    </row>
    <row r="1516" spans="3:4">
      <c r="C1516" s="319"/>
      <c r="D1516" s="319"/>
    </row>
    <row r="1517" spans="3:4">
      <c r="C1517" s="319"/>
      <c r="D1517" s="319"/>
    </row>
    <row r="1518" spans="3:4">
      <c r="C1518" s="319"/>
      <c r="D1518" s="319"/>
    </row>
    <row r="1519" spans="3:4">
      <c r="C1519" s="319"/>
      <c r="D1519" s="319"/>
    </row>
    <row r="1520" spans="3:4">
      <c r="C1520" s="319"/>
      <c r="D1520" s="319"/>
    </row>
    <row r="1521" spans="3:4">
      <c r="C1521" s="319"/>
      <c r="D1521" s="319"/>
    </row>
    <row r="1522" spans="3:4">
      <c r="C1522" s="319"/>
      <c r="D1522" s="319"/>
    </row>
    <row r="1523" spans="3:4">
      <c r="C1523" s="319"/>
      <c r="D1523" s="319"/>
    </row>
    <row r="1524" spans="3:4">
      <c r="C1524" s="319"/>
      <c r="D1524" s="319"/>
    </row>
    <row r="1525" spans="3:4">
      <c r="C1525" s="319"/>
      <c r="D1525" s="319"/>
    </row>
    <row r="1526" spans="3:4">
      <c r="C1526" s="319"/>
      <c r="D1526" s="319"/>
    </row>
    <row r="1527" spans="3:4">
      <c r="C1527" s="319"/>
      <c r="D1527" s="319"/>
    </row>
    <row r="1528" spans="3:4">
      <c r="C1528" s="319"/>
      <c r="D1528" s="319"/>
    </row>
    <row r="1529" spans="3:4">
      <c r="C1529" s="319"/>
      <c r="D1529" s="319"/>
    </row>
    <row r="1530" spans="3:4">
      <c r="C1530" s="319"/>
      <c r="D1530" s="319"/>
    </row>
    <row r="1531" spans="3:4">
      <c r="C1531" s="319"/>
      <c r="D1531" s="319"/>
    </row>
    <row r="1532" spans="3:4">
      <c r="C1532" s="319"/>
      <c r="D1532" s="319"/>
    </row>
    <row r="1533" spans="3:4">
      <c r="C1533" s="319"/>
      <c r="D1533" s="319"/>
    </row>
    <row r="1534" spans="3:4">
      <c r="C1534" s="319"/>
      <c r="D1534" s="319"/>
    </row>
    <row r="1535" spans="3:4">
      <c r="C1535" s="319"/>
      <c r="D1535" s="319"/>
    </row>
    <row r="1536" spans="3:4">
      <c r="C1536" s="319"/>
      <c r="D1536" s="319"/>
    </row>
    <row r="1537" spans="3:4">
      <c r="C1537" s="319"/>
      <c r="D1537" s="319"/>
    </row>
    <row r="1538" spans="3:4">
      <c r="C1538" s="319"/>
      <c r="D1538" s="319"/>
    </row>
    <row r="1539" spans="3:4">
      <c r="C1539" s="319"/>
      <c r="D1539" s="319"/>
    </row>
    <row r="1540" spans="3:4">
      <c r="C1540" s="319"/>
      <c r="D1540" s="319"/>
    </row>
    <row r="1541" spans="3:4">
      <c r="C1541" s="319"/>
      <c r="D1541" s="319"/>
    </row>
    <row r="1542" spans="3:4">
      <c r="C1542" s="319"/>
      <c r="D1542" s="319"/>
    </row>
    <row r="1543" spans="3:4">
      <c r="C1543" s="319"/>
      <c r="D1543" s="319"/>
    </row>
    <row r="1544" spans="3:4">
      <c r="C1544" s="319"/>
      <c r="D1544" s="319"/>
    </row>
    <row r="1545" spans="3:4">
      <c r="C1545" s="319"/>
      <c r="D1545" s="319"/>
    </row>
    <row r="1546" spans="3:4">
      <c r="C1546" s="319"/>
      <c r="D1546" s="319"/>
    </row>
    <row r="1547" spans="3:4">
      <c r="C1547" s="319"/>
      <c r="D1547" s="319"/>
    </row>
    <row r="1548" spans="3:4">
      <c r="C1548" s="319"/>
      <c r="D1548" s="319"/>
    </row>
    <row r="1549" spans="3:4">
      <c r="C1549" s="319"/>
      <c r="D1549" s="319"/>
    </row>
    <row r="1550" spans="3:4">
      <c r="C1550" s="319"/>
      <c r="D1550" s="319"/>
    </row>
    <row r="1551" spans="3:4">
      <c r="C1551" s="319"/>
      <c r="D1551" s="319"/>
    </row>
    <row r="1552" spans="3:4">
      <c r="C1552" s="319"/>
      <c r="D1552" s="319"/>
    </row>
    <row r="1553" spans="3:4">
      <c r="C1553" s="319"/>
      <c r="D1553" s="319"/>
    </row>
    <row r="1554" spans="3:4">
      <c r="C1554" s="319"/>
      <c r="D1554" s="319"/>
    </row>
    <row r="1555" spans="3:4">
      <c r="C1555" s="319"/>
      <c r="D1555" s="319"/>
    </row>
    <row r="1556" spans="3:4">
      <c r="C1556" s="319"/>
      <c r="D1556" s="319"/>
    </row>
    <row r="1557" spans="3:4">
      <c r="C1557" s="319"/>
      <c r="D1557" s="319"/>
    </row>
    <row r="1558" spans="3:4">
      <c r="C1558" s="319"/>
      <c r="D1558" s="319"/>
    </row>
    <row r="1559" spans="3:4">
      <c r="C1559" s="319"/>
      <c r="D1559" s="319"/>
    </row>
    <row r="1560" spans="3:4">
      <c r="C1560" s="319"/>
      <c r="D1560" s="319"/>
    </row>
    <row r="1561" spans="3:4">
      <c r="C1561" s="319"/>
      <c r="D1561" s="319"/>
    </row>
    <row r="1562" spans="3:4">
      <c r="C1562" s="319"/>
      <c r="D1562" s="319"/>
    </row>
    <row r="1563" spans="3:4">
      <c r="C1563" s="319"/>
      <c r="D1563" s="319"/>
    </row>
    <row r="1564" spans="3:4">
      <c r="C1564" s="319"/>
      <c r="D1564" s="319"/>
    </row>
    <row r="1565" spans="3:4">
      <c r="C1565" s="319"/>
      <c r="D1565" s="319"/>
    </row>
    <row r="1566" spans="3:4">
      <c r="C1566" s="319"/>
      <c r="D1566" s="319"/>
    </row>
    <row r="1567" spans="3:4">
      <c r="C1567" s="319"/>
      <c r="D1567" s="319"/>
    </row>
    <row r="1568" spans="3:4">
      <c r="C1568" s="319"/>
      <c r="D1568" s="319"/>
    </row>
    <row r="1569" spans="3:4">
      <c r="C1569" s="319"/>
      <c r="D1569" s="319"/>
    </row>
    <row r="1570" spans="3:4">
      <c r="C1570" s="319"/>
      <c r="D1570" s="319"/>
    </row>
    <row r="1571" spans="3:4">
      <c r="C1571" s="319"/>
      <c r="D1571" s="319"/>
    </row>
    <row r="1572" spans="3:4">
      <c r="C1572" s="319"/>
      <c r="D1572" s="319"/>
    </row>
    <row r="1573" spans="3:4">
      <c r="C1573" s="319"/>
      <c r="D1573" s="319"/>
    </row>
    <row r="1574" spans="3:4">
      <c r="C1574" s="319"/>
      <c r="D1574" s="319"/>
    </row>
    <row r="1575" spans="3:4">
      <c r="C1575" s="319"/>
      <c r="D1575" s="319"/>
    </row>
    <row r="1576" spans="3:4">
      <c r="C1576" s="319"/>
      <c r="D1576" s="319"/>
    </row>
    <row r="1577" spans="3:4">
      <c r="C1577" s="319"/>
      <c r="D1577" s="319"/>
    </row>
    <row r="1578" spans="3:4">
      <c r="C1578" s="319"/>
      <c r="D1578" s="319"/>
    </row>
    <row r="1579" spans="3:4">
      <c r="C1579" s="319"/>
      <c r="D1579" s="319"/>
    </row>
    <row r="1580" spans="3:4">
      <c r="C1580" s="319"/>
      <c r="D1580" s="319"/>
    </row>
    <row r="1581" spans="3:4">
      <c r="C1581" s="319"/>
      <c r="D1581" s="319"/>
    </row>
    <row r="1582" spans="3:4">
      <c r="C1582" s="319"/>
      <c r="D1582" s="319"/>
    </row>
    <row r="1583" spans="3:4">
      <c r="C1583" s="319"/>
      <c r="D1583" s="319"/>
    </row>
    <row r="1584" spans="3:4">
      <c r="C1584" s="319"/>
      <c r="D1584" s="319"/>
    </row>
    <row r="1585" spans="3:4">
      <c r="C1585" s="319"/>
      <c r="D1585" s="319"/>
    </row>
    <row r="1586" spans="3:4">
      <c r="C1586" s="319"/>
      <c r="D1586" s="319"/>
    </row>
    <row r="1587" spans="3:4">
      <c r="C1587" s="319"/>
      <c r="D1587" s="319"/>
    </row>
    <row r="1588" spans="3:4">
      <c r="C1588" s="319"/>
      <c r="D1588" s="319"/>
    </row>
    <row r="1589" spans="3:4">
      <c r="C1589" s="319"/>
      <c r="D1589" s="319"/>
    </row>
    <row r="1590" spans="3:4">
      <c r="C1590" s="319"/>
      <c r="D1590" s="319"/>
    </row>
    <row r="1591" spans="3:4">
      <c r="C1591" s="319"/>
      <c r="D1591" s="319"/>
    </row>
    <row r="1592" spans="3:4">
      <c r="C1592" s="319"/>
      <c r="D1592" s="319"/>
    </row>
    <row r="1593" spans="3:4">
      <c r="C1593" s="319"/>
      <c r="D1593" s="319"/>
    </row>
    <row r="1594" spans="3:4">
      <c r="C1594" s="319"/>
      <c r="D1594" s="319"/>
    </row>
    <row r="1595" spans="3:4">
      <c r="C1595" s="319"/>
      <c r="D1595" s="319"/>
    </row>
    <row r="1596" spans="3:4">
      <c r="C1596" s="319"/>
      <c r="D1596" s="319"/>
    </row>
    <row r="1597" spans="3:4">
      <c r="C1597" s="319"/>
      <c r="D1597" s="319"/>
    </row>
    <row r="1598" spans="3:4">
      <c r="C1598" s="319"/>
      <c r="D1598" s="319"/>
    </row>
    <row r="1599" spans="3:4">
      <c r="C1599" s="319"/>
      <c r="D1599" s="319"/>
    </row>
    <row r="1600" spans="3:4">
      <c r="C1600" s="319"/>
      <c r="D1600" s="319"/>
    </row>
    <row r="1601" spans="3:4">
      <c r="C1601" s="319"/>
      <c r="D1601" s="319"/>
    </row>
    <row r="1602" spans="3:4">
      <c r="C1602" s="319"/>
      <c r="D1602" s="319"/>
    </row>
    <row r="1603" spans="3:4">
      <c r="C1603" s="319"/>
      <c r="D1603" s="319"/>
    </row>
    <row r="1604" spans="3:4">
      <c r="C1604" s="319"/>
      <c r="D1604" s="319"/>
    </row>
    <row r="1605" spans="3:4">
      <c r="C1605" s="319"/>
      <c r="D1605" s="319"/>
    </row>
    <row r="1606" spans="3:4">
      <c r="C1606" s="319"/>
      <c r="D1606" s="319"/>
    </row>
    <row r="1607" spans="3:4">
      <c r="C1607" s="319"/>
      <c r="D1607" s="319"/>
    </row>
    <row r="1608" spans="3:4">
      <c r="C1608" s="319"/>
      <c r="D1608" s="319"/>
    </row>
    <row r="1609" spans="3:4">
      <c r="C1609" s="319"/>
      <c r="D1609" s="319"/>
    </row>
    <row r="1610" spans="3:4">
      <c r="C1610" s="319"/>
      <c r="D1610" s="319"/>
    </row>
    <row r="1611" spans="3:4">
      <c r="C1611" s="319"/>
      <c r="D1611" s="319"/>
    </row>
    <row r="1612" spans="3:4">
      <c r="C1612" s="319"/>
      <c r="D1612" s="319"/>
    </row>
    <row r="1613" spans="3:4">
      <c r="C1613" s="319"/>
      <c r="D1613" s="319"/>
    </row>
    <row r="1614" spans="3:4">
      <c r="C1614" s="319"/>
      <c r="D1614" s="319"/>
    </row>
    <row r="1615" spans="3:4">
      <c r="C1615" s="319"/>
      <c r="D1615" s="319"/>
    </row>
    <row r="1616" spans="3:4">
      <c r="C1616" s="319"/>
      <c r="D1616" s="319"/>
    </row>
    <row r="1617" spans="3:4">
      <c r="C1617" s="319"/>
      <c r="D1617" s="319"/>
    </row>
    <row r="1618" spans="3:4">
      <c r="C1618" s="319"/>
      <c r="D1618" s="319"/>
    </row>
    <row r="1619" spans="3:4">
      <c r="C1619" s="319"/>
      <c r="D1619" s="319"/>
    </row>
    <row r="1620" spans="3:4">
      <c r="C1620" s="319"/>
      <c r="D1620" s="319"/>
    </row>
    <row r="1621" spans="3:4">
      <c r="C1621" s="319"/>
      <c r="D1621" s="319"/>
    </row>
    <row r="1622" spans="3:4">
      <c r="C1622" s="319"/>
      <c r="D1622" s="319"/>
    </row>
    <row r="1623" spans="3:4">
      <c r="C1623" s="319"/>
      <c r="D1623" s="319"/>
    </row>
    <row r="1624" spans="3:4">
      <c r="C1624" s="319"/>
      <c r="D1624" s="319"/>
    </row>
    <row r="1625" spans="3:4">
      <c r="C1625" s="319"/>
      <c r="D1625" s="319"/>
    </row>
    <row r="1626" spans="3:4">
      <c r="C1626" s="319"/>
      <c r="D1626" s="319"/>
    </row>
    <row r="1627" spans="3:4">
      <c r="C1627" s="319"/>
      <c r="D1627" s="319"/>
    </row>
    <row r="1628" spans="3:4">
      <c r="C1628" s="319"/>
      <c r="D1628" s="319"/>
    </row>
    <row r="1629" spans="3:4">
      <c r="C1629" s="319"/>
      <c r="D1629" s="319"/>
    </row>
    <row r="1630" spans="3:4">
      <c r="C1630" s="319"/>
      <c r="D1630" s="319"/>
    </row>
    <row r="1631" spans="3:4">
      <c r="C1631" s="319"/>
      <c r="D1631" s="319"/>
    </row>
    <row r="1632" spans="3:4">
      <c r="C1632" s="319"/>
      <c r="D1632" s="319"/>
    </row>
    <row r="1633" spans="3:4">
      <c r="C1633" s="319"/>
      <c r="D1633" s="319"/>
    </row>
    <row r="1634" spans="3:4">
      <c r="C1634" s="319"/>
      <c r="D1634" s="319"/>
    </row>
    <row r="1635" spans="3:4">
      <c r="C1635" s="319"/>
      <c r="D1635" s="319"/>
    </row>
    <row r="1636" spans="3:4">
      <c r="C1636" s="319"/>
      <c r="D1636" s="319"/>
    </row>
    <row r="1637" spans="3:4">
      <c r="C1637" s="319"/>
      <c r="D1637" s="319"/>
    </row>
    <row r="1638" spans="3:4">
      <c r="C1638" s="319"/>
      <c r="D1638" s="319"/>
    </row>
    <row r="1639" spans="3:4">
      <c r="C1639" s="319"/>
      <c r="D1639" s="319"/>
    </row>
    <row r="1640" spans="3:4">
      <c r="C1640" s="319"/>
      <c r="D1640" s="319"/>
    </row>
    <row r="1641" spans="3:4">
      <c r="C1641" s="319"/>
      <c r="D1641" s="319"/>
    </row>
    <row r="1642" spans="3:4">
      <c r="C1642" s="319"/>
      <c r="D1642" s="319"/>
    </row>
    <row r="1643" spans="3:4">
      <c r="C1643" s="319"/>
      <c r="D1643" s="319"/>
    </row>
    <row r="1644" spans="3:4">
      <c r="C1644" s="319"/>
      <c r="D1644" s="319"/>
    </row>
    <row r="1645" spans="3:4">
      <c r="C1645" s="319"/>
      <c r="D1645" s="319"/>
    </row>
    <row r="1646" spans="3:4">
      <c r="C1646" s="319"/>
      <c r="D1646" s="319"/>
    </row>
    <row r="1647" spans="3:4">
      <c r="C1647" s="319"/>
      <c r="D1647" s="319"/>
    </row>
    <row r="1648" spans="3:4">
      <c r="C1648" s="319"/>
      <c r="D1648" s="319"/>
    </row>
    <row r="1649" spans="3:4">
      <c r="C1649" s="319"/>
      <c r="D1649" s="319"/>
    </row>
    <row r="1650" spans="3:4">
      <c r="C1650" s="319"/>
      <c r="D1650" s="319"/>
    </row>
    <row r="1651" spans="3:4">
      <c r="C1651" s="319"/>
      <c r="D1651" s="319"/>
    </row>
    <row r="1652" spans="3:4">
      <c r="C1652" s="319"/>
      <c r="D1652" s="319"/>
    </row>
    <row r="1653" spans="3:4">
      <c r="C1653" s="319"/>
      <c r="D1653" s="319"/>
    </row>
    <row r="1654" spans="3:4">
      <c r="C1654" s="319"/>
      <c r="D1654" s="319"/>
    </row>
    <row r="1655" spans="3:4">
      <c r="C1655" s="319"/>
      <c r="D1655" s="319"/>
    </row>
    <row r="1656" spans="3:4">
      <c r="C1656" s="319"/>
      <c r="D1656" s="319"/>
    </row>
    <row r="1657" spans="3:4">
      <c r="C1657" s="319"/>
      <c r="D1657" s="319"/>
    </row>
    <row r="1658" spans="3:4">
      <c r="C1658" s="319"/>
      <c r="D1658" s="319"/>
    </row>
    <row r="1659" spans="3:4">
      <c r="C1659" s="319"/>
      <c r="D1659" s="319"/>
    </row>
    <row r="1660" spans="3:4">
      <c r="C1660" s="319"/>
      <c r="D1660" s="319"/>
    </row>
    <row r="1661" spans="3:4">
      <c r="C1661" s="319"/>
      <c r="D1661" s="319"/>
    </row>
    <row r="1662" spans="3:4">
      <c r="C1662" s="319"/>
      <c r="D1662" s="319"/>
    </row>
    <row r="1663" spans="3:4">
      <c r="C1663" s="319"/>
      <c r="D1663" s="319"/>
    </row>
    <row r="1664" spans="3:4">
      <c r="C1664" s="319"/>
      <c r="D1664" s="319"/>
    </row>
    <row r="1665" spans="3:4">
      <c r="C1665" s="319"/>
      <c r="D1665" s="319"/>
    </row>
    <row r="1666" spans="3:4">
      <c r="C1666" s="319"/>
      <c r="D1666" s="319"/>
    </row>
    <row r="1667" spans="3:4">
      <c r="C1667" s="319"/>
      <c r="D1667" s="319"/>
    </row>
    <row r="1668" spans="3:4">
      <c r="C1668" s="319"/>
      <c r="D1668" s="319"/>
    </row>
    <row r="1669" spans="3:4">
      <c r="C1669" s="319"/>
      <c r="D1669" s="319"/>
    </row>
    <row r="1670" spans="3:4">
      <c r="C1670" s="319"/>
      <c r="D1670" s="319"/>
    </row>
    <row r="1671" spans="3:4">
      <c r="C1671" s="319"/>
      <c r="D1671" s="319"/>
    </row>
    <row r="1672" spans="3:4">
      <c r="C1672" s="319"/>
      <c r="D1672" s="319"/>
    </row>
    <row r="1673" spans="3:4">
      <c r="C1673" s="319"/>
      <c r="D1673" s="319"/>
    </row>
    <row r="1674" spans="3:4">
      <c r="C1674" s="319"/>
      <c r="D1674" s="319"/>
    </row>
    <row r="1675" spans="3:4">
      <c r="C1675" s="319"/>
      <c r="D1675" s="319"/>
    </row>
    <row r="1676" spans="3:4">
      <c r="C1676" s="319"/>
      <c r="D1676" s="319"/>
    </row>
    <row r="1677" spans="3:4">
      <c r="C1677" s="319"/>
      <c r="D1677" s="319"/>
    </row>
    <row r="1678" spans="3:4">
      <c r="C1678" s="319"/>
      <c r="D1678" s="319"/>
    </row>
    <row r="1679" spans="3:4">
      <c r="C1679" s="319"/>
      <c r="D1679" s="319"/>
    </row>
    <row r="1680" spans="3:4">
      <c r="C1680" s="319"/>
      <c r="D1680" s="319"/>
    </row>
    <row r="1681" spans="3:4">
      <c r="C1681" s="319"/>
      <c r="D1681" s="319"/>
    </row>
    <row r="1682" spans="3:4">
      <c r="C1682" s="319"/>
      <c r="D1682" s="319"/>
    </row>
    <row r="1683" spans="3:4">
      <c r="C1683" s="319"/>
      <c r="D1683" s="319"/>
    </row>
    <row r="1684" spans="3:4">
      <c r="C1684" s="319"/>
      <c r="D1684" s="319"/>
    </row>
    <row r="1685" spans="3:4">
      <c r="C1685" s="319"/>
      <c r="D1685" s="319"/>
    </row>
    <row r="1686" spans="3:4">
      <c r="C1686" s="319"/>
      <c r="D1686" s="319"/>
    </row>
    <row r="1687" spans="3:4">
      <c r="C1687" s="319"/>
      <c r="D1687" s="319"/>
    </row>
    <row r="1688" spans="3:4">
      <c r="C1688" s="319"/>
      <c r="D1688" s="319"/>
    </row>
    <row r="1689" spans="3:4">
      <c r="C1689" s="319"/>
      <c r="D1689" s="319"/>
    </row>
    <row r="1690" spans="3:4">
      <c r="C1690" s="319"/>
      <c r="D1690" s="319"/>
    </row>
    <row r="1691" spans="3:4">
      <c r="C1691" s="319"/>
      <c r="D1691" s="319"/>
    </row>
    <row r="1692" spans="3:4">
      <c r="C1692" s="319"/>
      <c r="D1692" s="319"/>
    </row>
    <row r="1693" spans="3:4">
      <c r="C1693" s="319"/>
      <c r="D1693" s="319"/>
    </row>
    <row r="1694" spans="3:4">
      <c r="C1694" s="319"/>
      <c r="D1694" s="319"/>
    </row>
    <row r="1695" spans="3:4">
      <c r="C1695" s="319"/>
      <c r="D1695" s="319"/>
    </row>
    <row r="1696" spans="3:4">
      <c r="C1696" s="319"/>
      <c r="D1696" s="319"/>
    </row>
    <row r="1697" spans="3:4">
      <c r="C1697" s="319"/>
      <c r="D1697" s="319"/>
    </row>
    <row r="1698" spans="3:4">
      <c r="C1698" s="319"/>
      <c r="D1698" s="319"/>
    </row>
    <row r="1699" spans="3:4">
      <c r="C1699" s="319"/>
      <c r="D1699" s="319"/>
    </row>
    <row r="1700" spans="3:4">
      <c r="C1700" s="319"/>
      <c r="D1700" s="319"/>
    </row>
    <row r="1701" spans="3:4">
      <c r="C1701" s="319"/>
      <c r="D1701" s="319"/>
    </row>
    <row r="1702" spans="3:4">
      <c r="C1702" s="319"/>
      <c r="D1702" s="319"/>
    </row>
    <row r="1703" spans="3:4">
      <c r="C1703" s="319"/>
      <c r="D1703" s="319"/>
    </row>
    <row r="1704" spans="3:4">
      <c r="C1704" s="319"/>
      <c r="D1704" s="319"/>
    </row>
    <row r="1705" spans="3:4">
      <c r="C1705" s="319"/>
      <c r="D1705" s="319"/>
    </row>
    <row r="1706" spans="3:4">
      <c r="C1706" s="319"/>
      <c r="D1706" s="319"/>
    </row>
    <row r="1707" spans="3:4">
      <c r="C1707" s="319"/>
      <c r="D1707" s="319"/>
    </row>
    <row r="1708" spans="3:4">
      <c r="C1708" s="319"/>
      <c r="D1708" s="319"/>
    </row>
    <row r="1709" spans="3:4">
      <c r="C1709" s="319"/>
      <c r="D1709" s="319"/>
    </row>
    <row r="1710" spans="3:4">
      <c r="C1710" s="319"/>
      <c r="D1710" s="319"/>
    </row>
    <row r="1711" spans="3:4">
      <c r="C1711" s="319"/>
      <c r="D1711" s="319"/>
    </row>
    <row r="1712" spans="3:4">
      <c r="C1712" s="319"/>
      <c r="D1712" s="319"/>
    </row>
    <row r="1713" spans="3:4">
      <c r="C1713" s="319"/>
      <c r="D1713" s="319"/>
    </row>
    <row r="1714" spans="3:4">
      <c r="C1714" s="319"/>
      <c r="D1714" s="319"/>
    </row>
    <row r="1715" spans="3:4">
      <c r="C1715" s="319"/>
      <c r="D1715" s="319"/>
    </row>
    <row r="1716" spans="3:4">
      <c r="C1716" s="319"/>
      <c r="D1716" s="319"/>
    </row>
    <row r="1717" spans="3:4">
      <c r="C1717" s="319"/>
      <c r="D1717" s="319"/>
    </row>
    <row r="1718" spans="3:4">
      <c r="C1718" s="319"/>
      <c r="D1718" s="319"/>
    </row>
    <row r="1719" spans="3:4">
      <c r="C1719" s="319"/>
      <c r="D1719" s="319"/>
    </row>
    <row r="1720" spans="3:4">
      <c r="C1720" s="319"/>
      <c r="D1720" s="319"/>
    </row>
    <row r="1721" spans="3:4">
      <c r="C1721" s="319"/>
      <c r="D1721" s="319"/>
    </row>
    <row r="1722" spans="3:4">
      <c r="C1722" s="319"/>
      <c r="D1722" s="319"/>
    </row>
    <row r="1723" spans="3:4">
      <c r="C1723" s="319"/>
      <c r="D1723" s="319"/>
    </row>
    <row r="1724" spans="3:4">
      <c r="C1724" s="319"/>
      <c r="D1724" s="319"/>
    </row>
    <row r="1725" spans="3:4">
      <c r="C1725" s="319"/>
      <c r="D1725" s="319"/>
    </row>
    <row r="1726" spans="3:4">
      <c r="C1726" s="319"/>
      <c r="D1726" s="319"/>
    </row>
    <row r="1727" spans="3:4">
      <c r="C1727" s="319"/>
      <c r="D1727" s="319"/>
    </row>
    <row r="1728" spans="3:4">
      <c r="C1728" s="319"/>
      <c r="D1728" s="319"/>
    </row>
    <row r="1729" spans="3:4">
      <c r="C1729" s="319"/>
      <c r="D1729" s="319"/>
    </row>
    <row r="1730" spans="3:4">
      <c r="C1730" s="319"/>
      <c r="D1730" s="319"/>
    </row>
    <row r="1731" spans="3:4">
      <c r="C1731" s="319"/>
      <c r="D1731" s="319"/>
    </row>
    <row r="1732" spans="3:4">
      <c r="C1732" s="319"/>
      <c r="D1732" s="319"/>
    </row>
    <row r="1733" spans="3:4">
      <c r="C1733" s="319"/>
      <c r="D1733" s="319"/>
    </row>
    <row r="1734" spans="3:4">
      <c r="C1734" s="319"/>
      <c r="D1734" s="319"/>
    </row>
    <row r="1735" spans="3:4">
      <c r="C1735" s="319"/>
      <c r="D1735" s="319"/>
    </row>
    <row r="1736" spans="3:4">
      <c r="C1736" s="319"/>
      <c r="D1736" s="319"/>
    </row>
    <row r="1737" spans="3:4">
      <c r="C1737" s="319"/>
      <c r="D1737" s="319"/>
    </row>
    <row r="1738" spans="3:4">
      <c r="C1738" s="319"/>
      <c r="D1738" s="319"/>
    </row>
    <row r="1739" spans="3:4">
      <c r="C1739" s="319"/>
      <c r="D1739" s="319"/>
    </row>
    <row r="1740" spans="3:4">
      <c r="C1740" s="319"/>
      <c r="D1740" s="319"/>
    </row>
    <row r="1741" spans="3:4">
      <c r="C1741" s="319"/>
      <c r="D1741" s="319"/>
    </row>
    <row r="1742" spans="3:4">
      <c r="C1742" s="319"/>
      <c r="D1742" s="319"/>
    </row>
    <row r="1743" spans="3:4">
      <c r="C1743" s="319"/>
      <c r="D1743" s="319"/>
    </row>
    <row r="1744" spans="3:4">
      <c r="C1744" s="319"/>
      <c r="D1744" s="319"/>
    </row>
    <row r="1745" spans="3:4">
      <c r="C1745" s="319"/>
      <c r="D1745" s="319"/>
    </row>
    <row r="1746" spans="3:4">
      <c r="C1746" s="319"/>
      <c r="D1746" s="319"/>
    </row>
    <row r="1747" spans="3:4">
      <c r="C1747" s="319"/>
      <c r="D1747" s="319"/>
    </row>
    <row r="1748" spans="3:4">
      <c r="C1748" s="319"/>
      <c r="D1748" s="319"/>
    </row>
    <row r="1749" spans="3:4">
      <c r="C1749" s="319"/>
      <c r="D1749" s="319"/>
    </row>
    <row r="1750" spans="3:4">
      <c r="C1750" s="319"/>
      <c r="D1750" s="319"/>
    </row>
    <row r="1751" spans="3:4">
      <c r="C1751" s="319"/>
      <c r="D1751" s="319"/>
    </row>
    <row r="1752" spans="3:4">
      <c r="C1752" s="319"/>
      <c r="D1752" s="319"/>
    </row>
    <row r="1753" spans="3:4">
      <c r="C1753" s="319"/>
      <c r="D1753" s="319"/>
    </row>
    <row r="1754" spans="3:4">
      <c r="C1754" s="319"/>
      <c r="D1754" s="319"/>
    </row>
    <row r="1755" spans="3:4">
      <c r="C1755" s="319"/>
      <c r="D1755" s="319"/>
    </row>
    <row r="1756" spans="3:4">
      <c r="C1756" s="319"/>
      <c r="D1756" s="319"/>
    </row>
    <row r="1757" spans="3:4">
      <c r="C1757" s="319"/>
      <c r="D1757" s="319"/>
    </row>
    <row r="1758" spans="3:4">
      <c r="C1758" s="319"/>
      <c r="D1758" s="319"/>
    </row>
    <row r="1759" spans="3:4">
      <c r="C1759" s="319"/>
      <c r="D1759" s="319"/>
    </row>
    <row r="1760" spans="3:4">
      <c r="C1760" s="319"/>
      <c r="D1760" s="319"/>
    </row>
    <row r="1761" spans="3:4">
      <c r="C1761" s="319"/>
      <c r="D1761" s="319"/>
    </row>
    <row r="1762" spans="3:4">
      <c r="C1762" s="319"/>
      <c r="D1762" s="319"/>
    </row>
    <row r="1763" spans="3:4">
      <c r="C1763" s="319"/>
      <c r="D1763" s="319"/>
    </row>
    <row r="1764" spans="3:4">
      <c r="C1764" s="319"/>
      <c r="D1764" s="319"/>
    </row>
    <row r="1765" spans="3:4">
      <c r="C1765" s="319"/>
      <c r="D1765" s="319"/>
    </row>
    <row r="1766" spans="3:4">
      <c r="C1766" s="319"/>
      <c r="D1766" s="319"/>
    </row>
    <row r="1767" spans="3:4">
      <c r="C1767" s="319"/>
      <c r="D1767" s="319"/>
    </row>
    <row r="1768" spans="3:4">
      <c r="C1768" s="319"/>
      <c r="D1768" s="319"/>
    </row>
    <row r="1769" spans="3:4">
      <c r="C1769" s="319"/>
      <c r="D1769" s="319"/>
    </row>
    <row r="1770" spans="3:4">
      <c r="C1770" s="319"/>
      <c r="D1770" s="319"/>
    </row>
    <row r="1771" spans="3:4">
      <c r="C1771" s="319"/>
      <c r="D1771" s="319"/>
    </row>
    <row r="1772" spans="3:4">
      <c r="C1772" s="319"/>
      <c r="D1772" s="319"/>
    </row>
    <row r="1773" spans="3:4">
      <c r="C1773" s="319"/>
      <c r="D1773" s="319"/>
    </row>
    <row r="1774" spans="3:4">
      <c r="C1774" s="319"/>
      <c r="D1774" s="319"/>
    </row>
    <row r="1775" spans="3:4">
      <c r="C1775" s="319"/>
      <c r="D1775" s="319"/>
    </row>
    <row r="1776" spans="3:4">
      <c r="C1776" s="319"/>
      <c r="D1776" s="319"/>
    </row>
    <row r="1777" spans="3:4">
      <c r="C1777" s="319"/>
      <c r="D1777" s="319"/>
    </row>
    <row r="1778" spans="3:4">
      <c r="C1778" s="319"/>
      <c r="D1778" s="319"/>
    </row>
    <row r="1779" spans="3:4">
      <c r="C1779" s="319"/>
      <c r="D1779" s="319"/>
    </row>
    <row r="1780" spans="3:4">
      <c r="C1780" s="319"/>
      <c r="D1780" s="319"/>
    </row>
    <row r="1781" spans="3:4">
      <c r="C1781" s="319"/>
      <c r="D1781" s="319"/>
    </row>
    <row r="1782" spans="3:4">
      <c r="C1782" s="319"/>
      <c r="D1782" s="319"/>
    </row>
    <row r="1783" spans="3:4">
      <c r="C1783" s="319"/>
      <c r="D1783" s="319"/>
    </row>
    <row r="1784" spans="3:4">
      <c r="C1784" s="319"/>
      <c r="D1784" s="319"/>
    </row>
    <row r="1785" spans="3:4">
      <c r="C1785" s="319"/>
      <c r="D1785" s="319"/>
    </row>
    <row r="1786" spans="3:4">
      <c r="C1786" s="319"/>
      <c r="D1786" s="319"/>
    </row>
    <row r="1787" spans="3:4">
      <c r="C1787" s="319"/>
      <c r="D1787" s="319"/>
    </row>
    <row r="1788" spans="3:4">
      <c r="C1788" s="319"/>
      <c r="D1788" s="319"/>
    </row>
    <row r="1789" spans="3:4">
      <c r="C1789" s="319"/>
      <c r="D1789" s="319"/>
    </row>
    <row r="1790" spans="3:4">
      <c r="C1790" s="319"/>
      <c r="D1790" s="319"/>
    </row>
    <row r="1791" spans="3:4">
      <c r="C1791" s="319"/>
      <c r="D1791" s="319"/>
    </row>
    <row r="1792" spans="3:4">
      <c r="C1792" s="319"/>
      <c r="D1792" s="319"/>
    </row>
    <row r="1793" spans="3:4">
      <c r="C1793" s="319"/>
      <c r="D1793" s="319"/>
    </row>
    <row r="1794" spans="3:4">
      <c r="C1794" s="319"/>
      <c r="D1794" s="319"/>
    </row>
    <row r="1795" spans="3:4">
      <c r="C1795" s="319"/>
      <c r="D1795" s="319"/>
    </row>
    <row r="1796" spans="3:4">
      <c r="C1796" s="319"/>
      <c r="D1796" s="319"/>
    </row>
    <row r="1797" spans="3:4">
      <c r="C1797" s="319"/>
      <c r="D1797" s="319"/>
    </row>
    <row r="1798" spans="3:4">
      <c r="C1798" s="319"/>
      <c r="D1798" s="319"/>
    </row>
    <row r="1799" spans="3:4">
      <c r="C1799" s="319"/>
      <c r="D1799" s="319"/>
    </row>
    <row r="1800" spans="3:4">
      <c r="C1800" s="319"/>
      <c r="D1800" s="319"/>
    </row>
    <row r="1801" spans="3:4">
      <c r="C1801" s="319"/>
      <c r="D1801" s="319"/>
    </row>
    <row r="1802" spans="3:4">
      <c r="C1802" s="319"/>
      <c r="D1802" s="319"/>
    </row>
    <row r="1803" spans="3:4">
      <c r="C1803" s="319"/>
      <c r="D1803" s="319"/>
    </row>
    <row r="1804" spans="3:4">
      <c r="C1804" s="319"/>
      <c r="D1804" s="319"/>
    </row>
    <row r="1805" spans="3:4">
      <c r="C1805" s="319"/>
      <c r="D1805" s="319"/>
    </row>
    <row r="1806" spans="3:4">
      <c r="C1806" s="319"/>
      <c r="D1806" s="319"/>
    </row>
    <row r="1807" spans="3:4">
      <c r="C1807" s="319"/>
      <c r="D1807" s="319"/>
    </row>
    <row r="1808" spans="3:4">
      <c r="C1808" s="319"/>
      <c r="D1808" s="319"/>
    </row>
    <row r="1809" spans="3:4">
      <c r="C1809" s="319"/>
      <c r="D1809" s="319"/>
    </row>
    <row r="1810" spans="3:4">
      <c r="C1810" s="319"/>
      <c r="D1810" s="319"/>
    </row>
    <row r="1811" spans="3:4">
      <c r="C1811" s="319"/>
      <c r="D1811" s="319"/>
    </row>
    <row r="1812" spans="3:4">
      <c r="C1812" s="319"/>
      <c r="D1812" s="319"/>
    </row>
    <row r="1813" spans="3:4">
      <c r="C1813" s="319"/>
      <c r="D1813" s="319"/>
    </row>
    <row r="1814" spans="3:4">
      <c r="C1814" s="319"/>
      <c r="D1814" s="319"/>
    </row>
    <row r="1815" spans="3:4">
      <c r="C1815" s="319"/>
      <c r="D1815" s="319"/>
    </row>
    <row r="1816" spans="3:4">
      <c r="C1816" s="319"/>
      <c r="D1816" s="319"/>
    </row>
    <row r="1817" spans="3:4">
      <c r="C1817" s="319"/>
      <c r="D1817" s="319"/>
    </row>
    <row r="1818" spans="3:4">
      <c r="C1818" s="319"/>
      <c r="D1818" s="319"/>
    </row>
    <row r="1819" spans="3:4">
      <c r="C1819" s="319"/>
      <c r="D1819" s="319"/>
    </row>
    <row r="1820" spans="3:4">
      <c r="C1820" s="319"/>
      <c r="D1820" s="319"/>
    </row>
    <row r="1821" spans="3:4">
      <c r="C1821" s="319"/>
      <c r="D1821" s="319"/>
    </row>
    <row r="1822" spans="3:4">
      <c r="C1822" s="319"/>
      <c r="D1822" s="319"/>
    </row>
    <row r="1823" spans="3:4">
      <c r="C1823" s="319"/>
      <c r="D1823" s="319"/>
    </row>
    <row r="1824" spans="3:4">
      <c r="C1824" s="319"/>
      <c r="D1824" s="319"/>
    </row>
    <row r="1825" spans="3:4">
      <c r="C1825" s="319"/>
      <c r="D1825" s="319"/>
    </row>
    <row r="1826" spans="3:4">
      <c r="C1826" s="319"/>
      <c r="D1826" s="319"/>
    </row>
    <row r="1827" spans="3:4">
      <c r="C1827" s="319"/>
      <c r="D1827" s="319"/>
    </row>
    <row r="1828" spans="3:4">
      <c r="C1828" s="319"/>
      <c r="D1828" s="319"/>
    </row>
    <row r="1829" spans="3:4">
      <c r="C1829" s="319"/>
      <c r="D1829" s="319"/>
    </row>
    <row r="1830" spans="3:4">
      <c r="C1830" s="319"/>
      <c r="D1830" s="319"/>
    </row>
    <row r="1831" spans="3:4">
      <c r="C1831" s="319"/>
      <c r="D1831" s="319"/>
    </row>
    <row r="1832" spans="3:4">
      <c r="C1832" s="319"/>
      <c r="D1832" s="319"/>
    </row>
    <row r="1833" spans="3:4">
      <c r="C1833" s="319"/>
      <c r="D1833" s="319"/>
    </row>
    <row r="1834" spans="3:4">
      <c r="C1834" s="319"/>
      <c r="D1834" s="319"/>
    </row>
    <row r="1835" spans="3:4">
      <c r="C1835" s="319"/>
      <c r="D1835" s="319"/>
    </row>
    <row r="1836" spans="3:4">
      <c r="C1836" s="319"/>
      <c r="D1836" s="319"/>
    </row>
    <row r="1837" spans="3:4">
      <c r="C1837" s="319"/>
      <c r="D1837" s="319"/>
    </row>
    <row r="1838" spans="3:4">
      <c r="C1838" s="319"/>
      <c r="D1838" s="319"/>
    </row>
    <row r="1839" spans="3:4">
      <c r="C1839" s="319"/>
      <c r="D1839" s="319"/>
    </row>
    <row r="1840" spans="3:4">
      <c r="C1840" s="319"/>
      <c r="D1840" s="319"/>
    </row>
    <row r="1841" spans="3:4">
      <c r="C1841" s="319"/>
      <c r="D1841" s="319"/>
    </row>
    <row r="1842" spans="3:4">
      <c r="C1842" s="319"/>
      <c r="D1842" s="319"/>
    </row>
    <row r="1843" spans="3:4">
      <c r="C1843" s="319"/>
      <c r="D1843" s="319"/>
    </row>
    <row r="1844" spans="3:4">
      <c r="C1844" s="319"/>
      <c r="D1844" s="319"/>
    </row>
    <row r="1845" spans="3:4">
      <c r="C1845" s="319"/>
      <c r="D1845" s="319"/>
    </row>
    <row r="1846" spans="3:4">
      <c r="C1846" s="319"/>
      <c r="D1846" s="319"/>
    </row>
    <row r="1847" spans="3:4">
      <c r="C1847" s="319"/>
      <c r="D1847" s="319"/>
    </row>
    <row r="1848" spans="3:4">
      <c r="C1848" s="319"/>
      <c r="D1848" s="319"/>
    </row>
    <row r="1849" spans="3:4">
      <c r="C1849" s="319"/>
      <c r="D1849" s="319"/>
    </row>
    <row r="1850" spans="3:4">
      <c r="C1850" s="319"/>
      <c r="D1850" s="319"/>
    </row>
    <row r="1851" spans="3:4">
      <c r="C1851" s="319"/>
      <c r="D1851" s="319"/>
    </row>
    <row r="1852" spans="3:4">
      <c r="C1852" s="319"/>
      <c r="D1852" s="319"/>
    </row>
    <row r="1853" spans="3:4">
      <c r="C1853" s="319"/>
      <c r="D1853" s="319"/>
    </row>
    <row r="1854" spans="3:4">
      <c r="C1854" s="319"/>
      <c r="D1854" s="319"/>
    </row>
    <row r="1855" spans="3:4">
      <c r="C1855" s="319"/>
      <c r="D1855" s="319"/>
    </row>
    <row r="1856" spans="3:4">
      <c r="C1856" s="319"/>
      <c r="D1856" s="319"/>
    </row>
    <row r="1857" spans="3:4">
      <c r="C1857" s="319"/>
      <c r="D1857" s="319"/>
    </row>
    <row r="1858" spans="3:4">
      <c r="C1858" s="319"/>
      <c r="D1858" s="319"/>
    </row>
    <row r="1859" spans="3:4">
      <c r="C1859" s="319"/>
      <c r="D1859" s="319"/>
    </row>
    <row r="1860" spans="3:4">
      <c r="C1860" s="319"/>
      <c r="D1860" s="319"/>
    </row>
    <row r="1861" spans="3:4">
      <c r="C1861" s="319"/>
      <c r="D1861" s="319"/>
    </row>
    <row r="1862" spans="3:4">
      <c r="C1862" s="319"/>
      <c r="D1862" s="319"/>
    </row>
    <row r="1863" spans="3:4">
      <c r="C1863" s="319"/>
      <c r="D1863" s="319"/>
    </row>
    <row r="1864" spans="3:4">
      <c r="C1864" s="319"/>
      <c r="D1864" s="319"/>
    </row>
    <row r="1865" spans="3:4">
      <c r="C1865" s="319"/>
      <c r="D1865" s="319"/>
    </row>
    <row r="1866" spans="3:4">
      <c r="C1866" s="319"/>
      <c r="D1866" s="319"/>
    </row>
    <row r="1867" spans="3:4">
      <c r="C1867" s="319"/>
      <c r="D1867" s="319"/>
    </row>
    <row r="1868" spans="3:4">
      <c r="C1868" s="319"/>
      <c r="D1868" s="319"/>
    </row>
    <row r="1869" spans="3:4">
      <c r="C1869" s="319"/>
      <c r="D1869" s="319"/>
    </row>
    <row r="1870" spans="3:4">
      <c r="C1870" s="319"/>
      <c r="D1870" s="319"/>
    </row>
    <row r="1871" spans="3:4">
      <c r="C1871" s="319"/>
      <c r="D1871" s="319"/>
    </row>
    <row r="1872" spans="3:4">
      <c r="C1872" s="319"/>
      <c r="D1872" s="319"/>
    </row>
    <row r="1873" spans="3:4">
      <c r="C1873" s="319"/>
      <c r="D1873" s="319"/>
    </row>
    <row r="1874" spans="3:4">
      <c r="C1874" s="319"/>
      <c r="D1874" s="319"/>
    </row>
    <row r="1875" spans="3:4">
      <c r="C1875" s="319"/>
      <c r="D1875" s="319"/>
    </row>
    <row r="1876" spans="3:4">
      <c r="C1876" s="319"/>
      <c r="D1876" s="319"/>
    </row>
    <row r="1877" spans="3:4">
      <c r="C1877" s="319"/>
      <c r="D1877" s="319"/>
    </row>
    <row r="1878" spans="3:4">
      <c r="C1878" s="319"/>
      <c r="D1878" s="319"/>
    </row>
    <row r="1879" spans="3:4">
      <c r="C1879" s="319"/>
      <c r="D1879" s="319"/>
    </row>
    <row r="1880" spans="3:4">
      <c r="C1880" s="319"/>
      <c r="D1880" s="319"/>
    </row>
    <row r="1881" spans="3:4">
      <c r="C1881" s="319"/>
      <c r="D1881" s="319"/>
    </row>
    <row r="1882" spans="3:4">
      <c r="C1882" s="319"/>
      <c r="D1882" s="319"/>
    </row>
    <row r="1883" spans="3:4">
      <c r="C1883" s="319"/>
      <c r="D1883" s="319"/>
    </row>
    <row r="1884" spans="3:4">
      <c r="C1884" s="319"/>
      <c r="D1884" s="319"/>
    </row>
    <row r="1885" spans="3:4">
      <c r="C1885" s="319"/>
      <c r="D1885" s="319"/>
    </row>
    <row r="1886" spans="3:4">
      <c r="C1886" s="319"/>
      <c r="D1886" s="319"/>
    </row>
    <row r="1887" spans="3:4">
      <c r="C1887" s="319"/>
      <c r="D1887" s="319"/>
    </row>
    <row r="1888" spans="3:4">
      <c r="C1888" s="319"/>
      <c r="D1888" s="319"/>
    </row>
    <row r="1889" spans="3:4">
      <c r="C1889" s="319"/>
      <c r="D1889" s="319"/>
    </row>
    <row r="1890" spans="3:4">
      <c r="C1890" s="319"/>
      <c r="D1890" s="319"/>
    </row>
    <row r="1891" spans="3:4">
      <c r="C1891" s="319"/>
      <c r="D1891" s="319"/>
    </row>
    <row r="1892" spans="3:4">
      <c r="C1892" s="319"/>
      <c r="D1892" s="319"/>
    </row>
    <row r="1893" spans="3:4">
      <c r="C1893" s="319"/>
      <c r="D1893" s="319"/>
    </row>
    <row r="1894" spans="3:4">
      <c r="C1894" s="319"/>
      <c r="D1894" s="319"/>
    </row>
    <row r="1895" spans="3:4">
      <c r="C1895" s="319"/>
      <c r="D1895" s="319"/>
    </row>
    <row r="1896" spans="3:4">
      <c r="C1896" s="319"/>
      <c r="D1896" s="319"/>
    </row>
    <row r="1897" spans="3:4">
      <c r="C1897" s="319"/>
      <c r="D1897" s="319"/>
    </row>
    <row r="1898" spans="3:4">
      <c r="C1898" s="319"/>
      <c r="D1898" s="319"/>
    </row>
    <row r="1899" spans="3:4">
      <c r="C1899" s="319"/>
      <c r="D1899" s="319"/>
    </row>
    <row r="1900" spans="3:4">
      <c r="C1900" s="319"/>
      <c r="D1900" s="319"/>
    </row>
    <row r="1901" spans="3:4">
      <c r="C1901" s="319"/>
      <c r="D1901" s="319"/>
    </row>
    <row r="1902" spans="3:4">
      <c r="C1902" s="319"/>
      <c r="D1902" s="319"/>
    </row>
    <row r="1903" spans="3:4">
      <c r="C1903" s="319"/>
      <c r="D1903" s="319"/>
    </row>
    <row r="1904" spans="3:4">
      <c r="C1904" s="319"/>
      <c r="D1904" s="319"/>
    </row>
    <row r="1905" spans="3:4">
      <c r="C1905" s="319"/>
      <c r="D1905" s="319"/>
    </row>
    <row r="1906" spans="3:4">
      <c r="C1906" s="319"/>
      <c r="D1906" s="319"/>
    </row>
    <row r="1907" spans="3:4">
      <c r="C1907" s="319"/>
      <c r="D1907" s="319"/>
    </row>
    <row r="1908" spans="3:4">
      <c r="C1908" s="319"/>
      <c r="D1908" s="319"/>
    </row>
    <row r="1909" spans="3:4">
      <c r="C1909" s="319"/>
      <c r="D1909" s="319"/>
    </row>
    <row r="1910" spans="3:4">
      <c r="C1910" s="319"/>
      <c r="D1910" s="319"/>
    </row>
    <row r="1911" spans="3:4">
      <c r="C1911" s="319"/>
      <c r="D1911" s="319"/>
    </row>
    <row r="1912" spans="3:4">
      <c r="C1912" s="319"/>
      <c r="D1912" s="319"/>
    </row>
    <row r="1913" spans="3:4">
      <c r="C1913" s="319"/>
      <c r="D1913" s="319"/>
    </row>
    <row r="1914" spans="3:4">
      <c r="C1914" s="319"/>
      <c r="D1914" s="319"/>
    </row>
    <row r="1915" spans="3:4">
      <c r="C1915" s="319"/>
      <c r="D1915" s="319"/>
    </row>
    <row r="1916" spans="3:4">
      <c r="C1916" s="319"/>
      <c r="D1916" s="319"/>
    </row>
    <row r="1917" spans="3:4">
      <c r="C1917" s="319"/>
      <c r="D1917" s="319"/>
    </row>
    <row r="1918" spans="3:4">
      <c r="C1918" s="319"/>
      <c r="D1918" s="319"/>
    </row>
    <row r="1919" spans="3:4">
      <c r="C1919" s="319"/>
      <c r="D1919" s="319"/>
    </row>
    <row r="1920" spans="3:4">
      <c r="C1920" s="319"/>
      <c r="D1920" s="319"/>
    </row>
    <row r="1921" spans="3:4">
      <c r="C1921" s="319"/>
      <c r="D1921" s="319"/>
    </row>
    <row r="1922" spans="3:4">
      <c r="C1922" s="319"/>
      <c r="D1922" s="319"/>
    </row>
    <row r="1923" spans="3:4">
      <c r="C1923" s="319"/>
      <c r="D1923" s="319"/>
    </row>
    <row r="1924" spans="3:4">
      <c r="C1924" s="319"/>
      <c r="D1924" s="319"/>
    </row>
    <row r="1925" spans="3:4">
      <c r="C1925" s="319"/>
      <c r="D1925" s="319"/>
    </row>
    <row r="1926" spans="3:4">
      <c r="C1926" s="319"/>
      <c r="D1926" s="319"/>
    </row>
    <row r="1927" spans="3:4">
      <c r="C1927" s="319"/>
      <c r="D1927" s="319"/>
    </row>
    <row r="1928" spans="3:4">
      <c r="C1928" s="319"/>
      <c r="D1928" s="319"/>
    </row>
    <row r="1929" spans="3:4">
      <c r="C1929" s="319"/>
      <c r="D1929" s="319"/>
    </row>
    <row r="1930" spans="3:4">
      <c r="C1930" s="319"/>
      <c r="D1930" s="319"/>
    </row>
    <row r="1931" spans="3:4">
      <c r="C1931" s="319"/>
      <c r="D1931" s="319"/>
    </row>
    <row r="1932" spans="3:4">
      <c r="C1932" s="319"/>
      <c r="D1932" s="319"/>
    </row>
    <row r="1933" spans="3:4">
      <c r="C1933" s="319"/>
      <c r="D1933" s="319"/>
    </row>
    <row r="1934" spans="3:4">
      <c r="C1934" s="319"/>
      <c r="D1934" s="319"/>
    </row>
    <row r="1935" spans="3:4">
      <c r="C1935" s="319"/>
      <c r="D1935" s="319"/>
    </row>
    <row r="1936" spans="3:4">
      <c r="C1936" s="319"/>
      <c r="D1936" s="319"/>
    </row>
    <row r="1937" spans="3:4">
      <c r="C1937" s="319"/>
      <c r="D1937" s="319"/>
    </row>
    <row r="1938" spans="3:4">
      <c r="C1938" s="319"/>
      <c r="D1938" s="319"/>
    </row>
    <row r="1939" spans="3:4">
      <c r="C1939" s="319"/>
      <c r="D1939" s="319"/>
    </row>
    <row r="1940" spans="3:4">
      <c r="C1940" s="319"/>
      <c r="D1940" s="319"/>
    </row>
    <row r="1941" spans="3:4">
      <c r="C1941" s="319"/>
      <c r="D1941" s="319"/>
    </row>
    <row r="1942" spans="3:4">
      <c r="C1942" s="319"/>
      <c r="D1942" s="319"/>
    </row>
    <row r="1943" spans="3:4">
      <c r="C1943" s="319"/>
      <c r="D1943" s="319"/>
    </row>
    <row r="1944" spans="3:4">
      <c r="C1944" s="319"/>
      <c r="D1944" s="319"/>
    </row>
    <row r="1945" spans="3:4">
      <c r="C1945" s="319"/>
      <c r="D1945" s="319"/>
    </row>
    <row r="1946" spans="3:4">
      <c r="C1946" s="319"/>
      <c r="D1946" s="319"/>
    </row>
    <row r="1947" spans="3:4">
      <c r="C1947" s="319"/>
      <c r="D1947" s="319"/>
    </row>
    <row r="1948" spans="3:4">
      <c r="C1948" s="319"/>
      <c r="D1948" s="319"/>
    </row>
    <row r="1949" spans="3:4">
      <c r="C1949" s="319"/>
      <c r="D1949" s="319"/>
    </row>
    <row r="1950" spans="3:4">
      <c r="C1950" s="319"/>
      <c r="D1950" s="319"/>
    </row>
    <row r="1951" spans="3:4">
      <c r="C1951" s="319"/>
      <c r="D1951" s="319"/>
    </row>
    <row r="1952" spans="3:4">
      <c r="C1952" s="319"/>
      <c r="D1952" s="319"/>
    </row>
    <row r="1953" spans="3:4">
      <c r="C1953" s="319"/>
      <c r="D1953" s="319"/>
    </row>
    <row r="1954" spans="3:4">
      <c r="C1954" s="319"/>
      <c r="D1954" s="319"/>
    </row>
    <row r="1955" spans="3:4">
      <c r="C1955" s="319"/>
      <c r="D1955" s="319"/>
    </row>
    <row r="1956" spans="3:4">
      <c r="C1956" s="319"/>
      <c r="D1956" s="319"/>
    </row>
    <row r="1957" spans="3:4">
      <c r="C1957" s="319"/>
      <c r="D1957" s="319"/>
    </row>
    <row r="1958" spans="3:4">
      <c r="C1958" s="319"/>
      <c r="D1958" s="319"/>
    </row>
    <row r="1959" spans="3:4">
      <c r="C1959" s="319"/>
      <c r="D1959" s="319"/>
    </row>
    <row r="1960" spans="3:4">
      <c r="C1960" s="319"/>
      <c r="D1960" s="319"/>
    </row>
    <row r="1961" spans="3:4">
      <c r="C1961" s="319"/>
      <c r="D1961" s="319"/>
    </row>
    <row r="1962" spans="3:4">
      <c r="C1962" s="319"/>
      <c r="D1962" s="319"/>
    </row>
    <row r="1963" spans="3:4">
      <c r="C1963" s="319"/>
      <c r="D1963" s="319"/>
    </row>
    <row r="1964" spans="3:4">
      <c r="C1964" s="319"/>
      <c r="D1964" s="319"/>
    </row>
    <row r="1965" spans="3:4">
      <c r="C1965" s="319"/>
      <c r="D1965" s="319"/>
    </row>
    <row r="1966" spans="3:4">
      <c r="C1966" s="319"/>
      <c r="D1966" s="319"/>
    </row>
    <row r="1967" spans="3:4">
      <c r="C1967" s="319"/>
      <c r="D1967" s="319"/>
    </row>
    <row r="1968" spans="3:4">
      <c r="C1968" s="319"/>
      <c r="D1968" s="319"/>
    </row>
    <row r="1969" spans="3:4">
      <c r="C1969" s="319"/>
      <c r="D1969" s="319"/>
    </row>
    <row r="1970" spans="3:4">
      <c r="C1970" s="319"/>
      <c r="D1970" s="319"/>
    </row>
    <row r="1971" spans="3:4">
      <c r="C1971" s="319"/>
      <c r="D1971" s="319"/>
    </row>
    <row r="1972" spans="3:4">
      <c r="C1972" s="319"/>
      <c r="D1972" s="319"/>
    </row>
    <row r="1973" spans="3:4">
      <c r="C1973" s="319"/>
      <c r="D1973" s="319"/>
    </row>
    <row r="1974" spans="3:4">
      <c r="C1974" s="319"/>
      <c r="D1974" s="319"/>
    </row>
    <row r="1975" spans="3:4">
      <c r="C1975" s="319"/>
      <c r="D1975" s="319"/>
    </row>
    <row r="1976" spans="3:4">
      <c r="C1976" s="319"/>
      <c r="D1976" s="319"/>
    </row>
    <row r="1977" spans="3:4">
      <c r="C1977" s="319"/>
      <c r="D1977" s="319"/>
    </row>
    <row r="1978" spans="3:4">
      <c r="C1978" s="319"/>
      <c r="D1978" s="319"/>
    </row>
    <row r="1979" spans="3:4">
      <c r="C1979" s="319"/>
      <c r="D1979" s="319"/>
    </row>
    <row r="1980" spans="3:4">
      <c r="C1980" s="319"/>
      <c r="D1980" s="319"/>
    </row>
    <row r="1981" spans="3:4">
      <c r="C1981" s="319"/>
      <c r="D1981" s="319"/>
    </row>
    <row r="1982" spans="3:4">
      <c r="C1982" s="319"/>
      <c r="D1982" s="319"/>
    </row>
    <row r="1983" spans="3:4">
      <c r="C1983" s="319"/>
      <c r="D1983" s="319"/>
    </row>
    <row r="1984" spans="3:4">
      <c r="C1984" s="319"/>
      <c r="D1984" s="319"/>
    </row>
    <row r="1985" spans="3:4">
      <c r="C1985" s="319"/>
      <c r="D1985" s="319"/>
    </row>
    <row r="1986" spans="3:4">
      <c r="C1986" s="319"/>
      <c r="D1986" s="319"/>
    </row>
    <row r="1987" spans="3:4">
      <c r="C1987" s="319"/>
      <c r="D1987" s="319"/>
    </row>
    <row r="1988" spans="3:4">
      <c r="C1988" s="319"/>
      <c r="D1988" s="319"/>
    </row>
    <row r="1989" spans="3:4">
      <c r="C1989" s="319"/>
      <c r="D1989" s="319"/>
    </row>
    <row r="1990" spans="3:4">
      <c r="C1990" s="319"/>
      <c r="D1990" s="319"/>
    </row>
    <row r="1991" spans="3:4">
      <c r="C1991" s="319"/>
      <c r="D1991" s="319"/>
    </row>
    <row r="1992" spans="3:4">
      <c r="C1992" s="319"/>
      <c r="D1992" s="319"/>
    </row>
    <row r="1993" spans="3:4">
      <c r="C1993" s="319"/>
      <c r="D1993" s="319"/>
    </row>
    <row r="1994" spans="3:4">
      <c r="C1994" s="319"/>
      <c r="D1994" s="319"/>
    </row>
    <row r="1995" spans="3:4">
      <c r="C1995" s="319"/>
      <c r="D1995" s="319"/>
    </row>
    <row r="1996" spans="3:4">
      <c r="C1996" s="319"/>
      <c r="D1996" s="319"/>
    </row>
    <row r="1997" spans="3:4">
      <c r="C1997" s="319"/>
      <c r="D1997" s="319"/>
    </row>
    <row r="1998" spans="3:4">
      <c r="C1998" s="319"/>
      <c r="D1998" s="319"/>
    </row>
    <row r="1999" spans="3:4">
      <c r="C1999" s="319"/>
      <c r="D1999" s="319"/>
    </row>
    <row r="2000" spans="3:4">
      <c r="C2000" s="319"/>
      <c r="D2000" s="319"/>
    </row>
    <row r="2001" spans="3:4">
      <c r="C2001" s="319"/>
      <c r="D2001" s="319"/>
    </row>
    <row r="2002" spans="3:4">
      <c r="C2002" s="319"/>
      <c r="D2002" s="319"/>
    </row>
    <row r="2003" spans="3:4">
      <c r="C2003" s="319"/>
      <c r="D2003" s="319"/>
    </row>
    <row r="2004" spans="3:4">
      <c r="C2004" s="319"/>
      <c r="D2004" s="319"/>
    </row>
    <row r="2005" spans="3:4">
      <c r="C2005" s="319"/>
      <c r="D2005" s="319"/>
    </row>
    <row r="2006" spans="3:4">
      <c r="C2006" s="319"/>
      <c r="D2006" s="319"/>
    </row>
    <row r="2007" spans="3:4">
      <c r="C2007" s="319"/>
      <c r="D2007" s="319"/>
    </row>
    <row r="2008" spans="3:4">
      <c r="C2008" s="319"/>
      <c r="D2008" s="319"/>
    </row>
    <row r="2009" spans="3:4">
      <c r="C2009" s="319"/>
      <c r="D2009" s="319"/>
    </row>
    <row r="2010" spans="3:4">
      <c r="C2010" s="319"/>
      <c r="D2010" s="319"/>
    </row>
    <row r="2011" spans="3:4">
      <c r="C2011" s="319"/>
      <c r="D2011" s="319"/>
    </row>
    <row r="2012" spans="3:4">
      <c r="C2012" s="319"/>
      <c r="D2012" s="319"/>
    </row>
    <row r="2013" spans="3:4">
      <c r="C2013" s="319"/>
      <c r="D2013" s="319"/>
    </row>
    <row r="2014" spans="3:4">
      <c r="C2014" s="319"/>
      <c r="D2014" s="319"/>
    </row>
    <row r="2015" spans="3:4">
      <c r="C2015" s="319"/>
      <c r="D2015" s="319"/>
    </row>
    <row r="2016" spans="3:4">
      <c r="C2016" s="319"/>
      <c r="D2016" s="319"/>
    </row>
    <row r="2017" spans="3:4">
      <c r="C2017" s="319"/>
      <c r="D2017" s="319"/>
    </row>
    <row r="2018" spans="3:4">
      <c r="C2018" s="319"/>
      <c r="D2018" s="319"/>
    </row>
    <row r="2019" spans="3:4">
      <c r="C2019" s="319"/>
      <c r="D2019" s="319"/>
    </row>
    <row r="2020" spans="3:4">
      <c r="C2020" s="319"/>
      <c r="D2020" s="319"/>
    </row>
    <row r="2021" spans="3:4">
      <c r="C2021" s="319"/>
      <c r="D2021" s="319"/>
    </row>
    <row r="2022" spans="3:4">
      <c r="C2022" s="319"/>
      <c r="D2022" s="319"/>
    </row>
    <row r="2023" spans="3:4">
      <c r="C2023" s="319"/>
      <c r="D2023" s="319"/>
    </row>
    <row r="2024" spans="3:4">
      <c r="C2024" s="319"/>
      <c r="D2024" s="319"/>
    </row>
    <row r="2025" spans="3:4">
      <c r="C2025" s="319"/>
      <c r="D2025" s="319"/>
    </row>
    <row r="2026" spans="3:4">
      <c r="C2026" s="319"/>
      <c r="D2026" s="319"/>
    </row>
    <row r="2027" spans="3:4">
      <c r="C2027" s="319"/>
      <c r="D2027" s="319"/>
    </row>
    <row r="2028" spans="3:4">
      <c r="C2028" s="319"/>
      <c r="D2028" s="319"/>
    </row>
    <row r="2029" spans="3:4">
      <c r="C2029" s="319"/>
      <c r="D2029" s="319"/>
    </row>
    <row r="2030" spans="3:4">
      <c r="C2030" s="319"/>
      <c r="D2030" s="319"/>
    </row>
    <row r="2031" spans="3:4">
      <c r="C2031" s="319"/>
      <c r="D2031" s="319"/>
    </row>
    <row r="2032" spans="3:4">
      <c r="C2032" s="319"/>
      <c r="D2032" s="319"/>
    </row>
    <row r="2033" spans="3:4">
      <c r="C2033" s="319"/>
      <c r="D2033" s="319"/>
    </row>
    <row r="2034" spans="3:4">
      <c r="C2034" s="319"/>
      <c r="D2034" s="319"/>
    </row>
    <row r="2035" spans="3:4">
      <c r="C2035" s="319"/>
      <c r="D2035" s="319"/>
    </row>
    <row r="2036" spans="3:4">
      <c r="C2036" s="319"/>
      <c r="D2036" s="319"/>
    </row>
    <row r="2037" spans="3:4">
      <c r="C2037" s="319"/>
      <c r="D2037" s="319"/>
    </row>
    <row r="2038" spans="3:4">
      <c r="C2038" s="319"/>
      <c r="D2038" s="319"/>
    </row>
    <row r="2039" spans="3:4">
      <c r="C2039" s="319"/>
      <c r="D2039" s="319"/>
    </row>
    <row r="2040" spans="3:4">
      <c r="C2040" s="319"/>
      <c r="D2040" s="319"/>
    </row>
    <row r="2041" spans="3:4">
      <c r="C2041" s="319"/>
      <c r="D2041" s="319"/>
    </row>
    <row r="2042" spans="3:4">
      <c r="C2042" s="319"/>
      <c r="D2042" s="319"/>
    </row>
    <row r="2043" spans="3:4">
      <c r="C2043" s="319"/>
      <c r="D2043" s="319"/>
    </row>
    <row r="2044" spans="3:4">
      <c r="C2044" s="319"/>
      <c r="D2044" s="319"/>
    </row>
    <row r="2045" spans="3:4">
      <c r="C2045" s="319"/>
      <c r="D2045" s="319"/>
    </row>
    <row r="2046" spans="3:4">
      <c r="C2046" s="319"/>
      <c r="D2046" s="319"/>
    </row>
    <row r="2047" spans="3:4">
      <c r="C2047" s="319"/>
      <c r="D2047" s="319"/>
    </row>
    <row r="2048" spans="3:4">
      <c r="C2048" s="319"/>
      <c r="D2048" s="319"/>
    </row>
    <row r="2049" spans="3:4">
      <c r="C2049" s="319"/>
      <c r="D2049" s="319"/>
    </row>
    <row r="2050" spans="3:4">
      <c r="C2050" s="319"/>
      <c r="D2050" s="319"/>
    </row>
    <row r="2051" spans="3:4">
      <c r="C2051" s="319"/>
      <c r="D2051" s="319"/>
    </row>
    <row r="2052" spans="3:4">
      <c r="C2052" s="319"/>
      <c r="D2052" s="319"/>
    </row>
    <row r="2053" spans="3:4">
      <c r="C2053" s="319"/>
      <c r="D2053" s="319"/>
    </row>
    <row r="2054" spans="3:4">
      <c r="C2054" s="319"/>
      <c r="D2054" s="319"/>
    </row>
    <row r="2055" spans="3:4">
      <c r="C2055" s="319"/>
      <c r="D2055" s="319"/>
    </row>
    <row r="2056" spans="3:4">
      <c r="C2056" s="319"/>
      <c r="D2056" s="319"/>
    </row>
    <row r="2057" spans="3:4">
      <c r="C2057" s="319"/>
      <c r="D2057" s="319"/>
    </row>
    <row r="2058" spans="3:4">
      <c r="C2058" s="319"/>
      <c r="D2058" s="319"/>
    </row>
    <row r="2059" spans="3:4">
      <c r="C2059" s="319"/>
      <c r="D2059" s="319"/>
    </row>
    <row r="2060" spans="3:4">
      <c r="C2060" s="319"/>
      <c r="D2060" s="319"/>
    </row>
    <row r="2061" spans="3:4">
      <c r="C2061" s="319"/>
      <c r="D2061" s="319"/>
    </row>
    <row r="2062" spans="3:4">
      <c r="C2062" s="319"/>
      <c r="D2062" s="319"/>
    </row>
    <row r="2063" spans="3:4">
      <c r="C2063" s="319"/>
      <c r="D2063" s="319"/>
    </row>
    <row r="2064" spans="3:4">
      <c r="C2064" s="319"/>
      <c r="D2064" s="319"/>
    </row>
    <row r="2065" spans="3:4">
      <c r="C2065" s="319"/>
      <c r="D2065" s="319"/>
    </row>
    <row r="2066" spans="3:4">
      <c r="C2066" s="319"/>
      <c r="D2066" s="319"/>
    </row>
    <row r="2067" spans="3:4">
      <c r="C2067" s="319"/>
      <c r="D2067" s="319"/>
    </row>
    <row r="2068" spans="3:4">
      <c r="C2068" s="319"/>
      <c r="D2068" s="319"/>
    </row>
    <row r="2069" spans="3:4">
      <c r="C2069" s="319"/>
      <c r="D2069" s="319"/>
    </row>
    <row r="2070" spans="3:4">
      <c r="C2070" s="319"/>
      <c r="D2070" s="319"/>
    </row>
    <row r="2071" spans="3:4">
      <c r="C2071" s="319"/>
      <c r="D2071" s="319"/>
    </row>
    <row r="2072" spans="3:4">
      <c r="C2072" s="319"/>
      <c r="D2072" s="319"/>
    </row>
    <row r="2073" spans="3:4">
      <c r="C2073" s="319"/>
      <c r="D2073" s="319"/>
    </row>
    <row r="2074" spans="3:4">
      <c r="C2074" s="319"/>
      <c r="D2074" s="319"/>
    </row>
    <row r="2075" spans="3:4">
      <c r="C2075" s="319"/>
      <c r="D2075" s="319"/>
    </row>
    <row r="2076" spans="3:4">
      <c r="C2076" s="319"/>
      <c r="D2076" s="319"/>
    </row>
    <row r="2077" spans="3:4">
      <c r="C2077" s="319"/>
      <c r="D2077" s="319"/>
    </row>
    <row r="2078" spans="3:4">
      <c r="C2078" s="319"/>
      <c r="D2078" s="319"/>
    </row>
    <row r="2079" spans="3:4">
      <c r="C2079" s="319"/>
      <c r="D2079" s="319"/>
    </row>
    <row r="2080" spans="3:4">
      <c r="C2080" s="319"/>
      <c r="D2080" s="319"/>
    </row>
    <row r="2081" spans="3:4">
      <c r="C2081" s="319"/>
      <c r="D2081" s="319"/>
    </row>
    <row r="2082" spans="3:4">
      <c r="C2082" s="319"/>
      <c r="D2082" s="319"/>
    </row>
    <row r="2083" spans="3:4">
      <c r="C2083" s="319"/>
      <c r="D2083" s="319"/>
    </row>
    <row r="2084" spans="3:4">
      <c r="C2084" s="319"/>
      <c r="D2084" s="319"/>
    </row>
    <row r="2085" spans="3:4">
      <c r="C2085" s="319"/>
      <c r="D2085" s="319"/>
    </row>
    <row r="2086" spans="3:4">
      <c r="C2086" s="319"/>
      <c r="D2086" s="319"/>
    </row>
    <row r="2087" spans="3:4">
      <c r="C2087" s="319"/>
      <c r="D2087" s="319"/>
    </row>
    <row r="2088" spans="3:4">
      <c r="C2088" s="319"/>
      <c r="D2088" s="319"/>
    </row>
    <row r="2089" spans="3:4">
      <c r="C2089" s="319"/>
      <c r="D2089" s="319"/>
    </row>
    <row r="2090" spans="3:4">
      <c r="C2090" s="319"/>
      <c r="D2090" s="319"/>
    </row>
    <row r="2091" spans="3:4">
      <c r="C2091" s="319"/>
      <c r="D2091" s="319"/>
    </row>
    <row r="2092" spans="3:4">
      <c r="C2092" s="319"/>
      <c r="D2092" s="319"/>
    </row>
    <row r="2093" spans="3:4">
      <c r="C2093" s="319"/>
      <c r="D2093" s="319"/>
    </row>
    <row r="2094" spans="3:4">
      <c r="C2094" s="319"/>
      <c r="D2094" s="319"/>
    </row>
    <row r="2095" spans="3:4">
      <c r="C2095" s="319"/>
      <c r="D2095" s="319"/>
    </row>
    <row r="2096" spans="3:4">
      <c r="C2096" s="319"/>
      <c r="D2096" s="319"/>
    </row>
    <row r="2097" spans="3:4">
      <c r="C2097" s="319"/>
      <c r="D2097" s="319"/>
    </row>
    <row r="2098" spans="3:4">
      <c r="C2098" s="319"/>
      <c r="D2098" s="319"/>
    </row>
    <row r="2099" spans="3:4">
      <c r="C2099" s="319"/>
      <c r="D2099" s="319"/>
    </row>
    <row r="2100" spans="3:4">
      <c r="C2100" s="319"/>
      <c r="D2100" s="319"/>
    </row>
    <row r="2101" spans="3:4">
      <c r="C2101" s="319"/>
      <c r="D2101" s="319"/>
    </row>
    <row r="2102" spans="3:4">
      <c r="C2102" s="319"/>
      <c r="D2102" s="319"/>
    </row>
    <row r="2103" spans="3:4">
      <c r="C2103" s="319"/>
      <c r="D2103" s="319"/>
    </row>
    <row r="2104" spans="3:4">
      <c r="C2104" s="319"/>
      <c r="D2104" s="319"/>
    </row>
    <row r="2105" spans="3:4">
      <c r="C2105" s="319"/>
      <c r="D2105" s="319"/>
    </row>
    <row r="2106" spans="3:4">
      <c r="C2106" s="319"/>
      <c r="D2106" s="319"/>
    </row>
    <row r="2107" spans="3:4">
      <c r="C2107" s="319"/>
      <c r="D2107" s="319"/>
    </row>
    <row r="2108" spans="3:4">
      <c r="C2108" s="319"/>
      <c r="D2108" s="319"/>
    </row>
    <row r="2109" spans="3:4">
      <c r="C2109" s="319"/>
      <c r="D2109" s="319"/>
    </row>
    <row r="2110" spans="3:4">
      <c r="C2110" s="319"/>
      <c r="D2110" s="319"/>
    </row>
    <row r="2111" spans="3:4">
      <c r="C2111" s="319"/>
      <c r="D2111" s="319"/>
    </row>
    <row r="2112" spans="3:4">
      <c r="C2112" s="319"/>
      <c r="D2112" s="319"/>
    </row>
    <row r="2113" spans="3:4">
      <c r="C2113" s="319"/>
      <c r="D2113" s="319"/>
    </row>
    <row r="2114" spans="3:4">
      <c r="C2114" s="319"/>
      <c r="D2114" s="319"/>
    </row>
    <row r="2115" spans="3:4">
      <c r="C2115" s="319"/>
      <c r="D2115" s="319"/>
    </row>
    <row r="2116" spans="3:4">
      <c r="C2116" s="319"/>
      <c r="D2116" s="319"/>
    </row>
    <row r="2117" spans="3:4">
      <c r="C2117" s="319"/>
      <c r="D2117" s="319"/>
    </row>
    <row r="2118" spans="3:4">
      <c r="C2118" s="319"/>
      <c r="D2118" s="319"/>
    </row>
    <row r="2119" spans="3:4">
      <c r="C2119" s="319"/>
      <c r="D2119" s="319"/>
    </row>
    <row r="2120" spans="3:4">
      <c r="C2120" s="319"/>
      <c r="D2120" s="319"/>
    </row>
    <row r="2121" spans="3:4">
      <c r="C2121" s="319"/>
      <c r="D2121" s="319"/>
    </row>
    <row r="2122" spans="3:4">
      <c r="C2122" s="319"/>
      <c r="D2122" s="319"/>
    </row>
    <row r="2123" spans="3:4">
      <c r="C2123" s="319"/>
      <c r="D2123" s="319"/>
    </row>
    <row r="2124" spans="3:4">
      <c r="C2124" s="319"/>
      <c r="D2124" s="319"/>
    </row>
    <row r="2125" spans="3:4">
      <c r="C2125" s="319"/>
      <c r="D2125" s="319"/>
    </row>
    <row r="2126" spans="3:4">
      <c r="C2126" s="319"/>
      <c r="D2126" s="319"/>
    </row>
    <row r="2127" spans="3:4">
      <c r="C2127" s="319"/>
      <c r="D2127" s="319"/>
    </row>
    <row r="2128" spans="3:4">
      <c r="C2128" s="319"/>
      <c r="D2128" s="319"/>
    </row>
    <row r="2129" spans="3:4">
      <c r="C2129" s="319"/>
      <c r="D2129" s="319"/>
    </row>
    <row r="2130" spans="3:4">
      <c r="C2130" s="319"/>
      <c r="D2130" s="319"/>
    </row>
    <row r="2131" spans="3:4">
      <c r="C2131" s="319"/>
      <c r="D2131" s="319"/>
    </row>
    <row r="2132" spans="3:4">
      <c r="C2132" s="319"/>
      <c r="D2132" s="319"/>
    </row>
    <row r="2133" spans="3:4">
      <c r="C2133" s="319"/>
      <c r="D2133" s="319"/>
    </row>
    <row r="2134" spans="3:4">
      <c r="C2134" s="319"/>
      <c r="D2134" s="319"/>
    </row>
    <row r="2135" spans="3:4">
      <c r="C2135" s="319"/>
      <c r="D2135" s="319"/>
    </row>
    <row r="2136" spans="3:4">
      <c r="C2136" s="319"/>
      <c r="D2136" s="319"/>
    </row>
    <row r="2137" spans="3:4">
      <c r="C2137" s="319"/>
      <c r="D2137" s="319"/>
    </row>
    <row r="2138" spans="3:4">
      <c r="C2138" s="319"/>
      <c r="D2138" s="319"/>
    </row>
    <row r="2139" spans="3:4">
      <c r="C2139" s="319"/>
      <c r="D2139" s="319"/>
    </row>
    <row r="2140" spans="3:4">
      <c r="C2140" s="319"/>
      <c r="D2140" s="319"/>
    </row>
    <row r="2141" spans="3:4">
      <c r="C2141" s="319"/>
      <c r="D2141" s="319"/>
    </row>
    <row r="2142" spans="3:4">
      <c r="C2142" s="319"/>
      <c r="D2142" s="319"/>
    </row>
    <row r="2143" spans="3:4">
      <c r="C2143" s="319"/>
      <c r="D2143" s="319"/>
    </row>
    <row r="2144" spans="3:4">
      <c r="C2144" s="319"/>
      <c r="D2144" s="319"/>
    </row>
    <row r="2145" spans="3:4">
      <c r="C2145" s="319"/>
      <c r="D2145" s="319"/>
    </row>
    <row r="2146" spans="3:4">
      <c r="C2146" s="319"/>
      <c r="D2146" s="319"/>
    </row>
    <row r="2147" spans="3:4">
      <c r="C2147" s="319"/>
      <c r="D2147" s="319"/>
    </row>
    <row r="2148" spans="3:4">
      <c r="C2148" s="319"/>
      <c r="D2148" s="319"/>
    </row>
    <row r="2149" spans="3:4">
      <c r="C2149" s="319"/>
      <c r="D2149" s="319"/>
    </row>
    <row r="2150" spans="3:4">
      <c r="C2150" s="319"/>
      <c r="D2150" s="319"/>
    </row>
    <row r="2151" spans="3:4">
      <c r="C2151" s="319"/>
      <c r="D2151" s="319"/>
    </row>
    <row r="2152" spans="3:4">
      <c r="C2152" s="319"/>
      <c r="D2152" s="319"/>
    </row>
    <row r="2153" spans="3:4">
      <c r="C2153" s="319"/>
      <c r="D2153" s="319"/>
    </row>
    <row r="2154" spans="3:4">
      <c r="C2154" s="319"/>
      <c r="D2154" s="319"/>
    </row>
    <row r="2155" spans="3:4">
      <c r="C2155" s="319"/>
      <c r="D2155" s="319"/>
    </row>
    <row r="2156" spans="3:4">
      <c r="C2156" s="319"/>
      <c r="D2156" s="319"/>
    </row>
    <row r="2157" spans="3:4">
      <c r="C2157" s="319"/>
      <c r="D2157" s="319"/>
    </row>
    <row r="2158" spans="3:4">
      <c r="C2158" s="319"/>
      <c r="D2158" s="319"/>
    </row>
    <row r="2159" spans="3:4">
      <c r="C2159" s="319"/>
      <c r="D2159" s="319"/>
    </row>
    <row r="2160" spans="3:4">
      <c r="C2160" s="319"/>
      <c r="D2160" s="319"/>
    </row>
    <row r="2161" spans="3:4">
      <c r="C2161" s="319"/>
      <c r="D2161" s="319"/>
    </row>
    <row r="2162" spans="3:4">
      <c r="C2162" s="319"/>
      <c r="D2162" s="319"/>
    </row>
    <row r="2163" spans="3:4">
      <c r="C2163" s="319"/>
      <c r="D2163" s="319"/>
    </row>
    <row r="2164" spans="3:4">
      <c r="C2164" s="319"/>
      <c r="D2164" s="319"/>
    </row>
    <row r="2165" spans="3:4">
      <c r="C2165" s="319"/>
      <c r="D2165" s="319"/>
    </row>
    <row r="2166" spans="3:4">
      <c r="C2166" s="319"/>
      <c r="D2166" s="319"/>
    </row>
    <row r="2167" spans="3:4">
      <c r="C2167" s="319"/>
      <c r="D2167" s="319"/>
    </row>
    <row r="2168" spans="3:4">
      <c r="C2168" s="319"/>
      <c r="D2168" s="319"/>
    </row>
    <row r="2169" spans="3:4">
      <c r="C2169" s="319"/>
      <c r="D2169" s="319"/>
    </row>
    <row r="2170" spans="3:4">
      <c r="C2170" s="319"/>
      <c r="D2170" s="319"/>
    </row>
    <row r="2171" spans="3:4">
      <c r="C2171" s="319"/>
      <c r="D2171" s="319"/>
    </row>
    <row r="2172" spans="3:4">
      <c r="C2172" s="319"/>
      <c r="D2172" s="319"/>
    </row>
    <row r="2173" spans="3:4">
      <c r="C2173" s="319"/>
      <c r="D2173" s="319"/>
    </row>
    <row r="2174" spans="3:4">
      <c r="C2174" s="319"/>
      <c r="D2174" s="319"/>
    </row>
    <row r="2175" spans="3:4">
      <c r="C2175" s="319"/>
      <c r="D2175" s="319"/>
    </row>
    <row r="2176" spans="3:4">
      <c r="C2176" s="319"/>
      <c r="D2176" s="319"/>
    </row>
    <row r="2177" spans="3:4">
      <c r="C2177" s="319"/>
      <c r="D2177" s="319"/>
    </row>
    <row r="2178" spans="3:4">
      <c r="C2178" s="319"/>
      <c r="D2178" s="319"/>
    </row>
    <row r="2179" spans="3:4">
      <c r="C2179" s="319"/>
      <c r="D2179" s="319"/>
    </row>
    <row r="2180" spans="3:4">
      <c r="C2180" s="319"/>
      <c r="D2180" s="319"/>
    </row>
    <row r="2181" spans="3:4">
      <c r="C2181" s="319"/>
      <c r="D2181" s="319"/>
    </row>
    <row r="2182" spans="3:4">
      <c r="C2182" s="319"/>
      <c r="D2182" s="319"/>
    </row>
    <row r="2183" spans="3:4">
      <c r="C2183" s="319"/>
      <c r="D2183" s="319"/>
    </row>
    <row r="2184" spans="3:4">
      <c r="C2184" s="319"/>
      <c r="D2184" s="319"/>
    </row>
    <row r="2185" spans="3:4">
      <c r="C2185" s="319"/>
      <c r="D2185" s="319"/>
    </row>
    <row r="2186" spans="3:4">
      <c r="C2186" s="319"/>
      <c r="D2186" s="319"/>
    </row>
    <row r="2187" spans="3:4">
      <c r="C2187" s="319"/>
      <c r="D2187" s="319"/>
    </row>
    <row r="2188" spans="3:4">
      <c r="C2188" s="319"/>
      <c r="D2188" s="319"/>
    </row>
    <row r="2189" spans="3:4">
      <c r="C2189" s="319"/>
      <c r="D2189" s="319"/>
    </row>
    <row r="2190" spans="3:4">
      <c r="C2190" s="319"/>
      <c r="D2190" s="319"/>
    </row>
    <row r="2191" spans="3:4">
      <c r="C2191" s="319"/>
      <c r="D2191" s="319"/>
    </row>
    <row r="2192" spans="3:4">
      <c r="C2192" s="319"/>
      <c r="D2192" s="319"/>
    </row>
    <row r="2193" spans="3:4">
      <c r="C2193" s="319"/>
      <c r="D2193" s="319"/>
    </row>
    <row r="2194" spans="3:4">
      <c r="C2194" s="319"/>
      <c r="D2194" s="319"/>
    </row>
    <row r="2195" spans="3:4">
      <c r="C2195" s="319"/>
      <c r="D2195" s="319"/>
    </row>
    <row r="2196" spans="3:4">
      <c r="C2196" s="319"/>
      <c r="D2196" s="319"/>
    </row>
    <row r="2197" spans="3:4">
      <c r="C2197" s="319"/>
      <c r="D2197" s="319"/>
    </row>
    <row r="2198" spans="3:4">
      <c r="C2198" s="319"/>
      <c r="D2198" s="319"/>
    </row>
    <row r="2199" spans="3:4">
      <c r="C2199" s="319"/>
      <c r="D2199" s="319"/>
    </row>
    <row r="2200" spans="3:4">
      <c r="C2200" s="319"/>
      <c r="D2200" s="319"/>
    </row>
    <row r="2201" spans="3:4">
      <c r="C2201" s="319"/>
      <c r="D2201" s="319"/>
    </row>
    <row r="2202" spans="3:4">
      <c r="C2202" s="319"/>
      <c r="D2202" s="319"/>
    </row>
    <row r="2203" spans="3:4">
      <c r="C2203" s="319"/>
      <c r="D2203" s="319"/>
    </row>
    <row r="2204" spans="3:4">
      <c r="C2204" s="319"/>
      <c r="D2204" s="319"/>
    </row>
    <row r="2205" spans="3:4">
      <c r="C2205" s="319"/>
      <c r="D2205" s="319"/>
    </row>
    <row r="2206" spans="3:4">
      <c r="C2206" s="319"/>
      <c r="D2206" s="319"/>
    </row>
    <row r="2207" spans="3:4">
      <c r="C2207" s="319"/>
      <c r="D2207" s="319"/>
    </row>
    <row r="2208" spans="3:4">
      <c r="C2208" s="319"/>
      <c r="D2208" s="319"/>
    </row>
    <row r="2209" spans="3:4">
      <c r="C2209" s="319"/>
      <c r="D2209" s="319"/>
    </row>
    <row r="2210" spans="3:4">
      <c r="C2210" s="319"/>
      <c r="D2210" s="319"/>
    </row>
    <row r="2211" spans="3:4">
      <c r="C2211" s="319"/>
      <c r="D2211" s="319"/>
    </row>
    <row r="2212" spans="3:4">
      <c r="C2212" s="319"/>
      <c r="D2212" s="319"/>
    </row>
    <row r="2213" spans="3:4">
      <c r="C2213" s="319"/>
      <c r="D2213" s="319"/>
    </row>
    <row r="2214" spans="3:4">
      <c r="C2214" s="319"/>
      <c r="D2214" s="319"/>
    </row>
    <row r="2215" spans="3:4">
      <c r="C2215" s="319"/>
      <c r="D2215" s="319"/>
    </row>
    <row r="2216" spans="3:4">
      <c r="C2216" s="319"/>
      <c r="D2216" s="319"/>
    </row>
    <row r="2217" spans="3:4">
      <c r="C2217" s="319"/>
      <c r="D2217" s="319"/>
    </row>
    <row r="2218" spans="3:4">
      <c r="C2218" s="319"/>
      <c r="D2218" s="319"/>
    </row>
    <row r="2219" spans="3:4">
      <c r="C2219" s="319"/>
      <c r="D2219" s="319"/>
    </row>
    <row r="2220" spans="3:4">
      <c r="C2220" s="319"/>
      <c r="D2220" s="319"/>
    </row>
    <row r="2221" spans="3:4">
      <c r="C2221" s="319"/>
      <c r="D2221" s="319"/>
    </row>
    <row r="2222" spans="3:4">
      <c r="C2222" s="319"/>
      <c r="D2222" s="319"/>
    </row>
    <row r="2223" spans="3:4">
      <c r="C2223" s="319"/>
      <c r="D2223" s="319"/>
    </row>
    <row r="2224" spans="3:4">
      <c r="C2224" s="319"/>
      <c r="D2224" s="319"/>
    </row>
    <row r="2225" spans="3:4">
      <c r="C2225" s="319"/>
      <c r="D2225" s="319"/>
    </row>
    <row r="2226" spans="3:4">
      <c r="C2226" s="319"/>
      <c r="D2226" s="319"/>
    </row>
    <row r="2227" spans="3:4">
      <c r="C2227" s="319"/>
      <c r="D2227" s="319"/>
    </row>
    <row r="2228" spans="3:4">
      <c r="C2228" s="319"/>
      <c r="D2228" s="319"/>
    </row>
    <row r="2229" spans="3:4">
      <c r="C2229" s="319"/>
      <c r="D2229" s="319"/>
    </row>
    <row r="2230" spans="3:4">
      <c r="C2230" s="319"/>
      <c r="D2230" s="319"/>
    </row>
    <row r="2231" spans="3:4">
      <c r="C2231" s="319"/>
      <c r="D2231" s="319"/>
    </row>
    <row r="2232" spans="3:4">
      <c r="C2232" s="319"/>
      <c r="D2232" s="319"/>
    </row>
    <row r="2233" spans="3:4">
      <c r="C2233" s="319"/>
      <c r="D2233" s="319"/>
    </row>
    <row r="2234" spans="3:4">
      <c r="C2234" s="319"/>
      <c r="D2234" s="319"/>
    </row>
    <row r="2235" spans="3:4">
      <c r="C2235" s="319"/>
      <c r="D2235" s="319"/>
    </row>
    <row r="2236" spans="3:4">
      <c r="C2236" s="319"/>
      <c r="D2236" s="319"/>
    </row>
    <row r="2237" spans="3:4">
      <c r="C2237" s="319"/>
      <c r="D2237" s="319"/>
    </row>
    <row r="2238" spans="3:4">
      <c r="C2238" s="319"/>
      <c r="D2238" s="319"/>
    </row>
    <row r="2239" spans="3:4">
      <c r="C2239" s="319"/>
      <c r="D2239" s="319"/>
    </row>
    <row r="2240" spans="3:4">
      <c r="C2240" s="319"/>
      <c r="D2240" s="319"/>
    </row>
    <row r="2241" spans="3:4">
      <c r="C2241" s="319"/>
      <c r="D2241" s="319"/>
    </row>
    <row r="2242" spans="3:4">
      <c r="C2242" s="319"/>
      <c r="D2242" s="319"/>
    </row>
    <row r="2243" spans="3:4">
      <c r="C2243" s="319"/>
      <c r="D2243" s="319"/>
    </row>
    <row r="2244" spans="3:4">
      <c r="C2244" s="319"/>
      <c r="D2244" s="319"/>
    </row>
    <row r="2245" spans="3:4">
      <c r="C2245" s="319"/>
      <c r="D2245" s="319"/>
    </row>
    <row r="2246" spans="3:4">
      <c r="C2246" s="319"/>
      <c r="D2246" s="319"/>
    </row>
    <row r="2247" spans="3:4">
      <c r="C2247" s="319"/>
      <c r="D2247" s="319"/>
    </row>
    <row r="2248" spans="3:4">
      <c r="C2248" s="319"/>
      <c r="D2248" s="319"/>
    </row>
    <row r="2249" spans="3:4">
      <c r="C2249" s="319"/>
      <c r="D2249" s="319"/>
    </row>
    <row r="2250" spans="3:4">
      <c r="C2250" s="319"/>
      <c r="D2250" s="319"/>
    </row>
    <row r="2251" spans="3:4">
      <c r="C2251" s="319"/>
      <c r="D2251" s="319"/>
    </row>
    <row r="2252" spans="3:4">
      <c r="C2252" s="319"/>
      <c r="D2252" s="319"/>
    </row>
    <row r="2253" spans="3:4">
      <c r="C2253" s="319"/>
      <c r="D2253" s="319"/>
    </row>
    <row r="2254" spans="3:4">
      <c r="C2254" s="319"/>
      <c r="D2254" s="319"/>
    </row>
    <row r="2255" spans="3:4">
      <c r="C2255" s="319"/>
      <c r="D2255" s="319"/>
    </row>
    <row r="2256" spans="3:4">
      <c r="C2256" s="319"/>
      <c r="D2256" s="319"/>
    </row>
    <row r="2257" spans="3:4">
      <c r="C2257" s="319"/>
      <c r="D2257" s="319"/>
    </row>
    <row r="2258" spans="3:4">
      <c r="C2258" s="319"/>
      <c r="D2258" s="319"/>
    </row>
    <row r="2259" spans="3:4">
      <c r="C2259" s="319"/>
      <c r="D2259" s="319"/>
    </row>
    <row r="2260" spans="3:4">
      <c r="C2260" s="319"/>
      <c r="D2260" s="319"/>
    </row>
    <row r="2261" spans="3:4">
      <c r="C2261" s="319"/>
      <c r="D2261" s="319"/>
    </row>
    <row r="2262" spans="3:4">
      <c r="C2262" s="319"/>
      <c r="D2262" s="319"/>
    </row>
    <row r="2263" spans="3:4">
      <c r="C2263" s="319"/>
      <c r="D2263" s="319"/>
    </row>
    <row r="2264" spans="3:4">
      <c r="C2264" s="319"/>
      <c r="D2264" s="319"/>
    </row>
    <row r="2265" spans="3:4">
      <c r="C2265" s="319"/>
      <c r="D2265" s="319"/>
    </row>
    <row r="2266" spans="3:4">
      <c r="C2266" s="319"/>
      <c r="D2266" s="319"/>
    </row>
    <row r="2267" spans="3:4">
      <c r="C2267" s="319"/>
      <c r="D2267" s="319"/>
    </row>
    <row r="2268" spans="3:4">
      <c r="C2268" s="319"/>
      <c r="D2268" s="319"/>
    </row>
    <row r="2269" spans="3:4">
      <c r="C2269" s="319"/>
      <c r="D2269" s="319"/>
    </row>
    <row r="2270" spans="3:4">
      <c r="C2270" s="319"/>
      <c r="D2270" s="319"/>
    </row>
    <row r="2271" spans="3:4">
      <c r="C2271" s="319"/>
      <c r="D2271" s="319"/>
    </row>
    <row r="2272" spans="3:4">
      <c r="C2272" s="319"/>
      <c r="D2272" s="319"/>
    </row>
    <row r="2273" spans="3:4">
      <c r="C2273" s="319"/>
      <c r="D2273" s="319"/>
    </row>
    <row r="2274" spans="3:4">
      <c r="C2274" s="319"/>
      <c r="D2274" s="319"/>
    </row>
    <row r="2275" spans="3:4">
      <c r="C2275" s="319"/>
      <c r="D2275" s="319"/>
    </row>
    <row r="2276" spans="3:4">
      <c r="C2276" s="319"/>
      <c r="D2276" s="319"/>
    </row>
    <row r="2277" spans="3:4">
      <c r="C2277" s="319"/>
      <c r="D2277" s="319"/>
    </row>
    <row r="2278" spans="3:4">
      <c r="C2278" s="319"/>
      <c r="D2278" s="319"/>
    </row>
    <row r="2279" spans="3:4">
      <c r="C2279" s="319"/>
      <c r="D2279" s="319"/>
    </row>
    <row r="2280" spans="3:4">
      <c r="C2280" s="319"/>
      <c r="D2280" s="319"/>
    </row>
    <row r="2281" spans="3:4">
      <c r="C2281" s="319"/>
      <c r="D2281" s="319"/>
    </row>
    <row r="2282" spans="3:4">
      <c r="C2282" s="319"/>
      <c r="D2282" s="319"/>
    </row>
    <row r="2283" spans="3:4">
      <c r="C2283" s="319"/>
      <c r="D2283" s="319"/>
    </row>
    <row r="2284" spans="3:4">
      <c r="C2284" s="319"/>
      <c r="D2284" s="319"/>
    </row>
    <row r="2285" spans="3:4">
      <c r="C2285" s="319"/>
      <c r="D2285" s="319"/>
    </row>
    <row r="2286" spans="3:4">
      <c r="C2286" s="319"/>
      <c r="D2286" s="319"/>
    </row>
    <row r="2287" spans="3:4">
      <c r="C2287" s="319"/>
      <c r="D2287" s="319"/>
    </row>
    <row r="2288" spans="3:4">
      <c r="C2288" s="319"/>
      <c r="D2288" s="319"/>
    </row>
    <row r="2289" spans="3:4">
      <c r="C2289" s="319"/>
      <c r="D2289" s="319"/>
    </row>
    <row r="2290" spans="3:4">
      <c r="C2290" s="319"/>
      <c r="D2290" s="319"/>
    </row>
    <row r="2291" spans="3:4">
      <c r="C2291" s="319"/>
      <c r="D2291" s="319"/>
    </row>
    <row r="2292" spans="3:4">
      <c r="C2292" s="319"/>
      <c r="D2292" s="319"/>
    </row>
    <row r="2293" spans="3:4">
      <c r="C2293" s="319"/>
      <c r="D2293" s="319"/>
    </row>
    <row r="2294" spans="3:4">
      <c r="C2294" s="319"/>
      <c r="D2294" s="319"/>
    </row>
    <row r="2295" spans="3:4">
      <c r="C2295" s="319"/>
      <c r="D2295" s="319"/>
    </row>
    <row r="2296" spans="3:4">
      <c r="C2296" s="319"/>
      <c r="D2296" s="319"/>
    </row>
    <row r="2297" spans="3:4">
      <c r="C2297" s="319"/>
      <c r="D2297" s="319"/>
    </row>
    <row r="2298" spans="3:4">
      <c r="C2298" s="319"/>
      <c r="D2298" s="319"/>
    </row>
    <row r="2299" spans="3:4">
      <c r="C2299" s="319"/>
      <c r="D2299" s="319"/>
    </row>
    <row r="2300" spans="3:4">
      <c r="C2300" s="319"/>
      <c r="D2300" s="319"/>
    </row>
    <row r="2301" spans="3:4">
      <c r="C2301" s="319"/>
      <c r="D2301" s="319"/>
    </row>
    <row r="2302" spans="3:4">
      <c r="C2302" s="319"/>
      <c r="D2302" s="319"/>
    </row>
    <row r="2303" spans="3:4">
      <c r="C2303" s="319"/>
      <c r="D2303" s="319"/>
    </row>
    <row r="2304" spans="3:4">
      <c r="C2304" s="319"/>
      <c r="D2304" s="319"/>
    </row>
    <row r="2305" spans="3:4">
      <c r="C2305" s="319"/>
      <c r="D2305" s="319"/>
    </row>
    <row r="2306" spans="3:4">
      <c r="C2306" s="319"/>
      <c r="D2306" s="319"/>
    </row>
    <row r="2307" spans="3:4">
      <c r="C2307" s="319"/>
      <c r="D2307" s="319"/>
    </row>
    <row r="2308" spans="3:4">
      <c r="C2308" s="319"/>
      <c r="D2308" s="319"/>
    </row>
    <row r="2309" spans="3:4">
      <c r="C2309" s="319"/>
      <c r="D2309" s="319"/>
    </row>
    <row r="2310" spans="3:4">
      <c r="C2310" s="319"/>
      <c r="D2310" s="319"/>
    </row>
    <row r="2311" spans="3:4">
      <c r="C2311" s="319"/>
      <c r="D2311" s="319"/>
    </row>
    <row r="2312" spans="3:4">
      <c r="C2312" s="319"/>
      <c r="D2312" s="319"/>
    </row>
    <row r="2313" spans="3:4">
      <c r="C2313" s="319"/>
      <c r="D2313" s="319"/>
    </row>
    <row r="2314" spans="3:4">
      <c r="C2314" s="319"/>
      <c r="D2314" s="319"/>
    </row>
    <row r="2315" spans="3:4">
      <c r="C2315" s="319"/>
      <c r="D2315" s="319"/>
    </row>
    <row r="2316" spans="3:4">
      <c r="C2316" s="319"/>
      <c r="D2316" s="319"/>
    </row>
    <row r="2317" spans="3:4">
      <c r="C2317" s="319"/>
      <c r="D2317" s="319"/>
    </row>
    <row r="2318" spans="3:4">
      <c r="C2318" s="319"/>
      <c r="D2318" s="319"/>
    </row>
    <row r="2319" spans="3:4">
      <c r="C2319" s="319"/>
      <c r="D2319" s="319"/>
    </row>
    <row r="2320" spans="3:4">
      <c r="C2320" s="319"/>
      <c r="D2320" s="319"/>
    </row>
    <row r="2321" spans="3:4">
      <c r="C2321" s="319"/>
      <c r="D2321" s="319"/>
    </row>
    <row r="2322" spans="3:4">
      <c r="C2322" s="319"/>
      <c r="D2322" s="319"/>
    </row>
    <row r="2323" spans="3:4">
      <c r="C2323" s="319"/>
      <c r="D2323" s="319"/>
    </row>
    <row r="2324" spans="3:4">
      <c r="C2324" s="319"/>
      <c r="D2324" s="319"/>
    </row>
    <row r="2325" spans="3:4">
      <c r="C2325" s="319"/>
      <c r="D2325" s="319"/>
    </row>
    <row r="2326" spans="3:4">
      <c r="C2326" s="319"/>
      <c r="D2326" s="319"/>
    </row>
    <row r="2327" spans="3:4">
      <c r="C2327" s="319"/>
      <c r="D2327" s="319"/>
    </row>
    <row r="2328" spans="3:4">
      <c r="C2328" s="319"/>
      <c r="D2328" s="319"/>
    </row>
    <row r="2329" spans="3:4">
      <c r="C2329" s="319"/>
      <c r="D2329" s="319"/>
    </row>
    <row r="2330" spans="3:4">
      <c r="C2330" s="319"/>
      <c r="D2330" s="319"/>
    </row>
    <row r="2331" spans="3:4">
      <c r="C2331" s="319"/>
      <c r="D2331" s="319"/>
    </row>
    <row r="2332" spans="3:4">
      <c r="C2332" s="319"/>
      <c r="D2332" s="319"/>
    </row>
    <row r="2333" spans="3:4">
      <c r="C2333" s="319"/>
      <c r="D2333" s="319"/>
    </row>
    <row r="2334" spans="3:4">
      <c r="C2334" s="319"/>
      <c r="D2334" s="319"/>
    </row>
    <row r="2335" spans="3:4">
      <c r="C2335" s="319"/>
      <c r="D2335" s="319"/>
    </row>
    <row r="2336" spans="3:4">
      <c r="C2336" s="319"/>
      <c r="D2336" s="319"/>
    </row>
    <row r="2337" spans="3:4">
      <c r="C2337" s="319"/>
      <c r="D2337" s="319"/>
    </row>
    <row r="2338" spans="3:4">
      <c r="C2338" s="319"/>
      <c r="D2338" s="319"/>
    </row>
    <row r="2339" spans="3:4">
      <c r="C2339" s="319"/>
      <c r="D2339" s="319"/>
    </row>
    <row r="2340" spans="3:4">
      <c r="C2340" s="319"/>
      <c r="D2340" s="319"/>
    </row>
    <row r="2341" spans="3:4">
      <c r="C2341" s="319"/>
      <c r="D2341" s="319"/>
    </row>
    <row r="2342" spans="3:4">
      <c r="C2342" s="319"/>
      <c r="D2342" s="319"/>
    </row>
    <row r="2343" spans="3:4">
      <c r="C2343" s="319"/>
      <c r="D2343" s="319"/>
    </row>
    <row r="2344" spans="3:4">
      <c r="C2344" s="319"/>
      <c r="D2344" s="319"/>
    </row>
    <row r="2345" spans="3:4">
      <c r="C2345" s="319"/>
      <c r="D2345" s="319"/>
    </row>
    <row r="2346" spans="3:4">
      <c r="C2346" s="319"/>
      <c r="D2346" s="319"/>
    </row>
    <row r="2347" spans="3:4">
      <c r="C2347" s="319"/>
      <c r="D2347" s="319"/>
    </row>
    <row r="2348" spans="3:4">
      <c r="C2348" s="319"/>
      <c r="D2348" s="319"/>
    </row>
    <row r="2349" spans="3:4">
      <c r="C2349" s="319"/>
      <c r="D2349" s="319"/>
    </row>
    <row r="2350" spans="3:4">
      <c r="C2350" s="319"/>
      <c r="D2350" s="319"/>
    </row>
    <row r="2351" spans="3:4">
      <c r="C2351" s="319"/>
      <c r="D2351" s="319"/>
    </row>
    <row r="2352" spans="3:4">
      <c r="C2352" s="319"/>
      <c r="D2352" s="319"/>
    </row>
    <row r="2353" spans="3:4">
      <c r="C2353" s="319"/>
      <c r="D2353" s="319"/>
    </row>
    <row r="2354" spans="3:4">
      <c r="C2354" s="319"/>
      <c r="D2354" s="319"/>
    </row>
    <row r="2355" spans="3:4">
      <c r="C2355" s="319"/>
      <c r="D2355" s="319"/>
    </row>
    <row r="2356" spans="3:4">
      <c r="C2356" s="319"/>
      <c r="D2356" s="319"/>
    </row>
    <row r="2357" spans="3:4">
      <c r="C2357" s="319"/>
      <c r="D2357" s="319"/>
    </row>
    <row r="2358" spans="3:4">
      <c r="C2358" s="319"/>
      <c r="D2358" s="319"/>
    </row>
    <row r="2359" spans="3:4">
      <c r="C2359" s="319"/>
      <c r="D2359" s="319"/>
    </row>
    <row r="2360" spans="3:4">
      <c r="C2360" s="319"/>
      <c r="D2360" s="319"/>
    </row>
    <row r="2361" spans="3:4">
      <c r="C2361" s="319"/>
      <c r="D2361" s="319"/>
    </row>
    <row r="2362" spans="3:4">
      <c r="C2362" s="319"/>
      <c r="D2362" s="319"/>
    </row>
    <row r="2363" spans="3:4">
      <c r="C2363" s="319"/>
      <c r="D2363" s="319"/>
    </row>
    <row r="2364" spans="3:4">
      <c r="C2364" s="319"/>
      <c r="D2364" s="319"/>
    </row>
    <row r="2365" spans="3:4">
      <c r="C2365" s="319"/>
      <c r="D2365" s="319"/>
    </row>
    <row r="2366" spans="3:4">
      <c r="C2366" s="319"/>
      <c r="D2366" s="319"/>
    </row>
    <row r="2367" spans="3:4">
      <c r="C2367" s="319"/>
      <c r="D2367" s="319"/>
    </row>
    <row r="2368" spans="3:4">
      <c r="C2368" s="319"/>
      <c r="D2368" s="319"/>
    </row>
    <row r="2369" spans="3:4">
      <c r="C2369" s="319"/>
      <c r="D2369" s="319"/>
    </row>
    <row r="2370" spans="3:4">
      <c r="C2370" s="319"/>
      <c r="D2370" s="319"/>
    </row>
    <row r="2371" spans="3:4">
      <c r="C2371" s="319"/>
      <c r="D2371" s="319"/>
    </row>
    <row r="2372" spans="3:4">
      <c r="C2372" s="319"/>
      <c r="D2372" s="319"/>
    </row>
    <row r="2373" spans="3:4">
      <c r="C2373" s="319"/>
      <c r="D2373" s="319"/>
    </row>
    <row r="2374" spans="3:4">
      <c r="C2374" s="319"/>
      <c r="D2374" s="319"/>
    </row>
    <row r="2375" spans="3:4">
      <c r="C2375" s="319"/>
      <c r="D2375" s="319"/>
    </row>
    <row r="2376" spans="3:4">
      <c r="C2376" s="319"/>
      <c r="D2376" s="319"/>
    </row>
    <row r="2377" spans="3:4">
      <c r="C2377" s="319"/>
      <c r="D2377" s="319"/>
    </row>
    <row r="2378" spans="3:4">
      <c r="C2378" s="319"/>
      <c r="D2378" s="319"/>
    </row>
    <row r="2379" spans="3:4">
      <c r="C2379" s="319"/>
      <c r="D2379" s="319"/>
    </row>
    <row r="2380" spans="3:4">
      <c r="C2380" s="319"/>
      <c r="D2380" s="319"/>
    </row>
    <row r="2381" spans="3:4">
      <c r="C2381" s="319"/>
      <c r="D2381" s="319"/>
    </row>
    <row r="2382" spans="3:4">
      <c r="C2382" s="319"/>
      <c r="D2382" s="319"/>
    </row>
    <row r="2383" spans="3:4">
      <c r="C2383" s="319"/>
      <c r="D2383" s="319"/>
    </row>
    <row r="2384" spans="3:4">
      <c r="C2384" s="319"/>
      <c r="D2384" s="319"/>
    </row>
    <row r="2385" spans="3:4">
      <c r="C2385" s="319"/>
      <c r="D2385" s="319"/>
    </row>
    <row r="2386" spans="3:4">
      <c r="C2386" s="319"/>
      <c r="D2386" s="319"/>
    </row>
    <row r="2387" spans="3:4">
      <c r="C2387" s="319"/>
      <c r="D2387" s="319"/>
    </row>
    <row r="2388" spans="3:4">
      <c r="C2388" s="319"/>
      <c r="D2388" s="319"/>
    </row>
    <row r="2389" spans="3:4">
      <c r="C2389" s="319"/>
      <c r="D2389" s="319"/>
    </row>
    <row r="2390" spans="3:4">
      <c r="C2390" s="319"/>
      <c r="D2390" s="319"/>
    </row>
    <row r="2391" spans="3:4">
      <c r="C2391" s="319"/>
      <c r="D2391" s="319"/>
    </row>
    <row r="2392" spans="3:4">
      <c r="C2392" s="319"/>
      <c r="D2392" s="319"/>
    </row>
    <row r="2393" spans="3:4">
      <c r="C2393" s="319"/>
      <c r="D2393" s="319"/>
    </row>
    <row r="2394" spans="3:4">
      <c r="C2394" s="319"/>
      <c r="D2394" s="319"/>
    </row>
    <row r="2395" spans="3:4">
      <c r="C2395" s="319"/>
      <c r="D2395" s="319"/>
    </row>
    <row r="2396" spans="3:4">
      <c r="C2396" s="319"/>
      <c r="D2396" s="319"/>
    </row>
    <row r="2397" spans="3:4">
      <c r="C2397" s="319"/>
      <c r="D2397" s="319"/>
    </row>
    <row r="2398" spans="3:4">
      <c r="C2398" s="319"/>
      <c r="D2398" s="319"/>
    </row>
    <row r="2399" spans="3:4">
      <c r="C2399" s="319"/>
      <c r="D2399" s="319"/>
    </row>
    <row r="2400" spans="3:4">
      <c r="C2400" s="319"/>
      <c r="D2400" s="319"/>
    </row>
    <row r="2401" spans="3:4">
      <c r="C2401" s="319"/>
      <c r="D2401" s="319"/>
    </row>
    <row r="2402" spans="3:4">
      <c r="C2402" s="319"/>
      <c r="D2402" s="319"/>
    </row>
    <row r="2403" spans="3:4">
      <c r="C2403" s="319"/>
      <c r="D2403" s="319"/>
    </row>
    <row r="2404" spans="3:4">
      <c r="C2404" s="319"/>
      <c r="D2404" s="319"/>
    </row>
    <row r="2405" spans="3:4">
      <c r="C2405" s="319"/>
      <c r="D2405" s="319"/>
    </row>
    <row r="2406" spans="3:4">
      <c r="C2406" s="319"/>
      <c r="D2406" s="319"/>
    </row>
    <row r="2407" spans="3:4">
      <c r="C2407" s="319"/>
      <c r="D2407" s="319"/>
    </row>
    <row r="2408" spans="3:4">
      <c r="C2408" s="319"/>
      <c r="D2408" s="319"/>
    </row>
    <row r="2409" spans="3:4">
      <c r="C2409" s="319"/>
      <c r="D2409" s="319"/>
    </row>
    <row r="2410" spans="3:4">
      <c r="C2410" s="319"/>
      <c r="D2410" s="319"/>
    </row>
    <row r="2411" spans="3:4">
      <c r="C2411" s="319"/>
      <c r="D2411" s="319"/>
    </row>
    <row r="2412" spans="3:4">
      <c r="C2412" s="319"/>
      <c r="D2412" s="319"/>
    </row>
    <row r="2413" spans="3:4">
      <c r="C2413" s="319"/>
      <c r="D2413" s="319"/>
    </row>
    <row r="2414" spans="3:4">
      <c r="C2414" s="319"/>
      <c r="D2414" s="319"/>
    </row>
    <row r="2415" spans="3:4">
      <c r="C2415" s="319"/>
      <c r="D2415" s="319"/>
    </row>
    <row r="2416" spans="3:4">
      <c r="C2416" s="319"/>
      <c r="D2416" s="319"/>
    </row>
    <row r="2417" spans="3:4">
      <c r="C2417" s="319"/>
      <c r="D2417" s="319"/>
    </row>
    <row r="2418" spans="3:4">
      <c r="C2418" s="319"/>
      <c r="D2418" s="319"/>
    </row>
    <row r="2419" spans="3:4">
      <c r="C2419" s="319"/>
      <c r="D2419" s="319"/>
    </row>
    <row r="2420" spans="3:4">
      <c r="C2420" s="319"/>
      <c r="D2420" s="319"/>
    </row>
    <row r="2421" spans="3:4">
      <c r="C2421" s="319"/>
      <c r="D2421" s="319"/>
    </row>
    <row r="2422" spans="3:4">
      <c r="C2422" s="319"/>
      <c r="D2422" s="319"/>
    </row>
    <row r="2423" spans="3:4">
      <c r="C2423" s="319"/>
      <c r="D2423" s="319"/>
    </row>
    <row r="2424" spans="3:4">
      <c r="C2424" s="319"/>
      <c r="D2424" s="319"/>
    </row>
    <row r="2425" spans="3:4">
      <c r="C2425" s="319"/>
      <c r="D2425" s="319"/>
    </row>
    <row r="2426" spans="3:4">
      <c r="C2426" s="319"/>
      <c r="D2426" s="319"/>
    </row>
    <row r="2427" spans="3:4">
      <c r="C2427" s="319"/>
      <c r="D2427" s="319"/>
    </row>
    <row r="2428" spans="3:4">
      <c r="C2428" s="319"/>
      <c r="D2428" s="319"/>
    </row>
    <row r="2429" spans="3:4">
      <c r="C2429" s="319"/>
      <c r="D2429" s="319"/>
    </row>
    <row r="2430" spans="3:4">
      <c r="C2430" s="319"/>
      <c r="D2430" s="319"/>
    </row>
    <row r="2431" spans="3:4">
      <c r="C2431" s="319"/>
      <c r="D2431" s="319"/>
    </row>
    <row r="2432" spans="3:4">
      <c r="C2432" s="319"/>
      <c r="D2432" s="319"/>
    </row>
    <row r="2433" spans="3:4">
      <c r="C2433" s="319"/>
      <c r="D2433" s="319"/>
    </row>
    <row r="2434" spans="3:4">
      <c r="C2434" s="319"/>
      <c r="D2434" s="319"/>
    </row>
    <row r="2435" spans="3:4">
      <c r="C2435" s="319"/>
      <c r="D2435" s="319"/>
    </row>
    <row r="2436" spans="3:4">
      <c r="C2436" s="319"/>
      <c r="D2436" s="319"/>
    </row>
    <row r="2437" spans="3:4">
      <c r="C2437" s="319"/>
      <c r="D2437" s="319"/>
    </row>
    <row r="2438" spans="3:4">
      <c r="C2438" s="319"/>
      <c r="D2438" s="319"/>
    </row>
    <row r="2439" spans="3:4">
      <c r="C2439" s="319"/>
      <c r="D2439" s="319"/>
    </row>
    <row r="2440" spans="3:4">
      <c r="C2440" s="319"/>
      <c r="D2440" s="319"/>
    </row>
    <row r="2441" spans="3:4">
      <c r="C2441" s="319"/>
      <c r="D2441" s="319"/>
    </row>
    <row r="2442" spans="3:4">
      <c r="C2442" s="319"/>
      <c r="D2442" s="319"/>
    </row>
    <row r="2443" spans="3:4">
      <c r="C2443" s="319"/>
      <c r="D2443" s="319"/>
    </row>
    <row r="2444" spans="3:4">
      <c r="C2444" s="319"/>
      <c r="D2444" s="319"/>
    </row>
    <row r="2445" spans="3:4">
      <c r="C2445" s="319"/>
      <c r="D2445" s="319"/>
    </row>
    <row r="2446" spans="3:4">
      <c r="C2446" s="319"/>
      <c r="D2446" s="319"/>
    </row>
    <row r="2447" spans="3:4">
      <c r="C2447" s="319"/>
      <c r="D2447" s="319"/>
    </row>
    <row r="2448" spans="3:4">
      <c r="C2448" s="319"/>
      <c r="D2448" s="319"/>
    </row>
    <row r="2449" spans="3:4">
      <c r="C2449" s="319"/>
      <c r="D2449" s="319"/>
    </row>
    <row r="2450" spans="3:4">
      <c r="C2450" s="319"/>
      <c r="D2450" s="319"/>
    </row>
    <row r="2451" spans="3:4">
      <c r="C2451" s="319"/>
      <c r="D2451" s="319"/>
    </row>
    <row r="2452" spans="3:4">
      <c r="C2452" s="319"/>
      <c r="D2452" s="319"/>
    </row>
    <row r="2453" spans="3:4">
      <c r="C2453" s="319"/>
      <c r="D2453" s="319"/>
    </row>
    <row r="2454" spans="3:4">
      <c r="C2454" s="319"/>
      <c r="D2454" s="319"/>
    </row>
    <row r="2455" spans="3:4">
      <c r="C2455" s="319"/>
      <c r="D2455" s="319"/>
    </row>
    <row r="2456" spans="3:4">
      <c r="C2456" s="319"/>
      <c r="D2456" s="319"/>
    </row>
    <row r="2457" spans="3:4">
      <c r="C2457" s="319"/>
      <c r="D2457" s="319"/>
    </row>
    <row r="2458" spans="3:4">
      <c r="C2458" s="319"/>
      <c r="D2458" s="319"/>
    </row>
    <row r="2459" spans="3:4">
      <c r="C2459" s="319"/>
      <c r="D2459" s="319"/>
    </row>
    <row r="2460" spans="3:4">
      <c r="C2460" s="319"/>
      <c r="D2460" s="319"/>
    </row>
    <row r="2461" spans="3:4">
      <c r="C2461" s="319"/>
      <c r="D2461" s="319"/>
    </row>
    <row r="2462" spans="3:4">
      <c r="C2462" s="319"/>
      <c r="D2462" s="319"/>
    </row>
    <row r="2463" spans="3:4">
      <c r="C2463" s="319"/>
      <c r="D2463" s="319"/>
    </row>
    <row r="2464" spans="3:4">
      <c r="C2464" s="319"/>
      <c r="D2464" s="319"/>
    </row>
    <row r="2465" spans="3:4">
      <c r="C2465" s="319"/>
      <c r="D2465" s="319"/>
    </row>
    <row r="2466" spans="3:4">
      <c r="C2466" s="319"/>
      <c r="D2466" s="319"/>
    </row>
    <row r="2467" spans="3:4">
      <c r="C2467" s="319"/>
      <c r="D2467" s="319"/>
    </row>
    <row r="2468" spans="3:4">
      <c r="C2468" s="319"/>
      <c r="D2468" s="319"/>
    </row>
    <row r="2469" spans="3:4">
      <c r="C2469" s="319"/>
      <c r="D2469" s="319"/>
    </row>
    <row r="2470" spans="3:4">
      <c r="C2470" s="319"/>
      <c r="D2470" s="319"/>
    </row>
    <row r="2471" spans="3:4">
      <c r="C2471" s="319"/>
      <c r="D2471" s="319"/>
    </row>
    <row r="2472" spans="3:4">
      <c r="C2472" s="319"/>
      <c r="D2472" s="319"/>
    </row>
    <row r="2473" spans="3:4">
      <c r="C2473" s="319"/>
      <c r="D2473" s="319"/>
    </row>
    <row r="2474" spans="3:4">
      <c r="C2474" s="319"/>
      <c r="D2474" s="319"/>
    </row>
    <row r="2475" spans="3:4">
      <c r="C2475" s="319"/>
      <c r="D2475" s="319"/>
    </row>
    <row r="2476" spans="3:4">
      <c r="C2476" s="319"/>
      <c r="D2476" s="319"/>
    </row>
    <row r="2477" spans="3:4">
      <c r="C2477" s="319"/>
      <c r="D2477" s="319"/>
    </row>
    <row r="2478" spans="3:4">
      <c r="C2478" s="319"/>
      <c r="D2478" s="319"/>
    </row>
    <row r="2479" spans="3:4">
      <c r="C2479" s="319"/>
      <c r="D2479" s="319"/>
    </row>
    <row r="2480" spans="3:4">
      <c r="C2480" s="319"/>
      <c r="D2480" s="319"/>
    </row>
    <row r="2481" spans="3:4">
      <c r="C2481" s="319"/>
      <c r="D2481" s="319"/>
    </row>
    <row r="2482" spans="3:4">
      <c r="C2482" s="319"/>
      <c r="D2482" s="319"/>
    </row>
    <row r="2483" spans="3:4">
      <c r="C2483" s="319"/>
      <c r="D2483" s="319"/>
    </row>
    <row r="2484" spans="3:4">
      <c r="C2484" s="319"/>
      <c r="D2484" s="319"/>
    </row>
    <row r="2485" spans="3:4">
      <c r="C2485" s="319"/>
      <c r="D2485" s="319"/>
    </row>
    <row r="2486" spans="3:4">
      <c r="C2486" s="319"/>
      <c r="D2486" s="319"/>
    </row>
    <row r="2487" spans="3:4">
      <c r="C2487" s="319"/>
      <c r="D2487" s="319"/>
    </row>
    <row r="2488" spans="3:4">
      <c r="C2488" s="319"/>
      <c r="D2488" s="319"/>
    </row>
    <row r="2489" spans="3:4">
      <c r="C2489" s="319"/>
      <c r="D2489" s="319"/>
    </row>
    <row r="2490" spans="3:4">
      <c r="C2490" s="319"/>
      <c r="D2490" s="319"/>
    </row>
    <row r="2491" spans="3:4">
      <c r="C2491" s="319"/>
      <c r="D2491" s="319"/>
    </row>
    <row r="2492" spans="3:4">
      <c r="C2492" s="319"/>
      <c r="D2492" s="319"/>
    </row>
    <row r="2493" spans="3:4">
      <c r="C2493" s="319"/>
      <c r="D2493" s="319"/>
    </row>
    <row r="2494" spans="3:4">
      <c r="C2494" s="319"/>
      <c r="D2494" s="319"/>
    </row>
    <row r="2495" spans="3:4">
      <c r="C2495" s="319"/>
      <c r="D2495" s="319"/>
    </row>
    <row r="2496" spans="3:4">
      <c r="C2496" s="319"/>
      <c r="D2496" s="319"/>
    </row>
    <row r="2497" spans="3:4">
      <c r="C2497" s="319"/>
      <c r="D2497" s="319"/>
    </row>
    <row r="2498" spans="3:4">
      <c r="C2498" s="319"/>
      <c r="D2498" s="319"/>
    </row>
    <row r="2499" spans="3:4">
      <c r="C2499" s="319"/>
      <c r="D2499" s="319"/>
    </row>
    <row r="2500" spans="3:4">
      <c r="C2500" s="319"/>
      <c r="D2500" s="319"/>
    </row>
    <row r="2501" spans="3:4">
      <c r="C2501" s="319"/>
      <c r="D2501" s="319"/>
    </row>
    <row r="2502" spans="3:4">
      <c r="C2502" s="319"/>
      <c r="D2502" s="319"/>
    </row>
    <row r="2503" spans="3:4">
      <c r="C2503" s="319"/>
      <c r="D2503" s="319"/>
    </row>
    <row r="2504" spans="3:4">
      <c r="C2504" s="319"/>
      <c r="D2504" s="319"/>
    </row>
    <row r="2505" spans="3:4">
      <c r="C2505" s="319"/>
      <c r="D2505" s="319"/>
    </row>
    <row r="2506" spans="3:4">
      <c r="C2506" s="319"/>
      <c r="D2506" s="319"/>
    </row>
    <row r="2507" spans="3:4">
      <c r="C2507" s="319"/>
      <c r="D2507" s="319"/>
    </row>
    <row r="2508" spans="3:4">
      <c r="C2508" s="319"/>
      <c r="D2508" s="319"/>
    </row>
    <row r="2509" spans="3:4">
      <c r="C2509" s="319"/>
      <c r="D2509" s="319"/>
    </row>
    <row r="2510" spans="3:4">
      <c r="C2510" s="319"/>
      <c r="D2510" s="319"/>
    </row>
    <row r="2511" spans="3:4">
      <c r="C2511" s="319"/>
      <c r="D2511" s="319"/>
    </row>
    <row r="2512" spans="3:4">
      <c r="C2512" s="319"/>
      <c r="D2512" s="319"/>
    </row>
    <row r="2513" spans="3:4">
      <c r="C2513" s="319"/>
      <c r="D2513" s="319"/>
    </row>
    <row r="2514" spans="3:4">
      <c r="C2514" s="319"/>
      <c r="D2514" s="319"/>
    </row>
    <row r="2515" spans="3:4">
      <c r="C2515" s="319"/>
      <c r="D2515" s="319"/>
    </row>
    <row r="2516" spans="3:4">
      <c r="C2516" s="319"/>
      <c r="D2516" s="319"/>
    </row>
    <row r="2517" spans="3:4">
      <c r="C2517" s="319"/>
      <c r="D2517" s="319"/>
    </row>
    <row r="2518" spans="3:4">
      <c r="C2518" s="319"/>
      <c r="D2518" s="319"/>
    </row>
    <row r="2519" spans="3:4">
      <c r="C2519" s="319"/>
      <c r="D2519" s="319"/>
    </row>
    <row r="2520" spans="3:4">
      <c r="C2520" s="319"/>
      <c r="D2520" s="319"/>
    </row>
    <row r="2521" spans="3:4">
      <c r="C2521" s="319"/>
      <c r="D2521" s="319"/>
    </row>
    <row r="2522" spans="3:4">
      <c r="C2522" s="319"/>
      <c r="D2522" s="319"/>
    </row>
    <row r="2523" spans="3:4">
      <c r="C2523" s="319"/>
      <c r="D2523" s="319"/>
    </row>
    <row r="2524" spans="3:4">
      <c r="C2524" s="319"/>
      <c r="D2524" s="319"/>
    </row>
    <row r="2525" spans="3:4">
      <c r="C2525" s="319"/>
      <c r="D2525" s="319"/>
    </row>
    <row r="2526" spans="3:4">
      <c r="C2526" s="319"/>
      <c r="D2526" s="319"/>
    </row>
    <row r="2527" spans="3:4">
      <c r="C2527" s="319"/>
      <c r="D2527" s="319"/>
    </row>
    <row r="2528" spans="3:4">
      <c r="C2528" s="319"/>
      <c r="D2528" s="319"/>
    </row>
    <row r="2529" spans="3:4">
      <c r="C2529" s="319"/>
      <c r="D2529" s="319"/>
    </row>
    <row r="2530" spans="3:4">
      <c r="C2530" s="319"/>
      <c r="D2530" s="319"/>
    </row>
    <row r="2531" spans="3:4">
      <c r="C2531" s="319"/>
      <c r="D2531" s="319"/>
    </row>
    <row r="2532" spans="3:4">
      <c r="C2532" s="319"/>
      <c r="D2532" s="319"/>
    </row>
    <row r="2533" spans="3:4">
      <c r="C2533" s="319"/>
      <c r="D2533" s="319"/>
    </row>
    <row r="2534" spans="3:4">
      <c r="C2534" s="319"/>
      <c r="D2534" s="319"/>
    </row>
    <row r="2535" spans="3:4">
      <c r="C2535" s="319"/>
      <c r="D2535" s="319"/>
    </row>
    <row r="2536" spans="3:4">
      <c r="C2536" s="319"/>
      <c r="D2536" s="319"/>
    </row>
    <row r="2537" spans="3:4">
      <c r="C2537" s="319"/>
      <c r="D2537" s="319"/>
    </row>
    <row r="2538" spans="3:4">
      <c r="C2538" s="319"/>
      <c r="D2538" s="319"/>
    </row>
    <row r="2539" spans="3:4">
      <c r="C2539" s="319"/>
      <c r="D2539" s="319"/>
    </row>
    <row r="2540" spans="3:4">
      <c r="C2540" s="319"/>
      <c r="D2540" s="319"/>
    </row>
    <row r="2541" spans="3:4">
      <c r="C2541" s="319"/>
      <c r="D2541" s="319"/>
    </row>
    <row r="2542" spans="3:4">
      <c r="C2542" s="319"/>
      <c r="D2542" s="319"/>
    </row>
    <row r="2543" spans="3:4">
      <c r="C2543" s="319"/>
      <c r="D2543" s="319"/>
    </row>
    <row r="2544" spans="3:4">
      <c r="C2544" s="319"/>
      <c r="D2544" s="319"/>
    </row>
    <row r="2545" spans="3:4">
      <c r="C2545" s="319"/>
      <c r="D2545" s="319"/>
    </row>
    <row r="2546" spans="3:4">
      <c r="C2546" s="319"/>
      <c r="D2546" s="319"/>
    </row>
    <row r="2547" spans="3:4">
      <c r="C2547" s="319"/>
      <c r="D2547" s="319"/>
    </row>
    <row r="2548" spans="3:4">
      <c r="C2548" s="319"/>
      <c r="D2548" s="319"/>
    </row>
    <row r="2549" spans="3:4">
      <c r="C2549" s="319"/>
      <c r="D2549" s="319"/>
    </row>
    <row r="2550" spans="3:4">
      <c r="C2550" s="319"/>
      <c r="D2550" s="319"/>
    </row>
    <row r="2551" spans="3:4">
      <c r="C2551" s="319"/>
      <c r="D2551" s="319"/>
    </row>
    <row r="2552" spans="3:4">
      <c r="C2552" s="319"/>
      <c r="D2552" s="319"/>
    </row>
    <row r="2553" spans="3:4">
      <c r="C2553" s="319"/>
      <c r="D2553" s="319"/>
    </row>
    <row r="2554" spans="3:4">
      <c r="C2554" s="319"/>
      <c r="D2554" s="319"/>
    </row>
    <row r="2555" spans="3:4">
      <c r="C2555" s="319"/>
      <c r="D2555" s="319"/>
    </row>
    <row r="2556" spans="3:4">
      <c r="C2556" s="319"/>
      <c r="D2556" s="319"/>
    </row>
    <row r="2557" spans="3:4">
      <c r="C2557" s="319"/>
      <c r="D2557" s="319"/>
    </row>
    <row r="2558" spans="3:4">
      <c r="C2558" s="319"/>
      <c r="D2558" s="319"/>
    </row>
    <row r="2559" spans="3:4">
      <c r="C2559" s="319"/>
      <c r="D2559" s="319"/>
    </row>
    <row r="2560" spans="3:4">
      <c r="C2560" s="319"/>
      <c r="D2560" s="319"/>
    </row>
    <row r="2561" spans="3:4">
      <c r="C2561" s="319"/>
      <c r="D2561" s="319"/>
    </row>
    <row r="2562" spans="3:4">
      <c r="C2562" s="319"/>
      <c r="D2562" s="319"/>
    </row>
    <row r="2563" spans="3:4">
      <c r="C2563" s="319"/>
      <c r="D2563" s="319"/>
    </row>
    <row r="2564" spans="3:4">
      <c r="C2564" s="319"/>
      <c r="D2564" s="319"/>
    </row>
    <row r="2565" spans="3:4">
      <c r="C2565" s="319"/>
      <c r="D2565" s="319"/>
    </row>
    <row r="2566" spans="3:4">
      <c r="C2566" s="319"/>
      <c r="D2566" s="319"/>
    </row>
    <row r="2567" spans="3:4">
      <c r="C2567" s="319"/>
      <c r="D2567" s="319"/>
    </row>
    <row r="2568" spans="3:4">
      <c r="C2568" s="319"/>
      <c r="D2568" s="319"/>
    </row>
    <row r="2569" spans="3:4">
      <c r="C2569" s="319"/>
      <c r="D2569" s="319"/>
    </row>
    <row r="2570" spans="3:4">
      <c r="C2570" s="319"/>
      <c r="D2570" s="319"/>
    </row>
    <row r="2571" spans="3:4">
      <c r="C2571" s="319"/>
      <c r="D2571" s="319"/>
    </row>
    <row r="2572" spans="3:4">
      <c r="C2572" s="319"/>
      <c r="D2572" s="319"/>
    </row>
    <row r="2573" spans="3:4">
      <c r="C2573" s="319"/>
      <c r="D2573" s="319"/>
    </row>
    <row r="2574" spans="3:4">
      <c r="C2574" s="319"/>
      <c r="D2574" s="319"/>
    </row>
    <row r="2575" spans="3:4">
      <c r="C2575" s="319"/>
      <c r="D2575" s="319"/>
    </row>
    <row r="2576" spans="3:4">
      <c r="C2576" s="319"/>
      <c r="D2576" s="319"/>
    </row>
    <row r="2577" spans="3:4">
      <c r="C2577" s="319"/>
      <c r="D2577" s="319"/>
    </row>
    <row r="2578" spans="3:4">
      <c r="C2578" s="319"/>
      <c r="D2578" s="319"/>
    </row>
    <row r="2579" spans="3:4">
      <c r="C2579" s="319"/>
      <c r="D2579" s="319"/>
    </row>
    <row r="2580" spans="3:4">
      <c r="C2580" s="319"/>
      <c r="D2580" s="319"/>
    </row>
    <row r="2581" spans="3:4">
      <c r="C2581" s="319"/>
      <c r="D2581" s="319"/>
    </row>
    <row r="2582" spans="3:4">
      <c r="C2582" s="319"/>
      <c r="D2582" s="319"/>
    </row>
    <row r="2583" spans="3:4">
      <c r="C2583" s="319"/>
      <c r="D2583" s="319"/>
    </row>
    <row r="2584" spans="3:4">
      <c r="C2584" s="319"/>
      <c r="D2584" s="319"/>
    </row>
    <row r="2585" spans="3:4">
      <c r="C2585" s="319"/>
      <c r="D2585" s="319"/>
    </row>
    <row r="2586" spans="3:4">
      <c r="C2586" s="319"/>
      <c r="D2586" s="319"/>
    </row>
    <row r="2587" spans="3:4">
      <c r="C2587" s="319"/>
      <c r="D2587" s="319"/>
    </row>
    <row r="2588" spans="3:4">
      <c r="C2588" s="319"/>
      <c r="D2588" s="319"/>
    </row>
    <row r="2589" spans="3:4">
      <c r="C2589" s="319"/>
      <c r="D2589" s="319"/>
    </row>
    <row r="2590" spans="3:4">
      <c r="C2590" s="319"/>
      <c r="D2590" s="319"/>
    </row>
    <row r="2591" spans="3:4">
      <c r="C2591" s="319"/>
      <c r="D2591" s="319"/>
    </row>
    <row r="2592" spans="3:4">
      <c r="C2592" s="319"/>
      <c r="D2592" s="319"/>
    </row>
    <row r="2593" spans="3:4">
      <c r="C2593" s="319"/>
      <c r="D2593" s="319"/>
    </row>
    <row r="2594" spans="3:4">
      <c r="C2594" s="319"/>
      <c r="D2594" s="319"/>
    </row>
    <row r="2595" spans="3:4">
      <c r="C2595" s="319"/>
      <c r="D2595" s="319"/>
    </row>
    <row r="2596" spans="3:4">
      <c r="C2596" s="319"/>
      <c r="D2596" s="319"/>
    </row>
    <row r="2597" spans="3:4">
      <c r="C2597" s="319"/>
      <c r="D2597" s="319"/>
    </row>
    <row r="2598" spans="3:4">
      <c r="C2598" s="319"/>
      <c r="D2598" s="319"/>
    </row>
    <row r="2599" spans="3:4">
      <c r="C2599" s="319"/>
      <c r="D2599" s="319"/>
    </row>
    <row r="2600" spans="3:4">
      <c r="C2600" s="319"/>
      <c r="D2600" s="319"/>
    </row>
    <row r="2601" spans="3:4">
      <c r="C2601" s="319"/>
      <c r="D2601" s="319"/>
    </row>
    <row r="2602" spans="3:4">
      <c r="C2602" s="319"/>
      <c r="D2602" s="319"/>
    </row>
    <row r="2603" spans="3:4">
      <c r="C2603" s="319"/>
      <c r="D2603" s="319"/>
    </row>
    <row r="2604" spans="3:4">
      <c r="C2604" s="319"/>
      <c r="D2604" s="319"/>
    </row>
    <row r="2605" spans="3:4">
      <c r="C2605" s="319"/>
      <c r="D2605" s="319"/>
    </row>
    <row r="2606" spans="3:4">
      <c r="C2606" s="319"/>
      <c r="D2606" s="319"/>
    </row>
    <row r="2607" spans="3:4">
      <c r="C2607" s="319"/>
      <c r="D2607" s="319"/>
    </row>
    <row r="2608" spans="3:4">
      <c r="C2608" s="319"/>
      <c r="D2608" s="319"/>
    </row>
    <row r="2609" spans="3:4">
      <c r="C2609" s="319"/>
      <c r="D2609" s="319"/>
    </row>
    <row r="2610" spans="3:4">
      <c r="C2610" s="319"/>
      <c r="D2610" s="319"/>
    </row>
    <row r="2611" spans="3:4">
      <c r="C2611" s="319"/>
      <c r="D2611" s="319"/>
    </row>
    <row r="2612" spans="3:4">
      <c r="C2612" s="319"/>
      <c r="D2612" s="319"/>
    </row>
    <row r="2613" spans="3:4">
      <c r="C2613" s="319"/>
      <c r="D2613" s="319"/>
    </row>
    <row r="2614" spans="3:4">
      <c r="C2614" s="319"/>
      <c r="D2614" s="319"/>
    </row>
    <row r="2615" spans="3:4">
      <c r="C2615" s="319"/>
      <c r="D2615" s="319"/>
    </row>
    <row r="2616" spans="3:4">
      <c r="C2616" s="319"/>
      <c r="D2616" s="319"/>
    </row>
    <row r="2617" spans="3:4">
      <c r="C2617" s="319"/>
      <c r="D2617" s="319"/>
    </row>
    <row r="2618" spans="3:4">
      <c r="C2618" s="319"/>
      <c r="D2618" s="319"/>
    </row>
    <row r="2619" spans="3:4">
      <c r="C2619" s="319"/>
      <c r="D2619" s="319"/>
    </row>
    <row r="2620" spans="3:4">
      <c r="C2620" s="319"/>
      <c r="D2620" s="319"/>
    </row>
    <row r="2621" spans="3:4">
      <c r="C2621" s="319"/>
      <c r="D2621" s="319"/>
    </row>
    <row r="2622" spans="3:4">
      <c r="C2622" s="319"/>
      <c r="D2622" s="319"/>
    </row>
    <row r="2623" spans="3:4">
      <c r="C2623" s="319"/>
      <c r="D2623" s="319"/>
    </row>
    <row r="2624" spans="3:4">
      <c r="C2624" s="319"/>
      <c r="D2624" s="319"/>
    </row>
    <row r="2625" spans="3:4">
      <c r="C2625" s="319"/>
      <c r="D2625" s="319"/>
    </row>
    <row r="2626" spans="3:4">
      <c r="C2626" s="319"/>
      <c r="D2626" s="319"/>
    </row>
    <row r="2627" spans="3:4">
      <c r="C2627" s="319"/>
      <c r="D2627" s="319"/>
    </row>
    <row r="2628" spans="3:4">
      <c r="C2628" s="319"/>
      <c r="D2628" s="319"/>
    </row>
    <row r="2629" spans="3:4">
      <c r="C2629" s="319"/>
      <c r="D2629" s="319"/>
    </row>
    <row r="2630" spans="3:4">
      <c r="C2630" s="319"/>
      <c r="D2630" s="319"/>
    </row>
    <row r="2631" spans="3:4">
      <c r="C2631" s="319"/>
      <c r="D2631" s="319"/>
    </row>
    <row r="2632" spans="3:4">
      <c r="C2632" s="319"/>
      <c r="D2632" s="319"/>
    </row>
    <row r="2633" spans="3:4">
      <c r="C2633" s="319"/>
      <c r="D2633" s="319"/>
    </row>
    <row r="2634" spans="3:4">
      <c r="C2634" s="319"/>
      <c r="D2634" s="319"/>
    </row>
    <row r="2635" spans="3:4">
      <c r="C2635" s="319"/>
      <c r="D2635" s="319"/>
    </row>
    <row r="2636" spans="3:4">
      <c r="C2636" s="319"/>
      <c r="D2636" s="319"/>
    </row>
    <row r="2637" spans="3:4">
      <c r="C2637" s="319"/>
      <c r="D2637" s="319"/>
    </row>
    <row r="2638" spans="3:4">
      <c r="C2638" s="319"/>
      <c r="D2638" s="319"/>
    </row>
    <row r="2639" spans="3:4">
      <c r="C2639" s="319"/>
      <c r="D2639" s="319"/>
    </row>
    <row r="2640" spans="3:4">
      <c r="C2640" s="319"/>
      <c r="D2640" s="319"/>
    </row>
    <row r="2641" spans="3:4">
      <c r="C2641" s="319"/>
      <c r="D2641" s="319"/>
    </row>
    <row r="2642" spans="3:4">
      <c r="C2642" s="319"/>
      <c r="D2642" s="319"/>
    </row>
    <row r="2643" spans="3:4">
      <c r="C2643" s="319"/>
      <c r="D2643" s="319"/>
    </row>
    <row r="2644" spans="3:4">
      <c r="C2644" s="319"/>
      <c r="D2644" s="319"/>
    </row>
    <row r="2645" spans="3:4">
      <c r="C2645" s="319"/>
      <c r="D2645" s="319"/>
    </row>
    <row r="2646" spans="3:4">
      <c r="C2646" s="319"/>
      <c r="D2646" s="319"/>
    </row>
    <row r="2647" spans="3:4">
      <c r="C2647" s="319"/>
      <c r="D2647" s="319"/>
    </row>
    <row r="2648" spans="3:4">
      <c r="C2648" s="319"/>
      <c r="D2648" s="319"/>
    </row>
    <row r="2649" spans="3:4">
      <c r="C2649" s="319"/>
      <c r="D2649" s="319"/>
    </row>
    <row r="2650" spans="3:4">
      <c r="C2650" s="319"/>
      <c r="D2650" s="319"/>
    </row>
    <row r="2651" spans="3:4">
      <c r="C2651" s="319"/>
      <c r="D2651" s="319"/>
    </row>
    <row r="2652" spans="3:4">
      <c r="C2652" s="319"/>
      <c r="D2652" s="319"/>
    </row>
    <row r="2653" spans="3:4">
      <c r="C2653" s="319"/>
      <c r="D2653" s="319"/>
    </row>
    <row r="2654" spans="3:4">
      <c r="C2654" s="319"/>
      <c r="D2654" s="319"/>
    </row>
    <row r="2655" spans="3:4">
      <c r="C2655" s="319"/>
      <c r="D2655" s="319"/>
    </row>
    <row r="2656" spans="3:4">
      <c r="C2656" s="319"/>
      <c r="D2656" s="319"/>
    </row>
    <row r="2657" spans="3:4">
      <c r="C2657" s="319"/>
      <c r="D2657" s="319"/>
    </row>
    <row r="2658" spans="3:4">
      <c r="C2658" s="319"/>
      <c r="D2658" s="319"/>
    </row>
    <row r="2659" spans="3:4">
      <c r="C2659" s="319"/>
      <c r="D2659" s="319"/>
    </row>
    <row r="2660" spans="3:4">
      <c r="C2660" s="319"/>
      <c r="D2660" s="319"/>
    </row>
    <row r="2661" spans="3:4">
      <c r="C2661" s="319"/>
      <c r="D2661" s="319"/>
    </row>
    <row r="2662" spans="3:4">
      <c r="C2662" s="319"/>
      <c r="D2662" s="319"/>
    </row>
    <row r="2663" spans="3:4">
      <c r="C2663" s="319"/>
      <c r="D2663" s="319"/>
    </row>
    <row r="2664" spans="3:4">
      <c r="C2664" s="319"/>
      <c r="D2664" s="319"/>
    </row>
    <row r="2665" spans="3:4">
      <c r="C2665" s="319"/>
      <c r="D2665" s="319"/>
    </row>
    <row r="2666" spans="3:4">
      <c r="C2666" s="319"/>
      <c r="D2666" s="319"/>
    </row>
    <row r="2667" spans="3:4">
      <c r="C2667" s="319"/>
      <c r="D2667" s="319"/>
    </row>
    <row r="2668" spans="3:4">
      <c r="C2668" s="319"/>
      <c r="D2668" s="319"/>
    </row>
    <row r="2669" spans="3:4">
      <c r="C2669" s="319"/>
      <c r="D2669" s="319"/>
    </row>
    <row r="2670" spans="3:4">
      <c r="C2670" s="319"/>
      <c r="D2670" s="319"/>
    </row>
    <row r="2671" spans="3:4">
      <c r="C2671" s="319"/>
      <c r="D2671" s="319"/>
    </row>
    <row r="2672" spans="3:4">
      <c r="C2672" s="319"/>
      <c r="D2672" s="319"/>
    </row>
    <row r="2673" spans="3:4">
      <c r="C2673" s="319"/>
      <c r="D2673" s="319"/>
    </row>
    <row r="2674" spans="3:4">
      <c r="C2674" s="319"/>
      <c r="D2674" s="319"/>
    </row>
    <row r="2675" spans="3:4">
      <c r="C2675" s="319"/>
      <c r="D2675" s="319"/>
    </row>
    <row r="2676" spans="3:4">
      <c r="C2676" s="319"/>
      <c r="D2676" s="319"/>
    </row>
    <row r="2677" spans="3:4">
      <c r="C2677" s="319"/>
      <c r="D2677" s="319"/>
    </row>
    <row r="2678" spans="3:4">
      <c r="C2678" s="319"/>
      <c r="D2678" s="319"/>
    </row>
    <row r="2679" spans="3:4">
      <c r="C2679" s="319"/>
      <c r="D2679" s="319"/>
    </row>
    <row r="2680" spans="3:4">
      <c r="C2680" s="319"/>
      <c r="D2680" s="319"/>
    </row>
    <row r="2681" spans="3:4">
      <c r="C2681" s="319"/>
      <c r="D2681" s="319"/>
    </row>
    <row r="2682" spans="3:4">
      <c r="C2682" s="319"/>
      <c r="D2682" s="319"/>
    </row>
    <row r="2683" spans="3:4">
      <c r="C2683" s="319"/>
      <c r="D2683" s="319"/>
    </row>
    <row r="2684" spans="3:4">
      <c r="C2684" s="319"/>
      <c r="D2684" s="319"/>
    </row>
    <row r="2685" spans="3:4">
      <c r="C2685" s="319"/>
      <c r="D2685" s="319"/>
    </row>
    <row r="2686" spans="3:4">
      <c r="C2686" s="319"/>
      <c r="D2686" s="319"/>
    </row>
    <row r="2687" spans="3:4">
      <c r="C2687" s="319"/>
      <c r="D2687" s="319"/>
    </row>
    <row r="2688" spans="3:4">
      <c r="C2688" s="319"/>
      <c r="D2688" s="319"/>
    </row>
    <row r="2689" spans="3:4">
      <c r="C2689" s="319"/>
      <c r="D2689" s="319"/>
    </row>
    <row r="2690" spans="3:4">
      <c r="C2690" s="319"/>
      <c r="D2690" s="319"/>
    </row>
    <row r="2691" spans="3:4">
      <c r="C2691" s="319"/>
      <c r="D2691" s="319"/>
    </row>
    <row r="2692" spans="3:4">
      <c r="C2692" s="319"/>
      <c r="D2692" s="319"/>
    </row>
    <row r="2693" spans="3:4">
      <c r="C2693" s="319"/>
      <c r="D2693" s="319"/>
    </row>
    <row r="2694" spans="3:4">
      <c r="C2694" s="319"/>
      <c r="D2694" s="319"/>
    </row>
    <row r="2695" spans="3:4">
      <c r="C2695" s="319"/>
      <c r="D2695" s="319"/>
    </row>
    <row r="2696" spans="3:4">
      <c r="C2696" s="319"/>
      <c r="D2696" s="319"/>
    </row>
    <row r="2697" spans="3:4">
      <c r="C2697" s="319"/>
      <c r="D2697" s="319"/>
    </row>
    <row r="2698" spans="3:4">
      <c r="C2698" s="319"/>
      <c r="D2698" s="319"/>
    </row>
    <row r="2699" spans="3:4">
      <c r="C2699" s="319"/>
      <c r="D2699" s="319"/>
    </row>
    <row r="2700" spans="3:4">
      <c r="C2700" s="319"/>
      <c r="D2700" s="319"/>
    </row>
    <row r="2701" spans="3:4">
      <c r="C2701" s="319"/>
      <c r="D2701" s="319"/>
    </row>
    <row r="2702" spans="3:4">
      <c r="C2702" s="319"/>
      <c r="D2702" s="319"/>
    </row>
    <row r="2703" spans="3:4">
      <c r="C2703" s="319"/>
      <c r="D2703" s="319"/>
    </row>
    <row r="2704" spans="3:4">
      <c r="C2704" s="319"/>
      <c r="D2704" s="319"/>
    </row>
    <row r="2705" spans="3:4">
      <c r="C2705" s="319"/>
      <c r="D2705" s="319"/>
    </row>
    <row r="2706" spans="3:4">
      <c r="C2706" s="319"/>
      <c r="D2706" s="319"/>
    </row>
    <row r="2707" spans="3:4">
      <c r="C2707" s="319"/>
      <c r="D2707" s="319"/>
    </row>
    <row r="2708" spans="3:4">
      <c r="C2708" s="319"/>
      <c r="D2708" s="319"/>
    </row>
    <row r="2709" spans="3:4">
      <c r="C2709" s="319"/>
      <c r="D2709" s="319"/>
    </row>
    <row r="2710" spans="3:4">
      <c r="C2710" s="319"/>
      <c r="D2710" s="319"/>
    </row>
    <row r="2711" spans="3:4">
      <c r="C2711" s="319"/>
      <c r="D2711" s="319"/>
    </row>
    <row r="2712" spans="3:4">
      <c r="C2712" s="319"/>
      <c r="D2712" s="319"/>
    </row>
    <row r="2713" spans="3:4">
      <c r="C2713" s="319"/>
      <c r="D2713" s="319"/>
    </row>
    <row r="2714" spans="3:4">
      <c r="C2714" s="319"/>
      <c r="D2714" s="319"/>
    </row>
    <row r="2715" spans="3:4">
      <c r="C2715" s="319"/>
      <c r="D2715" s="319"/>
    </row>
    <row r="2716" spans="3:4">
      <c r="C2716" s="319"/>
      <c r="D2716" s="319"/>
    </row>
    <row r="2717" spans="3:4">
      <c r="C2717" s="319"/>
      <c r="D2717" s="319"/>
    </row>
    <row r="2718" spans="3:4">
      <c r="C2718" s="319"/>
      <c r="D2718" s="319"/>
    </row>
    <row r="2719" spans="3:4">
      <c r="C2719" s="319"/>
      <c r="D2719" s="319"/>
    </row>
    <row r="2720" spans="3:4">
      <c r="C2720" s="319"/>
      <c r="D2720" s="319"/>
    </row>
    <row r="2721" spans="3:4">
      <c r="C2721" s="319"/>
      <c r="D2721" s="319"/>
    </row>
    <row r="2722" spans="3:4">
      <c r="C2722" s="319"/>
      <c r="D2722" s="319"/>
    </row>
    <row r="2723" spans="3:4">
      <c r="C2723" s="319"/>
      <c r="D2723" s="319"/>
    </row>
    <row r="2724" spans="3:4">
      <c r="C2724" s="319"/>
      <c r="D2724" s="319"/>
    </row>
    <row r="2725" spans="3:4">
      <c r="C2725" s="319"/>
      <c r="D2725" s="319"/>
    </row>
    <row r="2726" spans="3:4">
      <c r="C2726" s="319"/>
      <c r="D2726" s="319"/>
    </row>
    <row r="2727" spans="3:4">
      <c r="C2727" s="319"/>
      <c r="D2727" s="319"/>
    </row>
    <row r="2728" spans="3:4">
      <c r="C2728" s="319"/>
      <c r="D2728" s="319"/>
    </row>
    <row r="2729" spans="3:4">
      <c r="C2729" s="319"/>
      <c r="D2729" s="319"/>
    </row>
    <row r="2730" spans="3:4">
      <c r="C2730" s="319"/>
      <c r="D2730" s="319"/>
    </row>
    <row r="2731" spans="3:4">
      <c r="C2731" s="319"/>
      <c r="D2731" s="319"/>
    </row>
    <row r="2732" spans="3:4">
      <c r="C2732" s="319"/>
      <c r="D2732" s="319"/>
    </row>
    <row r="2733" spans="3:4">
      <c r="C2733" s="319"/>
      <c r="D2733" s="319"/>
    </row>
    <row r="2734" spans="3:4">
      <c r="C2734" s="319"/>
      <c r="D2734" s="319"/>
    </row>
    <row r="2735" spans="3:4">
      <c r="C2735" s="319"/>
      <c r="D2735" s="319"/>
    </row>
    <row r="2736" spans="3:4">
      <c r="C2736" s="319"/>
      <c r="D2736" s="319"/>
    </row>
    <row r="2737" spans="3:4">
      <c r="C2737" s="319"/>
      <c r="D2737" s="319"/>
    </row>
    <row r="2738" spans="3:4">
      <c r="C2738" s="319"/>
      <c r="D2738" s="319"/>
    </row>
    <row r="2739" spans="3:4">
      <c r="C2739" s="319"/>
      <c r="D2739" s="319"/>
    </row>
    <row r="2740" spans="3:4">
      <c r="C2740" s="319"/>
      <c r="D2740" s="319"/>
    </row>
    <row r="2741" spans="3:4">
      <c r="C2741" s="319"/>
      <c r="D2741" s="319"/>
    </row>
    <row r="2742" spans="3:4">
      <c r="C2742" s="319"/>
      <c r="D2742" s="319"/>
    </row>
    <row r="2743" spans="3:4">
      <c r="C2743" s="319"/>
      <c r="D2743" s="319"/>
    </row>
    <row r="2744" spans="3:4">
      <c r="C2744" s="319"/>
      <c r="D2744" s="319"/>
    </row>
    <row r="2745" spans="3:4">
      <c r="C2745" s="319"/>
      <c r="D2745" s="319"/>
    </row>
    <row r="2746" spans="3:4">
      <c r="C2746" s="319"/>
      <c r="D2746" s="319"/>
    </row>
    <row r="2747" spans="3:4">
      <c r="C2747" s="319"/>
      <c r="D2747" s="319"/>
    </row>
    <row r="2748" spans="3:4">
      <c r="C2748" s="319"/>
      <c r="D2748" s="319"/>
    </row>
    <row r="2749" spans="3:4">
      <c r="C2749" s="319"/>
      <c r="D2749" s="319"/>
    </row>
    <row r="2750" spans="3:4">
      <c r="C2750" s="319"/>
      <c r="D2750" s="319"/>
    </row>
    <row r="2751" spans="3:4">
      <c r="C2751" s="319"/>
      <c r="D2751" s="319"/>
    </row>
    <row r="2752" spans="3:4">
      <c r="C2752" s="319"/>
      <c r="D2752" s="319"/>
    </row>
    <row r="2753" spans="3:4">
      <c r="C2753" s="319"/>
      <c r="D2753" s="319"/>
    </row>
    <row r="2754" spans="3:4">
      <c r="C2754" s="319"/>
      <c r="D2754" s="319"/>
    </row>
    <row r="2755" spans="3:4">
      <c r="C2755" s="319"/>
      <c r="D2755" s="319"/>
    </row>
    <row r="2756" spans="3:4">
      <c r="C2756" s="319"/>
      <c r="D2756" s="319"/>
    </row>
    <row r="2757" spans="3:4">
      <c r="C2757" s="319"/>
      <c r="D2757" s="319"/>
    </row>
    <row r="2758" spans="3:4">
      <c r="C2758" s="319"/>
      <c r="D2758" s="319"/>
    </row>
    <row r="2759" spans="3:4">
      <c r="C2759" s="319"/>
      <c r="D2759" s="319"/>
    </row>
    <row r="2760" spans="3:4">
      <c r="C2760" s="319"/>
      <c r="D2760" s="319"/>
    </row>
    <row r="2761" spans="3:4">
      <c r="C2761" s="319"/>
      <c r="D2761" s="319"/>
    </row>
    <row r="2762" spans="3:4">
      <c r="C2762" s="319"/>
      <c r="D2762" s="319"/>
    </row>
    <row r="2763" spans="3:4">
      <c r="C2763" s="319"/>
      <c r="D2763" s="319"/>
    </row>
    <row r="2764" spans="3:4">
      <c r="C2764" s="319"/>
      <c r="D2764" s="319"/>
    </row>
    <row r="2765" spans="3:4">
      <c r="C2765" s="319"/>
      <c r="D2765" s="319"/>
    </row>
    <row r="2766" spans="3:4">
      <c r="C2766" s="319"/>
      <c r="D2766" s="319"/>
    </row>
    <row r="2767" spans="3:4">
      <c r="C2767" s="319"/>
      <c r="D2767" s="319"/>
    </row>
    <row r="2768" spans="3:4">
      <c r="C2768" s="319"/>
      <c r="D2768" s="319"/>
    </row>
    <row r="2769" spans="3:4">
      <c r="C2769" s="319"/>
      <c r="D2769" s="319"/>
    </row>
    <row r="2770" spans="3:4">
      <c r="C2770" s="319"/>
      <c r="D2770" s="319"/>
    </row>
    <row r="2771" spans="3:4">
      <c r="C2771" s="319"/>
      <c r="D2771" s="319"/>
    </row>
    <row r="2772" spans="3:4">
      <c r="C2772" s="319"/>
      <c r="D2772" s="319"/>
    </row>
    <row r="2773" spans="3:4">
      <c r="C2773" s="319"/>
      <c r="D2773" s="319"/>
    </row>
    <row r="2774" spans="3:4">
      <c r="C2774" s="319"/>
      <c r="D2774" s="319"/>
    </row>
    <row r="2775" spans="3:4">
      <c r="C2775" s="319"/>
      <c r="D2775" s="319"/>
    </row>
    <row r="2776" spans="3:4">
      <c r="C2776" s="319"/>
      <c r="D2776" s="319"/>
    </row>
    <row r="2777" spans="3:4">
      <c r="C2777" s="319"/>
      <c r="D2777" s="319"/>
    </row>
    <row r="2778" spans="3:4">
      <c r="C2778" s="319"/>
      <c r="D2778" s="319"/>
    </row>
    <row r="2779" spans="3:4">
      <c r="C2779" s="319"/>
      <c r="D2779" s="319"/>
    </row>
    <row r="2780" spans="3:4">
      <c r="C2780" s="319"/>
      <c r="D2780" s="319"/>
    </row>
    <row r="2781" spans="3:4">
      <c r="C2781" s="319"/>
      <c r="D2781" s="319"/>
    </row>
    <row r="2782" spans="3:4">
      <c r="C2782" s="319"/>
      <c r="D2782" s="319"/>
    </row>
    <row r="2783" spans="3:4">
      <c r="C2783" s="319"/>
      <c r="D2783" s="319"/>
    </row>
    <row r="2784" spans="3:4">
      <c r="C2784" s="319"/>
      <c r="D2784" s="319"/>
    </row>
    <row r="2785" spans="3:4">
      <c r="C2785" s="319"/>
      <c r="D2785" s="319"/>
    </row>
    <row r="2786" spans="3:4">
      <c r="C2786" s="319"/>
      <c r="D2786" s="319"/>
    </row>
    <row r="2787" spans="3:4">
      <c r="C2787" s="319"/>
      <c r="D2787" s="319"/>
    </row>
    <row r="2788" spans="3:4">
      <c r="C2788" s="319"/>
      <c r="D2788" s="319"/>
    </row>
    <row r="2789" spans="3:4">
      <c r="C2789" s="319"/>
      <c r="D2789" s="319"/>
    </row>
    <row r="2790" spans="3:4">
      <c r="C2790" s="319"/>
      <c r="D2790" s="319"/>
    </row>
    <row r="2791" spans="3:4">
      <c r="C2791" s="319"/>
      <c r="D2791" s="319"/>
    </row>
    <row r="2792" spans="3:4">
      <c r="C2792" s="319"/>
      <c r="D2792" s="319"/>
    </row>
    <row r="2793" spans="3:4">
      <c r="C2793" s="319"/>
      <c r="D2793" s="319"/>
    </row>
    <row r="2794" spans="3:4">
      <c r="C2794" s="319"/>
      <c r="D2794" s="319"/>
    </row>
    <row r="2795" spans="3:4">
      <c r="C2795" s="319"/>
      <c r="D2795" s="319"/>
    </row>
    <row r="2796" spans="3:4">
      <c r="C2796" s="319"/>
      <c r="D2796" s="319"/>
    </row>
    <row r="2797" spans="3:4">
      <c r="C2797" s="319"/>
      <c r="D2797" s="319"/>
    </row>
    <row r="2798" spans="3:4">
      <c r="C2798" s="319"/>
      <c r="D2798" s="319"/>
    </row>
    <row r="2799" spans="3:4">
      <c r="C2799" s="319"/>
      <c r="D2799" s="319"/>
    </row>
    <row r="2800" spans="3:4">
      <c r="C2800" s="319"/>
      <c r="D2800" s="319"/>
    </row>
    <row r="2801" spans="3:4">
      <c r="C2801" s="319"/>
      <c r="D2801" s="319"/>
    </row>
    <row r="2802" spans="3:4">
      <c r="C2802" s="319"/>
      <c r="D2802" s="319"/>
    </row>
    <row r="2803" spans="3:4">
      <c r="C2803" s="319"/>
      <c r="D2803" s="319"/>
    </row>
    <row r="2804" spans="3:4">
      <c r="C2804" s="319"/>
      <c r="D2804" s="319"/>
    </row>
    <row r="2805" spans="3:4">
      <c r="C2805" s="319"/>
      <c r="D2805" s="319"/>
    </row>
    <row r="2806" spans="3:4">
      <c r="C2806" s="319"/>
      <c r="D2806" s="319"/>
    </row>
    <row r="2807" spans="3:4">
      <c r="C2807" s="319"/>
      <c r="D2807" s="319"/>
    </row>
    <row r="2808" spans="3:4">
      <c r="C2808" s="319"/>
      <c r="D2808" s="319"/>
    </row>
    <row r="2809" spans="3:4">
      <c r="C2809" s="319"/>
      <c r="D2809" s="319"/>
    </row>
    <row r="2810" spans="3:4">
      <c r="C2810" s="319"/>
      <c r="D2810" s="319"/>
    </row>
    <row r="2811" spans="3:4">
      <c r="C2811" s="319"/>
      <c r="D2811" s="319"/>
    </row>
    <row r="2812" spans="3:4">
      <c r="C2812" s="319"/>
      <c r="D2812" s="319"/>
    </row>
    <row r="2813" spans="3:4">
      <c r="C2813" s="319"/>
      <c r="D2813" s="319"/>
    </row>
    <row r="2814" spans="3:4">
      <c r="C2814" s="319"/>
      <c r="D2814" s="319"/>
    </row>
    <row r="2815" spans="3:4">
      <c r="C2815" s="319"/>
      <c r="D2815" s="319"/>
    </row>
    <row r="2816" spans="3:4">
      <c r="C2816" s="319"/>
      <c r="D2816" s="319"/>
    </row>
    <row r="2817" spans="3:4">
      <c r="C2817" s="319"/>
      <c r="D2817" s="319"/>
    </row>
    <row r="2818" spans="3:4">
      <c r="C2818" s="319"/>
      <c r="D2818" s="319"/>
    </row>
    <row r="2819" spans="3:4">
      <c r="C2819" s="319"/>
      <c r="D2819" s="319"/>
    </row>
    <row r="2820" spans="3:4">
      <c r="C2820" s="319"/>
      <c r="D2820" s="319"/>
    </row>
    <row r="2821" spans="3:4">
      <c r="C2821" s="319"/>
      <c r="D2821" s="319"/>
    </row>
    <row r="2822" spans="3:4">
      <c r="C2822" s="319"/>
      <c r="D2822" s="319"/>
    </row>
    <row r="2823" spans="3:4">
      <c r="C2823" s="319"/>
      <c r="D2823" s="319"/>
    </row>
    <row r="2824" spans="3:4">
      <c r="C2824" s="319"/>
      <c r="D2824" s="319"/>
    </row>
    <row r="2825" spans="3:4">
      <c r="C2825" s="319"/>
      <c r="D2825" s="319"/>
    </row>
    <row r="2826" spans="3:4">
      <c r="C2826" s="319"/>
      <c r="D2826" s="319"/>
    </row>
    <row r="2827" spans="3:4">
      <c r="C2827" s="319"/>
      <c r="D2827" s="319"/>
    </row>
    <row r="2828" spans="3:4">
      <c r="C2828" s="319"/>
      <c r="D2828" s="319"/>
    </row>
    <row r="2829" spans="3:4">
      <c r="C2829" s="319"/>
      <c r="D2829" s="319"/>
    </row>
    <row r="2830" spans="3:4">
      <c r="C2830" s="319"/>
      <c r="D2830" s="319"/>
    </row>
    <row r="2831" spans="3:4">
      <c r="C2831" s="319"/>
      <c r="D2831" s="319"/>
    </row>
    <row r="2832" spans="3:4">
      <c r="C2832" s="319"/>
      <c r="D2832" s="319"/>
    </row>
    <row r="2833" spans="3:4">
      <c r="C2833" s="319"/>
      <c r="D2833" s="319"/>
    </row>
    <row r="2834" spans="3:4">
      <c r="C2834" s="319"/>
      <c r="D2834" s="319"/>
    </row>
    <row r="2835" spans="3:4">
      <c r="C2835" s="319"/>
      <c r="D2835" s="319"/>
    </row>
    <row r="2836" spans="3:4">
      <c r="C2836" s="319"/>
      <c r="D2836" s="319"/>
    </row>
    <row r="2837" spans="3:4">
      <c r="C2837" s="319"/>
      <c r="D2837" s="319"/>
    </row>
    <row r="2838" spans="3:4">
      <c r="C2838" s="319"/>
      <c r="D2838" s="319"/>
    </row>
    <row r="2839" spans="3:4">
      <c r="C2839" s="319"/>
      <c r="D2839" s="319"/>
    </row>
    <row r="2840" spans="3:4">
      <c r="C2840" s="319"/>
      <c r="D2840" s="319"/>
    </row>
    <row r="2841" spans="3:4">
      <c r="C2841" s="319"/>
      <c r="D2841" s="319"/>
    </row>
    <row r="2842" spans="3:4">
      <c r="C2842" s="319"/>
      <c r="D2842" s="319"/>
    </row>
    <row r="2843" spans="3:4">
      <c r="C2843" s="319"/>
      <c r="D2843" s="319"/>
    </row>
    <row r="2844" spans="3:4">
      <c r="C2844" s="319"/>
      <c r="D2844" s="319"/>
    </row>
    <row r="2845" spans="3:4">
      <c r="C2845" s="319"/>
      <c r="D2845" s="319"/>
    </row>
    <row r="2846" spans="3:4">
      <c r="C2846" s="319"/>
      <c r="D2846" s="319"/>
    </row>
    <row r="2847" spans="3:4">
      <c r="C2847" s="319"/>
      <c r="D2847" s="319"/>
    </row>
    <row r="2848" spans="3:4">
      <c r="C2848" s="319"/>
      <c r="D2848" s="319"/>
    </row>
    <row r="2849" spans="3:4">
      <c r="C2849" s="319"/>
      <c r="D2849" s="319"/>
    </row>
    <row r="2850" spans="3:4">
      <c r="C2850" s="319"/>
      <c r="D2850" s="319"/>
    </row>
    <row r="2851" spans="3:4">
      <c r="C2851" s="319"/>
      <c r="D2851" s="319"/>
    </row>
    <row r="2852" spans="3:4">
      <c r="C2852" s="319"/>
      <c r="D2852" s="319"/>
    </row>
    <row r="2853" spans="3:4">
      <c r="C2853" s="319"/>
      <c r="D2853" s="319"/>
    </row>
    <row r="2854" spans="3:4">
      <c r="C2854" s="319"/>
      <c r="D2854" s="319"/>
    </row>
    <row r="2855" spans="3:4">
      <c r="C2855" s="319"/>
      <c r="D2855" s="319"/>
    </row>
    <row r="2856" spans="3:4">
      <c r="C2856" s="319"/>
      <c r="D2856" s="319"/>
    </row>
    <row r="2857" spans="3:4">
      <c r="C2857" s="319"/>
      <c r="D2857" s="319"/>
    </row>
    <row r="2858" spans="3:4">
      <c r="C2858" s="319"/>
      <c r="D2858" s="319"/>
    </row>
    <row r="2859" spans="3:4">
      <c r="C2859" s="319"/>
      <c r="D2859" s="319"/>
    </row>
    <row r="2860" spans="3:4">
      <c r="C2860" s="319"/>
      <c r="D2860" s="319"/>
    </row>
    <row r="2861" spans="3:4">
      <c r="C2861" s="319"/>
      <c r="D2861" s="319"/>
    </row>
    <row r="2862" spans="3:4">
      <c r="C2862" s="319"/>
      <c r="D2862" s="319"/>
    </row>
    <row r="2863" spans="3:4">
      <c r="C2863" s="319"/>
      <c r="D2863" s="319"/>
    </row>
    <row r="2864" spans="3:4">
      <c r="C2864" s="319"/>
      <c r="D2864" s="319"/>
    </row>
    <row r="2865" spans="3:4">
      <c r="C2865" s="319"/>
      <c r="D2865" s="319"/>
    </row>
    <row r="2866" spans="3:4">
      <c r="C2866" s="319"/>
      <c r="D2866" s="319"/>
    </row>
    <row r="2867" spans="3:4">
      <c r="C2867" s="319"/>
      <c r="D2867" s="319"/>
    </row>
    <row r="2868" spans="3:4">
      <c r="C2868" s="319"/>
      <c r="D2868" s="319"/>
    </row>
    <row r="2869" spans="3:4">
      <c r="C2869" s="319"/>
      <c r="D2869" s="319"/>
    </row>
    <row r="2870" spans="3:4">
      <c r="C2870" s="319"/>
      <c r="D2870" s="319"/>
    </row>
    <row r="2871" spans="3:4">
      <c r="C2871" s="319"/>
      <c r="D2871" s="319"/>
    </row>
    <row r="2872" spans="3:4">
      <c r="C2872" s="319"/>
      <c r="D2872" s="319"/>
    </row>
    <row r="2873" spans="3:4">
      <c r="C2873" s="319"/>
      <c r="D2873" s="319"/>
    </row>
    <row r="2874" spans="3:4">
      <c r="C2874" s="319"/>
      <c r="D2874" s="319"/>
    </row>
    <row r="2875" spans="3:4">
      <c r="C2875" s="319"/>
      <c r="D2875" s="319"/>
    </row>
    <row r="2876" spans="3:4">
      <c r="C2876" s="319"/>
      <c r="D2876" s="319"/>
    </row>
    <row r="2877" spans="3:4">
      <c r="C2877" s="319"/>
      <c r="D2877" s="319"/>
    </row>
    <row r="2878" spans="3:4">
      <c r="C2878" s="319"/>
      <c r="D2878" s="319"/>
    </row>
    <row r="2879" spans="3:4">
      <c r="C2879" s="319"/>
      <c r="D2879" s="319"/>
    </row>
    <row r="2880" spans="3:4">
      <c r="C2880" s="319"/>
      <c r="D2880" s="319"/>
    </row>
    <row r="2881" spans="3:4">
      <c r="C2881" s="319"/>
      <c r="D2881" s="319"/>
    </row>
    <row r="2882" spans="3:4">
      <c r="C2882" s="319"/>
      <c r="D2882" s="319"/>
    </row>
    <row r="2883" spans="3:4">
      <c r="C2883" s="319"/>
      <c r="D2883" s="319"/>
    </row>
    <row r="2884" spans="3:4">
      <c r="C2884" s="319"/>
      <c r="D2884" s="319"/>
    </row>
    <row r="2885" spans="3:4">
      <c r="C2885" s="319"/>
      <c r="D2885" s="319"/>
    </row>
    <row r="2886" spans="3:4">
      <c r="C2886" s="319"/>
      <c r="D2886" s="319"/>
    </row>
    <row r="2887" spans="3:4">
      <c r="C2887" s="319"/>
      <c r="D2887" s="319"/>
    </row>
    <row r="2888" spans="3:4">
      <c r="C2888" s="319"/>
      <c r="D2888" s="319"/>
    </row>
    <row r="2889" spans="3:4">
      <c r="C2889" s="319"/>
      <c r="D2889" s="319"/>
    </row>
    <row r="2890" spans="3:4">
      <c r="C2890" s="319"/>
      <c r="D2890" s="319"/>
    </row>
    <row r="2891" spans="3:4">
      <c r="C2891" s="319"/>
      <c r="D2891" s="319"/>
    </row>
    <row r="2892" spans="3:4">
      <c r="C2892" s="319"/>
      <c r="D2892" s="319"/>
    </row>
    <row r="2893" spans="3:4">
      <c r="C2893" s="319"/>
      <c r="D2893" s="319"/>
    </row>
    <row r="2894" spans="3:4">
      <c r="C2894" s="319"/>
      <c r="D2894" s="319"/>
    </row>
    <row r="2895" spans="3:4">
      <c r="C2895" s="319"/>
      <c r="D2895" s="319"/>
    </row>
    <row r="2896" spans="3:4">
      <c r="C2896" s="319"/>
      <c r="D2896" s="319"/>
    </row>
    <row r="2897" spans="3:4">
      <c r="C2897" s="319"/>
      <c r="D2897" s="319"/>
    </row>
    <row r="2898" spans="3:4">
      <c r="C2898" s="319"/>
      <c r="D2898" s="319"/>
    </row>
    <row r="2899" spans="3:4">
      <c r="C2899" s="319"/>
      <c r="D2899" s="319"/>
    </row>
    <row r="2900" spans="3:4">
      <c r="C2900" s="319"/>
      <c r="D2900" s="319"/>
    </row>
    <row r="2901" spans="3:4">
      <c r="C2901" s="319"/>
      <c r="D2901" s="319"/>
    </row>
    <row r="2902" spans="3:4">
      <c r="C2902" s="319"/>
      <c r="D2902" s="319"/>
    </row>
    <row r="2903" spans="3:4">
      <c r="C2903" s="319"/>
      <c r="D2903" s="319"/>
    </row>
    <row r="2904" spans="3:4">
      <c r="C2904" s="319"/>
      <c r="D2904" s="319"/>
    </row>
    <row r="2905" spans="3:4">
      <c r="C2905" s="319"/>
      <c r="D2905" s="319"/>
    </row>
    <row r="2906" spans="3:4">
      <c r="C2906" s="319"/>
      <c r="D2906" s="319"/>
    </row>
    <row r="2907" spans="3:4">
      <c r="C2907" s="319"/>
      <c r="D2907" s="319"/>
    </row>
    <row r="2908" spans="3:4">
      <c r="C2908" s="319"/>
      <c r="D2908" s="319"/>
    </row>
    <row r="2909" spans="3:4">
      <c r="C2909" s="319"/>
      <c r="D2909" s="319"/>
    </row>
    <row r="2910" spans="3:4">
      <c r="C2910" s="319"/>
      <c r="D2910" s="319"/>
    </row>
    <row r="2911" spans="3:4">
      <c r="C2911" s="319"/>
      <c r="D2911" s="319"/>
    </row>
    <row r="2912" spans="3:4">
      <c r="C2912" s="319"/>
      <c r="D2912" s="319"/>
    </row>
    <row r="2913" spans="3:4">
      <c r="C2913" s="319"/>
      <c r="D2913" s="319"/>
    </row>
    <row r="2914" spans="3:4">
      <c r="C2914" s="319"/>
      <c r="D2914" s="319"/>
    </row>
    <row r="2915" spans="3:4">
      <c r="C2915" s="319"/>
      <c r="D2915" s="319"/>
    </row>
    <row r="2916" spans="3:4">
      <c r="C2916" s="319"/>
      <c r="D2916" s="319"/>
    </row>
    <row r="2917" spans="3:4">
      <c r="C2917" s="319"/>
      <c r="D2917" s="319"/>
    </row>
    <row r="2918" spans="3:4">
      <c r="C2918" s="319"/>
      <c r="D2918" s="319"/>
    </row>
    <row r="2919" spans="3:4">
      <c r="C2919" s="319"/>
      <c r="D2919" s="319"/>
    </row>
    <row r="2920" spans="3:4">
      <c r="C2920" s="319"/>
      <c r="D2920" s="319"/>
    </row>
    <row r="2921" spans="3:4">
      <c r="C2921" s="319"/>
      <c r="D2921" s="319"/>
    </row>
    <row r="2922" spans="3:4">
      <c r="C2922" s="319"/>
      <c r="D2922" s="319"/>
    </row>
    <row r="2923" spans="3:4">
      <c r="C2923" s="319"/>
      <c r="D2923" s="319"/>
    </row>
    <row r="2924" spans="3:4">
      <c r="C2924" s="319"/>
      <c r="D2924" s="319"/>
    </row>
    <row r="2925" spans="3:4">
      <c r="C2925" s="319"/>
      <c r="D2925" s="319"/>
    </row>
    <row r="2926" spans="3:4">
      <c r="C2926" s="319"/>
      <c r="D2926" s="319"/>
    </row>
    <row r="2927" spans="3:4">
      <c r="C2927" s="319"/>
      <c r="D2927" s="319"/>
    </row>
    <row r="2928" spans="3:4">
      <c r="C2928" s="319"/>
      <c r="D2928" s="319"/>
    </row>
    <row r="2929" spans="3:4">
      <c r="C2929" s="319"/>
      <c r="D2929" s="319"/>
    </row>
    <row r="2930" spans="3:4">
      <c r="C2930" s="319"/>
      <c r="D2930" s="319"/>
    </row>
    <row r="2931" spans="3:4">
      <c r="C2931" s="319"/>
      <c r="D2931" s="319"/>
    </row>
    <row r="2932" spans="3:4">
      <c r="C2932" s="319"/>
      <c r="D2932" s="319"/>
    </row>
    <row r="2933" spans="3:4">
      <c r="C2933" s="319"/>
      <c r="D2933" s="319"/>
    </row>
    <row r="2934" spans="3:4">
      <c r="C2934" s="319"/>
      <c r="D2934" s="319"/>
    </row>
    <row r="2935" spans="3:4">
      <c r="C2935" s="319"/>
      <c r="D2935" s="319"/>
    </row>
    <row r="2936" spans="3:4">
      <c r="C2936" s="319"/>
      <c r="D2936" s="319"/>
    </row>
    <row r="2937" spans="3:4">
      <c r="C2937" s="319"/>
      <c r="D2937" s="319"/>
    </row>
    <row r="2938" spans="3:4">
      <c r="C2938" s="319"/>
      <c r="D2938" s="319"/>
    </row>
    <row r="2939" spans="3:4">
      <c r="C2939" s="319"/>
      <c r="D2939" s="319"/>
    </row>
    <row r="2940" spans="3:4">
      <c r="C2940" s="319"/>
      <c r="D2940" s="319"/>
    </row>
    <row r="2941" spans="3:4">
      <c r="C2941" s="319"/>
      <c r="D2941" s="319"/>
    </row>
    <row r="2942" spans="3:4">
      <c r="C2942" s="319"/>
      <c r="D2942" s="319"/>
    </row>
    <row r="2943" spans="3:4">
      <c r="C2943" s="319"/>
      <c r="D2943" s="319"/>
    </row>
    <row r="2944" spans="3:4">
      <c r="C2944" s="319"/>
      <c r="D2944" s="319"/>
    </row>
    <row r="2945" spans="3:4">
      <c r="C2945" s="319"/>
      <c r="D2945" s="319"/>
    </row>
    <row r="2946" spans="3:4">
      <c r="C2946" s="319"/>
      <c r="D2946" s="319"/>
    </row>
    <row r="2947" spans="3:4">
      <c r="C2947" s="319"/>
      <c r="D2947" s="319"/>
    </row>
    <row r="2948" spans="3:4">
      <c r="C2948" s="319"/>
      <c r="D2948" s="319"/>
    </row>
    <row r="2949" spans="3:4">
      <c r="C2949" s="319"/>
      <c r="D2949" s="319"/>
    </row>
    <row r="2950" spans="3:4">
      <c r="C2950" s="319"/>
      <c r="D2950" s="319"/>
    </row>
    <row r="2951" spans="3:4">
      <c r="C2951" s="319"/>
      <c r="D2951" s="319"/>
    </row>
    <row r="2952" spans="3:4">
      <c r="C2952" s="319"/>
      <c r="D2952" s="319"/>
    </row>
    <row r="2953" spans="3:4">
      <c r="C2953" s="319"/>
      <c r="D2953" s="319"/>
    </row>
    <row r="2954" spans="3:4">
      <c r="C2954" s="319"/>
      <c r="D2954" s="319"/>
    </row>
    <row r="2955" spans="3:4">
      <c r="C2955" s="319"/>
      <c r="D2955" s="319"/>
    </row>
    <row r="2956" spans="3:4">
      <c r="C2956" s="319"/>
      <c r="D2956" s="319"/>
    </row>
    <row r="2957" spans="3:4">
      <c r="C2957" s="319"/>
      <c r="D2957" s="319"/>
    </row>
    <row r="2958" spans="3:4">
      <c r="C2958" s="319"/>
      <c r="D2958" s="319"/>
    </row>
    <row r="2959" spans="3:4">
      <c r="C2959" s="319"/>
      <c r="D2959" s="319"/>
    </row>
    <row r="2960" spans="3:4">
      <c r="C2960" s="319"/>
      <c r="D2960" s="319"/>
    </row>
    <row r="2961" spans="3:4">
      <c r="C2961" s="319"/>
      <c r="D2961" s="319"/>
    </row>
    <row r="2962" spans="3:4">
      <c r="C2962" s="319"/>
      <c r="D2962" s="319"/>
    </row>
    <row r="2963" spans="3:4">
      <c r="C2963" s="319"/>
      <c r="D2963" s="319"/>
    </row>
    <row r="2964" spans="3:4">
      <c r="C2964" s="319"/>
      <c r="D2964" s="319"/>
    </row>
    <row r="2965" spans="3:4">
      <c r="C2965" s="319"/>
      <c r="D2965" s="319"/>
    </row>
    <row r="2966" spans="3:4">
      <c r="C2966" s="319"/>
      <c r="D2966" s="319"/>
    </row>
    <row r="2967" spans="3:4">
      <c r="C2967" s="319"/>
      <c r="D2967" s="319"/>
    </row>
    <row r="2968" spans="3:4">
      <c r="C2968" s="319"/>
      <c r="D2968" s="319"/>
    </row>
    <row r="2969" spans="3:4">
      <c r="C2969" s="319"/>
      <c r="D2969" s="319"/>
    </row>
    <row r="2970" spans="3:4">
      <c r="C2970" s="319"/>
      <c r="D2970" s="319"/>
    </row>
    <row r="2971" spans="3:4">
      <c r="C2971" s="319"/>
      <c r="D2971" s="319"/>
    </row>
    <row r="2972" spans="3:4">
      <c r="C2972" s="319"/>
      <c r="D2972" s="319"/>
    </row>
    <row r="2973" spans="3:4">
      <c r="C2973" s="319"/>
      <c r="D2973" s="319"/>
    </row>
    <row r="2974" spans="3:4">
      <c r="C2974" s="319"/>
      <c r="D2974" s="319"/>
    </row>
    <row r="2975" spans="3:4">
      <c r="C2975" s="319"/>
      <c r="D2975" s="319"/>
    </row>
    <row r="2976" spans="3:4">
      <c r="C2976" s="319"/>
      <c r="D2976" s="319"/>
    </row>
    <row r="2977" spans="3:4">
      <c r="C2977" s="319"/>
      <c r="D2977" s="319"/>
    </row>
    <row r="2978" spans="3:4">
      <c r="C2978" s="319"/>
      <c r="D2978" s="319"/>
    </row>
    <row r="2979" spans="3:4">
      <c r="C2979" s="319"/>
      <c r="D2979" s="319"/>
    </row>
    <row r="2980" spans="3:4">
      <c r="C2980" s="319"/>
      <c r="D2980" s="319"/>
    </row>
    <row r="2981" spans="3:4">
      <c r="C2981" s="319"/>
      <c r="D2981" s="319"/>
    </row>
    <row r="2982" spans="3:4">
      <c r="C2982" s="319"/>
      <c r="D2982" s="319"/>
    </row>
    <row r="2983" spans="3:4">
      <c r="C2983" s="319"/>
      <c r="D2983" s="319"/>
    </row>
    <row r="2984" spans="3:4">
      <c r="C2984" s="319"/>
      <c r="D2984" s="319"/>
    </row>
    <row r="2985" spans="3:4">
      <c r="C2985" s="319"/>
      <c r="D2985" s="319"/>
    </row>
    <row r="2986" spans="3:4">
      <c r="C2986" s="319"/>
      <c r="D2986" s="319"/>
    </row>
    <row r="2987" spans="3:4">
      <c r="C2987" s="319"/>
      <c r="D2987" s="319"/>
    </row>
    <row r="2988" spans="3:4">
      <c r="C2988" s="319"/>
      <c r="D2988" s="319"/>
    </row>
    <row r="2989" spans="3:4">
      <c r="C2989" s="319"/>
      <c r="D2989" s="319"/>
    </row>
    <row r="2990" spans="3:4">
      <c r="C2990" s="319"/>
      <c r="D2990" s="319"/>
    </row>
    <row r="2991" spans="3:4">
      <c r="C2991" s="319"/>
      <c r="D2991" s="319"/>
    </row>
    <row r="2992" spans="3:4">
      <c r="C2992" s="319"/>
      <c r="D2992" s="319"/>
    </row>
    <row r="2993" spans="3:4">
      <c r="C2993" s="319"/>
      <c r="D2993" s="319"/>
    </row>
    <row r="2994" spans="3:4">
      <c r="C2994" s="319"/>
      <c r="D2994" s="319"/>
    </row>
    <row r="2995" spans="3:4">
      <c r="C2995" s="319"/>
      <c r="D2995" s="319"/>
    </row>
    <row r="2996" spans="3:4">
      <c r="C2996" s="319"/>
      <c r="D2996" s="319"/>
    </row>
    <row r="2997" spans="3:4">
      <c r="C2997" s="319"/>
      <c r="D2997" s="319"/>
    </row>
    <row r="2998" spans="3:4">
      <c r="C2998" s="319"/>
      <c r="D2998" s="319"/>
    </row>
    <row r="2999" spans="3:4">
      <c r="C2999" s="319"/>
      <c r="D2999" s="319"/>
    </row>
    <row r="3000" spans="3:4">
      <c r="C3000" s="319"/>
      <c r="D3000" s="319"/>
    </row>
    <row r="3001" spans="3:4">
      <c r="C3001" s="319"/>
      <c r="D3001" s="319"/>
    </row>
    <row r="3002" spans="3:4">
      <c r="C3002" s="319"/>
      <c r="D3002" s="319"/>
    </row>
    <row r="3003" spans="3:4">
      <c r="C3003" s="319"/>
      <c r="D3003" s="319"/>
    </row>
    <row r="3004" spans="3:4">
      <c r="C3004" s="319"/>
      <c r="D3004" s="319"/>
    </row>
    <row r="3005" spans="3:4">
      <c r="C3005" s="319"/>
      <c r="D3005" s="319"/>
    </row>
    <row r="3006" spans="3:4">
      <c r="C3006" s="319"/>
      <c r="D3006" s="319"/>
    </row>
    <row r="3007" spans="3:4">
      <c r="C3007" s="319"/>
      <c r="D3007" s="319"/>
    </row>
    <row r="3008" spans="3:4">
      <c r="C3008" s="319"/>
      <c r="D3008" s="319"/>
    </row>
    <row r="3009" spans="3:4">
      <c r="C3009" s="319"/>
      <c r="D3009" s="319"/>
    </row>
    <row r="3010" spans="3:4">
      <c r="C3010" s="319"/>
      <c r="D3010" s="319"/>
    </row>
    <row r="3011" spans="3:4">
      <c r="C3011" s="319"/>
      <c r="D3011" s="319"/>
    </row>
    <row r="3012" spans="3:4">
      <c r="C3012" s="319"/>
      <c r="D3012" s="319"/>
    </row>
    <row r="3013" spans="3:4">
      <c r="C3013" s="319"/>
      <c r="D3013" s="319"/>
    </row>
    <row r="3014" spans="3:4">
      <c r="C3014" s="319"/>
      <c r="D3014" s="319"/>
    </row>
    <row r="3015" spans="3:4">
      <c r="C3015" s="319"/>
      <c r="D3015" s="319"/>
    </row>
    <row r="3016" spans="3:4">
      <c r="C3016" s="319"/>
      <c r="D3016" s="319"/>
    </row>
    <row r="3017" spans="3:4">
      <c r="C3017" s="319"/>
      <c r="D3017" s="319"/>
    </row>
    <row r="3018" spans="3:4">
      <c r="C3018" s="319"/>
      <c r="D3018" s="319"/>
    </row>
    <row r="3019" spans="3:4">
      <c r="C3019" s="319"/>
      <c r="D3019" s="319"/>
    </row>
    <row r="3020" spans="3:4">
      <c r="C3020" s="319"/>
      <c r="D3020" s="319"/>
    </row>
    <row r="3021" spans="3:4">
      <c r="C3021" s="319"/>
      <c r="D3021" s="319"/>
    </row>
    <row r="3022" spans="3:4">
      <c r="C3022" s="319"/>
      <c r="D3022" s="319"/>
    </row>
    <row r="3023" spans="3:4">
      <c r="C3023" s="319"/>
      <c r="D3023" s="319"/>
    </row>
    <row r="3024" spans="3:4">
      <c r="C3024" s="319"/>
      <c r="D3024" s="319"/>
    </row>
    <row r="3025" spans="3:4">
      <c r="C3025" s="319"/>
      <c r="D3025" s="319"/>
    </row>
    <row r="3026" spans="3:4">
      <c r="C3026" s="319"/>
      <c r="D3026" s="319"/>
    </row>
    <row r="3027" spans="3:4">
      <c r="C3027" s="319"/>
      <c r="D3027" s="319"/>
    </row>
    <row r="3028" spans="3:4">
      <c r="C3028" s="319"/>
      <c r="D3028" s="319"/>
    </row>
    <row r="3029" spans="3:4">
      <c r="C3029" s="319"/>
      <c r="D3029" s="319"/>
    </row>
    <row r="3030" spans="3:4">
      <c r="C3030" s="319"/>
      <c r="D3030" s="319"/>
    </row>
    <row r="3031" spans="3:4">
      <c r="C3031" s="319"/>
      <c r="D3031" s="319"/>
    </row>
    <row r="3032" spans="3:4">
      <c r="C3032" s="319"/>
      <c r="D3032" s="319"/>
    </row>
    <row r="3033" spans="3:4">
      <c r="C3033" s="319"/>
      <c r="D3033" s="319"/>
    </row>
    <row r="3034" spans="3:4">
      <c r="C3034" s="319"/>
      <c r="D3034" s="319"/>
    </row>
    <row r="3035" spans="3:4">
      <c r="C3035" s="319"/>
      <c r="D3035" s="319"/>
    </row>
    <row r="3036" spans="3:4">
      <c r="C3036" s="319"/>
      <c r="D3036" s="319"/>
    </row>
    <row r="3037" spans="3:4">
      <c r="C3037" s="319"/>
      <c r="D3037" s="319"/>
    </row>
    <row r="3038" spans="3:4">
      <c r="C3038" s="319"/>
      <c r="D3038" s="319"/>
    </row>
    <row r="3039" spans="3:4">
      <c r="C3039" s="319"/>
      <c r="D3039" s="319"/>
    </row>
    <row r="3040" spans="3:4">
      <c r="C3040" s="319"/>
      <c r="D3040" s="319"/>
    </row>
    <row r="3041" spans="3:4">
      <c r="C3041" s="319"/>
      <c r="D3041" s="319"/>
    </row>
    <row r="3042" spans="3:4">
      <c r="C3042" s="319"/>
      <c r="D3042" s="319"/>
    </row>
    <row r="3043" spans="3:4">
      <c r="C3043" s="319"/>
      <c r="D3043" s="319"/>
    </row>
    <row r="3044" spans="3:4">
      <c r="C3044" s="319"/>
      <c r="D3044" s="319"/>
    </row>
    <row r="3045" spans="3:4">
      <c r="C3045" s="319"/>
      <c r="D3045" s="319"/>
    </row>
    <row r="3046" spans="3:4">
      <c r="C3046" s="319"/>
      <c r="D3046" s="319"/>
    </row>
    <row r="3047" spans="3:4">
      <c r="C3047" s="319"/>
      <c r="D3047" s="319"/>
    </row>
    <row r="3048" spans="3:4">
      <c r="C3048" s="319"/>
      <c r="D3048" s="319"/>
    </row>
    <row r="3049" spans="3:4">
      <c r="C3049" s="319"/>
      <c r="D3049" s="319"/>
    </row>
    <row r="3050" spans="3:4">
      <c r="C3050" s="319"/>
      <c r="D3050" s="319"/>
    </row>
    <row r="3051" spans="3:4">
      <c r="C3051" s="319"/>
      <c r="D3051" s="319"/>
    </row>
    <row r="3052" spans="3:4">
      <c r="C3052" s="319"/>
      <c r="D3052" s="319"/>
    </row>
    <row r="3053" spans="3:4">
      <c r="C3053" s="319"/>
      <c r="D3053" s="319"/>
    </row>
    <row r="3054" spans="3:4">
      <c r="C3054" s="319"/>
      <c r="D3054" s="319"/>
    </row>
    <row r="3055" spans="3:4">
      <c r="C3055" s="319"/>
      <c r="D3055" s="319"/>
    </row>
    <row r="3056" spans="3:4">
      <c r="C3056" s="319"/>
      <c r="D3056" s="319"/>
    </row>
    <row r="3057" spans="3:4">
      <c r="C3057" s="319"/>
      <c r="D3057" s="319"/>
    </row>
    <row r="3058" spans="3:4">
      <c r="C3058" s="319"/>
      <c r="D3058" s="319"/>
    </row>
    <row r="3059" spans="3:4">
      <c r="C3059" s="319"/>
      <c r="D3059" s="319"/>
    </row>
    <row r="3060" spans="3:4">
      <c r="C3060" s="319"/>
      <c r="D3060" s="319"/>
    </row>
    <row r="3061" spans="3:4">
      <c r="C3061" s="319"/>
      <c r="D3061" s="319"/>
    </row>
    <row r="3062" spans="3:4">
      <c r="C3062" s="319"/>
      <c r="D3062" s="319"/>
    </row>
    <row r="3063" spans="3:4">
      <c r="C3063" s="319"/>
      <c r="D3063" s="319"/>
    </row>
    <row r="3064" spans="3:4">
      <c r="C3064" s="319"/>
      <c r="D3064" s="319"/>
    </row>
    <row r="3065" spans="3:4">
      <c r="C3065" s="319"/>
      <c r="D3065" s="319"/>
    </row>
    <row r="3066" spans="3:4">
      <c r="C3066" s="319"/>
      <c r="D3066" s="319"/>
    </row>
    <row r="3067" spans="3:4">
      <c r="C3067" s="319"/>
      <c r="D3067" s="319"/>
    </row>
    <row r="3068" spans="3:4">
      <c r="C3068" s="319"/>
      <c r="D3068" s="319"/>
    </row>
    <row r="3069" spans="3:4">
      <c r="C3069" s="319"/>
      <c r="D3069" s="319"/>
    </row>
    <row r="3070" spans="3:4">
      <c r="C3070" s="319"/>
      <c r="D3070" s="319"/>
    </row>
    <row r="3071" spans="3:4">
      <c r="C3071" s="319"/>
      <c r="D3071" s="319"/>
    </row>
    <row r="3072" spans="3:4">
      <c r="C3072" s="319"/>
      <c r="D3072" s="319"/>
    </row>
    <row r="3073" spans="3:4">
      <c r="C3073" s="319"/>
      <c r="D3073" s="319"/>
    </row>
    <row r="3074" spans="3:4">
      <c r="C3074" s="319"/>
      <c r="D3074" s="319"/>
    </row>
    <row r="3075" spans="3:4">
      <c r="C3075" s="319"/>
      <c r="D3075" s="319"/>
    </row>
    <row r="3076" spans="3:4">
      <c r="C3076" s="319"/>
      <c r="D3076" s="319"/>
    </row>
    <row r="3077" spans="3:4">
      <c r="C3077" s="319"/>
      <c r="D3077" s="319"/>
    </row>
    <row r="3078" spans="3:4">
      <c r="C3078" s="319"/>
      <c r="D3078" s="319"/>
    </row>
    <row r="3079" spans="3:4">
      <c r="C3079" s="319"/>
      <c r="D3079" s="319"/>
    </row>
    <row r="3080" spans="3:4">
      <c r="C3080" s="319"/>
      <c r="D3080" s="319"/>
    </row>
    <row r="3081" spans="3:4">
      <c r="C3081" s="319"/>
      <c r="D3081" s="319"/>
    </row>
    <row r="3082" spans="3:4">
      <c r="C3082" s="319"/>
      <c r="D3082" s="319"/>
    </row>
    <row r="3083" spans="3:4">
      <c r="C3083" s="319"/>
      <c r="D3083" s="319"/>
    </row>
    <row r="3084" spans="3:4">
      <c r="C3084" s="319"/>
      <c r="D3084" s="319"/>
    </row>
    <row r="3085" spans="3:4">
      <c r="C3085" s="319"/>
      <c r="D3085" s="319"/>
    </row>
    <row r="3086" spans="3:4">
      <c r="C3086" s="319"/>
      <c r="D3086" s="319"/>
    </row>
    <row r="3087" spans="3:4">
      <c r="C3087" s="319"/>
      <c r="D3087" s="319"/>
    </row>
    <row r="3088" spans="3:4">
      <c r="C3088" s="319"/>
      <c r="D3088" s="319"/>
    </row>
    <row r="3089" spans="3:4">
      <c r="C3089" s="319"/>
      <c r="D3089" s="319"/>
    </row>
    <row r="3090" spans="3:4">
      <c r="C3090" s="319"/>
      <c r="D3090" s="319"/>
    </row>
    <row r="3091" spans="3:4">
      <c r="C3091" s="319"/>
      <c r="D3091" s="319"/>
    </row>
    <row r="3092" spans="3:4">
      <c r="C3092" s="319"/>
      <c r="D3092" s="319"/>
    </row>
    <row r="3093" spans="3:4">
      <c r="C3093" s="319"/>
      <c r="D3093" s="319"/>
    </row>
    <row r="3094" spans="3:4">
      <c r="C3094" s="319"/>
      <c r="D3094" s="319"/>
    </row>
    <row r="3095" spans="3:4">
      <c r="C3095" s="319"/>
      <c r="D3095" s="319"/>
    </row>
    <row r="3096" spans="3:4">
      <c r="C3096" s="319"/>
      <c r="D3096" s="319"/>
    </row>
    <row r="3097" spans="3:4">
      <c r="C3097" s="319"/>
      <c r="D3097" s="319"/>
    </row>
    <row r="3098" spans="3:4">
      <c r="C3098" s="319"/>
      <c r="D3098" s="319"/>
    </row>
    <row r="3099" spans="3:4">
      <c r="C3099" s="319"/>
      <c r="D3099" s="319"/>
    </row>
    <row r="3100" spans="3:4">
      <c r="C3100" s="319"/>
      <c r="D3100" s="319"/>
    </row>
    <row r="3101" spans="3:4">
      <c r="C3101" s="319"/>
      <c r="D3101" s="319"/>
    </row>
    <row r="3102" spans="3:4">
      <c r="C3102" s="319"/>
      <c r="D3102" s="319"/>
    </row>
    <row r="3103" spans="3:4">
      <c r="C3103" s="319"/>
      <c r="D3103" s="319"/>
    </row>
    <row r="3104" spans="3:4">
      <c r="C3104" s="319"/>
      <c r="D3104" s="319"/>
    </row>
    <row r="3105" spans="3:4">
      <c r="C3105" s="319"/>
      <c r="D3105" s="319"/>
    </row>
    <row r="3106" spans="3:4">
      <c r="C3106" s="319"/>
      <c r="D3106" s="319"/>
    </row>
    <row r="3107" spans="3:4">
      <c r="C3107" s="319"/>
      <c r="D3107" s="319"/>
    </row>
    <row r="3108" spans="3:4">
      <c r="C3108" s="319"/>
      <c r="D3108" s="319"/>
    </row>
    <row r="3109" spans="3:4">
      <c r="C3109" s="319"/>
      <c r="D3109" s="319"/>
    </row>
    <row r="3110" spans="3:4">
      <c r="C3110" s="319"/>
      <c r="D3110" s="319"/>
    </row>
    <row r="3111" spans="3:4">
      <c r="C3111" s="319"/>
      <c r="D3111" s="319"/>
    </row>
    <row r="3112" spans="3:4">
      <c r="C3112" s="319"/>
      <c r="D3112" s="319"/>
    </row>
    <row r="3113" spans="3:4">
      <c r="C3113" s="319"/>
      <c r="D3113" s="319"/>
    </row>
    <row r="3114" spans="3:4">
      <c r="C3114" s="319"/>
      <c r="D3114" s="319"/>
    </row>
    <row r="3115" spans="3:4">
      <c r="C3115" s="319"/>
      <c r="D3115" s="319"/>
    </row>
    <row r="3116" spans="3:4">
      <c r="C3116" s="319"/>
      <c r="D3116" s="319"/>
    </row>
    <row r="3117" spans="3:4">
      <c r="C3117" s="319"/>
      <c r="D3117" s="319"/>
    </row>
    <row r="3118" spans="3:4">
      <c r="C3118" s="319"/>
      <c r="D3118" s="319"/>
    </row>
    <row r="3119" spans="3:4">
      <c r="C3119" s="319"/>
      <c r="D3119" s="319"/>
    </row>
    <row r="3120" spans="3:4">
      <c r="C3120" s="319"/>
      <c r="D3120" s="319"/>
    </row>
    <row r="3121" spans="3:4">
      <c r="C3121" s="319"/>
      <c r="D3121" s="319"/>
    </row>
    <row r="3122" spans="3:4">
      <c r="C3122" s="319"/>
      <c r="D3122" s="319"/>
    </row>
    <row r="3123" spans="3:4">
      <c r="C3123" s="319"/>
      <c r="D3123" s="319"/>
    </row>
    <row r="3124" spans="3:4">
      <c r="C3124" s="319"/>
      <c r="D3124" s="319"/>
    </row>
    <row r="3125" spans="3:4">
      <c r="C3125" s="319"/>
      <c r="D3125" s="319"/>
    </row>
    <row r="3126" spans="3:4">
      <c r="C3126" s="319"/>
      <c r="D3126" s="319"/>
    </row>
    <row r="3127" spans="3:4">
      <c r="C3127" s="319"/>
      <c r="D3127" s="319"/>
    </row>
    <row r="3128" spans="3:4">
      <c r="C3128" s="319"/>
      <c r="D3128" s="319"/>
    </row>
    <row r="3129" spans="3:4">
      <c r="C3129" s="319"/>
      <c r="D3129" s="319"/>
    </row>
    <row r="3130" spans="3:4">
      <c r="C3130" s="319"/>
      <c r="D3130" s="319"/>
    </row>
    <row r="3131" spans="3:4">
      <c r="C3131" s="319"/>
      <c r="D3131" s="319"/>
    </row>
    <row r="3132" spans="3:4">
      <c r="C3132" s="319"/>
      <c r="D3132" s="319"/>
    </row>
    <row r="3133" spans="3:4">
      <c r="C3133" s="319"/>
      <c r="D3133" s="319"/>
    </row>
    <row r="3134" spans="3:4">
      <c r="C3134" s="319"/>
      <c r="D3134" s="319"/>
    </row>
    <row r="3135" spans="3:4">
      <c r="C3135" s="319"/>
      <c r="D3135" s="319"/>
    </row>
    <row r="3136" spans="3:4">
      <c r="C3136" s="319"/>
      <c r="D3136" s="319"/>
    </row>
    <row r="3137" spans="3:4">
      <c r="C3137" s="319"/>
      <c r="D3137" s="319"/>
    </row>
    <row r="3138" spans="3:4">
      <c r="C3138" s="319"/>
      <c r="D3138" s="319"/>
    </row>
    <row r="3139" spans="3:4">
      <c r="C3139" s="319"/>
      <c r="D3139" s="319"/>
    </row>
    <row r="3140" spans="3:4">
      <c r="C3140" s="319"/>
      <c r="D3140" s="319"/>
    </row>
    <row r="3141" spans="3:4">
      <c r="C3141" s="319"/>
      <c r="D3141" s="319"/>
    </row>
    <row r="3142" spans="3:4">
      <c r="C3142" s="319"/>
      <c r="D3142" s="319"/>
    </row>
    <row r="3143" spans="3:4">
      <c r="C3143" s="319"/>
      <c r="D3143" s="319"/>
    </row>
    <row r="3144" spans="3:4">
      <c r="C3144" s="319"/>
      <c r="D3144" s="319"/>
    </row>
    <row r="3145" spans="3:4">
      <c r="C3145" s="319"/>
      <c r="D3145" s="319"/>
    </row>
    <row r="3146" spans="3:4">
      <c r="C3146" s="319"/>
      <c r="D3146" s="319"/>
    </row>
    <row r="3147" spans="3:4">
      <c r="C3147" s="319"/>
      <c r="D3147" s="319"/>
    </row>
    <row r="3148" spans="3:4">
      <c r="C3148" s="319"/>
      <c r="D3148" s="319"/>
    </row>
    <row r="3149" spans="3:4">
      <c r="C3149" s="319"/>
      <c r="D3149" s="319"/>
    </row>
    <row r="3150" spans="3:4">
      <c r="C3150" s="319"/>
      <c r="D3150" s="319"/>
    </row>
    <row r="3151" spans="3:4">
      <c r="C3151" s="319"/>
      <c r="D3151" s="319"/>
    </row>
    <row r="3152" spans="3:4">
      <c r="C3152" s="319"/>
      <c r="D3152" s="319"/>
    </row>
    <row r="3153" spans="3:4">
      <c r="C3153" s="319"/>
      <c r="D3153" s="319"/>
    </row>
    <row r="3154" spans="3:4">
      <c r="C3154" s="319"/>
      <c r="D3154" s="319"/>
    </row>
    <row r="3155" spans="3:4">
      <c r="C3155" s="319"/>
      <c r="D3155" s="319"/>
    </row>
    <row r="3156" spans="3:4">
      <c r="C3156" s="319"/>
      <c r="D3156" s="319"/>
    </row>
    <row r="3157" spans="3:4">
      <c r="C3157" s="319"/>
      <c r="D3157" s="319"/>
    </row>
    <row r="3158" spans="3:4">
      <c r="C3158" s="319"/>
      <c r="D3158" s="319"/>
    </row>
    <row r="3159" spans="3:4">
      <c r="C3159" s="319"/>
      <c r="D3159" s="319"/>
    </row>
    <row r="3160" spans="3:4">
      <c r="C3160" s="319"/>
      <c r="D3160" s="319"/>
    </row>
    <row r="3161" spans="3:4">
      <c r="C3161" s="319"/>
      <c r="D3161" s="319"/>
    </row>
    <row r="3162" spans="3:4">
      <c r="C3162" s="319"/>
      <c r="D3162" s="319"/>
    </row>
    <row r="3163" spans="3:4">
      <c r="C3163" s="319"/>
      <c r="D3163" s="319"/>
    </row>
    <row r="3164" spans="3:4">
      <c r="C3164" s="319"/>
      <c r="D3164" s="319"/>
    </row>
    <row r="3165" spans="3:4">
      <c r="C3165" s="319"/>
      <c r="D3165" s="319"/>
    </row>
    <row r="3166" spans="3:4">
      <c r="C3166" s="319"/>
      <c r="D3166" s="319"/>
    </row>
    <row r="3167" spans="3:4">
      <c r="C3167" s="319"/>
      <c r="D3167" s="319"/>
    </row>
    <row r="3168" spans="3:4">
      <c r="C3168" s="319"/>
      <c r="D3168" s="319"/>
    </row>
    <row r="3169" spans="3:4">
      <c r="C3169" s="319"/>
      <c r="D3169" s="319"/>
    </row>
    <row r="3170" spans="3:4">
      <c r="C3170" s="319"/>
      <c r="D3170" s="319"/>
    </row>
    <row r="3171" spans="3:4">
      <c r="C3171" s="319"/>
      <c r="D3171" s="319"/>
    </row>
    <row r="3172" spans="3:4">
      <c r="C3172" s="319"/>
      <c r="D3172" s="319"/>
    </row>
    <row r="3173" spans="3:4">
      <c r="C3173" s="319"/>
      <c r="D3173" s="319"/>
    </row>
    <row r="3174" spans="3:4">
      <c r="C3174" s="319"/>
      <c r="D3174" s="319"/>
    </row>
    <row r="3175" spans="3:4">
      <c r="C3175" s="319"/>
      <c r="D3175" s="319"/>
    </row>
    <row r="3176" spans="3:4">
      <c r="C3176" s="319"/>
      <c r="D3176" s="319"/>
    </row>
    <row r="3177" spans="3:4">
      <c r="C3177" s="319"/>
      <c r="D3177" s="319"/>
    </row>
    <row r="3178" spans="3:4">
      <c r="C3178" s="319"/>
      <c r="D3178" s="319"/>
    </row>
    <row r="3179" spans="3:4">
      <c r="C3179" s="319"/>
      <c r="D3179" s="319"/>
    </row>
    <row r="3180" spans="3:4">
      <c r="C3180" s="319"/>
      <c r="D3180" s="319"/>
    </row>
    <row r="3181" spans="3:4">
      <c r="C3181" s="319"/>
      <c r="D3181" s="319"/>
    </row>
    <row r="3182" spans="3:4">
      <c r="C3182" s="319"/>
      <c r="D3182" s="319"/>
    </row>
    <row r="3183" spans="3:4">
      <c r="C3183" s="319"/>
      <c r="D3183" s="319"/>
    </row>
    <row r="3184" spans="3:4">
      <c r="C3184" s="319"/>
      <c r="D3184" s="319"/>
    </row>
    <row r="3185" spans="3:4">
      <c r="C3185" s="319"/>
      <c r="D3185" s="319"/>
    </row>
    <row r="3186" spans="3:4">
      <c r="C3186" s="319"/>
      <c r="D3186" s="319"/>
    </row>
    <row r="3187" spans="3:4">
      <c r="C3187" s="319"/>
      <c r="D3187" s="319"/>
    </row>
    <row r="3188" spans="3:4">
      <c r="C3188" s="319"/>
      <c r="D3188" s="319"/>
    </row>
    <row r="3189" spans="3:4">
      <c r="C3189" s="319"/>
      <c r="D3189" s="319"/>
    </row>
    <row r="3190" spans="3:4">
      <c r="C3190" s="319"/>
      <c r="D3190" s="319"/>
    </row>
    <row r="3191" spans="3:4">
      <c r="C3191" s="319"/>
      <c r="D3191" s="319"/>
    </row>
    <row r="3192" spans="3:4">
      <c r="C3192" s="319"/>
      <c r="D3192" s="319"/>
    </row>
    <row r="3193" spans="3:4">
      <c r="C3193" s="319"/>
      <c r="D3193" s="319"/>
    </row>
    <row r="3194" spans="3:4">
      <c r="C3194" s="319"/>
      <c r="D3194" s="319"/>
    </row>
    <row r="3195" spans="3:4">
      <c r="C3195" s="319"/>
      <c r="D3195" s="319"/>
    </row>
    <row r="3196" spans="3:4">
      <c r="C3196" s="319"/>
      <c r="D3196" s="319"/>
    </row>
    <row r="3197" spans="3:4">
      <c r="C3197" s="319"/>
      <c r="D3197" s="319"/>
    </row>
    <row r="3198" spans="3:4">
      <c r="C3198" s="319"/>
      <c r="D3198" s="319"/>
    </row>
    <row r="3199" spans="3:4">
      <c r="C3199" s="319"/>
      <c r="D3199" s="319"/>
    </row>
    <row r="3200" spans="3:4">
      <c r="C3200" s="319"/>
      <c r="D3200" s="319"/>
    </row>
    <row r="3201" spans="3:4">
      <c r="C3201" s="319"/>
      <c r="D3201" s="319"/>
    </row>
    <row r="3202" spans="3:4">
      <c r="C3202" s="319"/>
      <c r="D3202" s="319"/>
    </row>
    <row r="3203" spans="3:4">
      <c r="C3203" s="319"/>
      <c r="D3203" s="319"/>
    </row>
    <row r="3204" spans="3:4">
      <c r="C3204" s="319"/>
      <c r="D3204" s="319"/>
    </row>
    <row r="3205" spans="3:4">
      <c r="C3205" s="319"/>
      <c r="D3205" s="319"/>
    </row>
    <row r="3206" spans="3:4">
      <c r="C3206" s="319"/>
      <c r="D3206" s="319"/>
    </row>
    <row r="3207" spans="3:4">
      <c r="C3207" s="319"/>
      <c r="D3207" s="319"/>
    </row>
    <row r="3208" spans="3:4">
      <c r="C3208" s="319"/>
      <c r="D3208" s="319"/>
    </row>
    <row r="3209" spans="3:4">
      <c r="C3209" s="319"/>
      <c r="D3209" s="319"/>
    </row>
    <row r="3210" spans="3:4">
      <c r="C3210" s="319"/>
      <c r="D3210" s="319"/>
    </row>
    <row r="3211" spans="3:4">
      <c r="C3211" s="319"/>
      <c r="D3211" s="319"/>
    </row>
    <row r="3212" spans="3:4">
      <c r="C3212" s="319"/>
      <c r="D3212" s="319"/>
    </row>
    <row r="3213" spans="3:4">
      <c r="C3213" s="319"/>
      <c r="D3213" s="319"/>
    </row>
    <row r="3214" spans="3:4">
      <c r="C3214" s="319"/>
      <c r="D3214" s="319"/>
    </row>
    <row r="3215" spans="3:4">
      <c r="C3215" s="319"/>
      <c r="D3215" s="319"/>
    </row>
    <row r="3216" spans="3:4">
      <c r="C3216" s="319"/>
      <c r="D3216" s="319"/>
    </row>
    <row r="3217" spans="3:4">
      <c r="C3217" s="319"/>
      <c r="D3217" s="319"/>
    </row>
    <row r="3218" spans="3:4">
      <c r="C3218" s="319"/>
      <c r="D3218" s="319"/>
    </row>
    <row r="3219" spans="3:4">
      <c r="C3219" s="319"/>
      <c r="D3219" s="319"/>
    </row>
    <row r="3220" spans="3:4">
      <c r="C3220" s="319"/>
      <c r="D3220" s="319"/>
    </row>
    <row r="3221" spans="3:4">
      <c r="C3221" s="319"/>
      <c r="D3221" s="319"/>
    </row>
    <row r="3222" spans="3:4">
      <c r="C3222" s="319"/>
      <c r="D3222" s="319"/>
    </row>
    <row r="3223" spans="3:4">
      <c r="C3223" s="319"/>
      <c r="D3223" s="319"/>
    </row>
    <row r="3224" spans="3:4">
      <c r="C3224" s="319"/>
      <c r="D3224" s="319"/>
    </row>
    <row r="3225" spans="3:4">
      <c r="C3225" s="319"/>
      <c r="D3225" s="319"/>
    </row>
    <row r="3226" spans="3:4">
      <c r="C3226" s="319"/>
      <c r="D3226" s="319"/>
    </row>
    <row r="3227" spans="3:4">
      <c r="C3227" s="319"/>
      <c r="D3227" s="319"/>
    </row>
    <row r="3228" spans="3:4">
      <c r="C3228" s="319"/>
      <c r="D3228" s="319"/>
    </row>
    <row r="3229" spans="3:4">
      <c r="C3229" s="319"/>
      <c r="D3229" s="319"/>
    </row>
    <row r="3230" spans="3:4">
      <c r="C3230" s="319"/>
      <c r="D3230" s="319"/>
    </row>
    <row r="3231" spans="3:4">
      <c r="C3231" s="319"/>
      <c r="D3231" s="319"/>
    </row>
    <row r="3232" spans="3:4">
      <c r="C3232" s="319"/>
      <c r="D3232" s="319"/>
    </row>
    <row r="3233" spans="3:4">
      <c r="C3233" s="319"/>
      <c r="D3233" s="319"/>
    </row>
    <row r="3234" spans="3:4">
      <c r="C3234" s="319"/>
      <c r="D3234" s="319"/>
    </row>
    <row r="3235" spans="3:4">
      <c r="C3235" s="319"/>
      <c r="D3235" s="319"/>
    </row>
    <row r="3236" spans="3:4">
      <c r="C3236" s="319"/>
      <c r="D3236" s="319"/>
    </row>
    <row r="3237" spans="3:4">
      <c r="C3237" s="319"/>
      <c r="D3237" s="319"/>
    </row>
    <row r="3238" spans="3:4">
      <c r="C3238" s="319"/>
      <c r="D3238" s="319"/>
    </row>
    <row r="3239" spans="3:4">
      <c r="C3239" s="319"/>
      <c r="D3239" s="319"/>
    </row>
    <row r="3240" spans="3:4">
      <c r="C3240" s="319"/>
      <c r="D3240" s="319"/>
    </row>
    <row r="3241" spans="3:4">
      <c r="C3241" s="319"/>
      <c r="D3241" s="319"/>
    </row>
    <row r="3242" spans="3:4">
      <c r="C3242" s="319"/>
      <c r="D3242" s="319"/>
    </row>
    <row r="3243" spans="3:4">
      <c r="C3243" s="319"/>
      <c r="D3243" s="319"/>
    </row>
    <row r="3244" spans="3:4">
      <c r="C3244" s="319"/>
      <c r="D3244" s="319"/>
    </row>
    <row r="3245" spans="3:4">
      <c r="C3245" s="319"/>
      <c r="D3245" s="319"/>
    </row>
    <row r="3246" spans="3:4">
      <c r="C3246" s="319"/>
      <c r="D3246" s="319"/>
    </row>
    <row r="3247" spans="3:4">
      <c r="C3247" s="319"/>
      <c r="D3247" s="319"/>
    </row>
    <row r="3248" spans="3:4">
      <c r="C3248" s="319"/>
      <c r="D3248" s="319"/>
    </row>
    <row r="3249" spans="3:4">
      <c r="C3249" s="319"/>
      <c r="D3249" s="319"/>
    </row>
    <row r="3250" spans="3:4">
      <c r="C3250" s="319"/>
      <c r="D3250" s="319"/>
    </row>
    <row r="3251" spans="3:4">
      <c r="C3251" s="319"/>
      <c r="D3251" s="319"/>
    </row>
    <row r="3252" spans="3:4">
      <c r="C3252" s="319"/>
      <c r="D3252" s="319"/>
    </row>
    <row r="3253" spans="3:4">
      <c r="C3253" s="319"/>
      <c r="D3253" s="319"/>
    </row>
    <row r="3254" spans="3:4">
      <c r="C3254" s="319"/>
      <c r="D3254" s="319"/>
    </row>
    <row r="3255" spans="3:4">
      <c r="C3255" s="319"/>
      <c r="D3255" s="319"/>
    </row>
    <row r="3256" spans="3:4">
      <c r="C3256" s="319"/>
      <c r="D3256" s="319"/>
    </row>
    <row r="3257" spans="3:4">
      <c r="C3257" s="319"/>
      <c r="D3257" s="319"/>
    </row>
    <row r="3258" spans="3:4">
      <c r="C3258" s="319"/>
      <c r="D3258" s="319"/>
    </row>
    <row r="3259" spans="3:4">
      <c r="C3259" s="319"/>
      <c r="D3259" s="319"/>
    </row>
    <row r="3260" spans="3:4">
      <c r="C3260" s="319"/>
      <c r="D3260" s="319"/>
    </row>
    <row r="3261" spans="3:4">
      <c r="C3261" s="319"/>
      <c r="D3261" s="319"/>
    </row>
    <row r="3262" spans="3:4">
      <c r="C3262" s="319"/>
      <c r="D3262" s="319"/>
    </row>
    <row r="3263" spans="3:4">
      <c r="C3263" s="319"/>
      <c r="D3263" s="319"/>
    </row>
    <row r="3264" spans="3:4">
      <c r="C3264" s="319"/>
      <c r="D3264" s="319"/>
    </row>
    <row r="3265" spans="3:4">
      <c r="C3265" s="319"/>
      <c r="D3265" s="319"/>
    </row>
    <row r="3266" spans="3:4">
      <c r="C3266" s="319"/>
      <c r="D3266" s="319"/>
    </row>
    <row r="3267" spans="3:4">
      <c r="C3267" s="319"/>
      <c r="D3267" s="319"/>
    </row>
    <row r="3268" spans="3:4">
      <c r="C3268" s="319"/>
      <c r="D3268" s="319"/>
    </row>
    <row r="3269" spans="3:4">
      <c r="C3269" s="319"/>
      <c r="D3269" s="319"/>
    </row>
    <row r="3270" spans="3:4">
      <c r="C3270" s="319"/>
      <c r="D3270" s="319"/>
    </row>
    <row r="3271" spans="3:4">
      <c r="C3271" s="319"/>
      <c r="D3271" s="319"/>
    </row>
    <row r="3272" spans="3:4">
      <c r="C3272" s="319"/>
      <c r="D3272" s="319"/>
    </row>
    <row r="3273" spans="3:4">
      <c r="C3273" s="319"/>
      <c r="D3273" s="319"/>
    </row>
    <row r="3274" spans="3:4">
      <c r="C3274" s="319"/>
      <c r="D3274" s="319"/>
    </row>
    <row r="3275" spans="3:4">
      <c r="C3275" s="319"/>
      <c r="D3275" s="319"/>
    </row>
    <row r="3276" spans="3:4">
      <c r="C3276" s="319"/>
      <c r="D3276" s="319"/>
    </row>
    <row r="3277" spans="3:4">
      <c r="C3277" s="319"/>
      <c r="D3277" s="319"/>
    </row>
    <row r="3278" spans="3:4">
      <c r="C3278" s="319"/>
      <c r="D3278" s="319"/>
    </row>
    <row r="3279" spans="3:4">
      <c r="C3279" s="319"/>
      <c r="D3279" s="319"/>
    </row>
    <row r="3280" spans="3:4">
      <c r="C3280" s="319"/>
      <c r="D3280" s="319"/>
    </row>
    <row r="3281" spans="3:4">
      <c r="C3281" s="319"/>
      <c r="D3281" s="319"/>
    </row>
    <row r="3282" spans="3:4">
      <c r="C3282" s="319"/>
      <c r="D3282" s="319"/>
    </row>
    <row r="3283" spans="3:4">
      <c r="C3283" s="319"/>
      <c r="D3283" s="319"/>
    </row>
    <row r="3284" spans="3:4">
      <c r="C3284" s="319"/>
      <c r="D3284" s="319"/>
    </row>
    <row r="3285" spans="3:4">
      <c r="C3285" s="319"/>
      <c r="D3285" s="319"/>
    </row>
    <row r="3286" spans="3:4">
      <c r="C3286" s="319"/>
      <c r="D3286" s="319"/>
    </row>
    <row r="3287" spans="3:4">
      <c r="C3287" s="319"/>
      <c r="D3287" s="319"/>
    </row>
    <row r="3288" spans="3:4">
      <c r="C3288" s="319"/>
      <c r="D3288" s="319"/>
    </row>
    <row r="3289" spans="3:4">
      <c r="C3289" s="319"/>
      <c r="D3289" s="319"/>
    </row>
    <row r="3290" spans="3:4">
      <c r="C3290" s="319"/>
      <c r="D3290" s="319"/>
    </row>
    <row r="3291" spans="3:4">
      <c r="C3291" s="319"/>
      <c r="D3291" s="319"/>
    </row>
    <row r="3292" spans="3:4">
      <c r="C3292" s="319"/>
      <c r="D3292" s="319"/>
    </row>
    <row r="3293" spans="3:4">
      <c r="C3293" s="319"/>
      <c r="D3293" s="319"/>
    </row>
    <row r="3294" spans="3:4">
      <c r="C3294" s="319"/>
      <c r="D3294" s="319"/>
    </row>
    <row r="3295" spans="3:4">
      <c r="C3295" s="319"/>
      <c r="D3295" s="319"/>
    </row>
    <row r="3296" spans="3:4">
      <c r="C3296" s="319"/>
      <c r="D3296" s="319"/>
    </row>
    <row r="3297" spans="3:4">
      <c r="C3297" s="319"/>
      <c r="D3297" s="319"/>
    </row>
    <row r="3298" spans="3:4">
      <c r="C3298" s="319"/>
      <c r="D3298" s="319"/>
    </row>
    <row r="3299" spans="3:4">
      <c r="C3299" s="319"/>
      <c r="D3299" s="319"/>
    </row>
    <row r="3300" spans="3:4">
      <c r="C3300" s="319"/>
      <c r="D3300" s="319"/>
    </row>
    <row r="3301" spans="3:4">
      <c r="C3301" s="319"/>
      <c r="D3301" s="319"/>
    </row>
    <row r="3302" spans="3:4">
      <c r="C3302" s="319"/>
      <c r="D3302" s="319"/>
    </row>
    <row r="3303" spans="3:4">
      <c r="C3303" s="319"/>
      <c r="D3303" s="319"/>
    </row>
    <row r="3304" spans="3:4">
      <c r="C3304" s="319"/>
      <c r="D3304" s="319"/>
    </row>
    <row r="3305" spans="3:4">
      <c r="C3305" s="319"/>
      <c r="D3305" s="319"/>
    </row>
    <row r="3306" spans="3:4">
      <c r="C3306" s="319"/>
      <c r="D3306" s="319"/>
    </row>
    <row r="3307" spans="3:4">
      <c r="C3307" s="319"/>
      <c r="D3307" s="319"/>
    </row>
    <row r="3308" spans="3:4">
      <c r="C3308" s="319"/>
      <c r="D3308" s="319"/>
    </row>
    <row r="3309" spans="3:4">
      <c r="C3309" s="319"/>
      <c r="D3309" s="319"/>
    </row>
    <row r="3310" spans="3:4">
      <c r="C3310" s="319"/>
      <c r="D3310" s="319"/>
    </row>
    <row r="3311" spans="3:4">
      <c r="C3311" s="319"/>
      <c r="D3311" s="319"/>
    </row>
    <row r="3312" spans="3:4">
      <c r="C3312" s="319"/>
      <c r="D3312" s="319"/>
    </row>
    <row r="3313" spans="3:4">
      <c r="C3313" s="319"/>
      <c r="D3313" s="319"/>
    </row>
    <row r="3314" spans="3:4">
      <c r="C3314" s="319"/>
      <c r="D3314" s="319"/>
    </row>
    <row r="3315" spans="3:4">
      <c r="C3315" s="319"/>
      <c r="D3315" s="319"/>
    </row>
    <row r="3316" spans="3:4">
      <c r="C3316" s="319"/>
      <c r="D3316" s="319"/>
    </row>
    <row r="3317" spans="3:4">
      <c r="C3317" s="319"/>
      <c r="D3317" s="319"/>
    </row>
    <row r="3318" spans="3:4">
      <c r="C3318" s="319"/>
      <c r="D3318" s="319"/>
    </row>
    <row r="3319" spans="3:4">
      <c r="C3319" s="319"/>
      <c r="D3319" s="319"/>
    </row>
    <row r="3320" spans="3:4">
      <c r="C3320" s="319"/>
      <c r="D3320" s="319"/>
    </row>
    <row r="3321" spans="3:4">
      <c r="C3321" s="319"/>
      <c r="D3321" s="319"/>
    </row>
    <row r="3322" spans="3:4">
      <c r="C3322" s="319"/>
      <c r="D3322" s="319"/>
    </row>
    <row r="3323" spans="3:4">
      <c r="C3323" s="319"/>
      <c r="D3323" s="319"/>
    </row>
    <row r="3324" spans="3:4">
      <c r="C3324" s="319"/>
      <c r="D3324" s="319"/>
    </row>
    <row r="3325" spans="3:4">
      <c r="C3325" s="319"/>
      <c r="D3325" s="319"/>
    </row>
    <row r="3326" spans="3:4">
      <c r="C3326" s="319"/>
      <c r="D3326" s="319"/>
    </row>
    <row r="3327" spans="3:4">
      <c r="C3327" s="319"/>
      <c r="D3327" s="319"/>
    </row>
    <row r="3328" spans="3:4">
      <c r="C3328" s="319"/>
      <c r="D3328" s="319"/>
    </row>
    <row r="3329" spans="3:4">
      <c r="C3329" s="319"/>
      <c r="D3329" s="319"/>
    </row>
    <row r="3330" spans="3:4">
      <c r="C3330" s="319"/>
      <c r="D3330" s="319"/>
    </row>
    <row r="3331" spans="3:4">
      <c r="C3331" s="319"/>
      <c r="D3331" s="319"/>
    </row>
    <row r="3332" spans="3:4">
      <c r="C3332" s="319"/>
      <c r="D3332" s="319"/>
    </row>
    <row r="3333" spans="3:4">
      <c r="C3333" s="319"/>
      <c r="D3333" s="319"/>
    </row>
    <row r="3334" spans="3:4">
      <c r="C3334" s="319"/>
      <c r="D3334" s="319"/>
    </row>
    <row r="3335" spans="3:4">
      <c r="C3335" s="319"/>
      <c r="D3335" s="319"/>
    </row>
    <row r="3336" spans="3:4">
      <c r="C3336" s="319"/>
      <c r="D3336" s="319"/>
    </row>
    <row r="3337" spans="3:4">
      <c r="C3337" s="319"/>
      <c r="D3337" s="319"/>
    </row>
    <row r="3338" spans="3:4">
      <c r="C3338" s="319"/>
      <c r="D3338" s="319"/>
    </row>
    <row r="3339" spans="3:4">
      <c r="C3339" s="319"/>
      <c r="D3339" s="319"/>
    </row>
    <row r="3340" spans="3:4">
      <c r="C3340" s="319"/>
      <c r="D3340" s="319"/>
    </row>
    <row r="3341" spans="3:4">
      <c r="C3341" s="319"/>
      <c r="D3341" s="319"/>
    </row>
    <row r="3342" spans="3:4">
      <c r="C3342" s="319"/>
      <c r="D3342" s="319"/>
    </row>
    <row r="3343" spans="3:4">
      <c r="C3343" s="319"/>
      <c r="D3343" s="319"/>
    </row>
    <row r="3344" spans="3:4">
      <c r="C3344" s="319"/>
      <c r="D3344" s="319"/>
    </row>
    <row r="3345" spans="3:4">
      <c r="C3345" s="319"/>
      <c r="D3345" s="319"/>
    </row>
    <row r="3346" spans="3:4">
      <c r="C3346" s="319"/>
      <c r="D3346" s="319"/>
    </row>
    <row r="3347" spans="3:4">
      <c r="C3347" s="319"/>
      <c r="D3347" s="319"/>
    </row>
    <row r="3348" spans="3:4">
      <c r="C3348" s="319"/>
      <c r="D3348" s="319"/>
    </row>
    <row r="3349" spans="3:4">
      <c r="C3349" s="319"/>
      <c r="D3349" s="319"/>
    </row>
    <row r="3350" spans="3:4">
      <c r="C3350" s="319"/>
      <c r="D3350" s="319"/>
    </row>
    <row r="3351" spans="3:4">
      <c r="C3351" s="319"/>
      <c r="D3351" s="319"/>
    </row>
    <row r="3352" spans="3:4">
      <c r="C3352" s="319"/>
      <c r="D3352" s="319"/>
    </row>
    <row r="3353" spans="3:4">
      <c r="C3353" s="319"/>
      <c r="D3353" s="319"/>
    </row>
    <row r="3354" spans="3:4">
      <c r="C3354" s="319"/>
      <c r="D3354" s="319"/>
    </row>
    <row r="3355" spans="3:4">
      <c r="C3355" s="319"/>
      <c r="D3355" s="319"/>
    </row>
    <row r="3356" spans="3:4">
      <c r="C3356" s="319"/>
      <c r="D3356" s="319"/>
    </row>
    <row r="3357" spans="3:4">
      <c r="C3357" s="319"/>
      <c r="D3357" s="319"/>
    </row>
    <row r="3358" spans="3:4">
      <c r="C3358" s="319"/>
      <c r="D3358" s="319"/>
    </row>
    <row r="3359" spans="3:4">
      <c r="C3359" s="319"/>
      <c r="D3359" s="319"/>
    </row>
    <row r="3360" spans="3:4">
      <c r="C3360" s="319"/>
      <c r="D3360" s="319"/>
    </row>
    <row r="3361" spans="3:4">
      <c r="C3361" s="319"/>
      <c r="D3361" s="319"/>
    </row>
    <row r="3362" spans="3:4">
      <c r="C3362" s="319"/>
      <c r="D3362" s="319"/>
    </row>
    <row r="3363" spans="3:4">
      <c r="C3363" s="319"/>
      <c r="D3363" s="319"/>
    </row>
    <row r="3364" spans="3:4">
      <c r="C3364" s="319"/>
      <c r="D3364" s="319"/>
    </row>
    <row r="3365" spans="3:4">
      <c r="C3365" s="319"/>
      <c r="D3365" s="319"/>
    </row>
    <row r="3366" spans="3:4">
      <c r="C3366" s="319"/>
      <c r="D3366" s="319"/>
    </row>
    <row r="3367" spans="3:4">
      <c r="C3367" s="319"/>
      <c r="D3367" s="319"/>
    </row>
    <row r="3368" spans="3:4">
      <c r="C3368" s="319"/>
      <c r="D3368" s="319"/>
    </row>
    <row r="3369" spans="3:4">
      <c r="C3369" s="319"/>
      <c r="D3369" s="319"/>
    </row>
    <row r="3370" spans="3:4">
      <c r="C3370" s="319"/>
      <c r="D3370" s="319"/>
    </row>
    <row r="3371" spans="3:4">
      <c r="C3371" s="319"/>
      <c r="D3371" s="319"/>
    </row>
    <row r="3372" spans="3:4">
      <c r="C3372" s="319"/>
      <c r="D3372" s="319"/>
    </row>
    <row r="3373" spans="3:4">
      <c r="C3373" s="319"/>
      <c r="D3373" s="319"/>
    </row>
    <row r="3374" spans="3:4">
      <c r="C3374" s="319"/>
      <c r="D3374" s="319"/>
    </row>
    <row r="3375" spans="3:4">
      <c r="C3375" s="319"/>
      <c r="D3375" s="319"/>
    </row>
    <row r="3376" spans="3:4">
      <c r="C3376" s="319"/>
      <c r="D3376" s="319"/>
    </row>
    <row r="3377" spans="3:4">
      <c r="C3377" s="319"/>
      <c r="D3377" s="319"/>
    </row>
    <row r="3378" spans="3:4">
      <c r="C3378" s="319"/>
      <c r="D3378" s="319"/>
    </row>
    <row r="3379" spans="3:4">
      <c r="C3379" s="319"/>
      <c r="D3379" s="319"/>
    </row>
    <row r="3380" spans="3:4">
      <c r="C3380" s="319"/>
      <c r="D3380" s="319"/>
    </row>
    <row r="3381" spans="3:4">
      <c r="C3381" s="319"/>
      <c r="D3381" s="319"/>
    </row>
    <row r="3382" spans="3:4">
      <c r="C3382" s="319"/>
      <c r="D3382" s="319"/>
    </row>
    <row r="3383" spans="3:4">
      <c r="C3383" s="319"/>
      <c r="D3383" s="319"/>
    </row>
    <row r="3384" spans="3:4">
      <c r="C3384" s="319"/>
      <c r="D3384" s="319"/>
    </row>
    <row r="3385" spans="3:4">
      <c r="C3385" s="319"/>
      <c r="D3385" s="319"/>
    </row>
    <row r="3386" spans="3:4">
      <c r="C3386" s="319"/>
      <c r="D3386" s="319"/>
    </row>
    <row r="3387" spans="3:4">
      <c r="C3387" s="319"/>
      <c r="D3387" s="319"/>
    </row>
    <row r="3388" spans="3:4">
      <c r="C3388" s="319"/>
      <c r="D3388" s="319"/>
    </row>
    <row r="3389" spans="3:4">
      <c r="C3389" s="319"/>
      <c r="D3389" s="319"/>
    </row>
    <row r="3390" spans="3:4">
      <c r="C3390" s="319"/>
      <c r="D3390" s="319"/>
    </row>
    <row r="3391" spans="3:4">
      <c r="C3391" s="319"/>
      <c r="D3391" s="319"/>
    </row>
    <row r="3392" spans="3:4">
      <c r="C3392" s="319"/>
      <c r="D3392" s="319"/>
    </row>
    <row r="3393" spans="3:4">
      <c r="C3393" s="319"/>
      <c r="D3393" s="319"/>
    </row>
    <row r="3394" spans="3:4">
      <c r="C3394" s="319"/>
      <c r="D3394" s="319"/>
    </row>
    <row r="3395" spans="3:4">
      <c r="C3395" s="319"/>
      <c r="D3395" s="319"/>
    </row>
    <row r="3396" spans="3:4">
      <c r="C3396" s="319"/>
      <c r="D3396" s="319"/>
    </row>
    <row r="3397" spans="3:4">
      <c r="C3397" s="319"/>
      <c r="D3397" s="319"/>
    </row>
    <row r="3398" spans="3:4">
      <c r="C3398" s="319"/>
      <c r="D3398" s="319"/>
    </row>
    <row r="3399" spans="3:4">
      <c r="C3399" s="319"/>
      <c r="D3399" s="319"/>
    </row>
    <row r="3400" spans="3:4">
      <c r="C3400" s="319"/>
      <c r="D3400" s="319"/>
    </row>
    <row r="3401" spans="3:4">
      <c r="C3401" s="319"/>
      <c r="D3401" s="319"/>
    </row>
    <row r="3402" spans="3:4">
      <c r="C3402" s="319"/>
      <c r="D3402" s="319"/>
    </row>
    <row r="3403" spans="3:4">
      <c r="C3403" s="319"/>
      <c r="D3403" s="319"/>
    </row>
    <row r="3404" spans="3:4">
      <c r="C3404" s="319"/>
      <c r="D3404" s="319"/>
    </row>
    <row r="3405" spans="3:4">
      <c r="C3405" s="319"/>
      <c r="D3405" s="319"/>
    </row>
    <row r="3406" spans="3:4">
      <c r="C3406" s="319"/>
      <c r="D3406" s="319"/>
    </row>
    <row r="3407" spans="3:4">
      <c r="C3407" s="319"/>
      <c r="D3407" s="319"/>
    </row>
    <row r="3408" spans="3:4">
      <c r="C3408" s="319"/>
      <c r="D3408" s="319"/>
    </row>
    <row r="3409" spans="3:4">
      <c r="C3409" s="319"/>
      <c r="D3409" s="319"/>
    </row>
    <row r="3410" spans="3:4">
      <c r="C3410" s="319"/>
      <c r="D3410" s="319"/>
    </row>
    <row r="3411" spans="3:4">
      <c r="C3411" s="319"/>
      <c r="D3411" s="319"/>
    </row>
    <row r="3412" spans="3:4">
      <c r="C3412" s="319"/>
      <c r="D3412" s="319"/>
    </row>
    <row r="3413" spans="3:4">
      <c r="C3413" s="319"/>
      <c r="D3413" s="319"/>
    </row>
    <row r="3414" spans="3:4">
      <c r="C3414" s="319"/>
      <c r="D3414" s="319"/>
    </row>
    <row r="3415" spans="3:4">
      <c r="C3415" s="319"/>
      <c r="D3415" s="319"/>
    </row>
    <row r="3416" spans="3:4">
      <c r="C3416" s="319"/>
      <c r="D3416" s="319"/>
    </row>
    <row r="3417" spans="3:4">
      <c r="C3417" s="319"/>
      <c r="D3417" s="319"/>
    </row>
    <row r="3418" spans="3:4">
      <c r="C3418" s="319"/>
      <c r="D3418" s="319"/>
    </row>
    <row r="3419" spans="3:4">
      <c r="C3419" s="319"/>
      <c r="D3419" s="319"/>
    </row>
    <row r="3420" spans="3:4">
      <c r="C3420" s="319"/>
      <c r="D3420" s="319"/>
    </row>
    <row r="3421" spans="3:4">
      <c r="C3421" s="319"/>
      <c r="D3421" s="319"/>
    </row>
    <row r="3422" spans="3:4">
      <c r="C3422" s="319"/>
      <c r="D3422" s="319"/>
    </row>
    <row r="3423" spans="3:4">
      <c r="C3423" s="319"/>
      <c r="D3423" s="319"/>
    </row>
    <row r="3424" spans="3:4">
      <c r="C3424" s="319"/>
      <c r="D3424" s="319"/>
    </row>
    <row r="3425" spans="3:4">
      <c r="C3425" s="319"/>
      <c r="D3425" s="319"/>
    </row>
    <row r="3426" spans="3:4">
      <c r="C3426" s="319"/>
      <c r="D3426" s="319"/>
    </row>
    <row r="3427" spans="3:4">
      <c r="C3427" s="319"/>
      <c r="D3427" s="319"/>
    </row>
    <row r="3428" spans="3:4">
      <c r="C3428" s="319"/>
      <c r="D3428" s="319"/>
    </row>
    <row r="3429" spans="3:4">
      <c r="C3429" s="319"/>
      <c r="D3429" s="319"/>
    </row>
    <row r="3430" spans="3:4">
      <c r="C3430" s="319"/>
      <c r="D3430" s="319"/>
    </row>
    <row r="3431" spans="3:4">
      <c r="C3431" s="319"/>
      <c r="D3431" s="319"/>
    </row>
    <row r="3432" spans="3:4">
      <c r="C3432" s="319"/>
      <c r="D3432" s="319"/>
    </row>
    <row r="3433" spans="3:4">
      <c r="C3433" s="319"/>
      <c r="D3433" s="319"/>
    </row>
    <row r="3434" spans="3:4">
      <c r="C3434" s="319"/>
      <c r="D3434" s="319"/>
    </row>
    <row r="3435" spans="3:4">
      <c r="C3435" s="319"/>
      <c r="D3435" s="319"/>
    </row>
    <row r="3436" spans="3:4">
      <c r="C3436" s="319"/>
      <c r="D3436" s="319"/>
    </row>
    <row r="3437" spans="3:4">
      <c r="C3437" s="319"/>
      <c r="D3437" s="319"/>
    </row>
    <row r="3438" spans="3:4">
      <c r="C3438" s="319"/>
      <c r="D3438" s="319"/>
    </row>
    <row r="3439" spans="3:4">
      <c r="C3439" s="319"/>
      <c r="D3439" s="319"/>
    </row>
    <row r="3440" spans="3:4">
      <c r="C3440" s="319"/>
      <c r="D3440" s="319"/>
    </row>
    <row r="3441" spans="3:4">
      <c r="C3441" s="319"/>
      <c r="D3441" s="319"/>
    </row>
    <row r="3442" spans="3:4">
      <c r="C3442" s="319"/>
      <c r="D3442" s="319"/>
    </row>
    <row r="3443" spans="3:4">
      <c r="C3443" s="319"/>
      <c r="D3443" s="319"/>
    </row>
    <row r="3444" spans="3:4">
      <c r="C3444" s="319"/>
      <c r="D3444" s="319"/>
    </row>
    <row r="3445" spans="3:4">
      <c r="C3445" s="319"/>
      <c r="D3445" s="319"/>
    </row>
    <row r="3446" spans="3:4">
      <c r="C3446" s="319"/>
      <c r="D3446" s="319"/>
    </row>
    <row r="3447" spans="3:4">
      <c r="C3447" s="319"/>
      <c r="D3447" s="319"/>
    </row>
    <row r="3448" spans="3:4">
      <c r="C3448" s="319"/>
      <c r="D3448" s="319"/>
    </row>
    <row r="3449" spans="3:4">
      <c r="C3449" s="319"/>
      <c r="D3449" s="319"/>
    </row>
    <row r="3450" spans="3:4">
      <c r="C3450" s="319"/>
      <c r="D3450" s="319"/>
    </row>
    <row r="3451" spans="3:4">
      <c r="C3451" s="319"/>
      <c r="D3451" s="319"/>
    </row>
    <row r="3452" spans="3:4">
      <c r="C3452" s="319"/>
      <c r="D3452" s="319"/>
    </row>
    <row r="3453" spans="3:4">
      <c r="C3453" s="319"/>
      <c r="D3453" s="319"/>
    </row>
    <row r="3454" spans="3:4">
      <c r="C3454" s="319"/>
      <c r="D3454" s="319"/>
    </row>
    <row r="3455" spans="3:4">
      <c r="C3455" s="319"/>
      <c r="D3455" s="319"/>
    </row>
    <row r="3456" spans="3:4">
      <c r="C3456" s="319"/>
      <c r="D3456" s="319"/>
    </row>
    <row r="3457" spans="3:4">
      <c r="C3457" s="319"/>
      <c r="D3457" s="319"/>
    </row>
    <row r="3458" spans="3:4">
      <c r="C3458" s="319"/>
      <c r="D3458" s="319"/>
    </row>
    <row r="3459" spans="3:4">
      <c r="C3459" s="319"/>
      <c r="D3459" s="319"/>
    </row>
    <row r="3460" spans="3:4">
      <c r="C3460" s="319"/>
      <c r="D3460" s="319"/>
    </row>
    <row r="3461" spans="3:4">
      <c r="C3461" s="319"/>
      <c r="D3461" s="319"/>
    </row>
    <row r="3462" spans="3:4">
      <c r="C3462" s="319"/>
      <c r="D3462" s="319"/>
    </row>
    <row r="3463" spans="3:4">
      <c r="C3463" s="319"/>
      <c r="D3463" s="319"/>
    </row>
    <row r="3464" spans="3:4">
      <c r="C3464" s="319"/>
      <c r="D3464" s="319"/>
    </row>
    <row r="3465" spans="3:4">
      <c r="C3465" s="319"/>
      <c r="D3465" s="319"/>
    </row>
    <row r="3466" spans="3:4">
      <c r="C3466" s="319"/>
      <c r="D3466" s="319"/>
    </row>
    <row r="3467" spans="3:4">
      <c r="C3467" s="319"/>
      <c r="D3467" s="319"/>
    </row>
    <row r="3468" spans="3:4">
      <c r="C3468" s="319"/>
      <c r="D3468" s="319"/>
    </row>
    <row r="3469" spans="3:4">
      <c r="C3469" s="319"/>
      <c r="D3469" s="319"/>
    </row>
    <row r="3470" spans="3:4">
      <c r="C3470" s="319"/>
      <c r="D3470" s="319"/>
    </row>
    <row r="3471" spans="3:4">
      <c r="C3471" s="319"/>
      <c r="D3471" s="319"/>
    </row>
    <row r="3472" spans="3:4">
      <c r="C3472" s="319"/>
      <c r="D3472" s="319"/>
    </row>
    <row r="3473" spans="3:4">
      <c r="C3473" s="319"/>
      <c r="D3473" s="319"/>
    </row>
    <row r="3474" spans="3:4">
      <c r="C3474" s="319"/>
      <c r="D3474" s="319"/>
    </row>
    <row r="3475" spans="3:4">
      <c r="C3475" s="319"/>
      <c r="D3475" s="319"/>
    </row>
    <row r="3476" spans="3:4">
      <c r="C3476" s="319"/>
      <c r="D3476" s="319"/>
    </row>
    <row r="3477" spans="3:4">
      <c r="C3477" s="319"/>
      <c r="D3477" s="319"/>
    </row>
    <row r="3478" spans="3:4">
      <c r="C3478" s="319"/>
      <c r="D3478" s="319"/>
    </row>
    <row r="3479" spans="3:4">
      <c r="C3479" s="319"/>
      <c r="D3479" s="319"/>
    </row>
    <row r="3480" spans="3:4">
      <c r="C3480" s="319"/>
      <c r="D3480" s="319"/>
    </row>
    <row r="3481" spans="3:4">
      <c r="C3481" s="319"/>
      <c r="D3481" s="319"/>
    </row>
    <row r="3482" spans="3:4">
      <c r="C3482" s="319"/>
      <c r="D3482" s="319"/>
    </row>
    <row r="3483" spans="3:4">
      <c r="C3483" s="319"/>
      <c r="D3483" s="319"/>
    </row>
    <row r="3484" spans="3:4">
      <c r="C3484" s="319"/>
      <c r="D3484" s="319"/>
    </row>
    <row r="3485" spans="3:4">
      <c r="C3485" s="319"/>
      <c r="D3485" s="319"/>
    </row>
    <row r="3486" spans="3:4">
      <c r="C3486" s="319"/>
      <c r="D3486" s="319"/>
    </row>
    <row r="3487" spans="3:4">
      <c r="C3487" s="319"/>
      <c r="D3487" s="319"/>
    </row>
    <row r="3488" spans="3:4">
      <c r="C3488" s="319"/>
      <c r="D3488" s="319"/>
    </row>
    <row r="3489" spans="3:4">
      <c r="C3489" s="319"/>
      <c r="D3489" s="319"/>
    </row>
    <row r="3490" spans="3:4">
      <c r="C3490" s="319"/>
      <c r="D3490" s="319"/>
    </row>
    <row r="3491" spans="3:4">
      <c r="C3491" s="319"/>
      <c r="D3491" s="319"/>
    </row>
    <row r="3492" spans="3:4">
      <c r="C3492" s="319"/>
      <c r="D3492" s="319"/>
    </row>
    <row r="3493" spans="3:4">
      <c r="C3493" s="319"/>
      <c r="D3493" s="319"/>
    </row>
    <row r="3494" spans="3:4">
      <c r="C3494" s="319"/>
      <c r="D3494" s="319"/>
    </row>
    <row r="3495" spans="3:4">
      <c r="C3495" s="319"/>
      <c r="D3495" s="319"/>
    </row>
    <row r="3496" spans="3:4">
      <c r="C3496" s="319"/>
      <c r="D3496" s="319"/>
    </row>
    <row r="3497" spans="3:4">
      <c r="C3497" s="319"/>
      <c r="D3497" s="319"/>
    </row>
    <row r="3498" spans="3:4">
      <c r="C3498" s="319"/>
      <c r="D3498" s="319"/>
    </row>
    <row r="3499" spans="3:4">
      <c r="C3499" s="319"/>
      <c r="D3499" s="319"/>
    </row>
    <row r="3500" spans="3:4">
      <c r="C3500" s="319"/>
      <c r="D3500" s="319"/>
    </row>
    <row r="3501" spans="3:4">
      <c r="C3501" s="319"/>
      <c r="D3501" s="319"/>
    </row>
    <row r="3502" spans="3:4">
      <c r="C3502" s="319"/>
      <c r="D3502" s="319"/>
    </row>
    <row r="3503" spans="3:4">
      <c r="C3503" s="319"/>
      <c r="D3503" s="319"/>
    </row>
    <row r="3504" spans="3:4">
      <c r="C3504" s="319"/>
      <c r="D3504" s="319"/>
    </row>
    <row r="3505" spans="3:4">
      <c r="C3505" s="319"/>
      <c r="D3505" s="319"/>
    </row>
    <row r="3506" spans="3:4">
      <c r="C3506" s="319"/>
      <c r="D3506" s="319"/>
    </row>
    <row r="3507" spans="3:4">
      <c r="C3507" s="319"/>
      <c r="D3507" s="319"/>
    </row>
    <row r="3508" spans="3:4">
      <c r="C3508" s="319"/>
      <c r="D3508" s="319"/>
    </row>
    <row r="3509" spans="3:4">
      <c r="C3509" s="319"/>
      <c r="D3509" s="319"/>
    </row>
    <row r="3510" spans="3:4">
      <c r="C3510" s="319"/>
      <c r="D3510" s="319"/>
    </row>
    <row r="3511" spans="3:4">
      <c r="C3511" s="319"/>
      <c r="D3511" s="319"/>
    </row>
    <row r="3512" spans="3:4">
      <c r="C3512" s="319"/>
      <c r="D3512" s="319"/>
    </row>
    <row r="3513" spans="3:4">
      <c r="C3513" s="319"/>
      <c r="D3513" s="319"/>
    </row>
    <row r="3514" spans="3:4">
      <c r="C3514" s="319"/>
      <c r="D3514" s="319"/>
    </row>
    <row r="3515" spans="3:4">
      <c r="C3515" s="319"/>
      <c r="D3515" s="319"/>
    </row>
    <row r="3516" spans="3:4">
      <c r="C3516" s="319"/>
      <c r="D3516" s="319"/>
    </row>
    <row r="3517" spans="3:4">
      <c r="C3517" s="319"/>
      <c r="D3517" s="319"/>
    </row>
    <row r="3518" spans="3:4">
      <c r="C3518" s="319"/>
      <c r="D3518" s="319"/>
    </row>
    <row r="3519" spans="3:4">
      <c r="C3519" s="319"/>
      <c r="D3519" s="319"/>
    </row>
    <row r="3520" spans="3:4">
      <c r="C3520" s="319"/>
      <c r="D3520" s="319"/>
    </row>
    <row r="3521" spans="3:4">
      <c r="C3521" s="319"/>
      <c r="D3521" s="319"/>
    </row>
    <row r="3522" spans="3:4">
      <c r="C3522" s="319"/>
      <c r="D3522" s="319"/>
    </row>
    <row r="3523" spans="3:4">
      <c r="C3523" s="319"/>
      <c r="D3523" s="319"/>
    </row>
    <row r="3524" spans="3:4">
      <c r="C3524" s="319"/>
      <c r="D3524" s="319"/>
    </row>
    <row r="3525" spans="3:4">
      <c r="C3525" s="319"/>
      <c r="D3525" s="319"/>
    </row>
    <row r="3526" spans="3:4">
      <c r="C3526" s="319"/>
      <c r="D3526" s="319"/>
    </row>
    <row r="3527" spans="3:4">
      <c r="C3527" s="319"/>
      <c r="D3527" s="319"/>
    </row>
    <row r="3528" spans="3:4">
      <c r="C3528" s="319"/>
      <c r="D3528" s="319"/>
    </row>
    <row r="3529" spans="3:4">
      <c r="C3529" s="319"/>
      <c r="D3529" s="319"/>
    </row>
    <row r="3530" spans="3:4">
      <c r="C3530" s="319"/>
      <c r="D3530" s="319"/>
    </row>
    <row r="3531" spans="3:4">
      <c r="C3531" s="319"/>
      <c r="D3531" s="319"/>
    </row>
    <row r="3532" spans="3:4">
      <c r="C3532" s="319"/>
      <c r="D3532" s="319"/>
    </row>
    <row r="3533" spans="3:4">
      <c r="C3533" s="319"/>
      <c r="D3533" s="319"/>
    </row>
    <row r="3534" spans="3:4">
      <c r="C3534" s="319"/>
      <c r="D3534" s="319"/>
    </row>
    <row r="3535" spans="3:4">
      <c r="C3535" s="319"/>
      <c r="D3535" s="319"/>
    </row>
    <row r="3536" spans="3:4">
      <c r="C3536" s="319"/>
      <c r="D3536" s="319"/>
    </row>
    <row r="3537" spans="3:4">
      <c r="C3537" s="319"/>
      <c r="D3537" s="319"/>
    </row>
    <row r="3538" spans="3:4">
      <c r="C3538" s="319"/>
      <c r="D3538" s="319"/>
    </row>
    <row r="3539" spans="3:4">
      <c r="C3539" s="319"/>
      <c r="D3539" s="319"/>
    </row>
    <row r="3540" spans="3:4">
      <c r="C3540" s="319"/>
      <c r="D3540" s="319"/>
    </row>
    <row r="3541" spans="3:4">
      <c r="C3541" s="319"/>
      <c r="D3541" s="319"/>
    </row>
    <row r="3542" spans="3:4">
      <c r="C3542" s="319"/>
      <c r="D3542" s="319"/>
    </row>
    <row r="3543" spans="3:4">
      <c r="C3543" s="319"/>
      <c r="D3543" s="319"/>
    </row>
    <row r="3544" spans="3:4">
      <c r="C3544" s="319"/>
      <c r="D3544" s="319"/>
    </row>
    <row r="3545" spans="3:4">
      <c r="C3545" s="319"/>
      <c r="D3545" s="319"/>
    </row>
    <row r="3546" spans="3:4">
      <c r="C3546" s="319"/>
      <c r="D3546" s="319"/>
    </row>
    <row r="3547" spans="3:4">
      <c r="C3547" s="319"/>
      <c r="D3547" s="319"/>
    </row>
    <row r="3548" spans="3:4">
      <c r="C3548" s="319"/>
      <c r="D3548" s="319"/>
    </row>
    <row r="3549" spans="3:4">
      <c r="C3549" s="319"/>
      <c r="D3549" s="319"/>
    </row>
    <row r="3550" spans="3:4">
      <c r="C3550" s="319"/>
      <c r="D3550" s="319"/>
    </row>
    <row r="3551" spans="3:4">
      <c r="C3551" s="319"/>
      <c r="D3551" s="319"/>
    </row>
    <row r="3552" spans="3:4">
      <c r="C3552" s="319"/>
      <c r="D3552" s="319"/>
    </row>
    <row r="3553" spans="3:4">
      <c r="C3553" s="319"/>
      <c r="D3553" s="319"/>
    </row>
    <row r="3554" spans="3:4">
      <c r="C3554" s="319"/>
      <c r="D3554" s="319"/>
    </row>
    <row r="3555" spans="3:4">
      <c r="C3555" s="319"/>
      <c r="D3555" s="319"/>
    </row>
    <row r="3556" spans="3:4">
      <c r="C3556" s="319"/>
      <c r="D3556" s="319"/>
    </row>
    <row r="3557" spans="3:4">
      <c r="C3557" s="319"/>
      <c r="D3557" s="319"/>
    </row>
    <row r="3558" spans="3:4">
      <c r="C3558" s="319"/>
      <c r="D3558" s="319"/>
    </row>
    <row r="3559" spans="3:4">
      <c r="C3559" s="319"/>
      <c r="D3559" s="319"/>
    </row>
    <row r="3560" spans="3:4">
      <c r="C3560" s="319"/>
      <c r="D3560" s="319"/>
    </row>
    <row r="3561" spans="3:4">
      <c r="C3561" s="319"/>
      <c r="D3561" s="319"/>
    </row>
    <row r="3562" spans="3:4">
      <c r="C3562" s="319"/>
      <c r="D3562" s="319"/>
    </row>
    <row r="3563" spans="3:4">
      <c r="C3563" s="319"/>
      <c r="D3563" s="319"/>
    </row>
    <row r="3564" spans="3:4">
      <c r="C3564" s="319"/>
      <c r="D3564" s="319"/>
    </row>
    <row r="3565" spans="3:4">
      <c r="C3565" s="319"/>
      <c r="D3565" s="319"/>
    </row>
    <row r="3566" spans="3:4">
      <c r="C3566" s="319"/>
      <c r="D3566" s="319"/>
    </row>
    <row r="3567" spans="3:4">
      <c r="C3567" s="319"/>
      <c r="D3567" s="319"/>
    </row>
    <row r="3568" spans="3:4">
      <c r="C3568" s="319"/>
      <c r="D3568" s="319"/>
    </row>
    <row r="3569" spans="3:4">
      <c r="C3569" s="319"/>
      <c r="D3569" s="319"/>
    </row>
    <row r="3570" spans="3:4">
      <c r="C3570" s="319"/>
      <c r="D3570" s="319"/>
    </row>
    <row r="3571" spans="3:4">
      <c r="C3571" s="319"/>
      <c r="D3571" s="319"/>
    </row>
    <row r="3572" spans="3:4">
      <c r="C3572" s="319"/>
      <c r="D3572" s="319"/>
    </row>
    <row r="3573" spans="3:4">
      <c r="C3573" s="319"/>
      <c r="D3573" s="319"/>
    </row>
    <row r="3574" spans="3:4">
      <c r="C3574" s="319"/>
      <c r="D3574" s="319"/>
    </row>
    <row r="3575" spans="3:4">
      <c r="C3575" s="319"/>
      <c r="D3575" s="319"/>
    </row>
    <row r="3576" spans="3:4">
      <c r="C3576" s="319"/>
      <c r="D3576" s="319"/>
    </row>
    <row r="3577" spans="3:4">
      <c r="C3577" s="319"/>
      <c r="D3577" s="319"/>
    </row>
    <row r="3578" spans="3:4">
      <c r="C3578" s="319"/>
      <c r="D3578" s="319"/>
    </row>
    <row r="3579" spans="3:4">
      <c r="C3579" s="319"/>
      <c r="D3579" s="319"/>
    </row>
    <row r="3580" spans="3:4">
      <c r="C3580" s="319"/>
      <c r="D3580" s="319"/>
    </row>
    <row r="3581" spans="3:4">
      <c r="C3581" s="319"/>
      <c r="D3581" s="319"/>
    </row>
    <row r="3582" spans="3:4">
      <c r="C3582" s="319"/>
      <c r="D3582" s="319"/>
    </row>
    <row r="3583" spans="3:4">
      <c r="C3583" s="319"/>
      <c r="D3583" s="319"/>
    </row>
    <row r="3584" spans="3:4">
      <c r="C3584" s="319"/>
      <c r="D3584" s="319"/>
    </row>
    <row r="3585" spans="3:4">
      <c r="C3585" s="319"/>
      <c r="D3585" s="319"/>
    </row>
    <row r="3586" spans="3:4">
      <c r="C3586" s="319"/>
      <c r="D3586" s="319"/>
    </row>
    <row r="3587" spans="3:4">
      <c r="C3587" s="319"/>
      <c r="D3587" s="319"/>
    </row>
    <row r="3588" spans="3:4">
      <c r="C3588" s="319"/>
      <c r="D3588" s="319"/>
    </row>
    <row r="3589" spans="3:4">
      <c r="C3589" s="319"/>
      <c r="D3589" s="319"/>
    </row>
    <row r="3590" spans="3:4">
      <c r="C3590" s="319"/>
      <c r="D3590" s="319"/>
    </row>
    <row r="3591" spans="3:4">
      <c r="C3591" s="319"/>
      <c r="D3591" s="319"/>
    </row>
    <row r="3592" spans="3:4">
      <c r="C3592" s="319"/>
      <c r="D3592" s="319"/>
    </row>
    <row r="3593" spans="3:4">
      <c r="C3593" s="319"/>
      <c r="D3593" s="319"/>
    </row>
    <row r="3594" spans="3:4">
      <c r="C3594" s="319"/>
      <c r="D3594" s="319"/>
    </row>
    <row r="3595" spans="3:4">
      <c r="C3595" s="319"/>
      <c r="D3595" s="319"/>
    </row>
    <row r="3596" spans="3:4">
      <c r="C3596" s="319"/>
      <c r="D3596" s="319"/>
    </row>
    <row r="3597" spans="3:4">
      <c r="C3597" s="319"/>
      <c r="D3597" s="319"/>
    </row>
    <row r="3598" spans="3:4">
      <c r="C3598" s="319"/>
      <c r="D3598" s="319"/>
    </row>
    <row r="3599" spans="3:4">
      <c r="C3599" s="319"/>
      <c r="D3599" s="319"/>
    </row>
    <row r="3600" spans="3:4">
      <c r="C3600" s="319"/>
      <c r="D3600" s="319"/>
    </row>
    <row r="3601" spans="3:4">
      <c r="C3601" s="319"/>
      <c r="D3601" s="319"/>
    </row>
    <row r="3602" spans="3:4">
      <c r="C3602" s="319"/>
      <c r="D3602" s="319"/>
    </row>
    <row r="3603" spans="3:4">
      <c r="C3603" s="319"/>
      <c r="D3603" s="319"/>
    </row>
    <row r="3604" spans="3:4">
      <c r="C3604" s="319"/>
      <c r="D3604" s="319"/>
    </row>
    <row r="3605" spans="3:4">
      <c r="C3605" s="319"/>
      <c r="D3605" s="319"/>
    </row>
    <row r="3606" spans="3:4">
      <c r="C3606" s="319"/>
      <c r="D3606" s="319"/>
    </row>
    <row r="3607" spans="3:4">
      <c r="C3607" s="319"/>
      <c r="D3607" s="319"/>
    </row>
    <row r="3608" spans="3:4">
      <c r="C3608" s="319"/>
      <c r="D3608" s="319"/>
    </row>
    <row r="3609" spans="3:4">
      <c r="C3609" s="319"/>
      <c r="D3609" s="319"/>
    </row>
    <row r="3610" spans="3:4">
      <c r="C3610" s="319"/>
      <c r="D3610" s="319"/>
    </row>
    <row r="3611" spans="3:4">
      <c r="C3611" s="319"/>
      <c r="D3611" s="319"/>
    </row>
    <row r="3612" spans="3:4">
      <c r="C3612" s="319"/>
      <c r="D3612" s="319"/>
    </row>
    <row r="3613" spans="3:4">
      <c r="C3613" s="319"/>
      <c r="D3613" s="319"/>
    </row>
    <row r="3614" spans="3:4">
      <c r="C3614" s="319"/>
      <c r="D3614" s="319"/>
    </row>
    <row r="3615" spans="3:4">
      <c r="C3615" s="319"/>
      <c r="D3615" s="319"/>
    </row>
    <row r="3616" spans="3:4">
      <c r="C3616" s="319"/>
      <c r="D3616" s="319"/>
    </row>
    <row r="3617" spans="3:4">
      <c r="C3617" s="319"/>
      <c r="D3617" s="319"/>
    </row>
    <row r="3618" spans="3:4">
      <c r="C3618" s="319"/>
      <c r="D3618" s="319"/>
    </row>
    <row r="3619" spans="3:4">
      <c r="C3619" s="319"/>
      <c r="D3619" s="319"/>
    </row>
    <row r="3620" spans="3:4">
      <c r="C3620" s="319"/>
      <c r="D3620" s="319"/>
    </row>
    <row r="3621" spans="3:4">
      <c r="C3621" s="319"/>
      <c r="D3621" s="319"/>
    </row>
    <row r="3622" spans="3:4">
      <c r="C3622" s="319"/>
      <c r="D3622" s="319"/>
    </row>
    <row r="3623" spans="3:4">
      <c r="C3623" s="319"/>
      <c r="D3623" s="319"/>
    </row>
    <row r="3624" spans="3:4">
      <c r="C3624" s="319"/>
      <c r="D3624" s="319"/>
    </row>
    <row r="3625" spans="3:4">
      <c r="C3625" s="319"/>
      <c r="D3625" s="319"/>
    </row>
    <row r="3626" spans="3:4">
      <c r="C3626" s="319"/>
      <c r="D3626" s="319"/>
    </row>
    <row r="3627" spans="3:4">
      <c r="C3627" s="319"/>
      <c r="D3627" s="319"/>
    </row>
    <row r="3628" spans="3:4">
      <c r="C3628" s="319"/>
      <c r="D3628" s="319"/>
    </row>
    <row r="3629" spans="3:4">
      <c r="C3629" s="319"/>
      <c r="D3629" s="319"/>
    </row>
    <row r="3630" spans="3:4">
      <c r="C3630" s="319"/>
      <c r="D3630" s="319"/>
    </row>
    <row r="3631" spans="3:4">
      <c r="C3631" s="319"/>
      <c r="D3631" s="319"/>
    </row>
    <row r="3632" spans="3:4">
      <c r="C3632" s="319"/>
      <c r="D3632" s="319"/>
    </row>
    <row r="3633" spans="3:4">
      <c r="C3633" s="319"/>
      <c r="D3633" s="319"/>
    </row>
    <row r="3634" spans="3:4">
      <c r="C3634" s="319"/>
      <c r="D3634" s="319"/>
    </row>
    <row r="3635" spans="3:4">
      <c r="C3635" s="319"/>
      <c r="D3635" s="319"/>
    </row>
    <row r="3636" spans="3:4">
      <c r="C3636" s="319"/>
      <c r="D3636" s="319"/>
    </row>
    <row r="3637" spans="3:4">
      <c r="C3637" s="319"/>
      <c r="D3637" s="319"/>
    </row>
    <row r="3638" spans="3:4">
      <c r="C3638" s="319"/>
      <c r="D3638" s="319"/>
    </row>
    <row r="3639" spans="3:4">
      <c r="C3639" s="319"/>
      <c r="D3639" s="319"/>
    </row>
    <row r="3640" spans="3:4">
      <c r="C3640" s="319"/>
      <c r="D3640" s="319"/>
    </row>
    <row r="3641" spans="3:4">
      <c r="C3641" s="319"/>
      <c r="D3641" s="319"/>
    </row>
    <row r="3642" spans="3:4">
      <c r="C3642" s="319"/>
      <c r="D3642" s="319"/>
    </row>
    <row r="3643" spans="3:4">
      <c r="C3643" s="319"/>
      <c r="D3643" s="319"/>
    </row>
    <row r="3644" spans="3:4">
      <c r="C3644" s="319"/>
      <c r="D3644" s="319"/>
    </row>
    <row r="3645" spans="3:4">
      <c r="C3645" s="319"/>
      <c r="D3645" s="319"/>
    </row>
    <row r="3646" spans="3:4">
      <c r="C3646" s="319"/>
      <c r="D3646" s="319"/>
    </row>
    <row r="3647" spans="3:4">
      <c r="C3647" s="319"/>
      <c r="D3647" s="319"/>
    </row>
    <row r="3648" spans="3:4">
      <c r="C3648" s="319"/>
      <c r="D3648" s="319"/>
    </row>
    <row r="3649" spans="3:4">
      <c r="C3649" s="319"/>
      <c r="D3649" s="319"/>
    </row>
    <row r="3650" spans="3:4">
      <c r="C3650" s="319"/>
      <c r="D3650" s="319"/>
    </row>
    <row r="3651" spans="3:4">
      <c r="C3651" s="319"/>
      <c r="D3651" s="319"/>
    </row>
    <row r="3652" spans="3:4">
      <c r="C3652" s="319"/>
      <c r="D3652" s="319"/>
    </row>
    <row r="3653" spans="3:4">
      <c r="C3653" s="319"/>
      <c r="D3653" s="319"/>
    </row>
    <row r="3654" spans="3:4">
      <c r="C3654" s="319"/>
      <c r="D3654" s="319"/>
    </row>
    <row r="3655" spans="3:4">
      <c r="C3655" s="319"/>
      <c r="D3655" s="319"/>
    </row>
    <row r="3656" spans="3:4">
      <c r="C3656" s="319"/>
      <c r="D3656" s="319"/>
    </row>
    <row r="3657" spans="3:4">
      <c r="C3657" s="319"/>
      <c r="D3657" s="319"/>
    </row>
    <row r="3658" spans="3:4">
      <c r="C3658" s="319"/>
      <c r="D3658" s="319"/>
    </row>
    <row r="3659" spans="3:4">
      <c r="C3659" s="319"/>
      <c r="D3659" s="319"/>
    </row>
    <row r="3660" spans="3:4">
      <c r="C3660" s="319"/>
      <c r="D3660" s="319"/>
    </row>
    <row r="3661" spans="3:4">
      <c r="C3661" s="319"/>
      <c r="D3661" s="319"/>
    </row>
    <row r="3662" spans="3:4">
      <c r="C3662" s="319"/>
      <c r="D3662" s="319"/>
    </row>
    <row r="3663" spans="3:4">
      <c r="C3663" s="319"/>
      <c r="D3663" s="319"/>
    </row>
    <row r="3664" spans="3:4">
      <c r="C3664" s="319"/>
      <c r="D3664" s="319"/>
    </row>
    <row r="3665" spans="3:4">
      <c r="C3665" s="319"/>
      <c r="D3665" s="319"/>
    </row>
    <row r="3666" spans="3:4">
      <c r="C3666" s="319"/>
      <c r="D3666" s="319"/>
    </row>
    <row r="3667" spans="3:4">
      <c r="C3667" s="319"/>
      <c r="D3667" s="319"/>
    </row>
    <row r="3668" spans="3:4">
      <c r="C3668" s="319"/>
      <c r="D3668" s="319"/>
    </row>
    <row r="3669" spans="3:4">
      <c r="C3669" s="319"/>
      <c r="D3669" s="319"/>
    </row>
    <row r="3670" spans="3:4">
      <c r="C3670" s="319"/>
      <c r="D3670" s="319"/>
    </row>
    <row r="3671" spans="3:4">
      <c r="C3671" s="319"/>
      <c r="D3671" s="319"/>
    </row>
    <row r="3672" spans="3:4">
      <c r="C3672" s="319"/>
      <c r="D3672" s="319"/>
    </row>
    <row r="3673" spans="3:4">
      <c r="C3673" s="319"/>
      <c r="D3673" s="319"/>
    </row>
    <row r="3674" spans="3:4">
      <c r="C3674" s="319"/>
      <c r="D3674" s="319"/>
    </row>
    <row r="3675" spans="3:4">
      <c r="C3675" s="319"/>
      <c r="D3675" s="319"/>
    </row>
    <row r="3676" spans="3:4">
      <c r="C3676" s="319"/>
      <c r="D3676" s="319"/>
    </row>
    <row r="3677" spans="3:4">
      <c r="C3677" s="319"/>
      <c r="D3677" s="319"/>
    </row>
    <row r="3678" spans="3:4">
      <c r="C3678" s="319"/>
      <c r="D3678" s="319"/>
    </row>
    <row r="3679" spans="3:4">
      <c r="C3679" s="319"/>
      <c r="D3679" s="319"/>
    </row>
    <row r="3680" spans="3:4">
      <c r="C3680" s="319"/>
      <c r="D3680" s="319"/>
    </row>
    <row r="3681" spans="3:4">
      <c r="C3681" s="319"/>
      <c r="D3681" s="319"/>
    </row>
    <row r="3682" spans="3:4">
      <c r="C3682" s="319"/>
      <c r="D3682" s="319"/>
    </row>
    <row r="3683" spans="3:4">
      <c r="C3683" s="319"/>
      <c r="D3683" s="319"/>
    </row>
    <row r="3684" spans="3:4">
      <c r="C3684" s="319"/>
      <c r="D3684" s="319"/>
    </row>
    <row r="3685" spans="3:4">
      <c r="C3685" s="319"/>
      <c r="D3685" s="319"/>
    </row>
    <row r="3686" spans="3:4">
      <c r="C3686" s="319"/>
      <c r="D3686" s="319"/>
    </row>
    <row r="3687" spans="3:4">
      <c r="C3687" s="319"/>
      <c r="D3687" s="319"/>
    </row>
    <row r="3688" spans="3:4">
      <c r="C3688" s="319"/>
      <c r="D3688" s="319"/>
    </row>
    <row r="3689" spans="3:4">
      <c r="C3689" s="319"/>
      <c r="D3689" s="319"/>
    </row>
    <row r="3690" spans="3:4">
      <c r="C3690" s="319"/>
      <c r="D3690" s="319"/>
    </row>
    <row r="3691" spans="3:4">
      <c r="C3691" s="319"/>
      <c r="D3691" s="319"/>
    </row>
    <row r="3692" spans="3:4">
      <c r="C3692" s="319"/>
      <c r="D3692" s="319"/>
    </row>
    <row r="3693" spans="3:4">
      <c r="C3693" s="319"/>
      <c r="D3693" s="319"/>
    </row>
    <row r="3694" spans="3:4">
      <c r="C3694" s="319"/>
      <c r="D3694" s="319"/>
    </row>
    <row r="3695" spans="3:4">
      <c r="C3695" s="319"/>
      <c r="D3695" s="319"/>
    </row>
    <row r="3696" spans="3:4">
      <c r="C3696" s="319"/>
      <c r="D3696" s="319"/>
    </row>
    <row r="3697" spans="3:4">
      <c r="C3697" s="319"/>
      <c r="D3697" s="319"/>
    </row>
    <row r="3698" spans="3:4">
      <c r="C3698" s="319"/>
      <c r="D3698" s="319"/>
    </row>
    <row r="3699" spans="3:4">
      <c r="C3699" s="319"/>
      <c r="D3699" s="319"/>
    </row>
    <row r="3700" spans="3:4">
      <c r="C3700" s="319"/>
      <c r="D3700" s="319"/>
    </row>
    <row r="3701" spans="3:4">
      <c r="C3701" s="319"/>
      <c r="D3701" s="319"/>
    </row>
    <row r="3702" spans="3:4">
      <c r="C3702" s="319"/>
      <c r="D3702" s="319"/>
    </row>
    <row r="3703" spans="3:4">
      <c r="C3703" s="319"/>
      <c r="D3703" s="319"/>
    </row>
    <row r="3704" spans="3:4">
      <c r="C3704" s="319"/>
      <c r="D3704" s="319"/>
    </row>
    <row r="3705" spans="3:4">
      <c r="C3705" s="319"/>
      <c r="D3705" s="319"/>
    </row>
    <row r="3706" spans="3:4">
      <c r="C3706" s="319"/>
      <c r="D3706" s="319"/>
    </row>
    <row r="3707" spans="3:4">
      <c r="C3707" s="319"/>
      <c r="D3707" s="319"/>
    </row>
    <row r="3708" spans="3:4">
      <c r="C3708" s="319"/>
      <c r="D3708" s="319"/>
    </row>
    <row r="3709" spans="3:4">
      <c r="C3709" s="319"/>
      <c r="D3709" s="319"/>
    </row>
    <row r="3710" spans="3:4">
      <c r="C3710" s="319"/>
      <c r="D3710" s="319"/>
    </row>
    <row r="3711" spans="3:4">
      <c r="C3711" s="319"/>
      <c r="D3711" s="319"/>
    </row>
    <row r="3712" spans="3:4">
      <c r="C3712" s="319"/>
      <c r="D3712" s="319"/>
    </row>
    <row r="3713" spans="3:4">
      <c r="C3713" s="319"/>
      <c r="D3713" s="319"/>
    </row>
    <row r="3714" spans="3:4">
      <c r="C3714" s="319"/>
      <c r="D3714" s="319"/>
    </row>
    <row r="3715" spans="3:4">
      <c r="C3715" s="319"/>
      <c r="D3715" s="319"/>
    </row>
    <row r="3716" spans="3:4">
      <c r="C3716" s="319"/>
      <c r="D3716" s="319"/>
    </row>
    <row r="3717" spans="3:4">
      <c r="C3717" s="319"/>
      <c r="D3717" s="319"/>
    </row>
    <row r="3718" spans="3:4">
      <c r="C3718" s="319"/>
      <c r="D3718" s="319"/>
    </row>
    <row r="3719" spans="3:4">
      <c r="C3719" s="319"/>
      <c r="D3719" s="319"/>
    </row>
    <row r="3720" spans="3:4">
      <c r="C3720" s="319"/>
      <c r="D3720" s="319"/>
    </row>
    <row r="3721" spans="3:4">
      <c r="C3721" s="319"/>
      <c r="D3721" s="319"/>
    </row>
    <row r="3722" spans="3:4">
      <c r="C3722" s="319"/>
      <c r="D3722" s="319"/>
    </row>
    <row r="3723" spans="3:4">
      <c r="C3723" s="319"/>
      <c r="D3723" s="319"/>
    </row>
    <row r="3724" spans="3:4">
      <c r="C3724" s="319"/>
      <c r="D3724" s="319"/>
    </row>
    <row r="3725" spans="3:4">
      <c r="C3725" s="319"/>
      <c r="D3725" s="319"/>
    </row>
    <row r="3726" spans="3:4">
      <c r="C3726" s="319"/>
      <c r="D3726" s="319"/>
    </row>
    <row r="3727" spans="3:4">
      <c r="C3727" s="319"/>
      <c r="D3727" s="319"/>
    </row>
    <row r="3728" spans="3:4">
      <c r="C3728" s="319"/>
      <c r="D3728" s="319"/>
    </row>
    <row r="3729" spans="3:4">
      <c r="C3729" s="319"/>
      <c r="D3729" s="319"/>
    </row>
    <row r="3730" spans="3:4">
      <c r="C3730" s="319"/>
      <c r="D3730" s="319"/>
    </row>
    <row r="3731" spans="3:4">
      <c r="C3731" s="319"/>
      <c r="D3731" s="319"/>
    </row>
    <row r="3732" spans="3:4">
      <c r="C3732" s="319"/>
      <c r="D3732" s="319"/>
    </row>
    <row r="3733" spans="3:4">
      <c r="C3733" s="319"/>
      <c r="D3733" s="319"/>
    </row>
    <row r="3734" spans="3:4">
      <c r="C3734" s="319"/>
      <c r="D3734" s="319"/>
    </row>
    <row r="3735" spans="3:4">
      <c r="C3735" s="319"/>
      <c r="D3735" s="319"/>
    </row>
    <row r="3736" spans="3:4">
      <c r="C3736" s="319"/>
      <c r="D3736" s="319"/>
    </row>
    <row r="3737" spans="3:4">
      <c r="C3737" s="319"/>
      <c r="D3737" s="319"/>
    </row>
    <row r="3738" spans="3:4">
      <c r="C3738" s="319"/>
      <c r="D3738" s="319"/>
    </row>
    <row r="3739" spans="3:4">
      <c r="C3739" s="319"/>
      <c r="D3739" s="319"/>
    </row>
    <row r="3740" spans="3:4">
      <c r="C3740" s="319"/>
      <c r="D3740" s="319"/>
    </row>
    <row r="3741" spans="3:4">
      <c r="C3741" s="319"/>
      <c r="D3741" s="319"/>
    </row>
    <row r="3742" spans="3:4">
      <c r="C3742" s="319"/>
      <c r="D3742" s="319"/>
    </row>
    <row r="3743" spans="3:4">
      <c r="C3743" s="319"/>
      <c r="D3743" s="319"/>
    </row>
    <row r="3744" spans="3:4">
      <c r="C3744" s="319"/>
      <c r="D3744" s="319"/>
    </row>
    <row r="3745" spans="3:4">
      <c r="C3745" s="319"/>
      <c r="D3745" s="319"/>
    </row>
    <row r="3746" spans="3:4">
      <c r="C3746" s="319"/>
      <c r="D3746" s="319"/>
    </row>
    <row r="3747" spans="3:4">
      <c r="C3747" s="319"/>
      <c r="D3747" s="319"/>
    </row>
    <row r="3748" spans="3:4">
      <c r="C3748" s="319"/>
      <c r="D3748" s="319"/>
    </row>
    <row r="3749" spans="3:4">
      <c r="C3749" s="319"/>
      <c r="D3749" s="319"/>
    </row>
    <row r="3750" spans="3:4">
      <c r="C3750" s="319"/>
      <c r="D3750" s="319"/>
    </row>
    <row r="3751" spans="3:4">
      <c r="C3751" s="319"/>
      <c r="D3751" s="319"/>
    </row>
    <row r="3752" spans="3:4">
      <c r="C3752" s="319"/>
      <c r="D3752" s="319"/>
    </row>
    <row r="3753" spans="3:4">
      <c r="C3753" s="319"/>
      <c r="D3753" s="319"/>
    </row>
    <row r="3754" spans="3:4">
      <c r="C3754" s="319"/>
      <c r="D3754" s="319"/>
    </row>
    <row r="3755" spans="3:4">
      <c r="C3755" s="319"/>
      <c r="D3755" s="319"/>
    </row>
    <row r="3756" spans="3:4">
      <c r="C3756" s="319"/>
      <c r="D3756" s="319"/>
    </row>
    <row r="3757" spans="3:4">
      <c r="C3757" s="319"/>
      <c r="D3757" s="319"/>
    </row>
    <row r="3758" spans="3:4">
      <c r="C3758" s="319"/>
      <c r="D3758" s="319"/>
    </row>
    <row r="3759" spans="3:4">
      <c r="C3759" s="319"/>
      <c r="D3759" s="319"/>
    </row>
    <row r="3760" spans="3:4">
      <c r="C3760" s="319"/>
      <c r="D3760" s="319"/>
    </row>
    <row r="3761" spans="3:4">
      <c r="C3761" s="319"/>
      <c r="D3761" s="319"/>
    </row>
    <row r="3762" spans="3:4">
      <c r="C3762" s="319"/>
      <c r="D3762" s="319"/>
    </row>
    <row r="3763" spans="3:4">
      <c r="C3763" s="319"/>
      <c r="D3763" s="319"/>
    </row>
    <row r="3764" spans="3:4">
      <c r="C3764" s="319"/>
      <c r="D3764" s="319"/>
    </row>
    <row r="3765" spans="3:4">
      <c r="C3765" s="319"/>
      <c r="D3765" s="319"/>
    </row>
    <row r="3766" spans="3:4">
      <c r="C3766" s="319"/>
      <c r="D3766" s="319"/>
    </row>
    <row r="3767" spans="3:4">
      <c r="C3767" s="319"/>
      <c r="D3767" s="319"/>
    </row>
    <row r="3768" spans="3:4">
      <c r="C3768" s="319"/>
      <c r="D3768" s="319"/>
    </row>
    <row r="3769" spans="3:4">
      <c r="C3769" s="319"/>
      <c r="D3769" s="319"/>
    </row>
    <row r="3770" spans="3:4">
      <c r="C3770" s="319"/>
      <c r="D3770" s="319"/>
    </row>
    <row r="3771" spans="3:4">
      <c r="C3771" s="319"/>
      <c r="D3771" s="319"/>
    </row>
    <row r="3772" spans="3:4">
      <c r="C3772" s="319"/>
      <c r="D3772" s="319"/>
    </row>
    <row r="3773" spans="3:4">
      <c r="C3773" s="319"/>
      <c r="D3773" s="319"/>
    </row>
    <row r="3774" spans="3:4">
      <c r="C3774" s="319"/>
      <c r="D3774" s="319"/>
    </row>
    <row r="3775" spans="3:4">
      <c r="C3775" s="319"/>
      <c r="D3775" s="319"/>
    </row>
    <row r="3776" spans="3:4">
      <c r="C3776" s="319"/>
      <c r="D3776" s="319"/>
    </row>
    <row r="3777" spans="3:4">
      <c r="C3777" s="319"/>
      <c r="D3777" s="319"/>
    </row>
    <row r="3778" spans="3:4">
      <c r="C3778" s="319"/>
      <c r="D3778" s="319"/>
    </row>
    <row r="3779" spans="3:4">
      <c r="C3779" s="319"/>
      <c r="D3779" s="319"/>
    </row>
    <row r="3780" spans="3:4">
      <c r="C3780" s="319"/>
      <c r="D3780" s="319"/>
    </row>
    <row r="3781" spans="3:4">
      <c r="C3781" s="319"/>
      <c r="D3781" s="319"/>
    </row>
    <row r="3782" spans="3:4">
      <c r="C3782" s="319"/>
      <c r="D3782" s="319"/>
    </row>
    <row r="3783" spans="3:4">
      <c r="C3783" s="319"/>
      <c r="D3783" s="319"/>
    </row>
    <row r="3784" spans="3:4">
      <c r="C3784" s="319"/>
      <c r="D3784" s="319"/>
    </row>
    <row r="3785" spans="3:4">
      <c r="C3785" s="319"/>
      <c r="D3785" s="319"/>
    </row>
    <row r="3786" spans="3:4">
      <c r="C3786" s="319"/>
      <c r="D3786" s="319"/>
    </row>
    <row r="3787" spans="3:4">
      <c r="C3787" s="319"/>
      <c r="D3787" s="319"/>
    </row>
    <row r="3788" spans="3:4">
      <c r="C3788" s="319"/>
      <c r="D3788" s="319"/>
    </row>
    <row r="3789" spans="3:4">
      <c r="C3789" s="319"/>
      <c r="D3789" s="319"/>
    </row>
    <row r="3790" spans="3:4">
      <c r="C3790" s="319"/>
      <c r="D3790" s="319"/>
    </row>
    <row r="3791" spans="3:4">
      <c r="C3791" s="319"/>
      <c r="D3791" s="319"/>
    </row>
    <row r="3792" spans="3:4">
      <c r="C3792" s="319"/>
      <c r="D3792" s="319"/>
    </row>
    <row r="3793" spans="3:4">
      <c r="C3793" s="319"/>
      <c r="D3793" s="319"/>
    </row>
    <row r="3794" spans="3:4">
      <c r="C3794" s="319"/>
      <c r="D3794" s="319"/>
    </row>
    <row r="3795" spans="3:4">
      <c r="C3795" s="319"/>
      <c r="D3795" s="319"/>
    </row>
    <row r="3796" spans="3:4">
      <c r="C3796" s="319"/>
      <c r="D3796" s="319"/>
    </row>
    <row r="3797" spans="3:4">
      <c r="C3797" s="319"/>
      <c r="D3797" s="319"/>
    </row>
    <row r="3798" spans="3:4">
      <c r="C3798" s="319"/>
      <c r="D3798" s="319"/>
    </row>
    <row r="3799" spans="3:4">
      <c r="C3799" s="319"/>
      <c r="D3799" s="319"/>
    </row>
    <row r="3800" spans="3:4">
      <c r="C3800" s="319"/>
      <c r="D3800" s="319"/>
    </row>
    <row r="3801" spans="3:4">
      <c r="C3801" s="319"/>
      <c r="D3801" s="319"/>
    </row>
    <row r="3802" spans="3:4">
      <c r="C3802" s="319"/>
      <c r="D3802" s="319"/>
    </row>
    <row r="3803" spans="3:4">
      <c r="C3803" s="319"/>
      <c r="D3803" s="319"/>
    </row>
    <row r="3804" spans="3:4">
      <c r="C3804" s="319"/>
      <c r="D3804" s="319"/>
    </row>
    <row r="3805" spans="3:4">
      <c r="C3805" s="319"/>
      <c r="D3805" s="319"/>
    </row>
    <row r="3806" spans="3:4">
      <c r="C3806" s="319"/>
      <c r="D3806" s="319"/>
    </row>
    <row r="3807" spans="3:4">
      <c r="C3807" s="319"/>
      <c r="D3807" s="319"/>
    </row>
    <row r="3808" spans="3:4">
      <c r="C3808" s="319"/>
      <c r="D3808" s="319"/>
    </row>
    <row r="3809" spans="3:4">
      <c r="C3809" s="319"/>
      <c r="D3809" s="319"/>
    </row>
    <row r="3810" spans="3:4">
      <c r="C3810" s="319"/>
      <c r="D3810" s="319"/>
    </row>
    <row r="3811" spans="3:4">
      <c r="C3811" s="319"/>
      <c r="D3811" s="319"/>
    </row>
    <row r="3812" spans="3:4">
      <c r="C3812" s="319"/>
      <c r="D3812" s="319"/>
    </row>
    <row r="3813" spans="3:4">
      <c r="C3813" s="319"/>
      <c r="D3813" s="319"/>
    </row>
    <row r="3814" spans="3:4">
      <c r="C3814" s="319"/>
      <c r="D3814" s="319"/>
    </row>
    <row r="3815" spans="3:4">
      <c r="C3815" s="319"/>
      <c r="D3815" s="319"/>
    </row>
    <row r="3816" spans="3:4">
      <c r="C3816" s="319"/>
      <c r="D3816" s="319"/>
    </row>
    <row r="3817" spans="3:4">
      <c r="C3817" s="319"/>
      <c r="D3817" s="319"/>
    </row>
    <row r="3818" spans="3:4">
      <c r="C3818" s="319"/>
      <c r="D3818" s="319"/>
    </row>
    <row r="3819" spans="3:4">
      <c r="C3819" s="319"/>
      <c r="D3819" s="319"/>
    </row>
    <row r="3820" spans="3:4">
      <c r="C3820" s="319"/>
      <c r="D3820" s="319"/>
    </row>
    <row r="3821" spans="3:4">
      <c r="C3821" s="319"/>
      <c r="D3821" s="319"/>
    </row>
    <row r="3822" spans="3:4">
      <c r="C3822" s="319"/>
      <c r="D3822" s="319"/>
    </row>
    <row r="3823" spans="3:4">
      <c r="C3823" s="319"/>
      <c r="D3823" s="319"/>
    </row>
    <row r="3824" spans="3:4">
      <c r="C3824" s="319"/>
      <c r="D3824" s="319"/>
    </row>
    <row r="3825" spans="3:4">
      <c r="C3825" s="319"/>
      <c r="D3825" s="319"/>
    </row>
    <row r="3826" spans="3:4">
      <c r="C3826" s="319"/>
      <c r="D3826" s="319"/>
    </row>
    <row r="3827" spans="3:4">
      <c r="C3827" s="319"/>
      <c r="D3827" s="319"/>
    </row>
    <row r="3828" spans="3:4">
      <c r="C3828" s="319"/>
      <c r="D3828" s="319"/>
    </row>
    <row r="3829" spans="3:4">
      <c r="C3829" s="319"/>
      <c r="D3829" s="319"/>
    </row>
    <row r="3830" spans="3:4">
      <c r="C3830" s="319"/>
      <c r="D3830" s="319"/>
    </row>
    <row r="3831" spans="3:4">
      <c r="C3831" s="319"/>
      <c r="D3831" s="319"/>
    </row>
    <row r="3832" spans="3:4">
      <c r="C3832" s="319"/>
      <c r="D3832" s="319"/>
    </row>
    <row r="3833" spans="3:4">
      <c r="C3833" s="319"/>
      <c r="D3833" s="319"/>
    </row>
    <row r="3834" spans="3:4">
      <c r="C3834" s="319"/>
      <c r="D3834" s="319"/>
    </row>
    <row r="3835" spans="3:4">
      <c r="C3835" s="319"/>
      <c r="D3835" s="319"/>
    </row>
    <row r="3836" spans="3:4">
      <c r="C3836" s="319"/>
      <c r="D3836" s="319"/>
    </row>
    <row r="3837" spans="3:4">
      <c r="C3837" s="319"/>
      <c r="D3837" s="319"/>
    </row>
    <row r="3838" spans="3:4">
      <c r="C3838" s="319"/>
      <c r="D3838" s="319"/>
    </row>
    <row r="3839" spans="3:4">
      <c r="C3839" s="319"/>
      <c r="D3839" s="319"/>
    </row>
    <row r="3840" spans="3:4">
      <c r="C3840" s="319"/>
      <c r="D3840" s="319"/>
    </row>
    <row r="3841" spans="3:4">
      <c r="C3841" s="319"/>
      <c r="D3841" s="319"/>
    </row>
    <row r="3842" spans="3:4">
      <c r="C3842" s="319"/>
      <c r="D3842" s="319"/>
    </row>
    <row r="3843" spans="3:4">
      <c r="C3843" s="319"/>
      <c r="D3843" s="319"/>
    </row>
    <row r="3844" spans="3:4">
      <c r="C3844" s="319"/>
      <c r="D3844" s="319"/>
    </row>
    <row r="3845" spans="3:4">
      <c r="C3845" s="319"/>
      <c r="D3845" s="319"/>
    </row>
    <row r="3846" spans="3:4">
      <c r="C3846" s="319"/>
      <c r="D3846" s="319"/>
    </row>
    <row r="3847" spans="3:4">
      <c r="C3847" s="319"/>
      <c r="D3847" s="319"/>
    </row>
    <row r="3848" spans="3:4">
      <c r="C3848" s="319"/>
      <c r="D3848" s="319"/>
    </row>
    <row r="3849" spans="3:4">
      <c r="C3849" s="319"/>
      <c r="D3849" s="319"/>
    </row>
    <row r="3850" spans="3:4">
      <c r="C3850" s="319"/>
      <c r="D3850" s="319"/>
    </row>
    <row r="3851" spans="3:4">
      <c r="C3851" s="319"/>
      <c r="D3851" s="319"/>
    </row>
    <row r="3852" spans="3:4">
      <c r="C3852" s="319"/>
      <c r="D3852" s="319"/>
    </row>
    <row r="3853" spans="3:4">
      <c r="C3853" s="319"/>
      <c r="D3853" s="319"/>
    </row>
    <row r="3854" spans="3:4">
      <c r="C3854" s="319"/>
      <c r="D3854" s="319"/>
    </row>
    <row r="3855" spans="3:4">
      <c r="C3855" s="319"/>
      <c r="D3855" s="319"/>
    </row>
    <row r="3856" spans="3:4">
      <c r="C3856" s="319"/>
      <c r="D3856" s="319"/>
    </row>
    <row r="3857" spans="3:4">
      <c r="C3857" s="319"/>
      <c r="D3857" s="319"/>
    </row>
    <row r="3858" spans="3:4">
      <c r="C3858" s="319"/>
      <c r="D3858" s="319"/>
    </row>
    <row r="3859" spans="3:4">
      <c r="C3859" s="319"/>
      <c r="D3859" s="319"/>
    </row>
    <row r="3860" spans="3:4">
      <c r="C3860" s="319"/>
      <c r="D3860" s="319"/>
    </row>
    <row r="3861" spans="3:4">
      <c r="C3861" s="319"/>
      <c r="D3861" s="319"/>
    </row>
    <row r="3862" spans="3:4">
      <c r="C3862" s="319"/>
      <c r="D3862" s="319"/>
    </row>
    <row r="3863" spans="3:4">
      <c r="C3863" s="319"/>
      <c r="D3863" s="319"/>
    </row>
    <row r="3864" spans="3:4">
      <c r="C3864" s="319"/>
      <c r="D3864" s="319"/>
    </row>
    <row r="3865" spans="3:4">
      <c r="C3865" s="319"/>
      <c r="D3865" s="319"/>
    </row>
    <row r="3866" spans="3:4">
      <c r="C3866" s="319"/>
      <c r="D3866" s="319"/>
    </row>
    <row r="3867" spans="3:4">
      <c r="C3867" s="319"/>
      <c r="D3867" s="319"/>
    </row>
    <row r="3868" spans="3:4">
      <c r="C3868" s="319"/>
      <c r="D3868" s="319"/>
    </row>
    <row r="3869" spans="3:4">
      <c r="C3869" s="319"/>
      <c r="D3869" s="319"/>
    </row>
    <row r="3870" spans="3:4">
      <c r="C3870" s="319"/>
      <c r="D3870" s="319"/>
    </row>
    <row r="3871" spans="3:4">
      <c r="C3871" s="319"/>
      <c r="D3871" s="319"/>
    </row>
    <row r="3872" spans="3:4">
      <c r="C3872" s="319"/>
      <c r="D3872" s="319"/>
    </row>
    <row r="3873" spans="3:4">
      <c r="C3873" s="319"/>
      <c r="D3873" s="319"/>
    </row>
    <row r="3874" spans="3:4">
      <c r="C3874" s="319"/>
      <c r="D3874" s="319"/>
    </row>
    <row r="3875" spans="3:4">
      <c r="C3875" s="319"/>
      <c r="D3875" s="319"/>
    </row>
    <row r="3876" spans="3:4">
      <c r="C3876" s="319"/>
      <c r="D3876" s="319"/>
    </row>
    <row r="3877" spans="3:4">
      <c r="C3877" s="319"/>
      <c r="D3877" s="319"/>
    </row>
    <row r="3878" spans="3:4">
      <c r="C3878" s="319"/>
      <c r="D3878" s="319"/>
    </row>
    <row r="3879" spans="3:4">
      <c r="C3879" s="319"/>
      <c r="D3879" s="319"/>
    </row>
    <row r="3880" spans="3:4">
      <c r="C3880" s="319"/>
      <c r="D3880" s="319"/>
    </row>
    <row r="3881" spans="3:4">
      <c r="C3881" s="319"/>
      <c r="D3881" s="319"/>
    </row>
    <row r="3882" spans="3:4">
      <c r="C3882" s="319"/>
      <c r="D3882" s="319"/>
    </row>
    <row r="3883" spans="3:4">
      <c r="C3883" s="319"/>
      <c r="D3883" s="319"/>
    </row>
    <row r="3884" spans="3:4">
      <c r="C3884" s="319"/>
      <c r="D3884" s="319"/>
    </row>
    <row r="3885" spans="3:4">
      <c r="C3885" s="319"/>
      <c r="D3885" s="319"/>
    </row>
    <row r="3886" spans="3:4">
      <c r="C3886" s="319"/>
      <c r="D3886" s="319"/>
    </row>
    <row r="3887" spans="3:4">
      <c r="C3887" s="319"/>
      <c r="D3887" s="319"/>
    </row>
    <row r="3888" spans="3:4">
      <c r="C3888" s="319"/>
      <c r="D3888" s="319"/>
    </row>
    <row r="3889" spans="3:4">
      <c r="C3889" s="319"/>
      <c r="D3889" s="319"/>
    </row>
    <row r="3890" spans="3:4">
      <c r="C3890" s="319"/>
      <c r="D3890" s="319"/>
    </row>
    <row r="3891" spans="3:4">
      <c r="C3891" s="319"/>
      <c r="D3891" s="319"/>
    </row>
    <row r="3892" spans="3:4">
      <c r="C3892" s="319"/>
      <c r="D3892" s="319"/>
    </row>
    <row r="3893" spans="3:4">
      <c r="C3893" s="319"/>
      <c r="D3893" s="319"/>
    </row>
    <row r="3894" spans="3:4">
      <c r="C3894" s="319"/>
      <c r="D3894" s="319"/>
    </row>
    <row r="3895" spans="3:4">
      <c r="C3895" s="319"/>
      <c r="D3895" s="319"/>
    </row>
    <row r="3896" spans="3:4">
      <c r="C3896" s="319"/>
      <c r="D3896" s="319"/>
    </row>
    <row r="3897" spans="3:4">
      <c r="C3897" s="319"/>
      <c r="D3897" s="319"/>
    </row>
    <row r="3898" spans="3:4">
      <c r="C3898" s="319"/>
      <c r="D3898" s="319"/>
    </row>
    <row r="3899" spans="3:4">
      <c r="C3899" s="319"/>
      <c r="D3899" s="319"/>
    </row>
    <row r="3900" spans="3:4">
      <c r="C3900" s="319"/>
      <c r="D3900" s="319"/>
    </row>
    <row r="3901" spans="3:4">
      <c r="C3901" s="319"/>
      <c r="D3901" s="319"/>
    </row>
    <row r="3902" spans="3:4">
      <c r="C3902" s="319"/>
      <c r="D3902" s="319"/>
    </row>
    <row r="3903" spans="3:4">
      <c r="C3903" s="319"/>
      <c r="D3903" s="319"/>
    </row>
    <row r="3904" spans="3:4">
      <c r="C3904" s="319"/>
      <c r="D3904" s="319"/>
    </row>
    <row r="3905" spans="3:4">
      <c r="C3905" s="319"/>
      <c r="D3905" s="319"/>
    </row>
    <row r="3906" spans="3:4">
      <c r="C3906" s="319"/>
      <c r="D3906" s="319"/>
    </row>
    <row r="3907" spans="3:4">
      <c r="C3907" s="319"/>
      <c r="D3907" s="319"/>
    </row>
    <row r="3908" spans="3:4">
      <c r="C3908" s="319"/>
      <c r="D3908" s="319"/>
    </row>
    <row r="3909" spans="3:4">
      <c r="C3909" s="319"/>
      <c r="D3909" s="319"/>
    </row>
    <row r="3910" spans="3:4">
      <c r="C3910" s="319"/>
      <c r="D3910" s="319"/>
    </row>
    <row r="3911" spans="3:4">
      <c r="C3911" s="319"/>
      <c r="D3911" s="319"/>
    </row>
    <row r="3912" spans="3:4">
      <c r="C3912" s="319"/>
      <c r="D3912" s="319"/>
    </row>
    <row r="3913" spans="3:4">
      <c r="C3913" s="319"/>
      <c r="D3913" s="319"/>
    </row>
    <row r="3914" spans="3:4">
      <c r="C3914" s="319"/>
      <c r="D3914" s="319"/>
    </row>
    <row r="3915" spans="3:4">
      <c r="C3915" s="319"/>
      <c r="D3915" s="319"/>
    </row>
    <row r="3916" spans="3:4">
      <c r="C3916" s="319"/>
      <c r="D3916" s="319"/>
    </row>
    <row r="3917" spans="3:4">
      <c r="C3917" s="319"/>
      <c r="D3917" s="319"/>
    </row>
    <row r="3918" spans="3:4">
      <c r="C3918" s="319"/>
      <c r="D3918" s="319"/>
    </row>
    <row r="3919" spans="3:4">
      <c r="C3919" s="319"/>
      <c r="D3919" s="319"/>
    </row>
    <row r="3920" spans="3:4">
      <c r="C3920" s="319"/>
      <c r="D3920" s="319"/>
    </row>
    <row r="3921" spans="3:4">
      <c r="C3921" s="319"/>
      <c r="D3921" s="319"/>
    </row>
    <row r="3922" spans="3:4">
      <c r="C3922" s="319"/>
      <c r="D3922" s="319"/>
    </row>
    <row r="3923" spans="3:4">
      <c r="C3923" s="319"/>
      <c r="D3923" s="319"/>
    </row>
    <row r="3924" spans="3:4">
      <c r="C3924" s="319"/>
      <c r="D3924" s="319"/>
    </row>
    <row r="3925" spans="3:4">
      <c r="C3925" s="319"/>
      <c r="D3925" s="319"/>
    </row>
    <row r="3926" spans="3:4">
      <c r="C3926" s="319"/>
      <c r="D3926" s="319"/>
    </row>
    <row r="3927" spans="3:4">
      <c r="C3927" s="319"/>
      <c r="D3927" s="319"/>
    </row>
    <row r="3928" spans="3:4">
      <c r="C3928" s="319"/>
      <c r="D3928" s="319"/>
    </row>
    <row r="3929" spans="3:4">
      <c r="C3929" s="319"/>
      <c r="D3929" s="319"/>
    </row>
    <row r="3930" spans="3:4">
      <c r="C3930" s="319"/>
      <c r="D3930" s="319"/>
    </row>
    <row r="3931" spans="3:4">
      <c r="C3931" s="319"/>
      <c r="D3931" s="319"/>
    </row>
    <row r="3932" spans="3:4">
      <c r="C3932" s="319"/>
      <c r="D3932" s="319"/>
    </row>
    <row r="3933" spans="3:4">
      <c r="C3933" s="319"/>
      <c r="D3933" s="319"/>
    </row>
    <row r="3934" spans="3:4">
      <c r="C3934" s="319"/>
      <c r="D3934" s="319"/>
    </row>
    <row r="3935" spans="3:4">
      <c r="C3935" s="319"/>
      <c r="D3935" s="319"/>
    </row>
    <row r="3936" spans="3:4">
      <c r="C3936" s="319"/>
      <c r="D3936" s="319"/>
    </row>
    <row r="3937" spans="3:4">
      <c r="C3937" s="319"/>
      <c r="D3937" s="319"/>
    </row>
    <row r="3938" spans="3:4">
      <c r="C3938" s="319"/>
      <c r="D3938" s="319"/>
    </row>
    <row r="3939" spans="3:4">
      <c r="C3939" s="319"/>
      <c r="D3939" s="319"/>
    </row>
    <row r="3940" spans="3:4">
      <c r="C3940" s="319"/>
      <c r="D3940" s="319"/>
    </row>
    <row r="3941" spans="3:4">
      <c r="C3941" s="319"/>
      <c r="D3941" s="319"/>
    </row>
    <row r="3942" spans="3:4">
      <c r="C3942" s="319"/>
      <c r="D3942" s="319"/>
    </row>
    <row r="3943" spans="3:4">
      <c r="C3943" s="319"/>
      <c r="D3943" s="319"/>
    </row>
    <row r="3944" spans="3:4">
      <c r="C3944" s="319"/>
      <c r="D3944" s="319"/>
    </row>
    <row r="3945" spans="3:4">
      <c r="C3945" s="319"/>
      <c r="D3945" s="319"/>
    </row>
    <row r="3946" spans="3:4">
      <c r="C3946" s="319"/>
      <c r="D3946" s="319"/>
    </row>
    <row r="3947" spans="3:4">
      <c r="C3947" s="319"/>
      <c r="D3947" s="319"/>
    </row>
    <row r="3948" spans="3:4">
      <c r="C3948" s="319"/>
      <c r="D3948" s="319"/>
    </row>
    <row r="3949" spans="3:4">
      <c r="C3949" s="319"/>
      <c r="D3949" s="319"/>
    </row>
    <row r="3950" spans="3:4">
      <c r="C3950" s="319"/>
      <c r="D3950" s="319"/>
    </row>
    <row r="3951" spans="3:4">
      <c r="C3951" s="319"/>
      <c r="D3951" s="319"/>
    </row>
    <row r="3952" spans="3:4">
      <c r="C3952" s="319"/>
      <c r="D3952" s="319"/>
    </row>
    <row r="3953" spans="3:4">
      <c r="C3953" s="319"/>
      <c r="D3953" s="319"/>
    </row>
    <row r="3954" spans="3:4">
      <c r="C3954" s="319"/>
      <c r="D3954" s="319"/>
    </row>
    <row r="3955" spans="3:4">
      <c r="C3955" s="319"/>
      <c r="D3955" s="319"/>
    </row>
    <row r="3956" spans="3:4">
      <c r="C3956" s="319"/>
      <c r="D3956" s="319"/>
    </row>
    <row r="3957" spans="3:4">
      <c r="C3957" s="319"/>
      <c r="D3957" s="319"/>
    </row>
    <row r="3958" spans="3:4">
      <c r="C3958" s="319"/>
      <c r="D3958" s="319"/>
    </row>
    <row r="3959" spans="3:4">
      <c r="C3959" s="319"/>
      <c r="D3959" s="319"/>
    </row>
    <row r="3960" spans="3:4">
      <c r="C3960" s="319"/>
      <c r="D3960" s="319"/>
    </row>
    <row r="3961" spans="3:4">
      <c r="C3961" s="319"/>
      <c r="D3961" s="319"/>
    </row>
    <row r="3962" spans="3:4">
      <c r="C3962" s="319"/>
      <c r="D3962" s="319"/>
    </row>
    <row r="3963" spans="3:4">
      <c r="C3963" s="319"/>
      <c r="D3963" s="319"/>
    </row>
    <row r="3964" spans="3:4">
      <c r="C3964" s="319"/>
      <c r="D3964" s="319"/>
    </row>
    <row r="3965" spans="3:4">
      <c r="C3965" s="319"/>
      <c r="D3965" s="319"/>
    </row>
    <row r="3966" spans="3:4">
      <c r="C3966" s="319"/>
      <c r="D3966" s="319"/>
    </row>
    <row r="3967" spans="3:4">
      <c r="C3967" s="319"/>
      <c r="D3967" s="319"/>
    </row>
    <row r="3968" spans="3:4">
      <c r="C3968" s="319"/>
      <c r="D3968" s="319"/>
    </row>
    <row r="3969" spans="3:4">
      <c r="C3969" s="319"/>
      <c r="D3969" s="319"/>
    </row>
    <row r="3970" spans="3:4">
      <c r="C3970" s="319"/>
      <c r="D3970" s="319"/>
    </row>
    <row r="3971" spans="3:4">
      <c r="C3971" s="319"/>
      <c r="D3971" s="319"/>
    </row>
    <row r="3972" spans="3:4">
      <c r="C3972" s="319"/>
      <c r="D3972" s="319"/>
    </row>
    <row r="3973" spans="3:4">
      <c r="C3973" s="319"/>
      <c r="D3973" s="319"/>
    </row>
    <row r="3974" spans="3:4">
      <c r="C3974" s="319"/>
      <c r="D3974" s="319"/>
    </row>
    <row r="3975" spans="3:4">
      <c r="C3975" s="319"/>
      <c r="D3975" s="319"/>
    </row>
    <row r="3976" spans="3:4">
      <c r="C3976" s="319"/>
      <c r="D3976" s="319"/>
    </row>
    <row r="3977" spans="3:4">
      <c r="C3977" s="319"/>
      <c r="D3977" s="319"/>
    </row>
    <row r="3978" spans="3:4">
      <c r="C3978" s="319"/>
      <c r="D3978" s="319"/>
    </row>
    <row r="3979" spans="3:4">
      <c r="C3979" s="319"/>
      <c r="D3979" s="319"/>
    </row>
    <row r="3980" spans="3:4">
      <c r="C3980" s="319"/>
      <c r="D3980" s="319"/>
    </row>
    <row r="3981" spans="3:4">
      <c r="C3981" s="319"/>
      <c r="D3981" s="319"/>
    </row>
    <row r="3982" spans="3:4">
      <c r="C3982" s="319"/>
      <c r="D3982" s="319"/>
    </row>
    <row r="3983" spans="3:4">
      <c r="C3983" s="319"/>
      <c r="D3983" s="319"/>
    </row>
    <row r="3984" spans="3:4">
      <c r="C3984" s="319"/>
      <c r="D3984" s="319"/>
    </row>
    <row r="3985" spans="3:4">
      <c r="C3985" s="319"/>
      <c r="D3985" s="319"/>
    </row>
    <row r="3986" spans="3:4">
      <c r="C3986" s="319"/>
      <c r="D3986" s="319"/>
    </row>
    <row r="3987" spans="3:4">
      <c r="C3987" s="319"/>
      <c r="D3987" s="319"/>
    </row>
    <row r="3988" spans="3:4">
      <c r="C3988" s="319"/>
      <c r="D3988" s="319"/>
    </row>
    <row r="3989" spans="3:4">
      <c r="C3989" s="319"/>
      <c r="D3989" s="319"/>
    </row>
    <row r="3990" spans="3:4">
      <c r="C3990" s="319"/>
      <c r="D3990" s="319"/>
    </row>
    <row r="3991" spans="3:4">
      <c r="C3991" s="319"/>
      <c r="D3991" s="319"/>
    </row>
    <row r="3992" spans="3:4">
      <c r="C3992" s="319"/>
      <c r="D3992" s="319"/>
    </row>
    <row r="3993" spans="3:4">
      <c r="C3993" s="319"/>
      <c r="D3993" s="319"/>
    </row>
    <row r="3994" spans="3:4">
      <c r="C3994" s="319"/>
      <c r="D3994" s="319"/>
    </row>
    <row r="3995" spans="3:4">
      <c r="C3995" s="319"/>
      <c r="D3995" s="319"/>
    </row>
    <row r="3996" spans="3:4">
      <c r="C3996" s="319"/>
      <c r="D3996" s="319"/>
    </row>
    <row r="3997" spans="3:4">
      <c r="C3997" s="319"/>
      <c r="D3997" s="319"/>
    </row>
    <row r="3998" spans="3:4">
      <c r="C3998" s="319"/>
      <c r="D3998" s="319"/>
    </row>
    <row r="3999" spans="3:4">
      <c r="C3999" s="319"/>
      <c r="D3999" s="319"/>
    </row>
    <row r="4000" spans="3:4">
      <c r="C4000" s="319"/>
      <c r="D4000" s="319"/>
    </row>
    <row r="4001" spans="3:4">
      <c r="C4001" s="319"/>
      <c r="D4001" s="319"/>
    </row>
    <row r="4002" spans="3:4">
      <c r="C4002" s="319"/>
      <c r="D4002" s="319"/>
    </row>
    <row r="4003" spans="3:4">
      <c r="C4003" s="319"/>
      <c r="D4003" s="319"/>
    </row>
    <row r="4004" spans="3:4">
      <c r="C4004" s="319"/>
      <c r="D4004" s="319"/>
    </row>
    <row r="4005" spans="3:4">
      <c r="C4005" s="319"/>
      <c r="D4005" s="319"/>
    </row>
    <row r="4006" spans="3:4">
      <c r="C4006" s="319"/>
      <c r="D4006" s="319"/>
    </row>
    <row r="4007" spans="3:4">
      <c r="C4007" s="319"/>
      <c r="D4007" s="319"/>
    </row>
    <row r="4008" spans="3:4">
      <c r="C4008" s="319"/>
      <c r="D4008" s="319"/>
    </row>
    <row r="4009" spans="3:4">
      <c r="C4009" s="319"/>
      <c r="D4009" s="319"/>
    </row>
    <row r="4010" spans="3:4">
      <c r="C4010" s="319"/>
      <c r="D4010" s="319"/>
    </row>
    <row r="4011" spans="3:4">
      <c r="C4011" s="319"/>
      <c r="D4011" s="319"/>
    </row>
    <row r="4012" spans="3:4">
      <c r="C4012" s="319"/>
      <c r="D4012" s="319"/>
    </row>
    <row r="4013" spans="3:4">
      <c r="C4013" s="319"/>
      <c r="D4013" s="319"/>
    </row>
    <row r="4014" spans="3:4">
      <c r="C4014" s="319"/>
      <c r="D4014" s="319"/>
    </row>
    <row r="4015" spans="3:4">
      <c r="C4015" s="319"/>
      <c r="D4015" s="319"/>
    </row>
    <row r="4016" spans="3:4">
      <c r="C4016" s="319"/>
      <c r="D4016" s="319"/>
    </row>
    <row r="4017" spans="3:4">
      <c r="C4017" s="319"/>
      <c r="D4017" s="319"/>
    </row>
    <row r="4018" spans="3:4">
      <c r="C4018" s="319"/>
      <c r="D4018" s="319"/>
    </row>
    <row r="4019" spans="3:4">
      <c r="C4019" s="319"/>
      <c r="D4019" s="319"/>
    </row>
    <row r="4020" spans="3:4">
      <c r="C4020" s="319"/>
      <c r="D4020" s="319"/>
    </row>
    <row r="4021" spans="3:4">
      <c r="C4021" s="319"/>
      <c r="D4021" s="319"/>
    </row>
    <row r="4022" spans="3:4">
      <c r="C4022" s="319"/>
      <c r="D4022" s="319"/>
    </row>
    <row r="4023" spans="3:4">
      <c r="C4023" s="319"/>
      <c r="D4023" s="319"/>
    </row>
    <row r="4024" spans="3:4">
      <c r="C4024" s="319"/>
      <c r="D4024" s="319"/>
    </row>
    <row r="4025" spans="3:4">
      <c r="C4025" s="319"/>
      <c r="D4025" s="319"/>
    </row>
    <row r="4026" spans="3:4">
      <c r="C4026" s="319"/>
      <c r="D4026" s="319"/>
    </row>
    <row r="4027" spans="3:4">
      <c r="C4027" s="319"/>
      <c r="D4027" s="319"/>
    </row>
    <row r="4028" spans="3:4">
      <c r="C4028" s="319"/>
      <c r="D4028" s="319"/>
    </row>
    <row r="4029" spans="3:4">
      <c r="C4029" s="319"/>
      <c r="D4029" s="319"/>
    </row>
    <row r="4030" spans="3:4">
      <c r="C4030" s="319"/>
      <c r="D4030" s="319"/>
    </row>
    <row r="4031" spans="3:4">
      <c r="C4031" s="319"/>
      <c r="D4031" s="319"/>
    </row>
    <row r="4032" spans="3:4">
      <c r="C4032" s="319"/>
      <c r="D4032" s="319"/>
    </row>
    <row r="4033" spans="3:4">
      <c r="C4033" s="319"/>
      <c r="D4033" s="319"/>
    </row>
    <row r="4034" spans="3:4">
      <c r="C4034" s="319"/>
      <c r="D4034" s="319"/>
    </row>
    <row r="4035" spans="3:4">
      <c r="C4035" s="319"/>
      <c r="D4035" s="319"/>
    </row>
    <row r="4036" spans="3:4">
      <c r="C4036" s="319"/>
      <c r="D4036" s="319"/>
    </row>
    <row r="4037" spans="3:4">
      <c r="C4037" s="319"/>
      <c r="D4037" s="319"/>
    </row>
    <row r="4038" spans="3:4">
      <c r="C4038" s="319"/>
      <c r="D4038" s="319"/>
    </row>
    <row r="4039" spans="3:4">
      <c r="C4039" s="319"/>
      <c r="D4039" s="319"/>
    </row>
    <row r="4040" spans="3:4">
      <c r="C4040" s="319"/>
      <c r="D4040" s="319"/>
    </row>
    <row r="4041" spans="3:4">
      <c r="C4041" s="319"/>
      <c r="D4041" s="319"/>
    </row>
    <row r="4042" spans="3:4">
      <c r="C4042" s="319"/>
      <c r="D4042" s="319"/>
    </row>
    <row r="4043" spans="3:4">
      <c r="C4043" s="319"/>
      <c r="D4043" s="319"/>
    </row>
    <row r="4044" spans="3:4">
      <c r="C4044" s="319"/>
      <c r="D4044" s="319"/>
    </row>
    <row r="4045" spans="3:4">
      <c r="C4045" s="319"/>
      <c r="D4045" s="319"/>
    </row>
    <row r="4046" spans="3:4">
      <c r="C4046" s="319"/>
      <c r="D4046" s="319"/>
    </row>
    <row r="4047" spans="3:4">
      <c r="C4047" s="319"/>
      <c r="D4047" s="319"/>
    </row>
    <row r="4048" spans="3:4">
      <c r="C4048" s="319"/>
      <c r="D4048" s="319"/>
    </row>
    <row r="4049" spans="3:4">
      <c r="C4049" s="319"/>
      <c r="D4049" s="319"/>
    </row>
    <row r="4050" spans="3:4">
      <c r="C4050" s="319"/>
      <c r="D4050" s="319"/>
    </row>
    <row r="4051" spans="3:4">
      <c r="C4051" s="319"/>
      <c r="D4051" s="319"/>
    </row>
    <row r="4052" spans="3:4">
      <c r="C4052" s="319"/>
      <c r="D4052" s="319"/>
    </row>
    <row r="4053" spans="3:4">
      <c r="C4053" s="319"/>
      <c r="D4053" s="319"/>
    </row>
    <row r="4054" spans="3:4">
      <c r="C4054" s="319"/>
      <c r="D4054" s="319"/>
    </row>
    <row r="4055" spans="3:4">
      <c r="C4055" s="319"/>
      <c r="D4055" s="319"/>
    </row>
    <row r="4056" spans="3:4">
      <c r="C4056" s="319"/>
      <c r="D4056" s="319"/>
    </row>
    <row r="4057" spans="3:4">
      <c r="C4057" s="319"/>
      <c r="D4057" s="319"/>
    </row>
    <row r="4058" spans="3:4">
      <c r="C4058" s="319"/>
      <c r="D4058" s="319"/>
    </row>
    <row r="4059" spans="3:4">
      <c r="C4059" s="319"/>
      <c r="D4059" s="319"/>
    </row>
    <row r="4060" spans="3:4">
      <c r="C4060" s="319"/>
      <c r="D4060" s="319"/>
    </row>
    <row r="4061" spans="3:4">
      <c r="C4061" s="319"/>
      <c r="D4061" s="319"/>
    </row>
    <row r="4062" spans="3:4">
      <c r="C4062" s="319"/>
      <c r="D4062" s="319"/>
    </row>
    <row r="4063" spans="3:4">
      <c r="C4063" s="319"/>
      <c r="D4063" s="319"/>
    </row>
    <row r="4064" spans="3:4">
      <c r="C4064" s="319"/>
      <c r="D4064" s="319"/>
    </row>
    <row r="4065" spans="3:4">
      <c r="C4065" s="319"/>
      <c r="D4065" s="319"/>
    </row>
    <row r="4066" spans="3:4">
      <c r="C4066" s="319"/>
      <c r="D4066" s="319"/>
    </row>
    <row r="4067" spans="3:4">
      <c r="C4067" s="319"/>
      <c r="D4067" s="319"/>
    </row>
    <row r="4068" spans="3:4">
      <c r="C4068" s="319"/>
      <c r="D4068" s="319"/>
    </row>
    <row r="4069" spans="3:4">
      <c r="C4069" s="319"/>
      <c r="D4069" s="319"/>
    </row>
    <row r="4070" spans="3:4">
      <c r="C4070" s="319"/>
      <c r="D4070" s="319"/>
    </row>
    <row r="4071" spans="3:4">
      <c r="C4071" s="319"/>
      <c r="D4071" s="319"/>
    </row>
    <row r="4072" spans="3:4">
      <c r="C4072" s="319"/>
      <c r="D4072" s="319"/>
    </row>
    <row r="4073" spans="3:4">
      <c r="C4073" s="319"/>
      <c r="D4073" s="319"/>
    </row>
    <row r="4074" spans="3:4">
      <c r="C4074" s="319"/>
      <c r="D4074" s="319"/>
    </row>
    <row r="4075" spans="3:4">
      <c r="C4075" s="319"/>
      <c r="D4075" s="319"/>
    </row>
    <row r="4076" spans="3:4">
      <c r="C4076" s="319"/>
      <c r="D4076" s="319"/>
    </row>
    <row r="4077" spans="3:4">
      <c r="C4077" s="319"/>
      <c r="D4077" s="319"/>
    </row>
    <row r="4078" spans="3:4">
      <c r="C4078" s="319"/>
      <c r="D4078" s="319"/>
    </row>
    <row r="4079" spans="3:4">
      <c r="C4079" s="319"/>
      <c r="D4079" s="319"/>
    </row>
    <row r="4080" spans="3:4">
      <c r="C4080" s="319"/>
      <c r="D4080" s="319"/>
    </row>
    <row r="4081" spans="3:4">
      <c r="C4081" s="319"/>
      <c r="D4081" s="319"/>
    </row>
    <row r="4082" spans="3:4">
      <c r="C4082" s="319"/>
      <c r="D4082" s="319"/>
    </row>
    <row r="4083" spans="3:4">
      <c r="C4083" s="319"/>
      <c r="D4083" s="319"/>
    </row>
    <row r="4084" spans="3:4">
      <c r="C4084" s="319"/>
      <c r="D4084" s="319"/>
    </row>
    <row r="4085" spans="3:4">
      <c r="C4085" s="319"/>
      <c r="D4085" s="319"/>
    </row>
    <row r="4086" spans="3:4">
      <c r="C4086" s="319"/>
      <c r="D4086" s="319"/>
    </row>
    <row r="4087" spans="3:4">
      <c r="C4087" s="319"/>
      <c r="D4087" s="319"/>
    </row>
    <row r="4088" spans="3:4">
      <c r="C4088" s="319"/>
      <c r="D4088" s="319"/>
    </row>
    <row r="4089" spans="3:4">
      <c r="C4089" s="319"/>
      <c r="D4089" s="319"/>
    </row>
    <row r="4090" spans="3:4">
      <c r="C4090" s="319"/>
      <c r="D4090" s="319"/>
    </row>
    <row r="4091" spans="3:4">
      <c r="C4091" s="319"/>
      <c r="D4091" s="319"/>
    </row>
    <row r="4092" spans="3:4">
      <c r="C4092" s="319"/>
      <c r="D4092" s="319"/>
    </row>
    <row r="4093" spans="3:4">
      <c r="C4093" s="319"/>
      <c r="D4093" s="319"/>
    </row>
    <row r="4094" spans="3:4">
      <c r="C4094" s="319"/>
      <c r="D4094" s="319"/>
    </row>
    <row r="4095" spans="3:4">
      <c r="C4095" s="319"/>
      <c r="D4095" s="319"/>
    </row>
    <row r="4096" spans="3:4">
      <c r="C4096" s="319"/>
      <c r="D4096" s="319"/>
    </row>
    <row r="4097" spans="3:4">
      <c r="C4097" s="319"/>
      <c r="D4097" s="319"/>
    </row>
    <row r="4098" spans="3:4">
      <c r="C4098" s="319"/>
      <c r="D4098" s="319"/>
    </row>
    <row r="4099" spans="3:4">
      <c r="C4099" s="319"/>
      <c r="D4099" s="319"/>
    </row>
    <row r="4100" spans="3:4">
      <c r="C4100" s="319"/>
      <c r="D4100" s="319"/>
    </row>
    <row r="4101" spans="3:4">
      <c r="C4101" s="319"/>
      <c r="D4101" s="319"/>
    </row>
    <row r="4102" spans="3:4">
      <c r="C4102" s="319"/>
      <c r="D4102" s="319"/>
    </row>
    <row r="4103" spans="3:4">
      <c r="C4103" s="319"/>
      <c r="D4103" s="319"/>
    </row>
    <row r="4104" spans="3:4">
      <c r="C4104" s="319"/>
      <c r="D4104" s="319"/>
    </row>
    <row r="4105" spans="3:4">
      <c r="C4105" s="319"/>
      <c r="D4105" s="319"/>
    </row>
    <row r="4106" spans="3:4">
      <c r="C4106" s="319"/>
      <c r="D4106" s="319"/>
    </row>
    <row r="4107" spans="3:4">
      <c r="C4107" s="319"/>
      <c r="D4107" s="319"/>
    </row>
    <row r="4108" spans="3:4">
      <c r="C4108" s="319"/>
      <c r="D4108" s="319"/>
    </row>
    <row r="4109" spans="3:4">
      <c r="C4109" s="319"/>
      <c r="D4109" s="319"/>
    </row>
    <row r="4110" spans="3:4">
      <c r="C4110" s="319"/>
      <c r="D4110" s="319"/>
    </row>
    <row r="4111" spans="3:4">
      <c r="C4111" s="319"/>
      <c r="D4111" s="319"/>
    </row>
    <row r="4112" spans="3:4">
      <c r="C4112" s="319"/>
      <c r="D4112" s="319"/>
    </row>
    <row r="4113" spans="3:4">
      <c r="C4113" s="319"/>
      <c r="D4113" s="319"/>
    </row>
    <row r="4114" spans="3:4">
      <c r="C4114" s="319"/>
      <c r="D4114" s="319"/>
    </row>
    <row r="4115" spans="3:4">
      <c r="C4115" s="319"/>
      <c r="D4115" s="319"/>
    </row>
    <row r="4116" spans="3:4">
      <c r="C4116" s="319"/>
      <c r="D4116" s="319"/>
    </row>
    <row r="4117" spans="3:4">
      <c r="C4117" s="319"/>
      <c r="D4117" s="319"/>
    </row>
    <row r="4118" spans="3:4">
      <c r="C4118" s="319"/>
      <c r="D4118" s="319"/>
    </row>
    <row r="4119" spans="3:4">
      <c r="C4119" s="319"/>
      <c r="D4119" s="319"/>
    </row>
    <row r="4120" spans="3:4">
      <c r="C4120" s="319"/>
      <c r="D4120" s="319"/>
    </row>
    <row r="4121" spans="3:4">
      <c r="C4121" s="319"/>
      <c r="D4121" s="319"/>
    </row>
    <row r="4122" spans="3:4">
      <c r="C4122" s="319"/>
      <c r="D4122" s="319"/>
    </row>
    <row r="4123" spans="3:4">
      <c r="C4123" s="319"/>
      <c r="D4123" s="319"/>
    </row>
    <row r="4124" spans="3:4">
      <c r="C4124" s="319"/>
      <c r="D4124" s="319"/>
    </row>
    <row r="4125" spans="3:4">
      <c r="C4125" s="319"/>
      <c r="D4125" s="319"/>
    </row>
    <row r="4126" spans="3:4">
      <c r="C4126" s="319"/>
      <c r="D4126" s="319"/>
    </row>
    <row r="4127" spans="3:4">
      <c r="C4127" s="319"/>
      <c r="D4127" s="319"/>
    </row>
    <row r="4128" spans="3:4">
      <c r="C4128" s="319"/>
      <c r="D4128" s="319"/>
    </row>
    <row r="4129" spans="3:4">
      <c r="C4129" s="319"/>
      <c r="D4129" s="319"/>
    </row>
    <row r="4130" spans="3:4">
      <c r="C4130" s="319"/>
      <c r="D4130" s="319"/>
    </row>
    <row r="4131" spans="3:4">
      <c r="C4131" s="319"/>
      <c r="D4131" s="319"/>
    </row>
    <row r="4132" spans="3:4">
      <c r="C4132" s="319"/>
      <c r="D4132" s="319"/>
    </row>
    <row r="4133" spans="3:4">
      <c r="C4133" s="319"/>
      <c r="D4133" s="319"/>
    </row>
    <row r="4134" spans="3:4">
      <c r="C4134" s="319"/>
      <c r="D4134" s="319"/>
    </row>
    <row r="4135" spans="3:4">
      <c r="C4135" s="319"/>
      <c r="D4135" s="319"/>
    </row>
    <row r="4136" spans="3:4">
      <c r="C4136" s="319"/>
      <c r="D4136" s="319"/>
    </row>
    <row r="4137" spans="3:4">
      <c r="C4137" s="319"/>
      <c r="D4137" s="319"/>
    </row>
    <row r="4138" spans="3:4">
      <c r="C4138" s="319"/>
      <c r="D4138" s="319"/>
    </row>
    <row r="4139" spans="3:4">
      <c r="C4139" s="319"/>
      <c r="D4139" s="319"/>
    </row>
    <row r="4140" spans="3:4">
      <c r="C4140" s="319"/>
      <c r="D4140" s="319"/>
    </row>
    <row r="4141" spans="3:4">
      <c r="C4141" s="319"/>
      <c r="D4141" s="319"/>
    </row>
    <row r="4142" spans="3:4">
      <c r="C4142" s="319"/>
      <c r="D4142" s="319"/>
    </row>
    <row r="4143" spans="3:4">
      <c r="C4143" s="319"/>
      <c r="D4143" s="319"/>
    </row>
    <row r="4144" spans="3:4">
      <c r="C4144" s="319"/>
      <c r="D4144" s="319"/>
    </row>
    <row r="4145" spans="3:4">
      <c r="C4145" s="319"/>
      <c r="D4145" s="319"/>
    </row>
    <row r="4146" spans="3:4">
      <c r="C4146" s="319"/>
      <c r="D4146" s="319"/>
    </row>
    <row r="4147" spans="3:4">
      <c r="C4147" s="319"/>
      <c r="D4147" s="319"/>
    </row>
    <row r="4148" spans="3:4">
      <c r="C4148" s="319"/>
      <c r="D4148" s="319"/>
    </row>
    <row r="4149" spans="3:4">
      <c r="C4149" s="319"/>
      <c r="D4149" s="319"/>
    </row>
    <row r="4150" spans="3:4">
      <c r="C4150" s="319"/>
      <c r="D4150" s="319"/>
    </row>
    <row r="4151" spans="3:4">
      <c r="C4151" s="319"/>
      <c r="D4151" s="319"/>
    </row>
    <row r="4152" spans="3:4">
      <c r="C4152" s="319"/>
      <c r="D4152" s="319"/>
    </row>
    <row r="4153" spans="3:4">
      <c r="C4153" s="319"/>
      <c r="D4153" s="319"/>
    </row>
    <row r="4154" spans="3:4">
      <c r="C4154" s="319"/>
      <c r="D4154" s="319"/>
    </row>
    <row r="4155" spans="3:4">
      <c r="C4155" s="319"/>
      <c r="D4155" s="319"/>
    </row>
    <row r="4156" spans="3:4">
      <c r="C4156" s="319"/>
      <c r="D4156" s="319"/>
    </row>
    <row r="4157" spans="3:4">
      <c r="C4157" s="319"/>
      <c r="D4157" s="319"/>
    </row>
    <row r="4158" spans="3:4">
      <c r="C4158" s="319"/>
      <c r="D4158" s="319"/>
    </row>
    <row r="4159" spans="3:4">
      <c r="C4159" s="319"/>
      <c r="D4159" s="319"/>
    </row>
    <row r="4160" spans="3:4">
      <c r="C4160" s="319"/>
      <c r="D4160" s="319"/>
    </row>
    <row r="4161" spans="3:4">
      <c r="C4161" s="319"/>
      <c r="D4161" s="319"/>
    </row>
    <row r="4162" spans="3:4">
      <c r="C4162" s="319"/>
      <c r="D4162" s="319"/>
    </row>
    <row r="4163" spans="3:4">
      <c r="C4163" s="319"/>
      <c r="D4163" s="319"/>
    </row>
    <row r="4164" spans="3:4">
      <c r="C4164" s="319"/>
      <c r="D4164" s="319"/>
    </row>
    <row r="4165" spans="3:4">
      <c r="C4165" s="319"/>
      <c r="D4165" s="319"/>
    </row>
    <row r="4166" spans="3:4">
      <c r="C4166" s="319"/>
      <c r="D4166" s="319"/>
    </row>
    <row r="4167" spans="3:4">
      <c r="C4167" s="319"/>
      <c r="D4167" s="319"/>
    </row>
    <row r="4168" spans="3:4">
      <c r="C4168" s="319"/>
      <c r="D4168" s="319"/>
    </row>
    <row r="4169" spans="3:4">
      <c r="C4169" s="319"/>
      <c r="D4169" s="319"/>
    </row>
    <row r="4170" spans="3:4">
      <c r="C4170" s="319"/>
      <c r="D4170" s="319"/>
    </row>
    <row r="4171" spans="3:4">
      <c r="C4171" s="319"/>
      <c r="D4171" s="319"/>
    </row>
    <row r="4172" spans="3:4">
      <c r="C4172" s="319"/>
      <c r="D4172" s="319"/>
    </row>
    <row r="4173" spans="3:4">
      <c r="C4173" s="319"/>
      <c r="D4173" s="319"/>
    </row>
    <row r="4174" spans="3:4">
      <c r="C4174" s="319"/>
      <c r="D4174" s="319"/>
    </row>
    <row r="4175" spans="3:4">
      <c r="C4175" s="319"/>
      <c r="D4175" s="319"/>
    </row>
    <row r="4176" spans="3:4">
      <c r="C4176" s="319"/>
      <c r="D4176" s="319"/>
    </row>
    <row r="4177" spans="3:4">
      <c r="C4177" s="319"/>
      <c r="D4177" s="319"/>
    </row>
    <row r="4178" spans="3:4">
      <c r="C4178" s="319"/>
      <c r="D4178" s="319"/>
    </row>
    <row r="4179" spans="3:4">
      <c r="C4179" s="319"/>
      <c r="D4179" s="319"/>
    </row>
    <row r="4180" spans="3:4">
      <c r="C4180" s="319"/>
      <c r="D4180" s="319"/>
    </row>
    <row r="4181" spans="3:4">
      <c r="C4181" s="319"/>
      <c r="D4181" s="319"/>
    </row>
    <row r="4182" spans="3:4">
      <c r="C4182" s="319"/>
      <c r="D4182" s="319"/>
    </row>
    <row r="4183" spans="3:4">
      <c r="C4183" s="319"/>
      <c r="D4183" s="319"/>
    </row>
    <row r="4184" spans="3:4">
      <c r="C4184" s="319"/>
      <c r="D4184" s="319"/>
    </row>
    <row r="4185" spans="3:4">
      <c r="C4185" s="319"/>
      <c r="D4185" s="319"/>
    </row>
    <row r="4186" spans="3:4">
      <c r="C4186" s="319"/>
      <c r="D4186" s="319"/>
    </row>
    <row r="4187" spans="3:4">
      <c r="C4187" s="319"/>
      <c r="D4187" s="319"/>
    </row>
    <row r="4188" spans="3:4">
      <c r="C4188" s="319"/>
      <c r="D4188" s="319"/>
    </row>
    <row r="4189" spans="3:4">
      <c r="C4189" s="319"/>
      <c r="D4189" s="319"/>
    </row>
    <row r="4190" spans="3:4">
      <c r="C4190" s="319"/>
      <c r="D4190" s="319"/>
    </row>
    <row r="4191" spans="3:4">
      <c r="C4191" s="319"/>
      <c r="D4191" s="319"/>
    </row>
    <row r="4192" spans="3:4">
      <c r="C4192" s="319"/>
      <c r="D4192" s="319"/>
    </row>
    <row r="4193" spans="3:4">
      <c r="C4193" s="319"/>
      <c r="D4193" s="319"/>
    </row>
    <row r="4194" spans="3:4">
      <c r="C4194" s="319"/>
      <c r="D4194" s="319"/>
    </row>
    <row r="4195" spans="3:4">
      <c r="C4195" s="319"/>
      <c r="D4195" s="319"/>
    </row>
    <row r="4196" spans="3:4">
      <c r="C4196" s="319"/>
      <c r="D4196" s="319"/>
    </row>
    <row r="4197" spans="3:4">
      <c r="C4197" s="319"/>
      <c r="D4197" s="319"/>
    </row>
    <row r="4198" spans="3:4">
      <c r="C4198" s="319"/>
      <c r="D4198" s="319"/>
    </row>
    <row r="4199" spans="3:4">
      <c r="C4199" s="319"/>
      <c r="D4199" s="319"/>
    </row>
    <row r="4200" spans="3:4">
      <c r="C4200" s="319"/>
      <c r="D4200" s="319"/>
    </row>
    <row r="4201" spans="3:4">
      <c r="C4201" s="319"/>
      <c r="D4201" s="319"/>
    </row>
    <row r="4202" spans="3:4">
      <c r="C4202" s="319"/>
      <c r="D4202" s="319"/>
    </row>
    <row r="4203" spans="3:4">
      <c r="C4203" s="319"/>
      <c r="D4203" s="319"/>
    </row>
    <row r="4204" spans="3:4">
      <c r="C4204" s="319"/>
      <c r="D4204" s="319"/>
    </row>
    <row r="4205" spans="3:4">
      <c r="C4205" s="319"/>
      <c r="D4205" s="319"/>
    </row>
    <row r="4206" spans="3:4">
      <c r="C4206" s="319"/>
      <c r="D4206" s="319"/>
    </row>
    <row r="4207" spans="3:4">
      <c r="C4207" s="319"/>
      <c r="D4207" s="319"/>
    </row>
    <row r="4208" spans="3:4">
      <c r="C4208" s="319"/>
      <c r="D4208" s="319"/>
    </row>
    <row r="4209" spans="3:4">
      <c r="C4209" s="319"/>
      <c r="D4209" s="319"/>
    </row>
    <row r="4210" spans="3:4">
      <c r="C4210" s="319"/>
      <c r="D4210" s="319"/>
    </row>
    <row r="4211" spans="3:4">
      <c r="C4211" s="319"/>
      <c r="D4211" s="319"/>
    </row>
    <row r="4212" spans="3:4">
      <c r="C4212" s="319"/>
      <c r="D4212" s="319"/>
    </row>
    <row r="4213" spans="3:4">
      <c r="C4213" s="319"/>
      <c r="D4213" s="319"/>
    </row>
    <row r="4214" spans="3:4">
      <c r="C4214" s="319"/>
      <c r="D4214" s="319"/>
    </row>
    <row r="4215" spans="3:4">
      <c r="C4215" s="319"/>
      <c r="D4215" s="319"/>
    </row>
    <row r="4216" spans="3:4">
      <c r="C4216" s="319"/>
      <c r="D4216" s="319"/>
    </row>
    <row r="4217" spans="3:4">
      <c r="C4217" s="319"/>
      <c r="D4217" s="319"/>
    </row>
    <row r="4218" spans="3:4">
      <c r="C4218" s="319"/>
      <c r="D4218" s="319"/>
    </row>
    <row r="4219" spans="3:4">
      <c r="C4219" s="319"/>
      <c r="D4219" s="319"/>
    </row>
    <row r="4220" spans="3:4">
      <c r="C4220" s="319"/>
      <c r="D4220" s="319"/>
    </row>
    <row r="4221" spans="3:4">
      <c r="C4221" s="319"/>
      <c r="D4221" s="319"/>
    </row>
    <row r="4222" spans="3:4">
      <c r="C4222" s="319"/>
      <c r="D4222" s="319"/>
    </row>
    <row r="4223" spans="3:4">
      <c r="C4223" s="319"/>
      <c r="D4223" s="319"/>
    </row>
    <row r="4224" spans="3:4">
      <c r="C4224" s="319"/>
      <c r="D4224" s="319"/>
    </row>
    <row r="4225" spans="3:4">
      <c r="C4225" s="319"/>
      <c r="D4225" s="319"/>
    </row>
    <row r="4226" spans="3:4">
      <c r="C4226" s="319"/>
      <c r="D4226" s="319"/>
    </row>
    <row r="4227" spans="3:4">
      <c r="C4227" s="319"/>
      <c r="D4227" s="319"/>
    </row>
    <row r="4228" spans="3:4">
      <c r="C4228" s="319"/>
      <c r="D4228" s="319"/>
    </row>
    <row r="4229" spans="3:4">
      <c r="C4229" s="319"/>
      <c r="D4229" s="319"/>
    </row>
    <row r="4230" spans="3:4">
      <c r="C4230" s="319"/>
      <c r="D4230" s="319"/>
    </row>
    <row r="4231" spans="3:4">
      <c r="C4231" s="319"/>
      <c r="D4231" s="319"/>
    </row>
    <row r="4232" spans="3:4">
      <c r="C4232" s="319"/>
      <c r="D4232" s="319"/>
    </row>
    <row r="4233" spans="3:4">
      <c r="C4233" s="319"/>
      <c r="D4233" s="319"/>
    </row>
    <row r="4234" spans="3:4">
      <c r="C4234" s="319"/>
      <c r="D4234" s="319"/>
    </row>
    <row r="4235" spans="3:4">
      <c r="C4235" s="319"/>
      <c r="D4235" s="319"/>
    </row>
    <row r="4236" spans="3:4">
      <c r="C4236" s="319"/>
      <c r="D4236" s="319"/>
    </row>
    <row r="4237" spans="3:4">
      <c r="C4237" s="319"/>
      <c r="D4237" s="319"/>
    </row>
    <row r="4238" spans="3:4">
      <c r="C4238" s="319"/>
      <c r="D4238" s="319"/>
    </row>
    <row r="4239" spans="3:4">
      <c r="C4239" s="319"/>
      <c r="D4239" s="319"/>
    </row>
    <row r="4240" spans="3:4">
      <c r="C4240" s="319"/>
      <c r="D4240" s="319"/>
    </row>
    <row r="4241" spans="3:4">
      <c r="C4241" s="319"/>
      <c r="D4241" s="319"/>
    </row>
    <row r="4242" spans="3:4">
      <c r="C4242" s="319"/>
      <c r="D4242" s="319"/>
    </row>
    <row r="4243" spans="3:4">
      <c r="C4243" s="319"/>
      <c r="D4243" s="319"/>
    </row>
    <row r="4244" spans="3:4">
      <c r="C4244" s="319"/>
      <c r="D4244" s="319"/>
    </row>
    <row r="4245" spans="3:4">
      <c r="C4245" s="319"/>
      <c r="D4245" s="319"/>
    </row>
    <row r="4246" spans="3:4">
      <c r="C4246" s="319"/>
      <c r="D4246" s="319"/>
    </row>
    <row r="4247" spans="3:4">
      <c r="C4247" s="319"/>
      <c r="D4247" s="319"/>
    </row>
    <row r="4248" spans="3:4">
      <c r="C4248" s="319"/>
      <c r="D4248" s="319"/>
    </row>
    <row r="4249" spans="3:4">
      <c r="C4249" s="319"/>
      <c r="D4249" s="319"/>
    </row>
    <row r="4250" spans="3:4">
      <c r="C4250" s="319"/>
      <c r="D4250" s="319"/>
    </row>
    <row r="4251" spans="3:4">
      <c r="C4251" s="319"/>
      <c r="D4251" s="319"/>
    </row>
    <row r="4252" spans="3:4">
      <c r="C4252" s="319"/>
      <c r="D4252" s="319"/>
    </row>
    <row r="4253" spans="3:4">
      <c r="C4253" s="319"/>
      <c r="D4253" s="319"/>
    </row>
    <row r="4254" spans="3:4">
      <c r="C4254" s="319"/>
      <c r="D4254" s="319"/>
    </row>
    <row r="4255" spans="3:4">
      <c r="C4255" s="319"/>
      <c r="D4255" s="319"/>
    </row>
    <row r="4256" spans="3:4">
      <c r="C4256" s="319"/>
      <c r="D4256" s="319"/>
    </row>
    <row r="4257" spans="3:4">
      <c r="C4257" s="319"/>
      <c r="D4257" s="319"/>
    </row>
    <row r="4258" spans="3:4">
      <c r="C4258" s="319"/>
      <c r="D4258" s="319"/>
    </row>
    <row r="4259" spans="3:4">
      <c r="C4259" s="319"/>
      <c r="D4259" s="319"/>
    </row>
    <row r="4260" spans="3:4">
      <c r="C4260" s="319"/>
      <c r="D4260" s="319"/>
    </row>
    <row r="4261" spans="3:4">
      <c r="C4261" s="319"/>
      <c r="D4261" s="319"/>
    </row>
    <row r="4262" spans="3:4">
      <c r="C4262" s="319"/>
      <c r="D4262" s="319"/>
    </row>
    <row r="4263" spans="3:4">
      <c r="C4263" s="319"/>
      <c r="D4263" s="319"/>
    </row>
    <row r="4264" spans="3:4">
      <c r="C4264" s="319"/>
      <c r="D4264" s="319"/>
    </row>
    <row r="4265" spans="3:4">
      <c r="C4265" s="319"/>
      <c r="D4265" s="319"/>
    </row>
    <row r="4266" spans="3:4">
      <c r="C4266" s="319"/>
      <c r="D4266" s="319"/>
    </row>
    <row r="4267" spans="3:4">
      <c r="C4267" s="319"/>
      <c r="D4267" s="319"/>
    </row>
    <row r="4268" spans="3:4">
      <c r="C4268" s="319"/>
      <c r="D4268" s="319"/>
    </row>
    <row r="4269" spans="3:4">
      <c r="C4269" s="319"/>
      <c r="D4269" s="319"/>
    </row>
    <row r="4270" spans="3:4">
      <c r="C4270" s="319"/>
      <c r="D4270" s="319"/>
    </row>
    <row r="4271" spans="3:4">
      <c r="C4271" s="319"/>
      <c r="D4271" s="319"/>
    </row>
    <row r="4272" spans="3:4">
      <c r="C4272" s="319"/>
      <c r="D4272" s="319"/>
    </row>
    <row r="4273" spans="3:4">
      <c r="C4273" s="319"/>
      <c r="D4273" s="319"/>
    </row>
    <row r="4274" spans="3:4">
      <c r="C4274" s="319"/>
      <c r="D4274" s="319"/>
    </row>
    <row r="4275" spans="3:4">
      <c r="C4275" s="319"/>
      <c r="D4275" s="319"/>
    </row>
    <row r="4276" spans="3:4">
      <c r="C4276" s="319"/>
      <c r="D4276" s="319"/>
    </row>
    <row r="4277" spans="3:4">
      <c r="C4277" s="319"/>
      <c r="D4277" s="319"/>
    </row>
    <row r="4278" spans="3:4">
      <c r="C4278" s="319"/>
      <c r="D4278" s="319"/>
    </row>
    <row r="4279" spans="3:4">
      <c r="C4279" s="319"/>
      <c r="D4279" s="319"/>
    </row>
    <row r="4280" spans="3:4">
      <c r="C4280" s="319"/>
      <c r="D4280" s="319"/>
    </row>
    <row r="4281" spans="3:4">
      <c r="C4281" s="319"/>
      <c r="D4281" s="319"/>
    </row>
    <row r="4282" spans="3:4">
      <c r="C4282" s="319"/>
      <c r="D4282" s="319"/>
    </row>
    <row r="4283" spans="3:4">
      <c r="C4283" s="319"/>
      <c r="D4283" s="319"/>
    </row>
    <row r="4284" spans="3:4">
      <c r="C4284" s="319"/>
      <c r="D4284" s="319"/>
    </row>
    <row r="4285" spans="3:4">
      <c r="C4285" s="319"/>
      <c r="D4285" s="319"/>
    </row>
    <row r="4286" spans="3:4">
      <c r="C4286" s="319"/>
      <c r="D4286" s="319"/>
    </row>
    <row r="4287" spans="3:4">
      <c r="C4287" s="319"/>
      <c r="D4287" s="319"/>
    </row>
    <row r="4288" spans="3:4">
      <c r="C4288" s="319"/>
      <c r="D4288" s="319"/>
    </row>
    <row r="4289" spans="3:4">
      <c r="C4289" s="319"/>
      <c r="D4289" s="319"/>
    </row>
    <row r="4290" spans="3:4">
      <c r="C4290" s="319"/>
      <c r="D4290" s="319"/>
    </row>
    <row r="4291" spans="3:4">
      <c r="C4291" s="319"/>
      <c r="D4291" s="319"/>
    </row>
    <row r="4292" spans="3:4">
      <c r="C4292" s="319"/>
      <c r="D4292" s="319"/>
    </row>
    <row r="4293" spans="3:4">
      <c r="C4293" s="319"/>
      <c r="D4293" s="319"/>
    </row>
    <row r="4294" spans="3:4">
      <c r="C4294" s="319"/>
      <c r="D4294" s="319"/>
    </row>
    <row r="4295" spans="3:4">
      <c r="C4295" s="319"/>
      <c r="D4295" s="319"/>
    </row>
    <row r="4296" spans="3:4">
      <c r="C4296" s="319"/>
      <c r="D4296" s="319"/>
    </row>
    <row r="4297" spans="3:4">
      <c r="C4297" s="319"/>
      <c r="D4297" s="319"/>
    </row>
    <row r="4298" spans="3:4">
      <c r="C4298" s="319"/>
      <c r="D4298" s="319"/>
    </row>
    <row r="4299" spans="3:4">
      <c r="C4299" s="319"/>
      <c r="D4299" s="319"/>
    </row>
    <row r="4300" spans="3:4">
      <c r="C4300" s="319"/>
      <c r="D4300" s="319"/>
    </row>
    <row r="4301" spans="3:4">
      <c r="C4301" s="319"/>
      <c r="D4301" s="319"/>
    </row>
    <row r="4302" spans="3:4">
      <c r="C4302" s="319"/>
      <c r="D4302" s="319"/>
    </row>
    <row r="4303" spans="3:4">
      <c r="C4303" s="319"/>
      <c r="D4303" s="319"/>
    </row>
    <row r="4304" spans="3:4">
      <c r="C4304" s="319"/>
      <c r="D4304" s="319"/>
    </row>
    <row r="4305" spans="3:4">
      <c r="C4305" s="319"/>
      <c r="D4305" s="319"/>
    </row>
    <row r="4306" spans="3:4">
      <c r="C4306" s="319"/>
      <c r="D4306" s="319"/>
    </row>
    <row r="4307" spans="3:4">
      <c r="C4307" s="319"/>
      <c r="D4307" s="319"/>
    </row>
    <row r="4308" spans="3:4">
      <c r="C4308" s="319"/>
      <c r="D4308" s="319"/>
    </row>
    <row r="4309" spans="3:4">
      <c r="C4309" s="319"/>
      <c r="D4309" s="319"/>
    </row>
    <row r="4310" spans="3:4">
      <c r="C4310" s="319"/>
      <c r="D4310" s="319"/>
    </row>
    <row r="4311" spans="3:4">
      <c r="C4311" s="319"/>
      <c r="D4311" s="319"/>
    </row>
    <row r="4312" spans="3:4">
      <c r="C4312" s="319"/>
      <c r="D4312" s="319"/>
    </row>
    <row r="4313" spans="3:4">
      <c r="C4313" s="319"/>
      <c r="D4313" s="319"/>
    </row>
    <row r="4314" spans="3:4">
      <c r="C4314" s="319"/>
      <c r="D4314" s="319"/>
    </row>
    <row r="4315" spans="3:4">
      <c r="C4315" s="319"/>
      <c r="D4315" s="319"/>
    </row>
    <row r="4316" spans="3:4">
      <c r="C4316" s="319"/>
      <c r="D4316" s="319"/>
    </row>
    <row r="4317" spans="3:4">
      <c r="C4317" s="319"/>
      <c r="D4317" s="319"/>
    </row>
    <row r="4318" spans="3:4">
      <c r="C4318" s="319"/>
      <c r="D4318" s="319"/>
    </row>
    <row r="4319" spans="3:4">
      <c r="C4319" s="319"/>
      <c r="D4319" s="319"/>
    </row>
    <row r="4320" spans="3:4">
      <c r="C4320" s="319"/>
      <c r="D4320" s="319"/>
    </row>
    <row r="4321" spans="3:4">
      <c r="C4321" s="319"/>
      <c r="D4321" s="319"/>
    </row>
    <row r="4322" spans="3:4">
      <c r="C4322" s="319"/>
      <c r="D4322" s="319"/>
    </row>
    <row r="4323" spans="3:4">
      <c r="C4323" s="319"/>
      <c r="D4323" s="319"/>
    </row>
    <row r="4324" spans="3:4">
      <c r="C4324" s="319"/>
      <c r="D4324" s="319"/>
    </row>
    <row r="4325" spans="3:4">
      <c r="C4325" s="319"/>
      <c r="D4325" s="319"/>
    </row>
    <row r="4326" spans="3:4">
      <c r="C4326" s="319"/>
      <c r="D4326" s="319"/>
    </row>
    <row r="4327" spans="3:4">
      <c r="C4327" s="319"/>
      <c r="D4327" s="319"/>
    </row>
    <row r="4328" spans="3:4">
      <c r="C4328" s="319"/>
      <c r="D4328" s="319"/>
    </row>
    <row r="4329" spans="3:4">
      <c r="C4329" s="319"/>
      <c r="D4329" s="319"/>
    </row>
    <row r="4330" spans="3:4">
      <c r="C4330" s="319"/>
      <c r="D4330" s="319"/>
    </row>
    <row r="4331" spans="3:4">
      <c r="C4331" s="319"/>
      <c r="D4331" s="319"/>
    </row>
    <row r="4332" spans="3:4">
      <c r="C4332" s="319"/>
      <c r="D4332" s="319"/>
    </row>
    <row r="4333" spans="3:4">
      <c r="C4333" s="319"/>
      <c r="D4333" s="319"/>
    </row>
    <row r="4334" spans="3:4">
      <c r="C4334" s="319"/>
      <c r="D4334" s="319"/>
    </row>
    <row r="4335" spans="3:4">
      <c r="C4335" s="319"/>
      <c r="D4335" s="319"/>
    </row>
    <row r="4336" spans="3:4">
      <c r="C4336" s="319"/>
      <c r="D4336" s="319"/>
    </row>
    <row r="4337" spans="3:4">
      <c r="C4337" s="319"/>
      <c r="D4337" s="319"/>
    </row>
    <row r="4338" spans="3:4">
      <c r="C4338" s="319"/>
      <c r="D4338" s="319"/>
    </row>
    <row r="4339" spans="3:4">
      <c r="C4339" s="319"/>
      <c r="D4339" s="319"/>
    </row>
    <row r="4340" spans="3:4">
      <c r="C4340" s="319"/>
      <c r="D4340" s="319"/>
    </row>
    <row r="4341" spans="3:4">
      <c r="C4341" s="319"/>
      <c r="D4341" s="319"/>
    </row>
    <row r="4342" spans="3:4">
      <c r="C4342" s="319"/>
      <c r="D4342" s="319"/>
    </row>
    <row r="4343" spans="3:4">
      <c r="C4343" s="319"/>
      <c r="D4343" s="319"/>
    </row>
    <row r="4344" spans="3:4">
      <c r="C4344" s="319"/>
      <c r="D4344" s="319"/>
    </row>
    <row r="4345" spans="3:4">
      <c r="C4345" s="319"/>
      <c r="D4345" s="319"/>
    </row>
    <row r="4346" spans="3:4">
      <c r="C4346" s="319"/>
      <c r="D4346" s="319"/>
    </row>
    <row r="4347" spans="3:4">
      <c r="C4347" s="319"/>
      <c r="D4347" s="319"/>
    </row>
    <row r="4348" spans="3:4">
      <c r="C4348" s="319"/>
      <c r="D4348" s="319"/>
    </row>
    <row r="4349" spans="3:4">
      <c r="C4349" s="319"/>
      <c r="D4349" s="319"/>
    </row>
    <row r="4350" spans="3:4">
      <c r="C4350" s="319"/>
      <c r="D4350" s="319"/>
    </row>
    <row r="4351" spans="3:4">
      <c r="C4351" s="319"/>
      <c r="D4351" s="319"/>
    </row>
    <row r="4352" spans="3:4">
      <c r="C4352" s="319"/>
      <c r="D4352" s="319"/>
    </row>
    <row r="4353" spans="3:4">
      <c r="C4353" s="319"/>
      <c r="D4353" s="319"/>
    </row>
    <row r="4354" spans="3:4">
      <c r="C4354" s="319"/>
      <c r="D4354" s="319"/>
    </row>
    <row r="4355" spans="3:4">
      <c r="C4355" s="319"/>
      <c r="D4355" s="319"/>
    </row>
    <row r="4356" spans="3:4">
      <c r="C4356" s="319"/>
      <c r="D4356" s="319"/>
    </row>
    <row r="4357" spans="3:4">
      <c r="C4357" s="319"/>
      <c r="D4357" s="319"/>
    </row>
    <row r="4358" spans="3:4">
      <c r="C4358" s="319"/>
      <c r="D4358" s="319"/>
    </row>
    <row r="4359" spans="3:4">
      <c r="C4359" s="319"/>
      <c r="D4359" s="319"/>
    </row>
    <row r="4360" spans="3:4">
      <c r="C4360" s="319"/>
      <c r="D4360" s="319"/>
    </row>
    <row r="4361" spans="3:4">
      <c r="C4361" s="319"/>
      <c r="D4361" s="319"/>
    </row>
    <row r="4362" spans="3:4">
      <c r="C4362" s="319"/>
      <c r="D4362" s="319"/>
    </row>
    <row r="4363" spans="3:4">
      <c r="C4363" s="319"/>
      <c r="D4363" s="319"/>
    </row>
    <row r="4364" spans="3:4">
      <c r="C4364" s="319"/>
      <c r="D4364" s="319"/>
    </row>
    <row r="4365" spans="3:4">
      <c r="C4365" s="319"/>
      <c r="D4365" s="319"/>
    </row>
    <row r="4366" spans="3:4">
      <c r="C4366" s="319"/>
      <c r="D4366" s="319"/>
    </row>
    <row r="4367" spans="3:4">
      <c r="C4367" s="319"/>
      <c r="D4367" s="319"/>
    </row>
    <row r="4368" spans="3:4">
      <c r="C4368" s="319"/>
      <c r="D4368" s="319"/>
    </row>
    <row r="4369" spans="3:4">
      <c r="C4369" s="319"/>
      <c r="D4369" s="319"/>
    </row>
    <row r="4370" spans="3:4">
      <c r="C4370" s="319"/>
      <c r="D4370" s="319"/>
    </row>
    <row r="4371" spans="3:4">
      <c r="C4371" s="319"/>
      <c r="D4371" s="319"/>
    </row>
    <row r="4372" spans="3:4">
      <c r="C4372" s="319"/>
      <c r="D4372" s="319"/>
    </row>
    <row r="4373" spans="3:4">
      <c r="C4373" s="319"/>
      <c r="D4373" s="319"/>
    </row>
    <row r="4374" spans="3:4">
      <c r="C4374" s="319"/>
      <c r="D4374" s="319"/>
    </row>
    <row r="4375" spans="3:4">
      <c r="C4375" s="319"/>
      <c r="D4375" s="319"/>
    </row>
    <row r="4376" spans="3:4">
      <c r="C4376" s="319"/>
      <c r="D4376" s="319"/>
    </row>
    <row r="4377" spans="3:4">
      <c r="C4377" s="319"/>
      <c r="D4377" s="319"/>
    </row>
    <row r="4378" spans="3:4">
      <c r="C4378" s="319"/>
      <c r="D4378" s="319"/>
    </row>
    <row r="4379" spans="3:4">
      <c r="C4379" s="319"/>
      <c r="D4379" s="319"/>
    </row>
    <row r="4380" spans="3:4">
      <c r="C4380" s="319"/>
      <c r="D4380" s="319"/>
    </row>
    <row r="4381" spans="3:4">
      <c r="C4381" s="319"/>
      <c r="D4381" s="319"/>
    </row>
    <row r="4382" spans="3:4">
      <c r="C4382" s="319"/>
      <c r="D4382" s="319"/>
    </row>
    <row r="4383" spans="3:4">
      <c r="C4383" s="319"/>
      <c r="D4383" s="319"/>
    </row>
    <row r="4384" spans="3:4">
      <c r="C4384" s="319"/>
      <c r="D4384" s="319"/>
    </row>
    <row r="4385" spans="3:4">
      <c r="C4385" s="319"/>
      <c r="D4385" s="319"/>
    </row>
    <row r="4386" spans="3:4">
      <c r="C4386" s="319"/>
      <c r="D4386" s="319"/>
    </row>
    <row r="4387" spans="3:4">
      <c r="C4387" s="319"/>
      <c r="D4387" s="319"/>
    </row>
    <row r="4388" spans="3:4">
      <c r="C4388" s="319"/>
      <c r="D4388" s="319"/>
    </row>
    <row r="4389" spans="3:4">
      <c r="C4389" s="319"/>
      <c r="D4389" s="319"/>
    </row>
    <row r="4390" spans="3:4">
      <c r="C4390" s="319"/>
      <c r="D4390" s="319"/>
    </row>
    <row r="4391" spans="3:4">
      <c r="C4391" s="319"/>
      <c r="D4391" s="319"/>
    </row>
    <row r="4392" spans="3:4">
      <c r="C4392" s="319"/>
      <c r="D4392" s="319"/>
    </row>
    <row r="4393" spans="3:4">
      <c r="C4393" s="319"/>
      <c r="D4393" s="319"/>
    </row>
    <row r="4394" spans="3:4">
      <c r="C4394" s="319"/>
      <c r="D4394" s="319"/>
    </row>
    <row r="4395" spans="3:4">
      <c r="C4395" s="319"/>
      <c r="D4395" s="319"/>
    </row>
    <row r="4396" spans="3:4">
      <c r="C4396" s="319"/>
      <c r="D4396" s="319"/>
    </row>
    <row r="4397" spans="3:4">
      <c r="C4397" s="319"/>
      <c r="D4397" s="319"/>
    </row>
    <row r="4398" spans="3:4">
      <c r="C4398" s="319"/>
      <c r="D4398" s="319"/>
    </row>
    <row r="4399" spans="3:4">
      <c r="C4399" s="319"/>
      <c r="D4399" s="319"/>
    </row>
    <row r="4400" spans="3:4">
      <c r="C4400" s="319"/>
      <c r="D4400" s="319"/>
    </row>
    <row r="4401" spans="3:4">
      <c r="C4401" s="319"/>
      <c r="D4401" s="319"/>
    </row>
    <row r="4402" spans="3:4">
      <c r="C4402" s="319"/>
      <c r="D4402" s="319"/>
    </row>
    <row r="4403" spans="3:4">
      <c r="C4403" s="319"/>
      <c r="D4403" s="319"/>
    </row>
    <row r="4404" spans="3:4">
      <c r="C4404" s="319"/>
      <c r="D4404" s="319"/>
    </row>
    <row r="4405" spans="3:4">
      <c r="C4405" s="319"/>
      <c r="D4405" s="319"/>
    </row>
    <row r="4406" spans="3:4">
      <c r="C4406" s="319"/>
      <c r="D4406" s="319"/>
    </row>
    <row r="4407" spans="3:4">
      <c r="C4407" s="319"/>
      <c r="D4407" s="319"/>
    </row>
    <row r="4408" spans="3:4">
      <c r="C4408" s="319"/>
      <c r="D4408" s="319"/>
    </row>
    <row r="4409" spans="3:4">
      <c r="C4409" s="319"/>
      <c r="D4409" s="319"/>
    </row>
    <row r="4410" spans="3:4">
      <c r="C4410" s="319"/>
      <c r="D4410" s="319"/>
    </row>
    <row r="4411" spans="3:4">
      <c r="C4411" s="319"/>
      <c r="D4411" s="319"/>
    </row>
    <row r="4412" spans="3:4">
      <c r="C4412" s="319"/>
      <c r="D4412" s="319"/>
    </row>
    <row r="4413" spans="3:4">
      <c r="C4413" s="319"/>
      <c r="D4413" s="319"/>
    </row>
    <row r="4414" spans="3:4">
      <c r="C4414" s="319"/>
      <c r="D4414" s="319"/>
    </row>
    <row r="4415" spans="3:4">
      <c r="C4415" s="319"/>
      <c r="D4415" s="319"/>
    </row>
    <row r="4416" spans="3:4">
      <c r="C4416" s="319"/>
      <c r="D4416" s="319"/>
    </row>
    <row r="4417" spans="3:4">
      <c r="C4417" s="319"/>
      <c r="D4417" s="319"/>
    </row>
    <row r="4418" spans="3:4">
      <c r="C4418" s="319"/>
      <c r="D4418" s="319"/>
    </row>
    <row r="4419" spans="3:4">
      <c r="C4419" s="319"/>
      <c r="D4419" s="319"/>
    </row>
    <row r="4420" spans="3:4">
      <c r="C4420" s="319"/>
      <c r="D4420" s="319"/>
    </row>
    <row r="4421" spans="3:4">
      <c r="C4421" s="319"/>
      <c r="D4421" s="319"/>
    </row>
    <row r="4422" spans="3:4">
      <c r="C4422" s="319"/>
      <c r="D4422" s="319"/>
    </row>
    <row r="4423" spans="3:4">
      <c r="C4423" s="319"/>
      <c r="D4423" s="319"/>
    </row>
    <row r="4424" spans="3:4">
      <c r="C4424" s="319"/>
      <c r="D4424" s="319"/>
    </row>
    <row r="4425" spans="3:4">
      <c r="C4425" s="319"/>
      <c r="D4425" s="319"/>
    </row>
    <row r="4426" spans="3:4">
      <c r="C4426" s="319"/>
      <c r="D4426" s="319"/>
    </row>
    <row r="4427" spans="3:4">
      <c r="C4427" s="319"/>
      <c r="D4427" s="319"/>
    </row>
    <row r="4428" spans="3:4">
      <c r="C4428" s="319"/>
      <c r="D4428" s="319"/>
    </row>
    <row r="4429" spans="3:4">
      <c r="C4429" s="319"/>
      <c r="D4429" s="319"/>
    </row>
    <row r="4430" spans="3:4">
      <c r="C4430" s="319"/>
      <c r="D4430" s="319"/>
    </row>
    <row r="4431" spans="3:4">
      <c r="C4431" s="319"/>
      <c r="D4431" s="319"/>
    </row>
    <row r="4432" spans="3:4">
      <c r="C4432" s="319"/>
      <c r="D4432" s="319"/>
    </row>
    <row r="4433" spans="3:4">
      <c r="C4433" s="319"/>
      <c r="D4433" s="319"/>
    </row>
    <row r="4434" spans="3:4">
      <c r="C4434" s="319"/>
      <c r="D4434" s="319"/>
    </row>
    <row r="4435" spans="3:4">
      <c r="C4435" s="319"/>
      <c r="D4435" s="319"/>
    </row>
    <row r="4436" spans="3:4">
      <c r="C4436" s="319"/>
      <c r="D4436" s="319"/>
    </row>
    <row r="4437" spans="3:4">
      <c r="C4437" s="319"/>
      <c r="D4437" s="319"/>
    </row>
    <row r="4438" spans="3:4">
      <c r="C4438" s="319"/>
      <c r="D4438" s="319"/>
    </row>
    <row r="4439" spans="3:4">
      <c r="C4439" s="319"/>
      <c r="D4439" s="319"/>
    </row>
    <row r="4440" spans="3:4">
      <c r="C4440" s="319"/>
      <c r="D4440" s="319"/>
    </row>
    <row r="4441" spans="3:4">
      <c r="C4441" s="319"/>
      <c r="D4441" s="319"/>
    </row>
    <row r="4442" spans="3:4">
      <c r="C4442" s="319"/>
      <c r="D4442" s="319"/>
    </row>
    <row r="4443" spans="3:4">
      <c r="C4443" s="319"/>
      <c r="D4443" s="319"/>
    </row>
    <row r="4444" spans="3:4">
      <c r="C4444" s="319"/>
      <c r="D4444" s="319"/>
    </row>
    <row r="4445" spans="3:4">
      <c r="C4445" s="319"/>
      <c r="D4445" s="319"/>
    </row>
    <row r="4446" spans="3:4">
      <c r="C4446" s="319"/>
      <c r="D4446" s="319"/>
    </row>
    <row r="4447" spans="3:4">
      <c r="C4447" s="319"/>
      <c r="D4447" s="319"/>
    </row>
    <row r="4448" spans="3:4">
      <c r="C4448" s="319"/>
      <c r="D4448" s="319"/>
    </row>
    <row r="4449" spans="3:4">
      <c r="C4449" s="319"/>
      <c r="D4449" s="319"/>
    </row>
    <row r="4450" spans="3:4">
      <c r="C4450" s="319"/>
      <c r="D4450" s="319"/>
    </row>
    <row r="4451" spans="3:4">
      <c r="C4451" s="319"/>
      <c r="D4451" s="319"/>
    </row>
    <row r="4452" spans="3:4">
      <c r="C4452" s="319"/>
      <c r="D4452" s="319"/>
    </row>
    <row r="4453" spans="3:4">
      <c r="C4453" s="319"/>
      <c r="D4453" s="319"/>
    </row>
    <row r="4454" spans="3:4">
      <c r="C4454" s="319"/>
      <c r="D4454" s="319"/>
    </row>
    <row r="4455" spans="3:4">
      <c r="C4455" s="319"/>
      <c r="D4455" s="319"/>
    </row>
    <row r="4456" spans="3:4">
      <c r="C4456" s="319"/>
      <c r="D4456" s="319"/>
    </row>
    <row r="4457" spans="3:4">
      <c r="C4457" s="319"/>
      <c r="D4457" s="319"/>
    </row>
    <row r="4458" spans="3:4">
      <c r="C4458" s="319"/>
      <c r="D4458" s="319"/>
    </row>
    <row r="4459" spans="3:4">
      <c r="C4459" s="319"/>
      <c r="D4459" s="319"/>
    </row>
    <row r="4460" spans="3:4">
      <c r="C4460" s="319"/>
      <c r="D4460" s="319"/>
    </row>
    <row r="4461" spans="3:4">
      <c r="C4461" s="319"/>
      <c r="D4461" s="319"/>
    </row>
    <row r="4462" spans="3:4">
      <c r="C4462" s="319"/>
      <c r="D4462" s="319"/>
    </row>
    <row r="4463" spans="3:4">
      <c r="C4463" s="319"/>
      <c r="D4463" s="319"/>
    </row>
    <row r="4464" spans="3:4">
      <c r="C4464" s="319"/>
      <c r="D4464" s="319"/>
    </row>
    <row r="4465" spans="3:4">
      <c r="C4465" s="319"/>
      <c r="D4465" s="319"/>
    </row>
    <row r="4466" spans="3:4">
      <c r="C4466" s="319"/>
      <c r="D4466" s="319"/>
    </row>
    <row r="4467" spans="3:4">
      <c r="C4467" s="319"/>
      <c r="D4467" s="319"/>
    </row>
    <row r="4468" spans="3:4">
      <c r="C4468" s="319"/>
      <c r="D4468" s="319"/>
    </row>
    <row r="4469" spans="3:4">
      <c r="C4469" s="319"/>
      <c r="D4469" s="319"/>
    </row>
    <row r="4470" spans="3:4">
      <c r="C4470" s="319"/>
      <c r="D4470" s="319"/>
    </row>
    <row r="4471" spans="3:4">
      <c r="C4471" s="319"/>
      <c r="D4471" s="319"/>
    </row>
    <row r="4472" spans="3:4">
      <c r="C4472" s="319"/>
      <c r="D4472" s="319"/>
    </row>
    <row r="4473" spans="3:4">
      <c r="C4473" s="319"/>
      <c r="D4473" s="319"/>
    </row>
    <row r="4474" spans="3:4">
      <c r="C4474" s="319"/>
      <c r="D4474" s="319"/>
    </row>
    <row r="4475" spans="3:4">
      <c r="C4475" s="319"/>
      <c r="D4475" s="319"/>
    </row>
    <row r="4476" spans="3:4">
      <c r="C4476" s="319"/>
      <c r="D4476" s="319"/>
    </row>
    <row r="4477" spans="3:4">
      <c r="C4477" s="319"/>
      <c r="D4477" s="319"/>
    </row>
    <row r="4478" spans="3:4">
      <c r="C4478" s="319"/>
      <c r="D4478" s="319"/>
    </row>
    <row r="4479" spans="3:4">
      <c r="C4479" s="319"/>
      <c r="D4479" s="319"/>
    </row>
    <row r="4480" spans="3:4">
      <c r="C4480" s="319"/>
      <c r="D4480" s="319"/>
    </row>
    <row r="4481" spans="3:4">
      <c r="C4481" s="319"/>
      <c r="D4481" s="319"/>
    </row>
    <row r="4482" spans="3:4">
      <c r="C4482" s="319"/>
      <c r="D4482" s="319"/>
    </row>
    <row r="4483" spans="3:4">
      <c r="C4483" s="319"/>
      <c r="D4483" s="319"/>
    </row>
    <row r="4484" spans="3:4">
      <c r="C4484" s="319"/>
      <c r="D4484" s="319"/>
    </row>
    <row r="4485" spans="3:4">
      <c r="C4485" s="319"/>
      <c r="D4485" s="319"/>
    </row>
    <row r="4486" spans="3:4">
      <c r="C4486" s="319"/>
      <c r="D4486" s="319"/>
    </row>
    <row r="4487" spans="3:4">
      <c r="C4487" s="319"/>
      <c r="D4487" s="319"/>
    </row>
    <row r="4488" spans="3:4">
      <c r="C4488" s="319"/>
      <c r="D4488" s="319"/>
    </row>
    <row r="4489" spans="3:4">
      <c r="C4489" s="319"/>
      <c r="D4489" s="319"/>
    </row>
    <row r="4490" spans="3:4">
      <c r="C4490" s="319"/>
      <c r="D4490" s="319"/>
    </row>
    <row r="4491" spans="3:4">
      <c r="C4491" s="319"/>
      <c r="D4491" s="319"/>
    </row>
    <row r="4492" spans="3:4">
      <c r="C4492" s="319"/>
      <c r="D4492" s="319"/>
    </row>
    <row r="4493" spans="3:4">
      <c r="C4493" s="319"/>
      <c r="D4493" s="319"/>
    </row>
    <row r="4494" spans="3:4">
      <c r="C4494" s="319"/>
      <c r="D4494" s="319"/>
    </row>
    <row r="4495" spans="3:4">
      <c r="C4495" s="319"/>
      <c r="D4495" s="319"/>
    </row>
    <row r="4496" spans="3:4">
      <c r="C4496" s="319"/>
      <c r="D4496" s="319"/>
    </row>
    <row r="4497" spans="3:4">
      <c r="C4497" s="319"/>
      <c r="D4497" s="319"/>
    </row>
    <row r="4498" spans="3:4">
      <c r="C4498" s="319"/>
      <c r="D4498" s="319"/>
    </row>
    <row r="4499" spans="3:4">
      <c r="C4499" s="319"/>
      <c r="D4499" s="319"/>
    </row>
    <row r="4500" spans="3:4">
      <c r="C4500" s="319"/>
      <c r="D4500" s="319"/>
    </row>
    <row r="4501" spans="3:4">
      <c r="C4501" s="319"/>
      <c r="D4501" s="319"/>
    </row>
    <row r="4502" spans="3:4">
      <c r="C4502" s="319"/>
      <c r="D4502" s="319"/>
    </row>
    <row r="4503" spans="3:4">
      <c r="C4503" s="319"/>
      <c r="D4503" s="319"/>
    </row>
    <row r="4504" spans="3:4">
      <c r="C4504" s="319"/>
      <c r="D4504" s="319"/>
    </row>
    <row r="4505" spans="3:4">
      <c r="C4505" s="319"/>
      <c r="D4505" s="319"/>
    </row>
    <row r="4506" spans="3:4">
      <c r="C4506" s="319"/>
      <c r="D4506" s="319"/>
    </row>
    <row r="4507" spans="3:4">
      <c r="C4507" s="319"/>
      <c r="D4507" s="319"/>
    </row>
    <row r="4508" spans="3:4">
      <c r="C4508" s="319"/>
      <c r="D4508" s="319"/>
    </row>
    <row r="4509" spans="3:4">
      <c r="C4509" s="319"/>
      <c r="D4509" s="319"/>
    </row>
    <row r="4510" spans="3:4">
      <c r="C4510" s="319"/>
      <c r="D4510" s="319"/>
    </row>
    <row r="4511" spans="3:4">
      <c r="C4511" s="319"/>
      <c r="D4511" s="319"/>
    </row>
    <row r="4512" spans="3:4">
      <c r="C4512" s="319"/>
      <c r="D4512" s="319"/>
    </row>
    <row r="4513" spans="3:4">
      <c r="C4513" s="319"/>
      <c r="D4513" s="319"/>
    </row>
    <row r="4514" spans="3:4">
      <c r="C4514" s="319"/>
      <c r="D4514" s="319"/>
    </row>
    <row r="4515" spans="3:4">
      <c r="C4515" s="319"/>
      <c r="D4515" s="319"/>
    </row>
    <row r="4516" spans="3:4">
      <c r="C4516" s="319"/>
      <c r="D4516" s="319"/>
    </row>
    <row r="4517" spans="3:4">
      <c r="C4517" s="319"/>
      <c r="D4517" s="319"/>
    </row>
    <row r="4518" spans="3:4">
      <c r="C4518" s="319"/>
      <c r="D4518" s="319"/>
    </row>
    <row r="4519" spans="3:4">
      <c r="C4519" s="319"/>
      <c r="D4519" s="319"/>
    </row>
    <row r="4520" spans="3:4">
      <c r="C4520" s="319"/>
      <c r="D4520" s="319"/>
    </row>
    <row r="4521" spans="3:4">
      <c r="C4521" s="319"/>
      <c r="D4521" s="319"/>
    </row>
    <row r="4522" spans="3:4">
      <c r="C4522" s="319"/>
      <c r="D4522" s="319"/>
    </row>
    <row r="4523" spans="3:4">
      <c r="C4523" s="319"/>
      <c r="D4523" s="319"/>
    </row>
    <row r="4524" spans="3:4">
      <c r="C4524" s="319"/>
      <c r="D4524" s="319"/>
    </row>
    <row r="4525" spans="3:4">
      <c r="C4525" s="319"/>
      <c r="D4525" s="319"/>
    </row>
    <row r="4526" spans="3:4">
      <c r="C4526" s="319"/>
      <c r="D4526" s="319"/>
    </row>
    <row r="4527" spans="3:4">
      <c r="C4527" s="319"/>
      <c r="D4527" s="319"/>
    </row>
    <row r="4528" spans="3:4">
      <c r="C4528" s="319"/>
      <c r="D4528" s="319"/>
    </row>
    <row r="4529" spans="3:4">
      <c r="C4529" s="319"/>
      <c r="D4529" s="319"/>
    </row>
    <row r="4530" spans="3:4">
      <c r="C4530" s="319"/>
      <c r="D4530" s="319"/>
    </row>
    <row r="4531" spans="3:4">
      <c r="C4531" s="319"/>
      <c r="D4531" s="319"/>
    </row>
    <row r="4532" spans="3:4">
      <c r="C4532" s="319"/>
      <c r="D4532" s="319"/>
    </row>
    <row r="4533" spans="3:4">
      <c r="C4533" s="319"/>
      <c r="D4533" s="319"/>
    </row>
    <row r="4534" spans="3:4">
      <c r="C4534" s="319"/>
      <c r="D4534" s="319"/>
    </row>
    <row r="4535" spans="3:4">
      <c r="C4535" s="319"/>
      <c r="D4535" s="319"/>
    </row>
    <row r="4536" spans="3:4">
      <c r="C4536" s="319"/>
      <c r="D4536" s="319"/>
    </row>
    <row r="4537" spans="3:4">
      <c r="C4537" s="319"/>
      <c r="D4537" s="319"/>
    </row>
    <row r="4538" spans="3:4">
      <c r="C4538" s="319"/>
      <c r="D4538" s="319"/>
    </row>
    <row r="4539" spans="3:4">
      <c r="C4539" s="319"/>
      <c r="D4539" s="319"/>
    </row>
    <row r="4540" spans="3:4">
      <c r="C4540" s="319"/>
      <c r="D4540" s="319"/>
    </row>
    <row r="4541" spans="3:4">
      <c r="C4541" s="319"/>
      <c r="D4541" s="319"/>
    </row>
    <row r="4542" spans="3:4">
      <c r="C4542" s="319"/>
      <c r="D4542" s="319"/>
    </row>
    <row r="4543" spans="3:4">
      <c r="C4543" s="319"/>
      <c r="D4543" s="319"/>
    </row>
    <row r="4544" spans="3:4">
      <c r="C4544" s="319"/>
      <c r="D4544" s="319"/>
    </row>
    <row r="4545" spans="3:4">
      <c r="C4545" s="319"/>
      <c r="D4545" s="319"/>
    </row>
    <row r="4546" spans="3:4">
      <c r="C4546" s="319"/>
      <c r="D4546" s="319"/>
    </row>
    <row r="4547" spans="3:4">
      <c r="C4547" s="319"/>
      <c r="D4547" s="319"/>
    </row>
    <row r="4548" spans="3:4">
      <c r="C4548" s="319"/>
      <c r="D4548" s="319"/>
    </row>
    <row r="4549" spans="3:4">
      <c r="C4549" s="319"/>
      <c r="D4549" s="319"/>
    </row>
    <row r="4550" spans="3:4">
      <c r="C4550" s="319"/>
      <c r="D4550" s="319"/>
    </row>
    <row r="4551" spans="3:4">
      <c r="C4551" s="319"/>
      <c r="D4551" s="319"/>
    </row>
    <row r="4552" spans="3:4">
      <c r="C4552" s="319"/>
      <c r="D4552" s="319"/>
    </row>
    <row r="4553" spans="3:4">
      <c r="C4553" s="319"/>
      <c r="D4553" s="319"/>
    </row>
    <row r="4554" spans="3:4">
      <c r="C4554" s="319"/>
      <c r="D4554" s="319"/>
    </row>
    <row r="4555" spans="3:4">
      <c r="C4555" s="319"/>
      <c r="D4555" s="319"/>
    </row>
    <row r="4556" spans="3:4">
      <c r="C4556" s="319"/>
      <c r="D4556" s="319"/>
    </row>
    <row r="4557" spans="3:4">
      <c r="C4557" s="319"/>
      <c r="D4557" s="319"/>
    </row>
    <row r="4558" spans="3:4">
      <c r="C4558" s="319"/>
      <c r="D4558" s="319"/>
    </row>
    <row r="4559" spans="3:4">
      <c r="C4559" s="319"/>
      <c r="D4559" s="319"/>
    </row>
    <row r="4560" spans="3:4">
      <c r="C4560" s="319"/>
      <c r="D4560" s="319"/>
    </row>
    <row r="4561" spans="3:4">
      <c r="C4561" s="319"/>
      <c r="D4561" s="319"/>
    </row>
    <row r="4562" spans="3:4">
      <c r="C4562" s="319"/>
      <c r="D4562" s="319"/>
    </row>
    <row r="4563" spans="3:4">
      <c r="C4563" s="319"/>
      <c r="D4563" s="319"/>
    </row>
    <row r="4564" spans="3:4">
      <c r="C4564" s="319"/>
      <c r="D4564" s="319"/>
    </row>
    <row r="4565" spans="3:4">
      <c r="C4565" s="319"/>
      <c r="D4565" s="319"/>
    </row>
    <row r="4566" spans="3:4">
      <c r="C4566" s="319"/>
      <c r="D4566" s="319"/>
    </row>
    <row r="4567" spans="3:4">
      <c r="C4567" s="319"/>
      <c r="D4567" s="319"/>
    </row>
    <row r="4568" spans="3:4">
      <c r="C4568" s="319"/>
      <c r="D4568" s="319"/>
    </row>
    <row r="4569" spans="3:4">
      <c r="C4569" s="319"/>
      <c r="D4569" s="319"/>
    </row>
    <row r="4570" spans="3:4">
      <c r="C4570" s="319"/>
      <c r="D4570" s="319"/>
    </row>
    <row r="4571" spans="3:4">
      <c r="C4571" s="319"/>
      <c r="D4571" s="319"/>
    </row>
    <row r="4572" spans="3:4">
      <c r="C4572" s="319"/>
      <c r="D4572" s="319"/>
    </row>
    <row r="4573" spans="3:4">
      <c r="C4573" s="319"/>
      <c r="D4573" s="319"/>
    </row>
    <row r="4574" spans="3:4">
      <c r="C4574" s="319"/>
      <c r="D4574" s="319"/>
    </row>
    <row r="4575" spans="3:4">
      <c r="C4575" s="319"/>
      <c r="D4575" s="319"/>
    </row>
    <row r="4576" spans="3:4">
      <c r="C4576" s="319"/>
      <c r="D4576" s="319"/>
    </row>
    <row r="4577" spans="3:4">
      <c r="C4577" s="319"/>
      <c r="D4577" s="319"/>
    </row>
    <row r="4578" spans="3:4">
      <c r="C4578" s="319"/>
      <c r="D4578" s="319"/>
    </row>
    <row r="4579" spans="3:4">
      <c r="C4579" s="319"/>
      <c r="D4579" s="319"/>
    </row>
    <row r="4580" spans="3:4">
      <c r="C4580" s="319"/>
      <c r="D4580" s="319"/>
    </row>
    <row r="4581" spans="3:4">
      <c r="C4581" s="319"/>
      <c r="D4581" s="319"/>
    </row>
    <row r="4582" spans="3:4">
      <c r="C4582" s="319"/>
      <c r="D4582" s="319"/>
    </row>
    <row r="4583" spans="3:4">
      <c r="C4583" s="319"/>
      <c r="D4583" s="319"/>
    </row>
    <row r="4584" spans="3:4">
      <c r="C4584" s="319"/>
      <c r="D4584" s="319"/>
    </row>
    <row r="4585" spans="3:4">
      <c r="C4585" s="319"/>
      <c r="D4585" s="319"/>
    </row>
    <row r="4586" spans="3:4">
      <c r="C4586" s="319"/>
      <c r="D4586" s="319"/>
    </row>
    <row r="4587" spans="3:4">
      <c r="C4587" s="319"/>
      <c r="D4587" s="319"/>
    </row>
    <row r="4588" spans="3:4">
      <c r="C4588" s="319"/>
      <c r="D4588" s="319"/>
    </row>
    <row r="4589" spans="3:4">
      <c r="C4589" s="319"/>
      <c r="D4589" s="319"/>
    </row>
    <row r="4590" spans="3:4">
      <c r="C4590" s="319"/>
      <c r="D4590" s="319"/>
    </row>
    <row r="4591" spans="3:4">
      <c r="C4591" s="319"/>
      <c r="D4591" s="319"/>
    </row>
    <row r="4592" spans="3:4">
      <c r="C4592" s="319"/>
      <c r="D4592" s="319"/>
    </row>
    <row r="4593" spans="3:4">
      <c r="C4593" s="319"/>
      <c r="D4593" s="319"/>
    </row>
    <row r="4594" spans="3:4">
      <c r="C4594" s="319"/>
      <c r="D4594" s="319"/>
    </row>
    <row r="4595" spans="3:4">
      <c r="C4595" s="319"/>
      <c r="D4595" s="319"/>
    </row>
    <row r="4596" spans="3:4">
      <c r="C4596" s="319"/>
      <c r="D4596" s="319"/>
    </row>
    <row r="4597" spans="3:4">
      <c r="C4597" s="319"/>
      <c r="D4597" s="319"/>
    </row>
    <row r="4598" spans="3:4">
      <c r="C4598" s="319"/>
      <c r="D4598" s="319"/>
    </row>
    <row r="4599" spans="3:4">
      <c r="C4599" s="319"/>
      <c r="D4599" s="319"/>
    </row>
    <row r="4600" spans="3:4">
      <c r="C4600" s="319"/>
      <c r="D4600" s="319"/>
    </row>
    <row r="4601" spans="3:4">
      <c r="C4601" s="319"/>
      <c r="D4601" s="319"/>
    </row>
    <row r="4602" spans="3:4">
      <c r="C4602" s="319"/>
      <c r="D4602" s="319"/>
    </row>
    <row r="4603" spans="3:4">
      <c r="C4603" s="319"/>
      <c r="D4603" s="319"/>
    </row>
    <row r="4604" spans="3:4">
      <c r="C4604" s="319"/>
      <c r="D4604" s="319"/>
    </row>
    <row r="4605" spans="3:4">
      <c r="C4605" s="319"/>
      <c r="D4605" s="319"/>
    </row>
    <row r="4606" spans="3:4">
      <c r="C4606" s="319"/>
      <c r="D4606" s="319"/>
    </row>
    <row r="4607" spans="3:4">
      <c r="C4607" s="319"/>
      <c r="D4607" s="319"/>
    </row>
    <row r="4608" spans="3:4">
      <c r="C4608" s="319"/>
      <c r="D4608" s="319"/>
    </row>
    <row r="4609" spans="3:4">
      <c r="C4609" s="319"/>
      <c r="D4609" s="319"/>
    </row>
    <row r="4610" spans="3:4">
      <c r="C4610" s="319"/>
      <c r="D4610" s="319"/>
    </row>
    <row r="4611" spans="3:4">
      <c r="C4611" s="319"/>
      <c r="D4611" s="319"/>
    </row>
    <row r="4612" spans="3:4">
      <c r="C4612" s="319"/>
      <c r="D4612" s="319"/>
    </row>
    <row r="4613" spans="3:4">
      <c r="C4613" s="319"/>
      <c r="D4613" s="319"/>
    </row>
    <row r="4614" spans="3:4">
      <c r="C4614" s="319"/>
      <c r="D4614" s="319"/>
    </row>
    <row r="4615" spans="3:4">
      <c r="C4615" s="319"/>
      <c r="D4615" s="319"/>
    </row>
    <row r="4616" spans="3:4">
      <c r="C4616" s="319"/>
      <c r="D4616" s="319"/>
    </row>
    <row r="4617" spans="3:4">
      <c r="C4617" s="319"/>
      <c r="D4617" s="319"/>
    </row>
    <row r="4618" spans="3:4">
      <c r="C4618" s="319"/>
      <c r="D4618" s="319"/>
    </row>
    <row r="4619" spans="3:4">
      <c r="C4619" s="319"/>
      <c r="D4619" s="319"/>
    </row>
    <row r="4620" spans="3:4">
      <c r="C4620" s="319"/>
      <c r="D4620" s="319"/>
    </row>
    <row r="4621" spans="3:4">
      <c r="C4621" s="319"/>
      <c r="D4621" s="319"/>
    </row>
    <row r="4622" spans="3:4">
      <c r="C4622" s="319"/>
      <c r="D4622" s="319"/>
    </row>
    <row r="4623" spans="3:4">
      <c r="C4623" s="319"/>
      <c r="D4623" s="319"/>
    </row>
    <row r="4624" spans="3:4">
      <c r="C4624" s="319"/>
      <c r="D4624" s="319"/>
    </row>
    <row r="4625" spans="3:4">
      <c r="C4625" s="319"/>
      <c r="D4625" s="319"/>
    </row>
    <row r="4626" spans="3:4">
      <c r="C4626" s="319"/>
      <c r="D4626" s="319"/>
    </row>
    <row r="4627" spans="3:4">
      <c r="C4627" s="319"/>
      <c r="D4627" s="319"/>
    </row>
    <row r="4628" spans="3:4">
      <c r="C4628" s="319"/>
      <c r="D4628" s="319"/>
    </row>
    <row r="4629" spans="3:4">
      <c r="C4629" s="319"/>
      <c r="D4629" s="319"/>
    </row>
    <row r="4630" spans="3:4">
      <c r="C4630" s="319"/>
      <c r="D4630" s="319"/>
    </row>
    <row r="4631" spans="3:4">
      <c r="C4631" s="319"/>
      <c r="D4631" s="319"/>
    </row>
    <row r="4632" spans="3:4">
      <c r="C4632" s="319"/>
      <c r="D4632" s="319"/>
    </row>
    <row r="4633" spans="3:4">
      <c r="C4633" s="319"/>
      <c r="D4633" s="319"/>
    </row>
    <row r="4634" spans="3:4">
      <c r="C4634" s="319"/>
      <c r="D4634" s="319"/>
    </row>
    <row r="4635" spans="3:4">
      <c r="C4635" s="319"/>
      <c r="D4635" s="319"/>
    </row>
    <row r="4636" spans="3:4">
      <c r="C4636" s="319"/>
      <c r="D4636" s="319"/>
    </row>
    <row r="4637" spans="3:4">
      <c r="C4637" s="319"/>
      <c r="D4637" s="319"/>
    </row>
    <row r="4638" spans="3:4">
      <c r="C4638" s="319"/>
      <c r="D4638" s="319"/>
    </row>
    <row r="4639" spans="3:4">
      <c r="C4639" s="319"/>
      <c r="D4639" s="319"/>
    </row>
    <row r="4640" spans="3:4">
      <c r="C4640" s="319"/>
      <c r="D4640" s="319"/>
    </row>
    <row r="4641" spans="3:4">
      <c r="C4641" s="319"/>
      <c r="D4641" s="319"/>
    </row>
    <row r="4642" spans="3:4">
      <c r="C4642" s="319"/>
      <c r="D4642" s="319"/>
    </row>
    <row r="4643" spans="3:4">
      <c r="C4643" s="319"/>
      <c r="D4643" s="319"/>
    </row>
    <row r="4644" spans="3:4">
      <c r="C4644" s="319"/>
      <c r="D4644" s="319"/>
    </row>
    <row r="4645" spans="3:4">
      <c r="C4645" s="319"/>
      <c r="D4645" s="319"/>
    </row>
    <row r="4646" spans="3:4">
      <c r="C4646" s="319"/>
      <c r="D4646" s="319"/>
    </row>
    <row r="4647" spans="3:4">
      <c r="C4647" s="319"/>
      <c r="D4647" s="319"/>
    </row>
    <row r="4648" spans="3:4">
      <c r="C4648" s="319"/>
      <c r="D4648" s="319"/>
    </row>
    <row r="4649" spans="3:4">
      <c r="C4649" s="319"/>
      <c r="D4649" s="319"/>
    </row>
    <row r="4650" spans="3:4">
      <c r="C4650" s="319"/>
      <c r="D4650" s="319"/>
    </row>
    <row r="4651" spans="3:4">
      <c r="C4651" s="319"/>
      <c r="D4651" s="319"/>
    </row>
    <row r="4652" spans="3:4">
      <c r="C4652" s="319"/>
      <c r="D4652" s="319"/>
    </row>
    <row r="4653" spans="3:4">
      <c r="C4653" s="319"/>
      <c r="D4653" s="319"/>
    </row>
    <row r="4654" spans="3:4">
      <c r="C4654" s="319"/>
      <c r="D4654" s="319"/>
    </row>
    <row r="4655" spans="3:4">
      <c r="C4655" s="319"/>
      <c r="D4655" s="319"/>
    </row>
    <row r="4656" spans="3:4">
      <c r="C4656" s="319"/>
      <c r="D4656" s="319"/>
    </row>
    <row r="4657" spans="3:4">
      <c r="C4657" s="319"/>
      <c r="D4657" s="319"/>
    </row>
    <row r="4658" spans="3:4">
      <c r="C4658" s="319"/>
      <c r="D4658" s="319"/>
    </row>
    <row r="4659" spans="3:4">
      <c r="C4659" s="319"/>
      <c r="D4659" s="319"/>
    </row>
    <row r="4660" spans="3:4">
      <c r="C4660" s="319"/>
      <c r="D4660" s="319"/>
    </row>
    <row r="4661" spans="3:4">
      <c r="C4661" s="319"/>
      <c r="D4661" s="319"/>
    </row>
    <row r="4662" spans="3:4">
      <c r="C4662" s="319"/>
      <c r="D4662" s="319"/>
    </row>
    <row r="4663" spans="3:4">
      <c r="C4663" s="319"/>
      <c r="D4663" s="319"/>
    </row>
    <row r="4664" spans="3:4">
      <c r="C4664" s="319"/>
      <c r="D4664" s="319"/>
    </row>
    <row r="4665" spans="3:4">
      <c r="C4665" s="319"/>
      <c r="D4665" s="319"/>
    </row>
    <row r="4666" spans="3:4">
      <c r="C4666" s="319"/>
      <c r="D4666" s="319"/>
    </row>
    <row r="4667" spans="3:4">
      <c r="C4667" s="319"/>
      <c r="D4667" s="319"/>
    </row>
    <row r="4668" spans="3:4">
      <c r="C4668" s="319"/>
      <c r="D4668" s="319"/>
    </row>
    <row r="4669" spans="3:4">
      <c r="C4669" s="319"/>
      <c r="D4669" s="319"/>
    </row>
    <row r="4670" spans="3:4">
      <c r="C4670" s="319"/>
      <c r="D4670" s="319"/>
    </row>
    <row r="4671" spans="3:4">
      <c r="C4671" s="319"/>
      <c r="D4671" s="319"/>
    </row>
    <row r="4672" spans="3:4">
      <c r="C4672" s="319"/>
      <c r="D4672" s="319"/>
    </row>
    <row r="4673" spans="3:4">
      <c r="C4673" s="319"/>
      <c r="D4673" s="319"/>
    </row>
    <row r="4674" spans="3:4">
      <c r="C4674" s="319"/>
      <c r="D4674" s="319"/>
    </row>
    <row r="4675" spans="3:4">
      <c r="C4675" s="319"/>
      <c r="D4675" s="319"/>
    </row>
    <row r="4676" spans="3:4">
      <c r="C4676" s="319"/>
      <c r="D4676" s="319"/>
    </row>
    <row r="4677" spans="3:4">
      <c r="C4677" s="319"/>
      <c r="D4677" s="319"/>
    </row>
    <row r="4678" spans="3:4">
      <c r="C4678" s="319"/>
      <c r="D4678" s="319"/>
    </row>
    <row r="4679" spans="3:4">
      <c r="C4679" s="319"/>
      <c r="D4679" s="319"/>
    </row>
    <row r="4680" spans="3:4">
      <c r="C4680" s="319"/>
      <c r="D4680" s="319"/>
    </row>
    <row r="4681" spans="3:4">
      <c r="C4681" s="319"/>
      <c r="D4681" s="319"/>
    </row>
    <row r="4682" spans="3:4">
      <c r="C4682" s="319"/>
      <c r="D4682" s="319"/>
    </row>
    <row r="4683" spans="3:4">
      <c r="C4683" s="319"/>
      <c r="D4683" s="319"/>
    </row>
    <row r="4684" spans="3:4">
      <c r="C4684" s="319"/>
      <c r="D4684" s="319"/>
    </row>
    <row r="4685" spans="3:4">
      <c r="C4685" s="319"/>
      <c r="D4685" s="319"/>
    </row>
    <row r="4686" spans="3:4">
      <c r="C4686" s="319"/>
      <c r="D4686" s="319"/>
    </row>
    <row r="4687" spans="3:4">
      <c r="C4687" s="319"/>
      <c r="D4687" s="319"/>
    </row>
    <row r="4688" spans="3:4">
      <c r="C4688" s="319"/>
      <c r="D4688" s="319"/>
    </row>
    <row r="4689" spans="3:4">
      <c r="C4689" s="319"/>
      <c r="D4689" s="319"/>
    </row>
    <row r="4690" spans="3:4">
      <c r="C4690" s="319"/>
      <c r="D4690" s="319"/>
    </row>
    <row r="4691" spans="3:4">
      <c r="C4691" s="319"/>
      <c r="D4691" s="319"/>
    </row>
    <row r="4692" spans="3:4">
      <c r="C4692" s="319"/>
      <c r="D4692" s="319"/>
    </row>
    <row r="4693" spans="3:4">
      <c r="C4693" s="319"/>
      <c r="D4693" s="319"/>
    </row>
    <row r="4694" spans="3:4">
      <c r="C4694" s="319"/>
      <c r="D4694" s="319"/>
    </row>
    <row r="4695" spans="3:4">
      <c r="C4695" s="319"/>
      <c r="D4695" s="319"/>
    </row>
    <row r="4696" spans="3:4">
      <c r="C4696" s="319"/>
      <c r="D4696" s="319"/>
    </row>
    <row r="4697" spans="3:4">
      <c r="C4697" s="319"/>
      <c r="D4697" s="319"/>
    </row>
    <row r="4698" spans="3:4">
      <c r="C4698" s="319"/>
      <c r="D4698" s="319"/>
    </row>
    <row r="4699" spans="3:4">
      <c r="C4699" s="319"/>
      <c r="D4699" s="319"/>
    </row>
    <row r="4700" spans="3:4">
      <c r="C4700" s="319"/>
      <c r="D4700" s="319"/>
    </row>
    <row r="4701" spans="3:4">
      <c r="C4701" s="319"/>
      <c r="D4701" s="319"/>
    </row>
    <row r="4702" spans="3:4">
      <c r="C4702" s="319"/>
      <c r="D4702" s="319"/>
    </row>
    <row r="4703" spans="3:4">
      <c r="C4703" s="319"/>
      <c r="D4703" s="319"/>
    </row>
    <row r="4704" spans="3:4">
      <c r="C4704" s="319"/>
      <c r="D4704" s="319"/>
    </row>
    <row r="4705" spans="3:4">
      <c r="C4705" s="319"/>
      <c r="D4705" s="319"/>
    </row>
    <row r="4706" spans="3:4">
      <c r="C4706" s="319"/>
      <c r="D4706" s="319"/>
    </row>
    <row r="4707" spans="3:4">
      <c r="C4707" s="319"/>
      <c r="D4707" s="319"/>
    </row>
    <row r="4708" spans="3:4">
      <c r="C4708" s="319"/>
      <c r="D4708" s="319"/>
    </row>
    <row r="4709" spans="3:4">
      <c r="C4709" s="319"/>
      <c r="D4709" s="319"/>
    </row>
    <row r="4710" spans="3:4">
      <c r="C4710" s="319"/>
      <c r="D4710" s="319"/>
    </row>
    <row r="4711" spans="3:4">
      <c r="C4711" s="319"/>
      <c r="D4711" s="319"/>
    </row>
    <row r="4712" spans="3:4">
      <c r="C4712" s="319"/>
      <c r="D4712" s="319"/>
    </row>
    <row r="4713" spans="3:4">
      <c r="C4713" s="319"/>
      <c r="D4713" s="319"/>
    </row>
    <row r="4714" spans="3:4">
      <c r="C4714" s="319"/>
      <c r="D4714" s="319"/>
    </row>
    <row r="4715" spans="3:4">
      <c r="C4715" s="319"/>
      <c r="D4715" s="319"/>
    </row>
    <row r="4716" spans="3:4">
      <c r="C4716" s="319"/>
      <c r="D4716" s="319"/>
    </row>
    <row r="4717" spans="3:4">
      <c r="C4717" s="319"/>
      <c r="D4717" s="319"/>
    </row>
    <row r="4718" spans="3:4">
      <c r="C4718" s="319"/>
      <c r="D4718" s="319"/>
    </row>
    <row r="4719" spans="3:4">
      <c r="C4719" s="319"/>
      <c r="D4719" s="319"/>
    </row>
    <row r="4720" spans="3:4">
      <c r="C4720" s="319"/>
      <c r="D4720" s="319"/>
    </row>
    <row r="4721" spans="3:4">
      <c r="C4721" s="319"/>
      <c r="D4721" s="319"/>
    </row>
    <row r="4722" spans="3:4">
      <c r="C4722" s="319"/>
      <c r="D4722" s="319"/>
    </row>
    <row r="4723" spans="3:4">
      <c r="C4723" s="319"/>
      <c r="D4723" s="319"/>
    </row>
    <row r="4724" spans="3:4">
      <c r="C4724" s="319"/>
      <c r="D4724" s="319"/>
    </row>
    <row r="4725" spans="3:4">
      <c r="C4725" s="319"/>
      <c r="D4725" s="319"/>
    </row>
    <row r="4726" spans="3:4">
      <c r="C4726" s="319"/>
      <c r="D4726" s="319"/>
    </row>
    <row r="4727" spans="3:4">
      <c r="C4727" s="319"/>
      <c r="D4727" s="319"/>
    </row>
    <row r="4728" spans="3:4">
      <c r="C4728" s="319"/>
      <c r="D4728" s="319"/>
    </row>
    <row r="4729" spans="3:4">
      <c r="C4729" s="319"/>
      <c r="D4729" s="319"/>
    </row>
    <row r="4730" spans="3:4">
      <c r="C4730" s="319"/>
      <c r="D4730" s="319"/>
    </row>
    <row r="4731" spans="3:4">
      <c r="C4731" s="319"/>
      <c r="D4731" s="319"/>
    </row>
    <row r="4732" spans="3:4">
      <c r="C4732" s="319"/>
      <c r="D4732" s="319"/>
    </row>
    <row r="4733" spans="3:4">
      <c r="C4733" s="319"/>
      <c r="D4733" s="319"/>
    </row>
    <row r="4734" spans="3:4">
      <c r="C4734" s="319"/>
      <c r="D4734" s="319"/>
    </row>
    <row r="4735" spans="3:4">
      <c r="C4735" s="319"/>
      <c r="D4735" s="319"/>
    </row>
    <row r="4736" spans="3:4">
      <c r="C4736" s="319"/>
      <c r="D4736" s="319"/>
    </row>
    <row r="4737" spans="3:4">
      <c r="C4737" s="319"/>
      <c r="D4737" s="319"/>
    </row>
    <row r="4738" spans="3:4">
      <c r="C4738" s="319"/>
      <c r="D4738" s="319"/>
    </row>
    <row r="4739" spans="3:4">
      <c r="C4739" s="319"/>
      <c r="D4739" s="319"/>
    </row>
    <row r="4740" spans="3:4">
      <c r="C4740" s="319"/>
      <c r="D4740" s="319"/>
    </row>
    <row r="4741" spans="3:4">
      <c r="C4741" s="319"/>
      <c r="D4741" s="319"/>
    </row>
    <row r="4742" spans="3:4">
      <c r="C4742" s="319"/>
      <c r="D4742" s="319"/>
    </row>
    <row r="4743" spans="3:4">
      <c r="C4743" s="319"/>
      <c r="D4743" s="319"/>
    </row>
    <row r="4744" spans="3:4">
      <c r="C4744" s="319"/>
      <c r="D4744" s="319"/>
    </row>
    <row r="4745" spans="3:4">
      <c r="C4745" s="319"/>
      <c r="D4745" s="319"/>
    </row>
    <row r="4746" spans="3:4">
      <c r="C4746" s="319"/>
      <c r="D4746" s="319"/>
    </row>
    <row r="4747" spans="3:4">
      <c r="C4747" s="319"/>
      <c r="D4747" s="319"/>
    </row>
    <row r="4748" spans="3:4">
      <c r="C4748" s="319"/>
      <c r="D4748" s="319"/>
    </row>
    <row r="4749" spans="3:4">
      <c r="C4749" s="319"/>
      <c r="D4749" s="319"/>
    </row>
    <row r="4750" spans="3:4">
      <c r="C4750" s="319"/>
      <c r="D4750" s="319"/>
    </row>
    <row r="4751" spans="3:4">
      <c r="C4751" s="319"/>
      <c r="D4751" s="319"/>
    </row>
    <row r="4752" spans="3:4">
      <c r="C4752" s="319"/>
      <c r="D4752" s="319"/>
    </row>
    <row r="4753" spans="3:4">
      <c r="C4753" s="319"/>
      <c r="D4753" s="319"/>
    </row>
    <row r="4754" spans="3:4">
      <c r="C4754" s="319"/>
      <c r="D4754" s="319"/>
    </row>
    <row r="4755" spans="3:4">
      <c r="C4755" s="319"/>
      <c r="D4755" s="319"/>
    </row>
    <row r="4756" spans="3:4">
      <c r="C4756" s="319"/>
      <c r="D4756" s="319"/>
    </row>
    <row r="4757" spans="3:4">
      <c r="C4757" s="319"/>
      <c r="D4757" s="319"/>
    </row>
    <row r="4758" spans="3:4">
      <c r="C4758" s="319"/>
      <c r="D4758" s="319"/>
    </row>
    <row r="4759" spans="3:4">
      <c r="C4759" s="319"/>
      <c r="D4759" s="319"/>
    </row>
    <row r="4760" spans="3:4">
      <c r="C4760" s="319"/>
      <c r="D4760" s="319"/>
    </row>
    <row r="4761" spans="3:4">
      <c r="C4761" s="319"/>
      <c r="D4761" s="319"/>
    </row>
    <row r="4762" spans="3:4">
      <c r="C4762" s="319"/>
      <c r="D4762" s="319"/>
    </row>
    <row r="4763" spans="3:4">
      <c r="C4763" s="319"/>
      <c r="D4763" s="319"/>
    </row>
    <row r="4764" spans="3:4">
      <c r="C4764" s="319"/>
      <c r="D4764" s="319"/>
    </row>
    <row r="4765" spans="3:4">
      <c r="C4765" s="319"/>
      <c r="D4765" s="319"/>
    </row>
    <row r="4766" spans="3:4">
      <c r="C4766" s="319"/>
      <c r="D4766" s="319"/>
    </row>
    <row r="4767" spans="3:4">
      <c r="C4767" s="319"/>
      <c r="D4767" s="319"/>
    </row>
    <row r="4768" spans="3:4">
      <c r="C4768" s="319"/>
      <c r="D4768" s="319"/>
    </row>
    <row r="4769" spans="3:4">
      <c r="C4769" s="319"/>
      <c r="D4769" s="319"/>
    </row>
    <row r="4770" spans="3:4">
      <c r="C4770" s="319"/>
      <c r="D4770" s="319"/>
    </row>
    <row r="4771" spans="3:4">
      <c r="C4771" s="319"/>
      <c r="D4771" s="319"/>
    </row>
    <row r="4772" spans="3:4">
      <c r="C4772" s="319"/>
      <c r="D4772" s="319"/>
    </row>
    <row r="4773" spans="3:4">
      <c r="C4773" s="319"/>
      <c r="D4773" s="319"/>
    </row>
    <row r="4774" spans="3:4">
      <c r="C4774" s="319"/>
      <c r="D4774" s="319"/>
    </row>
    <row r="4775" spans="3:4">
      <c r="C4775" s="319"/>
      <c r="D4775" s="319"/>
    </row>
    <row r="4776" spans="3:4">
      <c r="C4776" s="319"/>
      <c r="D4776" s="319"/>
    </row>
    <row r="4777" spans="3:4">
      <c r="C4777" s="319"/>
      <c r="D4777" s="319"/>
    </row>
    <row r="4778" spans="3:4">
      <c r="C4778" s="319"/>
      <c r="D4778" s="319"/>
    </row>
    <row r="4779" spans="3:4">
      <c r="C4779" s="319"/>
      <c r="D4779" s="319"/>
    </row>
    <row r="4780" spans="3:4">
      <c r="C4780" s="319"/>
      <c r="D4780" s="319"/>
    </row>
    <row r="4781" spans="3:4">
      <c r="C4781" s="319"/>
      <c r="D4781" s="319"/>
    </row>
    <row r="4782" spans="3:4">
      <c r="C4782" s="319"/>
      <c r="D4782" s="319"/>
    </row>
    <row r="4783" spans="3:4">
      <c r="C4783" s="319"/>
      <c r="D4783" s="319"/>
    </row>
    <row r="4784" spans="3:4">
      <c r="C4784" s="319"/>
      <c r="D4784" s="319"/>
    </row>
    <row r="4785" spans="3:4">
      <c r="C4785" s="319"/>
      <c r="D4785" s="319"/>
    </row>
    <row r="4786" spans="3:4">
      <c r="C4786" s="319"/>
      <c r="D4786" s="319"/>
    </row>
    <row r="4787" spans="3:4">
      <c r="C4787" s="319"/>
      <c r="D4787" s="319"/>
    </row>
    <row r="4788" spans="3:4">
      <c r="C4788" s="319"/>
      <c r="D4788" s="319"/>
    </row>
    <row r="4789" spans="3:4">
      <c r="C4789" s="319"/>
      <c r="D4789" s="319"/>
    </row>
    <row r="4790" spans="3:4">
      <c r="C4790" s="319"/>
      <c r="D4790" s="319"/>
    </row>
    <row r="4791" spans="3:4">
      <c r="C4791" s="319"/>
      <c r="D4791" s="319"/>
    </row>
    <row r="4792" spans="3:4">
      <c r="C4792" s="319"/>
      <c r="D4792" s="319"/>
    </row>
    <row r="4793" spans="3:4">
      <c r="C4793" s="319"/>
      <c r="D4793" s="319"/>
    </row>
    <row r="4794" spans="3:4">
      <c r="C4794" s="319"/>
      <c r="D4794" s="319"/>
    </row>
    <row r="4795" spans="3:4">
      <c r="C4795" s="319"/>
      <c r="D4795" s="319"/>
    </row>
    <row r="4796" spans="3:4">
      <c r="C4796" s="319"/>
      <c r="D4796" s="319"/>
    </row>
    <row r="4797" spans="3:4">
      <c r="C4797" s="319"/>
      <c r="D4797" s="319"/>
    </row>
    <row r="4798" spans="3:4">
      <c r="C4798" s="319"/>
      <c r="D4798" s="319"/>
    </row>
    <row r="4799" spans="3:4">
      <c r="C4799" s="319"/>
      <c r="D4799" s="319"/>
    </row>
    <row r="4800" spans="3:4">
      <c r="C4800" s="319"/>
      <c r="D4800" s="319"/>
    </row>
    <row r="4801" spans="3:4">
      <c r="C4801" s="319"/>
      <c r="D4801" s="319"/>
    </row>
    <row r="4802" spans="3:4">
      <c r="C4802" s="319"/>
      <c r="D4802" s="319"/>
    </row>
    <row r="4803" spans="3:4">
      <c r="C4803" s="319"/>
      <c r="D4803" s="319"/>
    </row>
    <row r="4804" spans="3:4">
      <c r="C4804" s="319"/>
      <c r="D4804" s="319"/>
    </row>
    <row r="4805" spans="3:4">
      <c r="C4805" s="319"/>
      <c r="D4805" s="319"/>
    </row>
    <row r="4806" spans="3:4">
      <c r="C4806" s="319"/>
      <c r="D4806" s="319"/>
    </row>
    <row r="4807" spans="3:4">
      <c r="C4807" s="319"/>
      <c r="D4807" s="319"/>
    </row>
    <row r="4808" spans="3:4">
      <c r="C4808" s="319"/>
      <c r="D4808" s="319"/>
    </row>
    <row r="4809" spans="3:4">
      <c r="C4809" s="319"/>
      <c r="D4809" s="319"/>
    </row>
    <row r="4810" spans="3:4">
      <c r="C4810" s="319"/>
      <c r="D4810" s="319"/>
    </row>
    <row r="4811" spans="3:4">
      <c r="C4811" s="319"/>
      <c r="D4811" s="319"/>
    </row>
    <row r="4812" spans="3:4">
      <c r="C4812" s="319"/>
      <c r="D4812" s="319"/>
    </row>
    <row r="4813" spans="3:4">
      <c r="C4813" s="319"/>
      <c r="D4813" s="319"/>
    </row>
    <row r="4814" spans="3:4">
      <c r="C4814" s="319"/>
      <c r="D4814" s="319"/>
    </row>
    <row r="4815" spans="3:4">
      <c r="C4815" s="319"/>
      <c r="D4815" s="319"/>
    </row>
    <row r="4816" spans="3:4">
      <c r="C4816" s="319"/>
      <c r="D4816" s="319"/>
    </row>
    <row r="4817" spans="3:4">
      <c r="C4817" s="319"/>
      <c r="D4817" s="319"/>
    </row>
    <row r="4818" spans="3:4">
      <c r="C4818" s="319"/>
      <c r="D4818" s="319"/>
    </row>
    <row r="4819" spans="3:4">
      <c r="C4819" s="319"/>
      <c r="D4819" s="319"/>
    </row>
    <row r="4820" spans="3:4">
      <c r="C4820" s="319"/>
      <c r="D4820" s="319"/>
    </row>
    <row r="4821" spans="3:4">
      <c r="C4821" s="319"/>
      <c r="D4821" s="319"/>
    </row>
    <row r="4822" spans="3:4">
      <c r="C4822" s="319"/>
      <c r="D4822" s="319"/>
    </row>
    <row r="4823" spans="3:4">
      <c r="C4823" s="319"/>
      <c r="D4823" s="319"/>
    </row>
    <row r="4824" spans="3:4">
      <c r="C4824" s="319"/>
      <c r="D4824" s="319"/>
    </row>
    <row r="4825" spans="3:4">
      <c r="C4825" s="319"/>
      <c r="D4825" s="319"/>
    </row>
    <row r="4826" spans="3:4">
      <c r="C4826" s="319"/>
      <c r="D4826" s="319"/>
    </row>
    <row r="4827" spans="3:4">
      <c r="C4827" s="319"/>
      <c r="D4827" s="319"/>
    </row>
    <row r="4828" spans="3:4">
      <c r="C4828" s="319"/>
      <c r="D4828" s="319"/>
    </row>
    <row r="4829" spans="3:4">
      <c r="C4829" s="319"/>
      <c r="D4829" s="319"/>
    </row>
    <row r="4830" spans="3:4">
      <c r="C4830" s="319"/>
      <c r="D4830" s="319"/>
    </row>
    <row r="4831" spans="3:4">
      <c r="C4831" s="319"/>
      <c r="D4831" s="319"/>
    </row>
    <row r="4832" spans="3:4">
      <c r="C4832" s="319"/>
      <c r="D4832" s="319"/>
    </row>
    <row r="4833" spans="3:4">
      <c r="C4833" s="319"/>
      <c r="D4833" s="319"/>
    </row>
    <row r="4834" spans="3:4">
      <c r="C4834" s="319"/>
      <c r="D4834" s="319"/>
    </row>
    <row r="4835" spans="3:4">
      <c r="C4835" s="319"/>
      <c r="D4835" s="319"/>
    </row>
    <row r="4836" spans="3:4">
      <c r="C4836" s="319"/>
      <c r="D4836" s="319"/>
    </row>
    <row r="4837" spans="3:4">
      <c r="C4837" s="319"/>
      <c r="D4837" s="319"/>
    </row>
    <row r="4838" spans="3:4">
      <c r="C4838" s="319"/>
      <c r="D4838" s="319"/>
    </row>
    <row r="4839" spans="3:4">
      <c r="C4839" s="319"/>
      <c r="D4839" s="319"/>
    </row>
    <row r="4840" spans="3:4">
      <c r="C4840" s="319"/>
      <c r="D4840" s="319"/>
    </row>
    <row r="4841" spans="3:4">
      <c r="C4841" s="319"/>
      <c r="D4841" s="319"/>
    </row>
    <row r="4842" spans="3:4">
      <c r="C4842" s="319"/>
      <c r="D4842" s="319"/>
    </row>
    <row r="4843" spans="3:4">
      <c r="C4843" s="319"/>
      <c r="D4843" s="319"/>
    </row>
    <row r="4844" spans="3:4">
      <c r="C4844" s="319"/>
      <c r="D4844" s="319"/>
    </row>
    <row r="4845" spans="3:4">
      <c r="C4845" s="319"/>
      <c r="D4845" s="319"/>
    </row>
    <row r="4846" spans="3:4">
      <c r="C4846" s="319"/>
      <c r="D4846" s="319"/>
    </row>
    <row r="4847" spans="3:4">
      <c r="C4847" s="319"/>
      <c r="D4847" s="319"/>
    </row>
    <row r="4848" spans="3:4">
      <c r="C4848" s="319"/>
      <c r="D4848" s="319"/>
    </row>
    <row r="4849" spans="3:4">
      <c r="C4849" s="319"/>
      <c r="D4849" s="319"/>
    </row>
    <row r="4850" spans="3:4">
      <c r="C4850" s="319"/>
      <c r="D4850" s="319"/>
    </row>
    <row r="4851" spans="3:4">
      <c r="C4851" s="319"/>
      <c r="D4851" s="319"/>
    </row>
    <row r="4852" spans="3:4">
      <c r="C4852" s="319"/>
      <c r="D4852" s="319"/>
    </row>
    <row r="4853" spans="3:4">
      <c r="C4853" s="319"/>
      <c r="D4853" s="319"/>
    </row>
    <row r="4854" spans="3:4">
      <c r="C4854" s="319"/>
      <c r="D4854" s="319"/>
    </row>
    <row r="4855" spans="3:4">
      <c r="C4855" s="319"/>
      <c r="D4855" s="319"/>
    </row>
    <row r="4856" spans="3:4">
      <c r="C4856" s="319"/>
      <c r="D4856" s="319"/>
    </row>
    <row r="4857" spans="3:4">
      <c r="C4857" s="319"/>
      <c r="D4857" s="319"/>
    </row>
    <row r="4858" spans="3:4">
      <c r="C4858" s="319"/>
      <c r="D4858" s="319"/>
    </row>
    <row r="4859" spans="3:4">
      <c r="C4859" s="319"/>
      <c r="D4859" s="319"/>
    </row>
    <row r="4860" spans="3:4">
      <c r="C4860" s="319"/>
      <c r="D4860" s="319"/>
    </row>
    <row r="4861" spans="3:4">
      <c r="C4861" s="319"/>
      <c r="D4861" s="319"/>
    </row>
    <row r="4862" spans="3:4">
      <c r="C4862" s="319"/>
      <c r="D4862" s="319"/>
    </row>
    <row r="4863" spans="3:4">
      <c r="C4863" s="319"/>
      <c r="D4863" s="319"/>
    </row>
    <row r="4864" spans="3:4">
      <c r="C4864" s="319"/>
      <c r="D4864" s="319"/>
    </row>
    <row r="4865" spans="3:4">
      <c r="C4865" s="319"/>
      <c r="D4865" s="319"/>
    </row>
    <row r="4866" spans="3:4">
      <c r="C4866" s="319"/>
      <c r="D4866" s="319"/>
    </row>
    <row r="4867" spans="3:4">
      <c r="C4867" s="319"/>
      <c r="D4867" s="319"/>
    </row>
    <row r="4868" spans="3:4">
      <c r="C4868" s="319"/>
      <c r="D4868" s="319"/>
    </row>
    <row r="4869" spans="3:4">
      <c r="C4869" s="319"/>
      <c r="D4869" s="319"/>
    </row>
    <row r="4870" spans="3:4">
      <c r="C4870" s="319"/>
      <c r="D4870" s="319"/>
    </row>
    <row r="4871" spans="3:4">
      <c r="C4871" s="319"/>
      <c r="D4871" s="319"/>
    </row>
    <row r="4872" spans="3:4">
      <c r="C4872" s="319"/>
      <c r="D4872" s="319"/>
    </row>
    <row r="4873" spans="3:4">
      <c r="C4873" s="319"/>
      <c r="D4873" s="319"/>
    </row>
    <row r="4874" spans="3:4">
      <c r="C4874" s="319"/>
      <c r="D4874" s="319"/>
    </row>
    <row r="4875" spans="3:4">
      <c r="C4875" s="319"/>
      <c r="D4875" s="319"/>
    </row>
    <row r="4876" spans="3:4">
      <c r="C4876" s="319"/>
      <c r="D4876" s="319"/>
    </row>
    <row r="4877" spans="3:4">
      <c r="C4877" s="319"/>
      <c r="D4877" s="319"/>
    </row>
    <row r="4878" spans="3:4">
      <c r="C4878" s="319"/>
      <c r="D4878" s="319"/>
    </row>
    <row r="4879" spans="3:4">
      <c r="C4879" s="319"/>
      <c r="D4879" s="319"/>
    </row>
    <row r="4880" spans="3:4">
      <c r="C4880" s="319"/>
      <c r="D4880" s="319"/>
    </row>
    <row r="4881" spans="3:4">
      <c r="C4881" s="319"/>
      <c r="D4881" s="319"/>
    </row>
    <row r="4882" spans="3:4">
      <c r="C4882" s="319"/>
      <c r="D4882" s="319"/>
    </row>
    <row r="4883" spans="3:4">
      <c r="C4883" s="319"/>
      <c r="D4883" s="319"/>
    </row>
    <row r="4884" spans="3:4">
      <c r="C4884" s="319"/>
      <c r="D4884" s="319"/>
    </row>
    <row r="4885" spans="3:4">
      <c r="C4885" s="319"/>
      <c r="D4885" s="319"/>
    </row>
    <row r="4886" spans="3:4">
      <c r="C4886" s="319"/>
      <c r="D4886" s="319"/>
    </row>
    <row r="4887" spans="3:4">
      <c r="C4887" s="319"/>
      <c r="D4887" s="319"/>
    </row>
    <row r="4888" spans="3:4">
      <c r="C4888" s="319"/>
      <c r="D4888" s="319"/>
    </row>
    <row r="4889" spans="3:4">
      <c r="C4889" s="319"/>
      <c r="D4889" s="319"/>
    </row>
    <row r="4890" spans="3:4">
      <c r="C4890" s="319"/>
      <c r="D4890" s="319"/>
    </row>
    <row r="4891" spans="3:4">
      <c r="C4891" s="319"/>
      <c r="D4891" s="319"/>
    </row>
    <row r="4892" spans="3:4">
      <c r="C4892" s="319"/>
      <c r="D4892" s="319"/>
    </row>
    <row r="4893" spans="3:4">
      <c r="C4893" s="319"/>
      <c r="D4893" s="319"/>
    </row>
    <row r="4894" spans="3:4">
      <c r="C4894" s="319"/>
      <c r="D4894" s="319"/>
    </row>
    <row r="4895" spans="3:4">
      <c r="C4895" s="319"/>
      <c r="D4895" s="319"/>
    </row>
    <row r="4896" spans="3:4">
      <c r="C4896" s="319"/>
      <c r="D4896" s="319"/>
    </row>
    <row r="4897" spans="3:4">
      <c r="C4897" s="319"/>
      <c r="D4897" s="319"/>
    </row>
    <row r="4898" spans="3:4">
      <c r="C4898" s="319"/>
      <c r="D4898" s="319"/>
    </row>
    <row r="4899" spans="3:4">
      <c r="C4899" s="319"/>
      <c r="D4899" s="319"/>
    </row>
    <row r="4900" spans="3:4">
      <c r="C4900" s="319"/>
      <c r="D4900" s="319"/>
    </row>
    <row r="4901" spans="3:4">
      <c r="C4901" s="319"/>
      <c r="D4901" s="319"/>
    </row>
    <row r="4902" spans="3:4">
      <c r="C4902" s="319"/>
      <c r="D4902" s="319"/>
    </row>
    <row r="4903" spans="3:4">
      <c r="C4903" s="319"/>
      <c r="D4903" s="319"/>
    </row>
    <row r="4904" spans="3:4">
      <c r="C4904" s="319"/>
      <c r="D4904" s="319"/>
    </row>
    <row r="4905" spans="3:4">
      <c r="C4905" s="319"/>
      <c r="D4905" s="319"/>
    </row>
    <row r="4906" spans="3:4">
      <c r="C4906" s="319"/>
      <c r="D4906" s="319"/>
    </row>
    <row r="4907" spans="3:4">
      <c r="C4907" s="319"/>
      <c r="D4907" s="319"/>
    </row>
    <row r="4908" spans="3:4">
      <c r="C4908" s="319"/>
      <c r="D4908" s="319"/>
    </row>
    <row r="4909" spans="3:4">
      <c r="C4909" s="319"/>
      <c r="D4909" s="319"/>
    </row>
    <row r="4910" spans="3:4">
      <c r="C4910" s="319"/>
      <c r="D4910" s="319"/>
    </row>
    <row r="4911" spans="3:4">
      <c r="C4911" s="319"/>
      <c r="D4911" s="319"/>
    </row>
    <row r="4912" spans="3:4">
      <c r="C4912" s="319"/>
      <c r="D4912" s="319"/>
    </row>
    <row r="4913" spans="3:4">
      <c r="C4913" s="319"/>
      <c r="D4913" s="319"/>
    </row>
    <row r="4914" spans="3:4">
      <c r="C4914" s="319"/>
      <c r="D4914" s="319"/>
    </row>
    <row r="4915" spans="3:4">
      <c r="C4915" s="319"/>
      <c r="D4915" s="319"/>
    </row>
    <row r="4916" spans="3:4">
      <c r="C4916" s="319"/>
      <c r="D4916" s="319"/>
    </row>
    <row r="4917" spans="3:4">
      <c r="C4917" s="319"/>
      <c r="D4917" s="319"/>
    </row>
    <row r="4918" spans="3:4">
      <c r="C4918" s="319"/>
      <c r="D4918" s="319"/>
    </row>
    <row r="4919" spans="3:4">
      <c r="C4919" s="319"/>
      <c r="D4919" s="319"/>
    </row>
    <row r="4920" spans="3:4">
      <c r="C4920" s="319"/>
      <c r="D4920" s="319"/>
    </row>
    <row r="4921" spans="3:4">
      <c r="C4921" s="319"/>
      <c r="D4921" s="319"/>
    </row>
    <row r="4922" spans="3:4">
      <c r="C4922" s="319"/>
      <c r="D4922" s="319"/>
    </row>
    <row r="4923" spans="3:4">
      <c r="C4923" s="319"/>
      <c r="D4923" s="319"/>
    </row>
    <row r="4924" spans="3:4">
      <c r="C4924" s="319"/>
      <c r="D4924" s="319"/>
    </row>
    <row r="4925" spans="3:4">
      <c r="C4925" s="319"/>
      <c r="D4925" s="319"/>
    </row>
    <row r="4926" spans="3:4">
      <c r="C4926" s="319"/>
      <c r="D4926" s="319"/>
    </row>
    <row r="4927" spans="3:4">
      <c r="C4927" s="319"/>
      <c r="D4927" s="319"/>
    </row>
    <row r="4928" spans="3:4">
      <c r="C4928" s="319"/>
      <c r="D4928" s="319"/>
    </row>
    <row r="4929" spans="3:4">
      <c r="C4929" s="319"/>
      <c r="D4929" s="319"/>
    </row>
    <row r="4930" spans="3:4">
      <c r="C4930" s="319"/>
      <c r="D4930" s="319"/>
    </row>
    <row r="4931" spans="3:4">
      <c r="C4931" s="319"/>
      <c r="D4931" s="319"/>
    </row>
    <row r="4932" spans="3:4">
      <c r="C4932" s="319"/>
      <c r="D4932" s="319"/>
    </row>
    <row r="4933" spans="3:4">
      <c r="C4933" s="319"/>
      <c r="D4933" s="319"/>
    </row>
    <row r="4934" spans="3:4">
      <c r="C4934" s="319"/>
      <c r="D4934" s="319"/>
    </row>
    <row r="4935" spans="3:4">
      <c r="C4935" s="319"/>
      <c r="D4935" s="319"/>
    </row>
    <row r="4936" spans="3:4">
      <c r="C4936" s="319"/>
      <c r="D4936" s="319"/>
    </row>
    <row r="4937" spans="3:4">
      <c r="C4937" s="319"/>
      <c r="D4937" s="319"/>
    </row>
    <row r="4938" spans="3:4">
      <c r="C4938" s="319"/>
      <c r="D4938" s="319"/>
    </row>
    <row r="4939" spans="3:4">
      <c r="C4939" s="319"/>
      <c r="D4939" s="319"/>
    </row>
    <row r="4940" spans="3:4">
      <c r="C4940" s="319"/>
      <c r="D4940" s="319"/>
    </row>
    <row r="4941" spans="3:4">
      <c r="C4941" s="319"/>
      <c r="D4941" s="319"/>
    </row>
    <row r="4942" spans="3:4">
      <c r="C4942" s="319"/>
      <c r="D4942" s="319"/>
    </row>
    <row r="4943" spans="3:4">
      <c r="C4943" s="319"/>
      <c r="D4943" s="319"/>
    </row>
    <row r="4944" spans="3:4">
      <c r="C4944" s="319"/>
      <c r="D4944" s="319"/>
    </row>
    <row r="4945" spans="3:4">
      <c r="C4945" s="319"/>
      <c r="D4945" s="319"/>
    </row>
    <row r="4946" spans="3:4">
      <c r="C4946" s="319"/>
      <c r="D4946" s="319"/>
    </row>
    <row r="4947" spans="3:4">
      <c r="C4947" s="319"/>
      <c r="D4947" s="319"/>
    </row>
    <row r="4948" spans="3:4">
      <c r="C4948" s="319"/>
      <c r="D4948" s="319"/>
    </row>
    <row r="4949" spans="3:4">
      <c r="C4949" s="319"/>
      <c r="D4949" s="319"/>
    </row>
    <row r="4950" spans="3:4">
      <c r="C4950" s="319"/>
      <c r="D4950" s="319"/>
    </row>
    <row r="4951" spans="3:4">
      <c r="C4951" s="319"/>
      <c r="D4951" s="319"/>
    </row>
    <row r="4952" spans="3:4">
      <c r="C4952" s="319"/>
      <c r="D4952" s="319"/>
    </row>
    <row r="4953" spans="3:4">
      <c r="C4953" s="319"/>
      <c r="D4953" s="319"/>
    </row>
    <row r="4954" spans="3:4">
      <c r="C4954" s="319"/>
      <c r="D4954" s="319"/>
    </row>
    <row r="4955" spans="3:4">
      <c r="C4955" s="319"/>
      <c r="D4955" s="319"/>
    </row>
    <row r="4956" spans="3:4">
      <c r="C4956" s="319"/>
      <c r="D4956" s="319"/>
    </row>
    <row r="4957" spans="3:4">
      <c r="C4957" s="319"/>
      <c r="D4957" s="319"/>
    </row>
    <row r="4958" spans="3:4">
      <c r="C4958" s="319"/>
      <c r="D4958" s="319"/>
    </row>
    <row r="4959" spans="3:4">
      <c r="C4959" s="319"/>
      <c r="D4959" s="319"/>
    </row>
    <row r="4960" spans="3:4">
      <c r="C4960" s="319"/>
      <c r="D4960" s="319"/>
    </row>
    <row r="4961" spans="3:4">
      <c r="C4961" s="319"/>
      <c r="D4961" s="319"/>
    </row>
    <row r="4962" spans="3:4">
      <c r="C4962" s="319"/>
      <c r="D4962" s="319"/>
    </row>
    <row r="4963" spans="3:4">
      <c r="C4963" s="319"/>
      <c r="D4963" s="319"/>
    </row>
    <row r="4964" spans="3:4">
      <c r="C4964" s="319"/>
      <c r="D4964" s="319"/>
    </row>
    <row r="4965" spans="3:4">
      <c r="C4965" s="319"/>
      <c r="D4965" s="319"/>
    </row>
    <row r="4966" spans="3:4">
      <c r="C4966" s="319"/>
      <c r="D4966" s="319"/>
    </row>
    <row r="4967" spans="3:4">
      <c r="C4967" s="319"/>
      <c r="D4967" s="319"/>
    </row>
    <row r="4968" spans="3:4">
      <c r="C4968" s="319"/>
      <c r="D4968" s="319"/>
    </row>
    <row r="4969" spans="3:4">
      <c r="C4969" s="319"/>
      <c r="D4969" s="319"/>
    </row>
    <row r="4970" spans="3:4">
      <c r="C4970" s="319"/>
      <c r="D4970" s="319"/>
    </row>
    <row r="4971" spans="3:4">
      <c r="C4971" s="319"/>
      <c r="D4971" s="319"/>
    </row>
    <row r="4972" spans="3:4">
      <c r="C4972" s="319"/>
      <c r="D4972" s="319"/>
    </row>
    <row r="4973" spans="3:4">
      <c r="C4973" s="319"/>
      <c r="D4973" s="319"/>
    </row>
    <row r="4974" spans="3:4">
      <c r="C4974" s="319"/>
      <c r="D4974" s="319"/>
    </row>
    <row r="4975" spans="3:4">
      <c r="C4975" s="319"/>
      <c r="D4975" s="319"/>
    </row>
    <row r="4976" spans="3:4">
      <c r="C4976" s="319"/>
      <c r="D4976" s="319"/>
    </row>
    <row r="4977" spans="3:4">
      <c r="C4977" s="319"/>
      <c r="D4977" s="319"/>
    </row>
    <row r="4978" spans="3:4">
      <c r="C4978" s="319"/>
      <c r="D4978" s="319"/>
    </row>
    <row r="4979" spans="3:4">
      <c r="C4979" s="319"/>
      <c r="D4979" s="319"/>
    </row>
    <row r="4980" spans="3:4">
      <c r="C4980" s="319"/>
      <c r="D4980" s="319"/>
    </row>
    <row r="4981" spans="3:4">
      <c r="C4981" s="319"/>
      <c r="D4981" s="319"/>
    </row>
    <row r="4982" spans="3:4">
      <c r="C4982" s="319"/>
      <c r="D4982" s="319"/>
    </row>
    <row r="4983" spans="3:4">
      <c r="C4983" s="319"/>
      <c r="D4983" s="319"/>
    </row>
    <row r="4984" spans="3:4">
      <c r="C4984" s="319"/>
      <c r="D4984" s="319"/>
    </row>
    <row r="4985" spans="3:4">
      <c r="C4985" s="319"/>
      <c r="D4985" s="319"/>
    </row>
    <row r="4986" spans="3:4">
      <c r="C4986" s="319"/>
      <c r="D4986" s="319"/>
    </row>
    <row r="4987" spans="3:4">
      <c r="C4987" s="319"/>
      <c r="D4987" s="319"/>
    </row>
    <row r="4988" spans="3:4">
      <c r="C4988" s="319"/>
      <c r="D4988" s="319"/>
    </row>
    <row r="4989" spans="3:4">
      <c r="C4989" s="319"/>
      <c r="D4989" s="319"/>
    </row>
    <row r="4990" spans="3:4">
      <c r="C4990" s="319"/>
      <c r="D4990" s="319"/>
    </row>
    <row r="4991" spans="3:4">
      <c r="C4991" s="319"/>
      <c r="D4991" s="319"/>
    </row>
    <row r="4992" spans="3:4">
      <c r="C4992" s="319"/>
      <c r="D4992" s="319"/>
    </row>
    <row r="4993" spans="3:4">
      <c r="C4993" s="319"/>
      <c r="D4993" s="319"/>
    </row>
    <row r="4994" spans="3:4">
      <c r="C4994" s="319"/>
      <c r="D4994" s="319"/>
    </row>
    <row r="4995" spans="3:4">
      <c r="C4995" s="319"/>
      <c r="D4995" s="319"/>
    </row>
    <row r="4996" spans="3:4">
      <c r="C4996" s="319"/>
      <c r="D4996" s="319"/>
    </row>
    <row r="4997" spans="3:4">
      <c r="C4997" s="319"/>
      <c r="D4997" s="319"/>
    </row>
    <row r="4998" spans="3:4">
      <c r="C4998" s="319"/>
      <c r="D4998" s="319"/>
    </row>
    <row r="4999" spans="3:4">
      <c r="C4999" s="319"/>
      <c r="D4999" s="319"/>
    </row>
    <row r="5000" spans="3:4">
      <c r="C5000" s="319"/>
      <c r="D5000" s="319"/>
    </row>
    <row r="5001" spans="3:4">
      <c r="C5001" s="319"/>
      <c r="D5001" s="319"/>
    </row>
    <row r="5002" spans="3:4">
      <c r="C5002" s="319"/>
      <c r="D5002" s="319"/>
    </row>
    <row r="5003" spans="3:4">
      <c r="C5003" s="319"/>
      <c r="D5003" s="319"/>
    </row>
    <row r="5004" spans="3:4">
      <c r="C5004" s="319"/>
      <c r="D5004" s="319"/>
    </row>
    <row r="5005" spans="3:4">
      <c r="C5005" s="319"/>
      <c r="D5005" s="319"/>
    </row>
    <row r="5006" spans="3:4">
      <c r="C5006" s="319"/>
      <c r="D5006" s="319"/>
    </row>
    <row r="5007" spans="3:4">
      <c r="C5007" s="319"/>
      <c r="D5007" s="319"/>
    </row>
    <row r="5008" spans="3:4">
      <c r="C5008" s="319"/>
      <c r="D5008" s="319"/>
    </row>
    <row r="5009" spans="3:4">
      <c r="C5009" s="319"/>
      <c r="D5009" s="319"/>
    </row>
    <row r="5010" spans="3:4">
      <c r="C5010" s="319"/>
      <c r="D5010" s="319"/>
    </row>
    <row r="5011" spans="3:4">
      <c r="C5011" s="319"/>
      <c r="D5011" s="319"/>
    </row>
    <row r="5012" spans="3:4">
      <c r="C5012" s="319"/>
      <c r="D5012" s="319"/>
    </row>
    <row r="5013" spans="3:4">
      <c r="C5013" s="319"/>
      <c r="D5013" s="319"/>
    </row>
    <row r="5014" spans="3:4">
      <c r="C5014" s="319"/>
      <c r="D5014" s="319"/>
    </row>
    <row r="5015" spans="3:4">
      <c r="C5015" s="319"/>
      <c r="D5015" s="319"/>
    </row>
    <row r="5016" spans="3:4">
      <c r="C5016" s="319"/>
      <c r="D5016" s="319"/>
    </row>
    <row r="5017" spans="3:4">
      <c r="C5017" s="319"/>
      <c r="D5017" s="319"/>
    </row>
    <row r="5018" spans="3:4">
      <c r="C5018" s="319"/>
      <c r="D5018" s="319"/>
    </row>
    <row r="5019" spans="3:4">
      <c r="C5019" s="319"/>
      <c r="D5019" s="319"/>
    </row>
    <row r="5020" spans="3:4">
      <c r="C5020" s="319"/>
      <c r="D5020" s="319"/>
    </row>
    <row r="5021" spans="3:4">
      <c r="C5021" s="319"/>
      <c r="D5021" s="319"/>
    </row>
    <row r="5022" spans="3:4">
      <c r="C5022" s="319"/>
      <c r="D5022" s="319"/>
    </row>
    <row r="5023" spans="3:4">
      <c r="C5023" s="319"/>
      <c r="D5023" s="319"/>
    </row>
    <row r="5024" spans="3:4">
      <c r="C5024" s="319"/>
      <c r="D5024" s="319"/>
    </row>
    <row r="5025" spans="3:4">
      <c r="C5025" s="319"/>
      <c r="D5025" s="319"/>
    </row>
    <row r="5026" spans="3:4">
      <c r="C5026" s="319"/>
      <c r="D5026" s="319"/>
    </row>
    <row r="5027" spans="3:4">
      <c r="C5027" s="319"/>
      <c r="D5027" s="319"/>
    </row>
    <row r="5028" spans="3:4">
      <c r="C5028" s="319"/>
      <c r="D5028" s="319"/>
    </row>
    <row r="5029" spans="3:4">
      <c r="C5029" s="319"/>
      <c r="D5029" s="319"/>
    </row>
    <row r="5030" spans="3:4">
      <c r="C5030" s="319"/>
      <c r="D5030" s="319"/>
    </row>
    <row r="5031" spans="3:4">
      <c r="C5031" s="319"/>
      <c r="D5031" s="319"/>
    </row>
    <row r="5032" spans="3:4">
      <c r="C5032" s="319"/>
      <c r="D5032" s="319"/>
    </row>
    <row r="5033" spans="3:4">
      <c r="C5033" s="319"/>
      <c r="D5033" s="319"/>
    </row>
    <row r="5034" spans="3:4">
      <c r="C5034" s="319"/>
      <c r="D5034" s="319"/>
    </row>
    <row r="5035" spans="3:4">
      <c r="C5035" s="319"/>
      <c r="D5035" s="319"/>
    </row>
    <row r="5036" spans="3:4">
      <c r="C5036" s="319"/>
      <c r="D5036" s="319"/>
    </row>
    <row r="5037" spans="3:4">
      <c r="C5037" s="319"/>
      <c r="D5037" s="319"/>
    </row>
    <row r="5038" spans="3:4">
      <c r="C5038" s="319"/>
      <c r="D5038" s="319"/>
    </row>
    <row r="5039" spans="3:4">
      <c r="C5039" s="319"/>
      <c r="D5039" s="319"/>
    </row>
    <row r="5040" spans="3:4">
      <c r="C5040" s="319"/>
      <c r="D5040" s="319"/>
    </row>
    <row r="5041" spans="3:4">
      <c r="C5041" s="319"/>
      <c r="D5041" s="319"/>
    </row>
    <row r="5042" spans="3:4">
      <c r="C5042" s="319"/>
      <c r="D5042" s="319"/>
    </row>
    <row r="5043" spans="3:4">
      <c r="C5043" s="319"/>
      <c r="D5043" s="319"/>
    </row>
    <row r="5044" spans="3:4">
      <c r="C5044" s="319"/>
      <c r="D5044" s="319"/>
    </row>
    <row r="5045" spans="3:4">
      <c r="C5045" s="319"/>
      <c r="D5045" s="319"/>
    </row>
    <row r="5046" spans="3:4">
      <c r="C5046" s="319"/>
      <c r="D5046" s="319"/>
    </row>
    <row r="5047" spans="3:4">
      <c r="C5047" s="319"/>
      <c r="D5047" s="319"/>
    </row>
    <row r="5048" spans="3:4">
      <c r="C5048" s="319"/>
      <c r="D5048" s="319"/>
    </row>
    <row r="5049" spans="3:4">
      <c r="C5049" s="319"/>
      <c r="D5049" s="319"/>
    </row>
    <row r="5050" spans="3:4">
      <c r="C5050" s="319"/>
      <c r="D5050" s="319"/>
    </row>
    <row r="5051" spans="3:4">
      <c r="C5051" s="319"/>
      <c r="D5051" s="319"/>
    </row>
    <row r="5052" spans="3:4">
      <c r="C5052" s="319"/>
      <c r="D5052" s="319"/>
    </row>
    <row r="5053" spans="3:4">
      <c r="C5053" s="319"/>
      <c r="D5053" s="319"/>
    </row>
    <row r="5054" spans="3:4">
      <c r="C5054" s="319"/>
      <c r="D5054" s="319"/>
    </row>
    <row r="5055" spans="3:4">
      <c r="C5055" s="319"/>
      <c r="D5055" s="319"/>
    </row>
    <row r="5056" spans="3:4">
      <c r="C5056" s="319"/>
      <c r="D5056" s="319"/>
    </row>
    <row r="5057" spans="3:4">
      <c r="C5057" s="319"/>
      <c r="D5057" s="319"/>
    </row>
    <row r="5058" spans="3:4">
      <c r="C5058" s="319"/>
      <c r="D5058" s="319"/>
    </row>
    <row r="5059" spans="3:4">
      <c r="C5059" s="319"/>
      <c r="D5059" s="319"/>
    </row>
    <row r="5060" spans="3:4">
      <c r="C5060" s="319"/>
      <c r="D5060" s="319"/>
    </row>
    <row r="5061" spans="3:4">
      <c r="C5061" s="319"/>
      <c r="D5061" s="319"/>
    </row>
    <row r="5062" spans="3:4">
      <c r="C5062" s="319"/>
      <c r="D5062" s="319"/>
    </row>
    <row r="5063" spans="3:4">
      <c r="C5063" s="319"/>
      <c r="D5063" s="319"/>
    </row>
    <row r="5064" spans="3:4">
      <c r="C5064" s="319"/>
      <c r="D5064" s="319"/>
    </row>
    <row r="5065" spans="3:4">
      <c r="C5065" s="319"/>
      <c r="D5065" s="319"/>
    </row>
    <row r="5066" spans="3:4">
      <c r="C5066" s="319"/>
      <c r="D5066" s="319"/>
    </row>
    <row r="5067" spans="3:4">
      <c r="C5067" s="319"/>
      <c r="D5067" s="319"/>
    </row>
    <row r="5068" spans="3:4">
      <c r="C5068" s="319"/>
      <c r="D5068" s="319"/>
    </row>
    <row r="5069" spans="3:4">
      <c r="C5069" s="319"/>
      <c r="D5069" s="319"/>
    </row>
    <row r="5070" spans="3:4">
      <c r="C5070" s="319"/>
      <c r="D5070" s="319"/>
    </row>
    <row r="5071" spans="3:4">
      <c r="C5071" s="319"/>
      <c r="D5071" s="319"/>
    </row>
    <row r="5072" spans="3:4">
      <c r="C5072" s="319"/>
      <c r="D5072" s="319"/>
    </row>
    <row r="5073" spans="3:4">
      <c r="C5073" s="319"/>
      <c r="D5073" s="319"/>
    </row>
    <row r="5074" spans="3:4">
      <c r="C5074" s="319"/>
      <c r="D5074" s="319"/>
    </row>
    <row r="5075" spans="3:4">
      <c r="C5075" s="319"/>
      <c r="D5075" s="319"/>
    </row>
    <row r="5076" spans="3:4">
      <c r="C5076" s="319"/>
      <c r="D5076" s="319"/>
    </row>
    <row r="5077" spans="3:4">
      <c r="C5077" s="319"/>
      <c r="D5077" s="319"/>
    </row>
    <row r="5078" spans="3:4">
      <c r="C5078" s="319"/>
      <c r="D5078" s="319"/>
    </row>
    <row r="5079" spans="3:4">
      <c r="C5079" s="319"/>
      <c r="D5079" s="319"/>
    </row>
    <row r="5080" spans="3:4">
      <c r="C5080" s="319"/>
      <c r="D5080" s="319"/>
    </row>
    <row r="5081" spans="3:4">
      <c r="C5081" s="319"/>
      <c r="D5081" s="319"/>
    </row>
    <row r="5082" spans="3:4">
      <c r="C5082" s="319"/>
      <c r="D5082" s="319"/>
    </row>
    <row r="5083" spans="3:4">
      <c r="C5083" s="319"/>
      <c r="D5083" s="319"/>
    </row>
    <row r="5084" spans="3:4">
      <c r="C5084" s="319"/>
      <c r="D5084" s="319"/>
    </row>
    <row r="5085" spans="3:4">
      <c r="C5085" s="319"/>
      <c r="D5085" s="319"/>
    </row>
    <row r="5086" spans="3:4">
      <c r="C5086" s="319"/>
      <c r="D5086" s="319"/>
    </row>
    <row r="5087" spans="3:4">
      <c r="C5087" s="319"/>
      <c r="D5087" s="319"/>
    </row>
    <row r="5088" spans="3:4">
      <c r="C5088" s="319"/>
      <c r="D5088" s="319"/>
    </row>
    <row r="5089" spans="3:4">
      <c r="C5089" s="319"/>
      <c r="D5089" s="319"/>
    </row>
    <row r="5090" spans="3:4">
      <c r="C5090" s="319"/>
      <c r="D5090" s="319"/>
    </row>
    <row r="5091" spans="3:4">
      <c r="C5091" s="319"/>
      <c r="D5091" s="319"/>
    </row>
    <row r="5092" spans="3:4">
      <c r="C5092" s="319"/>
      <c r="D5092" s="319"/>
    </row>
    <row r="5093" spans="3:4">
      <c r="C5093" s="319"/>
      <c r="D5093" s="319"/>
    </row>
    <row r="5094" spans="3:4">
      <c r="C5094" s="319"/>
      <c r="D5094" s="319"/>
    </row>
    <row r="5095" spans="3:4">
      <c r="C5095" s="319"/>
      <c r="D5095" s="319"/>
    </row>
    <row r="5096" spans="3:4">
      <c r="C5096" s="319"/>
      <c r="D5096" s="319"/>
    </row>
    <row r="5097" spans="3:4">
      <c r="C5097" s="319"/>
      <c r="D5097" s="319"/>
    </row>
    <row r="5098" spans="3:4">
      <c r="C5098" s="319"/>
      <c r="D5098" s="319"/>
    </row>
    <row r="5099" spans="3:4">
      <c r="C5099" s="319"/>
      <c r="D5099" s="319"/>
    </row>
    <row r="5100" spans="3:4">
      <c r="C5100" s="319"/>
      <c r="D5100" s="319"/>
    </row>
    <row r="5101" spans="3:4">
      <c r="C5101" s="319"/>
      <c r="D5101" s="319"/>
    </row>
    <row r="5102" spans="3:4">
      <c r="C5102" s="319"/>
      <c r="D5102" s="319"/>
    </row>
    <row r="5103" spans="3:4">
      <c r="C5103" s="319"/>
      <c r="D5103" s="319"/>
    </row>
    <row r="5104" spans="3:4">
      <c r="C5104" s="319"/>
      <c r="D5104" s="319"/>
    </row>
    <row r="5105" spans="3:4">
      <c r="C5105" s="319"/>
      <c r="D5105" s="319"/>
    </row>
    <row r="5106" spans="3:4">
      <c r="C5106" s="319"/>
      <c r="D5106" s="319"/>
    </row>
    <row r="5107" spans="3:4">
      <c r="C5107" s="319"/>
      <c r="D5107" s="319"/>
    </row>
    <row r="5108" spans="3:4">
      <c r="C5108" s="319"/>
      <c r="D5108" s="319"/>
    </row>
    <row r="5109" spans="3:4">
      <c r="C5109" s="319"/>
      <c r="D5109" s="319"/>
    </row>
    <row r="5110" spans="3:4">
      <c r="C5110" s="319"/>
      <c r="D5110" s="319"/>
    </row>
    <row r="5111" spans="3:4">
      <c r="C5111" s="319"/>
      <c r="D5111" s="319"/>
    </row>
    <row r="5112" spans="3:4">
      <c r="C5112" s="319"/>
      <c r="D5112" s="319"/>
    </row>
    <row r="5113" spans="3:4">
      <c r="C5113" s="319"/>
      <c r="D5113" s="319"/>
    </row>
    <row r="5114" spans="3:4">
      <c r="C5114" s="319"/>
      <c r="D5114" s="319"/>
    </row>
    <row r="5115" spans="3:4">
      <c r="C5115" s="319"/>
      <c r="D5115" s="319"/>
    </row>
    <row r="5116" spans="3:4">
      <c r="C5116" s="319"/>
      <c r="D5116" s="319"/>
    </row>
    <row r="5117" spans="3:4">
      <c r="C5117" s="319"/>
      <c r="D5117" s="319"/>
    </row>
    <row r="5118" spans="3:4">
      <c r="C5118" s="319"/>
      <c r="D5118" s="319"/>
    </row>
    <row r="5119" spans="3:4">
      <c r="C5119" s="319"/>
      <c r="D5119" s="319"/>
    </row>
    <row r="5120" spans="3:4">
      <c r="C5120" s="319"/>
      <c r="D5120" s="319"/>
    </row>
    <row r="5121" spans="3:4">
      <c r="C5121" s="319"/>
      <c r="D5121" s="319"/>
    </row>
    <row r="5122" spans="3:4">
      <c r="C5122" s="319"/>
      <c r="D5122" s="319"/>
    </row>
    <row r="5123" spans="3:4">
      <c r="C5123" s="319"/>
      <c r="D5123" s="319"/>
    </row>
    <row r="5124" spans="3:4">
      <c r="C5124" s="319"/>
      <c r="D5124" s="319"/>
    </row>
    <row r="5125" spans="3:4">
      <c r="C5125" s="319"/>
      <c r="D5125" s="319"/>
    </row>
    <row r="5126" spans="3:4">
      <c r="C5126" s="319"/>
      <c r="D5126" s="319"/>
    </row>
    <row r="5127" spans="3:4">
      <c r="C5127" s="319"/>
      <c r="D5127" s="319"/>
    </row>
    <row r="5128" spans="3:4">
      <c r="C5128" s="319"/>
      <c r="D5128" s="319"/>
    </row>
    <row r="5129" spans="3:4">
      <c r="C5129" s="319"/>
      <c r="D5129" s="319"/>
    </row>
    <row r="5130" spans="3:4">
      <c r="C5130" s="319"/>
      <c r="D5130" s="319"/>
    </row>
    <row r="5131" spans="3:4">
      <c r="C5131" s="319"/>
      <c r="D5131" s="319"/>
    </row>
    <row r="5132" spans="3:4">
      <c r="C5132" s="319"/>
      <c r="D5132" s="319"/>
    </row>
    <row r="5133" spans="3:4">
      <c r="C5133" s="319"/>
      <c r="D5133" s="319"/>
    </row>
    <row r="5134" spans="3:4">
      <c r="C5134" s="319"/>
      <c r="D5134" s="319"/>
    </row>
    <row r="5135" spans="3:4">
      <c r="C5135" s="319"/>
      <c r="D5135" s="319"/>
    </row>
    <row r="5136" spans="3:4">
      <c r="C5136" s="319"/>
      <c r="D5136" s="319"/>
    </row>
    <row r="5137" spans="3:4">
      <c r="C5137" s="319"/>
      <c r="D5137" s="319"/>
    </row>
    <row r="5138" spans="3:4">
      <c r="C5138" s="319"/>
      <c r="D5138" s="319"/>
    </row>
    <row r="5139" spans="3:4">
      <c r="C5139" s="319"/>
      <c r="D5139" s="319"/>
    </row>
    <row r="5140" spans="3:4">
      <c r="C5140" s="319"/>
      <c r="D5140" s="319"/>
    </row>
    <row r="5141" spans="3:4">
      <c r="C5141" s="319"/>
      <c r="D5141" s="319"/>
    </row>
    <row r="5142" spans="3:4">
      <c r="C5142" s="319"/>
      <c r="D5142" s="319"/>
    </row>
    <row r="5143" spans="3:4">
      <c r="C5143" s="319"/>
      <c r="D5143" s="319"/>
    </row>
    <row r="5144" spans="3:4">
      <c r="C5144" s="319"/>
      <c r="D5144" s="319"/>
    </row>
    <row r="5145" spans="3:4">
      <c r="C5145" s="319"/>
      <c r="D5145" s="319"/>
    </row>
    <row r="5146" spans="3:4">
      <c r="C5146" s="319"/>
      <c r="D5146" s="319"/>
    </row>
    <row r="5147" spans="3:4">
      <c r="C5147" s="319"/>
      <c r="D5147" s="319"/>
    </row>
    <row r="5148" spans="3:4">
      <c r="C5148" s="319"/>
      <c r="D5148" s="319"/>
    </row>
    <row r="5149" spans="3:4">
      <c r="C5149" s="319"/>
      <c r="D5149" s="319"/>
    </row>
    <row r="5150" spans="3:4">
      <c r="C5150" s="319"/>
      <c r="D5150" s="319"/>
    </row>
    <row r="5151" spans="3:4">
      <c r="C5151" s="319"/>
      <c r="D5151" s="319"/>
    </row>
    <row r="5152" spans="3:4">
      <c r="C5152" s="319"/>
      <c r="D5152" s="319"/>
    </row>
    <row r="5153" spans="3:4">
      <c r="C5153" s="319"/>
      <c r="D5153" s="319"/>
    </row>
    <row r="5154" spans="3:4">
      <c r="C5154" s="319"/>
      <c r="D5154" s="319"/>
    </row>
    <row r="5155" spans="3:4">
      <c r="C5155" s="319"/>
      <c r="D5155" s="319"/>
    </row>
    <row r="5156" spans="3:4">
      <c r="C5156" s="319"/>
      <c r="D5156" s="319"/>
    </row>
    <row r="5157" spans="3:4">
      <c r="C5157" s="319"/>
      <c r="D5157" s="319"/>
    </row>
    <row r="5158" spans="3:4">
      <c r="C5158" s="319"/>
      <c r="D5158" s="319"/>
    </row>
    <row r="5159" spans="3:4">
      <c r="C5159" s="319"/>
      <c r="D5159" s="319"/>
    </row>
    <row r="5160" spans="3:4">
      <c r="C5160" s="319"/>
      <c r="D5160" s="319"/>
    </row>
    <row r="5161" spans="3:4">
      <c r="C5161" s="319"/>
      <c r="D5161" s="319"/>
    </row>
    <row r="5162" spans="3:4">
      <c r="C5162" s="319"/>
      <c r="D5162" s="319"/>
    </row>
    <row r="5163" spans="3:4">
      <c r="C5163" s="319"/>
      <c r="D5163" s="319"/>
    </row>
    <row r="5164" spans="3:4">
      <c r="C5164" s="319"/>
      <c r="D5164" s="319"/>
    </row>
    <row r="5165" spans="3:4">
      <c r="C5165" s="319"/>
      <c r="D5165" s="319"/>
    </row>
    <row r="5166" spans="3:4">
      <c r="C5166" s="319"/>
      <c r="D5166" s="319"/>
    </row>
    <row r="5167" spans="3:4">
      <c r="C5167" s="319"/>
      <c r="D5167" s="319"/>
    </row>
    <row r="5168" spans="3:4">
      <c r="C5168" s="319"/>
      <c r="D5168" s="319"/>
    </row>
    <row r="5169" spans="3:4">
      <c r="C5169" s="319"/>
      <c r="D5169" s="319"/>
    </row>
    <row r="5170" spans="3:4">
      <c r="C5170" s="319"/>
      <c r="D5170" s="319"/>
    </row>
    <row r="5171" spans="3:4">
      <c r="C5171" s="319"/>
      <c r="D5171" s="319"/>
    </row>
    <row r="5172" spans="3:4">
      <c r="C5172" s="319"/>
      <c r="D5172" s="319"/>
    </row>
    <row r="5173" spans="3:4">
      <c r="C5173" s="319"/>
      <c r="D5173" s="319"/>
    </row>
    <row r="5174" spans="3:4">
      <c r="C5174" s="319"/>
      <c r="D5174" s="319"/>
    </row>
    <row r="5175" spans="3:4">
      <c r="C5175" s="319"/>
      <c r="D5175" s="319"/>
    </row>
    <row r="5176" spans="3:4">
      <c r="C5176" s="319"/>
      <c r="D5176" s="319"/>
    </row>
    <row r="5177" spans="3:4">
      <c r="C5177" s="319"/>
      <c r="D5177" s="319"/>
    </row>
    <row r="5178" spans="3:4">
      <c r="C5178" s="319"/>
      <c r="D5178" s="319"/>
    </row>
    <row r="5179" spans="3:4">
      <c r="C5179" s="319"/>
      <c r="D5179" s="319"/>
    </row>
    <row r="5180" spans="3:4">
      <c r="C5180" s="319"/>
      <c r="D5180" s="319"/>
    </row>
    <row r="5181" spans="3:4">
      <c r="C5181" s="319"/>
      <c r="D5181" s="319"/>
    </row>
    <row r="5182" spans="3:4">
      <c r="C5182" s="319"/>
      <c r="D5182" s="319"/>
    </row>
    <row r="5183" spans="3:4">
      <c r="C5183" s="319"/>
      <c r="D5183" s="319"/>
    </row>
    <row r="5184" spans="3:4">
      <c r="C5184" s="319"/>
      <c r="D5184" s="319"/>
    </row>
    <row r="5185" spans="3:4">
      <c r="C5185" s="319"/>
      <c r="D5185" s="319"/>
    </row>
    <row r="5186" spans="3:4">
      <c r="C5186" s="319"/>
      <c r="D5186" s="319"/>
    </row>
    <row r="5187" spans="3:4">
      <c r="C5187" s="319"/>
      <c r="D5187" s="319"/>
    </row>
    <row r="5188" spans="3:4">
      <c r="C5188" s="319"/>
      <c r="D5188" s="319"/>
    </row>
    <row r="5189" spans="3:4">
      <c r="C5189" s="319"/>
      <c r="D5189" s="319"/>
    </row>
    <row r="5190" spans="3:4">
      <c r="C5190" s="319"/>
      <c r="D5190" s="319"/>
    </row>
    <row r="5191" spans="3:4">
      <c r="C5191" s="319"/>
      <c r="D5191" s="319"/>
    </row>
    <row r="5192" spans="3:4">
      <c r="C5192" s="319"/>
      <c r="D5192" s="319"/>
    </row>
    <row r="5193" spans="3:4">
      <c r="C5193" s="319"/>
      <c r="D5193" s="319"/>
    </row>
    <row r="5194" spans="3:4">
      <c r="C5194" s="319"/>
      <c r="D5194" s="319"/>
    </row>
    <row r="5195" spans="3:4">
      <c r="C5195" s="319"/>
      <c r="D5195" s="319"/>
    </row>
    <row r="5196" spans="3:4">
      <c r="C5196" s="319"/>
      <c r="D5196" s="319"/>
    </row>
    <row r="5197" spans="3:4">
      <c r="C5197" s="319"/>
      <c r="D5197" s="319"/>
    </row>
    <row r="5198" spans="3:4">
      <c r="C5198" s="319"/>
      <c r="D5198" s="319"/>
    </row>
    <row r="5199" spans="3:4">
      <c r="C5199" s="319"/>
      <c r="D5199" s="319"/>
    </row>
    <row r="5200" spans="3:4">
      <c r="C5200" s="319"/>
      <c r="D5200" s="319"/>
    </row>
    <row r="5201" spans="3:4">
      <c r="C5201" s="319"/>
      <c r="D5201" s="319"/>
    </row>
    <row r="5202" spans="3:4">
      <c r="C5202" s="319"/>
      <c r="D5202" s="319"/>
    </row>
    <row r="5203" spans="3:4">
      <c r="C5203" s="319"/>
      <c r="D5203" s="319"/>
    </row>
    <row r="5204" spans="3:4">
      <c r="C5204" s="319"/>
      <c r="D5204" s="319"/>
    </row>
    <row r="5205" spans="3:4">
      <c r="C5205" s="319"/>
      <c r="D5205" s="319"/>
    </row>
    <row r="5206" spans="3:4">
      <c r="C5206" s="319"/>
      <c r="D5206" s="319"/>
    </row>
    <row r="5207" spans="3:4">
      <c r="C5207" s="319"/>
      <c r="D5207" s="319"/>
    </row>
    <row r="5208" spans="3:4">
      <c r="C5208" s="319"/>
      <c r="D5208" s="319"/>
    </row>
    <row r="5209" spans="3:4">
      <c r="C5209" s="319"/>
      <c r="D5209" s="319"/>
    </row>
    <row r="5210" spans="3:4">
      <c r="C5210" s="319"/>
      <c r="D5210" s="319"/>
    </row>
    <row r="5211" spans="3:4">
      <c r="C5211" s="319"/>
      <c r="D5211" s="319"/>
    </row>
    <row r="5212" spans="3:4">
      <c r="C5212" s="319"/>
      <c r="D5212" s="319"/>
    </row>
    <row r="5213" spans="3:4">
      <c r="C5213" s="319"/>
      <c r="D5213" s="319"/>
    </row>
    <row r="5214" spans="3:4">
      <c r="C5214" s="319"/>
      <c r="D5214" s="319"/>
    </row>
    <row r="5215" spans="3:4">
      <c r="C5215" s="319"/>
      <c r="D5215" s="319"/>
    </row>
    <row r="5216" spans="3:4">
      <c r="C5216" s="319"/>
      <c r="D5216" s="319"/>
    </row>
    <row r="5217" spans="3:4">
      <c r="C5217" s="319"/>
      <c r="D5217" s="319"/>
    </row>
    <row r="5218" spans="3:4">
      <c r="C5218" s="319"/>
      <c r="D5218" s="319"/>
    </row>
    <row r="5219" spans="3:4">
      <c r="C5219" s="319"/>
      <c r="D5219" s="319"/>
    </row>
    <row r="5220" spans="3:4">
      <c r="C5220" s="319"/>
      <c r="D5220" s="319"/>
    </row>
    <row r="5221" spans="3:4">
      <c r="C5221" s="319"/>
      <c r="D5221" s="319"/>
    </row>
    <row r="5222" spans="3:4">
      <c r="C5222" s="319"/>
      <c r="D5222" s="319"/>
    </row>
    <row r="5223" spans="3:4">
      <c r="C5223" s="319"/>
      <c r="D5223" s="319"/>
    </row>
    <row r="5224" spans="3:4">
      <c r="C5224" s="319"/>
      <c r="D5224" s="319"/>
    </row>
    <row r="5225" spans="3:4">
      <c r="C5225" s="319"/>
      <c r="D5225" s="319"/>
    </row>
    <row r="5226" spans="3:4">
      <c r="C5226" s="319"/>
      <c r="D5226" s="319"/>
    </row>
    <row r="5227" spans="3:4">
      <c r="C5227" s="319"/>
      <c r="D5227" s="319"/>
    </row>
    <row r="5228" spans="3:4">
      <c r="C5228" s="319"/>
      <c r="D5228" s="319"/>
    </row>
    <row r="5229" spans="3:4">
      <c r="C5229" s="319"/>
      <c r="D5229" s="319"/>
    </row>
    <row r="5230" spans="3:4">
      <c r="C5230" s="319"/>
      <c r="D5230" s="319"/>
    </row>
    <row r="5231" spans="3:4">
      <c r="C5231" s="319"/>
      <c r="D5231" s="319"/>
    </row>
    <row r="5232" spans="3:4">
      <c r="C5232" s="319"/>
      <c r="D5232" s="319"/>
    </row>
    <row r="5233" spans="3:4">
      <c r="C5233" s="319"/>
      <c r="D5233" s="319"/>
    </row>
    <row r="5234" spans="3:4">
      <c r="C5234" s="319"/>
      <c r="D5234" s="319"/>
    </row>
    <row r="5235" spans="3:4">
      <c r="C5235" s="319"/>
      <c r="D5235" s="319"/>
    </row>
    <row r="5236" spans="3:4">
      <c r="C5236" s="319"/>
      <c r="D5236" s="319"/>
    </row>
    <row r="5237" spans="3:4">
      <c r="C5237" s="319"/>
      <c r="D5237" s="319"/>
    </row>
    <row r="5238" spans="3:4">
      <c r="C5238" s="319"/>
      <c r="D5238" s="319"/>
    </row>
    <row r="5239" spans="3:4">
      <c r="C5239" s="319"/>
      <c r="D5239" s="319"/>
    </row>
    <row r="5240" spans="3:4">
      <c r="C5240" s="319"/>
      <c r="D5240" s="319"/>
    </row>
    <row r="5241" spans="3:4">
      <c r="C5241" s="319"/>
      <c r="D5241" s="319"/>
    </row>
    <row r="5242" spans="3:4">
      <c r="C5242" s="319"/>
      <c r="D5242" s="319"/>
    </row>
    <row r="5243" spans="3:4">
      <c r="C5243" s="319"/>
      <c r="D5243" s="319"/>
    </row>
    <row r="5244" spans="3:4">
      <c r="C5244" s="319"/>
      <c r="D5244" s="319"/>
    </row>
    <row r="5245" spans="3:4">
      <c r="C5245" s="319"/>
      <c r="D5245" s="319"/>
    </row>
    <row r="5246" spans="3:4">
      <c r="C5246" s="319"/>
      <c r="D5246" s="319"/>
    </row>
    <row r="5247" spans="3:4">
      <c r="C5247" s="319"/>
      <c r="D5247" s="319"/>
    </row>
    <row r="5248" spans="3:4">
      <c r="C5248" s="319"/>
      <c r="D5248" s="319"/>
    </row>
    <row r="5249" spans="3:4">
      <c r="C5249" s="319"/>
      <c r="D5249" s="319"/>
    </row>
    <row r="5250" spans="3:4">
      <c r="C5250" s="319"/>
      <c r="D5250" s="319"/>
    </row>
    <row r="5251" spans="3:4">
      <c r="C5251" s="319"/>
      <c r="D5251" s="319"/>
    </row>
    <row r="5252" spans="3:4">
      <c r="C5252" s="319"/>
      <c r="D5252" s="319"/>
    </row>
    <row r="5253" spans="3:4">
      <c r="C5253" s="319"/>
      <c r="D5253" s="319"/>
    </row>
    <row r="5254" spans="3:4">
      <c r="C5254" s="319"/>
      <c r="D5254" s="319"/>
    </row>
    <row r="5255" spans="3:4">
      <c r="C5255" s="319"/>
      <c r="D5255" s="319"/>
    </row>
    <row r="5256" spans="3:4">
      <c r="C5256" s="319"/>
      <c r="D5256" s="319"/>
    </row>
    <row r="5257" spans="3:4">
      <c r="C5257" s="319"/>
      <c r="D5257" s="319"/>
    </row>
    <row r="5258" spans="3:4">
      <c r="C5258" s="319"/>
      <c r="D5258" s="319"/>
    </row>
    <row r="5259" spans="3:4">
      <c r="C5259" s="319"/>
      <c r="D5259" s="319"/>
    </row>
    <row r="5260" spans="3:4">
      <c r="C5260" s="319"/>
      <c r="D5260" s="319"/>
    </row>
    <row r="5261" spans="3:4">
      <c r="C5261" s="319"/>
      <c r="D5261" s="319"/>
    </row>
    <row r="5262" spans="3:4">
      <c r="C5262" s="319"/>
      <c r="D5262" s="319"/>
    </row>
    <row r="5263" spans="3:4">
      <c r="C5263" s="319"/>
      <c r="D5263" s="319"/>
    </row>
    <row r="5264" spans="3:4">
      <c r="C5264" s="319"/>
      <c r="D5264" s="319"/>
    </row>
    <row r="5265" spans="3:4">
      <c r="C5265" s="319"/>
      <c r="D5265" s="319"/>
    </row>
    <row r="5266" spans="3:4">
      <c r="C5266" s="319"/>
      <c r="D5266" s="319"/>
    </row>
    <row r="5267" spans="3:4">
      <c r="C5267" s="319"/>
      <c r="D5267" s="319"/>
    </row>
    <row r="5268" spans="3:4">
      <c r="C5268" s="319"/>
      <c r="D5268" s="319"/>
    </row>
    <row r="5269" spans="3:4">
      <c r="C5269" s="319"/>
      <c r="D5269" s="319"/>
    </row>
    <row r="5270" spans="3:4">
      <c r="C5270" s="319"/>
      <c r="D5270" s="319"/>
    </row>
    <row r="5271" spans="3:4">
      <c r="C5271" s="319"/>
      <c r="D5271" s="319"/>
    </row>
    <row r="5272" spans="3:4">
      <c r="C5272" s="319"/>
      <c r="D5272" s="319"/>
    </row>
    <row r="5273" spans="3:4">
      <c r="C5273" s="319"/>
      <c r="D5273" s="319"/>
    </row>
    <row r="5274" spans="3:4">
      <c r="C5274" s="319"/>
      <c r="D5274" s="319"/>
    </row>
    <row r="5275" spans="3:4">
      <c r="C5275" s="319"/>
      <c r="D5275" s="319"/>
    </row>
    <row r="5276" spans="3:4">
      <c r="C5276" s="319"/>
      <c r="D5276" s="319"/>
    </row>
    <row r="5277" spans="3:4">
      <c r="C5277" s="319"/>
      <c r="D5277" s="319"/>
    </row>
    <row r="5278" spans="3:4">
      <c r="C5278" s="319"/>
      <c r="D5278" s="319"/>
    </row>
    <row r="5279" spans="3:4">
      <c r="C5279" s="319"/>
      <c r="D5279" s="319"/>
    </row>
    <row r="5280" spans="3:4">
      <c r="C5280" s="319"/>
      <c r="D5280" s="319"/>
    </row>
    <row r="5281" spans="3:4">
      <c r="C5281" s="319"/>
      <c r="D5281" s="319"/>
    </row>
    <row r="5282" spans="3:4">
      <c r="C5282" s="319"/>
      <c r="D5282" s="319"/>
    </row>
    <row r="5283" spans="3:4">
      <c r="C5283" s="319"/>
      <c r="D5283" s="319"/>
    </row>
    <row r="5284" spans="3:4">
      <c r="C5284" s="319"/>
      <c r="D5284" s="319"/>
    </row>
    <row r="5285" spans="3:4">
      <c r="C5285" s="319"/>
      <c r="D5285" s="319"/>
    </row>
    <row r="5286" spans="3:4">
      <c r="C5286" s="319"/>
      <c r="D5286" s="319"/>
    </row>
    <row r="5287" spans="3:4">
      <c r="C5287" s="319"/>
      <c r="D5287" s="319"/>
    </row>
    <row r="5288" spans="3:4">
      <c r="C5288" s="319"/>
      <c r="D5288" s="319"/>
    </row>
    <row r="5289" spans="3:4">
      <c r="C5289" s="319"/>
      <c r="D5289" s="319"/>
    </row>
    <row r="5290" spans="3:4">
      <c r="C5290" s="319"/>
      <c r="D5290" s="319"/>
    </row>
    <row r="5291" spans="3:4">
      <c r="C5291" s="319"/>
      <c r="D5291" s="319"/>
    </row>
    <row r="5292" spans="3:4">
      <c r="C5292" s="319"/>
      <c r="D5292" s="319"/>
    </row>
    <row r="5293" spans="3:4">
      <c r="C5293" s="319"/>
      <c r="D5293" s="319"/>
    </row>
    <row r="5294" spans="3:4">
      <c r="C5294" s="319"/>
      <c r="D5294" s="319"/>
    </row>
    <row r="5295" spans="3:4">
      <c r="C5295" s="319"/>
      <c r="D5295" s="319"/>
    </row>
    <row r="5296" spans="3:4">
      <c r="C5296" s="319"/>
      <c r="D5296" s="319"/>
    </row>
    <row r="5297" spans="3:4">
      <c r="C5297" s="319"/>
      <c r="D5297" s="319"/>
    </row>
    <row r="5298" spans="3:4">
      <c r="C5298" s="319"/>
      <c r="D5298" s="319"/>
    </row>
    <row r="5299" spans="3:4">
      <c r="C5299" s="319"/>
      <c r="D5299" s="319"/>
    </row>
    <row r="5300" spans="3:4">
      <c r="C5300" s="319"/>
      <c r="D5300" s="319"/>
    </row>
    <row r="5301" spans="3:4">
      <c r="C5301" s="319"/>
      <c r="D5301" s="319"/>
    </row>
    <row r="5302" spans="3:4">
      <c r="C5302" s="319"/>
      <c r="D5302" s="319"/>
    </row>
    <row r="5303" spans="3:4">
      <c r="C5303" s="319"/>
      <c r="D5303" s="319"/>
    </row>
    <row r="5304" spans="3:4">
      <c r="C5304" s="319"/>
      <c r="D5304" s="319"/>
    </row>
    <row r="5305" spans="3:4">
      <c r="C5305" s="319"/>
      <c r="D5305" s="319"/>
    </row>
    <row r="5306" spans="3:4">
      <c r="C5306" s="319"/>
      <c r="D5306" s="319"/>
    </row>
    <row r="5307" spans="3:4">
      <c r="C5307" s="319"/>
      <c r="D5307" s="319"/>
    </row>
    <row r="5308" spans="3:4">
      <c r="C5308" s="319"/>
      <c r="D5308" s="319"/>
    </row>
    <row r="5309" spans="3:4">
      <c r="C5309" s="319"/>
      <c r="D5309" s="319"/>
    </row>
    <row r="5310" spans="3:4">
      <c r="C5310" s="319"/>
      <c r="D5310" s="319"/>
    </row>
    <row r="5311" spans="3:4">
      <c r="C5311" s="319"/>
      <c r="D5311" s="319"/>
    </row>
    <row r="5312" spans="3:4">
      <c r="C5312" s="319"/>
      <c r="D5312" s="319"/>
    </row>
    <row r="5313" spans="3:4">
      <c r="C5313" s="319"/>
      <c r="D5313" s="319"/>
    </row>
    <row r="5314" spans="3:4">
      <c r="C5314" s="319"/>
      <c r="D5314" s="319"/>
    </row>
    <row r="5315" spans="3:4">
      <c r="C5315" s="319"/>
      <c r="D5315" s="319"/>
    </row>
    <row r="5316" spans="3:4">
      <c r="C5316" s="319"/>
      <c r="D5316" s="319"/>
    </row>
    <row r="5317" spans="3:4">
      <c r="C5317" s="319"/>
      <c r="D5317" s="319"/>
    </row>
    <row r="5318" spans="3:4">
      <c r="C5318" s="319"/>
      <c r="D5318" s="319"/>
    </row>
    <row r="5319" spans="3:4">
      <c r="C5319" s="319"/>
      <c r="D5319" s="319"/>
    </row>
    <row r="5320" spans="3:4">
      <c r="C5320" s="319"/>
      <c r="D5320" s="319"/>
    </row>
    <row r="5321" spans="3:4">
      <c r="C5321" s="319"/>
      <c r="D5321" s="319"/>
    </row>
    <row r="5322" spans="3:4">
      <c r="C5322" s="319"/>
      <c r="D5322" s="319"/>
    </row>
    <row r="5323" spans="3:4">
      <c r="C5323" s="319"/>
      <c r="D5323" s="319"/>
    </row>
    <row r="5324" spans="3:4">
      <c r="C5324" s="319"/>
      <c r="D5324" s="319"/>
    </row>
    <row r="5325" spans="3:4">
      <c r="C5325" s="319"/>
      <c r="D5325" s="319"/>
    </row>
    <row r="5326" spans="3:4">
      <c r="C5326" s="319"/>
      <c r="D5326" s="319"/>
    </row>
    <row r="5327" spans="3:4">
      <c r="C5327" s="319"/>
      <c r="D5327" s="319"/>
    </row>
    <row r="5328" spans="3:4">
      <c r="C5328" s="319"/>
      <c r="D5328" s="319"/>
    </row>
    <row r="5329" spans="3:4">
      <c r="C5329" s="319"/>
      <c r="D5329" s="319"/>
    </row>
    <row r="5330" spans="3:4">
      <c r="C5330" s="319"/>
      <c r="D5330" s="319"/>
    </row>
    <row r="5331" spans="3:4">
      <c r="C5331" s="319"/>
      <c r="D5331" s="319"/>
    </row>
    <row r="5332" spans="3:4">
      <c r="C5332" s="319"/>
      <c r="D5332" s="319"/>
    </row>
    <row r="5333" spans="3:4">
      <c r="C5333" s="319"/>
      <c r="D5333" s="319"/>
    </row>
    <row r="5334" spans="3:4">
      <c r="C5334" s="319"/>
      <c r="D5334" s="319"/>
    </row>
    <row r="5335" spans="3:4">
      <c r="C5335" s="319"/>
      <c r="D5335" s="319"/>
    </row>
    <row r="5336" spans="3:4">
      <c r="C5336" s="319"/>
      <c r="D5336" s="319"/>
    </row>
    <row r="5337" spans="3:4">
      <c r="C5337" s="319"/>
      <c r="D5337" s="319"/>
    </row>
    <row r="5338" spans="3:4">
      <c r="C5338" s="319"/>
      <c r="D5338" s="319"/>
    </row>
    <row r="5339" spans="3:4">
      <c r="C5339" s="319"/>
      <c r="D5339" s="319"/>
    </row>
    <row r="5340" spans="3:4">
      <c r="C5340" s="319"/>
      <c r="D5340" s="319"/>
    </row>
    <row r="5341" spans="3:4">
      <c r="C5341" s="319"/>
      <c r="D5341" s="319"/>
    </row>
    <row r="5342" spans="3:4">
      <c r="C5342" s="319"/>
      <c r="D5342" s="319"/>
    </row>
    <row r="5343" spans="3:4">
      <c r="C5343" s="319"/>
      <c r="D5343" s="319"/>
    </row>
    <row r="5344" spans="3:4">
      <c r="C5344" s="319"/>
      <c r="D5344" s="319"/>
    </row>
    <row r="5345" spans="3:4">
      <c r="C5345" s="319"/>
      <c r="D5345" s="319"/>
    </row>
    <row r="5346" spans="3:4">
      <c r="C5346" s="319"/>
      <c r="D5346" s="319"/>
    </row>
    <row r="5347" spans="3:4">
      <c r="C5347" s="319"/>
      <c r="D5347" s="319"/>
    </row>
    <row r="5348" spans="3:4">
      <c r="C5348" s="319"/>
      <c r="D5348" s="319"/>
    </row>
    <row r="5349" spans="3:4">
      <c r="C5349" s="319"/>
      <c r="D5349" s="319"/>
    </row>
    <row r="5350" spans="3:4">
      <c r="C5350" s="319"/>
      <c r="D5350" s="319"/>
    </row>
    <row r="5351" spans="3:4">
      <c r="C5351" s="319"/>
      <c r="D5351" s="319"/>
    </row>
    <row r="5352" spans="3:4">
      <c r="C5352" s="319"/>
      <c r="D5352" s="319"/>
    </row>
    <row r="5353" spans="3:4">
      <c r="C5353" s="319"/>
      <c r="D5353" s="319"/>
    </row>
    <row r="5354" spans="3:4">
      <c r="C5354" s="319"/>
      <c r="D5354" s="319"/>
    </row>
    <row r="5355" spans="3:4">
      <c r="C5355" s="319"/>
      <c r="D5355" s="319"/>
    </row>
    <row r="5356" spans="3:4">
      <c r="C5356" s="319"/>
      <c r="D5356" s="319"/>
    </row>
    <row r="5357" spans="3:4">
      <c r="C5357" s="319"/>
      <c r="D5357" s="319"/>
    </row>
    <row r="5358" spans="3:4">
      <c r="C5358" s="319"/>
      <c r="D5358" s="319"/>
    </row>
    <row r="5359" spans="3:4">
      <c r="C5359" s="319"/>
      <c r="D5359" s="319"/>
    </row>
    <row r="5360" spans="3:4">
      <c r="C5360" s="319"/>
      <c r="D5360" s="319"/>
    </row>
    <row r="5361" spans="3:4">
      <c r="C5361" s="319"/>
      <c r="D5361" s="319"/>
    </row>
    <row r="5362" spans="3:4">
      <c r="C5362" s="319"/>
      <c r="D5362" s="319"/>
    </row>
    <row r="5363" spans="3:4">
      <c r="C5363" s="319"/>
      <c r="D5363" s="319"/>
    </row>
    <row r="5364" spans="3:4">
      <c r="C5364" s="319"/>
      <c r="D5364" s="319"/>
    </row>
    <row r="5365" spans="3:4">
      <c r="C5365" s="319"/>
      <c r="D5365" s="319"/>
    </row>
    <row r="5366" spans="3:4">
      <c r="C5366" s="319"/>
      <c r="D5366" s="319"/>
    </row>
    <row r="5367" spans="3:4">
      <c r="C5367" s="319"/>
      <c r="D5367" s="319"/>
    </row>
    <row r="5368" spans="3:4">
      <c r="C5368" s="319"/>
      <c r="D5368" s="319"/>
    </row>
    <row r="5369" spans="3:4">
      <c r="C5369" s="319"/>
      <c r="D5369" s="319"/>
    </row>
    <row r="5370" spans="3:4">
      <c r="C5370" s="319"/>
      <c r="D5370" s="319"/>
    </row>
    <row r="5371" spans="3:4">
      <c r="C5371" s="319"/>
      <c r="D5371" s="319"/>
    </row>
    <row r="5372" spans="3:4">
      <c r="C5372" s="319"/>
      <c r="D5372" s="319"/>
    </row>
    <row r="5373" spans="3:4">
      <c r="C5373" s="319"/>
      <c r="D5373" s="319"/>
    </row>
    <row r="5374" spans="3:4">
      <c r="C5374" s="319"/>
      <c r="D5374" s="319"/>
    </row>
    <row r="5375" spans="3:4">
      <c r="C5375" s="319"/>
      <c r="D5375" s="319"/>
    </row>
    <row r="5376" spans="3:4">
      <c r="C5376" s="319"/>
      <c r="D5376" s="319"/>
    </row>
    <row r="5377" spans="3:4">
      <c r="C5377" s="319"/>
      <c r="D5377" s="319"/>
    </row>
    <row r="5378" spans="3:4">
      <c r="C5378" s="319"/>
      <c r="D5378" s="319"/>
    </row>
    <row r="5379" spans="3:4">
      <c r="C5379" s="319"/>
      <c r="D5379" s="319"/>
    </row>
    <row r="5380" spans="3:4">
      <c r="C5380" s="319"/>
      <c r="D5380" s="319"/>
    </row>
    <row r="5381" spans="3:4">
      <c r="C5381" s="319"/>
      <c r="D5381" s="319"/>
    </row>
    <row r="5382" spans="3:4">
      <c r="C5382" s="319"/>
      <c r="D5382" s="319"/>
    </row>
    <row r="5383" spans="3:4">
      <c r="C5383" s="319"/>
      <c r="D5383" s="319"/>
    </row>
    <row r="5384" spans="3:4">
      <c r="C5384" s="319"/>
      <c r="D5384" s="319"/>
    </row>
    <row r="5385" spans="3:4">
      <c r="C5385" s="319"/>
      <c r="D5385" s="319"/>
    </row>
    <row r="5386" spans="3:4">
      <c r="C5386" s="319"/>
      <c r="D5386" s="319"/>
    </row>
    <row r="5387" spans="3:4">
      <c r="C5387" s="319"/>
      <c r="D5387" s="319"/>
    </row>
    <row r="5388" spans="3:4">
      <c r="C5388" s="319"/>
      <c r="D5388" s="319"/>
    </row>
    <row r="5389" spans="3:4">
      <c r="C5389" s="319"/>
      <c r="D5389" s="319"/>
    </row>
    <row r="5390" spans="3:4">
      <c r="C5390" s="319"/>
      <c r="D5390" s="319"/>
    </row>
    <row r="5391" spans="3:4">
      <c r="C5391" s="319"/>
      <c r="D5391" s="319"/>
    </row>
    <row r="5392" spans="3:4">
      <c r="C5392" s="319"/>
      <c r="D5392" s="319"/>
    </row>
    <row r="5393" spans="3:4">
      <c r="C5393" s="319"/>
      <c r="D5393" s="319"/>
    </row>
    <row r="5394" spans="3:4">
      <c r="C5394" s="319"/>
      <c r="D5394" s="319"/>
    </row>
    <row r="5395" spans="3:4">
      <c r="C5395" s="319"/>
      <c r="D5395" s="319"/>
    </row>
    <row r="5396" spans="3:4">
      <c r="C5396" s="319"/>
      <c r="D5396" s="319"/>
    </row>
    <row r="5397" spans="3:4">
      <c r="C5397" s="319"/>
      <c r="D5397" s="319"/>
    </row>
    <row r="5398" spans="3:4">
      <c r="C5398" s="319"/>
      <c r="D5398" s="319"/>
    </row>
    <row r="5399" spans="3:4">
      <c r="C5399" s="319"/>
      <c r="D5399" s="319"/>
    </row>
    <row r="5400" spans="3:4">
      <c r="C5400" s="319"/>
      <c r="D5400" s="319"/>
    </row>
    <row r="5401" spans="3:4">
      <c r="C5401" s="319"/>
      <c r="D5401" s="319"/>
    </row>
    <row r="5402" spans="3:4">
      <c r="C5402" s="319"/>
      <c r="D5402" s="319"/>
    </row>
    <row r="5403" spans="3:4">
      <c r="C5403" s="319"/>
      <c r="D5403" s="319"/>
    </row>
    <row r="5404" spans="3:4">
      <c r="C5404" s="319"/>
      <c r="D5404" s="319"/>
    </row>
    <row r="5405" spans="3:4">
      <c r="C5405" s="319"/>
      <c r="D5405" s="319"/>
    </row>
    <row r="5406" spans="3:4">
      <c r="C5406" s="319"/>
      <c r="D5406" s="319"/>
    </row>
    <row r="5407" spans="3:4">
      <c r="C5407" s="319"/>
      <c r="D5407" s="319"/>
    </row>
    <row r="5408" spans="3:4">
      <c r="C5408" s="319"/>
      <c r="D5408" s="319"/>
    </row>
    <row r="5409" spans="3:4">
      <c r="C5409" s="319"/>
      <c r="D5409" s="319"/>
    </row>
    <row r="5410" spans="3:4">
      <c r="C5410" s="319"/>
      <c r="D5410" s="319"/>
    </row>
    <row r="5411" spans="3:4">
      <c r="C5411" s="319"/>
      <c r="D5411" s="319"/>
    </row>
    <row r="5412" spans="3:4">
      <c r="C5412" s="319"/>
      <c r="D5412" s="319"/>
    </row>
    <row r="5413" spans="3:4">
      <c r="C5413" s="319"/>
      <c r="D5413" s="319"/>
    </row>
    <row r="5414" spans="3:4">
      <c r="C5414" s="319"/>
      <c r="D5414" s="319"/>
    </row>
    <row r="5415" spans="3:4">
      <c r="C5415" s="319"/>
      <c r="D5415" s="319"/>
    </row>
    <row r="5416" spans="3:4">
      <c r="C5416" s="319"/>
      <c r="D5416" s="319"/>
    </row>
    <row r="5417" spans="3:4">
      <c r="C5417" s="319"/>
      <c r="D5417" s="319"/>
    </row>
    <row r="5418" spans="3:4">
      <c r="C5418" s="319"/>
      <c r="D5418" s="319"/>
    </row>
    <row r="5419" spans="3:4">
      <c r="C5419" s="319"/>
      <c r="D5419" s="319"/>
    </row>
    <row r="5420" spans="3:4">
      <c r="C5420" s="319"/>
      <c r="D5420" s="319"/>
    </row>
    <row r="5421" spans="3:4">
      <c r="C5421" s="319"/>
      <c r="D5421" s="319"/>
    </row>
    <row r="5422" spans="3:4">
      <c r="C5422" s="319"/>
      <c r="D5422" s="319"/>
    </row>
    <row r="5423" spans="3:4">
      <c r="C5423" s="319"/>
      <c r="D5423" s="319"/>
    </row>
    <row r="5424" spans="3:4">
      <c r="C5424" s="319"/>
      <c r="D5424" s="319"/>
    </row>
    <row r="5425" spans="3:4">
      <c r="C5425" s="319"/>
      <c r="D5425" s="319"/>
    </row>
    <row r="5426" spans="3:4">
      <c r="C5426" s="319"/>
      <c r="D5426" s="319"/>
    </row>
    <row r="5427" spans="3:4">
      <c r="C5427" s="319"/>
      <c r="D5427" s="319"/>
    </row>
    <row r="5428" spans="3:4">
      <c r="C5428" s="319"/>
      <c r="D5428" s="319"/>
    </row>
    <row r="5429" spans="3:4">
      <c r="C5429" s="319"/>
      <c r="D5429" s="319"/>
    </row>
    <row r="5430" spans="3:4">
      <c r="C5430" s="319"/>
      <c r="D5430" s="319"/>
    </row>
    <row r="5431" spans="3:4">
      <c r="C5431" s="319"/>
      <c r="D5431" s="319"/>
    </row>
    <row r="5432" spans="3:4">
      <c r="C5432" s="319"/>
      <c r="D5432" s="319"/>
    </row>
    <row r="5433" spans="3:4">
      <c r="C5433" s="319"/>
      <c r="D5433" s="319"/>
    </row>
    <row r="5434" spans="3:4">
      <c r="C5434" s="319"/>
      <c r="D5434" s="319"/>
    </row>
    <row r="5435" spans="3:4">
      <c r="C5435" s="319"/>
      <c r="D5435" s="319"/>
    </row>
    <row r="5436" spans="3:4">
      <c r="C5436" s="319"/>
      <c r="D5436" s="319"/>
    </row>
    <row r="5437" spans="3:4">
      <c r="C5437" s="319"/>
      <c r="D5437" s="319"/>
    </row>
    <row r="5438" spans="3:4">
      <c r="C5438" s="319"/>
      <c r="D5438" s="319"/>
    </row>
    <row r="5439" spans="3:4">
      <c r="C5439" s="319"/>
      <c r="D5439" s="319"/>
    </row>
    <row r="5440" spans="3:4">
      <c r="C5440" s="319"/>
      <c r="D5440" s="319"/>
    </row>
    <row r="5441" spans="3:4">
      <c r="C5441" s="319"/>
      <c r="D5441" s="319"/>
    </row>
    <row r="5442" spans="3:4">
      <c r="C5442" s="319"/>
      <c r="D5442" s="319"/>
    </row>
    <row r="5443" spans="3:4">
      <c r="C5443" s="319"/>
      <c r="D5443" s="319"/>
    </row>
    <row r="5444" spans="3:4">
      <c r="C5444" s="319"/>
      <c r="D5444" s="319"/>
    </row>
    <row r="5445" spans="3:4">
      <c r="C5445" s="319"/>
      <c r="D5445" s="319"/>
    </row>
    <row r="5446" spans="3:4">
      <c r="C5446" s="319"/>
      <c r="D5446" s="319"/>
    </row>
    <row r="5447" spans="3:4">
      <c r="C5447" s="319"/>
      <c r="D5447" s="319"/>
    </row>
    <row r="5448" spans="3:4">
      <c r="C5448" s="319"/>
      <c r="D5448" s="319"/>
    </row>
    <row r="5449" spans="3:4">
      <c r="C5449" s="319"/>
      <c r="D5449" s="319"/>
    </row>
    <row r="5450" spans="3:4">
      <c r="C5450" s="319"/>
      <c r="D5450" s="319"/>
    </row>
    <row r="5451" spans="3:4">
      <c r="C5451" s="319"/>
      <c r="D5451" s="319"/>
    </row>
    <row r="5452" spans="3:4">
      <c r="C5452" s="319"/>
      <c r="D5452" s="319"/>
    </row>
    <row r="5453" spans="3:4">
      <c r="C5453" s="319"/>
      <c r="D5453" s="319"/>
    </row>
    <row r="5454" spans="3:4">
      <c r="C5454" s="319"/>
      <c r="D5454" s="319"/>
    </row>
    <row r="5455" spans="3:4">
      <c r="C5455" s="319"/>
      <c r="D5455" s="319"/>
    </row>
    <row r="5456" spans="3:4">
      <c r="C5456" s="319"/>
      <c r="D5456" s="319"/>
    </row>
    <row r="5457" spans="3:4">
      <c r="C5457" s="319"/>
      <c r="D5457" s="319"/>
    </row>
    <row r="5458" spans="3:4">
      <c r="C5458" s="319"/>
      <c r="D5458" s="319"/>
    </row>
    <row r="5459" spans="3:4">
      <c r="C5459" s="319"/>
      <c r="D5459" s="319"/>
    </row>
    <row r="5460" spans="3:4">
      <c r="C5460" s="319"/>
      <c r="D5460" s="319"/>
    </row>
    <row r="5461" spans="3:4">
      <c r="C5461" s="319"/>
      <c r="D5461" s="319"/>
    </row>
    <row r="5462" spans="3:4">
      <c r="C5462" s="319"/>
      <c r="D5462" s="319"/>
    </row>
    <row r="5463" spans="3:4">
      <c r="C5463" s="319"/>
      <c r="D5463" s="319"/>
    </row>
    <row r="5464" spans="3:4">
      <c r="C5464" s="319"/>
      <c r="D5464" s="319"/>
    </row>
    <row r="5465" spans="3:4">
      <c r="C5465" s="319"/>
      <c r="D5465" s="319"/>
    </row>
    <row r="5466" spans="3:4">
      <c r="C5466" s="319"/>
      <c r="D5466" s="319"/>
    </row>
    <row r="5467" spans="3:4">
      <c r="C5467" s="319"/>
      <c r="D5467" s="319"/>
    </row>
    <row r="5468" spans="3:4">
      <c r="C5468" s="319"/>
      <c r="D5468" s="319"/>
    </row>
    <row r="5469" spans="3:4">
      <c r="C5469" s="319"/>
      <c r="D5469" s="319"/>
    </row>
    <row r="5470" spans="3:4">
      <c r="C5470" s="319"/>
      <c r="D5470" s="319"/>
    </row>
    <row r="5471" spans="3:4">
      <c r="C5471" s="319"/>
      <c r="D5471" s="319"/>
    </row>
    <row r="5472" spans="3:4">
      <c r="C5472" s="319"/>
      <c r="D5472" s="319"/>
    </row>
    <row r="5473" spans="3:4">
      <c r="C5473" s="319"/>
      <c r="D5473" s="319"/>
    </row>
    <row r="5474" spans="3:4">
      <c r="C5474" s="319"/>
      <c r="D5474" s="319"/>
    </row>
    <row r="5475" spans="3:4">
      <c r="C5475" s="319"/>
      <c r="D5475" s="319"/>
    </row>
    <row r="5476" spans="3:4">
      <c r="C5476" s="319"/>
      <c r="D5476" s="319"/>
    </row>
    <row r="5477" spans="3:4">
      <c r="C5477" s="319"/>
      <c r="D5477" s="319"/>
    </row>
    <row r="5478" spans="3:4">
      <c r="C5478" s="319"/>
      <c r="D5478" s="319"/>
    </row>
    <row r="5479" spans="3:4">
      <c r="C5479" s="319"/>
      <c r="D5479" s="319"/>
    </row>
    <row r="5480" spans="3:4">
      <c r="C5480" s="319"/>
      <c r="D5480" s="319"/>
    </row>
    <row r="5481" spans="3:4">
      <c r="C5481" s="319"/>
      <c r="D5481" s="319"/>
    </row>
    <row r="5482" spans="3:4">
      <c r="C5482" s="319"/>
      <c r="D5482" s="319"/>
    </row>
    <row r="5483" spans="3:4">
      <c r="C5483" s="319"/>
      <c r="D5483" s="319"/>
    </row>
    <row r="5484" spans="3:4">
      <c r="C5484" s="319"/>
      <c r="D5484" s="319"/>
    </row>
    <row r="5485" spans="3:4">
      <c r="C5485" s="319"/>
      <c r="D5485" s="319"/>
    </row>
    <row r="5486" spans="3:4">
      <c r="C5486" s="319"/>
      <c r="D5486" s="319"/>
    </row>
    <row r="5487" spans="3:4">
      <c r="C5487" s="319"/>
      <c r="D5487" s="319"/>
    </row>
    <row r="5488" spans="3:4">
      <c r="C5488" s="319"/>
      <c r="D5488" s="319"/>
    </row>
    <row r="5489" spans="3:4">
      <c r="C5489" s="319"/>
      <c r="D5489" s="319"/>
    </row>
    <row r="5490" spans="3:4">
      <c r="C5490" s="319"/>
      <c r="D5490" s="319"/>
    </row>
    <row r="5491" spans="3:4">
      <c r="C5491" s="319"/>
      <c r="D5491" s="319"/>
    </row>
    <row r="5492" spans="3:4">
      <c r="C5492" s="319"/>
      <c r="D5492" s="319"/>
    </row>
    <row r="5493" spans="3:4">
      <c r="C5493" s="319"/>
      <c r="D5493" s="319"/>
    </row>
    <row r="5494" spans="3:4">
      <c r="C5494" s="319"/>
      <c r="D5494" s="319"/>
    </row>
    <row r="5495" spans="3:4">
      <c r="C5495" s="319"/>
      <c r="D5495" s="319"/>
    </row>
    <row r="5496" spans="3:4">
      <c r="C5496" s="319"/>
      <c r="D5496" s="319"/>
    </row>
    <row r="5497" spans="3:4">
      <c r="C5497" s="319"/>
      <c r="D5497" s="319"/>
    </row>
    <row r="5498" spans="3:4">
      <c r="C5498" s="319"/>
      <c r="D5498" s="319"/>
    </row>
    <row r="5499" spans="3:4">
      <c r="C5499" s="319"/>
      <c r="D5499" s="319"/>
    </row>
    <row r="5500" spans="3:4">
      <c r="C5500" s="319"/>
      <c r="D5500" s="319"/>
    </row>
    <row r="5501" spans="3:4">
      <c r="C5501" s="319"/>
      <c r="D5501" s="319"/>
    </row>
    <row r="5502" spans="3:4">
      <c r="C5502" s="319"/>
      <c r="D5502" s="319"/>
    </row>
    <row r="5503" spans="3:4">
      <c r="C5503" s="319"/>
      <c r="D5503" s="319"/>
    </row>
    <row r="5504" spans="3:4">
      <c r="C5504" s="319"/>
      <c r="D5504" s="319"/>
    </row>
    <row r="5505" spans="3:4">
      <c r="C5505" s="319"/>
      <c r="D5505" s="319"/>
    </row>
    <row r="5506" spans="3:4">
      <c r="C5506" s="319"/>
      <c r="D5506" s="319"/>
    </row>
    <row r="5507" spans="3:4">
      <c r="C5507" s="319"/>
      <c r="D5507" s="319"/>
    </row>
    <row r="5508" spans="3:4">
      <c r="C5508" s="319"/>
      <c r="D5508" s="319"/>
    </row>
    <row r="5509" spans="3:4">
      <c r="C5509" s="319"/>
      <c r="D5509" s="319"/>
    </row>
    <row r="5510" spans="3:4">
      <c r="C5510" s="319"/>
      <c r="D5510" s="319"/>
    </row>
    <row r="5511" spans="3:4">
      <c r="C5511" s="319"/>
      <c r="D5511" s="319"/>
    </row>
    <row r="5512" spans="3:4">
      <c r="C5512" s="319"/>
      <c r="D5512" s="319"/>
    </row>
    <row r="5513" spans="3:4">
      <c r="C5513" s="319"/>
      <c r="D5513" s="319"/>
    </row>
    <row r="5514" spans="3:4">
      <c r="C5514" s="319"/>
      <c r="D5514" s="319"/>
    </row>
    <row r="5515" spans="3:4">
      <c r="C5515" s="319"/>
      <c r="D5515" s="319"/>
    </row>
    <row r="5516" spans="3:4">
      <c r="C5516" s="319"/>
      <c r="D5516" s="319"/>
    </row>
    <row r="5517" spans="3:4">
      <c r="C5517" s="319"/>
      <c r="D5517" s="319"/>
    </row>
    <row r="5518" spans="3:4">
      <c r="C5518" s="319"/>
      <c r="D5518" s="319"/>
    </row>
    <row r="5519" spans="3:4">
      <c r="C5519" s="319"/>
      <c r="D5519" s="319"/>
    </row>
    <row r="5520" spans="3:4">
      <c r="C5520" s="319"/>
      <c r="D5520" s="319"/>
    </row>
    <row r="5521" spans="3:4">
      <c r="C5521" s="319"/>
      <c r="D5521" s="319"/>
    </row>
    <row r="5522" spans="3:4">
      <c r="C5522" s="319"/>
      <c r="D5522" s="319"/>
    </row>
    <row r="5523" spans="3:4">
      <c r="C5523" s="319"/>
      <c r="D5523" s="319"/>
    </row>
    <row r="5524" spans="3:4">
      <c r="C5524" s="319"/>
      <c r="D5524" s="319"/>
    </row>
    <row r="5525" spans="3:4">
      <c r="C5525" s="319"/>
      <c r="D5525" s="319"/>
    </row>
    <row r="5526" spans="3:4">
      <c r="C5526" s="319"/>
      <c r="D5526" s="319"/>
    </row>
    <row r="5527" spans="3:4">
      <c r="C5527" s="319"/>
      <c r="D5527" s="319"/>
    </row>
    <row r="5528" spans="3:4">
      <c r="C5528" s="319"/>
      <c r="D5528" s="319"/>
    </row>
    <row r="5529" spans="3:4">
      <c r="C5529" s="319"/>
      <c r="D5529" s="319"/>
    </row>
    <row r="5530" spans="3:4">
      <c r="C5530" s="319"/>
      <c r="D5530" s="319"/>
    </row>
    <row r="5531" spans="3:4">
      <c r="C5531" s="319"/>
      <c r="D5531" s="319"/>
    </row>
    <row r="5532" spans="3:4">
      <c r="C5532" s="319"/>
      <c r="D5532" s="319"/>
    </row>
    <row r="5533" spans="3:4">
      <c r="C5533" s="319"/>
      <c r="D5533" s="319"/>
    </row>
    <row r="5534" spans="3:4">
      <c r="C5534" s="319"/>
      <c r="D5534" s="319"/>
    </row>
    <row r="5535" spans="3:4">
      <c r="C5535" s="319"/>
      <c r="D5535" s="319"/>
    </row>
    <row r="5536" spans="3:4">
      <c r="C5536" s="319"/>
      <c r="D5536" s="319"/>
    </row>
    <row r="5537" spans="3:4">
      <c r="C5537" s="319"/>
      <c r="D5537" s="319"/>
    </row>
    <row r="5538" spans="3:4">
      <c r="C5538" s="319"/>
      <c r="D5538" s="319"/>
    </row>
    <row r="5539" spans="3:4">
      <c r="C5539" s="319"/>
      <c r="D5539" s="319"/>
    </row>
    <row r="5540" spans="3:4">
      <c r="C5540" s="319"/>
      <c r="D5540" s="319"/>
    </row>
    <row r="5541" spans="3:4">
      <c r="C5541" s="319"/>
      <c r="D5541" s="319"/>
    </row>
    <row r="5542" spans="3:4">
      <c r="C5542" s="319"/>
      <c r="D5542" s="319"/>
    </row>
    <row r="5543" spans="3:4">
      <c r="C5543" s="319"/>
      <c r="D5543" s="319"/>
    </row>
    <row r="5544" spans="3:4">
      <c r="C5544" s="319"/>
      <c r="D5544" s="319"/>
    </row>
    <row r="5545" spans="3:4">
      <c r="C5545" s="319"/>
      <c r="D5545" s="319"/>
    </row>
    <row r="5546" spans="3:4">
      <c r="C5546" s="319"/>
      <c r="D5546" s="319"/>
    </row>
    <row r="5547" spans="3:4">
      <c r="C5547" s="319"/>
      <c r="D5547" s="319"/>
    </row>
    <row r="5548" spans="3:4">
      <c r="C5548" s="319"/>
      <c r="D5548" s="319"/>
    </row>
    <row r="5549" spans="3:4">
      <c r="C5549" s="319"/>
      <c r="D5549" s="319"/>
    </row>
    <row r="5550" spans="3:4">
      <c r="C5550" s="319"/>
      <c r="D5550" s="319"/>
    </row>
    <row r="5551" spans="3:4">
      <c r="C5551" s="319"/>
      <c r="D5551" s="319"/>
    </row>
    <row r="5552" spans="3:4">
      <c r="C5552" s="319"/>
      <c r="D5552" s="319"/>
    </row>
    <row r="5553" spans="3:4">
      <c r="C5553" s="319"/>
      <c r="D5553" s="319"/>
    </row>
    <row r="5554" spans="3:4">
      <c r="C5554" s="319"/>
      <c r="D5554" s="319"/>
    </row>
    <row r="5555" spans="3:4">
      <c r="C5555" s="319"/>
      <c r="D5555" s="319"/>
    </row>
    <row r="5556" spans="3:4">
      <c r="C5556" s="319"/>
      <c r="D5556" s="319"/>
    </row>
    <row r="5557" spans="3:4">
      <c r="C5557" s="319"/>
      <c r="D5557" s="319"/>
    </row>
    <row r="5558" spans="3:4">
      <c r="C5558" s="319"/>
      <c r="D5558" s="319"/>
    </row>
    <row r="5559" spans="3:4">
      <c r="C5559" s="319"/>
      <c r="D5559" s="319"/>
    </row>
    <row r="5560" spans="3:4">
      <c r="C5560" s="319"/>
      <c r="D5560" s="319"/>
    </row>
    <row r="5561" spans="3:4">
      <c r="C5561" s="319"/>
      <c r="D5561" s="319"/>
    </row>
    <row r="5562" spans="3:4">
      <c r="C5562" s="319"/>
      <c r="D5562" s="319"/>
    </row>
    <row r="5563" spans="3:4">
      <c r="C5563" s="319"/>
      <c r="D5563" s="319"/>
    </row>
    <row r="5564" spans="3:4">
      <c r="C5564" s="319"/>
      <c r="D5564" s="319"/>
    </row>
    <row r="5565" spans="3:4">
      <c r="C5565" s="319"/>
      <c r="D5565" s="319"/>
    </row>
    <row r="5566" spans="3:4">
      <c r="C5566" s="319"/>
      <c r="D5566" s="319"/>
    </row>
    <row r="5567" spans="3:4">
      <c r="C5567" s="319"/>
      <c r="D5567" s="319"/>
    </row>
    <row r="5568" spans="3:4">
      <c r="C5568" s="319"/>
      <c r="D5568" s="319"/>
    </row>
    <row r="5569" spans="3:4">
      <c r="C5569" s="319"/>
      <c r="D5569" s="319"/>
    </row>
    <row r="5570" spans="3:4">
      <c r="C5570" s="319"/>
      <c r="D5570" s="319"/>
    </row>
    <row r="5571" spans="3:4">
      <c r="C5571" s="319"/>
      <c r="D5571" s="319"/>
    </row>
    <row r="5572" spans="3:4">
      <c r="C5572" s="319"/>
      <c r="D5572" s="319"/>
    </row>
    <row r="5573" spans="3:4">
      <c r="C5573" s="319"/>
      <c r="D5573" s="319"/>
    </row>
    <row r="5574" spans="3:4">
      <c r="C5574" s="319"/>
      <c r="D5574" s="319"/>
    </row>
    <row r="5575" spans="3:4">
      <c r="C5575" s="319"/>
      <c r="D5575" s="319"/>
    </row>
    <row r="5576" spans="3:4">
      <c r="C5576" s="319"/>
      <c r="D5576" s="319"/>
    </row>
    <row r="5577" spans="3:4">
      <c r="C5577" s="319"/>
      <c r="D5577" s="319"/>
    </row>
    <row r="5578" spans="3:4">
      <c r="C5578" s="319"/>
      <c r="D5578" s="319"/>
    </row>
    <row r="5579" spans="3:4">
      <c r="C5579" s="319"/>
      <c r="D5579" s="319"/>
    </row>
    <row r="5580" spans="3:4">
      <c r="C5580" s="319"/>
      <c r="D5580" s="319"/>
    </row>
    <row r="5581" spans="3:4">
      <c r="C5581" s="319"/>
      <c r="D5581" s="319"/>
    </row>
    <row r="5582" spans="3:4">
      <c r="C5582" s="319"/>
      <c r="D5582" s="319"/>
    </row>
    <row r="5583" spans="3:4">
      <c r="C5583" s="319"/>
      <c r="D5583" s="319"/>
    </row>
    <row r="5584" spans="3:4">
      <c r="C5584" s="319"/>
      <c r="D5584" s="319"/>
    </row>
    <row r="5585" spans="3:4">
      <c r="C5585" s="319"/>
      <c r="D5585" s="319"/>
    </row>
    <row r="5586" spans="3:4">
      <c r="C5586" s="319"/>
      <c r="D5586" s="319"/>
    </row>
    <row r="5587" spans="3:4">
      <c r="C5587" s="319"/>
      <c r="D5587" s="319"/>
    </row>
    <row r="5588" spans="3:4">
      <c r="C5588" s="319"/>
      <c r="D5588" s="319"/>
    </row>
    <row r="5589" spans="3:4">
      <c r="C5589" s="319"/>
      <c r="D5589" s="319"/>
    </row>
    <row r="5590" spans="3:4">
      <c r="C5590" s="319"/>
      <c r="D5590" s="319"/>
    </row>
    <row r="5591" spans="3:4">
      <c r="C5591" s="319"/>
      <c r="D5591" s="319"/>
    </row>
    <row r="5592" spans="3:4">
      <c r="C5592" s="319"/>
      <c r="D5592" s="319"/>
    </row>
    <row r="5593" spans="3:4">
      <c r="C5593" s="319"/>
      <c r="D5593" s="319"/>
    </row>
    <row r="5594" spans="3:4">
      <c r="C5594" s="319"/>
      <c r="D5594" s="319"/>
    </row>
    <row r="5595" spans="3:4">
      <c r="C5595" s="319"/>
      <c r="D5595" s="319"/>
    </row>
    <row r="5596" spans="3:4">
      <c r="C5596" s="319"/>
      <c r="D5596" s="319"/>
    </row>
    <row r="5597" spans="3:4">
      <c r="C5597" s="319"/>
      <c r="D5597" s="319"/>
    </row>
    <row r="5598" spans="3:4">
      <c r="C5598" s="319"/>
      <c r="D5598" s="319"/>
    </row>
    <row r="5599" spans="3:4">
      <c r="C5599" s="319"/>
      <c r="D5599" s="319"/>
    </row>
    <row r="5600" spans="3:4">
      <c r="C5600" s="319"/>
      <c r="D5600" s="319"/>
    </row>
    <row r="5601" spans="3:4">
      <c r="C5601" s="319"/>
      <c r="D5601" s="319"/>
    </row>
    <row r="5602" spans="3:4">
      <c r="C5602" s="319"/>
      <c r="D5602" s="319"/>
    </row>
    <row r="5603" spans="3:4">
      <c r="C5603" s="319"/>
      <c r="D5603" s="319"/>
    </row>
    <row r="5604" spans="3:4">
      <c r="C5604" s="319"/>
      <c r="D5604" s="319"/>
    </row>
    <row r="5605" spans="3:4">
      <c r="C5605" s="319"/>
      <c r="D5605" s="319"/>
    </row>
    <row r="5606" spans="3:4">
      <c r="C5606" s="319"/>
      <c r="D5606" s="319"/>
    </row>
    <row r="5607" spans="3:4">
      <c r="C5607" s="319"/>
      <c r="D5607" s="319"/>
    </row>
    <row r="5608" spans="3:4">
      <c r="C5608" s="319"/>
      <c r="D5608" s="319"/>
    </row>
    <row r="5609" spans="3:4">
      <c r="C5609" s="319"/>
      <c r="D5609" s="319"/>
    </row>
    <row r="5610" spans="3:4">
      <c r="C5610" s="319"/>
      <c r="D5610" s="319"/>
    </row>
    <row r="5611" spans="3:4">
      <c r="C5611" s="319"/>
      <c r="D5611" s="319"/>
    </row>
    <row r="5612" spans="3:4">
      <c r="C5612" s="319"/>
      <c r="D5612" s="319"/>
    </row>
    <row r="5613" spans="3:4">
      <c r="C5613" s="319"/>
      <c r="D5613" s="319"/>
    </row>
    <row r="5614" spans="3:4">
      <c r="C5614" s="319"/>
      <c r="D5614" s="319"/>
    </row>
    <row r="5615" spans="3:4">
      <c r="C5615" s="319"/>
      <c r="D5615" s="319"/>
    </row>
    <row r="5616" spans="3:4">
      <c r="C5616" s="319"/>
      <c r="D5616" s="319"/>
    </row>
    <row r="5617" spans="3:4">
      <c r="C5617" s="319"/>
      <c r="D5617" s="319"/>
    </row>
    <row r="5618" spans="3:4">
      <c r="C5618" s="319"/>
      <c r="D5618" s="319"/>
    </row>
    <row r="5619" spans="3:4">
      <c r="C5619" s="319"/>
      <c r="D5619" s="319"/>
    </row>
    <row r="5620" spans="3:4">
      <c r="C5620" s="319"/>
      <c r="D5620" s="319"/>
    </row>
    <row r="5621" spans="3:4">
      <c r="C5621" s="319"/>
      <c r="D5621" s="319"/>
    </row>
    <row r="5622" spans="3:4">
      <c r="C5622" s="319"/>
      <c r="D5622" s="319"/>
    </row>
    <row r="5623" spans="3:4">
      <c r="C5623" s="319"/>
      <c r="D5623" s="319"/>
    </row>
    <row r="5624" spans="3:4">
      <c r="C5624" s="319"/>
      <c r="D5624" s="319"/>
    </row>
    <row r="5625" spans="3:4">
      <c r="C5625" s="319"/>
      <c r="D5625" s="319"/>
    </row>
    <row r="5626" spans="3:4">
      <c r="C5626" s="319"/>
      <c r="D5626" s="319"/>
    </row>
    <row r="5627" spans="3:4">
      <c r="C5627" s="319"/>
      <c r="D5627" s="319"/>
    </row>
    <row r="5628" spans="3:4">
      <c r="C5628" s="319"/>
      <c r="D5628" s="319"/>
    </row>
    <row r="5629" spans="3:4">
      <c r="C5629" s="319"/>
      <c r="D5629" s="319"/>
    </row>
    <row r="5630" spans="3:4">
      <c r="C5630" s="319"/>
      <c r="D5630" s="319"/>
    </row>
    <row r="5631" spans="3:4">
      <c r="C5631" s="319"/>
      <c r="D5631" s="319"/>
    </row>
    <row r="5632" spans="3:4">
      <c r="C5632" s="319"/>
      <c r="D5632" s="319"/>
    </row>
    <row r="5633" spans="3:4">
      <c r="C5633" s="319"/>
      <c r="D5633" s="319"/>
    </row>
    <row r="5634" spans="3:4">
      <c r="C5634" s="319"/>
      <c r="D5634" s="319"/>
    </row>
    <row r="5635" spans="3:4">
      <c r="C5635" s="319"/>
      <c r="D5635" s="319"/>
    </row>
    <row r="5636" spans="3:4">
      <c r="C5636" s="319"/>
      <c r="D5636" s="319"/>
    </row>
    <row r="5637" spans="3:4">
      <c r="C5637" s="319"/>
      <c r="D5637" s="319"/>
    </row>
    <row r="5638" spans="3:4">
      <c r="C5638" s="319"/>
      <c r="D5638" s="319"/>
    </row>
    <row r="5639" spans="3:4">
      <c r="C5639" s="319"/>
      <c r="D5639" s="319"/>
    </row>
    <row r="5640" spans="3:4">
      <c r="C5640" s="319"/>
      <c r="D5640" s="319"/>
    </row>
    <row r="5641" spans="3:4">
      <c r="C5641" s="319"/>
      <c r="D5641" s="319"/>
    </row>
    <row r="5642" spans="3:4">
      <c r="C5642" s="319"/>
      <c r="D5642" s="319"/>
    </row>
    <row r="5643" spans="3:4">
      <c r="C5643" s="319"/>
      <c r="D5643" s="319"/>
    </row>
    <row r="5644" spans="3:4">
      <c r="C5644" s="319"/>
      <c r="D5644" s="319"/>
    </row>
    <row r="5645" spans="3:4">
      <c r="C5645" s="319"/>
      <c r="D5645" s="319"/>
    </row>
    <row r="5646" spans="3:4">
      <c r="C5646" s="319"/>
      <c r="D5646" s="319"/>
    </row>
    <row r="5647" spans="3:4">
      <c r="C5647" s="319"/>
      <c r="D5647" s="319"/>
    </row>
    <row r="5648" spans="3:4">
      <c r="C5648" s="319"/>
      <c r="D5648" s="319"/>
    </row>
    <row r="5649" spans="3:4">
      <c r="C5649" s="319"/>
      <c r="D5649" s="319"/>
    </row>
    <row r="5650" spans="3:4">
      <c r="C5650" s="319"/>
      <c r="D5650" s="319"/>
    </row>
    <row r="5651" spans="3:4">
      <c r="C5651" s="319"/>
      <c r="D5651" s="319"/>
    </row>
    <row r="5652" spans="3:4">
      <c r="C5652" s="319"/>
      <c r="D5652" s="319"/>
    </row>
    <row r="5653" spans="3:4">
      <c r="C5653" s="319"/>
      <c r="D5653" s="319"/>
    </row>
    <row r="5654" spans="3:4">
      <c r="C5654" s="319"/>
      <c r="D5654" s="319"/>
    </row>
    <row r="5655" spans="3:4">
      <c r="C5655" s="319"/>
      <c r="D5655" s="319"/>
    </row>
    <row r="5656" spans="3:4">
      <c r="C5656" s="319"/>
      <c r="D5656" s="319"/>
    </row>
    <row r="5657" spans="3:4">
      <c r="C5657" s="319"/>
      <c r="D5657" s="319"/>
    </row>
    <row r="5658" spans="3:4">
      <c r="C5658" s="319"/>
      <c r="D5658" s="319"/>
    </row>
    <row r="5659" spans="3:4">
      <c r="C5659" s="319"/>
      <c r="D5659" s="319"/>
    </row>
    <row r="5660" spans="3:4">
      <c r="C5660" s="319"/>
      <c r="D5660" s="319"/>
    </row>
    <row r="5661" spans="3:4">
      <c r="C5661" s="319"/>
      <c r="D5661" s="319"/>
    </row>
    <row r="5662" spans="3:4">
      <c r="C5662" s="319"/>
      <c r="D5662" s="319"/>
    </row>
    <row r="5663" spans="3:4">
      <c r="C5663" s="319"/>
      <c r="D5663" s="319"/>
    </row>
    <row r="5664" spans="3:4">
      <c r="C5664" s="319"/>
      <c r="D5664" s="319"/>
    </row>
    <row r="5665" spans="3:4">
      <c r="C5665" s="319"/>
      <c r="D5665" s="319"/>
    </row>
    <row r="5666" spans="3:4">
      <c r="C5666" s="319"/>
      <c r="D5666" s="319"/>
    </row>
    <row r="5667" spans="3:4">
      <c r="C5667" s="319"/>
      <c r="D5667" s="319"/>
    </row>
    <row r="5668" spans="3:4">
      <c r="C5668" s="319"/>
      <c r="D5668" s="319"/>
    </row>
    <row r="5669" spans="3:4">
      <c r="C5669" s="319"/>
      <c r="D5669" s="319"/>
    </row>
    <row r="5670" spans="3:4">
      <c r="C5670" s="319"/>
      <c r="D5670" s="319"/>
    </row>
    <row r="5671" spans="3:4">
      <c r="C5671" s="319"/>
      <c r="D5671" s="319"/>
    </row>
    <row r="5672" spans="3:4">
      <c r="C5672" s="319"/>
      <c r="D5672" s="319"/>
    </row>
    <row r="5673" spans="3:4">
      <c r="C5673" s="319"/>
      <c r="D5673" s="319"/>
    </row>
    <row r="5674" spans="3:4">
      <c r="C5674" s="319"/>
      <c r="D5674" s="319"/>
    </row>
    <row r="5675" spans="3:4">
      <c r="C5675" s="319"/>
      <c r="D5675" s="319"/>
    </row>
    <row r="5676" spans="3:4">
      <c r="C5676" s="319"/>
      <c r="D5676" s="319"/>
    </row>
    <row r="5677" spans="3:4">
      <c r="C5677" s="319"/>
      <c r="D5677" s="319"/>
    </row>
    <row r="5678" spans="3:4">
      <c r="C5678" s="319"/>
      <c r="D5678" s="319"/>
    </row>
    <row r="5679" spans="3:4">
      <c r="C5679" s="319"/>
      <c r="D5679" s="319"/>
    </row>
    <row r="5680" spans="3:4">
      <c r="C5680" s="319"/>
      <c r="D5680" s="319"/>
    </row>
    <row r="5681" spans="3:4">
      <c r="C5681" s="319"/>
      <c r="D5681" s="319"/>
    </row>
    <row r="5682" spans="3:4">
      <c r="C5682" s="319"/>
      <c r="D5682" s="319"/>
    </row>
    <row r="5683" spans="3:4">
      <c r="C5683" s="319"/>
      <c r="D5683" s="319"/>
    </row>
    <row r="5684" spans="3:4">
      <c r="C5684" s="319"/>
      <c r="D5684" s="319"/>
    </row>
    <row r="5685" spans="3:4">
      <c r="C5685" s="319"/>
      <c r="D5685" s="319"/>
    </row>
    <row r="5686" spans="3:4">
      <c r="C5686" s="319"/>
      <c r="D5686" s="319"/>
    </row>
    <row r="5687" spans="3:4">
      <c r="C5687" s="319"/>
      <c r="D5687" s="319"/>
    </row>
    <row r="5688" spans="3:4">
      <c r="C5688" s="319"/>
      <c r="D5688" s="319"/>
    </row>
    <row r="5689" spans="3:4">
      <c r="C5689" s="319"/>
      <c r="D5689" s="319"/>
    </row>
    <row r="5690" spans="3:4">
      <c r="C5690" s="319"/>
      <c r="D5690" s="319"/>
    </row>
    <row r="5691" spans="3:4">
      <c r="C5691" s="319"/>
      <c r="D5691" s="319"/>
    </row>
    <row r="5692" spans="3:4">
      <c r="C5692" s="319"/>
      <c r="D5692" s="319"/>
    </row>
    <row r="5693" spans="3:4">
      <c r="C5693" s="319"/>
      <c r="D5693" s="319"/>
    </row>
    <row r="5694" spans="3:4">
      <c r="C5694" s="319"/>
      <c r="D5694" s="319"/>
    </row>
    <row r="5695" spans="3:4">
      <c r="C5695" s="319"/>
      <c r="D5695" s="319"/>
    </row>
    <row r="5696" spans="3:4">
      <c r="C5696" s="319"/>
      <c r="D5696" s="319"/>
    </row>
    <row r="5697" spans="3:4">
      <c r="C5697" s="319"/>
      <c r="D5697" s="319"/>
    </row>
    <row r="5698" spans="3:4">
      <c r="C5698" s="319"/>
      <c r="D5698" s="319"/>
    </row>
    <row r="5699" spans="3:4">
      <c r="C5699" s="319"/>
      <c r="D5699" s="319"/>
    </row>
    <row r="5700" spans="3:4">
      <c r="C5700" s="319"/>
      <c r="D5700" s="319"/>
    </row>
    <row r="5701" spans="3:4">
      <c r="C5701" s="319"/>
      <c r="D5701" s="319"/>
    </row>
    <row r="5702" spans="3:4">
      <c r="C5702" s="319"/>
      <c r="D5702" s="319"/>
    </row>
    <row r="5703" spans="3:4">
      <c r="C5703" s="319"/>
      <c r="D5703" s="319"/>
    </row>
    <row r="5704" spans="3:4">
      <c r="C5704" s="319"/>
      <c r="D5704" s="319"/>
    </row>
    <row r="5705" spans="3:4">
      <c r="C5705" s="319"/>
      <c r="D5705" s="319"/>
    </row>
    <row r="5706" spans="3:4">
      <c r="C5706" s="319"/>
      <c r="D5706" s="319"/>
    </row>
    <row r="5707" spans="3:4">
      <c r="C5707" s="319"/>
      <c r="D5707" s="319"/>
    </row>
    <row r="5708" spans="3:4">
      <c r="C5708" s="319"/>
      <c r="D5708" s="319"/>
    </row>
    <row r="5709" spans="3:4">
      <c r="C5709" s="319"/>
      <c r="D5709" s="319"/>
    </row>
    <row r="5710" spans="3:4">
      <c r="C5710" s="319"/>
      <c r="D5710" s="319"/>
    </row>
    <row r="5711" spans="3:4">
      <c r="C5711" s="319"/>
      <c r="D5711" s="319"/>
    </row>
    <row r="5712" spans="3:4">
      <c r="C5712" s="319"/>
      <c r="D5712" s="319"/>
    </row>
    <row r="5713" spans="3:4">
      <c r="C5713" s="319"/>
      <c r="D5713" s="319"/>
    </row>
    <row r="5714" spans="3:4">
      <c r="C5714" s="319"/>
      <c r="D5714" s="319"/>
    </row>
    <row r="5715" spans="3:4">
      <c r="C5715" s="319"/>
      <c r="D5715" s="319"/>
    </row>
    <row r="5716" spans="3:4">
      <c r="C5716" s="319"/>
      <c r="D5716" s="319"/>
    </row>
    <row r="5717" spans="3:4">
      <c r="C5717" s="319"/>
      <c r="D5717" s="319"/>
    </row>
    <row r="5718" spans="3:4">
      <c r="C5718" s="319"/>
      <c r="D5718" s="319"/>
    </row>
    <row r="5719" spans="3:4">
      <c r="C5719" s="319"/>
      <c r="D5719" s="319"/>
    </row>
    <row r="5720" spans="3:4">
      <c r="C5720" s="319"/>
      <c r="D5720" s="319"/>
    </row>
    <row r="5721" spans="3:4">
      <c r="C5721" s="319"/>
      <c r="D5721" s="319"/>
    </row>
    <row r="5722" spans="3:4">
      <c r="C5722" s="319"/>
      <c r="D5722" s="319"/>
    </row>
    <row r="5723" spans="3:4">
      <c r="C5723" s="319"/>
      <c r="D5723" s="319"/>
    </row>
    <row r="5724" spans="3:4">
      <c r="C5724" s="319"/>
      <c r="D5724" s="319"/>
    </row>
    <row r="5725" spans="3:4">
      <c r="C5725" s="319"/>
      <c r="D5725" s="319"/>
    </row>
    <row r="5726" spans="3:4">
      <c r="C5726" s="319"/>
      <c r="D5726" s="319"/>
    </row>
    <row r="5727" spans="3:4">
      <c r="C5727" s="319"/>
      <c r="D5727" s="319"/>
    </row>
    <row r="5728" spans="3:4">
      <c r="C5728" s="319"/>
      <c r="D5728" s="319"/>
    </row>
    <row r="5729" spans="3:4">
      <c r="C5729" s="319"/>
      <c r="D5729" s="319"/>
    </row>
    <row r="5730" spans="3:4">
      <c r="C5730" s="319"/>
      <c r="D5730" s="319"/>
    </row>
    <row r="5731" spans="3:4">
      <c r="C5731" s="319"/>
      <c r="D5731" s="319"/>
    </row>
    <row r="5732" spans="3:4">
      <c r="C5732" s="319"/>
      <c r="D5732" s="319"/>
    </row>
    <row r="5733" spans="3:4">
      <c r="C5733" s="319"/>
      <c r="D5733" s="319"/>
    </row>
    <row r="5734" spans="3:4">
      <c r="C5734" s="319"/>
      <c r="D5734" s="319"/>
    </row>
    <row r="5735" spans="3:4">
      <c r="C5735" s="319"/>
      <c r="D5735" s="319"/>
    </row>
    <row r="5736" spans="3:4">
      <c r="C5736" s="319"/>
      <c r="D5736" s="319"/>
    </row>
    <row r="5737" spans="3:4">
      <c r="C5737" s="319"/>
      <c r="D5737" s="319"/>
    </row>
    <row r="5738" spans="3:4">
      <c r="C5738" s="319"/>
      <c r="D5738" s="319"/>
    </row>
    <row r="5739" spans="3:4">
      <c r="C5739" s="319"/>
      <c r="D5739" s="319"/>
    </row>
    <row r="5740" spans="3:4">
      <c r="C5740" s="319"/>
      <c r="D5740" s="319"/>
    </row>
    <row r="5741" spans="3:4">
      <c r="C5741" s="319"/>
      <c r="D5741" s="319"/>
    </row>
    <row r="5742" spans="3:4">
      <c r="C5742" s="319"/>
      <c r="D5742" s="319"/>
    </row>
    <row r="5743" spans="3:4">
      <c r="C5743" s="319"/>
      <c r="D5743" s="319"/>
    </row>
    <row r="5744" spans="3:4">
      <c r="C5744" s="319"/>
      <c r="D5744" s="319"/>
    </row>
    <row r="5745" spans="3:4">
      <c r="C5745" s="319"/>
      <c r="D5745" s="319"/>
    </row>
    <row r="5746" spans="3:4">
      <c r="C5746" s="319"/>
      <c r="D5746" s="319"/>
    </row>
    <row r="5747" spans="3:4">
      <c r="C5747" s="319"/>
      <c r="D5747" s="319"/>
    </row>
    <row r="5748" spans="3:4">
      <c r="C5748" s="319"/>
      <c r="D5748" s="319"/>
    </row>
    <row r="5749" spans="3:4">
      <c r="C5749" s="319"/>
      <c r="D5749" s="319"/>
    </row>
    <row r="5750" spans="3:4">
      <c r="C5750" s="319"/>
      <c r="D5750" s="319"/>
    </row>
    <row r="5751" spans="3:4">
      <c r="C5751" s="319"/>
      <c r="D5751" s="319"/>
    </row>
    <row r="5752" spans="3:4">
      <c r="C5752" s="319"/>
      <c r="D5752" s="319"/>
    </row>
    <row r="5753" spans="3:4">
      <c r="C5753" s="319"/>
      <c r="D5753" s="319"/>
    </row>
    <row r="5754" spans="3:4">
      <c r="C5754" s="319"/>
      <c r="D5754" s="319"/>
    </row>
    <row r="5755" spans="3:4">
      <c r="C5755" s="319"/>
      <c r="D5755" s="319"/>
    </row>
    <row r="5756" spans="3:4">
      <c r="C5756" s="319"/>
      <c r="D5756" s="319"/>
    </row>
    <row r="5757" spans="3:4">
      <c r="C5757" s="319"/>
      <c r="D5757" s="319"/>
    </row>
    <row r="5758" spans="3:4">
      <c r="C5758" s="319"/>
      <c r="D5758" s="319"/>
    </row>
    <row r="5759" spans="3:4">
      <c r="C5759" s="319"/>
      <c r="D5759" s="319"/>
    </row>
    <row r="5760" spans="3:4">
      <c r="C5760" s="319"/>
      <c r="D5760" s="319"/>
    </row>
    <row r="5761" spans="3:4">
      <c r="C5761" s="319"/>
      <c r="D5761" s="319"/>
    </row>
    <row r="5762" spans="3:4">
      <c r="C5762" s="319"/>
      <c r="D5762" s="319"/>
    </row>
    <row r="5763" spans="3:4">
      <c r="C5763" s="319"/>
      <c r="D5763" s="319"/>
    </row>
    <row r="5764" spans="3:4">
      <c r="C5764" s="319"/>
      <c r="D5764" s="319"/>
    </row>
    <row r="5765" spans="3:4">
      <c r="C5765" s="319"/>
      <c r="D5765" s="319"/>
    </row>
    <row r="5766" spans="3:4">
      <c r="C5766" s="319"/>
      <c r="D5766" s="319"/>
    </row>
    <row r="5767" spans="3:4">
      <c r="C5767" s="319"/>
      <c r="D5767" s="319"/>
    </row>
    <row r="5768" spans="3:4">
      <c r="C5768" s="319"/>
      <c r="D5768" s="319"/>
    </row>
    <row r="5769" spans="3:4">
      <c r="C5769" s="319"/>
      <c r="D5769" s="319"/>
    </row>
    <row r="5770" spans="3:4">
      <c r="C5770" s="319"/>
      <c r="D5770" s="319"/>
    </row>
    <row r="5771" spans="3:4">
      <c r="C5771" s="319"/>
      <c r="D5771" s="319"/>
    </row>
    <row r="5772" spans="3:4">
      <c r="C5772" s="319"/>
      <c r="D5772" s="319"/>
    </row>
    <row r="5773" spans="3:4">
      <c r="C5773" s="319"/>
      <c r="D5773" s="319"/>
    </row>
    <row r="5774" spans="3:4">
      <c r="C5774" s="319"/>
      <c r="D5774" s="319"/>
    </row>
    <row r="5775" spans="3:4">
      <c r="C5775" s="319"/>
      <c r="D5775" s="319"/>
    </row>
    <row r="5776" spans="3:4">
      <c r="C5776" s="319"/>
      <c r="D5776" s="319"/>
    </row>
    <row r="5777" spans="3:4">
      <c r="C5777" s="319"/>
      <c r="D5777" s="319"/>
    </row>
    <row r="5778" spans="3:4">
      <c r="C5778" s="319"/>
      <c r="D5778" s="319"/>
    </row>
    <row r="5779" spans="3:4">
      <c r="C5779" s="319"/>
      <c r="D5779" s="319"/>
    </row>
    <row r="5780" spans="3:4">
      <c r="C5780" s="319"/>
      <c r="D5780" s="319"/>
    </row>
    <row r="5781" spans="3:4">
      <c r="C5781" s="319"/>
      <c r="D5781" s="319"/>
    </row>
    <row r="5782" spans="3:4">
      <c r="C5782" s="319"/>
      <c r="D5782" s="319"/>
    </row>
    <row r="5783" spans="3:4">
      <c r="C5783" s="319"/>
      <c r="D5783" s="319"/>
    </row>
    <row r="5784" spans="3:4">
      <c r="C5784" s="319"/>
      <c r="D5784" s="319"/>
    </row>
    <row r="5785" spans="3:4">
      <c r="C5785" s="319"/>
      <c r="D5785" s="319"/>
    </row>
    <row r="5786" spans="3:4">
      <c r="C5786" s="319"/>
      <c r="D5786" s="319"/>
    </row>
    <row r="5787" spans="3:4">
      <c r="C5787" s="319"/>
      <c r="D5787" s="319"/>
    </row>
    <row r="5788" spans="3:4">
      <c r="C5788" s="319"/>
      <c r="D5788" s="319"/>
    </row>
    <row r="5789" spans="3:4">
      <c r="C5789" s="319"/>
      <c r="D5789" s="319"/>
    </row>
    <row r="5790" spans="3:4">
      <c r="C5790" s="319"/>
      <c r="D5790" s="319"/>
    </row>
    <row r="5791" spans="3:4">
      <c r="C5791" s="319"/>
      <c r="D5791" s="319"/>
    </row>
    <row r="5792" spans="3:4">
      <c r="C5792" s="319"/>
      <c r="D5792" s="319"/>
    </row>
    <row r="5793" spans="3:4">
      <c r="C5793" s="319"/>
      <c r="D5793" s="319"/>
    </row>
    <row r="5794" spans="3:4">
      <c r="C5794" s="319"/>
      <c r="D5794" s="319"/>
    </row>
    <row r="5795" spans="3:4">
      <c r="C5795" s="319"/>
      <c r="D5795" s="319"/>
    </row>
    <row r="5796" spans="3:4">
      <c r="C5796" s="319"/>
      <c r="D5796" s="319"/>
    </row>
    <row r="5797" spans="3:4">
      <c r="C5797" s="319"/>
      <c r="D5797" s="319"/>
    </row>
    <row r="5798" spans="3:4">
      <c r="C5798" s="319"/>
      <c r="D5798" s="319"/>
    </row>
    <row r="5799" spans="3:4">
      <c r="C5799" s="319"/>
      <c r="D5799" s="319"/>
    </row>
    <row r="5800" spans="3:4">
      <c r="C5800" s="319"/>
      <c r="D5800" s="319"/>
    </row>
    <row r="5801" spans="3:4">
      <c r="C5801" s="319"/>
      <c r="D5801" s="319"/>
    </row>
    <row r="5802" spans="3:4">
      <c r="C5802" s="319"/>
      <c r="D5802" s="319"/>
    </row>
    <row r="5803" spans="3:4">
      <c r="C5803" s="319"/>
      <c r="D5803" s="319"/>
    </row>
    <row r="5804" spans="3:4">
      <c r="C5804" s="319"/>
      <c r="D5804" s="319"/>
    </row>
    <row r="5805" spans="3:4">
      <c r="C5805" s="319"/>
      <c r="D5805" s="319"/>
    </row>
    <row r="5806" spans="3:4">
      <c r="C5806" s="319"/>
      <c r="D5806" s="319"/>
    </row>
    <row r="5807" spans="3:4">
      <c r="C5807" s="319"/>
      <c r="D5807" s="319"/>
    </row>
    <row r="5808" spans="3:4">
      <c r="C5808" s="319"/>
      <c r="D5808" s="319"/>
    </row>
    <row r="5809" spans="3:4">
      <c r="C5809" s="319"/>
      <c r="D5809" s="319"/>
    </row>
    <row r="5810" spans="3:4">
      <c r="C5810" s="319"/>
      <c r="D5810" s="319"/>
    </row>
    <row r="5811" spans="3:4">
      <c r="C5811" s="319"/>
      <c r="D5811" s="319"/>
    </row>
    <row r="5812" spans="3:4">
      <c r="C5812" s="319"/>
      <c r="D5812" s="319"/>
    </row>
    <row r="5813" spans="3:4">
      <c r="C5813" s="319"/>
      <c r="D5813" s="319"/>
    </row>
    <row r="5814" spans="3:4">
      <c r="C5814" s="319"/>
      <c r="D5814" s="319"/>
    </row>
    <row r="5815" spans="3:4">
      <c r="C5815" s="319"/>
      <c r="D5815" s="319"/>
    </row>
    <row r="5816" spans="3:4">
      <c r="C5816" s="319"/>
      <c r="D5816" s="319"/>
    </row>
    <row r="5817" spans="3:4">
      <c r="C5817" s="319"/>
      <c r="D5817" s="319"/>
    </row>
    <row r="5818" spans="3:4">
      <c r="C5818" s="319"/>
      <c r="D5818" s="319"/>
    </row>
    <row r="5819" spans="3:4">
      <c r="C5819" s="319"/>
      <c r="D5819" s="319"/>
    </row>
    <row r="5820" spans="3:4">
      <c r="C5820" s="319"/>
      <c r="D5820" s="319"/>
    </row>
    <row r="5821" spans="3:4">
      <c r="C5821" s="319"/>
      <c r="D5821" s="319"/>
    </row>
    <row r="5822" spans="3:4">
      <c r="C5822" s="319"/>
      <c r="D5822" s="319"/>
    </row>
    <row r="5823" spans="3:4">
      <c r="C5823" s="319"/>
      <c r="D5823" s="319"/>
    </row>
    <row r="5824" spans="3:4">
      <c r="C5824" s="319"/>
      <c r="D5824" s="319"/>
    </row>
    <row r="5825" spans="3:4">
      <c r="C5825" s="319"/>
      <c r="D5825" s="319"/>
    </row>
    <row r="5826" spans="3:4">
      <c r="C5826" s="319"/>
      <c r="D5826" s="319"/>
    </row>
    <row r="5827" spans="3:4">
      <c r="C5827" s="319"/>
      <c r="D5827" s="319"/>
    </row>
    <row r="5828" spans="3:4">
      <c r="C5828" s="319"/>
      <c r="D5828" s="319"/>
    </row>
    <row r="5829" spans="3:4">
      <c r="C5829" s="319"/>
      <c r="D5829" s="319"/>
    </row>
    <row r="5830" spans="3:4">
      <c r="C5830" s="319"/>
      <c r="D5830" s="319"/>
    </row>
    <row r="5831" spans="3:4">
      <c r="C5831" s="319"/>
      <c r="D5831" s="319"/>
    </row>
    <row r="5832" spans="3:4">
      <c r="C5832" s="319"/>
      <c r="D5832" s="319"/>
    </row>
    <row r="5833" spans="3:4">
      <c r="C5833" s="319"/>
      <c r="D5833" s="319"/>
    </row>
    <row r="5834" spans="3:4">
      <c r="C5834" s="319"/>
      <c r="D5834" s="319"/>
    </row>
    <row r="5835" spans="3:4">
      <c r="C5835" s="319"/>
      <c r="D5835" s="319"/>
    </row>
    <row r="5836" spans="3:4">
      <c r="C5836" s="319"/>
      <c r="D5836" s="319"/>
    </row>
    <row r="5837" spans="3:4">
      <c r="C5837" s="319"/>
      <c r="D5837" s="319"/>
    </row>
    <row r="5838" spans="3:4">
      <c r="C5838" s="319"/>
      <c r="D5838" s="319"/>
    </row>
    <row r="5839" spans="3:4">
      <c r="C5839" s="319"/>
      <c r="D5839" s="319"/>
    </row>
    <row r="5840" spans="3:4">
      <c r="C5840" s="319"/>
      <c r="D5840" s="319"/>
    </row>
    <row r="5841" spans="3:4">
      <c r="C5841" s="319"/>
      <c r="D5841" s="319"/>
    </row>
    <row r="5842" spans="3:4">
      <c r="C5842" s="319"/>
      <c r="D5842" s="319"/>
    </row>
    <row r="5843" spans="3:4">
      <c r="C5843" s="319"/>
      <c r="D5843" s="319"/>
    </row>
    <row r="5844" spans="3:4">
      <c r="C5844" s="319"/>
      <c r="D5844" s="319"/>
    </row>
    <row r="5845" spans="3:4">
      <c r="C5845" s="319"/>
      <c r="D5845" s="319"/>
    </row>
    <row r="5846" spans="3:4">
      <c r="C5846" s="319"/>
      <c r="D5846" s="319"/>
    </row>
    <row r="5847" spans="3:4">
      <c r="C5847" s="319"/>
      <c r="D5847" s="319"/>
    </row>
    <row r="5848" spans="3:4">
      <c r="C5848" s="319"/>
      <c r="D5848" s="319"/>
    </row>
    <row r="5849" spans="3:4">
      <c r="C5849" s="319"/>
      <c r="D5849" s="319"/>
    </row>
    <row r="5850" spans="3:4">
      <c r="C5850" s="319"/>
      <c r="D5850" s="319"/>
    </row>
    <row r="5851" spans="3:4">
      <c r="C5851" s="319"/>
      <c r="D5851" s="319"/>
    </row>
    <row r="5852" spans="3:4">
      <c r="C5852" s="319"/>
      <c r="D5852" s="319"/>
    </row>
    <row r="5853" spans="3:4">
      <c r="C5853" s="319"/>
      <c r="D5853" s="319"/>
    </row>
    <row r="5854" spans="3:4">
      <c r="C5854" s="319"/>
      <c r="D5854" s="319"/>
    </row>
    <row r="5855" spans="3:4">
      <c r="C5855" s="319"/>
      <c r="D5855" s="319"/>
    </row>
    <row r="5856" spans="3:4">
      <c r="C5856" s="319"/>
      <c r="D5856" s="319"/>
    </row>
    <row r="5857" spans="3:4">
      <c r="C5857" s="319"/>
      <c r="D5857" s="319"/>
    </row>
    <row r="5858" spans="3:4">
      <c r="C5858" s="319"/>
      <c r="D5858" s="319"/>
    </row>
    <row r="5859" spans="3:4">
      <c r="C5859" s="319"/>
      <c r="D5859" s="319"/>
    </row>
    <row r="5860" spans="3:4">
      <c r="C5860" s="319"/>
      <c r="D5860" s="319"/>
    </row>
    <row r="5861" spans="3:4">
      <c r="C5861" s="319"/>
      <c r="D5861" s="319"/>
    </row>
    <row r="5862" spans="3:4">
      <c r="C5862" s="319"/>
      <c r="D5862" s="319"/>
    </row>
    <row r="5863" spans="3:4">
      <c r="C5863" s="319"/>
      <c r="D5863" s="319"/>
    </row>
    <row r="5864" spans="3:4">
      <c r="C5864" s="319"/>
      <c r="D5864" s="319"/>
    </row>
    <row r="5865" spans="3:4">
      <c r="C5865" s="319"/>
      <c r="D5865" s="319"/>
    </row>
    <row r="5866" spans="3:4">
      <c r="C5866" s="319"/>
      <c r="D5866" s="319"/>
    </row>
    <row r="5867" spans="3:4">
      <c r="C5867" s="319"/>
      <c r="D5867" s="319"/>
    </row>
    <row r="5868" spans="3:4">
      <c r="C5868" s="319"/>
      <c r="D5868" s="319"/>
    </row>
    <row r="5869" spans="3:4">
      <c r="C5869" s="319"/>
      <c r="D5869" s="319"/>
    </row>
    <row r="5870" spans="3:4">
      <c r="C5870" s="319"/>
      <c r="D5870" s="319"/>
    </row>
    <row r="5871" spans="3:4">
      <c r="C5871" s="319"/>
      <c r="D5871" s="319"/>
    </row>
    <row r="5872" spans="3:4">
      <c r="C5872" s="319"/>
      <c r="D5872" s="319"/>
    </row>
    <row r="5873" spans="3:4">
      <c r="C5873" s="319"/>
      <c r="D5873" s="319"/>
    </row>
    <row r="5874" spans="3:4">
      <c r="C5874" s="319"/>
      <c r="D5874" s="319"/>
    </row>
    <row r="5875" spans="3:4">
      <c r="C5875" s="319"/>
      <c r="D5875" s="319"/>
    </row>
    <row r="5876" spans="3:4">
      <c r="C5876" s="319"/>
      <c r="D5876" s="319"/>
    </row>
    <row r="5877" spans="3:4">
      <c r="C5877" s="319"/>
      <c r="D5877" s="319"/>
    </row>
    <row r="5878" spans="3:4">
      <c r="C5878" s="319"/>
      <c r="D5878" s="319"/>
    </row>
    <row r="5879" spans="3:4">
      <c r="C5879" s="319"/>
      <c r="D5879" s="319"/>
    </row>
    <row r="5880" spans="3:4">
      <c r="C5880" s="319"/>
      <c r="D5880" s="319"/>
    </row>
    <row r="5881" spans="3:4">
      <c r="C5881" s="319"/>
      <c r="D5881" s="319"/>
    </row>
    <row r="5882" spans="3:4">
      <c r="C5882" s="319"/>
      <c r="D5882" s="319"/>
    </row>
    <row r="5883" spans="3:4">
      <c r="C5883" s="319"/>
      <c r="D5883" s="319"/>
    </row>
    <row r="5884" spans="3:4">
      <c r="C5884" s="319"/>
      <c r="D5884" s="319"/>
    </row>
    <row r="5885" spans="3:4">
      <c r="C5885" s="319"/>
      <c r="D5885" s="319"/>
    </row>
    <row r="5886" spans="3:4">
      <c r="C5886" s="319"/>
      <c r="D5886" s="319"/>
    </row>
    <row r="5887" spans="3:4">
      <c r="C5887" s="319"/>
      <c r="D5887" s="319"/>
    </row>
    <row r="5888" spans="3:4">
      <c r="C5888" s="319"/>
      <c r="D5888" s="319"/>
    </row>
    <row r="5889" spans="3:4">
      <c r="C5889" s="319"/>
      <c r="D5889" s="319"/>
    </row>
    <row r="5890" spans="3:4">
      <c r="C5890" s="319"/>
      <c r="D5890" s="319"/>
    </row>
    <row r="5891" spans="3:4">
      <c r="C5891" s="319"/>
      <c r="D5891" s="319"/>
    </row>
    <row r="5892" spans="3:4">
      <c r="C5892" s="319"/>
      <c r="D5892" s="319"/>
    </row>
    <row r="5893" spans="3:4">
      <c r="C5893" s="319"/>
      <c r="D5893" s="319"/>
    </row>
    <row r="5894" spans="3:4">
      <c r="C5894" s="319"/>
      <c r="D5894" s="319"/>
    </row>
    <row r="5895" spans="3:4">
      <c r="C5895" s="319"/>
      <c r="D5895" s="319"/>
    </row>
    <row r="5896" spans="3:4">
      <c r="C5896" s="319"/>
      <c r="D5896" s="319"/>
    </row>
    <row r="5897" spans="3:4">
      <c r="C5897" s="319"/>
      <c r="D5897" s="319"/>
    </row>
    <row r="5898" spans="3:4">
      <c r="C5898" s="319"/>
      <c r="D5898" s="319"/>
    </row>
    <row r="5899" spans="3:4">
      <c r="C5899" s="319"/>
      <c r="D5899" s="319"/>
    </row>
    <row r="5900" spans="3:4">
      <c r="C5900" s="319"/>
      <c r="D5900" s="319"/>
    </row>
    <row r="5901" spans="3:4">
      <c r="C5901" s="319"/>
      <c r="D5901" s="319"/>
    </row>
    <row r="5902" spans="3:4">
      <c r="C5902" s="319"/>
      <c r="D5902" s="319"/>
    </row>
    <row r="5903" spans="3:4">
      <c r="C5903" s="319"/>
      <c r="D5903" s="319"/>
    </row>
    <row r="5904" spans="3:4">
      <c r="C5904" s="319"/>
      <c r="D5904" s="319"/>
    </row>
    <row r="5905" spans="3:4">
      <c r="C5905" s="319"/>
      <c r="D5905" s="319"/>
    </row>
    <row r="5906" spans="3:4">
      <c r="C5906" s="319"/>
      <c r="D5906" s="319"/>
    </row>
    <row r="5907" spans="3:4">
      <c r="C5907" s="319"/>
      <c r="D5907" s="319"/>
    </row>
    <row r="5908" spans="3:4">
      <c r="C5908" s="319"/>
      <c r="D5908" s="319"/>
    </row>
    <row r="5909" spans="3:4">
      <c r="C5909" s="319"/>
      <c r="D5909" s="319"/>
    </row>
    <row r="5910" spans="3:4">
      <c r="C5910" s="319"/>
      <c r="D5910" s="319"/>
    </row>
    <row r="5911" spans="3:4">
      <c r="C5911" s="319"/>
      <c r="D5911" s="319"/>
    </row>
    <row r="5912" spans="3:4">
      <c r="C5912" s="319"/>
      <c r="D5912" s="319"/>
    </row>
    <row r="5913" spans="3:4">
      <c r="C5913" s="319"/>
      <c r="D5913" s="319"/>
    </row>
    <row r="5914" spans="3:4">
      <c r="C5914" s="319"/>
      <c r="D5914" s="319"/>
    </row>
    <row r="5915" spans="3:4">
      <c r="C5915" s="319"/>
      <c r="D5915" s="319"/>
    </row>
    <row r="5916" spans="3:4">
      <c r="C5916" s="319"/>
      <c r="D5916" s="319"/>
    </row>
    <row r="5917" spans="3:4">
      <c r="C5917" s="319"/>
      <c r="D5917" s="319"/>
    </row>
    <row r="5918" spans="3:4">
      <c r="C5918" s="319"/>
      <c r="D5918" s="319"/>
    </row>
    <row r="5919" spans="3:4">
      <c r="C5919" s="319"/>
      <c r="D5919" s="319"/>
    </row>
    <row r="5920" spans="3:4">
      <c r="C5920" s="319"/>
      <c r="D5920" s="319"/>
    </row>
    <row r="5921" spans="3:4">
      <c r="C5921" s="319"/>
      <c r="D5921" s="319"/>
    </row>
    <row r="5922" spans="3:4">
      <c r="C5922" s="319"/>
      <c r="D5922" s="319"/>
    </row>
    <row r="5923" spans="3:4">
      <c r="C5923" s="319"/>
      <c r="D5923" s="319"/>
    </row>
    <row r="5924" spans="3:4">
      <c r="C5924" s="319"/>
      <c r="D5924" s="319"/>
    </row>
    <row r="5925" spans="3:4">
      <c r="C5925" s="319"/>
      <c r="D5925" s="319"/>
    </row>
    <row r="5926" spans="3:4">
      <c r="C5926" s="319"/>
      <c r="D5926" s="319"/>
    </row>
    <row r="5927" spans="3:4">
      <c r="C5927" s="319"/>
      <c r="D5927" s="319"/>
    </row>
    <row r="5928" spans="3:4">
      <c r="C5928" s="319"/>
      <c r="D5928" s="319"/>
    </row>
    <row r="5929" spans="3:4">
      <c r="C5929" s="319"/>
      <c r="D5929" s="319"/>
    </row>
    <row r="5930" spans="3:4">
      <c r="C5930" s="319"/>
      <c r="D5930" s="319"/>
    </row>
    <row r="5931" spans="3:4">
      <c r="C5931" s="319"/>
      <c r="D5931" s="319"/>
    </row>
    <row r="5932" spans="3:4">
      <c r="C5932" s="319"/>
      <c r="D5932" s="319"/>
    </row>
    <row r="5933" spans="3:4">
      <c r="C5933" s="319"/>
      <c r="D5933" s="319"/>
    </row>
    <row r="5934" spans="3:4">
      <c r="C5934" s="319"/>
      <c r="D5934" s="319"/>
    </row>
    <row r="5935" spans="3:4">
      <c r="C5935" s="319"/>
      <c r="D5935" s="319"/>
    </row>
    <row r="5936" spans="3:4">
      <c r="C5936" s="319"/>
      <c r="D5936" s="319"/>
    </row>
    <row r="5937" spans="3:4">
      <c r="C5937" s="319"/>
      <c r="D5937" s="319"/>
    </row>
    <row r="5938" spans="3:4">
      <c r="C5938" s="319"/>
      <c r="D5938" s="319"/>
    </row>
    <row r="5939" spans="3:4">
      <c r="C5939" s="319"/>
      <c r="D5939" s="319"/>
    </row>
    <row r="5940" spans="3:4">
      <c r="C5940" s="319"/>
      <c r="D5940" s="319"/>
    </row>
    <row r="5941" spans="3:4">
      <c r="C5941" s="319"/>
      <c r="D5941" s="319"/>
    </row>
    <row r="5942" spans="3:4">
      <c r="C5942" s="319"/>
      <c r="D5942" s="319"/>
    </row>
    <row r="5943" spans="3:4">
      <c r="C5943" s="319"/>
      <c r="D5943" s="319"/>
    </row>
    <row r="5944" spans="3:4">
      <c r="C5944" s="319"/>
      <c r="D5944" s="319"/>
    </row>
    <row r="5945" spans="3:4">
      <c r="C5945" s="319"/>
      <c r="D5945" s="319"/>
    </row>
    <row r="5946" spans="3:4">
      <c r="C5946" s="319"/>
      <c r="D5946" s="319"/>
    </row>
    <row r="5947" spans="3:4">
      <c r="C5947" s="319"/>
      <c r="D5947" s="319"/>
    </row>
    <row r="5948" spans="3:4">
      <c r="C5948" s="319"/>
      <c r="D5948" s="319"/>
    </row>
    <row r="5949" spans="3:4">
      <c r="C5949" s="319"/>
      <c r="D5949" s="319"/>
    </row>
    <row r="5950" spans="3:4">
      <c r="C5950" s="319"/>
      <c r="D5950" s="319"/>
    </row>
    <row r="5951" spans="3:4">
      <c r="C5951" s="319"/>
      <c r="D5951" s="319"/>
    </row>
    <row r="5952" spans="3:4">
      <c r="C5952" s="319"/>
      <c r="D5952" s="319"/>
    </row>
    <row r="5953" spans="3:4">
      <c r="C5953" s="319"/>
      <c r="D5953" s="319"/>
    </row>
    <row r="5954" spans="3:4">
      <c r="C5954" s="319"/>
      <c r="D5954" s="319"/>
    </row>
    <row r="5955" spans="3:4">
      <c r="C5955" s="319"/>
      <c r="D5955" s="319"/>
    </row>
    <row r="5956" spans="3:4">
      <c r="C5956" s="319"/>
      <c r="D5956" s="319"/>
    </row>
    <row r="5957" spans="3:4">
      <c r="C5957" s="319"/>
      <c r="D5957" s="319"/>
    </row>
    <row r="5958" spans="3:4">
      <c r="C5958" s="319"/>
      <c r="D5958" s="319"/>
    </row>
    <row r="5959" spans="3:4">
      <c r="C5959" s="319"/>
      <c r="D5959" s="319"/>
    </row>
    <row r="5960" spans="3:4">
      <c r="C5960" s="319"/>
      <c r="D5960" s="319"/>
    </row>
    <row r="5961" spans="3:4">
      <c r="C5961" s="319"/>
      <c r="D5961" s="319"/>
    </row>
    <row r="5962" spans="3:4">
      <c r="C5962" s="319"/>
      <c r="D5962" s="319"/>
    </row>
    <row r="5963" spans="3:4">
      <c r="C5963" s="319"/>
      <c r="D5963" s="319"/>
    </row>
    <row r="5964" spans="3:4">
      <c r="C5964" s="319"/>
      <c r="D5964" s="319"/>
    </row>
    <row r="5965" spans="3:4">
      <c r="C5965" s="319"/>
      <c r="D5965" s="319"/>
    </row>
    <row r="5966" spans="3:4">
      <c r="C5966" s="319"/>
      <c r="D5966" s="319"/>
    </row>
    <row r="5967" spans="3:4">
      <c r="C5967" s="319"/>
      <c r="D5967" s="319"/>
    </row>
    <row r="5968" spans="3:4">
      <c r="C5968" s="319"/>
      <c r="D5968" s="319"/>
    </row>
    <row r="5969" spans="3:4">
      <c r="C5969" s="319"/>
      <c r="D5969" s="319"/>
    </row>
    <row r="5970" spans="3:4">
      <c r="C5970" s="319"/>
      <c r="D5970" s="319"/>
    </row>
    <row r="5971" spans="3:4">
      <c r="C5971" s="319"/>
      <c r="D5971" s="319"/>
    </row>
    <row r="5972" spans="3:4">
      <c r="C5972" s="319"/>
      <c r="D5972" s="319"/>
    </row>
    <row r="5973" spans="3:4">
      <c r="C5973" s="319"/>
      <c r="D5973" s="319"/>
    </row>
    <row r="5974" spans="3:4">
      <c r="C5974" s="319"/>
      <c r="D5974" s="319"/>
    </row>
    <row r="5975" spans="3:4">
      <c r="C5975" s="319"/>
      <c r="D5975" s="319"/>
    </row>
    <row r="5976" spans="3:4">
      <c r="C5976" s="319"/>
      <c r="D5976" s="319"/>
    </row>
    <row r="5977" spans="3:4">
      <c r="C5977" s="319"/>
      <c r="D5977" s="319"/>
    </row>
    <row r="5978" spans="3:4">
      <c r="C5978" s="319"/>
      <c r="D5978" s="319"/>
    </row>
    <row r="5979" spans="3:4">
      <c r="C5979" s="319"/>
      <c r="D5979" s="319"/>
    </row>
    <row r="5980" spans="3:4">
      <c r="C5980" s="319"/>
      <c r="D5980" s="319"/>
    </row>
    <row r="5981" spans="3:4">
      <c r="C5981" s="319"/>
      <c r="D5981" s="319"/>
    </row>
    <row r="5982" spans="3:4">
      <c r="C5982" s="319"/>
      <c r="D5982" s="319"/>
    </row>
    <row r="5983" spans="3:4">
      <c r="C5983" s="319"/>
      <c r="D5983" s="319"/>
    </row>
    <row r="5984" spans="3:4">
      <c r="C5984" s="319"/>
      <c r="D5984" s="319"/>
    </row>
    <row r="5985" spans="3:4">
      <c r="C5985" s="319"/>
      <c r="D5985" s="319"/>
    </row>
    <row r="5986" spans="3:4">
      <c r="C5986" s="319"/>
      <c r="D5986" s="319"/>
    </row>
    <row r="5987" spans="3:4">
      <c r="C5987" s="319"/>
      <c r="D5987" s="319"/>
    </row>
    <row r="5988" spans="3:4">
      <c r="C5988" s="319"/>
      <c r="D5988" s="319"/>
    </row>
    <row r="5989" spans="3:4">
      <c r="C5989" s="319"/>
      <c r="D5989" s="319"/>
    </row>
    <row r="5990" spans="3:4">
      <c r="C5990" s="319"/>
      <c r="D5990" s="319"/>
    </row>
    <row r="5991" spans="3:4">
      <c r="C5991" s="319"/>
      <c r="D5991" s="319"/>
    </row>
    <row r="5992" spans="3:4">
      <c r="C5992" s="319"/>
      <c r="D5992" s="319"/>
    </row>
    <row r="5993" spans="3:4">
      <c r="C5993" s="319"/>
      <c r="D5993" s="319"/>
    </row>
    <row r="5994" spans="3:4">
      <c r="C5994" s="319"/>
      <c r="D5994" s="319"/>
    </row>
    <row r="5995" spans="3:4">
      <c r="C5995" s="319"/>
      <c r="D5995" s="319"/>
    </row>
    <row r="5996" spans="3:4">
      <c r="C5996" s="319"/>
      <c r="D5996" s="319"/>
    </row>
    <row r="5997" spans="3:4">
      <c r="C5997" s="319"/>
      <c r="D5997" s="319"/>
    </row>
    <row r="5998" spans="3:4">
      <c r="C5998" s="319"/>
      <c r="D5998" s="319"/>
    </row>
    <row r="5999" spans="3:4">
      <c r="C5999" s="319"/>
      <c r="D5999" s="319"/>
    </row>
    <row r="6000" spans="3:4">
      <c r="C6000" s="319"/>
      <c r="D6000" s="319"/>
    </row>
    <row r="6001" spans="3:4">
      <c r="C6001" s="319"/>
      <c r="D6001" s="319"/>
    </row>
    <row r="6002" spans="3:4">
      <c r="C6002" s="319"/>
      <c r="D6002" s="319"/>
    </row>
    <row r="6003" spans="3:4">
      <c r="C6003" s="319"/>
      <c r="D6003" s="319"/>
    </row>
    <row r="6004" spans="3:4">
      <c r="C6004" s="319"/>
      <c r="D6004" s="319"/>
    </row>
    <row r="6005" spans="3:4">
      <c r="C6005" s="319"/>
      <c r="D6005" s="319"/>
    </row>
    <row r="6006" spans="3:4">
      <c r="C6006" s="319"/>
      <c r="D6006" s="319"/>
    </row>
    <row r="6007" spans="3:4">
      <c r="C6007" s="319"/>
      <c r="D6007" s="319"/>
    </row>
    <row r="6008" spans="3:4">
      <c r="C6008" s="319"/>
      <c r="D6008" s="319"/>
    </row>
    <row r="6009" spans="3:4">
      <c r="C6009" s="319"/>
      <c r="D6009" s="319"/>
    </row>
    <row r="6010" spans="3:4">
      <c r="C6010" s="319"/>
      <c r="D6010" s="319"/>
    </row>
    <row r="6011" spans="3:4">
      <c r="C6011" s="319"/>
      <c r="D6011" s="319"/>
    </row>
    <row r="6012" spans="3:4">
      <c r="C6012" s="319"/>
      <c r="D6012" s="319"/>
    </row>
    <row r="6013" spans="3:4">
      <c r="C6013" s="319"/>
      <c r="D6013" s="319"/>
    </row>
    <row r="6014" spans="3:4">
      <c r="C6014" s="319"/>
      <c r="D6014" s="319"/>
    </row>
    <row r="6015" spans="3:4">
      <c r="C6015" s="319"/>
      <c r="D6015" s="319"/>
    </row>
    <row r="6016" spans="3:4">
      <c r="C6016" s="319"/>
      <c r="D6016" s="319"/>
    </row>
    <row r="6017" spans="3:4">
      <c r="C6017" s="319"/>
      <c r="D6017" s="319"/>
    </row>
    <row r="6018" spans="3:4">
      <c r="C6018" s="319"/>
      <c r="D6018" s="319"/>
    </row>
    <row r="6019" spans="3:4">
      <c r="C6019" s="319"/>
      <c r="D6019" s="319"/>
    </row>
    <row r="6020" spans="3:4">
      <c r="C6020" s="319"/>
      <c r="D6020" s="319"/>
    </row>
    <row r="6021" spans="3:4">
      <c r="C6021" s="319"/>
      <c r="D6021" s="319"/>
    </row>
    <row r="6022" spans="3:4">
      <c r="C6022" s="319"/>
      <c r="D6022" s="319"/>
    </row>
    <row r="6023" spans="3:4">
      <c r="C6023" s="319"/>
      <c r="D6023" s="319"/>
    </row>
    <row r="6024" spans="3:4">
      <c r="C6024" s="319"/>
      <c r="D6024" s="319"/>
    </row>
    <row r="6025" spans="3:4">
      <c r="C6025" s="319"/>
      <c r="D6025" s="319"/>
    </row>
    <row r="6026" spans="3:4">
      <c r="C6026" s="319"/>
      <c r="D6026" s="319"/>
    </row>
    <row r="6027" spans="3:4">
      <c r="C6027" s="319"/>
      <c r="D6027" s="319"/>
    </row>
    <row r="6028" spans="3:4">
      <c r="C6028" s="319"/>
      <c r="D6028" s="319"/>
    </row>
    <row r="6029" spans="3:4">
      <c r="C6029" s="319"/>
      <c r="D6029" s="319"/>
    </row>
    <row r="6030" spans="3:4">
      <c r="C6030" s="319"/>
      <c r="D6030" s="319"/>
    </row>
    <row r="6031" spans="3:4">
      <c r="C6031" s="319"/>
      <c r="D6031" s="319"/>
    </row>
    <row r="6032" spans="3:4">
      <c r="C6032" s="319"/>
      <c r="D6032" s="319"/>
    </row>
    <row r="6033" spans="3:4">
      <c r="C6033" s="319"/>
      <c r="D6033" s="319"/>
    </row>
    <row r="6034" spans="3:4">
      <c r="C6034" s="319"/>
      <c r="D6034" s="319"/>
    </row>
    <row r="6035" spans="3:4">
      <c r="C6035" s="319"/>
      <c r="D6035" s="319"/>
    </row>
    <row r="6036" spans="3:4">
      <c r="C6036" s="319"/>
      <c r="D6036" s="319"/>
    </row>
    <row r="6037" spans="3:4">
      <c r="C6037" s="319"/>
      <c r="D6037" s="319"/>
    </row>
    <row r="6038" spans="3:4">
      <c r="C6038" s="319"/>
      <c r="D6038" s="319"/>
    </row>
    <row r="6039" spans="3:4">
      <c r="C6039" s="319"/>
      <c r="D6039" s="319"/>
    </row>
    <row r="6040" spans="3:4">
      <c r="C6040" s="319"/>
      <c r="D6040" s="319"/>
    </row>
    <row r="6041" spans="3:4">
      <c r="C6041" s="319"/>
      <c r="D6041" s="319"/>
    </row>
    <row r="6042" spans="3:4">
      <c r="C6042" s="319"/>
      <c r="D6042" s="319"/>
    </row>
    <row r="6043" spans="3:4">
      <c r="C6043" s="319"/>
      <c r="D6043" s="319"/>
    </row>
    <row r="6044" spans="3:4">
      <c r="C6044" s="319"/>
      <c r="D6044" s="319"/>
    </row>
    <row r="6045" spans="3:4">
      <c r="C6045" s="319"/>
      <c r="D6045" s="319"/>
    </row>
    <row r="6046" spans="3:4">
      <c r="C6046" s="319"/>
      <c r="D6046" s="319"/>
    </row>
    <row r="6047" spans="3:4">
      <c r="C6047" s="319"/>
      <c r="D6047" s="319"/>
    </row>
    <row r="6048" spans="3:4">
      <c r="C6048" s="319"/>
      <c r="D6048" s="319"/>
    </row>
    <row r="6049" spans="3:4">
      <c r="C6049" s="319"/>
      <c r="D6049" s="319"/>
    </row>
    <row r="6050" spans="3:4">
      <c r="C6050" s="319"/>
      <c r="D6050" s="319"/>
    </row>
    <row r="6051" spans="3:4">
      <c r="C6051" s="319"/>
      <c r="D6051" s="319"/>
    </row>
    <row r="6052" spans="3:4">
      <c r="C6052" s="319"/>
      <c r="D6052" s="319"/>
    </row>
    <row r="6053" spans="3:4">
      <c r="C6053" s="319"/>
      <c r="D6053" s="319"/>
    </row>
    <row r="6054" spans="3:4">
      <c r="C6054" s="319"/>
      <c r="D6054" s="319"/>
    </row>
    <row r="6055" spans="3:4">
      <c r="C6055" s="319"/>
      <c r="D6055" s="319"/>
    </row>
    <row r="6056" spans="3:4">
      <c r="C6056" s="319"/>
      <c r="D6056" s="319"/>
    </row>
    <row r="6057" spans="3:4">
      <c r="C6057" s="319"/>
      <c r="D6057" s="319"/>
    </row>
    <row r="6058" spans="3:4">
      <c r="C6058" s="319"/>
      <c r="D6058" s="319"/>
    </row>
    <row r="6059" spans="3:4">
      <c r="C6059" s="319"/>
      <c r="D6059" s="319"/>
    </row>
    <row r="6060" spans="3:4">
      <c r="C6060" s="319"/>
      <c r="D6060" s="319"/>
    </row>
    <row r="6061" spans="3:4">
      <c r="C6061" s="319"/>
      <c r="D6061" s="319"/>
    </row>
    <row r="6062" spans="3:4">
      <c r="C6062" s="319"/>
      <c r="D6062" s="319"/>
    </row>
    <row r="6063" spans="3:4">
      <c r="C6063" s="319"/>
      <c r="D6063" s="319"/>
    </row>
    <row r="6064" spans="3:4">
      <c r="C6064" s="319"/>
      <c r="D6064" s="319"/>
    </row>
    <row r="6065" spans="3:4">
      <c r="C6065" s="319"/>
      <c r="D6065" s="319"/>
    </row>
    <row r="6066" spans="3:4">
      <c r="C6066" s="319"/>
      <c r="D6066" s="319"/>
    </row>
    <row r="6067" spans="3:4">
      <c r="C6067" s="319"/>
      <c r="D6067" s="319"/>
    </row>
    <row r="6068" spans="3:4">
      <c r="C6068" s="319"/>
      <c r="D6068" s="319"/>
    </row>
    <row r="6069" spans="3:4">
      <c r="C6069" s="319"/>
      <c r="D6069" s="319"/>
    </row>
    <row r="6070" spans="3:4">
      <c r="C6070" s="319"/>
      <c r="D6070" s="319"/>
    </row>
    <row r="6071" spans="3:4">
      <c r="C6071" s="319"/>
      <c r="D6071" s="319"/>
    </row>
    <row r="6072" spans="3:4">
      <c r="C6072" s="319"/>
      <c r="D6072" s="319"/>
    </row>
    <row r="6073" spans="3:4">
      <c r="C6073" s="319"/>
      <c r="D6073" s="319"/>
    </row>
    <row r="6074" spans="3:4">
      <c r="C6074" s="319"/>
      <c r="D6074" s="319"/>
    </row>
    <row r="6075" spans="3:4">
      <c r="C6075" s="319"/>
      <c r="D6075" s="319"/>
    </row>
    <row r="6076" spans="3:4">
      <c r="C6076" s="319"/>
      <c r="D6076" s="319"/>
    </row>
    <row r="6077" spans="3:4">
      <c r="C6077" s="319"/>
      <c r="D6077" s="319"/>
    </row>
    <row r="6078" spans="3:4">
      <c r="C6078" s="319"/>
      <c r="D6078" s="319"/>
    </row>
    <row r="6079" spans="3:4">
      <c r="C6079" s="319"/>
      <c r="D6079" s="319"/>
    </row>
    <row r="6080" spans="3:4">
      <c r="C6080" s="319"/>
      <c r="D6080" s="319"/>
    </row>
    <row r="6081" spans="3:4">
      <c r="C6081" s="319"/>
      <c r="D6081" s="319"/>
    </row>
    <row r="6082" spans="3:4">
      <c r="C6082" s="319"/>
      <c r="D6082" s="319"/>
    </row>
    <row r="6083" spans="3:4">
      <c r="C6083" s="319"/>
      <c r="D6083" s="319"/>
    </row>
    <row r="6084" spans="3:4">
      <c r="C6084" s="319"/>
      <c r="D6084" s="319"/>
    </row>
    <row r="6085" spans="3:4">
      <c r="C6085" s="319"/>
      <c r="D6085" s="319"/>
    </row>
    <row r="6086" spans="3:4">
      <c r="C6086" s="319"/>
      <c r="D6086" s="319"/>
    </row>
    <row r="6087" spans="3:4">
      <c r="C6087" s="319"/>
      <c r="D6087" s="319"/>
    </row>
    <row r="6088" spans="3:4">
      <c r="C6088" s="319"/>
      <c r="D6088" s="319"/>
    </row>
    <row r="6089" spans="3:4">
      <c r="C6089" s="319"/>
      <c r="D6089" s="319"/>
    </row>
    <row r="6090" spans="3:4">
      <c r="C6090" s="319"/>
      <c r="D6090" s="319"/>
    </row>
    <row r="6091" spans="3:4">
      <c r="C6091" s="319"/>
      <c r="D6091" s="319"/>
    </row>
    <row r="6092" spans="3:4">
      <c r="C6092" s="319"/>
      <c r="D6092" s="319"/>
    </row>
    <row r="6093" spans="3:4">
      <c r="C6093" s="319"/>
      <c r="D6093" s="319"/>
    </row>
    <row r="6094" spans="3:4">
      <c r="C6094" s="319"/>
      <c r="D6094" s="319"/>
    </row>
    <row r="6095" spans="3:4">
      <c r="C6095" s="319"/>
      <c r="D6095" s="319"/>
    </row>
    <row r="6096" spans="3:4">
      <c r="C6096" s="319"/>
      <c r="D6096" s="319"/>
    </row>
    <row r="6097" spans="3:4">
      <c r="C6097" s="319"/>
      <c r="D6097" s="319"/>
    </row>
    <row r="6098" spans="3:4">
      <c r="C6098" s="319"/>
      <c r="D6098" s="319"/>
    </row>
    <row r="6099" spans="3:4">
      <c r="C6099" s="319"/>
      <c r="D6099" s="319"/>
    </row>
    <row r="6100" spans="3:4">
      <c r="C6100" s="319"/>
      <c r="D6100" s="319"/>
    </row>
    <row r="6101" spans="3:4">
      <c r="C6101" s="319"/>
      <c r="D6101" s="319"/>
    </row>
    <row r="6102" spans="3:4">
      <c r="C6102" s="319"/>
      <c r="D6102" s="319"/>
    </row>
    <row r="6103" spans="3:4">
      <c r="C6103" s="319"/>
      <c r="D6103" s="319"/>
    </row>
    <row r="6104" spans="3:4">
      <c r="C6104" s="319"/>
      <c r="D6104" s="319"/>
    </row>
    <row r="6105" spans="3:4">
      <c r="C6105" s="319"/>
      <c r="D6105" s="319"/>
    </row>
    <row r="6106" spans="3:4">
      <c r="C6106" s="319"/>
      <c r="D6106" s="319"/>
    </row>
    <row r="6107" spans="3:4">
      <c r="C6107" s="319"/>
      <c r="D6107" s="319"/>
    </row>
    <row r="6108" spans="3:4">
      <c r="C6108" s="319"/>
      <c r="D6108" s="319"/>
    </row>
    <row r="6109" spans="3:4">
      <c r="C6109" s="319"/>
      <c r="D6109" s="319"/>
    </row>
    <row r="6110" spans="3:4">
      <c r="C6110" s="319"/>
      <c r="D6110" s="319"/>
    </row>
    <row r="6111" spans="3:4">
      <c r="C6111" s="319"/>
      <c r="D6111" s="319"/>
    </row>
    <row r="6112" spans="3:4">
      <c r="C6112" s="319"/>
      <c r="D6112" s="319"/>
    </row>
    <row r="6113" spans="3:4">
      <c r="C6113" s="319"/>
      <c r="D6113" s="319"/>
    </row>
    <row r="6114" spans="3:4">
      <c r="C6114" s="319"/>
      <c r="D6114" s="319"/>
    </row>
    <row r="6115" spans="3:4">
      <c r="C6115" s="319"/>
      <c r="D6115" s="319"/>
    </row>
    <row r="6116" spans="3:4">
      <c r="C6116" s="319"/>
      <c r="D6116" s="319"/>
    </row>
    <row r="6117" spans="3:4">
      <c r="C6117" s="319"/>
      <c r="D6117" s="319"/>
    </row>
    <row r="6118" spans="3:4">
      <c r="C6118" s="319"/>
      <c r="D6118" s="319"/>
    </row>
    <row r="6119" spans="3:4">
      <c r="C6119" s="319"/>
      <c r="D6119" s="319"/>
    </row>
    <row r="6120" spans="3:4">
      <c r="C6120" s="319"/>
      <c r="D6120" s="319"/>
    </row>
    <row r="6121" spans="3:4">
      <c r="C6121" s="319"/>
      <c r="D6121" s="319"/>
    </row>
    <row r="6122" spans="3:4">
      <c r="C6122" s="319"/>
      <c r="D6122" s="319"/>
    </row>
    <row r="6123" spans="3:4">
      <c r="C6123" s="319"/>
      <c r="D6123" s="319"/>
    </row>
    <row r="6124" spans="3:4">
      <c r="C6124" s="319"/>
      <c r="D6124" s="319"/>
    </row>
    <row r="6125" spans="3:4">
      <c r="C6125" s="319"/>
      <c r="D6125" s="319"/>
    </row>
    <row r="6126" spans="3:4">
      <c r="C6126" s="319"/>
      <c r="D6126" s="319"/>
    </row>
    <row r="6127" spans="3:4">
      <c r="C6127" s="319"/>
      <c r="D6127" s="319"/>
    </row>
    <row r="6128" spans="3:4">
      <c r="C6128" s="319"/>
      <c r="D6128" s="319"/>
    </row>
    <row r="6129" spans="3:4">
      <c r="C6129" s="319"/>
      <c r="D6129" s="319"/>
    </row>
    <row r="6130" spans="3:4">
      <c r="C6130" s="319"/>
      <c r="D6130" s="319"/>
    </row>
    <row r="6131" spans="3:4">
      <c r="C6131" s="319"/>
      <c r="D6131" s="319"/>
    </row>
    <row r="6132" spans="3:4">
      <c r="C6132" s="319"/>
      <c r="D6132" s="319"/>
    </row>
    <row r="6133" spans="3:4">
      <c r="C6133" s="319"/>
      <c r="D6133" s="319"/>
    </row>
    <row r="6134" spans="3:4">
      <c r="C6134" s="319"/>
      <c r="D6134" s="319"/>
    </row>
    <row r="6135" spans="3:4">
      <c r="C6135" s="319"/>
      <c r="D6135" s="319"/>
    </row>
    <row r="6136" spans="3:4">
      <c r="C6136" s="319"/>
      <c r="D6136" s="319"/>
    </row>
    <row r="6137" spans="3:4">
      <c r="C6137" s="319"/>
      <c r="D6137" s="319"/>
    </row>
    <row r="6138" spans="3:4">
      <c r="C6138" s="319"/>
      <c r="D6138" s="319"/>
    </row>
    <row r="6139" spans="3:4">
      <c r="C6139" s="319"/>
      <c r="D6139" s="319"/>
    </row>
    <row r="6140" spans="3:4">
      <c r="C6140" s="319"/>
      <c r="D6140" s="319"/>
    </row>
    <row r="6141" spans="3:4">
      <c r="C6141" s="319"/>
      <c r="D6141" s="319"/>
    </row>
    <row r="6142" spans="3:4">
      <c r="C6142" s="319"/>
      <c r="D6142" s="319"/>
    </row>
    <row r="6143" spans="3:4">
      <c r="C6143" s="319"/>
      <c r="D6143" s="319"/>
    </row>
    <row r="6144" spans="3:4">
      <c r="C6144" s="319"/>
      <c r="D6144" s="319"/>
    </row>
    <row r="6145" spans="3:4">
      <c r="C6145" s="319"/>
      <c r="D6145" s="319"/>
    </row>
    <row r="6146" spans="3:4">
      <c r="C6146" s="319"/>
      <c r="D6146" s="319"/>
    </row>
    <row r="6147" spans="3:4">
      <c r="C6147" s="319"/>
      <c r="D6147" s="319"/>
    </row>
    <row r="6148" spans="3:4">
      <c r="C6148" s="319"/>
      <c r="D6148" s="319"/>
    </row>
    <row r="6149" spans="3:4">
      <c r="C6149" s="319"/>
      <c r="D6149" s="319"/>
    </row>
    <row r="6150" spans="3:4">
      <c r="C6150" s="319"/>
      <c r="D6150" s="319"/>
    </row>
    <row r="6151" spans="3:4">
      <c r="C6151" s="319"/>
      <c r="D6151" s="319"/>
    </row>
    <row r="6152" spans="3:4">
      <c r="C6152" s="319"/>
      <c r="D6152" s="319"/>
    </row>
    <row r="6153" spans="3:4">
      <c r="C6153" s="319"/>
      <c r="D6153" s="319"/>
    </row>
    <row r="6154" spans="3:4">
      <c r="C6154" s="319"/>
      <c r="D6154" s="319"/>
    </row>
    <row r="6155" spans="3:4">
      <c r="C6155" s="319"/>
      <c r="D6155" s="319"/>
    </row>
    <row r="6156" spans="3:4">
      <c r="C6156" s="319"/>
      <c r="D6156" s="319"/>
    </row>
    <row r="6157" spans="3:4">
      <c r="C6157" s="319"/>
      <c r="D6157" s="319"/>
    </row>
    <row r="6158" spans="3:4">
      <c r="C6158" s="319"/>
      <c r="D6158" s="319"/>
    </row>
    <row r="6159" spans="3:4">
      <c r="C6159" s="319"/>
      <c r="D6159" s="319"/>
    </row>
    <row r="6160" spans="3:4">
      <c r="C6160" s="319"/>
      <c r="D6160" s="319"/>
    </row>
    <row r="6161" spans="3:4">
      <c r="C6161" s="319"/>
      <c r="D6161" s="319"/>
    </row>
    <row r="6162" spans="3:4">
      <c r="C6162" s="319"/>
      <c r="D6162" s="319"/>
    </row>
    <row r="6163" spans="3:4">
      <c r="C6163" s="319"/>
      <c r="D6163" s="319"/>
    </row>
    <row r="6164" spans="3:4">
      <c r="C6164" s="319"/>
      <c r="D6164" s="319"/>
    </row>
    <row r="6165" spans="3:4">
      <c r="C6165" s="319"/>
      <c r="D6165" s="319"/>
    </row>
    <row r="6166" spans="3:4">
      <c r="C6166" s="319"/>
      <c r="D6166" s="319"/>
    </row>
    <row r="6167" spans="3:4">
      <c r="C6167" s="319"/>
      <c r="D6167" s="319"/>
    </row>
    <row r="6168" spans="3:4">
      <c r="C6168" s="319"/>
      <c r="D6168" s="319"/>
    </row>
    <row r="6169" spans="3:4">
      <c r="C6169" s="319"/>
      <c r="D6169" s="319"/>
    </row>
    <row r="6170" spans="3:4">
      <c r="C6170" s="319"/>
      <c r="D6170" s="319"/>
    </row>
    <row r="6171" spans="3:4">
      <c r="C6171" s="319"/>
      <c r="D6171" s="319"/>
    </row>
    <row r="6172" spans="3:4">
      <c r="C6172" s="319"/>
      <c r="D6172" s="319"/>
    </row>
    <row r="6173" spans="3:4">
      <c r="C6173" s="319"/>
      <c r="D6173" s="319"/>
    </row>
    <row r="6174" spans="3:4">
      <c r="C6174" s="319"/>
      <c r="D6174" s="319"/>
    </row>
    <row r="6175" spans="3:4">
      <c r="C6175" s="319"/>
      <c r="D6175" s="319"/>
    </row>
    <row r="6176" spans="3:4">
      <c r="C6176" s="319"/>
      <c r="D6176" s="319"/>
    </row>
    <row r="6177" spans="3:4">
      <c r="C6177" s="319"/>
      <c r="D6177" s="319"/>
    </row>
    <row r="6178" spans="3:4">
      <c r="C6178" s="319"/>
      <c r="D6178" s="319"/>
    </row>
    <row r="6179" spans="3:4">
      <c r="C6179" s="319"/>
      <c r="D6179" s="319"/>
    </row>
    <row r="6180" spans="3:4">
      <c r="C6180" s="319"/>
      <c r="D6180" s="319"/>
    </row>
    <row r="6181" spans="3:4">
      <c r="C6181" s="319"/>
      <c r="D6181" s="319"/>
    </row>
    <row r="6182" spans="3:4">
      <c r="C6182" s="319"/>
      <c r="D6182" s="319"/>
    </row>
    <row r="6183" spans="3:4">
      <c r="C6183" s="319"/>
      <c r="D6183" s="319"/>
    </row>
    <row r="6184" spans="3:4">
      <c r="C6184" s="319"/>
      <c r="D6184" s="319"/>
    </row>
    <row r="6185" spans="3:4">
      <c r="C6185" s="319"/>
      <c r="D6185" s="319"/>
    </row>
    <row r="6186" spans="3:4">
      <c r="C6186" s="319"/>
      <c r="D6186" s="319"/>
    </row>
    <row r="6187" spans="3:4">
      <c r="C6187" s="319"/>
      <c r="D6187" s="319"/>
    </row>
    <row r="6188" spans="3:4">
      <c r="C6188" s="319"/>
      <c r="D6188" s="319"/>
    </row>
    <row r="6189" spans="3:4">
      <c r="C6189" s="319"/>
      <c r="D6189" s="319"/>
    </row>
    <row r="6190" spans="3:4">
      <c r="C6190" s="319"/>
      <c r="D6190" s="319"/>
    </row>
    <row r="6191" spans="3:4">
      <c r="C6191" s="319"/>
      <c r="D6191" s="319"/>
    </row>
    <row r="6192" spans="3:4">
      <c r="C6192" s="319"/>
      <c r="D6192" s="319"/>
    </row>
    <row r="6193" spans="3:4">
      <c r="C6193" s="319"/>
      <c r="D6193" s="319"/>
    </row>
    <row r="6194" spans="3:4">
      <c r="C6194" s="319"/>
      <c r="D6194" s="319"/>
    </row>
    <row r="6195" spans="3:4">
      <c r="C6195" s="319"/>
      <c r="D6195" s="319"/>
    </row>
    <row r="6196" spans="3:4">
      <c r="C6196" s="319"/>
      <c r="D6196" s="319"/>
    </row>
    <row r="6197" spans="3:4">
      <c r="C6197" s="319"/>
      <c r="D6197" s="319"/>
    </row>
    <row r="6198" spans="3:4">
      <c r="C6198" s="319"/>
      <c r="D6198" s="319"/>
    </row>
    <row r="6199" spans="3:4">
      <c r="C6199" s="319"/>
      <c r="D6199" s="319"/>
    </row>
    <row r="6200" spans="3:4">
      <c r="C6200" s="319"/>
      <c r="D6200" s="319"/>
    </row>
    <row r="6201" spans="3:4">
      <c r="C6201" s="319"/>
      <c r="D6201" s="319"/>
    </row>
    <row r="6202" spans="3:4">
      <c r="C6202" s="319"/>
      <c r="D6202" s="319"/>
    </row>
    <row r="6203" spans="3:4">
      <c r="C6203" s="319"/>
      <c r="D6203" s="319"/>
    </row>
    <row r="6204" spans="3:4">
      <c r="C6204" s="319"/>
      <c r="D6204" s="319"/>
    </row>
    <row r="6205" spans="3:4">
      <c r="C6205" s="319"/>
      <c r="D6205" s="319"/>
    </row>
    <row r="6206" spans="3:4">
      <c r="C6206" s="319"/>
      <c r="D6206" s="319"/>
    </row>
    <row r="6207" spans="3:4">
      <c r="C6207" s="319"/>
      <c r="D6207" s="319"/>
    </row>
    <row r="6208" spans="3:4">
      <c r="C6208" s="319"/>
      <c r="D6208" s="319"/>
    </row>
    <row r="6209" spans="3:4">
      <c r="C6209" s="319"/>
      <c r="D6209" s="319"/>
    </row>
    <row r="6210" spans="3:4">
      <c r="C6210" s="319"/>
      <c r="D6210" s="319"/>
    </row>
    <row r="6211" spans="3:4">
      <c r="C6211" s="319"/>
      <c r="D6211" s="319"/>
    </row>
    <row r="6212" spans="3:4">
      <c r="C6212" s="319"/>
      <c r="D6212" s="319"/>
    </row>
    <row r="6213" spans="3:4">
      <c r="C6213" s="319"/>
      <c r="D6213" s="319"/>
    </row>
    <row r="6214" spans="3:4">
      <c r="C6214" s="319"/>
      <c r="D6214" s="319"/>
    </row>
    <row r="6215" spans="3:4">
      <c r="C6215" s="319"/>
      <c r="D6215" s="319"/>
    </row>
    <row r="6216" spans="3:4">
      <c r="C6216" s="319"/>
      <c r="D6216" s="319"/>
    </row>
    <row r="6217" spans="3:4">
      <c r="C6217" s="319"/>
      <c r="D6217" s="319"/>
    </row>
    <row r="6218" spans="3:4">
      <c r="C6218" s="319"/>
      <c r="D6218" s="319"/>
    </row>
    <row r="6219" spans="3:4">
      <c r="C6219" s="319"/>
      <c r="D6219" s="319"/>
    </row>
    <row r="6220" spans="3:4">
      <c r="C6220" s="319"/>
      <c r="D6220" s="319"/>
    </row>
    <row r="6221" spans="3:4">
      <c r="C6221" s="319"/>
      <c r="D6221" s="319"/>
    </row>
    <row r="6222" spans="3:4">
      <c r="C6222" s="319"/>
      <c r="D6222" s="319"/>
    </row>
    <row r="6223" spans="3:4">
      <c r="C6223" s="319"/>
      <c r="D6223" s="319"/>
    </row>
    <row r="6224" spans="3:4">
      <c r="C6224" s="319"/>
      <c r="D6224" s="319"/>
    </row>
    <row r="6225" spans="3:4">
      <c r="C6225" s="319"/>
      <c r="D6225" s="319"/>
    </row>
    <row r="6226" spans="3:4">
      <c r="C6226" s="319"/>
      <c r="D6226" s="319"/>
    </row>
    <row r="6227" spans="3:4">
      <c r="C6227" s="319"/>
      <c r="D6227" s="319"/>
    </row>
    <row r="6228" spans="3:4">
      <c r="C6228" s="319"/>
      <c r="D6228" s="319"/>
    </row>
    <row r="6229" spans="3:4">
      <c r="C6229" s="319"/>
      <c r="D6229" s="319"/>
    </row>
    <row r="6230" spans="3:4">
      <c r="C6230" s="319"/>
      <c r="D6230" s="319"/>
    </row>
    <row r="6231" spans="3:4">
      <c r="C6231" s="319"/>
      <c r="D6231" s="319"/>
    </row>
    <row r="6232" spans="3:4">
      <c r="C6232" s="319"/>
      <c r="D6232" s="319"/>
    </row>
    <row r="6233" spans="3:4">
      <c r="C6233" s="319"/>
      <c r="D6233" s="319"/>
    </row>
    <row r="6234" spans="3:4">
      <c r="C6234" s="319"/>
      <c r="D6234" s="319"/>
    </row>
    <row r="6235" spans="3:4">
      <c r="C6235" s="319"/>
      <c r="D6235" s="319"/>
    </row>
    <row r="6236" spans="3:4">
      <c r="C6236" s="319"/>
      <c r="D6236" s="319"/>
    </row>
    <row r="6237" spans="3:4">
      <c r="C6237" s="319"/>
      <c r="D6237" s="319"/>
    </row>
    <row r="6238" spans="3:4">
      <c r="C6238" s="319"/>
      <c r="D6238" s="319"/>
    </row>
    <row r="6239" spans="3:4">
      <c r="C6239" s="319"/>
      <c r="D6239" s="319"/>
    </row>
    <row r="6240" spans="3:4">
      <c r="C6240" s="319"/>
      <c r="D6240" s="319"/>
    </row>
    <row r="6241" spans="3:4">
      <c r="C6241" s="319"/>
      <c r="D6241" s="319"/>
    </row>
    <row r="6242" spans="3:4">
      <c r="C6242" s="319"/>
      <c r="D6242" s="319"/>
    </row>
    <row r="6243" spans="3:4">
      <c r="C6243" s="319"/>
      <c r="D6243" s="319"/>
    </row>
    <row r="6244" spans="3:4">
      <c r="C6244" s="319"/>
      <c r="D6244" s="319"/>
    </row>
    <row r="6245" spans="3:4">
      <c r="C6245" s="319"/>
      <c r="D6245" s="319"/>
    </row>
    <row r="6246" spans="3:4">
      <c r="C6246" s="319"/>
      <c r="D6246" s="319"/>
    </row>
    <row r="6247" spans="3:4">
      <c r="C6247" s="319"/>
      <c r="D6247" s="319"/>
    </row>
    <row r="6248" spans="3:4">
      <c r="C6248" s="319"/>
      <c r="D6248" s="319"/>
    </row>
    <row r="6249" spans="3:4">
      <c r="C6249" s="319"/>
      <c r="D6249" s="319"/>
    </row>
    <row r="6250" spans="3:4">
      <c r="C6250" s="319"/>
      <c r="D6250" s="319"/>
    </row>
    <row r="6251" spans="3:4">
      <c r="C6251" s="319"/>
      <c r="D6251" s="319"/>
    </row>
    <row r="6252" spans="3:4">
      <c r="C6252" s="319"/>
      <c r="D6252" s="319"/>
    </row>
    <row r="6253" spans="3:4">
      <c r="C6253" s="319"/>
      <c r="D6253" s="319"/>
    </row>
    <row r="6254" spans="3:4">
      <c r="C6254" s="319"/>
      <c r="D6254" s="319"/>
    </row>
    <row r="6255" spans="3:4">
      <c r="C6255" s="319"/>
      <c r="D6255" s="319"/>
    </row>
    <row r="6256" spans="3:4">
      <c r="C6256" s="319"/>
      <c r="D6256" s="319"/>
    </row>
    <row r="6257" spans="3:4">
      <c r="C6257" s="319"/>
      <c r="D6257" s="319"/>
    </row>
    <row r="6258" spans="3:4">
      <c r="C6258" s="319"/>
      <c r="D6258" s="319"/>
    </row>
    <row r="6259" spans="3:4">
      <c r="C6259" s="319"/>
      <c r="D6259" s="319"/>
    </row>
    <row r="6260" spans="3:4">
      <c r="C6260" s="319"/>
      <c r="D6260" s="319"/>
    </row>
    <row r="6261" spans="3:4">
      <c r="C6261" s="319"/>
      <c r="D6261" s="319"/>
    </row>
    <row r="6262" spans="3:4">
      <c r="C6262" s="319"/>
      <c r="D6262" s="319"/>
    </row>
    <row r="6263" spans="3:4">
      <c r="C6263" s="319"/>
      <c r="D6263" s="319"/>
    </row>
    <row r="6264" spans="3:4">
      <c r="C6264" s="319"/>
      <c r="D6264" s="319"/>
    </row>
    <row r="6265" spans="3:4">
      <c r="C6265" s="319"/>
      <c r="D6265" s="319"/>
    </row>
    <row r="6266" spans="3:4">
      <c r="C6266" s="319"/>
      <c r="D6266" s="319"/>
    </row>
    <row r="6267" spans="3:4">
      <c r="C6267" s="319"/>
      <c r="D6267" s="319"/>
    </row>
    <row r="6268" spans="3:4">
      <c r="C6268" s="319"/>
      <c r="D6268" s="319"/>
    </row>
    <row r="6269" spans="3:4">
      <c r="C6269" s="319"/>
      <c r="D6269" s="319"/>
    </row>
    <row r="6270" spans="3:4">
      <c r="C6270" s="319"/>
      <c r="D6270" s="319"/>
    </row>
    <row r="6271" spans="3:4">
      <c r="C6271" s="319"/>
      <c r="D6271" s="319"/>
    </row>
    <row r="6272" spans="3:4">
      <c r="C6272" s="319"/>
      <c r="D6272" s="319"/>
    </row>
    <row r="6273" spans="3:4">
      <c r="C6273" s="319"/>
      <c r="D6273" s="319"/>
    </row>
    <row r="6274" spans="3:4">
      <c r="C6274" s="319"/>
      <c r="D6274" s="319"/>
    </row>
    <row r="6275" spans="3:4">
      <c r="C6275" s="319"/>
      <c r="D6275" s="319"/>
    </row>
    <row r="6276" spans="3:4">
      <c r="C6276" s="319"/>
      <c r="D6276" s="319"/>
    </row>
    <row r="6277" spans="3:4">
      <c r="C6277" s="319"/>
      <c r="D6277" s="319"/>
    </row>
    <row r="6278" spans="3:4">
      <c r="C6278" s="319"/>
      <c r="D6278" s="319"/>
    </row>
    <row r="6279" spans="3:4">
      <c r="C6279" s="319"/>
      <c r="D6279" s="319"/>
    </row>
    <row r="6280" spans="3:4">
      <c r="C6280" s="319"/>
      <c r="D6280" s="319"/>
    </row>
    <row r="6281" spans="3:4">
      <c r="C6281" s="319"/>
      <c r="D6281" s="319"/>
    </row>
    <row r="6282" spans="3:4">
      <c r="C6282" s="319"/>
      <c r="D6282" s="319"/>
    </row>
    <row r="6283" spans="3:4">
      <c r="C6283" s="319"/>
      <c r="D6283" s="319"/>
    </row>
    <row r="6284" spans="3:4">
      <c r="C6284" s="319"/>
      <c r="D6284" s="319"/>
    </row>
    <row r="6285" spans="3:4">
      <c r="C6285" s="319"/>
      <c r="D6285" s="319"/>
    </row>
    <row r="6286" spans="3:4">
      <c r="C6286" s="319"/>
      <c r="D6286" s="319"/>
    </row>
    <row r="6287" spans="3:4">
      <c r="C6287" s="319"/>
      <c r="D6287" s="319"/>
    </row>
    <row r="6288" spans="3:4">
      <c r="C6288" s="319"/>
      <c r="D6288" s="319"/>
    </row>
    <row r="6289" spans="3:4">
      <c r="C6289" s="319"/>
      <c r="D6289" s="319"/>
    </row>
    <row r="6290" spans="3:4">
      <c r="C6290" s="319"/>
      <c r="D6290" s="319"/>
    </row>
    <row r="6291" spans="3:4">
      <c r="C6291" s="319"/>
      <c r="D6291" s="319"/>
    </row>
    <row r="6292" spans="3:4">
      <c r="C6292" s="319"/>
      <c r="D6292" s="319"/>
    </row>
    <row r="6293" spans="3:4">
      <c r="C6293" s="319"/>
      <c r="D6293" s="319"/>
    </row>
    <row r="6294" spans="3:4">
      <c r="C6294" s="319"/>
      <c r="D6294" s="319"/>
    </row>
    <row r="6295" spans="3:4">
      <c r="C6295" s="319"/>
      <c r="D6295" s="319"/>
    </row>
    <row r="6296" spans="3:4">
      <c r="C6296" s="319"/>
      <c r="D6296" s="319"/>
    </row>
    <row r="6297" spans="3:4">
      <c r="C6297" s="319"/>
      <c r="D6297" s="319"/>
    </row>
    <row r="6298" spans="3:4">
      <c r="C6298" s="319"/>
      <c r="D6298" s="319"/>
    </row>
    <row r="6299" spans="3:4">
      <c r="C6299" s="319"/>
      <c r="D6299" s="319"/>
    </row>
    <row r="6300" spans="3:4">
      <c r="C6300" s="319"/>
      <c r="D6300" s="319"/>
    </row>
    <row r="6301" spans="3:4">
      <c r="C6301" s="319"/>
      <c r="D6301" s="319"/>
    </row>
    <row r="6302" spans="3:4">
      <c r="C6302" s="319"/>
      <c r="D6302" s="319"/>
    </row>
    <row r="6303" spans="3:4">
      <c r="C6303" s="319"/>
      <c r="D6303" s="319"/>
    </row>
    <row r="6304" spans="3:4">
      <c r="C6304" s="319"/>
      <c r="D6304" s="319"/>
    </row>
    <row r="6305" spans="3:4">
      <c r="C6305" s="319"/>
      <c r="D6305" s="319"/>
    </row>
    <row r="6306" spans="3:4">
      <c r="C6306" s="319"/>
      <c r="D6306" s="319"/>
    </row>
    <row r="6307" spans="3:4">
      <c r="C6307" s="319"/>
      <c r="D6307" s="319"/>
    </row>
    <row r="6308" spans="3:4">
      <c r="C6308" s="319"/>
      <c r="D6308" s="319"/>
    </row>
    <row r="6309" spans="3:4">
      <c r="C6309" s="319"/>
      <c r="D6309" s="319"/>
    </row>
    <row r="6310" spans="3:4">
      <c r="C6310" s="319"/>
      <c r="D6310" s="319"/>
    </row>
    <row r="6311" spans="3:4">
      <c r="C6311" s="319"/>
      <c r="D6311" s="319"/>
    </row>
    <row r="6312" spans="3:4">
      <c r="C6312" s="319"/>
      <c r="D6312" s="319"/>
    </row>
    <row r="6313" spans="3:4">
      <c r="C6313" s="319"/>
      <c r="D6313" s="319"/>
    </row>
    <row r="6314" spans="3:4">
      <c r="C6314" s="319"/>
      <c r="D6314" s="319"/>
    </row>
    <row r="6315" spans="3:4">
      <c r="C6315" s="319"/>
      <c r="D6315" s="319"/>
    </row>
    <row r="6316" spans="3:4">
      <c r="C6316" s="319"/>
      <c r="D6316" s="319"/>
    </row>
    <row r="6317" spans="3:4">
      <c r="C6317" s="319"/>
      <c r="D6317" s="319"/>
    </row>
    <row r="6318" spans="3:4">
      <c r="C6318" s="319"/>
      <c r="D6318" s="319"/>
    </row>
    <row r="6319" spans="3:4">
      <c r="C6319" s="319"/>
      <c r="D6319" s="319"/>
    </row>
    <row r="6320" spans="3:4">
      <c r="C6320" s="319"/>
      <c r="D6320" s="319"/>
    </row>
    <row r="6321" spans="3:4">
      <c r="C6321" s="319"/>
      <c r="D6321" s="319"/>
    </row>
    <row r="6322" spans="3:4">
      <c r="C6322" s="319"/>
      <c r="D6322" s="319"/>
    </row>
    <row r="6323" spans="3:4">
      <c r="C6323" s="319"/>
      <c r="D6323" s="319"/>
    </row>
    <row r="6324" spans="3:4">
      <c r="C6324" s="319"/>
      <c r="D6324" s="319"/>
    </row>
    <row r="6325" spans="3:4">
      <c r="C6325" s="319"/>
      <c r="D6325" s="319"/>
    </row>
    <row r="6326" spans="3:4">
      <c r="C6326" s="319"/>
      <c r="D6326" s="319"/>
    </row>
    <row r="6327" spans="3:4">
      <c r="C6327" s="319"/>
      <c r="D6327" s="319"/>
    </row>
    <row r="6328" spans="3:4">
      <c r="C6328" s="319"/>
      <c r="D6328" s="319"/>
    </row>
    <row r="6329" spans="3:4">
      <c r="C6329" s="319"/>
      <c r="D6329" s="319"/>
    </row>
    <row r="6330" spans="3:4">
      <c r="C6330" s="319"/>
      <c r="D6330" s="319"/>
    </row>
    <row r="6331" spans="3:4">
      <c r="C6331" s="319"/>
      <c r="D6331" s="319"/>
    </row>
    <row r="6332" spans="3:4">
      <c r="C6332" s="319"/>
      <c r="D6332" s="319"/>
    </row>
    <row r="6333" spans="3:4">
      <c r="C6333" s="319"/>
      <c r="D6333" s="319"/>
    </row>
    <row r="6334" spans="3:4">
      <c r="C6334" s="319"/>
      <c r="D6334" s="319"/>
    </row>
    <row r="6335" spans="3:4">
      <c r="C6335" s="319"/>
      <c r="D6335" s="319"/>
    </row>
    <row r="6336" spans="3:4">
      <c r="C6336" s="319"/>
      <c r="D6336" s="319"/>
    </row>
    <row r="6337" spans="3:4">
      <c r="C6337" s="319"/>
      <c r="D6337" s="319"/>
    </row>
    <row r="6338" spans="3:4">
      <c r="C6338" s="319"/>
      <c r="D6338" s="319"/>
    </row>
    <row r="6339" spans="3:4">
      <c r="C6339" s="319"/>
      <c r="D6339" s="319"/>
    </row>
    <row r="6340" spans="3:4">
      <c r="C6340" s="319"/>
      <c r="D6340" s="319"/>
    </row>
    <row r="6341" spans="3:4">
      <c r="C6341" s="319"/>
      <c r="D6341" s="319"/>
    </row>
    <row r="6342" spans="3:4">
      <c r="C6342" s="319"/>
      <c r="D6342" s="319"/>
    </row>
    <row r="6343" spans="3:4">
      <c r="C6343" s="319"/>
      <c r="D6343" s="319"/>
    </row>
    <row r="6344" spans="3:4">
      <c r="C6344" s="319"/>
      <c r="D6344" s="319"/>
    </row>
    <row r="6345" spans="3:4">
      <c r="C6345" s="319"/>
      <c r="D6345" s="319"/>
    </row>
    <row r="6346" spans="3:4">
      <c r="C6346" s="319"/>
      <c r="D6346" s="319"/>
    </row>
    <row r="6347" spans="3:4">
      <c r="C6347" s="319"/>
      <c r="D6347" s="319"/>
    </row>
    <row r="6348" spans="3:4">
      <c r="C6348" s="319"/>
      <c r="D6348" s="319"/>
    </row>
    <row r="6349" spans="3:4">
      <c r="C6349" s="319"/>
      <c r="D6349" s="319"/>
    </row>
    <row r="6350" spans="3:4">
      <c r="C6350" s="319"/>
      <c r="D6350" s="319"/>
    </row>
    <row r="6351" spans="3:4">
      <c r="C6351" s="319"/>
      <c r="D6351" s="319"/>
    </row>
    <row r="6352" spans="3:4">
      <c r="C6352" s="319"/>
      <c r="D6352" s="319"/>
    </row>
    <row r="6353" spans="3:4">
      <c r="C6353" s="319"/>
      <c r="D6353" s="319"/>
    </row>
    <row r="6354" spans="3:4">
      <c r="C6354" s="319"/>
      <c r="D6354" s="319"/>
    </row>
    <row r="6355" spans="3:4">
      <c r="C6355" s="319"/>
      <c r="D6355" s="319"/>
    </row>
    <row r="6356" spans="3:4">
      <c r="C6356" s="319"/>
      <c r="D6356" s="319"/>
    </row>
    <row r="6357" spans="3:4">
      <c r="C6357" s="319"/>
      <c r="D6357" s="319"/>
    </row>
    <row r="6358" spans="3:4">
      <c r="C6358" s="319"/>
      <c r="D6358" s="319"/>
    </row>
    <row r="6359" spans="3:4">
      <c r="C6359" s="319"/>
      <c r="D6359" s="319"/>
    </row>
    <row r="6360" spans="3:4">
      <c r="C6360" s="319"/>
      <c r="D6360" s="319"/>
    </row>
    <row r="6361" spans="3:4">
      <c r="C6361" s="319"/>
      <c r="D6361" s="319"/>
    </row>
    <row r="6362" spans="3:4">
      <c r="C6362" s="319"/>
      <c r="D6362" s="319"/>
    </row>
    <row r="6363" spans="3:4">
      <c r="C6363" s="319"/>
      <c r="D6363" s="319"/>
    </row>
    <row r="6364" spans="3:4">
      <c r="C6364" s="319"/>
      <c r="D6364" s="319"/>
    </row>
    <row r="6365" spans="3:4">
      <c r="C6365" s="319"/>
      <c r="D6365" s="319"/>
    </row>
    <row r="6366" spans="3:4">
      <c r="C6366" s="319"/>
      <c r="D6366" s="319"/>
    </row>
    <row r="6367" spans="3:4">
      <c r="C6367" s="319"/>
      <c r="D6367" s="319"/>
    </row>
    <row r="6368" spans="3:4">
      <c r="C6368" s="319"/>
      <c r="D6368" s="319"/>
    </row>
    <row r="6369" spans="3:4">
      <c r="C6369" s="319"/>
      <c r="D6369" s="319"/>
    </row>
    <row r="6370" spans="3:4">
      <c r="C6370" s="319"/>
      <c r="D6370" s="319"/>
    </row>
    <row r="6371" spans="3:4">
      <c r="C6371" s="319"/>
      <c r="D6371" s="319"/>
    </row>
    <row r="6372" spans="3:4">
      <c r="C6372" s="319"/>
      <c r="D6372" s="319"/>
    </row>
    <row r="6373" spans="3:4">
      <c r="C6373" s="319"/>
      <c r="D6373" s="319"/>
    </row>
    <row r="6374" spans="3:4">
      <c r="C6374" s="319"/>
      <c r="D6374" s="319"/>
    </row>
    <row r="6375" spans="3:4">
      <c r="C6375" s="319"/>
      <c r="D6375" s="319"/>
    </row>
    <row r="6376" spans="3:4">
      <c r="C6376" s="319"/>
      <c r="D6376" s="319"/>
    </row>
    <row r="6377" spans="3:4">
      <c r="C6377" s="319"/>
      <c r="D6377" s="319"/>
    </row>
    <row r="6378" spans="3:4">
      <c r="C6378" s="319"/>
      <c r="D6378" s="319"/>
    </row>
    <row r="6379" spans="3:4">
      <c r="C6379" s="319"/>
      <c r="D6379" s="319"/>
    </row>
    <row r="6380" spans="3:4">
      <c r="C6380" s="319"/>
      <c r="D6380" s="319"/>
    </row>
    <row r="6381" spans="3:4">
      <c r="C6381" s="319"/>
      <c r="D6381" s="319"/>
    </row>
    <row r="6382" spans="3:4">
      <c r="C6382" s="319"/>
      <c r="D6382" s="319"/>
    </row>
    <row r="6383" spans="3:4">
      <c r="C6383" s="319"/>
      <c r="D6383" s="319"/>
    </row>
    <row r="6384" spans="3:4">
      <c r="C6384" s="319"/>
      <c r="D6384" s="319"/>
    </row>
    <row r="6385" spans="3:4">
      <c r="C6385" s="319"/>
      <c r="D6385" s="319"/>
    </row>
    <row r="6386" spans="3:4">
      <c r="C6386" s="319"/>
      <c r="D6386" s="319"/>
    </row>
    <row r="6387" spans="3:4">
      <c r="C6387" s="319"/>
      <c r="D6387" s="319"/>
    </row>
    <row r="6388" spans="3:4">
      <c r="C6388" s="319"/>
      <c r="D6388" s="319"/>
    </row>
    <row r="6389" spans="3:4">
      <c r="C6389" s="319"/>
      <c r="D6389" s="319"/>
    </row>
    <row r="6390" spans="3:4">
      <c r="C6390" s="319"/>
      <c r="D6390" s="319"/>
    </row>
    <row r="6391" spans="3:4">
      <c r="C6391" s="319"/>
      <c r="D6391" s="319"/>
    </row>
    <row r="6392" spans="3:4">
      <c r="C6392" s="319"/>
      <c r="D6392" s="319"/>
    </row>
    <row r="6393" spans="3:4">
      <c r="C6393" s="319"/>
      <c r="D6393" s="319"/>
    </row>
    <row r="6394" spans="3:4">
      <c r="C6394" s="319"/>
      <c r="D6394" s="319"/>
    </row>
    <row r="6395" spans="3:4">
      <c r="C6395" s="319"/>
      <c r="D6395" s="319"/>
    </row>
    <row r="6396" spans="3:4">
      <c r="C6396" s="319"/>
      <c r="D6396" s="319"/>
    </row>
    <row r="6397" spans="3:4">
      <c r="C6397" s="319"/>
      <c r="D6397" s="319"/>
    </row>
    <row r="6398" spans="3:4">
      <c r="C6398" s="319"/>
      <c r="D6398" s="319"/>
    </row>
    <row r="6399" spans="3:4">
      <c r="C6399" s="319"/>
      <c r="D6399" s="319"/>
    </row>
    <row r="6400" spans="3:4">
      <c r="C6400" s="319"/>
      <c r="D6400" s="319"/>
    </row>
    <row r="6401" spans="3:4">
      <c r="C6401" s="319"/>
      <c r="D6401" s="319"/>
    </row>
    <row r="6402" spans="3:4">
      <c r="C6402" s="319"/>
      <c r="D6402" s="319"/>
    </row>
    <row r="6403" spans="3:4">
      <c r="C6403" s="319"/>
      <c r="D6403" s="319"/>
    </row>
    <row r="6404" spans="3:4">
      <c r="C6404" s="319"/>
      <c r="D6404" s="319"/>
    </row>
    <row r="6405" spans="3:4">
      <c r="C6405" s="319"/>
      <c r="D6405" s="319"/>
    </row>
    <row r="6406" spans="3:4">
      <c r="C6406" s="319"/>
      <c r="D6406" s="319"/>
    </row>
    <row r="6407" spans="3:4">
      <c r="C6407" s="319"/>
      <c r="D6407" s="319"/>
    </row>
    <row r="6408" spans="3:4">
      <c r="C6408" s="319"/>
      <c r="D6408" s="319"/>
    </row>
    <row r="6409" spans="3:4">
      <c r="C6409" s="319"/>
      <c r="D6409" s="319"/>
    </row>
    <row r="6410" spans="3:4">
      <c r="C6410" s="319"/>
      <c r="D6410" s="319"/>
    </row>
    <row r="6411" spans="3:4">
      <c r="C6411" s="319"/>
      <c r="D6411" s="319"/>
    </row>
    <row r="6412" spans="3:4">
      <c r="C6412" s="319"/>
      <c r="D6412" s="319"/>
    </row>
    <row r="6413" spans="3:4">
      <c r="C6413" s="319"/>
      <c r="D6413" s="319"/>
    </row>
    <row r="6414" spans="3:4">
      <c r="C6414" s="319"/>
      <c r="D6414" s="319"/>
    </row>
    <row r="6415" spans="3:4">
      <c r="C6415" s="319"/>
      <c r="D6415" s="319"/>
    </row>
    <row r="6416" spans="3:4">
      <c r="C6416" s="319"/>
      <c r="D6416" s="319"/>
    </row>
    <row r="6417" spans="3:4">
      <c r="C6417" s="319"/>
      <c r="D6417" s="319"/>
    </row>
    <row r="6418" spans="3:4">
      <c r="C6418" s="319"/>
      <c r="D6418" s="319"/>
    </row>
    <row r="6419" spans="3:4">
      <c r="C6419" s="319"/>
      <c r="D6419" s="319"/>
    </row>
    <row r="6420" spans="3:4">
      <c r="C6420" s="319"/>
      <c r="D6420" s="319"/>
    </row>
    <row r="6421" spans="3:4">
      <c r="C6421" s="319"/>
      <c r="D6421" s="319"/>
    </row>
    <row r="6422" spans="3:4">
      <c r="C6422" s="319"/>
      <c r="D6422" s="319"/>
    </row>
    <row r="6423" spans="3:4">
      <c r="C6423" s="319"/>
      <c r="D6423" s="319"/>
    </row>
    <row r="6424" spans="3:4">
      <c r="C6424" s="319"/>
      <c r="D6424" s="319"/>
    </row>
    <row r="6425" spans="3:4">
      <c r="C6425" s="319"/>
      <c r="D6425" s="319"/>
    </row>
    <row r="6426" spans="3:4">
      <c r="C6426" s="319"/>
      <c r="D6426" s="319"/>
    </row>
    <row r="6427" spans="3:4">
      <c r="C6427" s="319"/>
      <c r="D6427" s="319"/>
    </row>
    <row r="6428" spans="3:4">
      <c r="C6428" s="319"/>
      <c r="D6428" s="319"/>
    </row>
    <row r="6429" spans="3:4">
      <c r="C6429" s="319"/>
      <c r="D6429" s="319"/>
    </row>
    <row r="6430" spans="3:4">
      <c r="C6430" s="319"/>
      <c r="D6430" s="319"/>
    </row>
    <row r="6431" spans="3:4">
      <c r="C6431" s="319"/>
      <c r="D6431" s="319"/>
    </row>
    <row r="6432" spans="3:4">
      <c r="C6432" s="319"/>
      <c r="D6432" s="319"/>
    </row>
    <row r="6433" spans="3:4">
      <c r="C6433" s="319"/>
      <c r="D6433" s="319"/>
    </row>
    <row r="6434" spans="3:4">
      <c r="C6434" s="319"/>
      <c r="D6434" s="319"/>
    </row>
    <row r="6435" spans="3:4">
      <c r="C6435" s="319"/>
      <c r="D6435" s="319"/>
    </row>
    <row r="6436" spans="3:4">
      <c r="C6436" s="319"/>
      <c r="D6436" s="319"/>
    </row>
    <row r="6437" spans="3:4">
      <c r="C6437" s="319"/>
      <c r="D6437" s="319"/>
    </row>
    <row r="6438" spans="3:4">
      <c r="C6438" s="319"/>
      <c r="D6438" s="319"/>
    </row>
    <row r="6439" spans="3:4">
      <c r="C6439" s="319"/>
      <c r="D6439" s="319"/>
    </row>
    <row r="6440" spans="3:4">
      <c r="C6440" s="319"/>
      <c r="D6440" s="319"/>
    </row>
    <row r="6441" spans="3:4">
      <c r="C6441" s="319"/>
      <c r="D6441" s="319"/>
    </row>
    <row r="6442" spans="3:4">
      <c r="C6442" s="319"/>
      <c r="D6442" s="319"/>
    </row>
    <row r="6443" spans="3:4">
      <c r="C6443" s="319"/>
      <c r="D6443" s="319"/>
    </row>
    <row r="6444" spans="3:4">
      <c r="C6444" s="319"/>
      <c r="D6444" s="319"/>
    </row>
    <row r="6445" spans="3:4">
      <c r="C6445" s="319"/>
      <c r="D6445" s="319"/>
    </row>
    <row r="6446" spans="3:4">
      <c r="C6446" s="319"/>
      <c r="D6446" s="319"/>
    </row>
    <row r="6447" spans="3:4">
      <c r="C6447" s="319"/>
      <c r="D6447" s="319"/>
    </row>
    <row r="6448" spans="3:4">
      <c r="C6448" s="319"/>
      <c r="D6448" s="319"/>
    </row>
    <row r="6449" spans="3:4">
      <c r="C6449" s="319"/>
      <c r="D6449" s="319"/>
    </row>
    <row r="6450" spans="3:4">
      <c r="C6450" s="319"/>
      <c r="D6450" s="319"/>
    </row>
    <row r="6451" spans="3:4">
      <c r="C6451" s="319"/>
      <c r="D6451" s="319"/>
    </row>
    <row r="6452" spans="3:4">
      <c r="C6452" s="319"/>
      <c r="D6452" s="319"/>
    </row>
    <row r="6453" spans="3:4">
      <c r="C6453" s="319"/>
      <c r="D6453" s="319"/>
    </row>
    <row r="6454" spans="3:4">
      <c r="C6454" s="319"/>
      <c r="D6454" s="319"/>
    </row>
    <row r="6455" spans="3:4">
      <c r="C6455" s="319"/>
      <c r="D6455" s="319"/>
    </row>
    <row r="6456" spans="3:4">
      <c r="C6456" s="319"/>
      <c r="D6456" s="319"/>
    </row>
    <row r="6457" spans="3:4">
      <c r="C6457" s="319"/>
      <c r="D6457" s="319"/>
    </row>
    <row r="6458" spans="3:4">
      <c r="C6458" s="319"/>
      <c r="D6458" s="319"/>
    </row>
    <row r="6459" spans="3:4">
      <c r="C6459" s="319"/>
      <c r="D6459" s="319"/>
    </row>
    <row r="6460" spans="3:4">
      <c r="C6460" s="319"/>
      <c r="D6460" s="319"/>
    </row>
    <row r="6461" spans="3:4">
      <c r="C6461" s="319"/>
      <c r="D6461" s="319"/>
    </row>
    <row r="6462" spans="3:4">
      <c r="C6462" s="319"/>
      <c r="D6462" s="319"/>
    </row>
    <row r="6463" spans="3:4">
      <c r="C6463" s="319"/>
      <c r="D6463" s="319"/>
    </row>
    <row r="6464" spans="3:4">
      <c r="C6464" s="319"/>
      <c r="D6464" s="319"/>
    </row>
    <row r="6465" spans="3:4">
      <c r="C6465" s="319"/>
      <c r="D6465" s="319"/>
    </row>
    <row r="6466" spans="3:4">
      <c r="C6466" s="319"/>
      <c r="D6466" s="319"/>
    </row>
    <row r="6467" spans="3:4">
      <c r="C6467" s="319"/>
      <c r="D6467" s="319"/>
    </row>
    <row r="6468" spans="3:4">
      <c r="C6468" s="319"/>
      <c r="D6468" s="319"/>
    </row>
    <row r="6469" spans="3:4">
      <c r="C6469" s="319"/>
      <c r="D6469" s="319"/>
    </row>
    <row r="6470" spans="3:4">
      <c r="C6470" s="319"/>
      <c r="D6470" s="319"/>
    </row>
    <row r="6471" spans="3:4">
      <c r="C6471" s="319"/>
      <c r="D6471" s="319"/>
    </row>
    <row r="6472" spans="3:4">
      <c r="C6472" s="319"/>
      <c r="D6472" s="319"/>
    </row>
    <row r="6473" spans="3:4">
      <c r="C6473" s="319"/>
      <c r="D6473" s="319"/>
    </row>
    <row r="6474" spans="3:4">
      <c r="C6474" s="319"/>
      <c r="D6474" s="319"/>
    </row>
    <row r="6475" spans="3:4">
      <c r="C6475" s="319"/>
      <c r="D6475" s="319"/>
    </row>
    <row r="6476" spans="3:4">
      <c r="C6476" s="319"/>
      <c r="D6476" s="319"/>
    </row>
    <row r="6477" spans="3:4">
      <c r="C6477" s="319"/>
      <c r="D6477" s="319"/>
    </row>
    <row r="6478" spans="3:4">
      <c r="C6478" s="319"/>
      <c r="D6478" s="319"/>
    </row>
    <row r="6479" spans="3:4">
      <c r="C6479" s="319"/>
      <c r="D6479" s="319"/>
    </row>
    <row r="6480" spans="3:4">
      <c r="C6480" s="319"/>
      <c r="D6480" s="319"/>
    </row>
    <row r="6481" spans="3:4">
      <c r="C6481" s="319"/>
      <c r="D6481" s="319"/>
    </row>
    <row r="6482" spans="3:4">
      <c r="C6482" s="319"/>
      <c r="D6482" s="319"/>
    </row>
    <row r="6483" spans="3:4">
      <c r="C6483" s="319"/>
      <c r="D6483" s="319"/>
    </row>
    <row r="6484" spans="3:4">
      <c r="C6484" s="319"/>
      <c r="D6484" s="319"/>
    </row>
    <row r="6485" spans="3:4">
      <c r="C6485" s="319"/>
      <c r="D6485" s="319"/>
    </row>
    <row r="6486" spans="3:4">
      <c r="C6486" s="319"/>
      <c r="D6486" s="319"/>
    </row>
    <row r="6487" spans="3:4">
      <c r="C6487" s="319"/>
      <c r="D6487" s="319"/>
    </row>
    <row r="6488" spans="3:4">
      <c r="C6488" s="319"/>
      <c r="D6488" s="319"/>
    </row>
    <row r="6489" spans="3:4">
      <c r="C6489" s="319"/>
      <c r="D6489" s="319"/>
    </row>
    <row r="6490" spans="3:4">
      <c r="C6490" s="319"/>
      <c r="D6490" s="319"/>
    </row>
    <row r="6491" spans="3:4">
      <c r="C6491" s="319"/>
      <c r="D6491" s="319"/>
    </row>
    <row r="6492" spans="3:4">
      <c r="C6492" s="319"/>
      <c r="D6492" s="319"/>
    </row>
    <row r="6493" spans="3:4">
      <c r="C6493" s="319"/>
      <c r="D6493" s="319"/>
    </row>
    <row r="6494" spans="3:4">
      <c r="C6494" s="319"/>
      <c r="D6494" s="319"/>
    </row>
    <row r="6495" spans="3:4">
      <c r="C6495" s="319"/>
      <c r="D6495" s="319"/>
    </row>
    <row r="6496" spans="3:4">
      <c r="C6496" s="319"/>
      <c r="D6496" s="319"/>
    </row>
    <row r="6497" spans="3:4">
      <c r="C6497" s="319"/>
      <c r="D6497" s="319"/>
    </row>
    <row r="6498" spans="3:4">
      <c r="C6498" s="319"/>
      <c r="D6498" s="319"/>
    </row>
    <row r="6499" spans="3:4">
      <c r="C6499" s="319"/>
      <c r="D6499" s="319"/>
    </row>
    <row r="6500" spans="3:4">
      <c r="C6500" s="319"/>
      <c r="D6500" s="319"/>
    </row>
    <row r="6501" spans="3:4">
      <c r="C6501" s="319"/>
      <c r="D6501" s="319"/>
    </row>
    <row r="6502" spans="3:4">
      <c r="C6502" s="319"/>
      <c r="D6502" s="319"/>
    </row>
    <row r="6503" spans="3:4">
      <c r="C6503" s="319"/>
      <c r="D6503" s="319"/>
    </row>
    <row r="6504" spans="3:4">
      <c r="C6504" s="319"/>
      <c r="D6504" s="319"/>
    </row>
    <row r="6505" spans="3:4">
      <c r="C6505" s="319"/>
      <c r="D6505" s="319"/>
    </row>
    <row r="6506" spans="3:4">
      <c r="C6506" s="319"/>
      <c r="D6506" s="319"/>
    </row>
    <row r="6507" spans="3:4">
      <c r="C6507" s="319"/>
      <c r="D6507" s="319"/>
    </row>
    <row r="6508" spans="3:4">
      <c r="C6508" s="319"/>
      <c r="D6508" s="319"/>
    </row>
    <row r="6509" spans="3:4">
      <c r="C6509" s="319"/>
      <c r="D6509" s="319"/>
    </row>
    <row r="6510" spans="3:4">
      <c r="C6510" s="319"/>
      <c r="D6510" s="319"/>
    </row>
    <row r="6511" spans="3:4">
      <c r="C6511" s="319"/>
      <c r="D6511" s="319"/>
    </row>
    <row r="6512" spans="3:4">
      <c r="C6512" s="319"/>
      <c r="D6512" s="319"/>
    </row>
    <row r="6513" spans="3:4">
      <c r="C6513" s="319"/>
      <c r="D6513" s="319"/>
    </row>
    <row r="6514" spans="3:4">
      <c r="C6514" s="319"/>
      <c r="D6514" s="319"/>
    </row>
    <row r="6515" spans="3:4">
      <c r="C6515" s="319"/>
      <c r="D6515" s="319"/>
    </row>
    <row r="6516" spans="3:4">
      <c r="C6516" s="319"/>
      <c r="D6516" s="319"/>
    </row>
    <row r="6517" spans="3:4">
      <c r="C6517" s="319"/>
      <c r="D6517" s="319"/>
    </row>
    <row r="6518" spans="3:4">
      <c r="C6518" s="319"/>
      <c r="D6518" s="319"/>
    </row>
    <row r="6519" spans="3:4">
      <c r="C6519" s="319"/>
      <c r="D6519" s="319"/>
    </row>
    <row r="6520" spans="3:4">
      <c r="C6520" s="319"/>
      <c r="D6520" s="319"/>
    </row>
    <row r="6521" spans="3:4">
      <c r="C6521" s="319"/>
      <c r="D6521" s="319"/>
    </row>
    <row r="6522" spans="3:4">
      <c r="C6522" s="319"/>
      <c r="D6522" s="319"/>
    </row>
    <row r="6523" spans="3:4">
      <c r="C6523" s="319"/>
      <c r="D6523" s="319"/>
    </row>
    <row r="6524" spans="3:4">
      <c r="C6524" s="319"/>
      <c r="D6524" s="319"/>
    </row>
    <row r="6525" spans="3:4">
      <c r="C6525" s="319"/>
      <c r="D6525" s="319"/>
    </row>
    <row r="6526" spans="3:4">
      <c r="C6526" s="319"/>
      <c r="D6526" s="319"/>
    </row>
    <row r="6527" spans="3:4">
      <c r="C6527" s="319"/>
      <c r="D6527" s="319"/>
    </row>
    <row r="6528" spans="3:4">
      <c r="C6528" s="319"/>
      <c r="D6528" s="319"/>
    </row>
    <row r="6529" spans="3:4">
      <c r="C6529" s="319"/>
      <c r="D6529" s="319"/>
    </row>
    <row r="6530" spans="3:4">
      <c r="C6530" s="319"/>
      <c r="D6530" s="319"/>
    </row>
    <row r="6531" spans="3:4">
      <c r="C6531" s="319"/>
      <c r="D6531" s="319"/>
    </row>
    <row r="6532" spans="3:4">
      <c r="C6532" s="319"/>
      <c r="D6532" s="319"/>
    </row>
    <row r="6533" spans="3:4">
      <c r="C6533" s="319"/>
      <c r="D6533" s="319"/>
    </row>
    <row r="6534" spans="3:4">
      <c r="C6534" s="319"/>
      <c r="D6534" s="319"/>
    </row>
    <row r="6535" spans="3:4">
      <c r="C6535" s="319"/>
      <c r="D6535" s="319"/>
    </row>
    <row r="6536" spans="3:4">
      <c r="C6536" s="319"/>
      <c r="D6536" s="319"/>
    </row>
    <row r="6537" spans="3:4">
      <c r="C6537" s="319"/>
      <c r="D6537" s="319"/>
    </row>
    <row r="6538" spans="3:4">
      <c r="C6538" s="319"/>
      <c r="D6538" s="319"/>
    </row>
    <row r="6539" spans="3:4">
      <c r="C6539" s="319"/>
      <c r="D6539" s="319"/>
    </row>
    <row r="6540" spans="3:4">
      <c r="C6540" s="319"/>
      <c r="D6540" s="319"/>
    </row>
    <row r="6541" spans="3:4">
      <c r="C6541" s="319"/>
      <c r="D6541" s="319"/>
    </row>
    <row r="6542" spans="3:4">
      <c r="C6542" s="319"/>
      <c r="D6542" s="319"/>
    </row>
    <row r="6543" spans="3:4">
      <c r="C6543" s="319"/>
      <c r="D6543" s="319"/>
    </row>
    <row r="6544" spans="3:4">
      <c r="C6544" s="319"/>
      <c r="D6544" s="319"/>
    </row>
    <row r="6545" spans="3:4">
      <c r="C6545" s="319"/>
      <c r="D6545" s="319"/>
    </row>
    <row r="6546" spans="3:4">
      <c r="C6546" s="319"/>
      <c r="D6546" s="319"/>
    </row>
    <row r="6547" spans="3:4">
      <c r="C6547" s="319"/>
      <c r="D6547" s="319"/>
    </row>
    <row r="6548" spans="3:4">
      <c r="C6548" s="319"/>
      <c r="D6548" s="319"/>
    </row>
    <row r="6549" spans="3:4">
      <c r="C6549" s="319"/>
      <c r="D6549" s="319"/>
    </row>
    <row r="6550" spans="3:4">
      <c r="C6550" s="319"/>
      <c r="D6550" s="319"/>
    </row>
    <row r="6551" spans="3:4">
      <c r="C6551" s="319"/>
      <c r="D6551" s="319"/>
    </row>
    <row r="6552" spans="3:4">
      <c r="C6552" s="319"/>
      <c r="D6552" s="319"/>
    </row>
    <row r="6553" spans="3:4">
      <c r="C6553" s="319"/>
      <c r="D6553" s="319"/>
    </row>
    <row r="6554" spans="3:4">
      <c r="C6554" s="319"/>
      <c r="D6554" s="319"/>
    </row>
    <row r="6555" spans="3:4">
      <c r="C6555" s="319"/>
      <c r="D6555" s="319"/>
    </row>
    <row r="6556" spans="3:4">
      <c r="C6556" s="319"/>
      <c r="D6556" s="319"/>
    </row>
    <row r="6557" spans="3:4">
      <c r="C6557" s="319"/>
      <c r="D6557" s="319"/>
    </row>
    <row r="6558" spans="3:4">
      <c r="C6558" s="319"/>
      <c r="D6558" s="319"/>
    </row>
    <row r="6559" spans="3:4">
      <c r="C6559" s="319"/>
      <c r="D6559" s="319"/>
    </row>
    <row r="6560" spans="3:4">
      <c r="C6560" s="319"/>
      <c r="D6560" s="319"/>
    </row>
    <row r="6561" spans="3:4">
      <c r="C6561" s="319"/>
      <c r="D6561" s="319"/>
    </row>
    <row r="6562" spans="3:4">
      <c r="C6562" s="319"/>
      <c r="D6562" s="319"/>
    </row>
    <row r="6563" spans="3:4">
      <c r="C6563" s="319"/>
      <c r="D6563" s="319"/>
    </row>
    <row r="6564" spans="3:4">
      <c r="C6564" s="319"/>
      <c r="D6564" s="319"/>
    </row>
    <row r="6565" spans="3:4">
      <c r="C6565" s="319"/>
      <c r="D6565" s="319"/>
    </row>
    <row r="6566" spans="3:4">
      <c r="C6566" s="319"/>
      <c r="D6566" s="319"/>
    </row>
    <row r="6567" spans="3:4">
      <c r="C6567" s="319"/>
      <c r="D6567" s="319"/>
    </row>
    <row r="6568" spans="3:4">
      <c r="C6568" s="319"/>
      <c r="D6568" s="319"/>
    </row>
    <row r="6569" spans="3:4">
      <c r="C6569" s="319"/>
      <c r="D6569" s="319"/>
    </row>
    <row r="6570" spans="3:4">
      <c r="C6570" s="319"/>
      <c r="D6570" s="319"/>
    </row>
    <row r="6571" spans="3:4">
      <c r="C6571" s="319"/>
      <c r="D6571" s="319"/>
    </row>
    <row r="6572" spans="3:4">
      <c r="C6572" s="319"/>
      <c r="D6572" s="319"/>
    </row>
    <row r="6573" spans="3:4">
      <c r="C6573" s="319"/>
      <c r="D6573" s="319"/>
    </row>
    <row r="6574" spans="3:4">
      <c r="C6574" s="319"/>
      <c r="D6574" s="319"/>
    </row>
    <row r="6575" spans="3:4">
      <c r="C6575" s="319"/>
      <c r="D6575" s="319"/>
    </row>
    <row r="6576" spans="3:4">
      <c r="C6576" s="319"/>
      <c r="D6576" s="319"/>
    </row>
    <row r="6577" spans="3:4">
      <c r="C6577" s="319"/>
      <c r="D6577" s="319"/>
    </row>
    <row r="6578" spans="3:4">
      <c r="C6578" s="319"/>
      <c r="D6578" s="319"/>
    </row>
    <row r="6579" spans="3:4">
      <c r="C6579" s="319"/>
      <c r="D6579" s="319"/>
    </row>
    <row r="6580" spans="3:4">
      <c r="C6580" s="319"/>
      <c r="D6580" s="319"/>
    </row>
    <row r="6581" spans="3:4">
      <c r="C6581" s="319"/>
      <c r="D6581" s="319"/>
    </row>
    <row r="6582" spans="3:4">
      <c r="C6582" s="319"/>
      <c r="D6582" s="319"/>
    </row>
    <row r="6583" spans="3:4">
      <c r="C6583" s="319"/>
      <c r="D6583" s="319"/>
    </row>
    <row r="6584" spans="3:4">
      <c r="C6584" s="319"/>
      <c r="D6584" s="319"/>
    </row>
    <row r="6585" spans="3:4">
      <c r="C6585" s="319"/>
      <c r="D6585" s="319"/>
    </row>
    <row r="6586" spans="3:4">
      <c r="C6586" s="319"/>
      <c r="D6586" s="319"/>
    </row>
    <row r="6587" spans="3:4">
      <c r="C6587" s="319"/>
      <c r="D6587" s="319"/>
    </row>
    <row r="6588" spans="3:4">
      <c r="C6588" s="319"/>
      <c r="D6588" s="319"/>
    </row>
    <row r="6589" spans="3:4">
      <c r="C6589" s="319"/>
      <c r="D6589" s="319"/>
    </row>
    <row r="6590" spans="3:4">
      <c r="C6590" s="319"/>
      <c r="D6590" s="319"/>
    </row>
    <row r="6591" spans="3:4">
      <c r="C6591" s="319"/>
      <c r="D6591" s="319"/>
    </row>
    <row r="6592" spans="3:4">
      <c r="C6592" s="319"/>
      <c r="D6592" s="319"/>
    </row>
    <row r="6593" spans="3:4">
      <c r="C6593" s="319"/>
      <c r="D6593" s="319"/>
    </row>
    <row r="6594" spans="3:4">
      <c r="C6594" s="319"/>
      <c r="D6594" s="319"/>
    </row>
    <row r="6595" spans="3:4">
      <c r="C6595" s="319"/>
      <c r="D6595" s="319"/>
    </row>
    <row r="6596" spans="3:4">
      <c r="C6596" s="319"/>
      <c r="D6596" s="319"/>
    </row>
    <row r="6597" spans="3:4">
      <c r="C6597" s="319"/>
      <c r="D6597" s="319"/>
    </row>
    <row r="6598" spans="3:4">
      <c r="C6598" s="319"/>
      <c r="D6598" s="319"/>
    </row>
    <row r="6599" spans="3:4">
      <c r="C6599" s="319"/>
      <c r="D6599" s="319"/>
    </row>
    <row r="6600" spans="3:4">
      <c r="C6600" s="319"/>
      <c r="D6600" s="319"/>
    </row>
    <row r="6601" spans="3:4">
      <c r="C6601" s="319"/>
      <c r="D6601" s="319"/>
    </row>
    <row r="6602" spans="3:4">
      <c r="C6602" s="319"/>
      <c r="D6602" s="319"/>
    </row>
    <row r="6603" spans="3:4">
      <c r="C6603" s="319"/>
      <c r="D6603" s="319"/>
    </row>
    <row r="6604" spans="3:4">
      <c r="C6604" s="319"/>
      <c r="D6604" s="319"/>
    </row>
    <row r="6605" spans="3:4">
      <c r="C6605" s="319"/>
      <c r="D6605" s="319"/>
    </row>
    <row r="6606" spans="3:4">
      <c r="C6606" s="319"/>
      <c r="D6606" s="319"/>
    </row>
    <row r="6607" spans="3:4">
      <c r="C6607" s="319"/>
      <c r="D6607" s="319"/>
    </row>
    <row r="6608" spans="3:4">
      <c r="C6608" s="319"/>
      <c r="D6608" s="319"/>
    </row>
    <row r="6609" spans="3:4">
      <c r="C6609" s="319"/>
      <c r="D6609" s="319"/>
    </row>
    <row r="6610" spans="3:4">
      <c r="C6610" s="319"/>
      <c r="D6610" s="319"/>
    </row>
    <row r="6611" spans="3:4">
      <c r="C6611" s="319"/>
      <c r="D6611" s="319"/>
    </row>
    <row r="6612" spans="3:4">
      <c r="C6612" s="319"/>
      <c r="D6612" s="319"/>
    </row>
    <row r="6613" spans="3:4">
      <c r="C6613" s="319"/>
      <c r="D6613" s="319"/>
    </row>
    <row r="6614" spans="3:4">
      <c r="C6614" s="319"/>
      <c r="D6614" s="319"/>
    </row>
    <row r="6615" spans="3:4">
      <c r="C6615" s="319"/>
      <c r="D6615" s="319"/>
    </row>
    <row r="6616" spans="3:4">
      <c r="C6616" s="319"/>
      <c r="D6616" s="319"/>
    </row>
    <row r="6617" spans="3:4">
      <c r="C6617" s="319"/>
      <c r="D6617" s="319"/>
    </row>
    <row r="6618" spans="3:4">
      <c r="C6618" s="319"/>
      <c r="D6618" s="319"/>
    </row>
    <row r="6619" spans="3:4">
      <c r="C6619" s="319"/>
      <c r="D6619" s="319"/>
    </row>
    <row r="6620" spans="3:4">
      <c r="C6620" s="319"/>
      <c r="D6620" s="319"/>
    </row>
    <row r="6621" spans="3:4">
      <c r="C6621" s="319"/>
      <c r="D6621" s="319"/>
    </row>
    <row r="6622" spans="3:4">
      <c r="C6622" s="319"/>
      <c r="D6622" s="319"/>
    </row>
    <row r="6623" spans="3:4">
      <c r="C6623" s="319"/>
      <c r="D6623" s="319"/>
    </row>
    <row r="6624" spans="3:4">
      <c r="C6624" s="319"/>
      <c r="D6624" s="319"/>
    </row>
    <row r="6625" spans="3:4">
      <c r="C6625" s="319"/>
      <c r="D6625" s="319"/>
    </row>
    <row r="6626" spans="3:4">
      <c r="C6626" s="319"/>
      <c r="D6626" s="319"/>
    </row>
    <row r="6627" spans="3:4">
      <c r="C6627" s="319"/>
      <c r="D6627" s="319"/>
    </row>
    <row r="6628" spans="3:4">
      <c r="C6628" s="319"/>
      <c r="D6628" s="319"/>
    </row>
    <row r="6629" spans="3:4">
      <c r="C6629" s="319"/>
      <c r="D6629" s="319"/>
    </row>
    <row r="6630" spans="3:4">
      <c r="C6630" s="319"/>
      <c r="D6630" s="319"/>
    </row>
    <row r="6631" spans="3:4">
      <c r="C6631" s="319"/>
      <c r="D6631" s="319"/>
    </row>
    <row r="6632" spans="3:4">
      <c r="C6632" s="319"/>
      <c r="D6632" s="319"/>
    </row>
    <row r="6633" spans="3:4">
      <c r="C6633" s="319"/>
      <c r="D6633" s="319"/>
    </row>
    <row r="6634" spans="3:4">
      <c r="C6634" s="319"/>
      <c r="D6634" s="319"/>
    </row>
    <row r="6635" spans="3:4">
      <c r="C6635" s="319"/>
      <c r="D6635" s="319"/>
    </row>
    <row r="6636" spans="3:4">
      <c r="C6636" s="319"/>
      <c r="D6636" s="319"/>
    </row>
    <row r="6637" spans="3:4">
      <c r="C6637" s="319"/>
      <c r="D6637" s="319"/>
    </row>
    <row r="6638" spans="3:4">
      <c r="C6638" s="319"/>
      <c r="D6638" s="319"/>
    </row>
    <row r="6639" spans="3:4">
      <c r="C6639" s="319"/>
      <c r="D6639" s="319"/>
    </row>
    <row r="6640" spans="3:4">
      <c r="C6640" s="319"/>
      <c r="D6640" s="319"/>
    </row>
    <row r="6641" spans="3:4">
      <c r="C6641" s="319"/>
      <c r="D6641" s="319"/>
    </row>
    <row r="6642" spans="3:4">
      <c r="C6642" s="319"/>
      <c r="D6642" s="319"/>
    </row>
    <row r="6643" spans="3:4">
      <c r="C6643" s="319"/>
      <c r="D6643" s="319"/>
    </row>
    <row r="6644" spans="3:4">
      <c r="C6644" s="319"/>
      <c r="D6644" s="319"/>
    </row>
    <row r="6645" spans="3:4">
      <c r="C6645" s="319"/>
      <c r="D6645" s="319"/>
    </row>
    <row r="6646" spans="3:4">
      <c r="C6646" s="319"/>
      <c r="D6646" s="319"/>
    </row>
    <row r="6647" spans="3:4">
      <c r="C6647" s="319"/>
      <c r="D6647" s="319"/>
    </row>
    <row r="6648" spans="3:4">
      <c r="C6648" s="319"/>
      <c r="D6648" s="319"/>
    </row>
    <row r="6649" spans="3:4">
      <c r="C6649" s="319"/>
      <c r="D6649" s="319"/>
    </row>
    <row r="6650" spans="3:4">
      <c r="C6650" s="319"/>
      <c r="D6650" s="319"/>
    </row>
    <row r="6651" spans="3:4">
      <c r="C6651" s="319"/>
      <c r="D6651" s="319"/>
    </row>
    <row r="6652" spans="3:4">
      <c r="C6652" s="319"/>
      <c r="D6652" s="319"/>
    </row>
    <row r="6653" spans="3:4">
      <c r="C6653" s="319"/>
      <c r="D6653" s="319"/>
    </row>
    <row r="6654" spans="3:4">
      <c r="C6654" s="319"/>
      <c r="D6654" s="319"/>
    </row>
    <row r="6655" spans="3:4">
      <c r="C6655" s="319"/>
      <c r="D6655" s="319"/>
    </row>
    <row r="6656" spans="3:4">
      <c r="C6656" s="319"/>
      <c r="D6656" s="319"/>
    </row>
    <row r="6657" spans="3:4">
      <c r="C6657" s="319"/>
      <c r="D6657" s="319"/>
    </row>
    <row r="6658" spans="3:4">
      <c r="C6658" s="319"/>
      <c r="D6658" s="319"/>
    </row>
    <row r="6659" spans="3:4">
      <c r="C6659" s="319"/>
      <c r="D6659" s="319"/>
    </row>
    <row r="6660" spans="3:4">
      <c r="C6660" s="319"/>
      <c r="D6660" s="319"/>
    </row>
    <row r="6661" spans="3:4">
      <c r="C6661" s="319"/>
      <c r="D6661" s="319"/>
    </row>
    <row r="6662" spans="3:4">
      <c r="C6662" s="319"/>
      <c r="D6662" s="319"/>
    </row>
    <row r="6663" spans="3:4">
      <c r="C6663" s="319"/>
      <c r="D6663" s="319"/>
    </row>
    <row r="6664" spans="3:4">
      <c r="C6664" s="319"/>
      <c r="D6664" s="319"/>
    </row>
    <row r="6665" spans="3:4">
      <c r="C6665" s="319"/>
      <c r="D6665" s="319"/>
    </row>
    <row r="6666" spans="3:4">
      <c r="C6666" s="319"/>
      <c r="D6666" s="319"/>
    </row>
    <row r="6667" spans="3:4">
      <c r="C6667" s="319"/>
      <c r="D6667" s="319"/>
    </row>
    <row r="6668" spans="3:4">
      <c r="C6668" s="319"/>
      <c r="D6668" s="319"/>
    </row>
    <row r="6669" spans="3:4">
      <c r="C6669" s="319"/>
      <c r="D6669" s="319"/>
    </row>
    <row r="6670" spans="3:4">
      <c r="C6670" s="319"/>
      <c r="D6670" s="319"/>
    </row>
    <row r="6671" spans="3:4">
      <c r="C6671" s="319"/>
      <c r="D6671" s="319"/>
    </row>
    <row r="6672" spans="3:4">
      <c r="C6672" s="319"/>
      <c r="D6672" s="319"/>
    </row>
    <row r="6673" spans="3:4">
      <c r="C6673" s="319"/>
      <c r="D6673" s="319"/>
    </row>
    <row r="6674" spans="3:4">
      <c r="C6674" s="319"/>
      <c r="D6674" s="319"/>
    </row>
    <row r="6675" spans="3:4">
      <c r="C6675" s="319"/>
      <c r="D6675" s="319"/>
    </row>
    <row r="6676" spans="3:4">
      <c r="C6676" s="319"/>
      <c r="D6676" s="319"/>
    </row>
    <row r="6677" spans="3:4">
      <c r="C6677" s="319"/>
      <c r="D6677" s="319"/>
    </row>
    <row r="6678" spans="3:4">
      <c r="C6678" s="319"/>
      <c r="D6678" s="319"/>
    </row>
    <row r="6679" spans="3:4">
      <c r="C6679" s="319"/>
      <c r="D6679" s="319"/>
    </row>
    <row r="6680" spans="3:4">
      <c r="C6680" s="319"/>
      <c r="D6680" s="319"/>
    </row>
    <row r="6681" spans="3:4">
      <c r="C6681" s="319"/>
      <c r="D6681" s="319"/>
    </row>
    <row r="6682" spans="3:4">
      <c r="C6682" s="319"/>
      <c r="D6682" s="319"/>
    </row>
    <row r="6683" spans="3:4">
      <c r="C6683" s="319"/>
      <c r="D6683" s="319"/>
    </row>
    <row r="6684" spans="3:4">
      <c r="C6684" s="319"/>
      <c r="D6684" s="319"/>
    </row>
    <row r="6685" spans="3:4">
      <c r="C6685" s="319"/>
      <c r="D6685" s="319"/>
    </row>
    <row r="6686" spans="3:4">
      <c r="C6686" s="319"/>
      <c r="D6686" s="319"/>
    </row>
    <row r="6687" spans="3:4">
      <c r="C6687" s="319"/>
      <c r="D6687" s="319"/>
    </row>
    <row r="6688" spans="3:4">
      <c r="C6688" s="319"/>
      <c r="D6688" s="319"/>
    </row>
    <row r="6689" spans="3:4">
      <c r="C6689" s="319"/>
      <c r="D6689" s="319"/>
    </row>
    <row r="6690" spans="3:4">
      <c r="C6690" s="319"/>
      <c r="D6690" s="319"/>
    </row>
    <row r="6691" spans="3:4">
      <c r="C6691" s="319"/>
      <c r="D6691" s="319"/>
    </row>
    <row r="6692" spans="3:4">
      <c r="C6692" s="319"/>
      <c r="D6692" s="319"/>
    </row>
    <row r="6693" spans="3:4">
      <c r="C6693" s="319"/>
      <c r="D6693" s="319"/>
    </row>
    <row r="6694" spans="3:4">
      <c r="C6694" s="319"/>
      <c r="D6694" s="319"/>
    </row>
    <row r="6695" spans="3:4">
      <c r="C6695" s="319"/>
      <c r="D6695" s="319"/>
    </row>
    <row r="6696" spans="3:4">
      <c r="C6696" s="319"/>
      <c r="D6696" s="319"/>
    </row>
    <row r="6697" spans="3:4">
      <c r="C6697" s="319"/>
      <c r="D6697" s="319"/>
    </row>
    <row r="6698" spans="3:4">
      <c r="C6698" s="319"/>
      <c r="D6698" s="319"/>
    </row>
    <row r="6699" spans="3:4">
      <c r="C6699" s="319"/>
      <c r="D6699" s="319"/>
    </row>
    <row r="6700" spans="3:4">
      <c r="C6700" s="319"/>
      <c r="D6700" s="319"/>
    </row>
    <row r="6701" spans="3:4">
      <c r="C6701" s="319"/>
      <c r="D6701" s="319"/>
    </row>
    <row r="6702" spans="3:4">
      <c r="C6702" s="319"/>
      <c r="D6702" s="319"/>
    </row>
    <row r="6703" spans="3:4">
      <c r="C6703" s="319"/>
      <c r="D6703" s="319"/>
    </row>
    <row r="6704" spans="3:4">
      <c r="C6704" s="319"/>
      <c r="D6704" s="319"/>
    </row>
    <row r="6705" spans="3:4">
      <c r="C6705" s="319"/>
      <c r="D6705" s="319"/>
    </row>
    <row r="6706" spans="3:4">
      <c r="C6706" s="319"/>
      <c r="D6706" s="319"/>
    </row>
    <row r="6707" spans="3:4">
      <c r="C6707" s="319"/>
      <c r="D6707" s="319"/>
    </row>
    <row r="6708" spans="3:4">
      <c r="C6708" s="319"/>
      <c r="D6708" s="319"/>
    </row>
    <row r="6709" spans="3:4">
      <c r="C6709" s="319"/>
      <c r="D6709" s="319"/>
    </row>
    <row r="6710" spans="3:4">
      <c r="C6710" s="319"/>
      <c r="D6710" s="319"/>
    </row>
    <row r="6711" spans="3:4">
      <c r="C6711" s="319"/>
      <c r="D6711" s="319"/>
    </row>
    <row r="6712" spans="3:4">
      <c r="C6712" s="319"/>
      <c r="D6712" s="319"/>
    </row>
    <row r="6713" spans="3:4">
      <c r="C6713" s="319"/>
      <c r="D6713" s="319"/>
    </row>
    <row r="6714" spans="3:4">
      <c r="C6714" s="319"/>
      <c r="D6714" s="319"/>
    </row>
    <row r="6715" spans="3:4">
      <c r="C6715" s="319"/>
      <c r="D6715" s="319"/>
    </row>
    <row r="6716" spans="3:4">
      <c r="C6716" s="319"/>
      <c r="D6716" s="319"/>
    </row>
    <row r="6717" spans="3:4">
      <c r="C6717" s="319"/>
      <c r="D6717" s="319"/>
    </row>
    <row r="6718" spans="3:4">
      <c r="C6718" s="319"/>
      <c r="D6718" s="319"/>
    </row>
    <row r="6719" spans="3:4">
      <c r="C6719" s="319"/>
      <c r="D6719" s="319"/>
    </row>
    <row r="6720" spans="3:4">
      <c r="C6720" s="319"/>
      <c r="D6720" s="319"/>
    </row>
    <row r="6721" spans="3:4">
      <c r="C6721" s="319"/>
      <c r="D6721" s="319"/>
    </row>
    <row r="6722" spans="3:4">
      <c r="C6722" s="319"/>
      <c r="D6722" s="319"/>
    </row>
    <row r="6723" spans="3:4">
      <c r="C6723" s="319"/>
      <c r="D6723" s="319"/>
    </row>
    <row r="6724" spans="3:4">
      <c r="C6724" s="319"/>
      <c r="D6724" s="319"/>
    </row>
    <row r="6725" spans="3:4">
      <c r="C6725" s="319"/>
      <c r="D6725" s="319"/>
    </row>
    <row r="6726" spans="3:4">
      <c r="C6726" s="319"/>
      <c r="D6726" s="319"/>
    </row>
    <row r="6727" spans="3:4">
      <c r="C6727" s="319"/>
      <c r="D6727" s="319"/>
    </row>
    <row r="6728" spans="3:4">
      <c r="C6728" s="319"/>
      <c r="D6728" s="319"/>
    </row>
    <row r="6729" spans="3:4">
      <c r="C6729" s="319"/>
      <c r="D6729" s="319"/>
    </row>
    <row r="6730" spans="3:4">
      <c r="C6730" s="319"/>
      <c r="D6730" s="319"/>
    </row>
    <row r="6731" spans="3:4">
      <c r="C6731" s="319"/>
      <c r="D6731" s="319"/>
    </row>
    <row r="6732" spans="3:4">
      <c r="C6732" s="319"/>
      <c r="D6732" s="319"/>
    </row>
    <row r="6733" spans="3:4">
      <c r="C6733" s="319"/>
      <c r="D6733" s="319"/>
    </row>
    <row r="6734" spans="3:4">
      <c r="C6734" s="319"/>
      <c r="D6734" s="319"/>
    </row>
    <row r="6735" spans="3:4">
      <c r="C6735" s="319"/>
      <c r="D6735" s="319"/>
    </row>
    <row r="6736" spans="3:4">
      <c r="C6736" s="319"/>
      <c r="D6736" s="319"/>
    </row>
    <row r="6737" spans="3:4">
      <c r="C6737" s="319"/>
      <c r="D6737" s="319"/>
    </row>
    <row r="6738" spans="3:4">
      <c r="C6738" s="319"/>
      <c r="D6738" s="319"/>
    </row>
    <row r="6739" spans="3:4">
      <c r="C6739" s="319"/>
      <c r="D6739" s="319"/>
    </row>
    <row r="6740" spans="3:4">
      <c r="C6740" s="319"/>
      <c r="D6740" s="319"/>
    </row>
    <row r="6741" spans="3:4">
      <c r="C6741" s="319"/>
      <c r="D6741" s="319"/>
    </row>
    <row r="6742" spans="3:4">
      <c r="C6742" s="319"/>
      <c r="D6742" s="319"/>
    </row>
    <row r="6743" spans="3:4">
      <c r="C6743" s="319"/>
      <c r="D6743" s="319"/>
    </row>
    <row r="6744" spans="3:4">
      <c r="C6744" s="319"/>
      <c r="D6744" s="319"/>
    </row>
    <row r="6745" spans="3:4">
      <c r="C6745" s="319"/>
      <c r="D6745" s="319"/>
    </row>
    <row r="6746" spans="3:4">
      <c r="C6746" s="319"/>
      <c r="D6746" s="319"/>
    </row>
    <row r="6747" spans="3:4">
      <c r="C6747" s="319"/>
      <c r="D6747" s="319"/>
    </row>
    <row r="6748" spans="3:4">
      <c r="C6748" s="319"/>
      <c r="D6748" s="319"/>
    </row>
    <row r="6749" spans="3:4">
      <c r="C6749" s="319"/>
      <c r="D6749" s="319"/>
    </row>
    <row r="6750" spans="3:4">
      <c r="C6750" s="319"/>
      <c r="D6750" s="319"/>
    </row>
    <row r="6751" spans="3:4">
      <c r="C6751" s="319"/>
      <c r="D6751" s="319"/>
    </row>
    <row r="6752" spans="3:4">
      <c r="C6752" s="319"/>
      <c r="D6752" s="319"/>
    </row>
    <row r="6753" spans="3:4">
      <c r="C6753" s="319"/>
      <c r="D6753" s="319"/>
    </row>
    <row r="6754" spans="3:4">
      <c r="C6754" s="319"/>
      <c r="D6754" s="319"/>
    </row>
    <row r="6755" spans="3:4">
      <c r="C6755" s="319"/>
      <c r="D6755" s="319"/>
    </row>
    <row r="6756" spans="3:4">
      <c r="C6756" s="319"/>
      <c r="D6756" s="319"/>
    </row>
    <row r="6757" spans="3:4">
      <c r="C6757" s="319"/>
      <c r="D6757" s="319"/>
    </row>
    <row r="6758" spans="3:4">
      <c r="C6758" s="319"/>
      <c r="D6758" s="319"/>
    </row>
    <row r="6759" spans="3:4">
      <c r="C6759" s="319"/>
      <c r="D6759" s="319"/>
    </row>
    <row r="6760" spans="3:4">
      <c r="C6760" s="319"/>
      <c r="D6760" s="319"/>
    </row>
    <row r="6761" spans="3:4">
      <c r="C6761" s="319"/>
      <c r="D6761" s="319"/>
    </row>
    <row r="6762" spans="3:4">
      <c r="C6762" s="319"/>
      <c r="D6762" s="319"/>
    </row>
    <row r="6763" spans="3:4">
      <c r="C6763" s="319"/>
      <c r="D6763" s="319"/>
    </row>
    <row r="6764" spans="3:4">
      <c r="C6764" s="319"/>
      <c r="D6764" s="319"/>
    </row>
    <row r="6765" spans="3:4">
      <c r="C6765" s="319"/>
      <c r="D6765" s="319"/>
    </row>
    <row r="6766" spans="3:4">
      <c r="C6766" s="319"/>
      <c r="D6766" s="319"/>
    </row>
    <row r="6767" spans="3:4">
      <c r="C6767" s="319"/>
      <c r="D6767" s="319"/>
    </row>
    <row r="6768" spans="3:4">
      <c r="C6768" s="319"/>
      <c r="D6768" s="319"/>
    </row>
    <row r="6769" spans="3:4">
      <c r="C6769" s="319"/>
      <c r="D6769" s="319"/>
    </row>
    <row r="6770" spans="3:4">
      <c r="C6770" s="319"/>
      <c r="D6770" s="319"/>
    </row>
    <row r="6771" spans="3:4">
      <c r="C6771" s="319"/>
      <c r="D6771" s="319"/>
    </row>
    <row r="6772" spans="3:4">
      <c r="C6772" s="319"/>
      <c r="D6772" s="319"/>
    </row>
    <row r="6773" spans="3:4">
      <c r="C6773" s="319"/>
      <c r="D6773" s="319"/>
    </row>
    <row r="6774" spans="3:4">
      <c r="C6774" s="319"/>
      <c r="D6774" s="319"/>
    </row>
    <row r="6775" spans="3:4">
      <c r="C6775" s="319"/>
      <c r="D6775" s="319"/>
    </row>
    <row r="6776" spans="3:4">
      <c r="C6776" s="319"/>
      <c r="D6776" s="319"/>
    </row>
    <row r="6777" spans="3:4">
      <c r="C6777" s="319"/>
      <c r="D6777" s="319"/>
    </row>
    <row r="6778" spans="3:4">
      <c r="C6778" s="319"/>
      <c r="D6778" s="319"/>
    </row>
    <row r="6779" spans="3:4">
      <c r="C6779" s="319"/>
      <c r="D6779" s="319"/>
    </row>
    <row r="6780" spans="3:4">
      <c r="C6780" s="319"/>
      <c r="D6780" s="319"/>
    </row>
    <row r="6781" spans="3:4">
      <c r="C6781" s="319"/>
      <c r="D6781" s="319"/>
    </row>
    <row r="6782" spans="3:4">
      <c r="C6782" s="319"/>
      <c r="D6782" s="319"/>
    </row>
    <row r="6783" spans="3:4">
      <c r="C6783" s="319"/>
      <c r="D6783" s="319"/>
    </row>
    <row r="6784" spans="3:4">
      <c r="C6784" s="319"/>
      <c r="D6784" s="319"/>
    </row>
    <row r="6785" spans="3:4">
      <c r="C6785" s="319"/>
      <c r="D6785" s="319"/>
    </row>
    <row r="6786" spans="3:4">
      <c r="C6786" s="319"/>
      <c r="D6786" s="319"/>
    </row>
    <row r="6787" spans="3:4">
      <c r="C6787" s="319"/>
      <c r="D6787" s="319"/>
    </row>
    <row r="6788" spans="3:4">
      <c r="C6788" s="319"/>
      <c r="D6788" s="319"/>
    </row>
    <row r="6789" spans="3:4">
      <c r="C6789" s="319"/>
      <c r="D6789" s="319"/>
    </row>
    <row r="6790" spans="3:4">
      <c r="C6790" s="319"/>
      <c r="D6790" s="319"/>
    </row>
    <row r="6791" spans="3:4">
      <c r="C6791" s="319"/>
      <c r="D6791" s="319"/>
    </row>
    <row r="6792" spans="3:4">
      <c r="C6792" s="319"/>
      <c r="D6792" s="319"/>
    </row>
    <row r="6793" spans="3:4">
      <c r="C6793" s="319"/>
      <c r="D6793" s="319"/>
    </row>
    <row r="6794" spans="3:4">
      <c r="C6794" s="319"/>
      <c r="D6794" s="319"/>
    </row>
    <row r="6795" spans="3:4">
      <c r="C6795" s="319"/>
      <c r="D6795" s="319"/>
    </row>
    <row r="6796" spans="3:4">
      <c r="C6796" s="319"/>
      <c r="D6796" s="319"/>
    </row>
    <row r="6797" spans="3:4">
      <c r="C6797" s="319"/>
      <c r="D6797" s="319"/>
    </row>
    <row r="6798" spans="3:4">
      <c r="C6798" s="319"/>
      <c r="D6798" s="319"/>
    </row>
    <row r="6799" spans="3:4">
      <c r="C6799" s="319"/>
      <c r="D6799" s="319"/>
    </row>
    <row r="6800" spans="3:4">
      <c r="C6800" s="319"/>
      <c r="D6800" s="319"/>
    </row>
    <row r="6801" spans="3:4">
      <c r="C6801" s="319"/>
      <c r="D6801" s="319"/>
    </row>
    <row r="6802" spans="3:4">
      <c r="C6802" s="319"/>
      <c r="D6802" s="319"/>
    </row>
    <row r="6803" spans="3:4">
      <c r="C6803" s="319"/>
      <c r="D6803" s="319"/>
    </row>
    <row r="6804" spans="3:4">
      <c r="C6804" s="319"/>
      <c r="D6804" s="319"/>
    </row>
    <row r="6805" spans="3:4">
      <c r="C6805" s="319"/>
      <c r="D6805" s="319"/>
    </row>
    <row r="6806" spans="3:4">
      <c r="C6806" s="319"/>
      <c r="D6806" s="319"/>
    </row>
    <row r="6807" spans="3:4">
      <c r="C6807" s="319"/>
      <c r="D6807" s="319"/>
    </row>
    <row r="6808" spans="3:4">
      <c r="C6808" s="319"/>
      <c r="D6808" s="319"/>
    </row>
    <row r="6809" spans="3:4">
      <c r="C6809" s="319"/>
      <c r="D6809" s="319"/>
    </row>
    <row r="6810" spans="3:4">
      <c r="C6810" s="319"/>
      <c r="D6810" s="319"/>
    </row>
    <row r="6811" spans="3:4">
      <c r="C6811" s="319"/>
      <c r="D6811" s="319"/>
    </row>
    <row r="6812" spans="3:4">
      <c r="C6812" s="319"/>
      <c r="D6812" s="319"/>
    </row>
    <row r="6813" spans="3:4">
      <c r="C6813" s="319"/>
      <c r="D6813" s="319"/>
    </row>
    <row r="6814" spans="3:4">
      <c r="C6814" s="319"/>
      <c r="D6814" s="319"/>
    </row>
    <row r="6815" spans="3:4">
      <c r="C6815" s="319"/>
      <c r="D6815" s="319"/>
    </row>
    <row r="6816" spans="3:4">
      <c r="C6816" s="319"/>
      <c r="D6816" s="319"/>
    </row>
    <row r="6817" spans="3:4">
      <c r="C6817" s="319"/>
      <c r="D6817" s="319"/>
    </row>
    <row r="6818" spans="3:4">
      <c r="C6818" s="319"/>
      <c r="D6818" s="319"/>
    </row>
    <row r="6819" spans="3:4">
      <c r="C6819" s="319"/>
      <c r="D6819" s="319"/>
    </row>
    <row r="6820" spans="3:4">
      <c r="C6820" s="319"/>
      <c r="D6820" s="319"/>
    </row>
    <row r="6821" spans="3:4">
      <c r="C6821" s="319"/>
      <c r="D6821" s="319"/>
    </row>
    <row r="6822" spans="3:4">
      <c r="C6822" s="319"/>
      <c r="D6822" s="319"/>
    </row>
    <row r="6823" spans="3:4">
      <c r="C6823" s="319"/>
      <c r="D6823" s="319"/>
    </row>
    <row r="6824" spans="3:4">
      <c r="C6824" s="319"/>
      <c r="D6824" s="319"/>
    </row>
    <row r="6825" spans="3:4">
      <c r="C6825" s="319"/>
      <c r="D6825" s="319"/>
    </row>
    <row r="6826" spans="3:4">
      <c r="C6826" s="319"/>
      <c r="D6826" s="319"/>
    </row>
    <row r="6827" spans="3:4">
      <c r="C6827" s="319"/>
      <c r="D6827" s="319"/>
    </row>
    <row r="6828" spans="3:4">
      <c r="C6828" s="319"/>
      <c r="D6828" s="319"/>
    </row>
    <row r="6829" spans="3:4">
      <c r="C6829" s="319"/>
      <c r="D6829" s="319"/>
    </row>
    <row r="6830" spans="3:4">
      <c r="C6830" s="319"/>
      <c r="D6830" s="319"/>
    </row>
    <row r="6831" spans="3:4">
      <c r="C6831" s="319"/>
      <c r="D6831" s="319"/>
    </row>
    <row r="6832" spans="3:4">
      <c r="C6832" s="319"/>
      <c r="D6832" s="319"/>
    </row>
    <row r="6833" spans="3:4">
      <c r="C6833" s="319"/>
      <c r="D6833" s="319"/>
    </row>
    <row r="6834" spans="3:4">
      <c r="C6834" s="319"/>
      <c r="D6834" s="319"/>
    </row>
    <row r="6835" spans="3:4">
      <c r="C6835" s="319"/>
      <c r="D6835" s="319"/>
    </row>
    <row r="6836" spans="3:4">
      <c r="C6836" s="319"/>
      <c r="D6836" s="319"/>
    </row>
    <row r="6837" spans="3:4">
      <c r="C6837" s="319"/>
      <c r="D6837" s="319"/>
    </row>
    <row r="6838" spans="3:4">
      <c r="C6838" s="319"/>
      <c r="D6838" s="319"/>
    </row>
    <row r="6839" spans="3:4">
      <c r="C6839" s="319"/>
      <c r="D6839" s="319"/>
    </row>
    <row r="6840" spans="3:4">
      <c r="C6840" s="319"/>
      <c r="D6840" s="319"/>
    </row>
    <row r="6841" spans="3:4">
      <c r="C6841" s="319"/>
      <c r="D6841" s="319"/>
    </row>
    <row r="6842" spans="3:4">
      <c r="C6842" s="319"/>
      <c r="D6842" s="319"/>
    </row>
    <row r="6843" spans="3:4">
      <c r="C6843" s="319"/>
      <c r="D6843" s="319"/>
    </row>
    <row r="6844" spans="3:4">
      <c r="C6844" s="319"/>
      <c r="D6844" s="319"/>
    </row>
    <row r="6845" spans="3:4">
      <c r="C6845" s="319"/>
      <c r="D6845" s="319"/>
    </row>
    <row r="6846" spans="3:4">
      <c r="C6846" s="319"/>
      <c r="D6846" s="319"/>
    </row>
    <row r="6847" spans="3:4">
      <c r="C6847" s="319"/>
      <c r="D6847" s="319"/>
    </row>
    <row r="6848" spans="3:4">
      <c r="C6848" s="319"/>
      <c r="D6848" s="319"/>
    </row>
    <row r="6849" spans="3:4">
      <c r="C6849" s="319"/>
      <c r="D6849" s="319"/>
    </row>
    <row r="6850" spans="3:4">
      <c r="C6850" s="319"/>
      <c r="D6850" s="319"/>
    </row>
    <row r="6851" spans="3:4">
      <c r="C6851" s="319"/>
      <c r="D6851" s="319"/>
    </row>
    <row r="6852" spans="3:4">
      <c r="C6852" s="319"/>
      <c r="D6852" s="319"/>
    </row>
    <row r="6853" spans="3:4">
      <c r="C6853" s="319"/>
      <c r="D6853" s="319"/>
    </row>
    <row r="6854" spans="3:4">
      <c r="C6854" s="319"/>
      <c r="D6854" s="319"/>
    </row>
    <row r="6855" spans="3:4">
      <c r="C6855" s="319"/>
      <c r="D6855" s="319"/>
    </row>
    <row r="6856" spans="3:4">
      <c r="C6856" s="319"/>
      <c r="D6856" s="319"/>
    </row>
    <row r="6857" spans="3:4">
      <c r="C6857" s="319"/>
      <c r="D6857" s="319"/>
    </row>
    <row r="6858" spans="3:4">
      <c r="C6858" s="319"/>
      <c r="D6858" s="319"/>
    </row>
    <row r="6859" spans="3:4">
      <c r="C6859" s="319"/>
      <c r="D6859" s="319"/>
    </row>
    <row r="6860" spans="3:4">
      <c r="C6860" s="319"/>
      <c r="D6860" s="319"/>
    </row>
    <row r="6861" spans="3:4">
      <c r="C6861" s="319"/>
      <c r="D6861" s="319"/>
    </row>
    <row r="6862" spans="3:4">
      <c r="C6862" s="319"/>
      <c r="D6862" s="319"/>
    </row>
    <row r="6863" spans="3:4">
      <c r="C6863" s="319"/>
      <c r="D6863" s="319"/>
    </row>
    <row r="6864" spans="3:4">
      <c r="C6864" s="319"/>
      <c r="D6864" s="319"/>
    </row>
    <row r="6865" spans="3:4">
      <c r="C6865" s="319"/>
      <c r="D6865" s="319"/>
    </row>
    <row r="6866" spans="3:4">
      <c r="C6866" s="319"/>
      <c r="D6866" s="319"/>
    </row>
    <row r="6867" spans="3:4">
      <c r="C6867" s="319"/>
      <c r="D6867" s="319"/>
    </row>
    <row r="6868" spans="3:4">
      <c r="C6868" s="319"/>
      <c r="D6868" s="319"/>
    </row>
    <row r="6869" spans="3:4">
      <c r="C6869" s="319"/>
      <c r="D6869" s="319"/>
    </row>
    <row r="6870" spans="3:4">
      <c r="C6870" s="319"/>
      <c r="D6870" s="319"/>
    </row>
    <row r="6871" spans="3:4">
      <c r="C6871" s="319"/>
      <c r="D6871" s="319"/>
    </row>
    <row r="6872" spans="3:4">
      <c r="C6872" s="319"/>
      <c r="D6872" s="319"/>
    </row>
    <row r="6873" spans="3:4">
      <c r="C6873" s="319"/>
      <c r="D6873" s="319"/>
    </row>
    <row r="6874" spans="3:4">
      <c r="C6874" s="319"/>
      <c r="D6874" s="319"/>
    </row>
    <row r="6875" spans="3:4">
      <c r="C6875" s="319"/>
      <c r="D6875" s="319"/>
    </row>
    <row r="6876" spans="3:4">
      <c r="C6876" s="319"/>
      <c r="D6876" s="319"/>
    </row>
    <row r="6877" spans="3:4">
      <c r="C6877" s="319"/>
      <c r="D6877" s="319"/>
    </row>
    <row r="6878" spans="3:4">
      <c r="C6878" s="319"/>
      <c r="D6878" s="319"/>
    </row>
    <row r="6879" spans="3:4">
      <c r="C6879" s="319"/>
      <c r="D6879" s="319"/>
    </row>
    <row r="6880" spans="3:4">
      <c r="C6880" s="319"/>
      <c r="D6880" s="319"/>
    </row>
    <row r="6881" spans="3:4">
      <c r="C6881" s="319"/>
      <c r="D6881" s="319"/>
    </row>
    <row r="6882" spans="3:4">
      <c r="C6882" s="319"/>
      <c r="D6882" s="319"/>
    </row>
    <row r="6883" spans="3:4">
      <c r="C6883" s="319"/>
      <c r="D6883" s="319"/>
    </row>
    <row r="6884" spans="3:4">
      <c r="C6884" s="319"/>
      <c r="D6884" s="319"/>
    </row>
    <row r="6885" spans="3:4">
      <c r="C6885" s="319"/>
      <c r="D6885" s="319"/>
    </row>
    <row r="6886" spans="3:4">
      <c r="C6886" s="319"/>
      <c r="D6886" s="319"/>
    </row>
    <row r="6887" spans="3:4">
      <c r="C6887" s="319"/>
      <c r="D6887" s="319"/>
    </row>
    <row r="6888" spans="3:4">
      <c r="C6888" s="319"/>
      <c r="D6888" s="319"/>
    </row>
    <row r="6889" spans="3:4">
      <c r="C6889" s="319"/>
      <c r="D6889" s="319"/>
    </row>
    <row r="6890" spans="3:4">
      <c r="C6890" s="319"/>
      <c r="D6890" s="319"/>
    </row>
    <row r="6891" spans="3:4">
      <c r="C6891" s="319"/>
      <c r="D6891" s="319"/>
    </row>
    <row r="6892" spans="3:4">
      <c r="C6892" s="319"/>
      <c r="D6892" s="319"/>
    </row>
    <row r="6893" spans="3:4">
      <c r="C6893" s="319"/>
      <c r="D6893" s="319"/>
    </row>
    <row r="6894" spans="3:4">
      <c r="C6894" s="319"/>
      <c r="D6894" s="319"/>
    </row>
    <row r="6895" spans="3:4">
      <c r="C6895" s="319"/>
      <c r="D6895" s="319"/>
    </row>
    <row r="6896" spans="3:4">
      <c r="C6896" s="319"/>
      <c r="D6896" s="319"/>
    </row>
    <row r="6897" spans="3:4">
      <c r="C6897" s="319"/>
      <c r="D6897" s="319"/>
    </row>
    <row r="6898" spans="3:4">
      <c r="C6898" s="319"/>
      <c r="D6898" s="319"/>
    </row>
    <row r="6899" spans="3:4">
      <c r="C6899" s="319"/>
      <c r="D6899" s="319"/>
    </row>
    <row r="6900" spans="3:4">
      <c r="C6900" s="319"/>
      <c r="D6900" s="319"/>
    </row>
    <row r="6901" spans="3:4">
      <c r="C6901" s="319"/>
      <c r="D6901" s="319"/>
    </row>
    <row r="6902" spans="3:4">
      <c r="C6902" s="319"/>
      <c r="D6902" s="319"/>
    </row>
    <row r="6903" spans="3:4">
      <c r="C6903" s="319"/>
      <c r="D6903" s="319"/>
    </row>
    <row r="6904" spans="3:4">
      <c r="C6904" s="319"/>
      <c r="D6904" s="319"/>
    </row>
    <row r="6905" spans="3:4">
      <c r="C6905" s="319"/>
      <c r="D6905" s="319"/>
    </row>
    <row r="6906" spans="3:4">
      <c r="C6906" s="319"/>
      <c r="D6906" s="319"/>
    </row>
    <row r="6907" spans="3:4">
      <c r="C6907" s="319"/>
      <c r="D6907" s="319"/>
    </row>
    <row r="6908" spans="3:4">
      <c r="C6908" s="319"/>
      <c r="D6908" s="319"/>
    </row>
    <row r="6909" spans="3:4">
      <c r="C6909" s="319"/>
      <c r="D6909" s="319"/>
    </row>
    <row r="6910" spans="3:4">
      <c r="C6910" s="319"/>
      <c r="D6910" s="319"/>
    </row>
    <row r="6911" spans="3:4">
      <c r="C6911" s="319"/>
      <c r="D6911" s="319"/>
    </row>
    <row r="6912" spans="3:4">
      <c r="C6912" s="319"/>
      <c r="D6912" s="319"/>
    </row>
    <row r="6913" spans="3:4">
      <c r="C6913" s="319"/>
      <c r="D6913" s="319"/>
    </row>
    <row r="6914" spans="3:4">
      <c r="C6914" s="319"/>
      <c r="D6914" s="319"/>
    </row>
    <row r="6915" spans="3:4">
      <c r="C6915" s="319"/>
      <c r="D6915" s="319"/>
    </row>
    <row r="6916" spans="3:4">
      <c r="C6916" s="319"/>
      <c r="D6916" s="319"/>
    </row>
    <row r="6917" spans="3:4">
      <c r="C6917" s="319"/>
      <c r="D6917" s="319"/>
    </row>
    <row r="6918" spans="3:4">
      <c r="C6918" s="319"/>
      <c r="D6918" s="319"/>
    </row>
    <row r="6919" spans="3:4">
      <c r="C6919" s="319"/>
      <c r="D6919" s="319"/>
    </row>
    <row r="6920" spans="3:4">
      <c r="C6920" s="319"/>
      <c r="D6920" s="319"/>
    </row>
    <row r="6921" spans="3:4">
      <c r="C6921" s="319"/>
      <c r="D6921" s="319"/>
    </row>
    <row r="6922" spans="3:4">
      <c r="C6922" s="319"/>
      <c r="D6922" s="319"/>
    </row>
    <row r="6923" spans="3:4">
      <c r="C6923" s="319"/>
      <c r="D6923" s="319"/>
    </row>
    <row r="6924" spans="3:4">
      <c r="C6924" s="319"/>
      <c r="D6924" s="319"/>
    </row>
    <row r="6925" spans="3:4">
      <c r="C6925" s="319"/>
      <c r="D6925" s="319"/>
    </row>
    <row r="6926" spans="3:4">
      <c r="C6926" s="319"/>
      <c r="D6926" s="319"/>
    </row>
    <row r="6927" spans="3:4">
      <c r="C6927" s="319"/>
      <c r="D6927" s="319"/>
    </row>
    <row r="6928" spans="3:4">
      <c r="C6928" s="319"/>
      <c r="D6928" s="319"/>
    </row>
    <row r="6929" spans="3:4">
      <c r="C6929" s="319"/>
      <c r="D6929" s="319"/>
    </row>
    <row r="6930" spans="3:4">
      <c r="C6930" s="319"/>
      <c r="D6930" s="319"/>
    </row>
    <row r="6931" spans="3:4">
      <c r="C6931" s="319"/>
      <c r="D6931" s="319"/>
    </row>
    <row r="6932" spans="3:4">
      <c r="C6932" s="319"/>
      <c r="D6932" s="319"/>
    </row>
    <row r="6933" spans="3:4">
      <c r="C6933" s="319"/>
      <c r="D6933" s="319"/>
    </row>
    <row r="6934" spans="3:4">
      <c r="C6934" s="319"/>
      <c r="D6934" s="319"/>
    </row>
    <row r="6935" spans="3:4">
      <c r="C6935" s="319"/>
      <c r="D6935" s="319"/>
    </row>
    <row r="6936" spans="3:4">
      <c r="C6936" s="319"/>
      <c r="D6936" s="319"/>
    </row>
    <row r="6937" spans="3:4">
      <c r="C6937" s="319"/>
      <c r="D6937" s="319"/>
    </row>
    <row r="6938" spans="3:4">
      <c r="C6938" s="319"/>
      <c r="D6938" s="319"/>
    </row>
    <row r="6939" spans="3:4">
      <c r="C6939" s="319"/>
      <c r="D6939" s="319"/>
    </row>
    <row r="6940" spans="3:4">
      <c r="C6940" s="319"/>
      <c r="D6940" s="319"/>
    </row>
    <row r="6941" spans="3:4">
      <c r="C6941" s="319"/>
      <c r="D6941" s="319"/>
    </row>
    <row r="6942" spans="3:4">
      <c r="C6942" s="319"/>
      <c r="D6942" s="319"/>
    </row>
    <row r="6943" spans="3:4">
      <c r="C6943" s="319"/>
      <c r="D6943" s="319"/>
    </row>
    <row r="6944" spans="3:4">
      <c r="C6944" s="319"/>
      <c r="D6944" s="319"/>
    </row>
    <row r="6945" spans="3:4">
      <c r="C6945" s="319"/>
      <c r="D6945" s="319"/>
    </row>
    <row r="6946" spans="3:4">
      <c r="C6946" s="319"/>
      <c r="D6946" s="319"/>
    </row>
    <row r="6947" spans="3:4">
      <c r="C6947" s="319"/>
      <c r="D6947" s="319"/>
    </row>
    <row r="6948" spans="3:4">
      <c r="C6948" s="319"/>
      <c r="D6948" s="319"/>
    </row>
    <row r="6949" spans="3:4">
      <c r="C6949" s="319"/>
      <c r="D6949" s="319"/>
    </row>
    <row r="6950" spans="3:4">
      <c r="C6950" s="319"/>
      <c r="D6950" s="319"/>
    </row>
    <row r="6951" spans="3:4">
      <c r="C6951" s="319"/>
      <c r="D6951" s="319"/>
    </row>
    <row r="6952" spans="3:4">
      <c r="C6952" s="319"/>
      <c r="D6952" s="319"/>
    </row>
    <row r="6953" spans="3:4">
      <c r="C6953" s="319"/>
      <c r="D6953" s="319"/>
    </row>
    <row r="6954" spans="3:4">
      <c r="C6954" s="319"/>
      <c r="D6954" s="319"/>
    </row>
    <row r="6955" spans="3:4">
      <c r="C6955" s="319"/>
      <c r="D6955" s="319"/>
    </row>
    <row r="6956" spans="3:4">
      <c r="C6956" s="319"/>
      <c r="D6956" s="319"/>
    </row>
    <row r="6957" spans="3:4">
      <c r="C6957" s="319"/>
      <c r="D6957" s="319"/>
    </row>
    <row r="6958" spans="3:4">
      <c r="C6958" s="319"/>
      <c r="D6958" s="319"/>
    </row>
    <row r="6959" spans="3:4">
      <c r="C6959" s="319"/>
      <c r="D6959" s="319"/>
    </row>
    <row r="6960" spans="3:4">
      <c r="C6960" s="319"/>
      <c r="D6960" s="319"/>
    </row>
    <row r="6961" spans="3:4">
      <c r="C6961" s="319"/>
      <c r="D6961" s="319"/>
    </row>
    <row r="6962" spans="3:4">
      <c r="C6962" s="319"/>
      <c r="D6962" s="319"/>
    </row>
    <row r="6963" spans="3:4">
      <c r="C6963" s="319"/>
      <c r="D6963" s="319"/>
    </row>
    <row r="6964" spans="3:4">
      <c r="C6964" s="319"/>
      <c r="D6964" s="319"/>
    </row>
    <row r="6965" spans="3:4">
      <c r="C6965" s="319"/>
      <c r="D6965" s="319"/>
    </row>
    <row r="6966" spans="3:4">
      <c r="C6966" s="319"/>
      <c r="D6966" s="319"/>
    </row>
    <row r="6967" spans="3:4">
      <c r="C6967" s="319"/>
      <c r="D6967" s="319"/>
    </row>
    <row r="6968" spans="3:4">
      <c r="C6968" s="319"/>
      <c r="D6968" s="319"/>
    </row>
    <row r="6969" spans="3:4">
      <c r="C6969" s="319"/>
      <c r="D6969" s="319"/>
    </row>
    <row r="6970" spans="3:4">
      <c r="C6970" s="319"/>
      <c r="D6970" s="319"/>
    </row>
    <row r="6971" spans="3:4">
      <c r="C6971" s="319"/>
      <c r="D6971" s="319"/>
    </row>
    <row r="6972" spans="3:4">
      <c r="C6972" s="319"/>
      <c r="D6972" s="319"/>
    </row>
    <row r="6973" spans="3:4">
      <c r="C6973" s="319"/>
      <c r="D6973" s="319"/>
    </row>
    <row r="6974" spans="3:4">
      <c r="C6974" s="319"/>
      <c r="D6974" s="319"/>
    </row>
    <row r="6975" spans="3:4">
      <c r="C6975" s="319"/>
      <c r="D6975" s="319"/>
    </row>
    <row r="6976" spans="3:4">
      <c r="C6976" s="319"/>
      <c r="D6976" s="319"/>
    </row>
    <row r="6977" spans="3:4">
      <c r="C6977" s="319"/>
      <c r="D6977" s="319"/>
    </row>
    <row r="6978" spans="3:4">
      <c r="C6978" s="319"/>
      <c r="D6978" s="319"/>
    </row>
    <row r="6979" spans="3:4">
      <c r="C6979" s="319"/>
      <c r="D6979" s="319"/>
    </row>
    <row r="6980" spans="3:4">
      <c r="C6980" s="319"/>
      <c r="D6980" s="319"/>
    </row>
    <row r="6981" spans="3:4">
      <c r="C6981" s="319"/>
      <c r="D6981" s="319"/>
    </row>
    <row r="6982" spans="3:4">
      <c r="C6982" s="319"/>
      <c r="D6982" s="319"/>
    </row>
    <row r="6983" spans="3:4">
      <c r="C6983" s="319"/>
      <c r="D6983" s="319"/>
    </row>
    <row r="6984" spans="3:4">
      <c r="C6984" s="319"/>
      <c r="D6984" s="319"/>
    </row>
    <row r="6985" spans="3:4">
      <c r="C6985" s="319"/>
      <c r="D6985" s="319"/>
    </row>
    <row r="6986" spans="3:4">
      <c r="C6986" s="319"/>
      <c r="D6986" s="319"/>
    </row>
    <row r="6987" spans="3:4">
      <c r="C6987" s="319"/>
      <c r="D6987" s="319"/>
    </row>
    <row r="6988" spans="3:4">
      <c r="C6988" s="319"/>
      <c r="D6988" s="319"/>
    </row>
    <row r="6989" spans="3:4">
      <c r="C6989" s="319"/>
      <c r="D6989" s="319"/>
    </row>
    <row r="6990" spans="3:4">
      <c r="C6990" s="319"/>
      <c r="D6990" s="319"/>
    </row>
    <row r="6991" spans="3:4">
      <c r="C6991" s="319"/>
      <c r="D6991" s="319"/>
    </row>
    <row r="6992" spans="3:4">
      <c r="C6992" s="319"/>
      <c r="D6992" s="319"/>
    </row>
    <row r="6993" spans="3:4">
      <c r="C6993" s="319"/>
      <c r="D6993" s="319"/>
    </row>
    <row r="6994" spans="3:4">
      <c r="C6994" s="319"/>
      <c r="D6994" s="319"/>
    </row>
    <row r="6995" spans="3:4">
      <c r="C6995" s="319"/>
      <c r="D6995" s="319"/>
    </row>
    <row r="6996" spans="3:4">
      <c r="C6996" s="319"/>
      <c r="D6996" s="319"/>
    </row>
    <row r="6997" spans="3:4">
      <c r="C6997" s="319"/>
      <c r="D6997" s="319"/>
    </row>
    <row r="6998" spans="3:4">
      <c r="C6998" s="319"/>
      <c r="D6998" s="319"/>
    </row>
    <row r="6999" spans="3:4">
      <c r="C6999" s="319"/>
      <c r="D6999" s="319"/>
    </row>
    <row r="7000" spans="3:4">
      <c r="C7000" s="319"/>
      <c r="D7000" s="319"/>
    </row>
    <row r="7001" spans="3:4">
      <c r="C7001" s="319"/>
      <c r="D7001" s="319"/>
    </row>
    <row r="7002" spans="3:4">
      <c r="C7002" s="319"/>
      <c r="D7002" s="319"/>
    </row>
    <row r="7003" spans="3:4">
      <c r="C7003" s="319"/>
      <c r="D7003" s="319"/>
    </row>
    <row r="7004" spans="3:4">
      <c r="C7004" s="319"/>
      <c r="D7004" s="319"/>
    </row>
    <row r="7005" spans="3:4">
      <c r="C7005" s="319"/>
      <c r="D7005" s="319"/>
    </row>
    <row r="7006" spans="3:4">
      <c r="C7006" s="319"/>
      <c r="D7006" s="319"/>
    </row>
    <row r="7007" spans="3:4">
      <c r="C7007" s="319"/>
      <c r="D7007" s="319"/>
    </row>
    <row r="7008" spans="3:4">
      <c r="C7008" s="319"/>
      <c r="D7008" s="319"/>
    </row>
    <row r="7009" spans="3:4">
      <c r="C7009" s="319"/>
      <c r="D7009" s="319"/>
    </row>
    <row r="7010" spans="3:4">
      <c r="C7010" s="319"/>
      <c r="D7010" s="319"/>
    </row>
    <row r="7011" spans="3:4">
      <c r="C7011" s="319"/>
      <c r="D7011" s="319"/>
    </row>
    <row r="7012" spans="3:4">
      <c r="C7012" s="319"/>
      <c r="D7012" s="319"/>
    </row>
    <row r="7013" spans="3:4">
      <c r="C7013" s="319"/>
      <c r="D7013" s="319"/>
    </row>
    <row r="7014" spans="3:4">
      <c r="C7014" s="319"/>
      <c r="D7014" s="319"/>
    </row>
    <row r="7015" spans="3:4">
      <c r="C7015" s="319"/>
      <c r="D7015" s="319"/>
    </row>
    <row r="7016" spans="3:4">
      <c r="C7016" s="319"/>
      <c r="D7016" s="319"/>
    </row>
    <row r="7017" spans="3:4">
      <c r="C7017" s="319"/>
      <c r="D7017" s="319"/>
    </row>
    <row r="7018" spans="3:4">
      <c r="C7018" s="319"/>
      <c r="D7018" s="319"/>
    </row>
    <row r="7019" spans="3:4">
      <c r="C7019" s="319"/>
      <c r="D7019" s="319"/>
    </row>
    <row r="7020" spans="3:4">
      <c r="C7020" s="319"/>
      <c r="D7020" s="319"/>
    </row>
    <row r="7021" spans="3:4">
      <c r="C7021" s="319"/>
      <c r="D7021" s="319"/>
    </row>
    <row r="7022" spans="3:4">
      <c r="C7022" s="319"/>
      <c r="D7022" s="319"/>
    </row>
    <row r="7023" spans="3:4">
      <c r="C7023" s="319"/>
      <c r="D7023" s="319"/>
    </row>
    <row r="7024" spans="3:4">
      <c r="C7024" s="319"/>
      <c r="D7024" s="319"/>
    </row>
    <row r="7025" spans="3:4">
      <c r="C7025" s="319"/>
      <c r="D7025" s="319"/>
    </row>
    <row r="7026" spans="3:4">
      <c r="C7026" s="319"/>
      <c r="D7026" s="319"/>
    </row>
    <row r="7027" spans="3:4">
      <c r="C7027" s="319"/>
      <c r="D7027" s="319"/>
    </row>
    <row r="7028" spans="3:4">
      <c r="C7028" s="319"/>
      <c r="D7028" s="319"/>
    </row>
    <row r="7029" spans="3:4">
      <c r="C7029" s="319"/>
      <c r="D7029" s="319"/>
    </row>
    <row r="7030" spans="3:4">
      <c r="C7030" s="319"/>
      <c r="D7030" s="319"/>
    </row>
    <row r="7031" spans="3:4">
      <c r="C7031" s="319"/>
      <c r="D7031" s="319"/>
    </row>
    <row r="7032" spans="3:4">
      <c r="C7032" s="319"/>
      <c r="D7032" s="319"/>
    </row>
    <row r="7033" spans="3:4">
      <c r="C7033" s="319"/>
      <c r="D7033" s="319"/>
    </row>
    <row r="7034" spans="3:4">
      <c r="C7034" s="319"/>
      <c r="D7034" s="319"/>
    </row>
    <row r="7035" spans="3:4">
      <c r="C7035" s="319"/>
      <c r="D7035" s="319"/>
    </row>
    <row r="7036" spans="3:4">
      <c r="C7036" s="319"/>
      <c r="D7036" s="319"/>
    </row>
    <row r="7037" spans="3:4">
      <c r="C7037" s="319"/>
      <c r="D7037" s="319"/>
    </row>
    <row r="7038" spans="3:4">
      <c r="C7038" s="319"/>
      <c r="D7038" s="319"/>
    </row>
    <row r="7039" spans="3:4">
      <c r="C7039" s="319"/>
      <c r="D7039" s="319"/>
    </row>
    <row r="7040" spans="3:4">
      <c r="C7040" s="319"/>
      <c r="D7040" s="319"/>
    </row>
    <row r="7041" spans="3:4">
      <c r="C7041" s="319"/>
      <c r="D7041" s="319"/>
    </row>
    <row r="7042" spans="3:4">
      <c r="C7042" s="319"/>
      <c r="D7042" s="319"/>
    </row>
    <row r="7043" spans="3:4">
      <c r="C7043" s="319"/>
      <c r="D7043" s="319"/>
    </row>
    <row r="7044" spans="3:4">
      <c r="C7044" s="319"/>
      <c r="D7044" s="319"/>
    </row>
    <row r="7045" spans="3:4">
      <c r="C7045" s="319"/>
      <c r="D7045" s="319"/>
    </row>
    <row r="7046" spans="3:4">
      <c r="C7046" s="319"/>
      <c r="D7046" s="319"/>
    </row>
    <row r="7047" spans="3:4">
      <c r="C7047" s="319"/>
      <c r="D7047" s="319"/>
    </row>
    <row r="7048" spans="3:4">
      <c r="C7048" s="319"/>
      <c r="D7048" s="319"/>
    </row>
    <row r="7049" spans="3:4">
      <c r="C7049" s="319"/>
      <c r="D7049" s="319"/>
    </row>
    <row r="7050" spans="3:4">
      <c r="C7050" s="319"/>
      <c r="D7050" s="319"/>
    </row>
    <row r="7051" spans="3:4">
      <c r="C7051" s="319"/>
      <c r="D7051" s="319"/>
    </row>
    <row r="7052" spans="3:4">
      <c r="C7052" s="319"/>
      <c r="D7052" s="319"/>
    </row>
    <row r="7053" spans="3:4">
      <c r="C7053" s="319"/>
      <c r="D7053" s="319"/>
    </row>
    <row r="7054" spans="3:4">
      <c r="C7054" s="319"/>
      <c r="D7054" s="319"/>
    </row>
    <row r="7055" spans="3:4">
      <c r="C7055" s="319"/>
      <c r="D7055" s="319"/>
    </row>
    <row r="7056" spans="3:4">
      <c r="C7056" s="319"/>
      <c r="D7056" s="319"/>
    </row>
    <row r="7057" spans="3:4">
      <c r="C7057" s="319"/>
      <c r="D7057" s="319"/>
    </row>
    <row r="7058" spans="3:4">
      <c r="C7058" s="319"/>
      <c r="D7058" s="319"/>
    </row>
    <row r="7059" spans="3:4">
      <c r="C7059" s="319"/>
      <c r="D7059" s="319"/>
    </row>
    <row r="7060" spans="3:4">
      <c r="C7060" s="319"/>
      <c r="D7060" s="319"/>
    </row>
    <row r="7061" spans="3:4">
      <c r="C7061" s="319"/>
      <c r="D7061" s="319"/>
    </row>
    <row r="7062" spans="3:4">
      <c r="C7062" s="319"/>
      <c r="D7062" s="319"/>
    </row>
    <row r="7063" spans="3:4">
      <c r="C7063" s="319"/>
      <c r="D7063" s="319"/>
    </row>
    <row r="7064" spans="3:4">
      <c r="C7064" s="319"/>
      <c r="D7064" s="319"/>
    </row>
    <row r="7065" spans="3:4">
      <c r="C7065" s="319"/>
      <c r="D7065" s="319"/>
    </row>
    <row r="7066" spans="3:4">
      <c r="C7066" s="319"/>
      <c r="D7066" s="319"/>
    </row>
    <row r="7067" spans="3:4">
      <c r="C7067" s="319"/>
      <c r="D7067" s="319"/>
    </row>
    <row r="7068" spans="3:4">
      <c r="C7068" s="319"/>
      <c r="D7068" s="319"/>
    </row>
    <row r="7069" spans="3:4">
      <c r="C7069" s="319"/>
      <c r="D7069" s="319"/>
    </row>
    <row r="7070" spans="3:4">
      <c r="C7070" s="319"/>
      <c r="D7070" s="319"/>
    </row>
    <row r="7071" spans="3:4">
      <c r="C7071" s="319"/>
      <c r="D7071" s="319"/>
    </row>
    <row r="7072" spans="3:4">
      <c r="C7072" s="319"/>
      <c r="D7072" s="319"/>
    </row>
    <row r="7073" spans="3:4">
      <c r="C7073" s="319"/>
      <c r="D7073" s="319"/>
    </row>
    <row r="7074" spans="3:4">
      <c r="C7074" s="319"/>
      <c r="D7074" s="319"/>
    </row>
    <row r="7075" spans="3:4">
      <c r="C7075" s="319"/>
      <c r="D7075" s="319"/>
    </row>
    <row r="7076" spans="3:4">
      <c r="C7076" s="319"/>
      <c r="D7076" s="319"/>
    </row>
    <row r="7077" spans="3:4">
      <c r="C7077" s="319"/>
      <c r="D7077" s="319"/>
    </row>
    <row r="7078" spans="3:4">
      <c r="C7078" s="319"/>
      <c r="D7078" s="319"/>
    </row>
    <row r="7079" spans="3:4">
      <c r="C7079" s="319"/>
      <c r="D7079" s="319"/>
    </row>
    <row r="7080" spans="3:4">
      <c r="C7080" s="319"/>
      <c r="D7080" s="319"/>
    </row>
    <row r="7081" spans="3:4">
      <c r="C7081" s="319"/>
      <c r="D7081" s="319"/>
    </row>
    <row r="7082" spans="3:4">
      <c r="C7082" s="319"/>
      <c r="D7082" s="319"/>
    </row>
    <row r="7083" spans="3:4">
      <c r="C7083" s="319"/>
      <c r="D7083" s="319"/>
    </row>
    <row r="7084" spans="3:4">
      <c r="C7084" s="319"/>
      <c r="D7084" s="319"/>
    </row>
    <row r="7085" spans="3:4">
      <c r="C7085" s="319"/>
      <c r="D7085" s="319"/>
    </row>
    <row r="7086" spans="3:4">
      <c r="C7086" s="319"/>
      <c r="D7086" s="319"/>
    </row>
    <row r="7087" spans="3:4">
      <c r="C7087" s="319"/>
      <c r="D7087" s="319"/>
    </row>
    <row r="7088" spans="3:4">
      <c r="C7088" s="319"/>
      <c r="D7088" s="319"/>
    </row>
    <row r="7089" spans="3:4">
      <c r="C7089" s="319"/>
      <c r="D7089" s="319"/>
    </row>
    <row r="7090" spans="3:4">
      <c r="C7090" s="319"/>
      <c r="D7090" s="319"/>
    </row>
    <row r="7091" spans="3:4">
      <c r="C7091" s="319"/>
      <c r="D7091" s="319"/>
    </row>
    <row r="7092" spans="3:4">
      <c r="C7092" s="319"/>
      <c r="D7092" s="319"/>
    </row>
    <row r="7093" spans="3:4">
      <c r="C7093" s="319"/>
      <c r="D7093" s="319"/>
    </row>
    <row r="7094" spans="3:4">
      <c r="C7094" s="319"/>
      <c r="D7094" s="319"/>
    </row>
    <row r="7095" spans="3:4">
      <c r="C7095" s="319"/>
      <c r="D7095" s="319"/>
    </row>
    <row r="7096" spans="3:4">
      <c r="C7096" s="319"/>
      <c r="D7096" s="319"/>
    </row>
    <row r="7097" spans="3:4">
      <c r="C7097" s="319"/>
      <c r="D7097" s="319"/>
    </row>
    <row r="7098" spans="3:4">
      <c r="C7098" s="319"/>
      <c r="D7098" s="319"/>
    </row>
    <row r="7099" spans="3:4">
      <c r="C7099" s="319"/>
      <c r="D7099" s="319"/>
    </row>
    <row r="7100" spans="3:4">
      <c r="C7100" s="319"/>
      <c r="D7100" s="319"/>
    </row>
    <row r="7101" spans="3:4">
      <c r="C7101" s="319"/>
      <c r="D7101" s="319"/>
    </row>
    <row r="7102" spans="3:4">
      <c r="C7102" s="319"/>
      <c r="D7102" s="319"/>
    </row>
    <row r="7103" spans="3:4">
      <c r="C7103" s="319"/>
      <c r="D7103" s="319"/>
    </row>
    <row r="7104" spans="3:4">
      <c r="C7104" s="319"/>
      <c r="D7104" s="319"/>
    </row>
    <row r="7105" spans="3:4">
      <c r="C7105" s="319"/>
      <c r="D7105" s="319"/>
    </row>
    <row r="7106" spans="3:4">
      <c r="C7106" s="319"/>
      <c r="D7106" s="319"/>
    </row>
    <row r="7107" spans="3:4">
      <c r="C7107" s="319"/>
      <c r="D7107" s="319"/>
    </row>
    <row r="7108" spans="3:4">
      <c r="C7108" s="319"/>
      <c r="D7108" s="319"/>
    </row>
    <row r="7109" spans="3:4">
      <c r="C7109" s="319"/>
      <c r="D7109" s="319"/>
    </row>
    <row r="7110" spans="3:4">
      <c r="C7110" s="319"/>
      <c r="D7110" s="319"/>
    </row>
    <row r="7111" spans="3:4">
      <c r="C7111" s="319"/>
      <c r="D7111" s="319"/>
    </row>
    <row r="7112" spans="3:4">
      <c r="C7112" s="319"/>
      <c r="D7112" s="319"/>
    </row>
    <row r="7113" spans="3:4">
      <c r="C7113" s="319"/>
      <c r="D7113" s="319"/>
    </row>
    <row r="7114" spans="3:4">
      <c r="C7114" s="319"/>
      <c r="D7114" s="319"/>
    </row>
    <row r="7115" spans="3:4">
      <c r="C7115" s="319"/>
      <c r="D7115" s="319"/>
    </row>
    <row r="7116" spans="3:4">
      <c r="C7116" s="319"/>
      <c r="D7116" s="319"/>
    </row>
    <row r="7117" spans="3:4">
      <c r="C7117" s="319"/>
      <c r="D7117" s="319"/>
    </row>
    <row r="7118" spans="3:4">
      <c r="C7118" s="319"/>
      <c r="D7118" s="319"/>
    </row>
    <row r="7119" spans="3:4">
      <c r="C7119" s="319"/>
      <c r="D7119" s="319"/>
    </row>
    <row r="7120" spans="3:4">
      <c r="C7120" s="319"/>
      <c r="D7120" s="319"/>
    </row>
    <row r="7121" spans="3:4">
      <c r="C7121" s="319"/>
      <c r="D7121" s="319"/>
    </row>
    <row r="7122" spans="3:4">
      <c r="C7122" s="319"/>
      <c r="D7122" s="319"/>
    </row>
    <row r="7123" spans="3:4">
      <c r="C7123" s="319"/>
      <c r="D7123" s="319"/>
    </row>
    <row r="7124" spans="3:4">
      <c r="C7124" s="319"/>
      <c r="D7124" s="319"/>
    </row>
    <row r="7125" spans="3:4">
      <c r="C7125" s="319"/>
      <c r="D7125" s="319"/>
    </row>
    <row r="7126" spans="3:4">
      <c r="C7126" s="319"/>
      <c r="D7126" s="319"/>
    </row>
    <row r="7127" spans="3:4">
      <c r="C7127" s="319"/>
      <c r="D7127" s="319"/>
    </row>
    <row r="7128" spans="3:4">
      <c r="C7128" s="319"/>
      <c r="D7128" s="319"/>
    </row>
    <row r="7129" spans="3:4">
      <c r="C7129" s="319"/>
      <c r="D7129" s="319"/>
    </row>
    <row r="7130" spans="3:4">
      <c r="C7130" s="319"/>
      <c r="D7130" s="319"/>
    </row>
    <row r="7131" spans="3:4">
      <c r="C7131" s="319"/>
      <c r="D7131" s="319"/>
    </row>
    <row r="7132" spans="3:4">
      <c r="C7132" s="319"/>
      <c r="D7132" s="319"/>
    </row>
    <row r="7133" spans="3:4">
      <c r="C7133" s="319"/>
      <c r="D7133" s="319"/>
    </row>
    <row r="7134" spans="3:4">
      <c r="C7134" s="319"/>
      <c r="D7134" s="319"/>
    </row>
    <row r="7135" spans="3:4">
      <c r="C7135" s="319"/>
      <c r="D7135" s="319"/>
    </row>
    <row r="7136" spans="3:4">
      <c r="C7136" s="319"/>
      <c r="D7136" s="319"/>
    </row>
    <row r="7137" spans="3:4">
      <c r="C7137" s="319"/>
      <c r="D7137" s="319"/>
    </row>
    <row r="7138" spans="3:4">
      <c r="C7138" s="319"/>
      <c r="D7138" s="319"/>
    </row>
    <row r="7139" spans="3:4">
      <c r="C7139" s="319"/>
      <c r="D7139" s="319"/>
    </row>
    <row r="7140" spans="3:4">
      <c r="C7140" s="319"/>
      <c r="D7140" s="319"/>
    </row>
    <row r="7141" spans="3:4">
      <c r="C7141" s="319"/>
      <c r="D7141" s="319"/>
    </row>
    <row r="7142" spans="3:4">
      <c r="C7142" s="319"/>
      <c r="D7142" s="319"/>
    </row>
    <row r="7143" spans="3:4">
      <c r="C7143" s="319"/>
      <c r="D7143" s="319"/>
    </row>
    <row r="7144" spans="3:4">
      <c r="C7144" s="319"/>
      <c r="D7144" s="319"/>
    </row>
    <row r="7145" spans="3:4">
      <c r="C7145" s="319"/>
      <c r="D7145" s="319"/>
    </row>
    <row r="7146" spans="3:4">
      <c r="C7146" s="319"/>
      <c r="D7146" s="319"/>
    </row>
    <row r="7147" spans="3:4">
      <c r="C7147" s="319"/>
      <c r="D7147" s="319"/>
    </row>
    <row r="7148" spans="3:4">
      <c r="C7148" s="319"/>
      <c r="D7148" s="319"/>
    </row>
    <row r="7149" spans="3:4">
      <c r="C7149" s="319"/>
      <c r="D7149" s="319"/>
    </row>
    <row r="7150" spans="3:4">
      <c r="C7150" s="319"/>
      <c r="D7150" s="319"/>
    </row>
    <row r="7151" spans="3:4">
      <c r="C7151" s="319"/>
      <c r="D7151" s="319"/>
    </row>
    <row r="7152" spans="3:4">
      <c r="C7152" s="319"/>
      <c r="D7152" s="319"/>
    </row>
    <row r="7153" spans="3:4">
      <c r="C7153" s="319"/>
      <c r="D7153" s="319"/>
    </row>
    <row r="7154" spans="3:4">
      <c r="C7154" s="319"/>
      <c r="D7154" s="319"/>
    </row>
    <row r="7155" spans="3:4">
      <c r="C7155" s="319"/>
      <c r="D7155" s="319"/>
    </row>
    <row r="7156" spans="3:4">
      <c r="C7156" s="319"/>
      <c r="D7156" s="319"/>
    </row>
    <row r="7157" spans="3:4">
      <c r="C7157" s="319"/>
      <c r="D7157" s="319"/>
    </row>
    <row r="7158" spans="3:4">
      <c r="C7158" s="319"/>
      <c r="D7158" s="319"/>
    </row>
    <row r="7159" spans="3:4">
      <c r="C7159" s="319"/>
      <c r="D7159" s="319"/>
    </row>
    <row r="7160" spans="3:4">
      <c r="C7160" s="319"/>
      <c r="D7160" s="319"/>
    </row>
    <row r="7161" spans="3:4">
      <c r="C7161" s="319"/>
      <c r="D7161" s="319"/>
    </row>
    <row r="7162" spans="3:4">
      <c r="C7162" s="319"/>
      <c r="D7162" s="319"/>
    </row>
    <row r="7163" spans="3:4">
      <c r="C7163" s="319"/>
      <c r="D7163" s="319"/>
    </row>
    <row r="7164" spans="3:4">
      <c r="C7164" s="319"/>
      <c r="D7164" s="319"/>
    </row>
    <row r="7165" spans="3:4">
      <c r="C7165" s="319"/>
      <c r="D7165" s="319"/>
    </row>
    <row r="7166" spans="3:4">
      <c r="C7166" s="319"/>
      <c r="D7166" s="319"/>
    </row>
    <row r="7167" spans="3:4">
      <c r="C7167" s="319"/>
      <c r="D7167" s="319"/>
    </row>
    <row r="7168" spans="3:4">
      <c r="C7168" s="319"/>
      <c r="D7168" s="319"/>
    </row>
    <row r="7169" spans="3:4">
      <c r="C7169" s="319"/>
      <c r="D7169" s="319"/>
    </row>
    <row r="7170" spans="3:4">
      <c r="C7170" s="319"/>
      <c r="D7170" s="319"/>
    </row>
    <row r="7171" spans="3:4">
      <c r="C7171" s="319"/>
      <c r="D7171" s="319"/>
    </row>
    <row r="7172" spans="3:4">
      <c r="C7172" s="319"/>
      <c r="D7172" s="319"/>
    </row>
    <row r="7173" spans="3:4">
      <c r="C7173" s="319"/>
      <c r="D7173" s="319"/>
    </row>
    <row r="7174" spans="3:4">
      <c r="C7174" s="319"/>
      <c r="D7174" s="319"/>
    </row>
    <row r="7175" spans="3:4">
      <c r="C7175" s="319"/>
      <c r="D7175" s="319"/>
    </row>
    <row r="7176" spans="3:4">
      <c r="C7176" s="319"/>
      <c r="D7176" s="319"/>
    </row>
    <row r="7177" spans="3:4">
      <c r="C7177" s="319"/>
      <c r="D7177" s="319"/>
    </row>
    <row r="7178" spans="3:4">
      <c r="C7178" s="319"/>
      <c r="D7178" s="319"/>
    </row>
    <row r="7179" spans="3:4">
      <c r="C7179" s="319"/>
      <c r="D7179" s="319"/>
    </row>
    <row r="7180" spans="3:4">
      <c r="C7180" s="319"/>
      <c r="D7180" s="319"/>
    </row>
    <row r="7181" spans="3:4">
      <c r="C7181" s="319"/>
      <c r="D7181" s="319"/>
    </row>
    <row r="7182" spans="3:4">
      <c r="C7182" s="319"/>
      <c r="D7182" s="319"/>
    </row>
    <row r="7183" spans="3:4">
      <c r="C7183" s="319"/>
      <c r="D7183" s="319"/>
    </row>
    <row r="7184" spans="3:4">
      <c r="C7184" s="319"/>
      <c r="D7184" s="319"/>
    </row>
    <row r="7185" spans="3:4">
      <c r="C7185" s="319"/>
      <c r="D7185" s="319"/>
    </row>
    <row r="7186" spans="3:4">
      <c r="C7186" s="319"/>
      <c r="D7186" s="319"/>
    </row>
    <row r="7187" spans="3:4">
      <c r="C7187" s="319"/>
      <c r="D7187" s="319"/>
    </row>
    <row r="7188" spans="3:4">
      <c r="C7188" s="319"/>
      <c r="D7188" s="319"/>
    </row>
    <row r="7189" spans="3:4">
      <c r="C7189" s="319"/>
      <c r="D7189" s="319"/>
    </row>
    <row r="7190" spans="3:4">
      <c r="C7190" s="319"/>
      <c r="D7190" s="319"/>
    </row>
    <row r="7191" spans="3:4">
      <c r="C7191" s="319"/>
      <c r="D7191" s="319"/>
    </row>
    <row r="7192" spans="3:4">
      <c r="C7192" s="319"/>
      <c r="D7192" s="319"/>
    </row>
    <row r="7193" spans="3:4">
      <c r="C7193" s="319"/>
      <c r="D7193" s="319"/>
    </row>
    <row r="7194" spans="3:4">
      <c r="C7194" s="319"/>
      <c r="D7194" s="319"/>
    </row>
    <row r="7195" spans="3:4">
      <c r="C7195" s="319"/>
      <c r="D7195" s="319"/>
    </row>
    <row r="7196" spans="3:4">
      <c r="C7196" s="319"/>
      <c r="D7196" s="319"/>
    </row>
    <row r="7197" spans="3:4">
      <c r="C7197" s="319"/>
      <c r="D7197" s="319"/>
    </row>
    <row r="7198" spans="3:4">
      <c r="C7198" s="319"/>
      <c r="D7198" s="319"/>
    </row>
    <row r="7199" spans="3:4">
      <c r="C7199" s="319"/>
      <c r="D7199" s="319"/>
    </row>
    <row r="7200" spans="3:4">
      <c r="C7200" s="319"/>
      <c r="D7200" s="319"/>
    </row>
    <row r="7201" spans="3:4">
      <c r="C7201" s="319"/>
      <c r="D7201" s="319"/>
    </row>
    <row r="7202" spans="3:4">
      <c r="C7202" s="319"/>
      <c r="D7202" s="319"/>
    </row>
    <row r="7203" spans="3:4">
      <c r="C7203" s="319"/>
      <c r="D7203" s="319"/>
    </row>
    <row r="7204" spans="3:4">
      <c r="C7204" s="319"/>
      <c r="D7204" s="319"/>
    </row>
    <row r="7205" spans="3:4">
      <c r="C7205" s="319"/>
      <c r="D7205" s="319"/>
    </row>
    <row r="7206" spans="3:4">
      <c r="C7206" s="319"/>
      <c r="D7206" s="319"/>
    </row>
    <row r="7207" spans="3:4">
      <c r="C7207" s="319"/>
      <c r="D7207" s="319"/>
    </row>
    <row r="7208" spans="3:4">
      <c r="C7208" s="319"/>
      <c r="D7208" s="319"/>
    </row>
    <row r="7209" spans="3:4">
      <c r="C7209" s="319"/>
      <c r="D7209" s="319"/>
    </row>
    <row r="7210" spans="3:4">
      <c r="C7210" s="319"/>
      <c r="D7210" s="319"/>
    </row>
    <row r="7211" spans="3:4">
      <c r="C7211" s="319"/>
      <c r="D7211" s="319"/>
    </row>
    <row r="7212" spans="3:4">
      <c r="C7212" s="319"/>
      <c r="D7212" s="319"/>
    </row>
    <row r="7213" spans="3:4">
      <c r="C7213" s="319"/>
      <c r="D7213" s="319"/>
    </row>
    <row r="7214" spans="3:4">
      <c r="C7214" s="319"/>
      <c r="D7214" s="319"/>
    </row>
    <row r="7215" spans="3:4">
      <c r="C7215" s="319"/>
      <c r="D7215" s="319"/>
    </row>
    <row r="7216" spans="3:4">
      <c r="C7216" s="319"/>
      <c r="D7216" s="319"/>
    </row>
    <row r="7217" spans="3:4">
      <c r="C7217" s="319"/>
      <c r="D7217" s="319"/>
    </row>
    <row r="7218" spans="3:4">
      <c r="C7218" s="319"/>
      <c r="D7218" s="319"/>
    </row>
    <row r="7219" spans="3:4">
      <c r="C7219" s="319"/>
      <c r="D7219" s="319"/>
    </row>
    <row r="7220" spans="3:4">
      <c r="C7220" s="319"/>
      <c r="D7220" s="319"/>
    </row>
    <row r="7221" spans="3:4">
      <c r="C7221" s="319"/>
      <c r="D7221" s="319"/>
    </row>
    <row r="7222" spans="3:4">
      <c r="C7222" s="319"/>
      <c r="D7222" s="319"/>
    </row>
    <row r="7223" spans="3:4">
      <c r="C7223" s="319"/>
      <c r="D7223" s="319"/>
    </row>
    <row r="7224" spans="3:4">
      <c r="C7224" s="319"/>
      <c r="D7224" s="319"/>
    </row>
    <row r="7225" spans="3:4">
      <c r="C7225" s="319"/>
      <c r="D7225" s="319"/>
    </row>
    <row r="7226" spans="3:4">
      <c r="C7226" s="319"/>
      <c r="D7226" s="319"/>
    </row>
    <row r="7227" spans="3:4">
      <c r="C7227" s="319"/>
      <c r="D7227" s="319"/>
    </row>
    <row r="7228" spans="3:4">
      <c r="C7228" s="319"/>
      <c r="D7228" s="319"/>
    </row>
    <row r="7229" spans="3:4">
      <c r="C7229" s="319"/>
      <c r="D7229" s="319"/>
    </row>
    <row r="7230" spans="3:4">
      <c r="C7230" s="319"/>
      <c r="D7230" s="319"/>
    </row>
    <row r="7231" spans="3:4">
      <c r="C7231" s="319"/>
      <c r="D7231" s="319"/>
    </row>
    <row r="7232" spans="3:4">
      <c r="C7232" s="319"/>
      <c r="D7232" s="319"/>
    </row>
    <row r="7233" spans="3:4">
      <c r="C7233" s="319"/>
      <c r="D7233" s="319"/>
    </row>
    <row r="7234" spans="3:4">
      <c r="C7234" s="319"/>
      <c r="D7234" s="319"/>
    </row>
    <row r="7235" spans="3:4">
      <c r="C7235" s="319"/>
      <c r="D7235" s="319"/>
    </row>
    <row r="7236" spans="3:4">
      <c r="C7236" s="319"/>
      <c r="D7236" s="319"/>
    </row>
    <row r="7237" spans="3:4">
      <c r="C7237" s="319"/>
      <c r="D7237" s="319"/>
    </row>
    <row r="7238" spans="3:4">
      <c r="C7238" s="319"/>
      <c r="D7238" s="319"/>
    </row>
    <row r="7239" spans="3:4">
      <c r="C7239" s="319"/>
      <c r="D7239" s="319"/>
    </row>
    <row r="7240" spans="3:4">
      <c r="C7240" s="319"/>
      <c r="D7240" s="319"/>
    </row>
    <row r="7241" spans="3:4">
      <c r="C7241" s="319"/>
      <c r="D7241" s="319"/>
    </row>
    <row r="7242" spans="3:4">
      <c r="C7242" s="319"/>
      <c r="D7242" s="319"/>
    </row>
    <row r="7243" spans="3:4">
      <c r="C7243" s="319"/>
      <c r="D7243" s="319"/>
    </row>
    <row r="7244" spans="3:4">
      <c r="C7244" s="319"/>
      <c r="D7244" s="319"/>
    </row>
    <row r="7245" spans="3:4">
      <c r="C7245" s="319"/>
      <c r="D7245" s="319"/>
    </row>
    <row r="7246" spans="3:4">
      <c r="C7246" s="319"/>
      <c r="D7246" s="319"/>
    </row>
    <row r="7247" spans="3:4">
      <c r="C7247" s="319"/>
      <c r="D7247" s="319"/>
    </row>
    <row r="7248" spans="3:4">
      <c r="C7248" s="319"/>
      <c r="D7248" s="319"/>
    </row>
    <row r="7249" spans="3:4">
      <c r="C7249" s="319"/>
      <c r="D7249" s="319"/>
    </row>
    <row r="7250" spans="3:4">
      <c r="C7250" s="319"/>
      <c r="D7250" s="319"/>
    </row>
    <row r="7251" spans="3:4">
      <c r="C7251" s="319"/>
      <c r="D7251" s="319"/>
    </row>
    <row r="7252" spans="3:4">
      <c r="C7252" s="319"/>
      <c r="D7252" s="319"/>
    </row>
    <row r="7253" spans="3:4">
      <c r="C7253" s="319"/>
      <c r="D7253" s="319"/>
    </row>
    <row r="7254" spans="3:4">
      <c r="C7254" s="319"/>
      <c r="D7254" s="319"/>
    </row>
    <row r="7255" spans="3:4">
      <c r="C7255" s="319"/>
      <c r="D7255" s="319"/>
    </row>
    <row r="7256" spans="3:4">
      <c r="C7256" s="319"/>
      <c r="D7256" s="319"/>
    </row>
    <row r="7257" spans="3:4">
      <c r="C7257" s="319"/>
      <c r="D7257" s="319"/>
    </row>
    <row r="7258" spans="3:4">
      <c r="C7258" s="319"/>
      <c r="D7258" s="319"/>
    </row>
    <row r="7259" spans="3:4">
      <c r="C7259" s="319"/>
      <c r="D7259" s="319"/>
    </row>
    <row r="7260" spans="3:4">
      <c r="C7260" s="319"/>
      <c r="D7260" s="319"/>
    </row>
    <row r="7261" spans="3:4">
      <c r="C7261" s="319"/>
      <c r="D7261" s="319"/>
    </row>
    <row r="7262" spans="3:4">
      <c r="C7262" s="319"/>
      <c r="D7262" s="319"/>
    </row>
    <row r="7263" spans="3:4">
      <c r="C7263" s="319"/>
      <c r="D7263" s="319"/>
    </row>
    <row r="7264" spans="3:4">
      <c r="C7264" s="319"/>
      <c r="D7264" s="319"/>
    </row>
    <row r="7265" spans="3:4">
      <c r="C7265" s="319"/>
      <c r="D7265" s="319"/>
    </row>
    <row r="7266" spans="3:4">
      <c r="C7266" s="319"/>
      <c r="D7266" s="319"/>
    </row>
    <row r="7267" spans="3:4">
      <c r="C7267" s="319"/>
      <c r="D7267" s="319"/>
    </row>
    <row r="7268" spans="3:4">
      <c r="C7268" s="319"/>
      <c r="D7268" s="319"/>
    </row>
    <row r="7269" spans="3:4">
      <c r="C7269" s="319"/>
      <c r="D7269" s="319"/>
    </row>
    <row r="7270" spans="3:4">
      <c r="C7270" s="319"/>
      <c r="D7270" s="319"/>
    </row>
    <row r="7271" spans="3:4">
      <c r="C7271" s="319"/>
      <c r="D7271" s="319"/>
    </row>
    <row r="7272" spans="3:4">
      <c r="C7272" s="319"/>
      <c r="D7272" s="319"/>
    </row>
    <row r="7273" spans="3:4">
      <c r="C7273" s="319"/>
      <c r="D7273" s="319"/>
    </row>
    <row r="7274" spans="3:4">
      <c r="C7274" s="319"/>
      <c r="D7274" s="319"/>
    </row>
    <row r="7275" spans="3:4">
      <c r="C7275" s="319"/>
      <c r="D7275" s="319"/>
    </row>
    <row r="7276" spans="3:4">
      <c r="C7276" s="319"/>
      <c r="D7276" s="319"/>
    </row>
    <row r="7277" spans="3:4">
      <c r="C7277" s="319"/>
      <c r="D7277" s="319"/>
    </row>
    <row r="7278" spans="3:4">
      <c r="C7278" s="319"/>
      <c r="D7278" s="319"/>
    </row>
    <row r="7279" spans="3:4">
      <c r="C7279" s="319"/>
      <c r="D7279" s="319"/>
    </row>
    <row r="7280" spans="3:4">
      <c r="C7280" s="319"/>
      <c r="D7280" s="319"/>
    </row>
    <row r="7281" spans="3:4">
      <c r="C7281" s="319"/>
      <c r="D7281" s="319"/>
    </row>
    <row r="7282" spans="3:4">
      <c r="C7282" s="319"/>
      <c r="D7282" s="319"/>
    </row>
    <row r="7283" spans="3:4">
      <c r="C7283" s="319"/>
      <c r="D7283" s="319"/>
    </row>
    <row r="7284" spans="3:4">
      <c r="C7284" s="319"/>
      <c r="D7284" s="319"/>
    </row>
    <row r="7285" spans="3:4">
      <c r="C7285" s="319"/>
      <c r="D7285" s="319"/>
    </row>
    <row r="7286" spans="3:4">
      <c r="C7286" s="319"/>
      <c r="D7286" s="319"/>
    </row>
    <row r="7287" spans="3:4">
      <c r="C7287" s="319"/>
      <c r="D7287" s="319"/>
    </row>
    <row r="7288" spans="3:4">
      <c r="C7288" s="319"/>
      <c r="D7288" s="319"/>
    </row>
    <row r="7289" spans="3:4">
      <c r="C7289" s="319"/>
      <c r="D7289" s="319"/>
    </row>
    <row r="7290" spans="3:4">
      <c r="C7290" s="319"/>
      <c r="D7290" s="319"/>
    </row>
    <row r="7291" spans="3:4">
      <c r="C7291" s="319"/>
      <c r="D7291" s="319"/>
    </row>
    <row r="7292" spans="3:4">
      <c r="C7292" s="319"/>
      <c r="D7292" s="319"/>
    </row>
    <row r="7293" spans="3:4">
      <c r="C7293" s="319"/>
      <c r="D7293" s="319"/>
    </row>
    <row r="7294" spans="3:4">
      <c r="C7294" s="319"/>
      <c r="D7294" s="319"/>
    </row>
    <row r="7295" spans="3:4">
      <c r="C7295" s="319"/>
      <c r="D7295" s="319"/>
    </row>
    <row r="7296" spans="3:4">
      <c r="C7296" s="319"/>
      <c r="D7296" s="319"/>
    </row>
    <row r="7297" spans="3:4">
      <c r="C7297" s="319"/>
      <c r="D7297" s="319"/>
    </row>
    <row r="7298" spans="3:4">
      <c r="C7298" s="319"/>
      <c r="D7298" s="319"/>
    </row>
    <row r="7299" spans="3:4">
      <c r="C7299" s="319"/>
      <c r="D7299" s="319"/>
    </row>
    <row r="7300" spans="3:4">
      <c r="C7300" s="319"/>
      <c r="D7300" s="319"/>
    </row>
    <row r="7301" spans="3:4">
      <c r="C7301" s="319"/>
      <c r="D7301" s="319"/>
    </row>
    <row r="7302" spans="3:4">
      <c r="C7302" s="319"/>
      <c r="D7302" s="319"/>
    </row>
    <row r="7303" spans="3:4">
      <c r="C7303" s="319"/>
      <c r="D7303" s="319"/>
    </row>
    <row r="7304" spans="3:4">
      <c r="C7304" s="319"/>
      <c r="D7304" s="319"/>
    </row>
    <row r="7305" spans="3:4">
      <c r="C7305" s="319"/>
      <c r="D7305" s="319"/>
    </row>
    <row r="7306" spans="3:4">
      <c r="C7306" s="319"/>
      <c r="D7306" s="319"/>
    </row>
    <row r="7307" spans="3:4">
      <c r="C7307" s="319"/>
      <c r="D7307" s="319"/>
    </row>
    <row r="7308" spans="3:4">
      <c r="C7308" s="319"/>
      <c r="D7308" s="319"/>
    </row>
    <row r="7309" spans="3:4">
      <c r="C7309" s="319"/>
      <c r="D7309" s="319"/>
    </row>
    <row r="7310" spans="3:4">
      <c r="C7310" s="319"/>
      <c r="D7310" s="319"/>
    </row>
    <row r="7311" spans="3:4">
      <c r="C7311" s="319"/>
      <c r="D7311" s="319"/>
    </row>
    <row r="7312" spans="3:4">
      <c r="C7312" s="319"/>
      <c r="D7312" s="319"/>
    </row>
    <row r="7313" spans="3:4">
      <c r="C7313" s="319"/>
      <c r="D7313" s="319"/>
    </row>
    <row r="7314" spans="3:4">
      <c r="C7314" s="319"/>
      <c r="D7314" s="319"/>
    </row>
    <row r="7315" spans="3:4">
      <c r="C7315" s="319"/>
      <c r="D7315" s="319"/>
    </row>
    <row r="7316" spans="3:4">
      <c r="C7316" s="319"/>
      <c r="D7316" s="319"/>
    </row>
    <row r="7317" spans="3:4">
      <c r="C7317" s="319"/>
      <c r="D7317" s="319"/>
    </row>
    <row r="7318" spans="3:4">
      <c r="C7318" s="319"/>
      <c r="D7318" s="319"/>
    </row>
    <row r="7319" spans="3:4">
      <c r="C7319" s="319"/>
      <c r="D7319" s="319"/>
    </row>
    <row r="7320" spans="3:4">
      <c r="C7320" s="319"/>
      <c r="D7320" s="319"/>
    </row>
    <row r="7321" spans="3:4">
      <c r="C7321" s="319"/>
      <c r="D7321" s="319"/>
    </row>
    <row r="7322" spans="3:4">
      <c r="C7322" s="319"/>
      <c r="D7322" s="319"/>
    </row>
    <row r="7323" spans="3:4">
      <c r="C7323" s="319"/>
      <c r="D7323" s="319"/>
    </row>
    <row r="7324" spans="3:4">
      <c r="C7324" s="319"/>
      <c r="D7324" s="319"/>
    </row>
    <row r="7325" spans="3:4">
      <c r="C7325" s="319"/>
      <c r="D7325" s="319"/>
    </row>
    <row r="7326" spans="3:4">
      <c r="C7326" s="319"/>
      <c r="D7326" s="319"/>
    </row>
    <row r="7327" spans="3:4">
      <c r="C7327" s="319"/>
      <c r="D7327" s="319"/>
    </row>
    <row r="7328" spans="3:4">
      <c r="C7328" s="319"/>
      <c r="D7328" s="319"/>
    </row>
    <row r="7329" spans="3:4">
      <c r="C7329" s="319"/>
      <c r="D7329" s="319"/>
    </row>
    <row r="7330" spans="3:4">
      <c r="C7330" s="319"/>
      <c r="D7330" s="319"/>
    </row>
    <row r="7331" spans="3:4">
      <c r="C7331" s="319"/>
      <c r="D7331" s="319"/>
    </row>
    <row r="7332" spans="3:4">
      <c r="C7332" s="319"/>
      <c r="D7332" s="319"/>
    </row>
    <row r="7333" spans="3:4">
      <c r="C7333" s="319"/>
      <c r="D7333" s="319"/>
    </row>
    <row r="7334" spans="3:4">
      <c r="C7334" s="319"/>
      <c r="D7334" s="319"/>
    </row>
    <row r="7335" spans="3:4">
      <c r="C7335" s="319"/>
      <c r="D7335" s="319"/>
    </row>
    <row r="7336" spans="3:4">
      <c r="C7336" s="319"/>
      <c r="D7336" s="319"/>
    </row>
    <row r="7337" spans="3:4">
      <c r="C7337" s="319"/>
      <c r="D7337" s="319"/>
    </row>
    <row r="7338" spans="3:4">
      <c r="C7338" s="319"/>
      <c r="D7338" s="319"/>
    </row>
    <row r="7339" spans="3:4">
      <c r="C7339" s="319"/>
      <c r="D7339" s="319"/>
    </row>
    <row r="7340" spans="3:4">
      <c r="C7340" s="319"/>
      <c r="D7340" s="319"/>
    </row>
    <row r="7341" spans="3:4">
      <c r="C7341" s="319"/>
      <c r="D7341" s="319"/>
    </row>
    <row r="7342" spans="3:4">
      <c r="C7342" s="319"/>
      <c r="D7342" s="319"/>
    </row>
    <row r="7343" spans="3:4">
      <c r="C7343" s="319"/>
      <c r="D7343" s="319"/>
    </row>
    <row r="7344" spans="3:4">
      <c r="C7344" s="319"/>
      <c r="D7344" s="319"/>
    </row>
    <row r="7345" spans="3:4">
      <c r="C7345" s="319"/>
      <c r="D7345" s="319"/>
    </row>
    <row r="7346" spans="3:4">
      <c r="C7346" s="319"/>
      <c r="D7346" s="319"/>
    </row>
    <row r="7347" spans="3:4">
      <c r="C7347" s="319"/>
      <c r="D7347" s="319"/>
    </row>
    <row r="7348" spans="3:4">
      <c r="C7348" s="319"/>
      <c r="D7348" s="319"/>
    </row>
    <row r="7349" spans="3:4">
      <c r="C7349" s="319"/>
      <c r="D7349" s="319"/>
    </row>
    <row r="7350" spans="3:4">
      <c r="C7350" s="319"/>
      <c r="D7350" s="319"/>
    </row>
    <row r="7351" spans="3:4">
      <c r="C7351" s="319"/>
      <c r="D7351" s="319"/>
    </row>
    <row r="7352" spans="3:4">
      <c r="C7352" s="319"/>
      <c r="D7352" s="319"/>
    </row>
    <row r="7353" spans="3:4">
      <c r="C7353" s="319"/>
      <c r="D7353" s="319"/>
    </row>
    <row r="7354" spans="3:4">
      <c r="C7354" s="319"/>
      <c r="D7354" s="319"/>
    </row>
    <row r="7355" spans="3:4">
      <c r="C7355" s="319"/>
      <c r="D7355" s="319"/>
    </row>
    <row r="7356" spans="3:4">
      <c r="C7356" s="319"/>
      <c r="D7356" s="319"/>
    </row>
    <row r="7357" spans="3:4">
      <c r="C7357" s="319"/>
      <c r="D7357" s="319"/>
    </row>
    <row r="7358" spans="3:4">
      <c r="C7358" s="319"/>
      <c r="D7358" s="319"/>
    </row>
    <row r="7359" spans="3:4">
      <c r="C7359" s="319"/>
      <c r="D7359" s="319"/>
    </row>
    <row r="7360" spans="3:4">
      <c r="C7360" s="319"/>
      <c r="D7360" s="319"/>
    </row>
    <row r="7361" spans="3:4">
      <c r="C7361" s="319"/>
      <c r="D7361" s="319"/>
    </row>
    <row r="7362" spans="3:4">
      <c r="C7362" s="319"/>
      <c r="D7362" s="319"/>
    </row>
    <row r="7363" spans="3:4">
      <c r="C7363" s="319"/>
      <c r="D7363" s="319"/>
    </row>
    <row r="7364" spans="3:4">
      <c r="C7364" s="319"/>
      <c r="D7364" s="319"/>
    </row>
    <row r="7365" spans="3:4">
      <c r="C7365" s="319"/>
      <c r="D7365" s="319"/>
    </row>
    <row r="7366" spans="3:4">
      <c r="C7366" s="319"/>
      <c r="D7366" s="319"/>
    </row>
    <row r="7367" spans="3:4">
      <c r="C7367" s="319"/>
      <c r="D7367" s="319"/>
    </row>
    <row r="7368" spans="3:4">
      <c r="C7368" s="319"/>
      <c r="D7368" s="319"/>
    </row>
    <row r="7369" spans="3:4">
      <c r="C7369" s="319"/>
      <c r="D7369" s="319"/>
    </row>
    <row r="7370" spans="3:4">
      <c r="C7370" s="319"/>
      <c r="D7370" s="319"/>
    </row>
    <row r="7371" spans="3:4">
      <c r="C7371" s="319"/>
      <c r="D7371" s="319"/>
    </row>
    <row r="7372" spans="3:4">
      <c r="C7372" s="319"/>
      <c r="D7372" s="319"/>
    </row>
    <row r="7373" spans="3:4">
      <c r="C7373" s="319"/>
      <c r="D7373" s="319"/>
    </row>
    <row r="7374" spans="3:4">
      <c r="C7374" s="319"/>
      <c r="D7374" s="319"/>
    </row>
    <row r="7375" spans="3:4">
      <c r="C7375" s="319"/>
      <c r="D7375" s="319"/>
    </row>
    <row r="7376" spans="3:4">
      <c r="C7376" s="319"/>
      <c r="D7376" s="319"/>
    </row>
    <row r="7377" spans="3:4">
      <c r="C7377" s="319"/>
      <c r="D7377" s="319"/>
    </row>
    <row r="7378" spans="3:4">
      <c r="C7378" s="319"/>
      <c r="D7378" s="319"/>
    </row>
    <row r="7379" spans="3:4">
      <c r="C7379" s="319"/>
      <c r="D7379" s="319"/>
    </row>
    <row r="7380" spans="3:4">
      <c r="C7380" s="319"/>
      <c r="D7380" s="319"/>
    </row>
    <row r="7381" spans="3:4">
      <c r="C7381" s="319"/>
      <c r="D7381" s="319"/>
    </row>
    <row r="7382" spans="3:4">
      <c r="C7382" s="319"/>
      <c r="D7382" s="319"/>
    </row>
    <row r="7383" spans="3:4">
      <c r="C7383" s="319"/>
      <c r="D7383" s="319"/>
    </row>
    <row r="7384" spans="3:4">
      <c r="C7384" s="319"/>
      <c r="D7384" s="319"/>
    </row>
    <row r="7385" spans="3:4">
      <c r="C7385" s="319"/>
      <c r="D7385" s="319"/>
    </row>
    <row r="7386" spans="3:4">
      <c r="C7386" s="319"/>
      <c r="D7386" s="319"/>
    </row>
    <row r="7387" spans="3:4">
      <c r="C7387" s="319"/>
      <c r="D7387" s="319"/>
    </row>
    <row r="7388" spans="3:4">
      <c r="C7388" s="319"/>
      <c r="D7388" s="319"/>
    </row>
    <row r="7389" spans="3:4">
      <c r="C7389" s="319"/>
      <c r="D7389" s="319"/>
    </row>
    <row r="7390" spans="3:4">
      <c r="C7390" s="319"/>
      <c r="D7390" s="319"/>
    </row>
    <row r="7391" spans="3:4">
      <c r="C7391" s="319"/>
      <c r="D7391" s="319"/>
    </row>
    <row r="7392" spans="3:4">
      <c r="C7392" s="319"/>
      <c r="D7392" s="319"/>
    </row>
    <row r="7393" spans="3:4">
      <c r="C7393" s="319"/>
      <c r="D7393" s="319"/>
    </row>
    <row r="7394" spans="3:4">
      <c r="C7394" s="319"/>
      <c r="D7394" s="319"/>
    </row>
    <row r="7395" spans="3:4">
      <c r="C7395" s="319"/>
      <c r="D7395" s="319"/>
    </row>
    <row r="7396" spans="3:4">
      <c r="C7396" s="319"/>
      <c r="D7396" s="319"/>
    </row>
    <row r="7397" spans="3:4">
      <c r="C7397" s="319"/>
      <c r="D7397" s="319"/>
    </row>
    <row r="7398" spans="3:4">
      <c r="C7398" s="319"/>
      <c r="D7398" s="319"/>
    </row>
    <row r="7399" spans="3:4">
      <c r="C7399" s="319"/>
      <c r="D7399" s="319"/>
    </row>
    <row r="7400" spans="3:4">
      <c r="C7400" s="319"/>
      <c r="D7400" s="319"/>
    </row>
    <row r="7401" spans="3:4">
      <c r="C7401" s="319"/>
      <c r="D7401" s="319"/>
    </row>
    <row r="7402" spans="3:4">
      <c r="C7402" s="319"/>
      <c r="D7402" s="319"/>
    </row>
    <row r="7403" spans="3:4">
      <c r="C7403" s="319"/>
      <c r="D7403" s="319"/>
    </row>
    <row r="7404" spans="3:4">
      <c r="C7404" s="319"/>
      <c r="D7404" s="319"/>
    </row>
    <row r="7405" spans="3:4">
      <c r="C7405" s="319"/>
      <c r="D7405" s="319"/>
    </row>
    <row r="7406" spans="3:4">
      <c r="C7406" s="319"/>
      <c r="D7406" s="319"/>
    </row>
    <row r="7407" spans="3:4">
      <c r="C7407" s="319"/>
      <c r="D7407" s="319"/>
    </row>
    <row r="7408" spans="3:4">
      <c r="C7408" s="319"/>
      <c r="D7408" s="319"/>
    </row>
    <row r="7409" spans="3:4">
      <c r="C7409" s="319"/>
      <c r="D7409" s="319"/>
    </row>
    <row r="7410" spans="3:4">
      <c r="C7410" s="319"/>
      <c r="D7410" s="319"/>
    </row>
    <row r="7411" spans="3:4">
      <c r="C7411" s="319"/>
      <c r="D7411" s="319"/>
    </row>
    <row r="7412" spans="3:4">
      <c r="C7412" s="319"/>
      <c r="D7412" s="319"/>
    </row>
    <row r="7413" spans="3:4">
      <c r="C7413" s="319"/>
      <c r="D7413" s="319"/>
    </row>
    <row r="7414" spans="3:4">
      <c r="C7414" s="319"/>
      <c r="D7414" s="319"/>
    </row>
    <row r="7415" spans="3:4">
      <c r="C7415" s="319"/>
      <c r="D7415" s="319"/>
    </row>
    <row r="7416" spans="3:4">
      <c r="C7416" s="319"/>
      <c r="D7416" s="319"/>
    </row>
    <row r="7417" spans="3:4">
      <c r="C7417" s="319"/>
      <c r="D7417" s="319"/>
    </row>
    <row r="7418" spans="3:4">
      <c r="C7418" s="319"/>
      <c r="D7418" s="319"/>
    </row>
    <row r="7419" spans="3:4">
      <c r="C7419" s="319"/>
      <c r="D7419" s="319"/>
    </row>
    <row r="7420" spans="3:4">
      <c r="C7420" s="319"/>
      <c r="D7420" s="319"/>
    </row>
    <row r="7421" spans="3:4">
      <c r="C7421" s="319"/>
      <c r="D7421" s="319"/>
    </row>
    <row r="7422" spans="3:4">
      <c r="C7422" s="319"/>
      <c r="D7422" s="319"/>
    </row>
    <row r="7423" spans="3:4">
      <c r="C7423" s="319"/>
      <c r="D7423" s="319"/>
    </row>
    <row r="7424" spans="3:4">
      <c r="C7424" s="319"/>
      <c r="D7424" s="319"/>
    </row>
    <row r="7425" spans="3:4">
      <c r="C7425" s="319"/>
      <c r="D7425" s="319"/>
    </row>
    <row r="7426" spans="3:4">
      <c r="C7426" s="319"/>
      <c r="D7426" s="319"/>
    </row>
    <row r="7427" spans="3:4">
      <c r="C7427" s="319"/>
      <c r="D7427" s="319"/>
    </row>
    <row r="7428" spans="3:4">
      <c r="C7428" s="319"/>
      <c r="D7428" s="319"/>
    </row>
    <row r="7429" spans="3:4">
      <c r="C7429" s="319"/>
      <c r="D7429" s="319"/>
    </row>
    <row r="7430" spans="3:4">
      <c r="C7430" s="319"/>
      <c r="D7430" s="319"/>
    </row>
    <row r="7431" spans="3:4">
      <c r="C7431" s="319"/>
      <c r="D7431" s="319"/>
    </row>
    <row r="7432" spans="3:4">
      <c r="C7432" s="319"/>
      <c r="D7432" s="319"/>
    </row>
    <row r="7433" spans="3:4">
      <c r="C7433" s="319"/>
      <c r="D7433" s="319"/>
    </row>
    <row r="7434" spans="3:4">
      <c r="C7434" s="319"/>
      <c r="D7434" s="319"/>
    </row>
    <row r="7435" spans="3:4">
      <c r="C7435" s="319"/>
      <c r="D7435" s="319"/>
    </row>
    <row r="7436" spans="3:4">
      <c r="C7436" s="319"/>
      <c r="D7436" s="319"/>
    </row>
    <row r="7437" spans="3:4">
      <c r="C7437" s="319"/>
      <c r="D7437" s="319"/>
    </row>
    <row r="7438" spans="3:4">
      <c r="C7438" s="319"/>
      <c r="D7438" s="319"/>
    </row>
    <row r="7439" spans="3:4">
      <c r="C7439" s="319"/>
      <c r="D7439" s="319"/>
    </row>
    <row r="7440" spans="3:4">
      <c r="C7440" s="319"/>
      <c r="D7440" s="319"/>
    </row>
    <row r="7441" spans="3:4">
      <c r="C7441" s="319"/>
      <c r="D7441" s="319"/>
    </row>
    <row r="7442" spans="3:4">
      <c r="C7442" s="319"/>
      <c r="D7442" s="319"/>
    </row>
    <row r="7443" spans="3:4">
      <c r="C7443" s="319"/>
      <c r="D7443" s="319"/>
    </row>
    <row r="7444" spans="3:4">
      <c r="C7444" s="319"/>
      <c r="D7444" s="319"/>
    </row>
    <row r="7445" spans="3:4">
      <c r="C7445" s="319"/>
      <c r="D7445" s="319"/>
    </row>
    <row r="7446" spans="3:4">
      <c r="C7446" s="319"/>
      <c r="D7446" s="319"/>
    </row>
    <row r="7447" spans="3:4">
      <c r="C7447" s="319"/>
      <c r="D7447" s="319"/>
    </row>
    <row r="7448" spans="3:4">
      <c r="C7448" s="319"/>
      <c r="D7448" s="319"/>
    </row>
    <row r="7449" spans="3:4">
      <c r="C7449" s="319"/>
      <c r="D7449" s="319"/>
    </row>
    <row r="7450" spans="3:4">
      <c r="C7450" s="319"/>
      <c r="D7450" s="319"/>
    </row>
    <row r="7451" spans="3:4">
      <c r="C7451" s="319"/>
      <c r="D7451" s="319"/>
    </row>
    <row r="7452" spans="3:4">
      <c r="C7452" s="319"/>
      <c r="D7452" s="319"/>
    </row>
    <row r="7453" spans="3:4">
      <c r="C7453" s="319"/>
      <c r="D7453" s="319"/>
    </row>
    <row r="7454" spans="3:4">
      <c r="C7454" s="319"/>
      <c r="D7454" s="319"/>
    </row>
    <row r="7455" spans="3:4">
      <c r="C7455" s="319"/>
      <c r="D7455" s="319"/>
    </row>
    <row r="7456" spans="3:4">
      <c r="C7456" s="319"/>
      <c r="D7456" s="319"/>
    </row>
    <row r="7457" spans="3:4">
      <c r="C7457" s="319"/>
      <c r="D7457" s="319"/>
    </row>
    <row r="7458" spans="3:4">
      <c r="C7458" s="319"/>
      <c r="D7458" s="319"/>
    </row>
    <row r="7459" spans="3:4">
      <c r="C7459" s="319"/>
      <c r="D7459" s="319"/>
    </row>
    <row r="7460" spans="3:4">
      <c r="C7460" s="319"/>
      <c r="D7460" s="319"/>
    </row>
    <row r="7461" spans="3:4">
      <c r="C7461" s="319"/>
      <c r="D7461" s="319"/>
    </row>
    <row r="7462" spans="3:4">
      <c r="C7462" s="319"/>
      <c r="D7462" s="319"/>
    </row>
    <row r="7463" spans="3:4">
      <c r="C7463" s="319"/>
      <c r="D7463" s="319"/>
    </row>
    <row r="7464" spans="3:4">
      <c r="C7464" s="319"/>
      <c r="D7464" s="319"/>
    </row>
    <row r="7465" spans="3:4">
      <c r="C7465" s="319"/>
      <c r="D7465" s="319"/>
    </row>
    <row r="7466" spans="3:4">
      <c r="C7466" s="319"/>
      <c r="D7466" s="319"/>
    </row>
    <row r="7467" spans="3:4">
      <c r="C7467" s="319"/>
      <c r="D7467" s="319"/>
    </row>
    <row r="7468" spans="3:4">
      <c r="C7468" s="319"/>
      <c r="D7468" s="319"/>
    </row>
    <row r="7469" spans="3:4">
      <c r="C7469" s="319"/>
      <c r="D7469" s="319"/>
    </row>
    <row r="7470" spans="3:4">
      <c r="C7470" s="319"/>
      <c r="D7470" s="319"/>
    </row>
    <row r="7471" spans="3:4">
      <c r="C7471" s="319"/>
      <c r="D7471" s="319"/>
    </row>
    <row r="7472" spans="3:4">
      <c r="C7472" s="319"/>
      <c r="D7472" s="319"/>
    </row>
    <row r="7473" spans="3:4">
      <c r="C7473" s="319"/>
      <c r="D7473" s="319"/>
    </row>
    <row r="7474" spans="3:4">
      <c r="C7474" s="319"/>
      <c r="D7474" s="319"/>
    </row>
    <row r="7475" spans="3:4">
      <c r="C7475" s="319"/>
      <c r="D7475" s="319"/>
    </row>
    <row r="7476" spans="3:4">
      <c r="C7476" s="319"/>
      <c r="D7476" s="319"/>
    </row>
    <row r="7477" spans="3:4">
      <c r="C7477" s="319"/>
      <c r="D7477" s="319"/>
    </row>
    <row r="7478" spans="3:4">
      <c r="C7478" s="319"/>
      <c r="D7478" s="319"/>
    </row>
    <row r="7479" spans="3:4">
      <c r="C7479" s="319"/>
      <c r="D7479" s="319"/>
    </row>
    <row r="7480" spans="3:4">
      <c r="C7480" s="319"/>
      <c r="D7480" s="319"/>
    </row>
    <row r="7481" spans="3:4">
      <c r="C7481" s="319"/>
      <c r="D7481" s="319"/>
    </row>
    <row r="7482" spans="3:4">
      <c r="C7482" s="319"/>
      <c r="D7482" s="319"/>
    </row>
    <row r="7483" spans="3:4">
      <c r="C7483" s="319"/>
      <c r="D7483" s="319"/>
    </row>
    <row r="7484" spans="3:4">
      <c r="C7484" s="319"/>
      <c r="D7484" s="319"/>
    </row>
    <row r="7485" spans="3:4">
      <c r="C7485" s="319"/>
      <c r="D7485" s="319"/>
    </row>
    <row r="7486" spans="3:4">
      <c r="C7486" s="319"/>
      <c r="D7486" s="319"/>
    </row>
    <row r="7487" spans="3:4">
      <c r="C7487" s="319"/>
      <c r="D7487" s="319"/>
    </row>
    <row r="7488" spans="3:4">
      <c r="C7488" s="319"/>
      <c r="D7488" s="319"/>
    </row>
    <row r="7489" spans="3:4">
      <c r="C7489" s="319"/>
      <c r="D7489" s="319"/>
    </row>
    <row r="7490" spans="3:4">
      <c r="C7490" s="319"/>
      <c r="D7490" s="319"/>
    </row>
    <row r="7491" spans="3:4">
      <c r="C7491" s="319"/>
      <c r="D7491" s="319"/>
    </row>
    <row r="7492" spans="3:4">
      <c r="C7492" s="319"/>
      <c r="D7492" s="319"/>
    </row>
    <row r="7493" spans="3:4">
      <c r="C7493" s="319"/>
      <c r="D7493" s="319"/>
    </row>
    <row r="7494" spans="3:4">
      <c r="C7494" s="319"/>
      <c r="D7494" s="319"/>
    </row>
    <row r="7495" spans="3:4">
      <c r="C7495" s="319"/>
      <c r="D7495" s="319"/>
    </row>
    <row r="7496" spans="3:4">
      <c r="C7496" s="319"/>
      <c r="D7496" s="319"/>
    </row>
    <row r="7497" spans="3:4">
      <c r="C7497" s="319"/>
      <c r="D7497" s="319"/>
    </row>
    <row r="7498" spans="3:4">
      <c r="C7498" s="319"/>
      <c r="D7498" s="319"/>
    </row>
    <row r="7499" spans="3:4">
      <c r="C7499" s="319"/>
      <c r="D7499" s="319"/>
    </row>
    <row r="7500" spans="3:4">
      <c r="C7500" s="319"/>
      <c r="D7500" s="319"/>
    </row>
    <row r="7501" spans="3:4">
      <c r="C7501" s="319"/>
      <c r="D7501" s="319"/>
    </row>
    <row r="7502" spans="3:4">
      <c r="C7502" s="319"/>
      <c r="D7502" s="319"/>
    </row>
    <row r="7503" spans="3:4">
      <c r="C7503" s="319"/>
      <c r="D7503" s="319"/>
    </row>
    <row r="7504" spans="3:4">
      <c r="C7504" s="319"/>
      <c r="D7504" s="319"/>
    </row>
    <row r="7505" spans="3:4">
      <c r="C7505" s="319"/>
      <c r="D7505" s="319"/>
    </row>
    <row r="7506" spans="3:4">
      <c r="C7506" s="319"/>
      <c r="D7506" s="319"/>
    </row>
    <row r="7507" spans="3:4">
      <c r="C7507" s="319"/>
      <c r="D7507" s="319"/>
    </row>
    <row r="7508" spans="3:4">
      <c r="C7508" s="319"/>
      <c r="D7508" s="319"/>
    </row>
    <row r="7509" spans="3:4">
      <c r="C7509" s="319"/>
      <c r="D7509" s="319"/>
    </row>
    <row r="7510" spans="3:4">
      <c r="C7510" s="319"/>
      <c r="D7510" s="319"/>
    </row>
    <row r="7511" spans="3:4">
      <c r="C7511" s="319"/>
      <c r="D7511" s="319"/>
    </row>
    <row r="7512" spans="3:4">
      <c r="C7512" s="319"/>
      <c r="D7512" s="319"/>
    </row>
    <row r="7513" spans="3:4">
      <c r="C7513" s="319"/>
      <c r="D7513" s="319"/>
    </row>
    <row r="7514" spans="3:4">
      <c r="C7514" s="319"/>
      <c r="D7514" s="319"/>
    </row>
    <row r="7515" spans="3:4">
      <c r="C7515" s="319"/>
      <c r="D7515" s="319"/>
    </row>
    <row r="7516" spans="3:4">
      <c r="C7516" s="319"/>
      <c r="D7516" s="319"/>
    </row>
    <row r="7517" spans="3:4">
      <c r="C7517" s="319"/>
      <c r="D7517" s="319"/>
    </row>
    <row r="7518" spans="3:4">
      <c r="C7518" s="319"/>
      <c r="D7518" s="319"/>
    </row>
    <row r="7519" spans="3:4">
      <c r="C7519" s="319"/>
      <c r="D7519" s="319"/>
    </row>
    <row r="7520" spans="3:4">
      <c r="C7520" s="319"/>
      <c r="D7520" s="319"/>
    </row>
    <row r="7521" spans="3:4">
      <c r="C7521" s="319"/>
      <c r="D7521" s="319"/>
    </row>
    <row r="7522" spans="3:4">
      <c r="C7522" s="319"/>
      <c r="D7522" s="319"/>
    </row>
    <row r="7523" spans="3:4">
      <c r="C7523" s="319"/>
      <c r="D7523" s="319"/>
    </row>
    <row r="7524" spans="3:4">
      <c r="C7524" s="319"/>
      <c r="D7524" s="319"/>
    </row>
    <row r="7525" spans="3:4">
      <c r="C7525" s="319"/>
      <c r="D7525" s="319"/>
    </row>
    <row r="7526" spans="3:4">
      <c r="C7526" s="319"/>
      <c r="D7526" s="319"/>
    </row>
    <row r="7527" spans="3:4">
      <c r="C7527" s="319"/>
      <c r="D7527" s="319"/>
    </row>
    <row r="7528" spans="3:4">
      <c r="C7528" s="319"/>
      <c r="D7528" s="319"/>
    </row>
    <row r="7529" spans="3:4">
      <c r="C7529" s="319"/>
      <c r="D7529" s="319"/>
    </row>
    <row r="7530" spans="3:4">
      <c r="C7530" s="319"/>
      <c r="D7530" s="319"/>
    </row>
    <row r="7531" spans="3:4">
      <c r="C7531" s="319"/>
      <c r="D7531" s="319"/>
    </row>
    <row r="7532" spans="3:4">
      <c r="C7532" s="319"/>
      <c r="D7532" s="319"/>
    </row>
    <row r="7533" spans="3:4">
      <c r="C7533" s="319"/>
      <c r="D7533" s="319"/>
    </row>
    <row r="7534" spans="3:4">
      <c r="C7534" s="319"/>
      <c r="D7534" s="319"/>
    </row>
    <row r="7535" spans="3:4">
      <c r="C7535" s="319"/>
      <c r="D7535" s="319"/>
    </row>
    <row r="7536" spans="3:4">
      <c r="C7536" s="319"/>
      <c r="D7536" s="319"/>
    </row>
    <row r="7537" spans="3:4">
      <c r="C7537" s="319"/>
      <c r="D7537" s="319"/>
    </row>
    <row r="7538" spans="3:4">
      <c r="C7538" s="319"/>
      <c r="D7538" s="319"/>
    </row>
    <row r="7539" spans="3:4">
      <c r="C7539" s="319"/>
      <c r="D7539" s="319"/>
    </row>
    <row r="7540" spans="3:4">
      <c r="C7540" s="319"/>
      <c r="D7540" s="319"/>
    </row>
    <row r="7541" spans="3:4">
      <c r="C7541" s="319"/>
      <c r="D7541" s="319"/>
    </row>
    <row r="7542" spans="3:4">
      <c r="C7542" s="319"/>
      <c r="D7542" s="319"/>
    </row>
    <row r="7543" spans="3:4">
      <c r="C7543" s="319"/>
      <c r="D7543" s="319"/>
    </row>
    <row r="7544" spans="3:4">
      <c r="C7544" s="319"/>
      <c r="D7544" s="319"/>
    </row>
    <row r="7545" spans="3:4">
      <c r="C7545" s="319"/>
      <c r="D7545" s="319"/>
    </row>
    <row r="7546" spans="3:4">
      <c r="C7546" s="319"/>
      <c r="D7546" s="319"/>
    </row>
    <row r="7547" spans="3:4">
      <c r="C7547" s="319"/>
      <c r="D7547" s="319"/>
    </row>
    <row r="7548" spans="3:4">
      <c r="C7548" s="319"/>
      <c r="D7548" s="319"/>
    </row>
    <row r="7549" spans="3:4">
      <c r="C7549" s="319"/>
      <c r="D7549" s="319"/>
    </row>
    <row r="7550" spans="3:4">
      <c r="C7550" s="319"/>
      <c r="D7550" s="319"/>
    </row>
    <row r="7551" spans="3:4">
      <c r="C7551" s="319"/>
      <c r="D7551" s="319"/>
    </row>
    <row r="7552" spans="3:4">
      <c r="C7552" s="319"/>
      <c r="D7552" s="319"/>
    </row>
    <row r="7553" spans="3:4">
      <c r="C7553" s="319"/>
      <c r="D7553" s="319"/>
    </row>
    <row r="7554" spans="3:4">
      <c r="C7554" s="319"/>
      <c r="D7554" s="319"/>
    </row>
    <row r="7555" spans="3:4">
      <c r="C7555" s="319"/>
      <c r="D7555" s="319"/>
    </row>
    <row r="7556" spans="3:4">
      <c r="C7556" s="319"/>
      <c r="D7556" s="319"/>
    </row>
    <row r="7557" spans="3:4">
      <c r="C7557" s="319"/>
      <c r="D7557" s="319"/>
    </row>
    <row r="7558" spans="3:4">
      <c r="C7558" s="319"/>
      <c r="D7558" s="319"/>
    </row>
    <row r="7559" spans="3:4">
      <c r="C7559" s="319"/>
      <c r="D7559" s="319"/>
    </row>
    <row r="7560" spans="3:4">
      <c r="C7560" s="319"/>
      <c r="D7560" s="319"/>
    </row>
    <row r="7561" spans="3:4">
      <c r="C7561" s="319"/>
      <c r="D7561" s="319"/>
    </row>
    <row r="7562" spans="3:4">
      <c r="C7562" s="319"/>
      <c r="D7562" s="319"/>
    </row>
    <row r="7563" spans="3:4">
      <c r="C7563" s="319"/>
      <c r="D7563" s="319"/>
    </row>
    <row r="7564" spans="3:4">
      <c r="C7564" s="319"/>
      <c r="D7564" s="319"/>
    </row>
    <row r="7565" spans="3:4">
      <c r="C7565" s="319"/>
      <c r="D7565" s="319"/>
    </row>
    <row r="7566" spans="3:4">
      <c r="C7566" s="319"/>
      <c r="D7566" s="319"/>
    </row>
    <row r="7567" spans="3:4">
      <c r="C7567" s="319"/>
      <c r="D7567" s="319"/>
    </row>
    <row r="7568" spans="3:4">
      <c r="C7568" s="319"/>
      <c r="D7568" s="319"/>
    </row>
    <row r="7569" spans="3:4">
      <c r="C7569" s="319"/>
      <c r="D7569" s="319"/>
    </row>
    <row r="7570" spans="3:4">
      <c r="C7570" s="319"/>
      <c r="D7570" s="319"/>
    </row>
    <row r="7571" spans="3:4">
      <c r="C7571" s="319"/>
      <c r="D7571" s="319"/>
    </row>
    <row r="7572" spans="3:4">
      <c r="C7572" s="319"/>
      <c r="D7572" s="319"/>
    </row>
    <row r="7573" spans="3:4">
      <c r="C7573" s="319"/>
      <c r="D7573" s="319"/>
    </row>
    <row r="7574" spans="3:4">
      <c r="C7574" s="319"/>
      <c r="D7574" s="319"/>
    </row>
    <row r="7575" spans="3:4">
      <c r="C7575" s="319"/>
      <c r="D7575" s="319"/>
    </row>
    <row r="7576" spans="3:4">
      <c r="C7576" s="319"/>
      <c r="D7576" s="319"/>
    </row>
    <row r="7577" spans="3:4">
      <c r="C7577" s="319"/>
      <c r="D7577" s="319"/>
    </row>
    <row r="7578" spans="3:4">
      <c r="C7578" s="319"/>
      <c r="D7578" s="319"/>
    </row>
    <row r="7579" spans="3:4">
      <c r="C7579" s="319"/>
      <c r="D7579" s="319"/>
    </row>
    <row r="7580" spans="3:4">
      <c r="C7580" s="319"/>
      <c r="D7580" s="319"/>
    </row>
    <row r="7581" spans="3:4">
      <c r="C7581" s="319"/>
      <c r="D7581" s="319"/>
    </row>
    <row r="7582" spans="3:4">
      <c r="C7582" s="319"/>
      <c r="D7582" s="319"/>
    </row>
    <row r="7583" spans="3:4">
      <c r="C7583" s="319"/>
      <c r="D7583" s="319"/>
    </row>
    <row r="7584" spans="3:4">
      <c r="C7584" s="319"/>
      <c r="D7584" s="319"/>
    </row>
    <row r="7585" spans="3:4">
      <c r="C7585" s="319"/>
      <c r="D7585" s="319"/>
    </row>
    <row r="7586" spans="3:4">
      <c r="C7586" s="319"/>
      <c r="D7586" s="319"/>
    </row>
    <row r="7587" spans="3:4">
      <c r="C7587" s="319"/>
      <c r="D7587" s="319"/>
    </row>
    <row r="7588" spans="3:4">
      <c r="C7588" s="319"/>
      <c r="D7588" s="319"/>
    </row>
    <row r="7589" spans="3:4">
      <c r="C7589" s="319"/>
      <c r="D7589" s="319"/>
    </row>
    <row r="7590" spans="3:4">
      <c r="C7590" s="319"/>
      <c r="D7590" s="319"/>
    </row>
    <row r="7591" spans="3:4">
      <c r="C7591" s="319"/>
      <c r="D7591" s="319"/>
    </row>
    <row r="7592" spans="3:4">
      <c r="C7592" s="319"/>
      <c r="D7592" s="319"/>
    </row>
    <row r="7593" spans="3:4">
      <c r="C7593" s="319"/>
      <c r="D7593" s="319"/>
    </row>
    <row r="7594" spans="3:4">
      <c r="C7594" s="319"/>
      <c r="D7594" s="319"/>
    </row>
    <row r="7595" spans="3:4">
      <c r="C7595" s="319"/>
      <c r="D7595" s="319"/>
    </row>
    <row r="7596" spans="3:4">
      <c r="C7596" s="319"/>
      <c r="D7596" s="319"/>
    </row>
    <row r="7597" spans="3:4">
      <c r="C7597" s="319"/>
      <c r="D7597" s="319"/>
    </row>
    <row r="7598" spans="3:4">
      <c r="C7598" s="319"/>
      <c r="D7598" s="319"/>
    </row>
    <row r="7599" spans="3:4">
      <c r="C7599" s="319"/>
      <c r="D7599" s="319"/>
    </row>
    <row r="7600" spans="3:4">
      <c r="C7600" s="319"/>
      <c r="D7600" s="319"/>
    </row>
    <row r="7601" spans="3:4">
      <c r="C7601" s="319"/>
      <c r="D7601" s="319"/>
    </row>
    <row r="7602" spans="3:4">
      <c r="C7602" s="319"/>
      <c r="D7602" s="319"/>
    </row>
    <row r="7603" spans="3:4">
      <c r="C7603" s="319"/>
      <c r="D7603" s="319"/>
    </row>
    <row r="7604" spans="3:4">
      <c r="C7604" s="319"/>
      <c r="D7604" s="319"/>
    </row>
    <row r="7605" spans="3:4">
      <c r="C7605" s="319"/>
      <c r="D7605" s="319"/>
    </row>
    <row r="7606" spans="3:4">
      <c r="C7606" s="319"/>
      <c r="D7606" s="319"/>
    </row>
    <row r="7607" spans="3:4">
      <c r="C7607" s="319"/>
      <c r="D7607" s="319"/>
    </row>
    <row r="7608" spans="3:4">
      <c r="C7608" s="319"/>
      <c r="D7608" s="319"/>
    </row>
    <row r="7609" spans="3:4">
      <c r="C7609" s="319"/>
      <c r="D7609" s="319"/>
    </row>
    <row r="7610" spans="3:4">
      <c r="C7610" s="319"/>
      <c r="D7610" s="319"/>
    </row>
    <row r="7611" spans="3:4">
      <c r="C7611" s="319"/>
      <c r="D7611" s="319"/>
    </row>
    <row r="7612" spans="3:4">
      <c r="C7612" s="319"/>
      <c r="D7612" s="319"/>
    </row>
    <row r="7613" spans="3:4">
      <c r="C7613" s="319"/>
      <c r="D7613" s="319"/>
    </row>
    <row r="7614" spans="3:4">
      <c r="C7614" s="319"/>
      <c r="D7614" s="319"/>
    </row>
    <row r="7615" spans="3:4">
      <c r="C7615" s="319"/>
      <c r="D7615" s="319"/>
    </row>
    <row r="7616" spans="3:4">
      <c r="C7616" s="319"/>
      <c r="D7616" s="319"/>
    </row>
    <row r="7617" spans="3:4">
      <c r="C7617" s="319"/>
      <c r="D7617" s="319"/>
    </row>
    <row r="7618" spans="3:4">
      <c r="C7618" s="319"/>
      <c r="D7618" s="319"/>
    </row>
    <row r="7619" spans="3:4">
      <c r="C7619" s="319"/>
      <c r="D7619" s="319"/>
    </row>
    <row r="7620" spans="3:4">
      <c r="C7620" s="319"/>
      <c r="D7620" s="319"/>
    </row>
    <row r="7621" spans="3:4">
      <c r="C7621" s="319"/>
      <c r="D7621" s="319"/>
    </row>
    <row r="7622" spans="3:4">
      <c r="C7622" s="319"/>
      <c r="D7622" s="319"/>
    </row>
    <row r="7623" spans="3:4">
      <c r="C7623" s="319"/>
      <c r="D7623" s="319"/>
    </row>
    <row r="7624" spans="3:4">
      <c r="C7624" s="319"/>
      <c r="D7624" s="319"/>
    </row>
    <row r="7625" spans="3:4">
      <c r="C7625" s="319"/>
      <c r="D7625" s="319"/>
    </row>
    <row r="7626" spans="3:4">
      <c r="C7626" s="319"/>
      <c r="D7626" s="319"/>
    </row>
    <row r="7627" spans="3:4">
      <c r="C7627" s="319"/>
      <c r="D7627" s="319"/>
    </row>
    <row r="7628" spans="3:4">
      <c r="C7628" s="319"/>
      <c r="D7628" s="319"/>
    </row>
    <row r="7629" spans="3:4">
      <c r="C7629" s="319"/>
      <c r="D7629" s="319"/>
    </row>
    <row r="7630" spans="3:4">
      <c r="C7630" s="319"/>
      <c r="D7630" s="319"/>
    </row>
    <row r="7631" spans="3:4">
      <c r="C7631" s="319"/>
      <c r="D7631" s="319"/>
    </row>
    <row r="7632" spans="3:4">
      <c r="C7632" s="319"/>
      <c r="D7632" s="319"/>
    </row>
    <row r="7633" spans="3:4">
      <c r="C7633" s="319"/>
      <c r="D7633" s="319"/>
    </row>
    <row r="7634" spans="3:4">
      <c r="C7634" s="319"/>
      <c r="D7634" s="319"/>
    </row>
    <row r="7635" spans="3:4">
      <c r="C7635" s="319"/>
      <c r="D7635" s="319"/>
    </row>
    <row r="7636" spans="3:4">
      <c r="C7636" s="319"/>
      <c r="D7636" s="319"/>
    </row>
    <row r="7637" spans="3:4">
      <c r="C7637" s="319"/>
      <c r="D7637" s="319"/>
    </row>
    <row r="7638" spans="3:4">
      <c r="C7638" s="319"/>
      <c r="D7638" s="319"/>
    </row>
    <row r="7639" spans="3:4">
      <c r="C7639" s="319"/>
      <c r="D7639" s="319"/>
    </row>
    <row r="7640" spans="3:4">
      <c r="C7640" s="319"/>
      <c r="D7640" s="319"/>
    </row>
    <row r="7641" spans="3:4">
      <c r="C7641" s="319"/>
      <c r="D7641" s="319"/>
    </row>
    <row r="7642" spans="3:4">
      <c r="C7642" s="319"/>
      <c r="D7642" s="319"/>
    </row>
    <row r="7643" spans="3:4">
      <c r="C7643" s="319"/>
      <c r="D7643" s="319"/>
    </row>
    <row r="7644" spans="3:4">
      <c r="C7644" s="319"/>
      <c r="D7644" s="319"/>
    </row>
    <row r="7645" spans="3:4">
      <c r="C7645" s="319"/>
      <c r="D7645" s="319"/>
    </row>
    <row r="7646" spans="3:4">
      <c r="C7646" s="319"/>
      <c r="D7646" s="319"/>
    </row>
    <row r="7647" spans="3:4">
      <c r="C7647" s="319"/>
      <c r="D7647" s="319"/>
    </row>
    <row r="7648" spans="3:4">
      <c r="C7648" s="319"/>
      <c r="D7648" s="319"/>
    </row>
    <row r="7649" spans="3:4">
      <c r="C7649" s="319"/>
      <c r="D7649" s="319"/>
    </row>
    <row r="7650" spans="3:4">
      <c r="C7650" s="319"/>
      <c r="D7650" s="319"/>
    </row>
    <row r="7651" spans="3:4">
      <c r="C7651" s="319"/>
      <c r="D7651" s="319"/>
    </row>
    <row r="7652" spans="3:4">
      <c r="C7652" s="319"/>
      <c r="D7652" s="319"/>
    </row>
    <row r="7653" spans="3:4">
      <c r="C7653" s="319"/>
      <c r="D7653" s="319"/>
    </row>
    <row r="7654" spans="3:4">
      <c r="C7654" s="319"/>
      <c r="D7654" s="319"/>
    </row>
    <row r="7655" spans="3:4">
      <c r="C7655" s="319"/>
      <c r="D7655" s="319"/>
    </row>
    <row r="7656" spans="3:4">
      <c r="C7656" s="319"/>
      <c r="D7656" s="319"/>
    </row>
    <row r="7657" spans="3:4">
      <c r="C7657" s="319"/>
      <c r="D7657" s="319"/>
    </row>
    <row r="7658" spans="3:4">
      <c r="C7658" s="319"/>
      <c r="D7658" s="319"/>
    </row>
    <row r="7659" spans="3:4">
      <c r="C7659" s="319"/>
      <c r="D7659" s="319"/>
    </row>
    <row r="7660" spans="3:4">
      <c r="C7660" s="319"/>
      <c r="D7660" s="319"/>
    </row>
    <row r="7661" spans="3:4">
      <c r="C7661" s="319"/>
      <c r="D7661" s="319"/>
    </row>
    <row r="7662" spans="3:4">
      <c r="C7662" s="319"/>
      <c r="D7662" s="319"/>
    </row>
    <row r="7663" spans="3:4">
      <c r="C7663" s="319"/>
      <c r="D7663" s="319"/>
    </row>
    <row r="7664" spans="3:4">
      <c r="C7664" s="319"/>
      <c r="D7664" s="319"/>
    </row>
    <row r="7665" spans="3:4">
      <c r="C7665" s="319"/>
      <c r="D7665" s="319"/>
    </row>
    <row r="7666" spans="3:4">
      <c r="C7666" s="319"/>
      <c r="D7666" s="319"/>
    </row>
    <row r="7667" spans="3:4">
      <c r="C7667" s="319"/>
      <c r="D7667" s="319"/>
    </row>
    <row r="7668" spans="3:4">
      <c r="C7668" s="319"/>
      <c r="D7668" s="319"/>
    </row>
    <row r="7669" spans="3:4">
      <c r="C7669" s="319"/>
      <c r="D7669" s="319"/>
    </row>
    <row r="7670" spans="3:4">
      <c r="C7670" s="319"/>
      <c r="D7670" s="319"/>
    </row>
    <row r="7671" spans="3:4">
      <c r="C7671" s="319"/>
      <c r="D7671" s="319"/>
    </row>
    <row r="7672" spans="3:4">
      <c r="C7672" s="319"/>
      <c r="D7672" s="319"/>
    </row>
    <row r="7673" spans="3:4">
      <c r="C7673" s="319"/>
      <c r="D7673" s="319"/>
    </row>
    <row r="7674" spans="3:4">
      <c r="C7674" s="319"/>
      <c r="D7674" s="319"/>
    </row>
    <row r="7675" spans="3:4">
      <c r="C7675" s="319"/>
      <c r="D7675" s="319"/>
    </row>
    <row r="7676" spans="3:4">
      <c r="C7676" s="319"/>
      <c r="D7676" s="319"/>
    </row>
    <row r="7677" spans="3:4">
      <c r="C7677" s="319"/>
      <c r="D7677" s="319"/>
    </row>
    <row r="7678" spans="3:4">
      <c r="C7678" s="319"/>
      <c r="D7678" s="319"/>
    </row>
    <row r="7679" spans="3:4">
      <c r="C7679" s="319"/>
      <c r="D7679" s="319"/>
    </row>
    <row r="7680" spans="3:4">
      <c r="C7680" s="319"/>
      <c r="D7680" s="319"/>
    </row>
    <row r="7681" spans="3:4">
      <c r="C7681" s="319"/>
      <c r="D7681" s="319"/>
    </row>
    <row r="7682" spans="3:4">
      <c r="C7682" s="319"/>
      <c r="D7682" s="319"/>
    </row>
    <row r="7683" spans="3:4">
      <c r="C7683" s="319"/>
      <c r="D7683" s="319"/>
    </row>
    <row r="7684" spans="3:4">
      <c r="C7684" s="319"/>
      <c r="D7684" s="319"/>
    </row>
    <row r="7685" spans="3:4">
      <c r="C7685" s="319"/>
      <c r="D7685" s="319"/>
    </row>
    <row r="7686" spans="3:4">
      <c r="C7686" s="319"/>
      <c r="D7686" s="319"/>
    </row>
    <row r="7687" spans="3:4">
      <c r="C7687" s="319"/>
      <c r="D7687" s="319"/>
    </row>
    <row r="7688" spans="3:4">
      <c r="C7688" s="319"/>
      <c r="D7688" s="319"/>
    </row>
    <row r="7689" spans="3:4">
      <c r="C7689" s="319"/>
      <c r="D7689" s="319"/>
    </row>
    <row r="7690" spans="3:4">
      <c r="C7690" s="319"/>
      <c r="D7690" s="319"/>
    </row>
    <row r="7691" spans="3:4">
      <c r="C7691" s="319"/>
      <c r="D7691" s="319"/>
    </row>
    <row r="7692" spans="3:4">
      <c r="C7692" s="319"/>
      <c r="D7692" s="319"/>
    </row>
    <row r="7693" spans="3:4">
      <c r="C7693" s="319"/>
      <c r="D7693" s="319"/>
    </row>
    <row r="7694" spans="3:4">
      <c r="C7694" s="319"/>
      <c r="D7694" s="319"/>
    </row>
    <row r="7695" spans="3:4">
      <c r="C7695" s="319"/>
      <c r="D7695" s="319"/>
    </row>
    <row r="7696" spans="3:4">
      <c r="C7696" s="319"/>
      <c r="D7696" s="319"/>
    </row>
    <row r="7697" spans="3:4">
      <c r="C7697" s="319"/>
      <c r="D7697" s="319"/>
    </row>
    <row r="7698" spans="3:4">
      <c r="C7698" s="319"/>
      <c r="D7698" s="319"/>
    </row>
    <row r="7699" spans="3:4">
      <c r="C7699" s="319"/>
      <c r="D7699" s="319"/>
    </row>
    <row r="7700" spans="3:4">
      <c r="C7700" s="319"/>
      <c r="D7700" s="319"/>
    </row>
    <row r="7701" spans="3:4">
      <c r="C7701" s="319"/>
      <c r="D7701" s="319"/>
    </row>
    <row r="7702" spans="3:4">
      <c r="C7702" s="319"/>
      <c r="D7702" s="319"/>
    </row>
    <row r="7703" spans="3:4">
      <c r="C7703" s="319"/>
      <c r="D7703" s="319"/>
    </row>
    <row r="7704" spans="3:4">
      <c r="C7704" s="319"/>
      <c r="D7704" s="319"/>
    </row>
    <row r="7705" spans="3:4">
      <c r="C7705" s="319"/>
      <c r="D7705" s="319"/>
    </row>
    <row r="7706" spans="3:4">
      <c r="C7706" s="319"/>
      <c r="D7706" s="319"/>
    </row>
    <row r="7707" spans="3:4">
      <c r="C7707" s="319"/>
      <c r="D7707" s="319"/>
    </row>
    <row r="7708" spans="3:4">
      <c r="C7708" s="319"/>
      <c r="D7708" s="319"/>
    </row>
    <row r="7709" spans="3:4">
      <c r="C7709" s="319"/>
      <c r="D7709" s="319"/>
    </row>
    <row r="7710" spans="3:4">
      <c r="C7710" s="319"/>
      <c r="D7710" s="319"/>
    </row>
    <row r="7711" spans="3:4">
      <c r="C7711" s="319"/>
      <c r="D7711" s="319"/>
    </row>
    <row r="7712" spans="3:4">
      <c r="C7712" s="319"/>
      <c r="D7712" s="319"/>
    </row>
    <row r="7713" spans="3:4">
      <c r="C7713" s="319"/>
      <c r="D7713" s="319"/>
    </row>
    <row r="7714" spans="3:4">
      <c r="C7714" s="319"/>
      <c r="D7714" s="319"/>
    </row>
    <row r="7715" spans="3:4">
      <c r="C7715" s="319"/>
      <c r="D7715" s="319"/>
    </row>
    <row r="7716" spans="3:4">
      <c r="C7716" s="319"/>
      <c r="D7716" s="319"/>
    </row>
    <row r="7717" spans="3:4">
      <c r="C7717" s="319"/>
      <c r="D7717" s="319"/>
    </row>
    <row r="7718" spans="3:4">
      <c r="C7718" s="319"/>
      <c r="D7718" s="319"/>
    </row>
    <row r="7719" spans="3:4">
      <c r="C7719" s="319"/>
      <c r="D7719" s="319"/>
    </row>
    <row r="7720" spans="3:4">
      <c r="C7720" s="319"/>
      <c r="D7720" s="319"/>
    </row>
    <row r="7721" spans="3:4">
      <c r="C7721" s="319"/>
      <c r="D7721" s="319"/>
    </row>
    <row r="7722" spans="3:4">
      <c r="C7722" s="319"/>
      <c r="D7722" s="319"/>
    </row>
    <row r="7723" spans="3:4">
      <c r="C7723" s="319"/>
      <c r="D7723" s="319"/>
    </row>
    <row r="7724" spans="3:4">
      <c r="C7724" s="319"/>
      <c r="D7724" s="319"/>
    </row>
    <row r="7725" spans="3:4">
      <c r="C7725" s="319"/>
      <c r="D7725" s="319"/>
    </row>
    <row r="7726" spans="3:4">
      <c r="C7726" s="319"/>
      <c r="D7726" s="319"/>
    </row>
    <row r="7727" spans="3:4">
      <c r="C7727" s="319"/>
      <c r="D7727" s="319"/>
    </row>
    <row r="7728" spans="3:4">
      <c r="C7728" s="319"/>
      <c r="D7728" s="319"/>
    </row>
    <row r="7729" spans="3:4">
      <c r="C7729" s="319"/>
      <c r="D7729" s="319"/>
    </row>
    <row r="7730" spans="3:4">
      <c r="C7730" s="319"/>
      <c r="D7730" s="319"/>
    </row>
    <row r="7731" spans="3:4">
      <c r="C7731" s="319"/>
      <c r="D7731" s="319"/>
    </row>
    <row r="7732" spans="3:4">
      <c r="C7732" s="319"/>
      <c r="D7732" s="319"/>
    </row>
    <row r="7733" spans="3:4">
      <c r="C7733" s="319"/>
      <c r="D7733" s="319"/>
    </row>
    <row r="7734" spans="3:4">
      <c r="C7734" s="319"/>
      <c r="D7734" s="319"/>
    </row>
    <row r="7735" spans="3:4">
      <c r="C7735" s="319"/>
      <c r="D7735" s="319"/>
    </row>
    <row r="7736" spans="3:4">
      <c r="C7736" s="319"/>
      <c r="D7736" s="319"/>
    </row>
    <row r="7737" spans="3:4">
      <c r="C7737" s="319"/>
      <c r="D7737" s="319"/>
    </row>
    <row r="7738" spans="3:4">
      <c r="C7738" s="319"/>
      <c r="D7738" s="319"/>
    </row>
    <row r="7739" spans="3:4">
      <c r="C7739" s="319"/>
      <c r="D7739" s="319"/>
    </row>
    <row r="7740" spans="3:4">
      <c r="C7740" s="319"/>
      <c r="D7740" s="319"/>
    </row>
    <row r="7741" spans="3:4">
      <c r="C7741" s="319"/>
      <c r="D7741" s="319"/>
    </row>
    <row r="7742" spans="3:4">
      <c r="C7742" s="319"/>
      <c r="D7742" s="319"/>
    </row>
    <row r="7743" spans="3:4">
      <c r="C7743" s="319"/>
      <c r="D7743" s="319"/>
    </row>
    <row r="7744" spans="3:4">
      <c r="C7744" s="319"/>
      <c r="D7744" s="319"/>
    </row>
    <row r="7745" spans="3:4">
      <c r="C7745" s="319"/>
      <c r="D7745" s="319"/>
    </row>
    <row r="7746" spans="3:4">
      <c r="C7746" s="319"/>
      <c r="D7746" s="319"/>
    </row>
    <row r="7747" spans="3:4">
      <c r="C7747" s="319"/>
      <c r="D7747" s="319"/>
    </row>
    <row r="7748" spans="3:4">
      <c r="C7748" s="319"/>
      <c r="D7748" s="319"/>
    </row>
    <row r="7749" spans="3:4">
      <c r="C7749" s="319"/>
      <c r="D7749" s="319"/>
    </row>
    <row r="7750" spans="3:4">
      <c r="C7750" s="319"/>
      <c r="D7750" s="319"/>
    </row>
    <row r="7751" spans="3:4">
      <c r="C7751" s="319"/>
      <c r="D7751" s="319"/>
    </row>
    <row r="7752" spans="3:4">
      <c r="C7752" s="319"/>
      <c r="D7752" s="319"/>
    </row>
    <row r="7753" spans="3:4">
      <c r="C7753" s="319"/>
      <c r="D7753" s="319"/>
    </row>
    <row r="7754" spans="3:4">
      <c r="C7754" s="319"/>
      <c r="D7754" s="319"/>
    </row>
    <row r="7755" spans="3:4">
      <c r="C7755" s="319"/>
      <c r="D7755" s="319"/>
    </row>
    <row r="7756" spans="3:4">
      <c r="C7756" s="319"/>
      <c r="D7756" s="319"/>
    </row>
    <row r="7757" spans="3:4">
      <c r="C7757" s="319"/>
      <c r="D7757" s="319"/>
    </row>
    <row r="7758" spans="3:4">
      <c r="C7758" s="319"/>
      <c r="D7758" s="319"/>
    </row>
    <row r="7759" spans="3:4">
      <c r="C7759" s="319"/>
      <c r="D7759" s="319"/>
    </row>
    <row r="7760" spans="3:4">
      <c r="C7760" s="319"/>
      <c r="D7760" s="319"/>
    </row>
    <row r="7761" spans="3:4">
      <c r="C7761" s="319"/>
      <c r="D7761" s="319"/>
    </row>
    <row r="7762" spans="3:4">
      <c r="C7762" s="319"/>
      <c r="D7762" s="319"/>
    </row>
    <row r="7763" spans="3:4">
      <c r="C7763" s="319"/>
      <c r="D7763" s="319"/>
    </row>
    <row r="7764" spans="3:4">
      <c r="C7764" s="319"/>
      <c r="D7764" s="319"/>
    </row>
    <row r="7765" spans="3:4">
      <c r="C7765" s="319"/>
      <c r="D7765" s="319"/>
    </row>
    <row r="7766" spans="3:4">
      <c r="C7766" s="319"/>
      <c r="D7766" s="319"/>
    </row>
    <row r="7767" spans="3:4">
      <c r="C7767" s="319"/>
      <c r="D7767" s="319"/>
    </row>
    <row r="7768" spans="3:4">
      <c r="C7768" s="319"/>
      <c r="D7768" s="319"/>
    </row>
    <row r="7769" spans="3:4">
      <c r="C7769" s="319"/>
      <c r="D7769" s="319"/>
    </row>
    <row r="7770" spans="3:4">
      <c r="C7770" s="319"/>
      <c r="D7770" s="319"/>
    </row>
    <row r="7771" spans="3:4">
      <c r="C7771" s="319"/>
      <c r="D7771" s="319"/>
    </row>
    <row r="7772" spans="3:4">
      <c r="C7772" s="319"/>
      <c r="D7772" s="319"/>
    </row>
    <row r="7773" spans="3:4">
      <c r="C7773" s="319"/>
      <c r="D7773" s="319"/>
    </row>
    <row r="7774" spans="3:4">
      <c r="C7774" s="319"/>
      <c r="D7774" s="319"/>
    </row>
    <row r="7775" spans="3:4">
      <c r="C7775" s="319"/>
      <c r="D7775" s="319"/>
    </row>
    <row r="7776" spans="3:4">
      <c r="C7776" s="319"/>
      <c r="D7776" s="319"/>
    </row>
    <row r="7777" spans="3:4">
      <c r="C7777" s="319"/>
      <c r="D7777" s="319"/>
    </row>
    <row r="7778" spans="3:4">
      <c r="C7778" s="319"/>
      <c r="D7778" s="319"/>
    </row>
    <row r="7779" spans="3:4">
      <c r="C7779" s="319"/>
      <c r="D7779" s="319"/>
    </row>
    <row r="7780" spans="3:4">
      <c r="C7780" s="319"/>
      <c r="D7780" s="319"/>
    </row>
    <row r="7781" spans="3:4">
      <c r="C7781" s="319"/>
      <c r="D7781" s="319"/>
    </row>
    <row r="7782" spans="3:4">
      <c r="C7782" s="319"/>
      <c r="D7782" s="319"/>
    </row>
    <row r="7783" spans="3:4">
      <c r="C7783" s="319"/>
      <c r="D7783" s="319"/>
    </row>
    <row r="7784" spans="3:4">
      <c r="C7784" s="319"/>
      <c r="D7784" s="319"/>
    </row>
    <row r="7785" spans="3:4">
      <c r="C7785" s="319"/>
      <c r="D7785" s="319"/>
    </row>
    <row r="7786" spans="3:4">
      <c r="C7786" s="319"/>
      <c r="D7786" s="319"/>
    </row>
    <row r="7787" spans="3:4">
      <c r="C7787" s="319"/>
      <c r="D7787" s="319"/>
    </row>
    <row r="7788" spans="3:4">
      <c r="C7788" s="319"/>
      <c r="D7788" s="319"/>
    </row>
    <row r="7789" spans="3:4">
      <c r="C7789" s="319"/>
      <c r="D7789" s="319"/>
    </row>
    <row r="7790" spans="3:4">
      <c r="C7790" s="319"/>
      <c r="D7790" s="319"/>
    </row>
    <row r="7791" spans="3:4">
      <c r="C7791" s="319"/>
      <c r="D7791" s="319"/>
    </row>
    <row r="7792" spans="3:4">
      <c r="C7792" s="319"/>
      <c r="D7792" s="319"/>
    </row>
    <row r="7793" spans="3:4">
      <c r="C7793" s="319"/>
      <c r="D7793" s="319"/>
    </row>
    <row r="7794" spans="3:4">
      <c r="C7794" s="319"/>
      <c r="D7794" s="319"/>
    </row>
    <row r="7795" spans="3:4">
      <c r="C7795" s="319"/>
      <c r="D7795" s="319"/>
    </row>
    <row r="7796" spans="3:4">
      <c r="C7796" s="319"/>
      <c r="D7796" s="319"/>
    </row>
    <row r="7797" spans="3:4">
      <c r="C7797" s="319"/>
      <c r="D7797" s="319"/>
    </row>
    <row r="7798" spans="3:4">
      <c r="C7798" s="319"/>
      <c r="D7798" s="319"/>
    </row>
    <row r="7799" spans="3:4">
      <c r="C7799" s="319"/>
      <c r="D7799" s="319"/>
    </row>
    <row r="7800" spans="3:4">
      <c r="C7800" s="319"/>
      <c r="D7800" s="319"/>
    </row>
    <row r="7801" spans="3:4">
      <c r="C7801" s="319"/>
      <c r="D7801" s="319"/>
    </row>
    <row r="7802" spans="3:4">
      <c r="C7802" s="319"/>
      <c r="D7802" s="319"/>
    </row>
    <row r="7803" spans="3:4">
      <c r="C7803" s="319"/>
      <c r="D7803" s="319"/>
    </row>
    <row r="7804" spans="3:4">
      <c r="C7804" s="319"/>
      <c r="D7804" s="319"/>
    </row>
    <row r="7805" spans="3:4">
      <c r="C7805" s="319"/>
      <c r="D7805" s="319"/>
    </row>
    <row r="7806" spans="3:4">
      <c r="C7806" s="319"/>
      <c r="D7806" s="319"/>
    </row>
    <row r="7807" spans="3:4">
      <c r="C7807" s="319"/>
      <c r="D7807" s="319"/>
    </row>
    <row r="7808" spans="3:4">
      <c r="C7808" s="319"/>
      <c r="D7808" s="319"/>
    </row>
    <row r="7809" spans="3:4">
      <c r="C7809" s="319"/>
      <c r="D7809" s="319"/>
    </row>
    <row r="7810" spans="3:4">
      <c r="C7810" s="319"/>
      <c r="D7810" s="319"/>
    </row>
    <row r="7811" spans="3:4">
      <c r="C7811" s="319"/>
      <c r="D7811" s="319"/>
    </row>
    <row r="7812" spans="3:4">
      <c r="C7812" s="319"/>
      <c r="D7812" s="319"/>
    </row>
    <row r="7813" spans="3:4">
      <c r="C7813" s="319"/>
      <c r="D7813" s="319"/>
    </row>
    <row r="7814" spans="3:4">
      <c r="C7814" s="319"/>
      <c r="D7814" s="319"/>
    </row>
    <row r="7815" spans="3:4">
      <c r="C7815" s="319"/>
      <c r="D7815" s="319"/>
    </row>
    <row r="7816" spans="3:4">
      <c r="C7816" s="319"/>
      <c r="D7816" s="319"/>
    </row>
    <row r="7817" spans="3:4">
      <c r="C7817" s="319"/>
      <c r="D7817" s="319"/>
    </row>
    <row r="7818" spans="3:4">
      <c r="C7818" s="319"/>
      <c r="D7818" s="319"/>
    </row>
    <row r="7819" spans="3:4">
      <c r="C7819" s="319"/>
      <c r="D7819" s="319"/>
    </row>
    <row r="7820" spans="3:4">
      <c r="C7820" s="319"/>
      <c r="D7820" s="319"/>
    </row>
    <row r="7821" spans="3:4">
      <c r="C7821" s="319"/>
      <c r="D7821" s="319"/>
    </row>
    <row r="7822" spans="3:4">
      <c r="C7822" s="319"/>
      <c r="D7822" s="319"/>
    </row>
    <row r="7823" spans="3:4">
      <c r="C7823" s="319"/>
      <c r="D7823" s="319"/>
    </row>
    <row r="7824" spans="3:4">
      <c r="C7824" s="319"/>
      <c r="D7824" s="319"/>
    </row>
    <row r="7825" spans="3:4">
      <c r="C7825" s="319"/>
      <c r="D7825" s="319"/>
    </row>
    <row r="7826" spans="3:4">
      <c r="C7826" s="319"/>
      <c r="D7826" s="319"/>
    </row>
    <row r="7827" spans="3:4">
      <c r="C7827" s="319"/>
      <c r="D7827" s="319"/>
    </row>
    <row r="7828" spans="3:4">
      <c r="C7828" s="319"/>
      <c r="D7828" s="319"/>
    </row>
    <row r="7829" spans="3:4">
      <c r="C7829" s="319"/>
      <c r="D7829" s="319"/>
    </row>
    <row r="7830" spans="3:4">
      <c r="C7830" s="319"/>
      <c r="D7830" s="319"/>
    </row>
    <row r="7831" spans="3:4">
      <c r="C7831" s="319"/>
      <c r="D7831" s="319"/>
    </row>
    <row r="7832" spans="3:4">
      <c r="C7832" s="319"/>
      <c r="D7832" s="319"/>
    </row>
    <row r="7833" spans="3:4">
      <c r="C7833" s="319"/>
      <c r="D7833" s="319"/>
    </row>
    <row r="7834" spans="3:4">
      <c r="C7834" s="319"/>
      <c r="D7834" s="319"/>
    </row>
    <row r="7835" spans="3:4">
      <c r="C7835" s="319"/>
      <c r="D7835" s="319"/>
    </row>
    <row r="7836" spans="3:4">
      <c r="C7836" s="319"/>
      <c r="D7836" s="319"/>
    </row>
    <row r="7837" spans="3:4">
      <c r="C7837" s="319"/>
      <c r="D7837" s="319"/>
    </row>
    <row r="7838" spans="3:4">
      <c r="C7838" s="319"/>
      <c r="D7838" s="319"/>
    </row>
    <row r="7839" spans="3:4">
      <c r="C7839" s="319"/>
      <c r="D7839" s="319"/>
    </row>
    <row r="7840" spans="3:4">
      <c r="C7840" s="319"/>
      <c r="D7840" s="319"/>
    </row>
    <row r="7841" spans="3:4">
      <c r="C7841" s="319"/>
      <c r="D7841" s="319"/>
    </row>
    <row r="7842" spans="3:4">
      <c r="C7842" s="319"/>
      <c r="D7842" s="319"/>
    </row>
    <row r="7843" spans="3:4">
      <c r="C7843" s="319"/>
      <c r="D7843" s="319"/>
    </row>
    <row r="7844" spans="3:4">
      <c r="C7844" s="319"/>
      <c r="D7844" s="319"/>
    </row>
    <row r="7845" spans="3:4">
      <c r="C7845" s="319"/>
      <c r="D7845" s="319"/>
    </row>
    <row r="7846" spans="3:4">
      <c r="C7846" s="319"/>
      <c r="D7846" s="319"/>
    </row>
    <row r="7847" spans="3:4">
      <c r="C7847" s="319"/>
      <c r="D7847" s="319"/>
    </row>
    <row r="7848" spans="3:4">
      <c r="C7848" s="319"/>
      <c r="D7848" s="319"/>
    </row>
    <row r="7849" spans="3:4">
      <c r="C7849" s="319"/>
      <c r="D7849" s="319"/>
    </row>
    <row r="7850" spans="3:4">
      <c r="C7850" s="319"/>
      <c r="D7850" s="319"/>
    </row>
    <row r="7851" spans="3:4">
      <c r="C7851" s="319"/>
      <c r="D7851" s="319"/>
    </row>
    <row r="7852" spans="3:4">
      <c r="C7852" s="319"/>
      <c r="D7852" s="319"/>
    </row>
    <row r="7853" spans="3:4">
      <c r="C7853" s="319"/>
      <c r="D7853" s="319"/>
    </row>
    <row r="7854" spans="3:4">
      <c r="C7854" s="319"/>
      <c r="D7854" s="319"/>
    </row>
    <row r="7855" spans="3:4">
      <c r="C7855" s="319"/>
      <c r="D7855" s="319"/>
    </row>
    <row r="7856" spans="3:4">
      <c r="C7856" s="319"/>
      <c r="D7856" s="319"/>
    </row>
    <row r="7857" spans="3:4">
      <c r="C7857" s="319"/>
      <c r="D7857" s="319"/>
    </row>
    <row r="7858" spans="3:4">
      <c r="C7858" s="319"/>
      <c r="D7858" s="319"/>
    </row>
    <row r="7859" spans="3:4">
      <c r="C7859" s="319"/>
      <c r="D7859" s="319"/>
    </row>
    <row r="7860" spans="3:4">
      <c r="C7860" s="319"/>
      <c r="D7860" s="319"/>
    </row>
    <row r="7861" spans="3:4">
      <c r="C7861" s="319"/>
      <c r="D7861" s="319"/>
    </row>
    <row r="7862" spans="3:4">
      <c r="C7862" s="319"/>
      <c r="D7862" s="319"/>
    </row>
    <row r="7863" spans="3:4">
      <c r="C7863" s="319"/>
      <c r="D7863" s="319"/>
    </row>
    <row r="7864" spans="3:4">
      <c r="C7864" s="319"/>
      <c r="D7864" s="319"/>
    </row>
    <row r="7865" spans="3:4">
      <c r="C7865" s="319"/>
      <c r="D7865" s="319"/>
    </row>
    <row r="7866" spans="3:4">
      <c r="C7866" s="319"/>
      <c r="D7866" s="319"/>
    </row>
    <row r="7867" spans="3:4">
      <c r="C7867" s="319"/>
      <c r="D7867" s="319"/>
    </row>
    <row r="7868" spans="3:4">
      <c r="C7868" s="319"/>
      <c r="D7868" s="319"/>
    </row>
    <row r="7869" spans="3:4">
      <c r="C7869" s="319"/>
      <c r="D7869" s="319"/>
    </row>
    <row r="7870" spans="3:4">
      <c r="C7870" s="319"/>
      <c r="D7870" s="319"/>
    </row>
    <row r="7871" spans="3:4">
      <c r="C7871" s="319"/>
      <c r="D7871" s="319"/>
    </row>
    <row r="7872" spans="3:4">
      <c r="C7872" s="319"/>
      <c r="D7872" s="319"/>
    </row>
    <row r="7873" spans="3:4">
      <c r="C7873" s="319"/>
      <c r="D7873" s="319"/>
    </row>
    <row r="7874" spans="3:4">
      <c r="C7874" s="319"/>
      <c r="D7874" s="319"/>
    </row>
    <row r="7875" spans="3:4">
      <c r="C7875" s="319"/>
      <c r="D7875" s="319"/>
    </row>
    <row r="7876" spans="3:4">
      <c r="C7876" s="319"/>
      <c r="D7876" s="319"/>
    </row>
    <row r="7877" spans="3:4">
      <c r="C7877" s="319"/>
      <c r="D7877" s="319"/>
    </row>
    <row r="7878" spans="3:4">
      <c r="C7878" s="319"/>
      <c r="D7878" s="319"/>
    </row>
    <row r="7879" spans="3:4">
      <c r="C7879" s="319"/>
      <c r="D7879" s="319"/>
    </row>
    <row r="7880" spans="3:4">
      <c r="C7880" s="319"/>
      <c r="D7880" s="319"/>
    </row>
    <row r="7881" spans="3:4">
      <c r="C7881" s="319"/>
      <c r="D7881" s="319"/>
    </row>
    <row r="7882" spans="3:4">
      <c r="C7882" s="319"/>
      <c r="D7882" s="319"/>
    </row>
    <row r="7883" spans="3:4">
      <c r="C7883" s="319"/>
      <c r="D7883" s="319"/>
    </row>
    <row r="7884" spans="3:4">
      <c r="C7884" s="319"/>
      <c r="D7884" s="319"/>
    </row>
    <row r="7885" spans="3:4">
      <c r="C7885" s="319"/>
      <c r="D7885" s="319"/>
    </row>
    <row r="7886" spans="3:4">
      <c r="C7886" s="319"/>
      <c r="D7886" s="319"/>
    </row>
    <row r="7887" spans="3:4">
      <c r="C7887" s="319"/>
      <c r="D7887" s="319"/>
    </row>
    <row r="7888" spans="3:4">
      <c r="C7888" s="319"/>
      <c r="D7888" s="319"/>
    </row>
    <row r="7889" spans="3:4">
      <c r="C7889" s="319"/>
      <c r="D7889" s="319"/>
    </row>
    <row r="7890" spans="3:4">
      <c r="C7890" s="319"/>
      <c r="D7890" s="319"/>
    </row>
    <row r="7891" spans="3:4">
      <c r="C7891" s="319"/>
      <c r="D7891" s="319"/>
    </row>
    <row r="7892" spans="3:4">
      <c r="C7892" s="319"/>
      <c r="D7892" s="319"/>
    </row>
    <row r="7893" spans="3:4">
      <c r="C7893" s="319"/>
      <c r="D7893" s="319"/>
    </row>
    <row r="7894" spans="3:4">
      <c r="C7894" s="319"/>
      <c r="D7894" s="319"/>
    </row>
    <row r="7895" spans="3:4">
      <c r="C7895" s="319"/>
      <c r="D7895" s="319"/>
    </row>
    <row r="7896" spans="3:4">
      <c r="C7896" s="319"/>
      <c r="D7896" s="319"/>
    </row>
    <row r="7897" spans="3:4">
      <c r="C7897" s="319"/>
      <c r="D7897" s="319"/>
    </row>
    <row r="7898" spans="3:4">
      <c r="C7898" s="319"/>
      <c r="D7898" s="319"/>
    </row>
    <row r="7899" spans="3:4">
      <c r="C7899" s="319"/>
      <c r="D7899" s="319"/>
    </row>
    <row r="7900" spans="3:4">
      <c r="C7900" s="319"/>
      <c r="D7900" s="319"/>
    </row>
    <row r="7901" spans="3:4">
      <c r="C7901" s="319"/>
      <c r="D7901" s="319"/>
    </row>
    <row r="7902" spans="3:4">
      <c r="C7902" s="319"/>
      <c r="D7902" s="319"/>
    </row>
    <row r="7903" spans="3:4">
      <c r="C7903" s="319"/>
      <c r="D7903" s="319"/>
    </row>
    <row r="7904" spans="3:4">
      <c r="C7904" s="319"/>
      <c r="D7904" s="319"/>
    </row>
    <row r="7905" spans="3:4">
      <c r="C7905" s="319"/>
      <c r="D7905" s="319"/>
    </row>
    <row r="7906" spans="3:4">
      <c r="C7906" s="319"/>
      <c r="D7906" s="319"/>
    </row>
    <row r="7907" spans="3:4">
      <c r="C7907" s="319"/>
      <c r="D7907" s="319"/>
    </row>
    <row r="7908" spans="3:4">
      <c r="C7908" s="319"/>
      <c r="D7908" s="319"/>
    </row>
    <row r="7909" spans="3:4">
      <c r="C7909" s="319"/>
      <c r="D7909" s="319"/>
    </row>
    <row r="7910" spans="3:4">
      <c r="C7910" s="319"/>
      <c r="D7910" s="319"/>
    </row>
    <row r="7911" spans="3:4">
      <c r="C7911" s="319"/>
      <c r="D7911" s="319"/>
    </row>
    <row r="7912" spans="3:4">
      <c r="C7912" s="319"/>
      <c r="D7912" s="319"/>
    </row>
    <row r="7913" spans="3:4">
      <c r="C7913" s="319"/>
      <c r="D7913" s="319"/>
    </row>
    <row r="7914" spans="3:4">
      <c r="C7914" s="319"/>
      <c r="D7914" s="319"/>
    </row>
    <row r="7915" spans="3:4">
      <c r="C7915" s="319"/>
      <c r="D7915" s="319"/>
    </row>
    <row r="7916" spans="3:4">
      <c r="C7916" s="319"/>
      <c r="D7916" s="319"/>
    </row>
    <row r="7917" spans="3:4">
      <c r="C7917" s="319"/>
      <c r="D7917" s="319"/>
    </row>
    <row r="7918" spans="3:4">
      <c r="C7918" s="319"/>
      <c r="D7918" s="319"/>
    </row>
    <row r="7919" spans="3:4">
      <c r="C7919" s="319"/>
      <c r="D7919" s="319"/>
    </row>
    <row r="7920" spans="3:4">
      <c r="C7920" s="319"/>
      <c r="D7920" s="319"/>
    </row>
    <row r="7921" spans="3:4">
      <c r="C7921" s="319"/>
      <c r="D7921" s="319"/>
    </row>
    <row r="7922" spans="3:4">
      <c r="C7922" s="319"/>
      <c r="D7922" s="319"/>
    </row>
    <row r="7923" spans="3:4">
      <c r="C7923" s="319"/>
      <c r="D7923" s="319"/>
    </row>
    <row r="7924" spans="3:4">
      <c r="C7924" s="319"/>
      <c r="D7924" s="319"/>
    </row>
    <row r="7925" spans="3:4">
      <c r="C7925" s="319"/>
      <c r="D7925" s="319"/>
    </row>
    <row r="7926" spans="3:4">
      <c r="C7926" s="319"/>
      <c r="D7926" s="319"/>
    </row>
    <row r="7927" spans="3:4">
      <c r="C7927" s="319"/>
      <c r="D7927" s="319"/>
    </row>
    <row r="7928" spans="3:4">
      <c r="C7928" s="319"/>
      <c r="D7928" s="319"/>
    </row>
    <row r="7929" spans="3:4">
      <c r="C7929" s="319"/>
      <c r="D7929" s="319"/>
    </row>
    <row r="7930" spans="3:4">
      <c r="C7930" s="319"/>
      <c r="D7930" s="319"/>
    </row>
    <row r="7931" spans="3:4">
      <c r="C7931" s="319"/>
      <c r="D7931" s="319"/>
    </row>
    <row r="7932" spans="3:4">
      <c r="C7932" s="319"/>
      <c r="D7932" s="319"/>
    </row>
    <row r="7933" spans="3:4">
      <c r="C7933" s="319"/>
      <c r="D7933" s="319"/>
    </row>
    <row r="7934" spans="3:4">
      <c r="C7934" s="319"/>
      <c r="D7934" s="319"/>
    </row>
    <row r="7935" spans="3:4">
      <c r="C7935" s="319"/>
      <c r="D7935" s="319"/>
    </row>
    <row r="7936" spans="3:4">
      <c r="C7936" s="319"/>
      <c r="D7936" s="319"/>
    </row>
    <row r="7937" spans="3:4">
      <c r="C7937" s="319"/>
      <c r="D7937" s="319"/>
    </row>
    <row r="7938" spans="3:4">
      <c r="C7938" s="319"/>
      <c r="D7938" s="319"/>
    </row>
    <row r="7939" spans="3:4">
      <c r="C7939" s="319"/>
      <c r="D7939" s="319"/>
    </row>
    <row r="7940" spans="3:4">
      <c r="C7940" s="319"/>
      <c r="D7940" s="319"/>
    </row>
    <row r="7941" spans="3:4">
      <c r="C7941" s="319"/>
      <c r="D7941" s="319"/>
    </row>
    <row r="7942" spans="3:4">
      <c r="C7942" s="319"/>
      <c r="D7942" s="319"/>
    </row>
    <row r="7943" spans="3:4">
      <c r="C7943" s="319"/>
      <c r="D7943" s="319"/>
    </row>
    <row r="7944" spans="3:4">
      <c r="C7944" s="319"/>
      <c r="D7944" s="319"/>
    </row>
    <row r="7945" spans="3:4">
      <c r="C7945" s="319"/>
      <c r="D7945" s="319"/>
    </row>
    <row r="7946" spans="3:4">
      <c r="C7946" s="319"/>
      <c r="D7946" s="319"/>
    </row>
    <row r="7947" spans="3:4">
      <c r="C7947" s="319"/>
      <c r="D7947" s="319"/>
    </row>
    <row r="7948" spans="3:4">
      <c r="C7948" s="319"/>
      <c r="D7948" s="319"/>
    </row>
    <row r="7949" spans="3:4">
      <c r="C7949" s="319"/>
      <c r="D7949" s="319"/>
    </row>
    <row r="7950" spans="3:4">
      <c r="C7950" s="319"/>
      <c r="D7950" s="319"/>
    </row>
    <row r="7951" spans="3:4">
      <c r="C7951" s="319"/>
      <c r="D7951" s="319"/>
    </row>
    <row r="7952" spans="3:4">
      <c r="C7952" s="319"/>
      <c r="D7952" s="319"/>
    </row>
    <row r="7953" spans="3:4">
      <c r="C7953" s="319"/>
      <c r="D7953" s="319"/>
    </row>
    <row r="7954" spans="3:4">
      <c r="C7954" s="319"/>
      <c r="D7954" s="319"/>
    </row>
    <row r="7955" spans="3:4">
      <c r="C7955" s="319"/>
      <c r="D7955" s="319"/>
    </row>
    <row r="7956" spans="3:4">
      <c r="C7956" s="319"/>
      <c r="D7956" s="319"/>
    </row>
    <row r="7957" spans="3:4">
      <c r="C7957" s="319"/>
      <c r="D7957" s="319"/>
    </row>
    <row r="7958" spans="3:4">
      <c r="C7958" s="319"/>
      <c r="D7958" s="319"/>
    </row>
    <row r="7959" spans="3:4">
      <c r="C7959" s="319"/>
      <c r="D7959" s="319"/>
    </row>
    <row r="7960" spans="3:4">
      <c r="C7960" s="319"/>
      <c r="D7960" s="319"/>
    </row>
    <row r="7961" spans="3:4">
      <c r="C7961" s="319"/>
      <c r="D7961" s="319"/>
    </row>
    <row r="7962" spans="3:4">
      <c r="C7962" s="319"/>
      <c r="D7962" s="319"/>
    </row>
    <row r="7963" spans="3:4">
      <c r="C7963" s="319"/>
      <c r="D7963" s="319"/>
    </row>
    <row r="7964" spans="3:4">
      <c r="C7964" s="319"/>
      <c r="D7964" s="319"/>
    </row>
    <row r="7965" spans="3:4">
      <c r="C7965" s="319"/>
      <c r="D7965" s="319"/>
    </row>
    <row r="7966" spans="3:4">
      <c r="C7966" s="319"/>
      <c r="D7966" s="319"/>
    </row>
    <row r="7967" spans="3:4">
      <c r="C7967" s="319"/>
      <c r="D7967" s="319"/>
    </row>
    <row r="7968" spans="3:4">
      <c r="C7968" s="319"/>
      <c r="D7968" s="319"/>
    </row>
    <row r="7969" spans="3:4">
      <c r="C7969" s="319"/>
      <c r="D7969" s="319"/>
    </row>
    <row r="7970" spans="3:4">
      <c r="C7970" s="319"/>
      <c r="D7970" s="319"/>
    </row>
    <row r="7971" spans="3:4">
      <c r="C7971" s="319"/>
      <c r="D7971" s="319"/>
    </row>
    <row r="7972" spans="3:4">
      <c r="C7972" s="319"/>
      <c r="D7972" s="319"/>
    </row>
    <row r="7973" spans="3:4">
      <c r="C7973" s="319"/>
      <c r="D7973" s="319"/>
    </row>
    <row r="7974" spans="3:4">
      <c r="C7974" s="319"/>
      <c r="D7974" s="319"/>
    </row>
    <row r="7975" spans="3:4">
      <c r="C7975" s="319"/>
      <c r="D7975" s="319"/>
    </row>
    <row r="7976" spans="3:4">
      <c r="C7976" s="319"/>
      <c r="D7976" s="319"/>
    </row>
    <row r="7977" spans="3:4">
      <c r="C7977" s="319"/>
      <c r="D7977" s="319"/>
    </row>
    <row r="7978" spans="3:4">
      <c r="C7978" s="319"/>
      <c r="D7978" s="319"/>
    </row>
    <row r="7979" spans="3:4">
      <c r="C7979" s="319"/>
      <c r="D7979" s="319"/>
    </row>
    <row r="7980" spans="3:4">
      <c r="C7980" s="319"/>
      <c r="D7980" s="319"/>
    </row>
    <row r="7981" spans="3:4">
      <c r="C7981" s="319"/>
      <c r="D7981" s="319"/>
    </row>
    <row r="7982" spans="3:4">
      <c r="C7982" s="319"/>
      <c r="D7982" s="319"/>
    </row>
    <row r="7983" spans="3:4">
      <c r="C7983" s="319"/>
      <c r="D7983" s="319"/>
    </row>
    <row r="7984" spans="3:4">
      <c r="C7984" s="319"/>
      <c r="D7984" s="319"/>
    </row>
    <row r="7985" spans="3:4">
      <c r="C7985" s="319"/>
      <c r="D7985" s="319"/>
    </row>
    <row r="7986" spans="3:4">
      <c r="C7986" s="319"/>
      <c r="D7986" s="319"/>
    </row>
    <row r="7987" spans="3:4">
      <c r="C7987" s="319"/>
      <c r="D7987" s="319"/>
    </row>
    <row r="7988" spans="3:4">
      <c r="C7988" s="319"/>
      <c r="D7988" s="319"/>
    </row>
    <row r="7989" spans="3:4">
      <c r="C7989" s="319"/>
      <c r="D7989" s="319"/>
    </row>
    <row r="7990" spans="3:4">
      <c r="C7990" s="319"/>
      <c r="D7990" s="319"/>
    </row>
    <row r="7991" spans="3:4">
      <c r="C7991" s="319"/>
      <c r="D7991" s="319"/>
    </row>
    <row r="7992" spans="3:4">
      <c r="C7992" s="319"/>
      <c r="D7992" s="319"/>
    </row>
    <row r="7993" spans="3:4">
      <c r="C7993" s="319"/>
      <c r="D7993" s="319"/>
    </row>
    <row r="7994" spans="3:4">
      <c r="C7994" s="319"/>
      <c r="D7994" s="319"/>
    </row>
    <row r="7995" spans="3:4">
      <c r="C7995" s="319"/>
      <c r="D7995" s="319"/>
    </row>
    <row r="7996" spans="3:4">
      <c r="C7996" s="319"/>
      <c r="D7996" s="319"/>
    </row>
    <row r="7997" spans="3:4">
      <c r="C7997" s="319"/>
      <c r="D7997" s="319"/>
    </row>
    <row r="7998" spans="3:4">
      <c r="C7998" s="319"/>
      <c r="D7998" s="319"/>
    </row>
    <row r="7999" spans="3:4">
      <c r="C7999" s="319"/>
      <c r="D7999" s="319"/>
    </row>
    <row r="8000" spans="3:4">
      <c r="C8000" s="319"/>
      <c r="D8000" s="319"/>
    </row>
    <row r="8001" spans="3:4">
      <c r="C8001" s="319"/>
      <c r="D8001" s="319"/>
    </row>
    <row r="8002" spans="3:4">
      <c r="C8002" s="319"/>
      <c r="D8002" s="319"/>
    </row>
    <row r="8003" spans="3:4">
      <c r="C8003" s="319"/>
      <c r="D8003" s="319"/>
    </row>
    <row r="8004" spans="3:4">
      <c r="C8004" s="319"/>
      <c r="D8004" s="319"/>
    </row>
    <row r="8005" spans="3:4">
      <c r="C8005" s="319"/>
      <c r="D8005" s="319"/>
    </row>
    <row r="8006" spans="3:4">
      <c r="C8006" s="319"/>
      <c r="D8006" s="319"/>
    </row>
    <row r="8007" spans="3:4">
      <c r="C8007" s="319"/>
      <c r="D8007" s="319"/>
    </row>
    <row r="8008" spans="3:4">
      <c r="C8008" s="319"/>
      <c r="D8008" s="319"/>
    </row>
    <row r="8009" spans="3:4">
      <c r="C8009" s="319"/>
      <c r="D8009" s="319"/>
    </row>
    <row r="8010" spans="3:4">
      <c r="C8010" s="319"/>
      <c r="D8010" s="319"/>
    </row>
    <row r="8011" spans="3:4">
      <c r="C8011" s="319"/>
      <c r="D8011" s="319"/>
    </row>
    <row r="8012" spans="3:4">
      <c r="C8012" s="319"/>
      <c r="D8012" s="319"/>
    </row>
    <row r="8013" spans="3:4">
      <c r="C8013" s="319"/>
      <c r="D8013" s="319"/>
    </row>
    <row r="8014" spans="3:4">
      <c r="C8014" s="319"/>
      <c r="D8014" s="319"/>
    </row>
    <row r="8015" spans="3:4">
      <c r="C8015" s="319"/>
      <c r="D8015" s="319"/>
    </row>
    <row r="8016" spans="3:4">
      <c r="C8016" s="319"/>
      <c r="D8016" s="319"/>
    </row>
    <row r="8017" spans="3:4">
      <c r="C8017" s="319"/>
      <c r="D8017" s="319"/>
    </row>
    <row r="8018" spans="3:4">
      <c r="C8018" s="319"/>
      <c r="D8018" s="319"/>
    </row>
    <row r="8019" spans="3:4">
      <c r="C8019" s="319"/>
      <c r="D8019" s="319"/>
    </row>
    <row r="8020" spans="3:4">
      <c r="C8020" s="319"/>
      <c r="D8020" s="319"/>
    </row>
    <row r="8021" spans="3:4">
      <c r="C8021" s="319"/>
      <c r="D8021" s="319"/>
    </row>
    <row r="8022" spans="3:4">
      <c r="C8022" s="319"/>
      <c r="D8022" s="319"/>
    </row>
    <row r="8023" spans="3:4">
      <c r="C8023" s="319"/>
      <c r="D8023" s="319"/>
    </row>
    <row r="8024" spans="3:4">
      <c r="C8024" s="319"/>
      <c r="D8024" s="319"/>
    </row>
    <row r="8025" spans="3:4">
      <c r="C8025" s="319"/>
      <c r="D8025" s="319"/>
    </row>
    <row r="8026" spans="3:4">
      <c r="C8026" s="319"/>
      <c r="D8026" s="319"/>
    </row>
    <row r="8027" spans="3:4">
      <c r="C8027" s="319"/>
      <c r="D8027" s="319"/>
    </row>
    <row r="8028" spans="3:4">
      <c r="C8028" s="319"/>
      <c r="D8028" s="319"/>
    </row>
    <row r="8029" spans="3:4">
      <c r="C8029" s="319"/>
      <c r="D8029" s="319"/>
    </row>
    <row r="8030" spans="3:4">
      <c r="C8030" s="319"/>
      <c r="D8030" s="319"/>
    </row>
    <row r="8031" spans="3:4">
      <c r="C8031" s="319"/>
      <c r="D8031" s="319"/>
    </row>
    <row r="8032" spans="3:4">
      <c r="C8032" s="319"/>
      <c r="D8032" s="319"/>
    </row>
    <row r="8033" spans="3:4">
      <c r="C8033" s="319"/>
      <c r="D8033" s="319"/>
    </row>
    <row r="8034" spans="3:4">
      <c r="C8034" s="319"/>
      <c r="D8034" s="319"/>
    </row>
    <row r="8035" spans="3:4">
      <c r="C8035" s="319"/>
      <c r="D8035" s="319"/>
    </row>
    <row r="8036" spans="3:4">
      <c r="C8036" s="319"/>
      <c r="D8036" s="319"/>
    </row>
    <row r="8037" spans="3:4">
      <c r="C8037" s="319"/>
      <c r="D8037" s="319"/>
    </row>
    <row r="8038" spans="3:4">
      <c r="C8038" s="319"/>
      <c r="D8038" s="319"/>
    </row>
    <row r="8039" spans="3:4">
      <c r="C8039" s="319"/>
      <c r="D8039" s="319"/>
    </row>
    <row r="8040" spans="3:4">
      <c r="C8040" s="319"/>
      <c r="D8040" s="319"/>
    </row>
    <row r="8041" spans="3:4">
      <c r="C8041" s="319"/>
      <c r="D8041" s="319"/>
    </row>
    <row r="8042" spans="3:4">
      <c r="C8042" s="319"/>
      <c r="D8042" s="319"/>
    </row>
    <row r="8043" spans="3:4">
      <c r="C8043" s="319"/>
      <c r="D8043" s="319"/>
    </row>
    <row r="8044" spans="3:4">
      <c r="C8044" s="319"/>
      <c r="D8044" s="319"/>
    </row>
    <row r="8045" spans="3:4">
      <c r="C8045" s="319"/>
      <c r="D8045" s="319"/>
    </row>
    <row r="8046" spans="3:4">
      <c r="C8046" s="319"/>
      <c r="D8046" s="319"/>
    </row>
    <row r="8047" spans="3:4">
      <c r="C8047" s="319"/>
      <c r="D8047" s="319"/>
    </row>
    <row r="8048" spans="3:4">
      <c r="C8048" s="319"/>
      <c r="D8048" s="319"/>
    </row>
    <row r="8049" spans="3:4">
      <c r="C8049" s="319"/>
      <c r="D8049" s="319"/>
    </row>
    <row r="8050" spans="3:4">
      <c r="C8050" s="319"/>
      <c r="D8050" s="319"/>
    </row>
    <row r="8051" spans="3:4">
      <c r="C8051" s="319"/>
      <c r="D8051" s="319"/>
    </row>
    <row r="8052" spans="3:4">
      <c r="C8052" s="319"/>
      <c r="D8052" s="319"/>
    </row>
    <row r="8053" spans="3:4">
      <c r="C8053" s="319"/>
      <c r="D8053" s="319"/>
    </row>
    <row r="8054" spans="3:4">
      <c r="C8054" s="319"/>
      <c r="D8054" s="319"/>
    </row>
    <row r="8055" spans="3:4">
      <c r="C8055" s="319"/>
      <c r="D8055" s="319"/>
    </row>
    <row r="8056" spans="3:4">
      <c r="C8056" s="319"/>
      <c r="D8056" s="319"/>
    </row>
    <row r="8057" spans="3:4">
      <c r="C8057" s="319"/>
      <c r="D8057" s="319"/>
    </row>
    <row r="8058" spans="3:4">
      <c r="C8058" s="319"/>
      <c r="D8058" s="319"/>
    </row>
    <row r="8059" spans="3:4">
      <c r="C8059" s="319"/>
      <c r="D8059" s="319"/>
    </row>
    <row r="8060" spans="3:4">
      <c r="C8060" s="319"/>
      <c r="D8060" s="319"/>
    </row>
    <row r="8061" spans="3:4">
      <c r="C8061" s="319"/>
      <c r="D8061" s="319"/>
    </row>
    <row r="8062" spans="3:4">
      <c r="C8062" s="319"/>
      <c r="D8062" s="319"/>
    </row>
    <row r="8063" spans="3:4">
      <c r="C8063" s="319"/>
      <c r="D8063" s="319"/>
    </row>
    <row r="8064" spans="3:4">
      <c r="C8064" s="319"/>
      <c r="D8064" s="319"/>
    </row>
    <row r="8065" spans="3:4">
      <c r="C8065" s="319"/>
      <c r="D8065" s="319"/>
    </row>
    <row r="8066" spans="3:4">
      <c r="C8066" s="319"/>
      <c r="D8066" s="319"/>
    </row>
    <row r="8067" spans="3:4">
      <c r="C8067" s="319"/>
      <c r="D8067" s="319"/>
    </row>
    <row r="8068" spans="3:4">
      <c r="C8068" s="319"/>
      <c r="D8068" s="319"/>
    </row>
    <row r="8069" spans="3:4">
      <c r="C8069" s="319"/>
      <c r="D8069" s="319"/>
    </row>
    <row r="8070" spans="3:4">
      <c r="C8070" s="319"/>
      <c r="D8070" s="319"/>
    </row>
    <row r="8071" spans="3:4">
      <c r="C8071" s="319"/>
      <c r="D8071" s="319"/>
    </row>
    <row r="8072" spans="3:4">
      <c r="C8072" s="319"/>
      <c r="D8072" s="319"/>
    </row>
    <row r="8073" spans="3:4">
      <c r="C8073" s="319"/>
      <c r="D8073" s="319"/>
    </row>
    <row r="8074" spans="3:4">
      <c r="C8074" s="319"/>
      <c r="D8074" s="319"/>
    </row>
    <row r="8075" spans="3:4">
      <c r="C8075" s="319"/>
      <c r="D8075" s="319"/>
    </row>
    <row r="8076" spans="3:4">
      <c r="C8076" s="319"/>
      <c r="D8076" s="319"/>
    </row>
    <row r="8077" spans="3:4">
      <c r="C8077" s="319"/>
      <c r="D8077" s="319"/>
    </row>
    <row r="8078" spans="3:4">
      <c r="C8078" s="319"/>
      <c r="D8078" s="319"/>
    </row>
    <row r="8079" spans="3:4">
      <c r="C8079" s="319"/>
      <c r="D8079" s="319"/>
    </row>
    <row r="8080" spans="3:4">
      <c r="C8080" s="319"/>
      <c r="D8080" s="319"/>
    </row>
    <row r="8081" spans="3:4">
      <c r="C8081" s="319"/>
      <c r="D8081" s="319"/>
    </row>
    <row r="8082" spans="3:4">
      <c r="C8082" s="319"/>
      <c r="D8082" s="319"/>
    </row>
    <row r="8083" spans="3:4">
      <c r="C8083" s="319"/>
      <c r="D8083" s="319"/>
    </row>
    <row r="8084" spans="3:4">
      <c r="C8084" s="319"/>
      <c r="D8084" s="319"/>
    </row>
    <row r="8085" spans="3:4">
      <c r="C8085" s="319"/>
      <c r="D8085" s="319"/>
    </row>
    <row r="8086" spans="3:4">
      <c r="C8086" s="319"/>
      <c r="D8086" s="319"/>
    </row>
    <row r="8087" spans="3:4">
      <c r="C8087" s="319"/>
      <c r="D8087" s="319"/>
    </row>
    <row r="8088" spans="3:4">
      <c r="C8088" s="319"/>
      <c r="D8088" s="319"/>
    </row>
    <row r="8089" spans="3:4">
      <c r="C8089" s="319"/>
      <c r="D8089" s="319"/>
    </row>
    <row r="8090" spans="3:4">
      <c r="C8090" s="319"/>
      <c r="D8090" s="319"/>
    </row>
    <row r="8091" spans="3:4">
      <c r="C8091" s="319"/>
      <c r="D8091" s="319"/>
    </row>
    <row r="8092" spans="3:4">
      <c r="C8092" s="319"/>
      <c r="D8092" s="319"/>
    </row>
    <row r="8093" spans="3:4">
      <c r="C8093" s="319"/>
      <c r="D8093" s="319"/>
    </row>
    <row r="8094" spans="3:4">
      <c r="C8094" s="319"/>
      <c r="D8094" s="319"/>
    </row>
    <row r="8095" spans="3:4">
      <c r="C8095" s="319"/>
      <c r="D8095" s="319"/>
    </row>
    <row r="8096" spans="3:4">
      <c r="C8096" s="319"/>
      <c r="D8096" s="319"/>
    </row>
    <row r="8097" spans="3:4">
      <c r="C8097" s="319"/>
      <c r="D8097" s="319"/>
    </row>
    <row r="8098" spans="3:4">
      <c r="C8098" s="319"/>
      <c r="D8098" s="319"/>
    </row>
    <row r="8099" spans="3:4">
      <c r="C8099" s="319"/>
      <c r="D8099" s="319"/>
    </row>
    <row r="8100" spans="3:4">
      <c r="C8100" s="319"/>
      <c r="D8100" s="319"/>
    </row>
    <row r="8101" spans="3:4">
      <c r="C8101" s="319"/>
      <c r="D8101" s="319"/>
    </row>
    <row r="8102" spans="3:4">
      <c r="C8102" s="319"/>
      <c r="D8102" s="319"/>
    </row>
    <row r="8103" spans="3:4">
      <c r="C8103" s="319"/>
      <c r="D8103" s="319"/>
    </row>
    <row r="8104" spans="3:4">
      <c r="C8104" s="319"/>
      <c r="D8104" s="319"/>
    </row>
    <row r="8105" spans="3:4">
      <c r="C8105" s="319"/>
      <c r="D8105" s="319"/>
    </row>
    <row r="8106" spans="3:4">
      <c r="C8106" s="319"/>
      <c r="D8106" s="319"/>
    </row>
    <row r="8107" spans="3:4">
      <c r="C8107" s="319"/>
      <c r="D8107" s="319"/>
    </row>
    <row r="8108" spans="3:4">
      <c r="C8108" s="319"/>
      <c r="D8108" s="319"/>
    </row>
    <row r="8109" spans="3:4">
      <c r="C8109" s="319"/>
      <c r="D8109" s="319"/>
    </row>
    <row r="8110" spans="3:4">
      <c r="C8110" s="319"/>
      <c r="D8110" s="319"/>
    </row>
    <row r="8111" spans="3:4">
      <c r="C8111" s="319"/>
      <c r="D8111" s="319"/>
    </row>
    <row r="8112" spans="3:4">
      <c r="C8112" s="319"/>
      <c r="D8112" s="319"/>
    </row>
    <row r="8113" spans="3:4">
      <c r="C8113" s="319"/>
      <c r="D8113" s="319"/>
    </row>
    <row r="8114" spans="3:4">
      <c r="C8114" s="319"/>
      <c r="D8114" s="319"/>
    </row>
    <row r="8115" spans="3:4">
      <c r="C8115" s="319"/>
      <c r="D8115" s="319"/>
    </row>
    <row r="8116" spans="3:4">
      <c r="C8116" s="319"/>
      <c r="D8116" s="319"/>
    </row>
    <row r="8117" spans="3:4">
      <c r="C8117" s="319"/>
      <c r="D8117" s="319"/>
    </row>
    <row r="8118" spans="3:4">
      <c r="C8118" s="319"/>
      <c r="D8118" s="319"/>
    </row>
    <row r="8119" spans="3:4">
      <c r="C8119" s="319"/>
      <c r="D8119" s="319"/>
    </row>
    <row r="8120" spans="3:4">
      <c r="C8120" s="319"/>
      <c r="D8120" s="319"/>
    </row>
    <row r="8121" spans="3:4">
      <c r="C8121" s="319"/>
      <c r="D8121" s="319"/>
    </row>
    <row r="8122" spans="3:4">
      <c r="C8122" s="319"/>
      <c r="D8122" s="319"/>
    </row>
    <row r="8123" spans="3:4">
      <c r="C8123" s="319"/>
      <c r="D8123" s="319"/>
    </row>
    <row r="8124" spans="3:4">
      <c r="C8124" s="319"/>
      <c r="D8124" s="319"/>
    </row>
    <row r="8125" spans="3:4">
      <c r="C8125" s="319"/>
      <c r="D8125" s="319"/>
    </row>
    <row r="8126" spans="3:4">
      <c r="C8126" s="319"/>
      <c r="D8126" s="319"/>
    </row>
    <row r="8127" spans="3:4">
      <c r="C8127" s="319"/>
      <c r="D8127" s="319"/>
    </row>
    <row r="8128" spans="3:4">
      <c r="C8128" s="319"/>
      <c r="D8128" s="319"/>
    </row>
    <row r="8129" spans="3:4">
      <c r="C8129" s="319"/>
      <c r="D8129" s="319"/>
    </row>
    <row r="8130" spans="3:4">
      <c r="C8130" s="319"/>
      <c r="D8130" s="319"/>
    </row>
    <row r="8131" spans="3:4">
      <c r="C8131" s="319"/>
      <c r="D8131" s="319"/>
    </row>
    <row r="8132" spans="3:4">
      <c r="C8132" s="319"/>
      <c r="D8132" s="319"/>
    </row>
    <row r="8133" spans="3:4">
      <c r="C8133" s="319"/>
      <c r="D8133" s="319"/>
    </row>
    <row r="8134" spans="3:4">
      <c r="C8134" s="319"/>
      <c r="D8134" s="319"/>
    </row>
    <row r="8135" spans="3:4">
      <c r="C8135" s="319"/>
      <c r="D8135" s="319"/>
    </row>
    <row r="8136" spans="3:4">
      <c r="C8136" s="319"/>
      <c r="D8136" s="319"/>
    </row>
    <row r="8137" spans="3:4">
      <c r="C8137" s="319"/>
      <c r="D8137" s="319"/>
    </row>
    <row r="8138" spans="3:4">
      <c r="C8138" s="319"/>
      <c r="D8138" s="319"/>
    </row>
    <row r="8139" spans="3:4">
      <c r="C8139" s="319"/>
      <c r="D8139" s="319"/>
    </row>
    <row r="8140" spans="3:4">
      <c r="C8140" s="319"/>
      <c r="D8140" s="319"/>
    </row>
    <row r="8141" spans="3:4">
      <c r="C8141" s="319"/>
      <c r="D8141" s="319"/>
    </row>
    <row r="8142" spans="3:4">
      <c r="C8142" s="319"/>
      <c r="D8142" s="319"/>
    </row>
    <row r="8143" spans="3:4">
      <c r="C8143" s="319"/>
      <c r="D8143" s="319"/>
    </row>
    <row r="8144" spans="3:4">
      <c r="C8144" s="319"/>
      <c r="D8144" s="319"/>
    </row>
    <row r="8145" spans="3:4">
      <c r="C8145" s="319"/>
      <c r="D8145" s="319"/>
    </row>
    <row r="8146" spans="3:4">
      <c r="C8146" s="319"/>
      <c r="D8146" s="319"/>
    </row>
    <row r="8147" spans="3:4">
      <c r="C8147" s="319"/>
      <c r="D8147" s="319"/>
    </row>
    <row r="8148" spans="3:4">
      <c r="C8148" s="319"/>
      <c r="D8148" s="319"/>
    </row>
    <row r="8149" spans="3:4">
      <c r="C8149" s="319"/>
      <c r="D8149" s="319"/>
    </row>
    <row r="8150" spans="3:4">
      <c r="C8150" s="319"/>
      <c r="D8150" s="319"/>
    </row>
    <row r="8151" spans="3:4">
      <c r="C8151" s="319"/>
      <c r="D8151" s="319"/>
    </row>
    <row r="8152" spans="3:4">
      <c r="C8152" s="319"/>
      <c r="D8152" s="319"/>
    </row>
    <row r="8153" spans="3:4">
      <c r="C8153" s="319"/>
      <c r="D8153" s="319"/>
    </row>
    <row r="8154" spans="3:4">
      <c r="C8154" s="319"/>
      <c r="D8154" s="319"/>
    </row>
    <row r="8155" spans="3:4">
      <c r="C8155" s="319"/>
      <c r="D8155" s="319"/>
    </row>
    <row r="8156" spans="3:4">
      <c r="C8156" s="319"/>
      <c r="D8156" s="319"/>
    </row>
    <row r="8157" spans="3:4">
      <c r="C8157" s="319"/>
      <c r="D8157" s="319"/>
    </row>
    <row r="8158" spans="3:4">
      <c r="C8158" s="319"/>
      <c r="D8158" s="319"/>
    </row>
    <row r="8159" spans="3:4">
      <c r="C8159" s="319"/>
      <c r="D8159" s="319"/>
    </row>
    <row r="8160" spans="3:4">
      <c r="C8160" s="319"/>
      <c r="D8160" s="319"/>
    </row>
    <row r="8161" spans="3:4">
      <c r="C8161" s="319"/>
      <c r="D8161" s="319"/>
    </row>
    <row r="8162" spans="3:4">
      <c r="C8162" s="319"/>
      <c r="D8162" s="319"/>
    </row>
    <row r="8163" spans="3:4">
      <c r="C8163" s="319"/>
      <c r="D8163" s="319"/>
    </row>
    <row r="8164" spans="3:4">
      <c r="C8164" s="319"/>
      <c r="D8164" s="319"/>
    </row>
    <row r="8165" spans="3:4">
      <c r="C8165" s="319"/>
      <c r="D8165" s="319"/>
    </row>
    <row r="8166" spans="3:4">
      <c r="C8166" s="319"/>
      <c r="D8166" s="319"/>
    </row>
    <row r="8167" spans="3:4">
      <c r="C8167" s="319"/>
      <c r="D8167" s="319"/>
    </row>
    <row r="8168" spans="3:4">
      <c r="C8168" s="319"/>
      <c r="D8168" s="319"/>
    </row>
    <row r="8169" spans="3:4">
      <c r="C8169" s="319"/>
      <c r="D8169" s="319"/>
    </row>
    <row r="8170" spans="3:4">
      <c r="C8170" s="319"/>
      <c r="D8170" s="319"/>
    </row>
    <row r="8171" spans="3:4">
      <c r="C8171" s="319"/>
      <c r="D8171" s="319"/>
    </row>
    <row r="8172" spans="3:4">
      <c r="C8172" s="319"/>
      <c r="D8172" s="319"/>
    </row>
    <row r="8173" spans="3:4">
      <c r="C8173" s="319"/>
      <c r="D8173" s="319"/>
    </row>
    <row r="8174" spans="3:4">
      <c r="C8174" s="319"/>
      <c r="D8174" s="319"/>
    </row>
    <row r="8175" spans="3:4">
      <c r="C8175" s="319"/>
      <c r="D8175" s="319"/>
    </row>
    <row r="8176" spans="3:4">
      <c r="C8176" s="319"/>
      <c r="D8176" s="319"/>
    </row>
    <row r="8177" spans="3:4">
      <c r="C8177" s="319"/>
      <c r="D8177" s="319"/>
    </row>
    <row r="8178" spans="3:4">
      <c r="C8178" s="319"/>
      <c r="D8178" s="319"/>
    </row>
    <row r="8179" spans="3:4">
      <c r="C8179" s="319"/>
      <c r="D8179" s="319"/>
    </row>
    <row r="8180" spans="3:4">
      <c r="C8180" s="319"/>
      <c r="D8180" s="319"/>
    </row>
    <row r="8181" spans="3:4">
      <c r="C8181" s="319"/>
      <c r="D8181" s="319"/>
    </row>
    <row r="8182" spans="3:4">
      <c r="C8182" s="319"/>
      <c r="D8182" s="319"/>
    </row>
    <row r="8183" spans="3:4">
      <c r="C8183" s="319"/>
      <c r="D8183" s="319"/>
    </row>
    <row r="8184" spans="3:4">
      <c r="C8184" s="319"/>
      <c r="D8184" s="319"/>
    </row>
    <row r="8185" spans="3:4">
      <c r="C8185" s="319"/>
      <c r="D8185" s="319"/>
    </row>
    <row r="8186" spans="3:4">
      <c r="C8186" s="319"/>
      <c r="D8186" s="319"/>
    </row>
    <row r="8187" spans="3:4">
      <c r="C8187" s="319"/>
      <c r="D8187" s="319"/>
    </row>
    <row r="8188" spans="3:4">
      <c r="C8188" s="319"/>
      <c r="D8188" s="319"/>
    </row>
    <row r="8189" spans="3:4">
      <c r="C8189" s="319"/>
      <c r="D8189" s="319"/>
    </row>
    <row r="8190" spans="3:4">
      <c r="C8190" s="319"/>
      <c r="D8190" s="319"/>
    </row>
    <row r="8191" spans="3:4">
      <c r="C8191" s="319"/>
      <c r="D8191" s="319"/>
    </row>
    <row r="8192" spans="3:4">
      <c r="C8192" s="319"/>
      <c r="D8192" s="319"/>
    </row>
    <row r="8193" spans="3:4">
      <c r="C8193" s="319"/>
      <c r="D8193" s="319"/>
    </row>
    <row r="8194" spans="3:4">
      <c r="C8194" s="319"/>
      <c r="D8194" s="319"/>
    </row>
    <row r="8195" spans="3:4">
      <c r="C8195" s="319"/>
      <c r="D8195" s="319"/>
    </row>
    <row r="8196" spans="3:4">
      <c r="C8196" s="319"/>
      <c r="D8196" s="319"/>
    </row>
    <row r="8197" spans="3:4">
      <c r="C8197" s="319"/>
      <c r="D8197" s="319"/>
    </row>
    <row r="8198" spans="3:4">
      <c r="C8198" s="319"/>
      <c r="D8198" s="319"/>
    </row>
    <row r="8199" spans="3:4">
      <c r="C8199" s="319"/>
      <c r="D8199" s="319"/>
    </row>
    <row r="8200" spans="3:4">
      <c r="C8200" s="319"/>
      <c r="D8200" s="319"/>
    </row>
    <row r="8201" spans="3:4">
      <c r="C8201" s="319"/>
      <c r="D8201" s="319"/>
    </row>
    <row r="8202" spans="3:4">
      <c r="C8202" s="319"/>
      <c r="D8202" s="319"/>
    </row>
    <row r="8203" spans="3:4">
      <c r="C8203" s="319"/>
      <c r="D8203" s="319"/>
    </row>
    <row r="8204" spans="3:4">
      <c r="C8204" s="319"/>
      <c r="D8204" s="319"/>
    </row>
    <row r="8205" spans="3:4">
      <c r="C8205" s="319"/>
      <c r="D8205" s="319"/>
    </row>
    <row r="8206" spans="3:4">
      <c r="C8206" s="319"/>
      <c r="D8206" s="319"/>
    </row>
    <row r="8207" spans="3:4">
      <c r="C8207" s="319"/>
      <c r="D8207" s="319"/>
    </row>
    <row r="8208" spans="3:4">
      <c r="C8208" s="319"/>
      <c r="D8208" s="319"/>
    </row>
    <row r="8209" spans="3:4">
      <c r="C8209" s="319"/>
      <c r="D8209" s="319"/>
    </row>
    <row r="8210" spans="3:4">
      <c r="C8210" s="319"/>
      <c r="D8210" s="319"/>
    </row>
    <row r="8211" spans="3:4">
      <c r="C8211" s="319"/>
      <c r="D8211" s="319"/>
    </row>
    <row r="8212" spans="3:4">
      <c r="C8212" s="319"/>
      <c r="D8212" s="319"/>
    </row>
    <row r="8213" spans="3:4">
      <c r="C8213" s="319"/>
      <c r="D8213" s="319"/>
    </row>
    <row r="8214" spans="3:4">
      <c r="C8214" s="319"/>
      <c r="D8214" s="319"/>
    </row>
    <row r="8215" spans="3:4">
      <c r="C8215" s="319"/>
      <c r="D8215" s="319"/>
    </row>
    <row r="8216" spans="3:4">
      <c r="C8216" s="319"/>
      <c r="D8216" s="319"/>
    </row>
    <row r="8217" spans="3:4">
      <c r="C8217" s="319"/>
      <c r="D8217" s="319"/>
    </row>
    <row r="8218" spans="3:4">
      <c r="C8218" s="319"/>
      <c r="D8218" s="319"/>
    </row>
    <row r="8219" spans="3:4">
      <c r="C8219" s="319"/>
      <c r="D8219" s="319"/>
    </row>
    <row r="8220" spans="3:4">
      <c r="C8220" s="319"/>
      <c r="D8220" s="319"/>
    </row>
    <row r="8221" spans="3:4">
      <c r="C8221" s="319"/>
      <c r="D8221" s="319"/>
    </row>
    <row r="8222" spans="3:4">
      <c r="C8222" s="319"/>
      <c r="D8222" s="319"/>
    </row>
    <row r="8223" spans="3:4">
      <c r="C8223" s="319"/>
      <c r="D8223" s="319"/>
    </row>
    <row r="8224" spans="3:4">
      <c r="C8224" s="319"/>
      <c r="D8224" s="319"/>
    </row>
    <row r="8225" spans="3:4">
      <c r="C8225" s="319"/>
      <c r="D8225" s="319"/>
    </row>
    <row r="8226" spans="3:4">
      <c r="C8226" s="319"/>
      <c r="D8226" s="319"/>
    </row>
    <row r="8227" spans="3:4">
      <c r="C8227" s="319"/>
      <c r="D8227" s="319"/>
    </row>
    <row r="8228" spans="3:4">
      <c r="C8228" s="319"/>
      <c r="D8228" s="319"/>
    </row>
    <row r="8229" spans="3:4">
      <c r="C8229" s="319"/>
      <c r="D8229" s="319"/>
    </row>
    <row r="8230" spans="3:4">
      <c r="C8230" s="319"/>
      <c r="D8230" s="319"/>
    </row>
    <row r="8231" spans="3:4">
      <c r="C8231" s="319"/>
      <c r="D8231" s="319"/>
    </row>
    <row r="8232" spans="3:4">
      <c r="C8232" s="319"/>
      <c r="D8232" s="319"/>
    </row>
    <row r="8233" spans="3:4">
      <c r="C8233" s="319"/>
      <c r="D8233" s="319"/>
    </row>
    <row r="8234" spans="3:4">
      <c r="C8234" s="319"/>
      <c r="D8234" s="319"/>
    </row>
    <row r="8235" spans="3:4">
      <c r="C8235" s="319"/>
      <c r="D8235" s="319"/>
    </row>
    <row r="8236" spans="3:4">
      <c r="C8236" s="319"/>
      <c r="D8236" s="319"/>
    </row>
    <row r="8237" spans="3:4">
      <c r="C8237" s="319"/>
      <c r="D8237" s="319"/>
    </row>
    <row r="8238" spans="3:4">
      <c r="C8238" s="319"/>
      <c r="D8238" s="319"/>
    </row>
    <row r="8239" spans="3:4">
      <c r="C8239" s="319"/>
      <c r="D8239" s="319"/>
    </row>
    <row r="8240" spans="3:4">
      <c r="C8240" s="319"/>
      <c r="D8240" s="319"/>
    </row>
    <row r="8241" spans="3:4">
      <c r="C8241" s="319"/>
      <c r="D8241" s="319"/>
    </row>
    <row r="8242" spans="3:4">
      <c r="C8242" s="319"/>
      <c r="D8242" s="319"/>
    </row>
    <row r="8243" spans="3:4">
      <c r="C8243" s="319"/>
      <c r="D8243" s="319"/>
    </row>
    <row r="8244" spans="3:4">
      <c r="C8244" s="319"/>
      <c r="D8244" s="319"/>
    </row>
    <row r="8245" spans="3:4">
      <c r="C8245" s="319"/>
      <c r="D8245" s="319"/>
    </row>
    <row r="8246" spans="3:4">
      <c r="C8246" s="319"/>
      <c r="D8246" s="319"/>
    </row>
    <row r="8247" spans="3:4">
      <c r="C8247" s="319"/>
      <c r="D8247" s="319"/>
    </row>
    <row r="8248" spans="3:4">
      <c r="C8248" s="319"/>
      <c r="D8248" s="319"/>
    </row>
    <row r="8249" spans="3:4">
      <c r="C8249" s="319"/>
      <c r="D8249" s="319"/>
    </row>
    <row r="8250" spans="3:4">
      <c r="C8250" s="319"/>
      <c r="D8250" s="319"/>
    </row>
    <row r="8251" spans="3:4">
      <c r="C8251" s="319"/>
      <c r="D8251" s="319"/>
    </row>
    <row r="8252" spans="3:4">
      <c r="C8252" s="319"/>
      <c r="D8252" s="319"/>
    </row>
    <row r="8253" spans="3:4">
      <c r="C8253" s="319"/>
      <c r="D8253" s="319"/>
    </row>
    <row r="8254" spans="3:4">
      <c r="C8254" s="319"/>
      <c r="D8254" s="319"/>
    </row>
    <row r="8255" spans="3:4">
      <c r="C8255" s="319"/>
      <c r="D8255" s="319"/>
    </row>
    <row r="8256" spans="3:4">
      <c r="C8256" s="319"/>
      <c r="D8256" s="319"/>
    </row>
    <row r="8257" spans="3:4">
      <c r="C8257" s="319"/>
      <c r="D8257" s="319"/>
    </row>
    <row r="8258" spans="3:4">
      <c r="C8258" s="319"/>
      <c r="D8258" s="319"/>
    </row>
    <row r="8259" spans="3:4">
      <c r="C8259" s="319"/>
      <c r="D8259" s="319"/>
    </row>
    <row r="8260" spans="3:4">
      <c r="C8260" s="319"/>
      <c r="D8260" s="319"/>
    </row>
    <row r="8261" spans="3:4">
      <c r="C8261" s="319"/>
      <c r="D8261" s="319"/>
    </row>
    <row r="8262" spans="3:4">
      <c r="C8262" s="319"/>
      <c r="D8262" s="319"/>
    </row>
    <row r="8263" spans="3:4">
      <c r="C8263" s="319"/>
      <c r="D8263" s="319"/>
    </row>
    <row r="8264" spans="3:4">
      <c r="C8264" s="319"/>
      <c r="D8264" s="319"/>
    </row>
    <row r="8265" spans="3:4">
      <c r="C8265" s="319"/>
      <c r="D8265" s="319"/>
    </row>
    <row r="8266" spans="3:4">
      <c r="C8266" s="319"/>
      <c r="D8266" s="319"/>
    </row>
    <row r="8267" spans="3:4">
      <c r="C8267" s="319"/>
      <c r="D8267" s="319"/>
    </row>
    <row r="8268" spans="3:4">
      <c r="C8268" s="319"/>
      <c r="D8268" s="319"/>
    </row>
    <row r="8269" spans="3:4">
      <c r="C8269" s="319"/>
      <c r="D8269" s="319"/>
    </row>
    <row r="8270" spans="3:4">
      <c r="C8270" s="319"/>
      <c r="D8270" s="319"/>
    </row>
    <row r="8271" spans="3:4">
      <c r="C8271" s="319"/>
      <c r="D8271" s="319"/>
    </row>
    <row r="8272" spans="3:4">
      <c r="C8272" s="319"/>
      <c r="D8272" s="319"/>
    </row>
    <row r="8273" spans="3:4">
      <c r="C8273" s="319"/>
      <c r="D8273" s="319"/>
    </row>
    <row r="8274" spans="3:4">
      <c r="C8274" s="319"/>
      <c r="D8274" s="319"/>
    </row>
    <row r="8275" spans="3:4">
      <c r="C8275" s="319"/>
      <c r="D8275" s="319"/>
    </row>
    <row r="8276" spans="3:4">
      <c r="C8276" s="319"/>
      <c r="D8276" s="319"/>
    </row>
    <row r="8277" spans="3:4">
      <c r="C8277" s="319"/>
      <c r="D8277" s="319"/>
    </row>
    <row r="8278" spans="3:4">
      <c r="C8278" s="319"/>
      <c r="D8278" s="319"/>
    </row>
    <row r="8279" spans="3:4">
      <c r="C8279" s="319"/>
      <c r="D8279" s="319"/>
    </row>
    <row r="8280" spans="3:4">
      <c r="C8280" s="319"/>
      <c r="D8280" s="319"/>
    </row>
    <row r="8281" spans="3:4">
      <c r="C8281" s="319"/>
      <c r="D8281" s="319"/>
    </row>
    <row r="8282" spans="3:4">
      <c r="C8282" s="319"/>
      <c r="D8282" s="319"/>
    </row>
    <row r="8283" spans="3:4">
      <c r="C8283" s="319"/>
      <c r="D8283" s="319"/>
    </row>
    <row r="8284" spans="3:4">
      <c r="C8284" s="319"/>
      <c r="D8284" s="319"/>
    </row>
    <row r="8285" spans="3:4">
      <c r="C8285" s="319"/>
      <c r="D8285" s="319"/>
    </row>
    <row r="8286" spans="3:4">
      <c r="C8286" s="319"/>
      <c r="D8286" s="319"/>
    </row>
    <row r="8287" spans="3:4">
      <c r="C8287" s="319"/>
      <c r="D8287" s="319"/>
    </row>
    <row r="8288" spans="3:4">
      <c r="C8288" s="319"/>
      <c r="D8288" s="319"/>
    </row>
    <row r="8289" spans="3:4">
      <c r="C8289" s="319"/>
      <c r="D8289" s="319"/>
    </row>
    <row r="8290" spans="3:4">
      <c r="C8290" s="319"/>
      <c r="D8290" s="319"/>
    </row>
    <row r="8291" spans="3:4">
      <c r="C8291" s="319"/>
      <c r="D8291" s="319"/>
    </row>
    <row r="8292" spans="3:4">
      <c r="C8292" s="319"/>
      <c r="D8292" s="319"/>
    </row>
    <row r="8293" spans="3:4">
      <c r="C8293" s="319"/>
      <c r="D8293" s="319"/>
    </row>
    <row r="8294" spans="3:4">
      <c r="C8294" s="319"/>
      <c r="D8294" s="319"/>
    </row>
    <row r="8295" spans="3:4">
      <c r="C8295" s="319"/>
      <c r="D8295" s="319"/>
    </row>
    <row r="8296" spans="3:4">
      <c r="C8296" s="319"/>
      <c r="D8296" s="319"/>
    </row>
    <row r="8297" spans="3:4">
      <c r="C8297" s="319"/>
      <c r="D8297" s="319"/>
    </row>
    <row r="8298" spans="3:4">
      <c r="C8298" s="319"/>
      <c r="D8298" s="319"/>
    </row>
    <row r="8299" spans="3:4">
      <c r="C8299" s="319"/>
      <c r="D8299" s="319"/>
    </row>
    <row r="8300" spans="3:4">
      <c r="C8300" s="319"/>
      <c r="D8300" s="319"/>
    </row>
    <row r="8301" spans="3:4">
      <c r="C8301" s="319"/>
      <c r="D8301" s="319"/>
    </row>
    <row r="8302" spans="3:4">
      <c r="C8302" s="319"/>
      <c r="D8302" s="319"/>
    </row>
    <row r="8303" spans="3:4">
      <c r="C8303" s="319"/>
      <c r="D8303" s="319"/>
    </row>
    <row r="8304" spans="3:4">
      <c r="C8304" s="319"/>
      <c r="D8304" s="319"/>
    </row>
    <row r="8305" spans="3:4">
      <c r="C8305" s="319"/>
      <c r="D8305" s="319"/>
    </row>
    <row r="8306" spans="3:4">
      <c r="C8306" s="319"/>
      <c r="D8306" s="319"/>
    </row>
    <row r="8307" spans="3:4">
      <c r="C8307" s="319"/>
      <c r="D8307" s="319"/>
    </row>
    <row r="8308" spans="3:4">
      <c r="C8308" s="319"/>
      <c r="D8308" s="319"/>
    </row>
    <row r="8309" spans="3:4">
      <c r="C8309" s="319"/>
      <c r="D8309" s="319"/>
    </row>
    <row r="8310" spans="3:4">
      <c r="C8310" s="319"/>
      <c r="D8310" s="319"/>
    </row>
    <row r="8311" spans="3:4">
      <c r="C8311" s="319"/>
      <c r="D8311" s="319"/>
    </row>
    <row r="8312" spans="3:4">
      <c r="C8312" s="319"/>
      <c r="D8312" s="319"/>
    </row>
    <row r="8313" spans="3:4">
      <c r="C8313" s="319"/>
      <c r="D8313" s="319"/>
    </row>
    <row r="8314" spans="3:4">
      <c r="C8314" s="319"/>
      <c r="D8314" s="319"/>
    </row>
    <row r="8315" spans="3:4">
      <c r="C8315" s="319"/>
      <c r="D8315" s="319"/>
    </row>
    <row r="8316" spans="3:4">
      <c r="C8316" s="319"/>
      <c r="D8316" s="319"/>
    </row>
    <row r="8317" spans="3:4">
      <c r="C8317" s="319"/>
      <c r="D8317" s="319"/>
    </row>
    <row r="8318" spans="3:4">
      <c r="C8318" s="319"/>
      <c r="D8318" s="319"/>
    </row>
    <row r="8319" spans="3:4">
      <c r="C8319" s="319"/>
      <c r="D8319" s="319"/>
    </row>
    <row r="8320" spans="3:4">
      <c r="C8320" s="319"/>
      <c r="D8320" s="319"/>
    </row>
    <row r="8321" spans="3:4">
      <c r="C8321" s="319"/>
      <c r="D8321" s="319"/>
    </row>
    <row r="8322" spans="3:4">
      <c r="C8322" s="319"/>
      <c r="D8322" s="319"/>
    </row>
    <row r="8323" spans="3:4">
      <c r="C8323" s="319"/>
      <c r="D8323" s="319"/>
    </row>
    <row r="8324" spans="3:4">
      <c r="C8324" s="319"/>
      <c r="D8324" s="319"/>
    </row>
    <row r="8325" spans="3:4">
      <c r="C8325" s="319"/>
      <c r="D8325" s="319"/>
    </row>
    <row r="8326" spans="3:4">
      <c r="C8326" s="319"/>
      <c r="D8326" s="319"/>
    </row>
    <row r="8327" spans="3:4">
      <c r="C8327" s="319"/>
      <c r="D8327" s="319"/>
    </row>
    <row r="8328" spans="3:4">
      <c r="C8328" s="319"/>
      <c r="D8328" s="319"/>
    </row>
    <row r="8329" spans="3:4">
      <c r="C8329" s="319"/>
      <c r="D8329" s="319"/>
    </row>
    <row r="8330" spans="3:4">
      <c r="C8330" s="319"/>
      <c r="D8330" s="319"/>
    </row>
    <row r="8331" spans="3:4">
      <c r="C8331" s="319"/>
      <c r="D8331" s="319"/>
    </row>
    <row r="8332" spans="3:4">
      <c r="C8332" s="319"/>
      <c r="D8332" s="319"/>
    </row>
    <row r="8333" spans="3:4">
      <c r="C8333" s="319"/>
      <c r="D8333" s="319"/>
    </row>
    <row r="8334" spans="3:4">
      <c r="C8334" s="319"/>
      <c r="D8334" s="319"/>
    </row>
    <row r="8335" spans="3:4">
      <c r="C8335" s="319"/>
      <c r="D8335" s="319"/>
    </row>
    <row r="8336" spans="3:4">
      <c r="C8336" s="319"/>
      <c r="D8336" s="319"/>
    </row>
    <row r="8337" spans="3:4">
      <c r="C8337" s="319"/>
      <c r="D8337" s="319"/>
    </row>
    <row r="8338" spans="3:4">
      <c r="C8338" s="319"/>
      <c r="D8338" s="319"/>
    </row>
    <row r="8339" spans="3:4">
      <c r="C8339" s="319"/>
      <c r="D8339" s="319"/>
    </row>
    <row r="8340" spans="3:4">
      <c r="C8340" s="319"/>
      <c r="D8340" s="319"/>
    </row>
    <row r="8341" spans="3:4">
      <c r="C8341" s="319"/>
      <c r="D8341" s="319"/>
    </row>
    <row r="8342" spans="3:4">
      <c r="C8342" s="319"/>
      <c r="D8342" s="319"/>
    </row>
    <row r="8343" spans="3:4">
      <c r="C8343" s="319"/>
      <c r="D8343" s="319"/>
    </row>
    <row r="8344" spans="3:4">
      <c r="C8344" s="319"/>
      <c r="D8344" s="319"/>
    </row>
    <row r="8345" spans="3:4">
      <c r="C8345" s="319"/>
      <c r="D8345" s="319"/>
    </row>
    <row r="8346" spans="3:4">
      <c r="C8346" s="319"/>
      <c r="D8346" s="319"/>
    </row>
    <row r="8347" spans="3:4">
      <c r="C8347" s="319"/>
      <c r="D8347" s="319"/>
    </row>
    <row r="8348" spans="3:4">
      <c r="C8348" s="319"/>
      <c r="D8348" s="319"/>
    </row>
    <row r="8349" spans="3:4">
      <c r="C8349" s="319"/>
      <c r="D8349" s="319"/>
    </row>
    <row r="8350" spans="3:4">
      <c r="C8350" s="319"/>
      <c r="D8350" s="319"/>
    </row>
    <row r="8351" spans="3:4">
      <c r="C8351" s="319"/>
      <c r="D8351" s="319"/>
    </row>
    <row r="8352" spans="3:4">
      <c r="C8352" s="319"/>
      <c r="D8352" s="319"/>
    </row>
    <row r="8353" spans="3:4">
      <c r="C8353" s="319"/>
      <c r="D8353" s="319"/>
    </row>
    <row r="8354" spans="3:4">
      <c r="C8354" s="319"/>
      <c r="D8354" s="319"/>
    </row>
    <row r="8355" spans="3:4">
      <c r="C8355" s="319"/>
      <c r="D8355" s="319"/>
    </row>
    <row r="8356" spans="3:4">
      <c r="C8356" s="319"/>
      <c r="D8356" s="319"/>
    </row>
    <row r="8357" spans="3:4">
      <c r="C8357" s="319"/>
      <c r="D8357" s="319"/>
    </row>
    <row r="8358" spans="3:4">
      <c r="C8358" s="319"/>
      <c r="D8358" s="319"/>
    </row>
    <row r="8359" spans="3:4">
      <c r="C8359" s="319"/>
      <c r="D8359" s="319"/>
    </row>
    <row r="8360" spans="3:4">
      <c r="C8360" s="319"/>
      <c r="D8360" s="319"/>
    </row>
    <row r="8361" spans="3:4">
      <c r="C8361" s="319"/>
      <c r="D8361" s="319"/>
    </row>
    <row r="8362" spans="3:4">
      <c r="C8362" s="319"/>
      <c r="D8362" s="319"/>
    </row>
    <row r="8363" spans="3:4">
      <c r="C8363" s="319"/>
      <c r="D8363" s="319"/>
    </row>
    <row r="8364" spans="3:4">
      <c r="C8364" s="319"/>
      <c r="D8364" s="319"/>
    </row>
    <row r="8365" spans="3:4">
      <c r="C8365" s="319"/>
      <c r="D8365" s="319"/>
    </row>
    <row r="8366" spans="3:4">
      <c r="C8366" s="319"/>
      <c r="D8366" s="319"/>
    </row>
    <row r="8367" spans="3:4">
      <c r="C8367" s="319"/>
      <c r="D8367" s="319"/>
    </row>
    <row r="8368" spans="3:4">
      <c r="C8368" s="319"/>
      <c r="D8368" s="319"/>
    </row>
    <row r="8369" spans="3:4">
      <c r="C8369" s="319"/>
      <c r="D8369" s="319"/>
    </row>
    <row r="8370" spans="3:4">
      <c r="C8370" s="319"/>
      <c r="D8370" s="319"/>
    </row>
    <row r="8371" spans="3:4">
      <c r="C8371" s="319"/>
      <c r="D8371" s="319"/>
    </row>
    <row r="8372" spans="3:4">
      <c r="C8372" s="319"/>
      <c r="D8372" s="319"/>
    </row>
    <row r="8373" spans="3:4">
      <c r="C8373" s="319"/>
      <c r="D8373" s="319"/>
    </row>
    <row r="8374" spans="3:4">
      <c r="C8374" s="319"/>
      <c r="D8374" s="319"/>
    </row>
    <row r="8375" spans="3:4">
      <c r="C8375" s="319"/>
      <c r="D8375" s="319"/>
    </row>
    <row r="8376" spans="3:4">
      <c r="C8376" s="319"/>
      <c r="D8376" s="319"/>
    </row>
    <row r="8377" spans="3:4">
      <c r="C8377" s="319"/>
      <c r="D8377" s="319"/>
    </row>
    <row r="8378" spans="3:4">
      <c r="C8378" s="319"/>
      <c r="D8378" s="319"/>
    </row>
    <row r="8379" spans="3:4">
      <c r="C8379" s="319"/>
      <c r="D8379" s="319"/>
    </row>
    <row r="8380" spans="3:4">
      <c r="C8380" s="319"/>
      <c r="D8380" s="319"/>
    </row>
    <row r="8381" spans="3:4">
      <c r="C8381" s="319"/>
      <c r="D8381" s="319"/>
    </row>
    <row r="8382" spans="3:4">
      <c r="C8382" s="319"/>
      <c r="D8382" s="319"/>
    </row>
    <row r="8383" spans="3:4">
      <c r="C8383" s="319"/>
      <c r="D8383" s="319"/>
    </row>
    <row r="8384" spans="3:4">
      <c r="C8384" s="319"/>
      <c r="D8384" s="319"/>
    </row>
    <row r="8385" spans="3:4">
      <c r="C8385" s="319"/>
      <c r="D8385" s="319"/>
    </row>
    <row r="8386" spans="3:4">
      <c r="C8386" s="319"/>
      <c r="D8386" s="319"/>
    </row>
    <row r="8387" spans="3:4">
      <c r="C8387" s="319"/>
      <c r="D8387" s="319"/>
    </row>
    <row r="8388" spans="3:4">
      <c r="C8388" s="319"/>
      <c r="D8388" s="319"/>
    </row>
    <row r="8389" spans="3:4">
      <c r="C8389" s="319"/>
      <c r="D8389" s="319"/>
    </row>
    <row r="8390" spans="3:4">
      <c r="C8390" s="319"/>
      <c r="D8390" s="319"/>
    </row>
    <row r="8391" spans="3:4">
      <c r="C8391" s="319"/>
      <c r="D8391" s="319"/>
    </row>
    <row r="8392" spans="3:4">
      <c r="C8392" s="319"/>
      <c r="D8392" s="319"/>
    </row>
    <row r="8393" spans="3:4">
      <c r="C8393" s="319"/>
      <c r="D8393" s="319"/>
    </row>
    <row r="8394" spans="3:4">
      <c r="C8394" s="319"/>
      <c r="D8394" s="319"/>
    </row>
    <row r="8395" spans="3:4">
      <c r="C8395" s="319"/>
      <c r="D8395" s="319"/>
    </row>
    <row r="8396" spans="3:4">
      <c r="C8396" s="319"/>
      <c r="D8396" s="319"/>
    </row>
    <row r="8397" spans="3:4">
      <c r="C8397" s="319"/>
      <c r="D8397" s="319"/>
    </row>
    <row r="8398" spans="3:4">
      <c r="C8398" s="319"/>
      <c r="D8398" s="319"/>
    </row>
    <row r="8399" spans="3:4">
      <c r="C8399" s="319"/>
      <c r="D8399" s="319"/>
    </row>
    <row r="8400" spans="3:4">
      <c r="C8400" s="319"/>
      <c r="D8400" s="319"/>
    </row>
    <row r="8401" spans="3:4">
      <c r="C8401" s="319"/>
      <c r="D8401" s="319"/>
    </row>
    <row r="8402" spans="3:4">
      <c r="C8402" s="319"/>
      <c r="D8402" s="319"/>
    </row>
    <row r="8403" spans="3:4">
      <c r="C8403" s="319"/>
      <c r="D8403" s="319"/>
    </row>
    <row r="8404" spans="3:4">
      <c r="C8404" s="319"/>
      <c r="D8404" s="319"/>
    </row>
    <row r="8405" spans="3:4">
      <c r="C8405" s="319"/>
      <c r="D8405" s="319"/>
    </row>
    <row r="8406" spans="3:4">
      <c r="C8406" s="319"/>
      <c r="D8406" s="319"/>
    </row>
    <row r="8407" spans="3:4">
      <c r="C8407" s="319"/>
      <c r="D8407" s="319"/>
    </row>
    <row r="8408" spans="3:4">
      <c r="C8408" s="319"/>
      <c r="D8408" s="319"/>
    </row>
    <row r="8409" spans="3:4">
      <c r="C8409" s="319"/>
      <c r="D8409" s="319"/>
    </row>
    <row r="8410" spans="3:4">
      <c r="C8410" s="319"/>
      <c r="D8410" s="319"/>
    </row>
    <row r="8411" spans="3:4">
      <c r="C8411" s="319"/>
      <c r="D8411" s="319"/>
    </row>
    <row r="8412" spans="3:4">
      <c r="C8412" s="319"/>
      <c r="D8412" s="319"/>
    </row>
    <row r="8413" spans="3:4">
      <c r="C8413" s="319"/>
      <c r="D8413" s="319"/>
    </row>
    <row r="8414" spans="3:4">
      <c r="C8414" s="319"/>
      <c r="D8414" s="319"/>
    </row>
    <row r="8415" spans="3:4">
      <c r="C8415" s="319"/>
      <c r="D8415" s="319"/>
    </row>
    <row r="8416" spans="3:4">
      <c r="C8416" s="319"/>
      <c r="D8416" s="319"/>
    </row>
    <row r="8417" spans="3:4">
      <c r="C8417" s="319"/>
      <c r="D8417" s="319"/>
    </row>
    <row r="8418" spans="3:4">
      <c r="C8418" s="319"/>
      <c r="D8418" s="319"/>
    </row>
    <row r="8419" spans="3:4">
      <c r="C8419" s="319"/>
      <c r="D8419" s="319"/>
    </row>
    <row r="8420" spans="3:4">
      <c r="C8420" s="319"/>
      <c r="D8420" s="319"/>
    </row>
    <row r="8421" spans="3:4">
      <c r="C8421" s="319"/>
      <c r="D8421" s="319"/>
    </row>
    <row r="8422" spans="3:4">
      <c r="C8422" s="319"/>
      <c r="D8422" s="319"/>
    </row>
    <row r="8423" spans="3:4">
      <c r="C8423" s="319"/>
      <c r="D8423" s="319"/>
    </row>
    <row r="8424" spans="3:4">
      <c r="C8424" s="319"/>
      <c r="D8424" s="319"/>
    </row>
    <row r="8425" spans="3:4">
      <c r="C8425" s="319"/>
      <c r="D8425" s="319"/>
    </row>
    <row r="8426" spans="3:4">
      <c r="C8426" s="319"/>
      <c r="D8426" s="319"/>
    </row>
    <row r="8427" spans="3:4">
      <c r="C8427" s="319"/>
      <c r="D8427" s="319"/>
    </row>
    <row r="8428" spans="3:4">
      <c r="C8428" s="319"/>
      <c r="D8428" s="319"/>
    </row>
    <row r="8429" spans="3:4">
      <c r="C8429" s="319"/>
      <c r="D8429" s="319"/>
    </row>
    <row r="8430" spans="3:4">
      <c r="C8430" s="319"/>
      <c r="D8430" s="319"/>
    </row>
    <row r="8431" spans="3:4">
      <c r="C8431" s="319"/>
      <c r="D8431" s="319"/>
    </row>
    <row r="8432" spans="3:4">
      <c r="C8432" s="319"/>
      <c r="D8432" s="319"/>
    </row>
    <row r="8433" spans="3:4">
      <c r="C8433" s="319"/>
      <c r="D8433" s="319"/>
    </row>
    <row r="8434" spans="3:4">
      <c r="C8434" s="319"/>
      <c r="D8434" s="319"/>
    </row>
    <row r="8435" spans="3:4">
      <c r="C8435" s="319"/>
      <c r="D8435" s="319"/>
    </row>
    <row r="8436" spans="3:4">
      <c r="C8436" s="319"/>
      <c r="D8436" s="319"/>
    </row>
    <row r="8437" spans="3:4">
      <c r="C8437" s="319"/>
      <c r="D8437" s="319"/>
    </row>
    <row r="8438" spans="3:4">
      <c r="C8438" s="319"/>
      <c r="D8438" s="319"/>
    </row>
    <row r="8439" spans="3:4">
      <c r="C8439" s="319"/>
      <c r="D8439" s="319"/>
    </row>
    <row r="8440" spans="3:4">
      <c r="C8440" s="319"/>
      <c r="D8440" s="319"/>
    </row>
    <row r="8441" spans="3:4">
      <c r="C8441" s="319"/>
      <c r="D8441" s="319"/>
    </row>
    <row r="8442" spans="3:4">
      <c r="C8442" s="319"/>
      <c r="D8442" s="319"/>
    </row>
    <row r="8443" spans="3:4">
      <c r="C8443" s="319"/>
      <c r="D8443" s="319"/>
    </row>
    <row r="8444" spans="3:4">
      <c r="C8444" s="319"/>
      <c r="D8444" s="319"/>
    </row>
    <row r="8445" spans="3:4">
      <c r="C8445" s="319"/>
      <c r="D8445" s="319"/>
    </row>
    <row r="8446" spans="3:4">
      <c r="C8446" s="319"/>
      <c r="D8446" s="319"/>
    </row>
    <row r="8447" spans="3:4">
      <c r="C8447" s="319"/>
      <c r="D8447" s="319"/>
    </row>
    <row r="8448" spans="3:4">
      <c r="C8448" s="319"/>
      <c r="D8448" s="319"/>
    </row>
    <row r="8449" spans="3:4">
      <c r="C8449" s="319"/>
      <c r="D8449" s="319"/>
    </row>
    <row r="8450" spans="3:4">
      <c r="C8450" s="319"/>
      <c r="D8450" s="319"/>
    </row>
    <row r="8451" spans="3:4">
      <c r="C8451" s="319"/>
      <c r="D8451" s="319"/>
    </row>
    <row r="8452" spans="3:4">
      <c r="C8452" s="319"/>
      <c r="D8452" s="319"/>
    </row>
    <row r="8453" spans="3:4">
      <c r="C8453" s="319"/>
      <c r="D8453" s="319"/>
    </row>
    <row r="8454" spans="3:4">
      <c r="C8454" s="319"/>
      <c r="D8454" s="319"/>
    </row>
    <row r="8455" spans="3:4">
      <c r="C8455" s="319"/>
      <c r="D8455" s="319"/>
    </row>
    <row r="8456" spans="3:4">
      <c r="C8456" s="319"/>
      <c r="D8456" s="319"/>
    </row>
    <row r="8457" spans="3:4">
      <c r="C8457" s="319"/>
      <c r="D8457" s="319"/>
    </row>
    <row r="8458" spans="3:4">
      <c r="C8458" s="319"/>
      <c r="D8458" s="319"/>
    </row>
    <row r="8459" spans="3:4">
      <c r="C8459" s="319"/>
      <c r="D8459" s="319"/>
    </row>
    <row r="8460" spans="3:4">
      <c r="C8460" s="319"/>
      <c r="D8460" s="319"/>
    </row>
    <row r="8461" spans="3:4">
      <c r="C8461" s="319"/>
      <c r="D8461" s="319"/>
    </row>
    <row r="8462" spans="3:4">
      <c r="C8462" s="319"/>
      <c r="D8462" s="319"/>
    </row>
    <row r="8463" spans="3:4">
      <c r="C8463" s="319"/>
      <c r="D8463" s="319"/>
    </row>
    <row r="8464" spans="3:4">
      <c r="C8464" s="319"/>
      <c r="D8464" s="319"/>
    </row>
    <row r="8465" spans="3:4">
      <c r="C8465" s="319"/>
      <c r="D8465" s="319"/>
    </row>
    <row r="8466" spans="3:4">
      <c r="C8466" s="319"/>
      <c r="D8466" s="319"/>
    </row>
    <row r="8467" spans="3:4">
      <c r="C8467" s="319"/>
      <c r="D8467" s="319"/>
    </row>
    <row r="8468" spans="3:4">
      <c r="C8468" s="319"/>
      <c r="D8468" s="319"/>
    </row>
    <row r="8469" spans="3:4">
      <c r="C8469" s="319"/>
      <c r="D8469" s="319"/>
    </row>
    <row r="8470" spans="3:4">
      <c r="C8470" s="319"/>
      <c r="D8470" s="319"/>
    </row>
    <row r="8471" spans="3:4">
      <c r="C8471" s="319"/>
      <c r="D8471" s="319"/>
    </row>
    <row r="8472" spans="3:4">
      <c r="C8472" s="319"/>
      <c r="D8472" s="319"/>
    </row>
    <row r="8473" spans="3:4">
      <c r="C8473" s="319"/>
      <c r="D8473" s="319"/>
    </row>
    <row r="8474" spans="3:4">
      <c r="C8474" s="319"/>
      <c r="D8474" s="319"/>
    </row>
    <row r="8475" spans="3:4">
      <c r="C8475" s="319"/>
      <c r="D8475" s="319"/>
    </row>
    <row r="8476" spans="3:4">
      <c r="C8476" s="319"/>
      <c r="D8476" s="319"/>
    </row>
    <row r="8477" spans="3:4">
      <c r="C8477" s="319"/>
      <c r="D8477" s="319"/>
    </row>
    <row r="8478" spans="3:4">
      <c r="C8478" s="319"/>
      <c r="D8478" s="319"/>
    </row>
    <row r="8479" spans="3:4">
      <c r="C8479" s="319"/>
      <c r="D8479" s="319"/>
    </row>
    <row r="8480" spans="3:4">
      <c r="C8480" s="319"/>
      <c r="D8480" s="319"/>
    </row>
    <row r="8481" spans="3:4">
      <c r="C8481" s="319"/>
      <c r="D8481" s="319"/>
    </row>
    <row r="8482" spans="3:4">
      <c r="C8482" s="319"/>
      <c r="D8482" s="319"/>
    </row>
    <row r="8483" spans="3:4">
      <c r="C8483" s="319"/>
      <c r="D8483" s="319"/>
    </row>
    <row r="8484" spans="3:4">
      <c r="C8484" s="319"/>
      <c r="D8484" s="319"/>
    </row>
    <row r="8485" spans="3:4">
      <c r="C8485" s="319"/>
      <c r="D8485" s="319"/>
    </row>
    <row r="8486" spans="3:4">
      <c r="C8486" s="319"/>
      <c r="D8486" s="319"/>
    </row>
    <row r="8487" spans="3:4">
      <c r="C8487" s="319"/>
      <c r="D8487" s="319"/>
    </row>
    <row r="8488" spans="3:4">
      <c r="C8488" s="319"/>
      <c r="D8488" s="319"/>
    </row>
    <row r="8489" spans="3:4">
      <c r="C8489" s="319"/>
      <c r="D8489" s="319"/>
    </row>
    <row r="8490" spans="3:4">
      <c r="C8490" s="319"/>
      <c r="D8490" s="319"/>
    </row>
    <row r="8491" spans="3:4">
      <c r="C8491" s="319"/>
      <c r="D8491" s="319"/>
    </row>
    <row r="8492" spans="3:4">
      <c r="C8492" s="319"/>
      <c r="D8492" s="319"/>
    </row>
    <row r="8493" spans="3:4">
      <c r="C8493" s="319"/>
      <c r="D8493" s="319"/>
    </row>
    <row r="8494" spans="3:4">
      <c r="C8494" s="319"/>
      <c r="D8494" s="319"/>
    </row>
    <row r="8495" spans="3:4">
      <c r="C8495" s="319"/>
      <c r="D8495" s="319"/>
    </row>
    <row r="8496" spans="3:4">
      <c r="C8496" s="319"/>
      <c r="D8496" s="319"/>
    </row>
    <row r="8497" spans="3:4">
      <c r="C8497" s="319"/>
      <c r="D8497" s="319"/>
    </row>
    <row r="8498" spans="3:4">
      <c r="C8498" s="319"/>
      <c r="D8498" s="319"/>
    </row>
    <row r="8499" spans="3:4">
      <c r="C8499" s="319"/>
      <c r="D8499" s="319"/>
    </row>
    <row r="8500" spans="3:4">
      <c r="C8500" s="319"/>
      <c r="D8500" s="319"/>
    </row>
    <row r="8501" spans="3:4">
      <c r="C8501" s="319"/>
      <c r="D8501" s="319"/>
    </row>
    <row r="8502" spans="3:4">
      <c r="C8502" s="319"/>
      <c r="D8502" s="319"/>
    </row>
    <row r="8503" spans="3:4">
      <c r="C8503" s="319"/>
      <c r="D8503" s="319"/>
    </row>
    <row r="8504" spans="3:4">
      <c r="C8504" s="319"/>
      <c r="D8504" s="319"/>
    </row>
    <row r="8505" spans="3:4">
      <c r="C8505" s="319"/>
      <c r="D8505" s="319"/>
    </row>
    <row r="8506" spans="3:4">
      <c r="C8506" s="319"/>
      <c r="D8506" s="319"/>
    </row>
    <row r="8507" spans="3:4">
      <c r="C8507" s="319"/>
      <c r="D8507" s="319"/>
    </row>
    <row r="8508" spans="3:4">
      <c r="C8508" s="319"/>
      <c r="D8508" s="319"/>
    </row>
    <row r="8509" spans="3:4">
      <c r="C8509" s="319"/>
      <c r="D8509" s="319"/>
    </row>
    <row r="8510" spans="3:4">
      <c r="C8510" s="319"/>
      <c r="D8510" s="319"/>
    </row>
    <row r="8511" spans="3:4">
      <c r="C8511" s="319"/>
      <c r="D8511" s="319"/>
    </row>
    <row r="8512" spans="3:4">
      <c r="C8512" s="319"/>
      <c r="D8512" s="319"/>
    </row>
    <row r="8513" spans="3:4">
      <c r="C8513" s="319"/>
      <c r="D8513" s="319"/>
    </row>
    <row r="8514" spans="3:4">
      <c r="C8514" s="319"/>
      <c r="D8514" s="319"/>
    </row>
    <row r="8515" spans="3:4">
      <c r="C8515" s="319"/>
      <c r="D8515" s="319"/>
    </row>
    <row r="8516" spans="3:4">
      <c r="C8516" s="319"/>
      <c r="D8516" s="319"/>
    </row>
    <row r="8517" spans="3:4">
      <c r="C8517" s="319"/>
      <c r="D8517" s="319"/>
    </row>
    <row r="8518" spans="3:4">
      <c r="C8518" s="319"/>
      <c r="D8518" s="319"/>
    </row>
    <row r="8519" spans="3:4">
      <c r="C8519" s="319"/>
      <c r="D8519" s="319"/>
    </row>
    <row r="8520" spans="3:4">
      <c r="C8520" s="319"/>
      <c r="D8520" s="319"/>
    </row>
    <row r="8521" spans="3:4">
      <c r="C8521" s="319"/>
      <c r="D8521" s="319"/>
    </row>
    <row r="8522" spans="3:4">
      <c r="C8522" s="319"/>
      <c r="D8522" s="319"/>
    </row>
    <row r="8523" spans="3:4">
      <c r="C8523" s="319"/>
      <c r="D8523" s="319"/>
    </row>
    <row r="8524" spans="3:4">
      <c r="C8524" s="319"/>
      <c r="D8524" s="319"/>
    </row>
    <row r="8525" spans="3:4">
      <c r="C8525" s="319"/>
      <c r="D8525" s="319"/>
    </row>
    <row r="8526" spans="3:4">
      <c r="C8526" s="319"/>
      <c r="D8526" s="319"/>
    </row>
    <row r="8527" spans="3:4">
      <c r="C8527" s="319"/>
      <c r="D8527" s="319"/>
    </row>
    <row r="8528" spans="3:4">
      <c r="C8528" s="319"/>
      <c r="D8528" s="319"/>
    </row>
    <row r="8529" spans="3:4">
      <c r="C8529" s="319"/>
      <c r="D8529" s="319"/>
    </row>
    <row r="8530" spans="3:4">
      <c r="C8530" s="319"/>
      <c r="D8530" s="319"/>
    </row>
    <row r="8531" spans="3:4">
      <c r="C8531" s="319"/>
      <c r="D8531" s="319"/>
    </row>
    <row r="8532" spans="3:4">
      <c r="C8532" s="319"/>
      <c r="D8532" s="319"/>
    </row>
    <row r="8533" spans="3:4">
      <c r="C8533" s="319"/>
      <c r="D8533" s="319"/>
    </row>
    <row r="8534" spans="3:4">
      <c r="C8534" s="319"/>
      <c r="D8534" s="319"/>
    </row>
    <row r="8535" spans="3:4">
      <c r="C8535" s="319"/>
      <c r="D8535" s="319"/>
    </row>
    <row r="8536" spans="3:4">
      <c r="C8536" s="319"/>
      <c r="D8536" s="319"/>
    </row>
    <row r="8537" spans="3:4">
      <c r="C8537" s="319"/>
      <c r="D8537" s="319"/>
    </row>
    <row r="8538" spans="3:4">
      <c r="C8538" s="319"/>
      <c r="D8538" s="319"/>
    </row>
    <row r="8539" spans="3:4">
      <c r="C8539" s="319"/>
      <c r="D8539" s="319"/>
    </row>
    <row r="8540" spans="3:4">
      <c r="C8540" s="319"/>
      <c r="D8540" s="319"/>
    </row>
    <row r="8541" spans="3:4">
      <c r="C8541" s="319"/>
      <c r="D8541" s="319"/>
    </row>
    <row r="8542" spans="3:4">
      <c r="C8542" s="319"/>
      <c r="D8542" s="319"/>
    </row>
    <row r="8543" spans="3:4">
      <c r="C8543" s="319"/>
      <c r="D8543" s="319"/>
    </row>
    <row r="8544" spans="3:4">
      <c r="C8544" s="319"/>
      <c r="D8544" s="319"/>
    </row>
    <row r="8545" spans="3:4">
      <c r="C8545" s="319"/>
      <c r="D8545" s="319"/>
    </row>
    <row r="8546" spans="3:4">
      <c r="C8546" s="319"/>
      <c r="D8546" s="319"/>
    </row>
    <row r="8547" spans="3:4">
      <c r="C8547" s="319"/>
      <c r="D8547" s="319"/>
    </row>
    <row r="8548" spans="3:4">
      <c r="C8548" s="319"/>
      <c r="D8548" s="319"/>
    </row>
    <row r="8549" spans="3:4">
      <c r="C8549" s="319"/>
      <c r="D8549" s="319"/>
    </row>
    <row r="8550" spans="3:4">
      <c r="C8550" s="319"/>
      <c r="D8550" s="319"/>
    </row>
    <row r="8551" spans="3:4">
      <c r="C8551" s="319"/>
      <c r="D8551" s="319"/>
    </row>
    <row r="8552" spans="3:4">
      <c r="C8552" s="319"/>
      <c r="D8552" s="319"/>
    </row>
    <row r="8553" spans="3:4">
      <c r="C8553" s="319"/>
      <c r="D8553" s="319"/>
    </row>
    <row r="8554" spans="3:4">
      <c r="C8554" s="319"/>
      <c r="D8554" s="319"/>
    </row>
    <row r="8555" spans="3:4">
      <c r="C8555" s="319"/>
      <c r="D8555" s="319"/>
    </row>
    <row r="8556" spans="3:4">
      <c r="C8556" s="319"/>
      <c r="D8556" s="319"/>
    </row>
    <row r="8557" spans="3:4">
      <c r="C8557" s="319"/>
      <c r="D8557" s="319"/>
    </row>
    <row r="8558" spans="3:4">
      <c r="C8558" s="319"/>
      <c r="D8558" s="319"/>
    </row>
    <row r="8559" spans="3:4">
      <c r="C8559" s="319"/>
      <c r="D8559" s="319"/>
    </row>
    <row r="8560" spans="3:4">
      <c r="C8560" s="319"/>
      <c r="D8560" s="319"/>
    </row>
    <row r="8561" spans="3:4">
      <c r="C8561" s="319"/>
      <c r="D8561" s="319"/>
    </row>
    <row r="8562" spans="3:4">
      <c r="C8562" s="319"/>
      <c r="D8562" s="319"/>
    </row>
    <row r="8563" spans="3:4">
      <c r="C8563" s="319"/>
      <c r="D8563" s="319"/>
    </row>
    <row r="8564" spans="3:4">
      <c r="C8564" s="319"/>
      <c r="D8564" s="319"/>
    </row>
    <row r="8565" spans="3:4">
      <c r="C8565" s="319"/>
      <c r="D8565" s="319"/>
    </row>
    <row r="8566" spans="3:4">
      <c r="C8566" s="319"/>
      <c r="D8566" s="319"/>
    </row>
    <row r="8567" spans="3:4">
      <c r="C8567" s="319"/>
      <c r="D8567" s="319"/>
    </row>
    <row r="8568" spans="3:4">
      <c r="C8568" s="319"/>
      <c r="D8568" s="319"/>
    </row>
    <row r="8569" spans="3:4">
      <c r="C8569" s="319"/>
      <c r="D8569" s="319"/>
    </row>
    <row r="8570" spans="3:4">
      <c r="C8570" s="319"/>
      <c r="D8570" s="319"/>
    </row>
    <row r="8571" spans="3:4">
      <c r="C8571" s="319"/>
      <c r="D8571" s="319"/>
    </row>
    <row r="8572" spans="3:4">
      <c r="C8572" s="319"/>
      <c r="D8572" s="319"/>
    </row>
    <row r="8573" spans="3:4">
      <c r="C8573" s="319"/>
      <c r="D8573" s="319"/>
    </row>
    <row r="8574" spans="3:4">
      <c r="C8574" s="319"/>
      <c r="D8574" s="319"/>
    </row>
    <row r="8575" spans="3:4">
      <c r="C8575" s="319"/>
      <c r="D8575" s="319"/>
    </row>
    <row r="8576" spans="3:4">
      <c r="C8576" s="319"/>
      <c r="D8576" s="319"/>
    </row>
    <row r="8577" spans="3:4">
      <c r="C8577" s="319"/>
      <c r="D8577" s="319"/>
    </row>
    <row r="8578" spans="3:4">
      <c r="C8578" s="319"/>
      <c r="D8578" s="319"/>
    </row>
    <row r="8579" spans="3:4">
      <c r="C8579" s="319"/>
      <c r="D8579" s="319"/>
    </row>
    <row r="8580" spans="3:4">
      <c r="C8580" s="319"/>
      <c r="D8580" s="319"/>
    </row>
    <row r="8581" spans="3:4">
      <c r="C8581" s="319"/>
      <c r="D8581" s="319"/>
    </row>
    <row r="8582" spans="3:4">
      <c r="C8582" s="319"/>
      <c r="D8582" s="319"/>
    </row>
    <row r="8583" spans="3:4">
      <c r="C8583" s="319"/>
      <c r="D8583" s="319"/>
    </row>
    <row r="8584" spans="3:4">
      <c r="C8584" s="319"/>
      <c r="D8584" s="319"/>
    </row>
    <row r="8585" spans="3:4">
      <c r="C8585" s="319"/>
      <c r="D8585" s="319"/>
    </row>
    <row r="8586" spans="3:4">
      <c r="C8586" s="319"/>
      <c r="D8586" s="319"/>
    </row>
    <row r="8587" spans="3:4">
      <c r="C8587" s="319"/>
      <c r="D8587" s="319"/>
    </row>
    <row r="8588" spans="3:4">
      <c r="C8588" s="319"/>
      <c r="D8588" s="319"/>
    </row>
    <row r="8589" spans="3:4">
      <c r="C8589" s="319"/>
      <c r="D8589" s="319"/>
    </row>
    <row r="8590" spans="3:4">
      <c r="C8590" s="319"/>
      <c r="D8590" s="319"/>
    </row>
    <row r="8591" spans="3:4">
      <c r="C8591" s="319"/>
      <c r="D8591" s="319"/>
    </row>
    <row r="8592" spans="3:4">
      <c r="C8592" s="319"/>
      <c r="D8592" s="319"/>
    </row>
    <row r="8593" spans="3:4">
      <c r="C8593" s="319"/>
      <c r="D8593" s="319"/>
    </row>
    <row r="8594" spans="3:4">
      <c r="C8594" s="319"/>
      <c r="D8594" s="319"/>
    </row>
    <row r="8595" spans="3:4">
      <c r="C8595" s="319"/>
      <c r="D8595" s="319"/>
    </row>
    <row r="8596" spans="3:4">
      <c r="C8596" s="319"/>
      <c r="D8596" s="319"/>
    </row>
    <row r="8597" spans="3:4">
      <c r="C8597" s="319"/>
      <c r="D8597" s="319"/>
    </row>
    <row r="8598" spans="3:4">
      <c r="C8598" s="319"/>
      <c r="D8598" s="319"/>
    </row>
    <row r="8599" spans="3:4">
      <c r="C8599" s="319"/>
      <c r="D8599" s="319"/>
    </row>
    <row r="8600" spans="3:4">
      <c r="C8600" s="319"/>
      <c r="D8600" s="319"/>
    </row>
    <row r="8601" spans="3:4">
      <c r="C8601" s="319"/>
      <c r="D8601" s="319"/>
    </row>
    <row r="8602" spans="3:4">
      <c r="C8602" s="319"/>
      <c r="D8602" s="319"/>
    </row>
    <row r="8603" spans="3:4">
      <c r="C8603" s="319"/>
      <c r="D8603" s="319"/>
    </row>
    <row r="8604" spans="3:4">
      <c r="C8604" s="319"/>
      <c r="D8604" s="319"/>
    </row>
    <row r="8605" spans="3:4">
      <c r="C8605" s="319"/>
      <c r="D8605" s="319"/>
    </row>
    <row r="8606" spans="3:4">
      <c r="C8606" s="319"/>
      <c r="D8606" s="319"/>
    </row>
    <row r="8607" spans="3:4">
      <c r="C8607" s="319"/>
      <c r="D8607" s="319"/>
    </row>
    <row r="8608" spans="3:4">
      <c r="C8608" s="319"/>
      <c r="D8608" s="319"/>
    </row>
    <row r="8609" spans="3:4">
      <c r="C8609" s="319"/>
      <c r="D8609" s="319"/>
    </row>
    <row r="8610" spans="3:4">
      <c r="C8610" s="319"/>
      <c r="D8610" s="319"/>
    </row>
    <row r="8611" spans="3:4">
      <c r="C8611" s="319"/>
      <c r="D8611" s="319"/>
    </row>
    <row r="8612" spans="3:4">
      <c r="C8612" s="319"/>
      <c r="D8612" s="319"/>
    </row>
    <row r="8613" spans="3:4">
      <c r="C8613" s="319"/>
      <c r="D8613" s="319"/>
    </row>
    <row r="8614" spans="3:4">
      <c r="C8614" s="319"/>
      <c r="D8614" s="319"/>
    </row>
    <row r="8615" spans="3:4">
      <c r="C8615" s="319"/>
      <c r="D8615" s="319"/>
    </row>
    <row r="8616" spans="3:4">
      <c r="C8616" s="319"/>
      <c r="D8616" s="319"/>
    </row>
    <row r="8617" spans="3:4">
      <c r="C8617" s="319"/>
      <c r="D8617" s="319"/>
    </row>
    <row r="8618" spans="3:4">
      <c r="C8618" s="319"/>
      <c r="D8618" s="319"/>
    </row>
    <row r="8619" spans="3:4">
      <c r="C8619" s="319"/>
      <c r="D8619" s="319"/>
    </row>
    <row r="8620" spans="3:4">
      <c r="C8620" s="319"/>
      <c r="D8620" s="319"/>
    </row>
    <row r="8621" spans="3:4">
      <c r="C8621" s="319"/>
      <c r="D8621" s="319"/>
    </row>
    <row r="8622" spans="3:4">
      <c r="C8622" s="319"/>
      <c r="D8622" s="319"/>
    </row>
    <row r="8623" spans="3:4">
      <c r="C8623" s="319"/>
      <c r="D8623" s="319"/>
    </row>
    <row r="8624" spans="3:4">
      <c r="C8624" s="319"/>
      <c r="D8624" s="319"/>
    </row>
    <row r="8625" spans="3:4">
      <c r="C8625" s="319"/>
      <c r="D8625" s="319"/>
    </row>
    <row r="8626" spans="3:4">
      <c r="C8626" s="319"/>
      <c r="D8626" s="319"/>
    </row>
    <row r="8627" spans="3:4">
      <c r="C8627" s="319"/>
      <c r="D8627" s="319"/>
    </row>
    <row r="8628" spans="3:4">
      <c r="C8628" s="319"/>
      <c r="D8628" s="319"/>
    </row>
    <row r="8629" spans="3:4">
      <c r="C8629" s="319"/>
      <c r="D8629" s="319"/>
    </row>
    <row r="8630" spans="3:4">
      <c r="C8630" s="319"/>
      <c r="D8630" s="319"/>
    </row>
    <row r="8631" spans="3:4">
      <c r="C8631" s="319"/>
      <c r="D8631" s="319"/>
    </row>
    <row r="8632" spans="3:4">
      <c r="C8632" s="319"/>
      <c r="D8632" s="319"/>
    </row>
    <row r="8633" spans="3:4">
      <c r="C8633" s="319"/>
      <c r="D8633" s="319"/>
    </row>
    <row r="8634" spans="3:4">
      <c r="C8634" s="319"/>
      <c r="D8634" s="319"/>
    </row>
    <row r="8635" spans="3:4">
      <c r="C8635" s="319"/>
      <c r="D8635" s="319"/>
    </row>
    <row r="8636" spans="3:4">
      <c r="C8636" s="319"/>
      <c r="D8636" s="319"/>
    </row>
    <row r="8637" spans="3:4">
      <c r="C8637" s="319"/>
      <c r="D8637" s="319"/>
    </row>
    <row r="8638" spans="3:4">
      <c r="C8638" s="319"/>
      <c r="D8638" s="319"/>
    </row>
    <row r="8639" spans="3:4">
      <c r="C8639" s="319"/>
      <c r="D8639" s="319"/>
    </row>
    <row r="8640" spans="3:4">
      <c r="C8640" s="319"/>
      <c r="D8640" s="319"/>
    </row>
    <row r="8641" spans="3:4">
      <c r="C8641" s="319"/>
      <c r="D8641" s="319"/>
    </row>
    <row r="8642" spans="3:4">
      <c r="C8642" s="319"/>
      <c r="D8642" s="319"/>
    </row>
    <row r="8643" spans="3:4">
      <c r="C8643" s="319"/>
      <c r="D8643" s="319"/>
    </row>
    <row r="8644" spans="3:4">
      <c r="C8644" s="319"/>
      <c r="D8644" s="319"/>
    </row>
    <row r="8645" spans="3:4">
      <c r="C8645" s="319"/>
      <c r="D8645" s="319"/>
    </row>
    <row r="8646" spans="3:4">
      <c r="C8646" s="319"/>
      <c r="D8646" s="319"/>
    </row>
    <row r="8647" spans="3:4">
      <c r="C8647" s="319"/>
      <c r="D8647" s="319"/>
    </row>
    <row r="8648" spans="3:4">
      <c r="C8648" s="319"/>
      <c r="D8648" s="319"/>
    </row>
    <row r="8649" spans="3:4">
      <c r="C8649" s="319"/>
      <c r="D8649" s="319"/>
    </row>
    <row r="8650" spans="3:4">
      <c r="C8650" s="319"/>
      <c r="D8650" s="319"/>
    </row>
    <row r="8651" spans="3:4">
      <c r="C8651" s="319"/>
      <c r="D8651" s="319"/>
    </row>
    <row r="8652" spans="3:4">
      <c r="C8652" s="319"/>
      <c r="D8652" s="319"/>
    </row>
    <row r="8653" spans="3:4">
      <c r="C8653" s="319"/>
      <c r="D8653" s="319"/>
    </row>
    <row r="8654" spans="3:4">
      <c r="C8654" s="319"/>
      <c r="D8654" s="319"/>
    </row>
    <row r="8655" spans="3:4">
      <c r="C8655" s="319"/>
      <c r="D8655" s="319"/>
    </row>
    <row r="8656" spans="3:4">
      <c r="C8656" s="319"/>
      <c r="D8656" s="319"/>
    </row>
    <row r="8657" spans="3:4">
      <c r="C8657" s="319"/>
      <c r="D8657" s="319"/>
    </row>
    <row r="8658" spans="3:4">
      <c r="C8658" s="319"/>
      <c r="D8658" s="319"/>
    </row>
    <row r="8659" spans="3:4">
      <c r="C8659" s="319"/>
      <c r="D8659" s="319"/>
    </row>
    <row r="8660" spans="3:4">
      <c r="C8660" s="319"/>
      <c r="D8660" s="319"/>
    </row>
    <row r="8661" spans="3:4">
      <c r="C8661" s="319"/>
      <c r="D8661" s="319"/>
    </row>
    <row r="8662" spans="3:4">
      <c r="C8662" s="319"/>
      <c r="D8662" s="319"/>
    </row>
    <row r="8663" spans="3:4">
      <c r="C8663" s="319"/>
      <c r="D8663" s="319"/>
    </row>
    <row r="8664" spans="3:4">
      <c r="C8664" s="319"/>
      <c r="D8664" s="319"/>
    </row>
    <row r="8665" spans="3:4">
      <c r="C8665" s="319"/>
      <c r="D8665" s="319"/>
    </row>
    <row r="8666" spans="3:4">
      <c r="C8666" s="319"/>
      <c r="D8666" s="319"/>
    </row>
    <row r="8667" spans="3:4">
      <c r="C8667" s="319"/>
      <c r="D8667" s="319"/>
    </row>
    <row r="8668" spans="3:4">
      <c r="C8668" s="319"/>
      <c r="D8668" s="319"/>
    </row>
    <row r="8669" spans="3:4">
      <c r="C8669" s="319"/>
      <c r="D8669" s="319"/>
    </row>
    <row r="8670" spans="3:4">
      <c r="C8670" s="319"/>
      <c r="D8670" s="319"/>
    </row>
    <row r="8671" spans="3:4">
      <c r="C8671" s="319"/>
      <c r="D8671" s="319"/>
    </row>
    <row r="8672" spans="3:4">
      <c r="C8672" s="319"/>
      <c r="D8672" s="319"/>
    </row>
    <row r="8673" spans="3:4">
      <c r="C8673" s="319"/>
      <c r="D8673" s="319"/>
    </row>
    <row r="8674" spans="3:4">
      <c r="C8674" s="319"/>
      <c r="D8674" s="319"/>
    </row>
    <row r="8675" spans="3:4">
      <c r="C8675" s="319"/>
      <c r="D8675" s="319"/>
    </row>
    <row r="8676" spans="3:4">
      <c r="C8676" s="319"/>
      <c r="D8676" s="319"/>
    </row>
    <row r="8677" spans="3:4">
      <c r="C8677" s="319"/>
      <c r="D8677" s="319"/>
    </row>
    <row r="8678" spans="3:4">
      <c r="C8678" s="319"/>
      <c r="D8678" s="319"/>
    </row>
    <row r="8679" spans="3:4">
      <c r="C8679" s="319"/>
      <c r="D8679" s="319"/>
    </row>
    <row r="8680" spans="3:4">
      <c r="C8680" s="319"/>
      <c r="D8680" s="319"/>
    </row>
    <row r="8681" spans="3:4">
      <c r="C8681" s="319"/>
      <c r="D8681" s="319"/>
    </row>
    <row r="8682" spans="3:4">
      <c r="C8682" s="319"/>
      <c r="D8682" s="319"/>
    </row>
    <row r="8683" spans="3:4">
      <c r="C8683" s="319"/>
      <c r="D8683" s="319"/>
    </row>
    <row r="8684" spans="3:4">
      <c r="C8684" s="319"/>
      <c r="D8684" s="319"/>
    </row>
    <row r="8685" spans="3:4">
      <c r="C8685" s="319"/>
      <c r="D8685" s="319"/>
    </row>
    <row r="8686" spans="3:4">
      <c r="C8686" s="319"/>
      <c r="D8686" s="319"/>
    </row>
    <row r="8687" spans="3:4">
      <c r="C8687" s="319"/>
      <c r="D8687" s="319"/>
    </row>
    <row r="8688" spans="3:4">
      <c r="C8688" s="319"/>
      <c r="D8688" s="319"/>
    </row>
    <row r="8689" spans="3:4">
      <c r="C8689" s="319"/>
      <c r="D8689" s="319"/>
    </row>
    <row r="8690" spans="3:4">
      <c r="C8690" s="319"/>
      <c r="D8690" s="319"/>
    </row>
    <row r="8691" spans="3:4">
      <c r="C8691" s="319"/>
      <c r="D8691" s="319"/>
    </row>
    <row r="8692" spans="3:4">
      <c r="C8692" s="319"/>
      <c r="D8692" s="319"/>
    </row>
    <row r="8693" spans="3:4">
      <c r="C8693" s="319"/>
      <c r="D8693" s="319"/>
    </row>
    <row r="8694" spans="3:4">
      <c r="C8694" s="319"/>
      <c r="D8694" s="319"/>
    </row>
    <row r="8695" spans="3:4">
      <c r="C8695" s="319"/>
      <c r="D8695" s="319"/>
    </row>
    <row r="8696" spans="3:4">
      <c r="C8696" s="319"/>
      <c r="D8696" s="319"/>
    </row>
    <row r="8697" spans="3:4">
      <c r="C8697" s="319"/>
      <c r="D8697" s="319"/>
    </row>
    <row r="8698" spans="3:4">
      <c r="C8698" s="319"/>
      <c r="D8698" s="319"/>
    </row>
    <row r="8699" spans="3:4">
      <c r="C8699" s="319"/>
      <c r="D8699" s="319"/>
    </row>
    <row r="8700" spans="3:4">
      <c r="C8700" s="319"/>
      <c r="D8700" s="319"/>
    </row>
    <row r="8701" spans="3:4">
      <c r="C8701" s="319"/>
      <c r="D8701" s="319"/>
    </row>
    <row r="8702" spans="3:4">
      <c r="C8702" s="319"/>
      <c r="D8702" s="319"/>
    </row>
    <row r="8703" spans="3:4">
      <c r="C8703" s="319"/>
      <c r="D8703" s="319"/>
    </row>
    <row r="8704" spans="3:4">
      <c r="C8704" s="319"/>
      <c r="D8704" s="319"/>
    </row>
    <row r="8705" spans="3:4">
      <c r="C8705" s="319"/>
      <c r="D8705" s="319"/>
    </row>
    <row r="8706" spans="3:4">
      <c r="C8706" s="319"/>
      <c r="D8706" s="319"/>
    </row>
    <row r="8707" spans="3:4">
      <c r="C8707" s="319"/>
      <c r="D8707" s="319"/>
    </row>
    <row r="8708" spans="3:4">
      <c r="C8708" s="319"/>
      <c r="D8708" s="319"/>
    </row>
    <row r="8709" spans="3:4">
      <c r="C8709" s="319"/>
      <c r="D8709" s="319"/>
    </row>
    <row r="8710" spans="3:4">
      <c r="C8710" s="319"/>
      <c r="D8710" s="319"/>
    </row>
    <row r="8711" spans="3:4">
      <c r="C8711" s="319"/>
      <c r="D8711" s="319"/>
    </row>
    <row r="8712" spans="3:4">
      <c r="C8712" s="319"/>
      <c r="D8712" s="319"/>
    </row>
    <row r="8713" spans="3:4">
      <c r="C8713" s="319"/>
      <c r="D8713" s="319"/>
    </row>
    <row r="8714" spans="3:4">
      <c r="C8714" s="319"/>
      <c r="D8714" s="319"/>
    </row>
    <row r="8715" spans="3:4">
      <c r="C8715" s="319"/>
      <c r="D8715" s="319"/>
    </row>
    <row r="8716" spans="3:4">
      <c r="C8716" s="319"/>
      <c r="D8716" s="319"/>
    </row>
    <row r="8717" spans="3:4">
      <c r="C8717" s="319"/>
      <c r="D8717" s="319"/>
    </row>
    <row r="8718" spans="3:4">
      <c r="C8718" s="319"/>
      <c r="D8718" s="319"/>
    </row>
    <row r="8719" spans="3:4">
      <c r="C8719" s="319"/>
      <c r="D8719" s="319"/>
    </row>
    <row r="8720" spans="3:4">
      <c r="C8720" s="319"/>
      <c r="D8720" s="319"/>
    </row>
    <row r="8721" spans="3:4">
      <c r="C8721" s="319"/>
      <c r="D8721" s="319"/>
    </row>
    <row r="8722" spans="3:4">
      <c r="C8722" s="319"/>
      <c r="D8722" s="319"/>
    </row>
    <row r="8723" spans="3:4">
      <c r="C8723" s="319"/>
      <c r="D8723" s="319"/>
    </row>
    <row r="8724" spans="3:4">
      <c r="C8724" s="319"/>
      <c r="D8724" s="319"/>
    </row>
    <row r="8725" spans="3:4">
      <c r="C8725" s="319"/>
      <c r="D8725" s="319"/>
    </row>
    <row r="8726" spans="3:4">
      <c r="C8726" s="319"/>
      <c r="D8726" s="319"/>
    </row>
    <row r="8727" spans="3:4">
      <c r="C8727" s="319"/>
      <c r="D8727" s="319"/>
    </row>
    <row r="8728" spans="3:4">
      <c r="C8728" s="319"/>
      <c r="D8728" s="319"/>
    </row>
    <row r="8729" spans="3:4">
      <c r="C8729" s="319"/>
      <c r="D8729" s="319"/>
    </row>
    <row r="8730" spans="3:4">
      <c r="C8730" s="319"/>
      <c r="D8730" s="319"/>
    </row>
    <row r="8731" spans="3:4">
      <c r="C8731" s="319"/>
      <c r="D8731" s="319"/>
    </row>
    <row r="8732" spans="3:4">
      <c r="C8732" s="319"/>
      <c r="D8732" s="319"/>
    </row>
    <row r="8733" spans="3:4">
      <c r="C8733" s="319"/>
      <c r="D8733" s="319"/>
    </row>
    <row r="8734" spans="3:4">
      <c r="C8734" s="319"/>
      <c r="D8734" s="319"/>
    </row>
    <row r="8735" spans="3:4">
      <c r="C8735" s="319"/>
      <c r="D8735" s="319"/>
    </row>
    <row r="8736" spans="3:4">
      <c r="C8736" s="319"/>
      <c r="D8736" s="319"/>
    </row>
    <row r="8737" spans="3:4">
      <c r="C8737" s="319"/>
      <c r="D8737" s="319"/>
    </row>
    <row r="8738" spans="3:4">
      <c r="C8738" s="319"/>
      <c r="D8738" s="319"/>
    </row>
    <row r="8739" spans="3:4">
      <c r="C8739" s="319"/>
      <c r="D8739" s="319"/>
    </row>
    <row r="8740" spans="3:4">
      <c r="C8740" s="319"/>
      <c r="D8740" s="319"/>
    </row>
    <row r="8741" spans="3:4">
      <c r="C8741" s="319"/>
      <c r="D8741" s="319"/>
    </row>
    <row r="8742" spans="3:4">
      <c r="C8742" s="319"/>
      <c r="D8742" s="319"/>
    </row>
    <row r="8743" spans="3:4">
      <c r="C8743" s="319"/>
      <c r="D8743" s="319"/>
    </row>
    <row r="8744" spans="3:4">
      <c r="C8744" s="319"/>
      <c r="D8744" s="319"/>
    </row>
    <row r="8745" spans="3:4">
      <c r="C8745" s="319"/>
      <c r="D8745" s="319"/>
    </row>
    <row r="8746" spans="3:4">
      <c r="C8746" s="319"/>
      <c r="D8746" s="319"/>
    </row>
    <row r="8747" spans="3:4">
      <c r="C8747" s="319"/>
      <c r="D8747" s="319"/>
    </row>
    <row r="8748" spans="3:4">
      <c r="C8748" s="319"/>
      <c r="D8748" s="319"/>
    </row>
    <row r="8749" spans="3:4">
      <c r="C8749" s="319"/>
      <c r="D8749" s="319"/>
    </row>
    <row r="8750" spans="3:4">
      <c r="C8750" s="319"/>
      <c r="D8750" s="319"/>
    </row>
    <row r="8751" spans="3:4">
      <c r="C8751" s="319"/>
      <c r="D8751" s="319"/>
    </row>
    <row r="8752" spans="3:4">
      <c r="C8752" s="319"/>
      <c r="D8752" s="319"/>
    </row>
    <row r="8753" spans="3:4">
      <c r="C8753" s="319"/>
      <c r="D8753" s="319"/>
    </row>
    <row r="8754" spans="3:4">
      <c r="C8754" s="319"/>
      <c r="D8754" s="319"/>
    </row>
    <row r="8755" spans="3:4">
      <c r="C8755" s="319"/>
      <c r="D8755" s="319"/>
    </row>
    <row r="8756" spans="3:4">
      <c r="C8756" s="319"/>
      <c r="D8756" s="319"/>
    </row>
    <row r="8757" spans="3:4">
      <c r="C8757" s="319"/>
      <c r="D8757" s="319"/>
    </row>
    <row r="8758" spans="3:4">
      <c r="C8758" s="319"/>
      <c r="D8758" s="319"/>
    </row>
    <row r="8759" spans="3:4">
      <c r="C8759" s="319"/>
      <c r="D8759" s="319"/>
    </row>
    <row r="8760" spans="3:4">
      <c r="C8760" s="319"/>
      <c r="D8760" s="319"/>
    </row>
    <row r="8761" spans="3:4">
      <c r="C8761" s="319"/>
      <c r="D8761" s="319"/>
    </row>
    <row r="8762" spans="3:4">
      <c r="C8762" s="319"/>
      <c r="D8762" s="319"/>
    </row>
    <row r="8763" spans="3:4">
      <c r="C8763" s="319"/>
      <c r="D8763" s="319"/>
    </row>
    <row r="8764" spans="3:4">
      <c r="C8764" s="319"/>
      <c r="D8764" s="319"/>
    </row>
    <row r="8765" spans="3:4">
      <c r="C8765" s="319"/>
      <c r="D8765" s="319"/>
    </row>
    <row r="8766" spans="3:4">
      <c r="C8766" s="319"/>
      <c r="D8766" s="319"/>
    </row>
    <row r="8767" spans="3:4">
      <c r="C8767" s="319"/>
      <c r="D8767" s="319"/>
    </row>
    <row r="8768" spans="3:4">
      <c r="C8768" s="319"/>
      <c r="D8768" s="319"/>
    </row>
    <row r="8769" spans="3:4">
      <c r="C8769" s="319"/>
      <c r="D8769" s="319"/>
    </row>
    <row r="8770" spans="3:4">
      <c r="C8770" s="319"/>
      <c r="D8770" s="319"/>
    </row>
    <row r="8771" spans="3:4">
      <c r="C8771" s="319"/>
      <c r="D8771" s="319"/>
    </row>
    <row r="8772" spans="3:4">
      <c r="C8772" s="319"/>
      <c r="D8772" s="319"/>
    </row>
    <row r="8773" spans="3:4">
      <c r="C8773" s="319"/>
      <c r="D8773" s="319"/>
    </row>
    <row r="8774" spans="3:4">
      <c r="C8774" s="319"/>
      <c r="D8774" s="319"/>
    </row>
    <row r="8775" spans="3:4">
      <c r="C8775" s="319"/>
      <c r="D8775" s="319"/>
    </row>
    <row r="8776" spans="3:4">
      <c r="C8776" s="319"/>
      <c r="D8776" s="319"/>
    </row>
    <row r="8777" spans="3:4">
      <c r="C8777" s="319"/>
      <c r="D8777" s="319"/>
    </row>
    <row r="8778" spans="3:4">
      <c r="C8778" s="319"/>
      <c r="D8778" s="319"/>
    </row>
    <row r="8779" spans="3:4">
      <c r="C8779" s="319"/>
      <c r="D8779" s="319"/>
    </row>
    <row r="8780" spans="3:4">
      <c r="C8780" s="319"/>
      <c r="D8780" s="319"/>
    </row>
    <row r="8781" spans="3:4">
      <c r="C8781" s="319"/>
      <c r="D8781" s="319"/>
    </row>
    <row r="8782" spans="3:4">
      <c r="C8782" s="319"/>
      <c r="D8782" s="319"/>
    </row>
    <row r="8783" spans="3:4">
      <c r="C8783" s="319"/>
      <c r="D8783" s="319"/>
    </row>
    <row r="8784" spans="3:4">
      <c r="C8784" s="319"/>
      <c r="D8784" s="319"/>
    </row>
    <row r="8785" spans="3:4">
      <c r="C8785" s="319"/>
      <c r="D8785" s="319"/>
    </row>
    <row r="8786" spans="3:4">
      <c r="C8786" s="319"/>
      <c r="D8786" s="319"/>
    </row>
    <row r="8787" spans="3:4">
      <c r="C8787" s="319"/>
      <c r="D8787" s="319"/>
    </row>
    <row r="8788" spans="3:4">
      <c r="C8788" s="319"/>
      <c r="D8788" s="319"/>
    </row>
    <row r="8789" spans="3:4">
      <c r="C8789" s="319"/>
      <c r="D8789" s="319"/>
    </row>
    <row r="8790" spans="3:4">
      <c r="C8790" s="319"/>
      <c r="D8790" s="319"/>
    </row>
    <row r="8791" spans="3:4">
      <c r="C8791" s="319"/>
      <c r="D8791" s="319"/>
    </row>
    <row r="8792" spans="3:4">
      <c r="C8792" s="319"/>
      <c r="D8792" s="319"/>
    </row>
    <row r="8793" spans="3:4">
      <c r="C8793" s="319"/>
      <c r="D8793" s="319"/>
    </row>
    <row r="8794" spans="3:4">
      <c r="C8794" s="319"/>
      <c r="D8794" s="319"/>
    </row>
    <row r="8795" spans="3:4">
      <c r="C8795" s="319"/>
      <c r="D8795" s="319"/>
    </row>
    <row r="8796" spans="3:4">
      <c r="C8796" s="319"/>
      <c r="D8796" s="319"/>
    </row>
    <row r="8797" spans="3:4">
      <c r="C8797" s="319"/>
      <c r="D8797" s="319"/>
    </row>
    <row r="8798" spans="3:4">
      <c r="C8798" s="319"/>
      <c r="D8798" s="319"/>
    </row>
    <row r="8799" spans="3:4">
      <c r="C8799" s="319"/>
      <c r="D8799" s="319"/>
    </row>
    <row r="8800" spans="3:4">
      <c r="C8800" s="319"/>
      <c r="D8800" s="319"/>
    </row>
    <row r="8801" spans="3:4">
      <c r="C8801" s="319"/>
      <c r="D8801" s="319"/>
    </row>
    <row r="8802" spans="3:4">
      <c r="C8802" s="319"/>
      <c r="D8802" s="319"/>
    </row>
    <row r="8803" spans="3:4">
      <c r="C8803" s="319"/>
      <c r="D8803" s="319"/>
    </row>
    <row r="8804" spans="3:4">
      <c r="C8804" s="319"/>
      <c r="D8804" s="319"/>
    </row>
    <row r="8805" spans="3:4">
      <c r="C8805" s="319"/>
      <c r="D8805" s="319"/>
    </row>
    <row r="8806" spans="3:4">
      <c r="C8806" s="319"/>
      <c r="D8806" s="319"/>
    </row>
    <row r="8807" spans="3:4">
      <c r="C8807" s="319"/>
      <c r="D8807" s="319"/>
    </row>
    <row r="8808" spans="3:4">
      <c r="C8808" s="319"/>
      <c r="D8808" s="319"/>
    </row>
    <row r="8809" spans="3:4">
      <c r="C8809" s="319"/>
      <c r="D8809" s="319"/>
    </row>
    <row r="8810" spans="3:4">
      <c r="C8810" s="319"/>
      <c r="D8810" s="319"/>
    </row>
    <row r="8811" spans="3:4">
      <c r="C8811" s="319"/>
      <c r="D8811" s="319"/>
    </row>
    <row r="8812" spans="3:4">
      <c r="C8812" s="319"/>
      <c r="D8812" s="319"/>
    </row>
    <row r="8813" spans="3:4">
      <c r="C8813" s="319"/>
      <c r="D8813" s="319"/>
    </row>
    <row r="8814" spans="3:4">
      <c r="C8814" s="319"/>
      <c r="D8814" s="319"/>
    </row>
    <row r="8815" spans="3:4">
      <c r="C8815" s="319"/>
      <c r="D8815" s="319"/>
    </row>
    <row r="8816" spans="3:4">
      <c r="C8816" s="319"/>
      <c r="D8816" s="319"/>
    </row>
    <row r="8817" spans="3:4">
      <c r="C8817" s="319"/>
      <c r="D8817" s="319"/>
    </row>
    <row r="8818" spans="3:4">
      <c r="C8818" s="319"/>
      <c r="D8818" s="319"/>
    </row>
    <row r="8819" spans="3:4">
      <c r="C8819" s="319"/>
      <c r="D8819" s="319"/>
    </row>
    <row r="8820" spans="3:4">
      <c r="C8820" s="319"/>
      <c r="D8820" s="319"/>
    </row>
    <row r="8821" spans="3:4">
      <c r="C8821" s="319"/>
      <c r="D8821" s="319"/>
    </row>
    <row r="8822" spans="3:4">
      <c r="C8822" s="319"/>
      <c r="D8822" s="319"/>
    </row>
    <row r="8823" spans="3:4">
      <c r="C8823" s="319"/>
      <c r="D8823" s="319"/>
    </row>
    <row r="8824" spans="3:4">
      <c r="C8824" s="319"/>
      <c r="D8824" s="319"/>
    </row>
    <row r="8825" spans="3:4">
      <c r="C8825" s="319"/>
      <c r="D8825" s="319"/>
    </row>
    <row r="8826" spans="3:4">
      <c r="C8826" s="319"/>
      <c r="D8826" s="319"/>
    </row>
    <row r="8827" spans="3:4">
      <c r="C8827" s="319"/>
      <c r="D8827" s="319"/>
    </row>
    <row r="8828" spans="3:4">
      <c r="C8828" s="319"/>
      <c r="D8828" s="319"/>
    </row>
    <row r="8829" spans="3:4">
      <c r="C8829" s="319"/>
      <c r="D8829" s="319"/>
    </row>
    <row r="8830" spans="3:4">
      <c r="C8830" s="319"/>
      <c r="D8830" s="319"/>
    </row>
    <row r="8831" spans="3:4">
      <c r="C8831" s="319"/>
      <c r="D8831" s="319"/>
    </row>
    <row r="8832" spans="3:4">
      <c r="C8832" s="319"/>
      <c r="D8832" s="319"/>
    </row>
    <row r="8833" spans="3:4">
      <c r="C8833" s="319"/>
      <c r="D8833" s="319"/>
    </row>
    <row r="8834" spans="3:4">
      <c r="C8834" s="319"/>
      <c r="D8834" s="319"/>
    </row>
    <row r="8835" spans="3:4">
      <c r="C8835" s="319"/>
      <c r="D8835" s="319"/>
    </row>
    <row r="8836" spans="3:4">
      <c r="C8836" s="319"/>
      <c r="D8836" s="319"/>
    </row>
    <row r="8837" spans="3:4">
      <c r="C8837" s="319"/>
      <c r="D8837" s="319"/>
    </row>
    <row r="8838" spans="3:4">
      <c r="C8838" s="319"/>
      <c r="D8838" s="319"/>
    </row>
    <row r="8839" spans="3:4">
      <c r="C8839" s="319"/>
      <c r="D8839" s="319"/>
    </row>
    <row r="8840" spans="3:4">
      <c r="C8840" s="319"/>
      <c r="D8840" s="319"/>
    </row>
    <row r="8841" spans="3:4">
      <c r="C8841" s="319"/>
      <c r="D8841" s="319"/>
    </row>
    <row r="8842" spans="3:4">
      <c r="C8842" s="319"/>
      <c r="D8842" s="319"/>
    </row>
    <row r="8843" spans="3:4">
      <c r="C8843" s="319"/>
      <c r="D8843" s="319"/>
    </row>
    <row r="8844" spans="3:4">
      <c r="C8844" s="319"/>
      <c r="D8844" s="319"/>
    </row>
    <row r="8845" spans="3:4">
      <c r="C8845" s="319"/>
      <c r="D8845" s="319"/>
    </row>
    <row r="8846" spans="3:4">
      <c r="C8846" s="319"/>
      <c r="D8846" s="319"/>
    </row>
    <row r="8847" spans="3:4">
      <c r="C8847" s="319"/>
      <c r="D8847" s="319"/>
    </row>
    <row r="8848" spans="3:4">
      <c r="C8848" s="319"/>
      <c r="D8848" s="319"/>
    </row>
    <row r="8849" spans="3:4">
      <c r="C8849" s="319"/>
      <c r="D8849" s="319"/>
    </row>
    <row r="8850" spans="3:4">
      <c r="C8850" s="319"/>
      <c r="D8850" s="319"/>
    </row>
    <row r="8851" spans="3:4">
      <c r="C8851" s="319"/>
      <c r="D8851" s="319"/>
    </row>
    <row r="8852" spans="3:4">
      <c r="C8852" s="319"/>
      <c r="D8852" s="319"/>
    </row>
    <row r="8853" spans="3:4">
      <c r="C8853" s="319"/>
      <c r="D8853" s="319"/>
    </row>
    <row r="8854" spans="3:4">
      <c r="C8854" s="319"/>
      <c r="D8854" s="319"/>
    </row>
    <row r="8855" spans="3:4">
      <c r="C8855" s="319"/>
      <c r="D8855" s="319"/>
    </row>
    <row r="8856" spans="3:4">
      <c r="C8856" s="319"/>
      <c r="D8856" s="319"/>
    </row>
    <row r="8857" spans="3:4">
      <c r="C8857" s="319"/>
      <c r="D8857" s="319"/>
    </row>
    <row r="8858" spans="3:4">
      <c r="C8858" s="319"/>
      <c r="D8858" s="319"/>
    </row>
    <row r="8859" spans="3:4">
      <c r="C8859" s="319"/>
      <c r="D8859" s="319"/>
    </row>
    <row r="8860" spans="3:4">
      <c r="C8860" s="319"/>
      <c r="D8860" s="319"/>
    </row>
    <row r="8861" spans="3:4">
      <c r="C8861" s="319"/>
      <c r="D8861" s="319"/>
    </row>
    <row r="8862" spans="3:4">
      <c r="C8862" s="319"/>
      <c r="D8862" s="319"/>
    </row>
    <row r="8863" spans="3:4">
      <c r="C8863" s="319"/>
      <c r="D8863" s="319"/>
    </row>
    <row r="8864" spans="3:4">
      <c r="C8864" s="319"/>
      <c r="D8864" s="319"/>
    </row>
    <row r="8865" spans="3:4">
      <c r="C8865" s="319"/>
      <c r="D8865" s="319"/>
    </row>
    <row r="8866" spans="3:4">
      <c r="C8866" s="319"/>
      <c r="D8866" s="319"/>
    </row>
    <row r="8867" spans="3:4">
      <c r="C8867" s="319"/>
      <c r="D8867" s="319"/>
    </row>
    <row r="8868" spans="3:4">
      <c r="C8868" s="319"/>
      <c r="D8868" s="319"/>
    </row>
    <row r="8869" spans="3:4">
      <c r="C8869" s="319"/>
      <c r="D8869" s="319"/>
    </row>
    <row r="8870" spans="3:4">
      <c r="C8870" s="319"/>
      <c r="D8870" s="319"/>
    </row>
    <row r="8871" spans="3:4">
      <c r="C8871" s="319"/>
      <c r="D8871" s="319"/>
    </row>
    <row r="8872" spans="3:4">
      <c r="C8872" s="319"/>
      <c r="D8872" s="319"/>
    </row>
    <row r="8873" spans="3:4">
      <c r="C8873" s="319"/>
      <c r="D8873" s="319"/>
    </row>
    <row r="8874" spans="3:4">
      <c r="C8874" s="319"/>
      <c r="D8874" s="319"/>
    </row>
    <row r="8875" spans="3:4">
      <c r="C8875" s="319"/>
      <c r="D8875" s="319"/>
    </row>
    <row r="8876" spans="3:4">
      <c r="C8876" s="319"/>
      <c r="D8876" s="319"/>
    </row>
    <row r="8877" spans="3:4">
      <c r="C8877" s="319"/>
      <c r="D8877" s="319"/>
    </row>
    <row r="8878" spans="3:4">
      <c r="C8878" s="319"/>
      <c r="D8878" s="319"/>
    </row>
    <row r="8879" spans="3:4">
      <c r="C8879" s="319"/>
      <c r="D8879" s="319"/>
    </row>
    <row r="8880" spans="3:4">
      <c r="C8880" s="319"/>
      <c r="D8880" s="319"/>
    </row>
    <row r="8881" spans="3:4">
      <c r="C8881" s="319"/>
      <c r="D8881" s="319"/>
    </row>
    <row r="8882" spans="3:4">
      <c r="C8882" s="319"/>
      <c r="D8882" s="319"/>
    </row>
    <row r="8883" spans="3:4">
      <c r="C8883" s="319"/>
      <c r="D8883" s="319"/>
    </row>
    <row r="8884" spans="3:4">
      <c r="C8884" s="319"/>
      <c r="D8884" s="319"/>
    </row>
    <row r="8885" spans="3:4">
      <c r="C8885" s="319"/>
      <c r="D8885" s="319"/>
    </row>
    <row r="8886" spans="3:4">
      <c r="C8886" s="319"/>
      <c r="D8886" s="319"/>
    </row>
    <row r="8887" spans="3:4">
      <c r="C8887" s="319"/>
      <c r="D8887" s="319"/>
    </row>
    <row r="8888" spans="3:4">
      <c r="C8888" s="319"/>
      <c r="D8888" s="319"/>
    </row>
    <row r="8889" spans="3:4">
      <c r="C8889" s="319"/>
      <c r="D8889" s="319"/>
    </row>
    <row r="8890" spans="3:4">
      <c r="C8890" s="319"/>
      <c r="D8890" s="319"/>
    </row>
    <row r="8891" spans="3:4">
      <c r="C8891" s="319"/>
      <c r="D8891" s="319"/>
    </row>
    <row r="8892" spans="3:4">
      <c r="C8892" s="319"/>
      <c r="D8892" s="319"/>
    </row>
    <row r="8893" spans="3:4">
      <c r="C8893" s="319"/>
      <c r="D8893" s="319"/>
    </row>
    <row r="8894" spans="3:4">
      <c r="C8894" s="319"/>
      <c r="D8894" s="319"/>
    </row>
    <row r="8895" spans="3:4">
      <c r="C8895" s="319"/>
      <c r="D8895" s="319"/>
    </row>
    <row r="8896" spans="3:4">
      <c r="C8896" s="319"/>
      <c r="D8896" s="319"/>
    </row>
    <row r="8897" spans="3:4">
      <c r="C8897" s="319"/>
      <c r="D8897" s="319"/>
    </row>
    <row r="8898" spans="3:4">
      <c r="C8898" s="319"/>
      <c r="D8898" s="319"/>
    </row>
    <row r="8899" spans="3:4">
      <c r="C8899" s="319"/>
      <c r="D8899" s="319"/>
    </row>
    <row r="8900" spans="3:4">
      <c r="C8900" s="319"/>
      <c r="D8900" s="319"/>
    </row>
    <row r="8901" spans="3:4">
      <c r="C8901" s="319"/>
      <c r="D8901" s="319"/>
    </row>
    <row r="8902" spans="3:4">
      <c r="C8902" s="319"/>
      <c r="D8902" s="319"/>
    </row>
    <row r="8903" spans="3:4">
      <c r="C8903" s="319"/>
      <c r="D8903" s="319"/>
    </row>
    <row r="8904" spans="3:4">
      <c r="C8904" s="319"/>
      <c r="D8904" s="319"/>
    </row>
    <row r="8905" spans="3:4">
      <c r="C8905" s="319"/>
      <c r="D8905" s="319"/>
    </row>
    <row r="8906" spans="3:4">
      <c r="C8906" s="319"/>
      <c r="D8906" s="319"/>
    </row>
    <row r="8907" spans="3:4">
      <c r="C8907" s="319"/>
      <c r="D8907" s="319"/>
    </row>
    <row r="8908" spans="3:4">
      <c r="C8908" s="319"/>
      <c r="D8908" s="319"/>
    </row>
    <row r="8909" spans="3:4">
      <c r="C8909" s="319"/>
      <c r="D8909" s="319"/>
    </row>
    <row r="8910" spans="3:4">
      <c r="C8910" s="319"/>
      <c r="D8910" s="319"/>
    </row>
    <row r="8911" spans="3:4">
      <c r="C8911" s="319"/>
      <c r="D8911" s="319"/>
    </row>
    <row r="8912" spans="3:4">
      <c r="C8912" s="319"/>
      <c r="D8912" s="319"/>
    </row>
    <row r="8913" spans="3:4">
      <c r="C8913" s="319"/>
      <c r="D8913" s="319"/>
    </row>
    <row r="8914" spans="3:4">
      <c r="C8914" s="319"/>
      <c r="D8914" s="319"/>
    </row>
    <row r="8915" spans="3:4">
      <c r="C8915" s="319"/>
      <c r="D8915" s="319"/>
    </row>
    <row r="8916" spans="3:4">
      <c r="C8916" s="319"/>
      <c r="D8916" s="319"/>
    </row>
    <row r="8917" spans="3:4">
      <c r="C8917" s="319"/>
      <c r="D8917" s="319"/>
    </row>
    <row r="8918" spans="3:4">
      <c r="C8918" s="319"/>
      <c r="D8918" s="319"/>
    </row>
    <row r="8919" spans="3:4">
      <c r="C8919" s="319"/>
      <c r="D8919" s="319"/>
    </row>
    <row r="8920" spans="3:4">
      <c r="C8920" s="319"/>
      <c r="D8920" s="319"/>
    </row>
    <row r="8921" spans="3:4">
      <c r="C8921" s="319"/>
      <c r="D8921" s="319"/>
    </row>
    <row r="8922" spans="3:4">
      <c r="C8922" s="319"/>
      <c r="D8922" s="319"/>
    </row>
    <row r="8923" spans="3:4">
      <c r="C8923" s="319"/>
      <c r="D8923" s="319"/>
    </row>
    <row r="8924" spans="3:4">
      <c r="C8924" s="319"/>
      <c r="D8924" s="319"/>
    </row>
    <row r="8925" spans="3:4">
      <c r="C8925" s="319"/>
      <c r="D8925" s="319"/>
    </row>
    <row r="8926" spans="3:4">
      <c r="C8926" s="319"/>
      <c r="D8926" s="319"/>
    </row>
    <row r="8927" spans="3:4">
      <c r="C8927" s="319"/>
      <c r="D8927" s="319"/>
    </row>
    <row r="8928" spans="3:4">
      <c r="C8928" s="319"/>
      <c r="D8928" s="319"/>
    </row>
    <row r="8929" spans="3:4">
      <c r="C8929" s="319"/>
      <c r="D8929" s="319"/>
    </row>
    <row r="8930" spans="3:4">
      <c r="C8930" s="319"/>
      <c r="D8930" s="319"/>
    </row>
    <row r="8931" spans="3:4">
      <c r="C8931" s="319"/>
      <c r="D8931" s="319"/>
    </row>
    <row r="8932" spans="3:4">
      <c r="C8932" s="319"/>
      <c r="D8932" s="319"/>
    </row>
    <row r="8933" spans="3:4">
      <c r="C8933" s="319"/>
      <c r="D8933" s="319"/>
    </row>
    <row r="8934" spans="3:4">
      <c r="C8934" s="319"/>
      <c r="D8934" s="319"/>
    </row>
    <row r="8935" spans="3:4">
      <c r="C8935" s="319"/>
      <c r="D8935" s="319"/>
    </row>
    <row r="8936" spans="3:4">
      <c r="C8936" s="319"/>
      <c r="D8936" s="319"/>
    </row>
    <row r="8937" spans="3:4">
      <c r="C8937" s="319"/>
      <c r="D8937" s="319"/>
    </row>
    <row r="8938" spans="3:4">
      <c r="C8938" s="319"/>
      <c r="D8938" s="319"/>
    </row>
    <row r="8939" spans="3:4">
      <c r="C8939" s="319"/>
      <c r="D8939" s="319"/>
    </row>
    <row r="8940" spans="3:4">
      <c r="C8940" s="319"/>
      <c r="D8940" s="319"/>
    </row>
    <row r="8941" spans="3:4">
      <c r="C8941" s="319"/>
      <c r="D8941" s="319"/>
    </row>
    <row r="8942" spans="3:4">
      <c r="C8942" s="319"/>
      <c r="D8942" s="319"/>
    </row>
    <row r="8943" spans="3:4">
      <c r="C8943" s="319"/>
      <c r="D8943" s="319"/>
    </row>
    <row r="8944" spans="3:4">
      <c r="C8944" s="319"/>
      <c r="D8944" s="319"/>
    </row>
    <row r="8945" spans="3:4">
      <c r="C8945" s="319"/>
      <c r="D8945" s="319"/>
    </row>
    <row r="8946" spans="3:4">
      <c r="C8946" s="319"/>
      <c r="D8946" s="319"/>
    </row>
    <row r="8947" spans="3:4">
      <c r="C8947" s="319"/>
      <c r="D8947" s="319"/>
    </row>
    <row r="8948" spans="3:4">
      <c r="C8948" s="319"/>
      <c r="D8948" s="319"/>
    </row>
    <row r="8949" spans="3:4">
      <c r="C8949" s="319"/>
      <c r="D8949" s="319"/>
    </row>
    <row r="8950" spans="3:4">
      <c r="C8950" s="319"/>
      <c r="D8950" s="319"/>
    </row>
    <row r="8951" spans="3:4">
      <c r="C8951" s="319"/>
      <c r="D8951" s="319"/>
    </row>
    <row r="8952" spans="3:4">
      <c r="C8952" s="319"/>
      <c r="D8952" s="319"/>
    </row>
    <row r="8953" spans="3:4">
      <c r="C8953" s="319"/>
      <c r="D8953" s="319"/>
    </row>
    <row r="8954" spans="3:4">
      <c r="C8954" s="319"/>
      <c r="D8954" s="319"/>
    </row>
    <row r="8955" spans="3:4">
      <c r="C8955" s="319"/>
      <c r="D8955" s="319"/>
    </row>
    <row r="8956" spans="3:4">
      <c r="C8956" s="319"/>
      <c r="D8956" s="319"/>
    </row>
    <row r="8957" spans="3:4">
      <c r="C8957" s="319"/>
      <c r="D8957" s="319"/>
    </row>
    <row r="8958" spans="3:4">
      <c r="C8958" s="319"/>
      <c r="D8958" s="319"/>
    </row>
    <row r="8959" spans="3:4">
      <c r="C8959" s="319"/>
      <c r="D8959" s="319"/>
    </row>
    <row r="8960" spans="3:4">
      <c r="C8960" s="319"/>
      <c r="D8960" s="319"/>
    </row>
    <row r="8961" spans="3:4">
      <c r="C8961" s="319"/>
      <c r="D8961" s="319"/>
    </row>
    <row r="8962" spans="3:4">
      <c r="C8962" s="319"/>
      <c r="D8962" s="319"/>
    </row>
    <row r="8963" spans="3:4">
      <c r="C8963" s="319"/>
      <c r="D8963" s="319"/>
    </row>
    <row r="8964" spans="3:4">
      <c r="C8964" s="319"/>
      <c r="D8964" s="319"/>
    </row>
    <row r="8965" spans="3:4">
      <c r="C8965" s="319"/>
      <c r="D8965" s="319"/>
    </row>
    <row r="8966" spans="3:4">
      <c r="C8966" s="319"/>
      <c r="D8966" s="319"/>
    </row>
    <row r="8967" spans="3:4">
      <c r="C8967" s="319"/>
      <c r="D8967" s="319"/>
    </row>
    <row r="8968" spans="3:4">
      <c r="C8968" s="319"/>
      <c r="D8968" s="319"/>
    </row>
    <row r="8969" spans="3:4">
      <c r="C8969" s="319"/>
      <c r="D8969" s="319"/>
    </row>
    <row r="8970" spans="3:4">
      <c r="C8970" s="319"/>
      <c r="D8970" s="319"/>
    </row>
    <row r="8971" spans="3:4">
      <c r="C8971" s="319"/>
      <c r="D8971" s="319"/>
    </row>
    <row r="8972" spans="3:4">
      <c r="C8972" s="319"/>
      <c r="D8972" s="319"/>
    </row>
    <row r="8973" spans="3:4">
      <c r="C8973" s="319"/>
      <c r="D8973" s="319"/>
    </row>
    <row r="8974" spans="3:4">
      <c r="C8974" s="319"/>
      <c r="D8974" s="319"/>
    </row>
    <row r="8975" spans="3:4">
      <c r="C8975" s="319"/>
      <c r="D8975" s="319"/>
    </row>
    <row r="8976" spans="3:4">
      <c r="C8976" s="319"/>
      <c r="D8976" s="319"/>
    </row>
    <row r="8977" spans="3:4">
      <c r="C8977" s="319"/>
      <c r="D8977" s="319"/>
    </row>
    <row r="8978" spans="3:4">
      <c r="C8978" s="319"/>
      <c r="D8978" s="319"/>
    </row>
    <row r="8979" spans="3:4">
      <c r="C8979" s="319"/>
      <c r="D8979" s="319"/>
    </row>
    <row r="8980" spans="3:4">
      <c r="C8980" s="319"/>
      <c r="D8980" s="319"/>
    </row>
    <row r="8981" spans="3:4">
      <c r="C8981" s="319"/>
      <c r="D8981" s="319"/>
    </row>
    <row r="8982" spans="3:4">
      <c r="C8982" s="319"/>
      <c r="D8982" s="319"/>
    </row>
    <row r="8983" spans="3:4">
      <c r="C8983" s="319"/>
      <c r="D8983" s="319"/>
    </row>
    <row r="8984" spans="3:4">
      <c r="C8984" s="319"/>
      <c r="D8984" s="319"/>
    </row>
    <row r="8985" spans="3:4">
      <c r="C8985" s="319"/>
      <c r="D8985" s="319"/>
    </row>
    <row r="8986" spans="3:4">
      <c r="C8986" s="319"/>
      <c r="D8986" s="319"/>
    </row>
    <row r="8987" spans="3:4">
      <c r="C8987" s="319"/>
      <c r="D8987" s="319"/>
    </row>
    <row r="8988" spans="3:4">
      <c r="C8988" s="319"/>
      <c r="D8988" s="319"/>
    </row>
    <row r="8989" spans="3:4">
      <c r="C8989" s="319"/>
      <c r="D8989" s="319"/>
    </row>
    <row r="8990" spans="3:4">
      <c r="C8990" s="319"/>
      <c r="D8990" s="319"/>
    </row>
    <row r="8991" spans="3:4">
      <c r="C8991" s="319"/>
      <c r="D8991" s="319"/>
    </row>
    <row r="8992" spans="3:4">
      <c r="C8992" s="319"/>
      <c r="D8992" s="319"/>
    </row>
    <row r="8993" spans="3:4">
      <c r="C8993" s="319"/>
      <c r="D8993" s="319"/>
    </row>
    <row r="8994" spans="3:4">
      <c r="C8994" s="319"/>
      <c r="D8994" s="319"/>
    </row>
    <row r="8995" spans="3:4">
      <c r="C8995" s="319"/>
      <c r="D8995" s="319"/>
    </row>
    <row r="8996" spans="3:4">
      <c r="C8996" s="319"/>
      <c r="D8996" s="319"/>
    </row>
    <row r="8997" spans="3:4">
      <c r="C8997" s="319"/>
      <c r="D8997" s="319"/>
    </row>
    <row r="8998" spans="3:4">
      <c r="C8998" s="319"/>
      <c r="D8998" s="319"/>
    </row>
    <row r="8999" spans="3:4">
      <c r="C8999" s="319"/>
      <c r="D8999" s="319"/>
    </row>
    <row r="9000" spans="3:4">
      <c r="C9000" s="319"/>
      <c r="D9000" s="319"/>
    </row>
    <row r="9001" spans="3:4">
      <c r="C9001" s="319"/>
      <c r="D9001" s="319"/>
    </row>
    <row r="9002" spans="3:4">
      <c r="C9002" s="319"/>
      <c r="D9002" s="319"/>
    </row>
    <row r="9003" spans="3:4">
      <c r="C9003" s="319"/>
      <c r="D9003" s="319"/>
    </row>
    <row r="9004" spans="3:4">
      <c r="C9004" s="319"/>
      <c r="D9004" s="319"/>
    </row>
    <row r="9005" spans="3:4">
      <c r="C9005" s="319"/>
      <c r="D9005" s="319"/>
    </row>
    <row r="9006" spans="3:4">
      <c r="C9006" s="319"/>
      <c r="D9006" s="319"/>
    </row>
    <row r="9007" spans="3:4">
      <c r="C9007" s="319"/>
      <c r="D9007" s="319"/>
    </row>
    <row r="9008" spans="3:4">
      <c r="C9008" s="319"/>
      <c r="D9008" s="319"/>
    </row>
    <row r="9009" spans="3:4">
      <c r="C9009" s="319"/>
      <c r="D9009" s="319"/>
    </row>
    <row r="9010" spans="3:4">
      <c r="C9010" s="319"/>
      <c r="D9010" s="319"/>
    </row>
    <row r="9011" spans="3:4">
      <c r="C9011" s="319"/>
      <c r="D9011" s="319"/>
    </row>
    <row r="9012" spans="3:4">
      <c r="C9012" s="319"/>
      <c r="D9012" s="319"/>
    </row>
    <row r="9013" spans="3:4">
      <c r="C9013" s="319"/>
      <c r="D9013" s="319"/>
    </row>
    <row r="9014" spans="3:4">
      <c r="C9014" s="319"/>
      <c r="D9014" s="319"/>
    </row>
    <row r="9015" spans="3:4">
      <c r="C9015" s="319"/>
      <c r="D9015" s="319"/>
    </row>
    <row r="9016" spans="3:4">
      <c r="C9016" s="319"/>
      <c r="D9016" s="319"/>
    </row>
    <row r="9017" spans="3:4">
      <c r="C9017" s="319"/>
      <c r="D9017" s="319"/>
    </row>
    <row r="9018" spans="3:4">
      <c r="C9018" s="319"/>
      <c r="D9018" s="319"/>
    </row>
    <row r="9019" spans="3:4">
      <c r="C9019" s="319"/>
      <c r="D9019" s="319"/>
    </row>
    <row r="9020" spans="3:4">
      <c r="C9020" s="319"/>
      <c r="D9020" s="319"/>
    </row>
    <row r="9021" spans="3:4">
      <c r="C9021" s="319"/>
      <c r="D9021" s="319"/>
    </row>
    <row r="9022" spans="3:4">
      <c r="C9022" s="319"/>
      <c r="D9022" s="319"/>
    </row>
    <row r="9023" spans="3:4">
      <c r="C9023" s="319"/>
      <c r="D9023" s="319"/>
    </row>
    <row r="9024" spans="3:4">
      <c r="C9024" s="319"/>
      <c r="D9024" s="319"/>
    </row>
    <row r="9025" spans="3:4">
      <c r="C9025" s="319"/>
      <c r="D9025" s="319"/>
    </row>
    <row r="9026" spans="3:4">
      <c r="C9026" s="319"/>
      <c r="D9026" s="319"/>
    </row>
    <row r="9027" spans="3:4">
      <c r="C9027" s="319"/>
      <c r="D9027" s="319"/>
    </row>
    <row r="9028" spans="3:4">
      <c r="C9028" s="319"/>
      <c r="D9028" s="319"/>
    </row>
    <row r="9029" spans="3:4">
      <c r="C9029" s="319"/>
      <c r="D9029" s="319"/>
    </row>
    <row r="9030" spans="3:4">
      <c r="C9030" s="319"/>
      <c r="D9030" s="319"/>
    </row>
    <row r="9031" spans="3:4">
      <c r="C9031" s="319"/>
      <c r="D9031" s="319"/>
    </row>
    <row r="9032" spans="3:4">
      <c r="C9032" s="319"/>
      <c r="D9032" s="319"/>
    </row>
    <row r="9033" spans="3:4">
      <c r="C9033" s="319"/>
      <c r="D9033" s="319"/>
    </row>
    <row r="9034" spans="3:4">
      <c r="C9034" s="319"/>
      <c r="D9034" s="319"/>
    </row>
    <row r="9035" spans="3:4">
      <c r="C9035" s="319"/>
      <c r="D9035" s="319"/>
    </row>
    <row r="9036" spans="3:4">
      <c r="C9036" s="319"/>
      <c r="D9036" s="319"/>
    </row>
    <row r="9037" spans="3:4">
      <c r="C9037" s="319"/>
      <c r="D9037" s="319"/>
    </row>
    <row r="9038" spans="3:4">
      <c r="C9038" s="319"/>
      <c r="D9038" s="319"/>
    </row>
    <row r="9039" spans="3:4">
      <c r="C9039" s="319"/>
      <c r="D9039" s="319"/>
    </row>
    <row r="9040" spans="3:4">
      <c r="C9040" s="319"/>
      <c r="D9040" s="319"/>
    </row>
    <row r="9041" spans="3:4">
      <c r="C9041" s="319"/>
      <c r="D9041" s="319"/>
    </row>
    <row r="9042" spans="3:4">
      <c r="C9042" s="319"/>
      <c r="D9042" s="319"/>
    </row>
    <row r="9043" spans="3:4">
      <c r="C9043" s="319"/>
      <c r="D9043" s="319"/>
    </row>
    <row r="9044" spans="3:4">
      <c r="C9044" s="319"/>
      <c r="D9044" s="319"/>
    </row>
    <row r="9045" spans="3:4">
      <c r="C9045" s="319"/>
      <c r="D9045" s="319"/>
    </row>
    <row r="9046" spans="3:4">
      <c r="C9046" s="319"/>
      <c r="D9046" s="319"/>
    </row>
    <row r="9047" spans="3:4">
      <c r="C9047" s="319"/>
      <c r="D9047" s="319"/>
    </row>
    <row r="9048" spans="3:4">
      <c r="C9048" s="319"/>
      <c r="D9048" s="319"/>
    </row>
    <row r="9049" spans="3:4">
      <c r="C9049" s="319"/>
      <c r="D9049" s="319"/>
    </row>
    <row r="9050" spans="3:4">
      <c r="C9050" s="319"/>
      <c r="D9050" s="319"/>
    </row>
    <row r="9051" spans="3:4">
      <c r="C9051" s="319"/>
      <c r="D9051" s="319"/>
    </row>
    <row r="9052" spans="3:4">
      <c r="C9052" s="319"/>
      <c r="D9052" s="319"/>
    </row>
    <row r="9053" spans="3:4">
      <c r="C9053" s="319"/>
      <c r="D9053" s="319"/>
    </row>
    <row r="9054" spans="3:4">
      <c r="C9054" s="319"/>
      <c r="D9054" s="319"/>
    </row>
    <row r="9055" spans="3:4">
      <c r="C9055" s="319"/>
      <c r="D9055" s="319"/>
    </row>
    <row r="9056" spans="3:4">
      <c r="C9056" s="319"/>
      <c r="D9056" s="319"/>
    </row>
    <row r="9057" spans="3:4">
      <c r="C9057" s="319"/>
      <c r="D9057" s="319"/>
    </row>
    <row r="9058" spans="3:4">
      <c r="C9058" s="319"/>
      <c r="D9058" s="319"/>
    </row>
    <row r="9059" spans="3:4">
      <c r="C9059" s="319"/>
      <c r="D9059" s="319"/>
    </row>
    <row r="9060" spans="3:4">
      <c r="C9060" s="319"/>
      <c r="D9060" s="319"/>
    </row>
    <row r="9061" spans="3:4">
      <c r="C9061" s="319"/>
      <c r="D9061" s="319"/>
    </row>
    <row r="9062" spans="3:4">
      <c r="C9062" s="319"/>
      <c r="D9062" s="319"/>
    </row>
    <row r="9063" spans="3:4">
      <c r="C9063" s="319"/>
      <c r="D9063" s="319"/>
    </row>
    <row r="9064" spans="3:4">
      <c r="C9064" s="319"/>
      <c r="D9064" s="319"/>
    </row>
    <row r="9065" spans="3:4">
      <c r="C9065" s="319"/>
      <c r="D9065" s="319"/>
    </row>
    <row r="9066" spans="3:4">
      <c r="C9066" s="319"/>
      <c r="D9066" s="319"/>
    </row>
    <row r="9067" spans="3:4">
      <c r="C9067" s="319"/>
      <c r="D9067" s="319"/>
    </row>
    <row r="9068" spans="3:4">
      <c r="C9068" s="319"/>
      <c r="D9068" s="319"/>
    </row>
    <row r="9069" spans="3:4">
      <c r="C9069" s="319"/>
      <c r="D9069" s="319"/>
    </row>
    <row r="9070" spans="3:4">
      <c r="C9070" s="319"/>
      <c r="D9070" s="319"/>
    </row>
    <row r="9071" spans="3:4">
      <c r="C9071" s="319"/>
      <c r="D9071" s="319"/>
    </row>
    <row r="9072" spans="3:4">
      <c r="C9072" s="319"/>
      <c r="D9072" s="319"/>
    </row>
    <row r="9073" spans="3:4">
      <c r="C9073" s="319"/>
      <c r="D9073" s="319"/>
    </row>
    <row r="9074" spans="3:4">
      <c r="C9074" s="319"/>
      <c r="D9074" s="319"/>
    </row>
    <row r="9075" spans="3:4">
      <c r="C9075" s="319"/>
      <c r="D9075" s="319"/>
    </row>
    <row r="9076" spans="3:4">
      <c r="C9076" s="319"/>
      <c r="D9076" s="319"/>
    </row>
    <row r="9077" spans="3:4">
      <c r="C9077" s="319"/>
      <c r="D9077" s="319"/>
    </row>
    <row r="9078" spans="3:4">
      <c r="C9078" s="319"/>
      <c r="D9078" s="319"/>
    </row>
    <row r="9079" spans="3:4">
      <c r="C9079" s="319"/>
      <c r="D9079" s="319"/>
    </row>
    <row r="9080" spans="3:4">
      <c r="C9080" s="319"/>
      <c r="D9080" s="319"/>
    </row>
    <row r="9081" spans="3:4">
      <c r="C9081" s="319"/>
      <c r="D9081" s="319"/>
    </row>
    <row r="9082" spans="3:4">
      <c r="C9082" s="319"/>
      <c r="D9082" s="319"/>
    </row>
    <row r="9083" spans="3:4">
      <c r="C9083" s="319"/>
      <c r="D9083" s="319"/>
    </row>
    <row r="9084" spans="3:4">
      <c r="C9084" s="319"/>
      <c r="D9084" s="319"/>
    </row>
    <row r="9085" spans="3:4">
      <c r="C9085" s="319"/>
      <c r="D9085" s="319"/>
    </row>
    <row r="9086" spans="3:4">
      <c r="C9086" s="319"/>
      <c r="D9086" s="319"/>
    </row>
    <row r="9087" spans="3:4">
      <c r="C9087" s="319"/>
      <c r="D9087" s="319"/>
    </row>
    <row r="9088" spans="3:4">
      <c r="C9088" s="319"/>
      <c r="D9088" s="319"/>
    </row>
    <row r="9089" spans="3:4">
      <c r="C9089" s="319"/>
      <c r="D9089" s="319"/>
    </row>
    <row r="9090" spans="3:4">
      <c r="C9090" s="319"/>
      <c r="D9090" s="319"/>
    </row>
    <row r="9091" spans="3:4">
      <c r="C9091" s="319"/>
      <c r="D9091" s="319"/>
    </row>
    <row r="9092" spans="3:4">
      <c r="C9092" s="319"/>
      <c r="D9092" s="319"/>
    </row>
    <row r="9093" spans="3:4">
      <c r="C9093" s="319"/>
      <c r="D9093" s="319"/>
    </row>
    <row r="9094" spans="3:4">
      <c r="C9094" s="319"/>
      <c r="D9094" s="319"/>
    </row>
    <row r="9095" spans="3:4">
      <c r="C9095" s="319"/>
      <c r="D9095" s="319"/>
    </row>
    <row r="9096" spans="3:4">
      <c r="C9096" s="319"/>
      <c r="D9096" s="319"/>
    </row>
    <row r="9097" spans="3:4">
      <c r="C9097" s="319"/>
      <c r="D9097" s="319"/>
    </row>
    <row r="9098" spans="3:4">
      <c r="C9098" s="319"/>
      <c r="D9098" s="319"/>
    </row>
    <row r="9099" spans="3:4">
      <c r="C9099" s="319"/>
      <c r="D9099" s="319"/>
    </row>
    <row r="9100" spans="3:4">
      <c r="C9100" s="319"/>
      <c r="D9100" s="319"/>
    </row>
    <row r="9101" spans="3:4">
      <c r="C9101" s="319"/>
      <c r="D9101" s="319"/>
    </row>
    <row r="9102" spans="3:4">
      <c r="C9102" s="319"/>
      <c r="D9102" s="319"/>
    </row>
    <row r="9103" spans="3:4">
      <c r="C9103" s="319"/>
      <c r="D9103" s="319"/>
    </row>
    <row r="9104" spans="3:4">
      <c r="C9104" s="319"/>
      <c r="D9104" s="319"/>
    </row>
    <row r="9105" spans="3:4">
      <c r="C9105" s="319"/>
      <c r="D9105" s="319"/>
    </row>
    <row r="9106" spans="3:4">
      <c r="C9106" s="319"/>
      <c r="D9106" s="319"/>
    </row>
    <row r="9107" spans="3:4">
      <c r="C9107" s="319"/>
      <c r="D9107" s="319"/>
    </row>
    <row r="9108" spans="3:4">
      <c r="C9108" s="319"/>
      <c r="D9108" s="319"/>
    </row>
    <row r="9109" spans="3:4">
      <c r="C9109" s="319"/>
      <c r="D9109" s="319"/>
    </row>
    <row r="9110" spans="3:4">
      <c r="C9110" s="319"/>
      <c r="D9110" s="319"/>
    </row>
    <row r="9111" spans="3:4">
      <c r="C9111" s="319"/>
      <c r="D9111" s="319"/>
    </row>
    <row r="9112" spans="3:4">
      <c r="C9112" s="319"/>
      <c r="D9112" s="319"/>
    </row>
    <row r="9113" spans="3:4">
      <c r="C9113" s="319"/>
      <c r="D9113" s="319"/>
    </row>
    <row r="9114" spans="3:4">
      <c r="C9114" s="319"/>
      <c r="D9114" s="319"/>
    </row>
    <row r="9115" spans="3:4">
      <c r="C9115" s="319"/>
      <c r="D9115" s="319"/>
    </row>
    <row r="9116" spans="3:4">
      <c r="C9116" s="319"/>
      <c r="D9116" s="319"/>
    </row>
    <row r="9117" spans="3:4">
      <c r="C9117" s="319"/>
      <c r="D9117" s="319"/>
    </row>
    <row r="9118" spans="3:4">
      <c r="C9118" s="319"/>
      <c r="D9118" s="319"/>
    </row>
    <row r="9119" spans="3:4">
      <c r="C9119" s="319"/>
      <c r="D9119" s="319"/>
    </row>
    <row r="9120" spans="3:4">
      <c r="C9120" s="319"/>
      <c r="D9120" s="319"/>
    </row>
    <row r="9121" spans="3:4">
      <c r="C9121" s="319"/>
      <c r="D9121" s="319"/>
    </row>
    <row r="9122" spans="3:4">
      <c r="C9122" s="319"/>
      <c r="D9122" s="319"/>
    </row>
    <row r="9123" spans="3:4">
      <c r="C9123" s="319"/>
      <c r="D9123" s="319"/>
    </row>
    <row r="9124" spans="3:4">
      <c r="C9124" s="319"/>
      <c r="D9124" s="319"/>
    </row>
    <row r="9125" spans="3:4">
      <c r="C9125" s="319"/>
      <c r="D9125" s="319"/>
    </row>
    <row r="9126" spans="3:4">
      <c r="C9126" s="319"/>
      <c r="D9126" s="319"/>
    </row>
    <row r="9127" spans="3:4">
      <c r="C9127" s="319"/>
      <c r="D9127" s="319"/>
    </row>
    <row r="9128" spans="3:4">
      <c r="C9128" s="319"/>
      <c r="D9128" s="319"/>
    </row>
    <row r="9129" spans="3:4">
      <c r="C9129" s="319"/>
      <c r="D9129" s="319"/>
    </row>
    <row r="9130" spans="3:4">
      <c r="C9130" s="319"/>
      <c r="D9130" s="319"/>
    </row>
    <row r="9131" spans="3:4">
      <c r="C9131" s="319"/>
      <c r="D9131" s="319"/>
    </row>
    <row r="9132" spans="3:4">
      <c r="C9132" s="319"/>
      <c r="D9132" s="319"/>
    </row>
    <row r="9133" spans="3:4">
      <c r="C9133" s="319"/>
      <c r="D9133" s="319"/>
    </row>
    <row r="9134" spans="3:4">
      <c r="C9134" s="319"/>
      <c r="D9134" s="319"/>
    </row>
    <row r="9135" spans="3:4">
      <c r="C9135" s="319"/>
      <c r="D9135" s="319"/>
    </row>
    <row r="9136" spans="3:4">
      <c r="C9136" s="319"/>
      <c r="D9136" s="319"/>
    </row>
    <row r="9137" spans="3:4">
      <c r="C9137" s="319"/>
      <c r="D9137" s="319"/>
    </row>
    <row r="9138" spans="3:4">
      <c r="C9138" s="319"/>
      <c r="D9138" s="319"/>
    </row>
    <row r="9139" spans="3:4">
      <c r="C9139" s="319"/>
      <c r="D9139" s="319"/>
    </row>
    <row r="9140" spans="3:4">
      <c r="C9140" s="319"/>
      <c r="D9140" s="319"/>
    </row>
    <row r="9141" spans="3:4">
      <c r="C9141" s="319"/>
      <c r="D9141" s="319"/>
    </row>
    <row r="9142" spans="3:4">
      <c r="C9142" s="319"/>
      <c r="D9142" s="319"/>
    </row>
    <row r="9143" spans="3:4">
      <c r="C9143" s="319"/>
      <c r="D9143" s="319"/>
    </row>
    <row r="9144" spans="3:4">
      <c r="C9144" s="319"/>
      <c r="D9144" s="319"/>
    </row>
    <row r="9145" spans="3:4">
      <c r="C9145" s="319"/>
      <c r="D9145" s="319"/>
    </row>
    <row r="9146" spans="3:4">
      <c r="C9146" s="319"/>
      <c r="D9146" s="319"/>
    </row>
    <row r="9147" spans="3:4">
      <c r="C9147" s="319"/>
      <c r="D9147" s="319"/>
    </row>
    <row r="9148" spans="3:4">
      <c r="C9148" s="319"/>
      <c r="D9148" s="319"/>
    </row>
    <row r="9149" spans="3:4">
      <c r="C9149" s="319"/>
      <c r="D9149" s="319"/>
    </row>
    <row r="9150" spans="3:4">
      <c r="C9150" s="319"/>
      <c r="D9150" s="319"/>
    </row>
    <row r="9151" spans="3:4">
      <c r="C9151" s="319"/>
      <c r="D9151" s="319"/>
    </row>
    <row r="9152" spans="3:4">
      <c r="C9152" s="319"/>
      <c r="D9152" s="319"/>
    </row>
    <row r="9153" spans="3:4">
      <c r="C9153" s="319"/>
      <c r="D9153" s="319"/>
    </row>
    <row r="9154" spans="3:4">
      <c r="C9154" s="319"/>
      <c r="D9154" s="319"/>
    </row>
    <row r="9155" spans="3:4">
      <c r="C9155" s="319"/>
      <c r="D9155" s="319"/>
    </row>
    <row r="9156" spans="3:4">
      <c r="C9156" s="319"/>
      <c r="D9156" s="319"/>
    </row>
    <row r="9157" spans="3:4">
      <c r="C9157" s="319"/>
      <c r="D9157" s="319"/>
    </row>
    <row r="9158" spans="3:4">
      <c r="C9158" s="319"/>
      <c r="D9158" s="319"/>
    </row>
    <row r="9159" spans="3:4">
      <c r="C9159" s="319"/>
      <c r="D9159" s="319"/>
    </row>
    <row r="9160" spans="3:4">
      <c r="C9160" s="319"/>
      <c r="D9160" s="319"/>
    </row>
    <row r="9161" spans="3:4">
      <c r="C9161" s="319"/>
      <c r="D9161" s="319"/>
    </row>
    <row r="9162" spans="3:4">
      <c r="C9162" s="319"/>
      <c r="D9162" s="319"/>
    </row>
    <row r="9163" spans="3:4">
      <c r="C9163" s="319"/>
      <c r="D9163" s="319"/>
    </row>
    <row r="9164" spans="3:4">
      <c r="C9164" s="319"/>
      <c r="D9164" s="319"/>
    </row>
    <row r="9165" spans="3:4">
      <c r="C9165" s="319"/>
      <c r="D9165" s="319"/>
    </row>
    <row r="9166" spans="3:4">
      <c r="C9166" s="319"/>
      <c r="D9166" s="319"/>
    </row>
    <row r="9167" spans="3:4">
      <c r="C9167" s="319"/>
      <c r="D9167" s="319"/>
    </row>
    <row r="9168" spans="3:4">
      <c r="C9168" s="319"/>
      <c r="D9168" s="319"/>
    </row>
    <row r="9169" spans="3:4">
      <c r="C9169" s="319"/>
      <c r="D9169" s="319"/>
    </row>
    <row r="9170" spans="3:4">
      <c r="C9170" s="319"/>
      <c r="D9170" s="319"/>
    </row>
    <row r="9171" spans="3:4">
      <c r="C9171" s="319"/>
      <c r="D9171" s="319"/>
    </row>
    <row r="9172" spans="3:4">
      <c r="C9172" s="319"/>
      <c r="D9172" s="319"/>
    </row>
    <row r="9173" spans="3:4">
      <c r="C9173" s="319"/>
      <c r="D9173" s="319"/>
    </row>
    <row r="9174" spans="3:4">
      <c r="C9174" s="319"/>
      <c r="D9174" s="319"/>
    </row>
    <row r="9175" spans="3:4">
      <c r="C9175" s="319"/>
      <c r="D9175" s="319"/>
    </row>
    <row r="9176" spans="3:4">
      <c r="C9176" s="319"/>
      <c r="D9176" s="319"/>
    </row>
    <row r="9177" spans="3:4">
      <c r="C9177" s="319"/>
      <c r="D9177" s="319"/>
    </row>
    <row r="9178" spans="3:4">
      <c r="C9178" s="319"/>
      <c r="D9178" s="319"/>
    </row>
    <row r="9179" spans="3:4">
      <c r="C9179" s="319"/>
      <c r="D9179" s="319"/>
    </row>
    <row r="9180" spans="3:4">
      <c r="C9180" s="319"/>
      <c r="D9180" s="319"/>
    </row>
    <row r="9181" spans="3:4">
      <c r="C9181" s="319"/>
      <c r="D9181" s="319"/>
    </row>
    <row r="9182" spans="3:4">
      <c r="C9182" s="319"/>
      <c r="D9182" s="319"/>
    </row>
    <row r="9183" spans="3:4">
      <c r="C9183" s="319"/>
      <c r="D9183" s="319"/>
    </row>
    <row r="9184" spans="3:4">
      <c r="C9184" s="319"/>
      <c r="D9184" s="319"/>
    </row>
    <row r="9185" spans="3:4">
      <c r="C9185" s="319"/>
      <c r="D9185" s="319"/>
    </row>
    <row r="9186" spans="3:4">
      <c r="C9186" s="319"/>
      <c r="D9186" s="319"/>
    </row>
    <row r="9187" spans="3:4">
      <c r="C9187" s="319"/>
      <c r="D9187" s="319"/>
    </row>
    <row r="9188" spans="3:4">
      <c r="C9188" s="319"/>
      <c r="D9188" s="319"/>
    </row>
    <row r="9189" spans="3:4">
      <c r="C9189" s="319"/>
      <c r="D9189" s="319"/>
    </row>
    <row r="9190" spans="3:4">
      <c r="C9190" s="319"/>
      <c r="D9190" s="319"/>
    </row>
    <row r="9191" spans="3:4">
      <c r="C9191" s="319"/>
      <c r="D9191" s="319"/>
    </row>
    <row r="9192" spans="3:4">
      <c r="C9192" s="319"/>
      <c r="D9192" s="319"/>
    </row>
    <row r="9193" spans="3:4">
      <c r="C9193" s="319"/>
      <c r="D9193" s="319"/>
    </row>
    <row r="9194" spans="3:4">
      <c r="C9194" s="319"/>
      <c r="D9194" s="319"/>
    </row>
    <row r="9195" spans="3:4">
      <c r="C9195" s="319"/>
      <c r="D9195" s="319"/>
    </row>
    <row r="9196" spans="3:4">
      <c r="C9196" s="319"/>
      <c r="D9196" s="319"/>
    </row>
    <row r="9197" spans="3:4">
      <c r="C9197" s="319"/>
      <c r="D9197" s="319"/>
    </row>
    <row r="9198" spans="3:4">
      <c r="C9198" s="319"/>
      <c r="D9198" s="319"/>
    </row>
    <row r="9199" spans="3:4">
      <c r="C9199" s="319"/>
      <c r="D9199" s="319"/>
    </row>
    <row r="9200" spans="3:4">
      <c r="C9200" s="319"/>
      <c r="D9200" s="319"/>
    </row>
    <row r="9201" spans="3:4">
      <c r="C9201" s="319"/>
      <c r="D9201" s="319"/>
    </row>
    <row r="9202" spans="3:4">
      <c r="C9202" s="319"/>
      <c r="D9202" s="319"/>
    </row>
    <row r="9203" spans="3:4">
      <c r="C9203" s="319"/>
      <c r="D9203" s="319"/>
    </row>
    <row r="9204" spans="3:4">
      <c r="C9204" s="319"/>
      <c r="D9204" s="319"/>
    </row>
    <row r="9205" spans="3:4">
      <c r="C9205" s="319"/>
      <c r="D9205" s="319"/>
    </row>
    <row r="9206" spans="3:4">
      <c r="C9206" s="319"/>
      <c r="D9206" s="319"/>
    </row>
    <row r="9207" spans="3:4">
      <c r="C9207" s="319"/>
      <c r="D9207" s="319"/>
    </row>
    <row r="9208" spans="3:4">
      <c r="C9208" s="319"/>
      <c r="D9208" s="319"/>
    </row>
    <row r="9209" spans="3:4">
      <c r="C9209" s="319"/>
      <c r="D9209" s="319"/>
    </row>
    <row r="9210" spans="3:4">
      <c r="C9210" s="319"/>
      <c r="D9210" s="319"/>
    </row>
    <row r="9211" spans="3:4">
      <c r="C9211" s="319"/>
      <c r="D9211" s="319"/>
    </row>
    <row r="9212" spans="3:4">
      <c r="C9212" s="319"/>
      <c r="D9212" s="319"/>
    </row>
    <row r="9213" spans="3:4">
      <c r="C9213" s="319"/>
      <c r="D9213" s="319"/>
    </row>
    <row r="9214" spans="3:4">
      <c r="C9214" s="319"/>
      <c r="D9214" s="319"/>
    </row>
    <row r="9215" spans="3:4">
      <c r="C9215" s="319"/>
      <c r="D9215" s="319"/>
    </row>
    <row r="9216" spans="3:4">
      <c r="C9216" s="319"/>
      <c r="D9216" s="319"/>
    </row>
    <row r="9217" spans="3:4">
      <c r="C9217" s="319"/>
      <c r="D9217" s="319"/>
    </row>
    <row r="9218" spans="3:4">
      <c r="C9218" s="319"/>
      <c r="D9218" s="319"/>
    </row>
    <row r="9219" spans="3:4">
      <c r="C9219" s="319"/>
      <c r="D9219" s="319"/>
    </row>
    <row r="9220" spans="3:4">
      <c r="C9220" s="319"/>
      <c r="D9220" s="319"/>
    </row>
    <row r="9221" spans="3:4">
      <c r="C9221" s="319"/>
      <c r="D9221" s="319"/>
    </row>
    <row r="9222" spans="3:4">
      <c r="C9222" s="319"/>
      <c r="D9222" s="319"/>
    </row>
    <row r="9223" spans="3:4">
      <c r="C9223" s="319"/>
      <c r="D9223" s="319"/>
    </row>
    <row r="9224" spans="3:4">
      <c r="C9224" s="319"/>
      <c r="D9224" s="319"/>
    </row>
    <row r="9225" spans="3:4">
      <c r="C9225" s="319"/>
      <c r="D9225" s="319"/>
    </row>
    <row r="9226" spans="3:4">
      <c r="C9226" s="319"/>
      <c r="D9226" s="319"/>
    </row>
    <row r="9227" spans="3:4">
      <c r="C9227" s="319"/>
      <c r="D9227" s="319"/>
    </row>
    <row r="9228" spans="3:4">
      <c r="C9228" s="319"/>
      <c r="D9228" s="319"/>
    </row>
    <row r="9229" spans="3:4">
      <c r="C9229" s="319"/>
      <c r="D9229" s="319"/>
    </row>
    <row r="9230" spans="3:4">
      <c r="C9230" s="319"/>
      <c r="D9230" s="319"/>
    </row>
    <row r="9231" spans="3:4">
      <c r="C9231" s="319"/>
      <c r="D9231" s="319"/>
    </row>
    <row r="9232" spans="3:4">
      <c r="C9232" s="319"/>
      <c r="D9232" s="319"/>
    </row>
    <row r="9233" spans="3:4">
      <c r="C9233" s="319"/>
      <c r="D9233" s="319"/>
    </row>
    <row r="9234" spans="3:4">
      <c r="C9234" s="319"/>
      <c r="D9234" s="319"/>
    </row>
    <row r="9235" spans="3:4">
      <c r="C9235" s="319"/>
      <c r="D9235" s="319"/>
    </row>
    <row r="9236" spans="3:4">
      <c r="C9236" s="319"/>
      <c r="D9236" s="319"/>
    </row>
    <row r="9237" spans="3:4">
      <c r="C9237" s="319"/>
      <c r="D9237" s="319"/>
    </row>
    <row r="9238" spans="3:4">
      <c r="C9238" s="319"/>
      <c r="D9238" s="319"/>
    </row>
    <row r="9239" spans="3:4">
      <c r="C9239" s="319"/>
      <c r="D9239" s="319"/>
    </row>
    <row r="9240" spans="3:4">
      <c r="C9240" s="319"/>
      <c r="D9240" s="319"/>
    </row>
    <row r="9241" spans="3:4">
      <c r="C9241" s="319"/>
      <c r="D9241" s="319"/>
    </row>
    <row r="9242" spans="3:4">
      <c r="C9242" s="319"/>
      <c r="D9242" s="319"/>
    </row>
    <row r="9243" spans="3:4">
      <c r="C9243" s="319"/>
      <c r="D9243" s="319"/>
    </row>
    <row r="9244" spans="3:4">
      <c r="C9244" s="319"/>
      <c r="D9244" s="319"/>
    </row>
    <row r="9245" spans="3:4">
      <c r="C9245" s="319"/>
      <c r="D9245" s="319"/>
    </row>
    <row r="9246" spans="3:4">
      <c r="C9246" s="319"/>
      <c r="D9246" s="319"/>
    </row>
    <row r="9247" spans="3:4">
      <c r="C9247" s="319"/>
      <c r="D9247" s="319"/>
    </row>
    <row r="9248" spans="3:4">
      <c r="C9248" s="319"/>
      <c r="D9248" s="319"/>
    </row>
    <row r="9249" spans="3:4">
      <c r="C9249" s="319"/>
      <c r="D9249" s="319"/>
    </row>
    <row r="9250" spans="3:4">
      <c r="C9250" s="319"/>
      <c r="D9250" s="319"/>
    </row>
    <row r="9251" spans="3:4">
      <c r="C9251" s="319"/>
      <c r="D9251" s="319"/>
    </row>
    <row r="9252" spans="3:4">
      <c r="C9252" s="319"/>
      <c r="D9252" s="319"/>
    </row>
    <row r="9253" spans="3:4">
      <c r="C9253" s="319"/>
      <c r="D9253" s="319"/>
    </row>
    <row r="9254" spans="3:4">
      <c r="C9254" s="319"/>
      <c r="D9254" s="319"/>
    </row>
    <row r="9255" spans="3:4">
      <c r="C9255" s="319"/>
      <c r="D9255" s="319"/>
    </row>
    <row r="9256" spans="3:4">
      <c r="C9256" s="319"/>
      <c r="D9256" s="319"/>
    </row>
    <row r="9257" spans="3:4">
      <c r="C9257" s="319"/>
      <c r="D9257" s="319"/>
    </row>
    <row r="9258" spans="3:4">
      <c r="C9258" s="319"/>
      <c r="D9258" s="319"/>
    </row>
    <row r="9259" spans="3:4">
      <c r="C9259" s="319"/>
      <c r="D9259" s="319"/>
    </row>
    <row r="9260" spans="3:4">
      <c r="C9260" s="319"/>
      <c r="D9260" s="319"/>
    </row>
    <row r="9261" spans="3:4">
      <c r="C9261" s="319"/>
      <c r="D9261" s="319"/>
    </row>
    <row r="9262" spans="3:4">
      <c r="C9262" s="319"/>
      <c r="D9262" s="319"/>
    </row>
    <row r="9263" spans="3:4">
      <c r="C9263" s="319"/>
      <c r="D9263" s="319"/>
    </row>
    <row r="9264" spans="3:4">
      <c r="C9264" s="319"/>
      <c r="D9264" s="319"/>
    </row>
    <row r="9265" spans="3:4">
      <c r="C9265" s="319"/>
      <c r="D9265" s="319"/>
    </row>
    <row r="9266" spans="3:4">
      <c r="C9266" s="319"/>
      <c r="D9266" s="319"/>
    </row>
    <row r="9267" spans="3:4">
      <c r="C9267" s="319"/>
      <c r="D9267" s="319"/>
    </row>
    <row r="9268" spans="3:4">
      <c r="C9268" s="319"/>
      <c r="D9268" s="319"/>
    </row>
    <row r="9269" spans="3:4">
      <c r="C9269" s="319"/>
      <c r="D9269" s="319"/>
    </row>
    <row r="9270" spans="3:4">
      <c r="C9270" s="319"/>
      <c r="D9270" s="319"/>
    </row>
    <row r="9271" spans="3:4">
      <c r="C9271" s="319"/>
      <c r="D9271" s="319"/>
    </row>
    <row r="9272" spans="3:4">
      <c r="C9272" s="319"/>
      <c r="D9272" s="319"/>
    </row>
    <row r="9273" spans="3:4">
      <c r="C9273" s="319"/>
      <c r="D9273" s="319"/>
    </row>
    <row r="9274" spans="3:4">
      <c r="C9274" s="319"/>
      <c r="D9274" s="319"/>
    </row>
    <row r="9275" spans="3:4">
      <c r="C9275" s="319"/>
      <c r="D9275" s="319"/>
    </row>
    <row r="9276" spans="3:4">
      <c r="C9276" s="319"/>
      <c r="D9276" s="319"/>
    </row>
    <row r="9277" spans="3:4">
      <c r="C9277" s="319"/>
      <c r="D9277" s="319"/>
    </row>
    <row r="9278" spans="3:4">
      <c r="C9278" s="319"/>
      <c r="D9278" s="319"/>
    </row>
    <row r="9279" spans="3:4">
      <c r="C9279" s="319"/>
      <c r="D9279" s="319"/>
    </row>
    <row r="9280" spans="3:4">
      <c r="C9280" s="319"/>
      <c r="D9280" s="319"/>
    </row>
    <row r="9281" spans="3:4">
      <c r="C9281" s="319"/>
      <c r="D9281" s="319"/>
    </row>
    <row r="9282" spans="3:4">
      <c r="C9282" s="319"/>
      <c r="D9282" s="319"/>
    </row>
    <row r="9283" spans="3:4">
      <c r="C9283" s="319"/>
      <c r="D9283" s="319"/>
    </row>
    <row r="9284" spans="3:4">
      <c r="C9284" s="319"/>
      <c r="D9284" s="319"/>
    </row>
    <row r="9285" spans="3:4">
      <c r="C9285" s="319"/>
      <c r="D9285" s="319"/>
    </row>
    <row r="9286" spans="3:4">
      <c r="C9286" s="319"/>
      <c r="D9286" s="319"/>
    </row>
    <row r="9287" spans="3:4">
      <c r="C9287" s="319"/>
      <c r="D9287" s="319"/>
    </row>
    <row r="9288" spans="3:4">
      <c r="C9288" s="319"/>
      <c r="D9288" s="319"/>
    </row>
    <row r="9289" spans="3:4">
      <c r="C9289" s="319"/>
      <c r="D9289" s="319"/>
    </row>
    <row r="9290" spans="3:4">
      <c r="C9290" s="319"/>
      <c r="D9290" s="319"/>
    </row>
    <row r="9291" spans="3:4">
      <c r="C9291" s="319"/>
      <c r="D9291" s="319"/>
    </row>
    <row r="9292" spans="3:4">
      <c r="C9292" s="319"/>
      <c r="D9292" s="319"/>
    </row>
    <row r="9293" spans="3:4">
      <c r="C9293" s="319"/>
      <c r="D9293" s="319"/>
    </row>
    <row r="9294" spans="3:4">
      <c r="C9294" s="319"/>
      <c r="D9294" s="319"/>
    </row>
    <row r="9295" spans="3:4">
      <c r="C9295" s="319"/>
      <c r="D9295" s="319"/>
    </row>
    <row r="9296" spans="3:4">
      <c r="C9296" s="319"/>
      <c r="D9296" s="319"/>
    </row>
    <row r="9297" spans="3:4">
      <c r="C9297" s="319"/>
      <c r="D9297" s="319"/>
    </row>
    <row r="9298" spans="3:4">
      <c r="C9298" s="319"/>
      <c r="D9298" s="319"/>
    </row>
    <row r="9299" spans="3:4">
      <c r="C9299" s="319"/>
      <c r="D9299" s="319"/>
    </row>
    <row r="9300" spans="3:4">
      <c r="C9300" s="319"/>
      <c r="D9300" s="319"/>
    </row>
    <row r="9301" spans="3:4">
      <c r="C9301" s="319"/>
      <c r="D9301" s="319"/>
    </row>
    <row r="9302" spans="3:4">
      <c r="C9302" s="319"/>
      <c r="D9302" s="319"/>
    </row>
    <row r="9303" spans="3:4">
      <c r="C9303" s="319"/>
      <c r="D9303" s="319"/>
    </row>
    <row r="9304" spans="3:4">
      <c r="C9304" s="319"/>
      <c r="D9304" s="319"/>
    </row>
    <row r="9305" spans="3:4">
      <c r="C9305" s="319"/>
      <c r="D9305" s="319"/>
    </row>
    <row r="9306" spans="3:4">
      <c r="C9306" s="319"/>
      <c r="D9306" s="319"/>
    </row>
    <row r="9307" spans="3:4">
      <c r="C9307" s="319"/>
      <c r="D9307" s="319"/>
    </row>
    <row r="9308" spans="3:4">
      <c r="C9308" s="319"/>
      <c r="D9308" s="319"/>
    </row>
    <row r="9309" spans="3:4">
      <c r="C9309" s="319"/>
      <c r="D9309" s="319"/>
    </row>
    <row r="9310" spans="3:4">
      <c r="C9310" s="319"/>
      <c r="D9310" s="319"/>
    </row>
    <row r="9311" spans="3:4">
      <c r="C9311" s="319"/>
      <c r="D9311" s="319"/>
    </row>
    <row r="9312" spans="3:4">
      <c r="C9312" s="319"/>
      <c r="D9312" s="319"/>
    </row>
    <row r="9313" spans="3:4">
      <c r="C9313" s="319"/>
      <c r="D9313" s="319"/>
    </row>
    <row r="9314" spans="3:4">
      <c r="C9314" s="319"/>
      <c r="D9314" s="319"/>
    </row>
    <row r="9315" spans="3:4">
      <c r="C9315" s="319"/>
      <c r="D9315" s="319"/>
    </row>
    <row r="9316" spans="3:4">
      <c r="C9316" s="319"/>
      <c r="D9316" s="319"/>
    </row>
    <row r="9317" spans="3:4">
      <c r="C9317" s="319"/>
      <c r="D9317" s="319"/>
    </row>
    <row r="9318" spans="3:4">
      <c r="C9318" s="319"/>
      <c r="D9318" s="319"/>
    </row>
    <row r="9319" spans="3:4">
      <c r="C9319" s="319"/>
      <c r="D9319" s="319"/>
    </row>
    <row r="9320" spans="3:4">
      <c r="C9320" s="319"/>
      <c r="D9320" s="319"/>
    </row>
    <row r="9321" spans="3:4">
      <c r="C9321" s="319"/>
      <c r="D9321" s="319"/>
    </row>
    <row r="9322" spans="3:4">
      <c r="C9322" s="319"/>
      <c r="D9322" s="319"/>
    </row>
    <row r="9323" spans="3:4">
      <c r="C9323" s="319"/>
      <c r="D9323" s="319"/>
    </row>
    <row r="9324" spans="3:4">
      <c r="C9324" s="319"/>
      <c r="D9324" s="319"/>
    </row>
    <row r="9325" spans="3:4">
      <c r="C9325" s="319"/>
      <c r="D9325" s="319"/>
    </row>
    <row r="9326" spans="3:4">
      <c r="C9326" s="319"/>
      <c r="D9326" s="319"/>
    </row>
    <row r="9327" spans="3:4">
      <c r="C9327" s="319"/>
      <c r="D9327" s="319"/>
    </row>
    <row r="9328" spans="3:4">
      <c r="C9328" s="319"/>
      <c r="D9328" s="319"/>
    </row>
    <row r="9329" spans="3:4">
      <c r="C9329" s="319"/>
      <c r="D9329" s="319"/>
    </row>
    <row r="9330" spans="3:4">
      <c r="C9330" s="319"/>
      <c r="D9330" s="319"/>
    </row>
    <row r="9331" spans="3:4">
      <c r="C9331" s="319"/>
      <c r="D9331" s="319"/>
    </row>
    <row r="9332" spans="3:4">
      <c r="C9332" s="319"/>
      <c r="D9332" s="319"/>
    </row>
    <row r="9333" spans="3:4">
      <c r="C9333" s="319"/>
      <c r="D9333" s="319"/>
    </row>
    <row r="9334" spans="3:4">
      <c r="C9334" s="319"/>
      <c r="D9334" s="319"/>
    </row>
    <row r="9335" spans="3:4">
      <c r="C9335" s="319"/>
      <c r="D9335" s="319"/>
    </row>
    <row r="9336" spans="3:4">
      <c r="C9336" s="319"/>
      <c r="D9336" s="319"/>
    </row>
    <row r="9337" spans="3:4">
      <c r="C9337" s="319"/>
      <c r="D9337" s="319"/>
    </row>
    <row r="9338" spans="3:4">
      <c r="C9338" s="319"/>
      <c r="D9338" s="319"/>
    </row>
    <row r="9339" spans="3:4">
      <c r="C9339" s="319"/>
      <c r="D9339" s="319"/>
    </row>
    <row r="9340" spans="3:4">
      <c r="C9340" s="319"/>
      <c r="D9340" s="319"/>
    </row>
    <row r="9341" spans="3:4">
      <c r="C9341" s="319"/>
      <c r="D9341" s="319"/>
    </row>
    <row r="9342" spans="3:4">
      <c r="C9342" s="319"/>
      <c r="D9342" s="319"/>
    </row>
    <row r="9343" spans="3:4">
      <c r="C9343" s="319"/>
      <c r="D9343" s="319"/>
    </row>
    <row r="9344" spans="3:4">
      <c r="C9344" s="319"/>
      <c r="D9344" s="319"/>
    </row>
    <row r="9345" spans="3:4">
      <c r="C9345" s="319"/>
      <c r="D9345" s="319"/>
    </row>
    <row r="9346" spans="3:4">
      <c r="C9346" s="319"/>
      <c r="D9346" s="319"/>
    </row>
    <row r="9347" spans="3:4">
      <c r="C9347" s="319"/>
      <c r="D9347" s="319"/>
    </row>
    <row r="9348" spans="3:4">
      <c r="C9348" s="319"/>
      <c r="D9348" s="319"/>
    </row>
    <row r="9349" spans="3:4">
      <c r="C9349" s="319"/>
      <c r="D9349" s="319"/>
    </row>
    <row r="9350" spans="3:4">
      <c r="C9350" s="319"/>
      <c r="D9350" s="319"/>
    </row>
    <row r="9351" spans="3:4">
      <c r="C9351" s="319"/>
      <c r="D9351" s="319"/>
    </row>
    <row r="9352" spans="3:4">
      <c r="C9352" s="319"/>
      <c r="D9352" s="319"/>
    </row>
    <row r="9353" spans="3:4">
      <c r="C9353" s="319"/>
      <c r="D9353" s="319"/>
    </row>
    <row r="9354" spans="3:4">
      <c r="C9354" s="319"/>
      <c r="D9354" s="319"/>
    </row>
    <row r="9355" spans="3:4">
      <c r="C9355" s="319"/>
      <c r="D9355" s="319"/>
    </row>
    <row r="9356" spans="3:4">
      <c r="C9356" s="319"/>
      <c r="D9356" s="319"/>
    </row>
    <row r="9357" spans="3:4">
      <c r="C9357" s="319"/>
      <c r="D9357" s="319"/>
    </row>
    <row r="9358" spans="3:4">
      <c r="C9358" s="319"/>
      <c r="D9358" s="319"/>
    </row>
    <row r="9359" spans="3:4">
      <c r="C9359" s="319"/>
      <c r="D9359" s="319"/>
    </row>
    <row r="9360" spans="3:4">
      <c r="C9360" s="319"/>
      <c r="D9360" s="319"/>
    </row>
    <row r="9361" spans="3:4">
      <c r="C9361" s="319"/>
      <c r="D9361" s="319"/>
    </row>
    <row r="9362" spans="3:4">
      <c r="C9362" s="319"/>
      <c r="D9362" s="319"/>
    </row>
    <row r="9363" spans="3:4">
      <c r="C9363" s="319"/>
      <c r="D9363" s="319"/>
    </row>
    <row r="9364" spans="3:4">
      <c r="C9364" s="319"/>
      <c r="D9364" s="319"/>
    </row>
    <row r="9365" spans="3:4">
      <c r="C9365" s="319"/>
      <c r="D9365" s="319"/>
    </row>
    <row r="9366" spans="3:4">
      <c r="C9366" s="319"/>
      <c r="D9366" s="319"/>
    </row>
    <row r="9367" spans="3:4">
      <c r="C9367" s="319"/>
      <c r="D9367" s="319"/>
    </row>
    <row r="9368" spans="3:4">
      <c r="C9368" s="319"/>
      <c r="D9368" s="319"/>
    </row>
    <row r="9369" spans="3:4">
      <c r="C9369" s="319"/>
      <c r="D9369" s="319"/>
    </row>
    <row r="9370" spans="3:4">
      <c r="C9370" s="319"/>
      <c r="D9370" s="319"/>
    </row>
    <row r="9371" spans="3:4">
      <c r="C9371" s="319"/>
      <c r="D9371" s="319"/>
    </row>
    <row r="9372" spans="3:4">
      <c r="C9372" s="319"/>
      <c r="D9372" s="319"/>
    </row>
    <row r="9373" spans="3:4">
      <c r="C9373" s="319"/>
      <c r="D9373" s="319"/>
    </row>
    <row r="9374" spans="3:4">
      <c r="C9374" s="319"/>
      <c r="D9374" s="319"/>
    </row>
    <row r="9375" spans="3:4">
      <c r="C9375" s="319"/>
      <c r="D9375" s="319"/>
    </row>
    <row r="9376" spans="3:4">
      <c r="C9376" s="319"/>
      <c r="D9376" s="319"/>
    </row>
    <row r="9377" spans="3:4">
      <c r="C9377" s="319"/>
      <c r="D9377" s="319"/>
    </row>
    <row r="9378" spans="3:4">
      <c r="C9378" s="319"/>
      <c r="D9378" s="319"/>
    </row>
    <row r="9379" spans="3:4">
      <c r="C9379" s="319"/>
      <c r="D9379" s="319"/>
    </row>
    <row r="9380" spans="3:4">
      <c r="C9380" s="319"/>
      <c r="D9380" s="319"/>
    </row>
    <row r="9381" spans="3:4">
      <c r="C9381" s="319"/>
      <c r="D9381" s="319"/>
    </row>
    <row r="9382" spans="3:4">
      <c r="C9382" s="319"/>
      <c r="D9382" s="319"/>
    </row>
    <row r="9383" spans="3:4">
      <c r="C9383" s="319"/>
      <c r="D9383" s="319"/>
    </row>
    <row r="9384" spans="3:4">
      <c r="C9384" s="319"/>
      <c r="D9384" s="319"/>
    </row>
    <row r="9385" spans="3:4">
      <c r="C9385" s="319"/>
      <c r="D9385" s="319"/>
    </row>
    <row r="9386" spans="3:4">
      <c r="C9386" s="319"/>
      <c r="D9386" s="319"/>
    </row>
    <row r="9387" spans="3:4">
      <c r="C9387" s="319"/>
      <c r="D9387" s="319"/>
    </row>
    <row r="9388" spans="3:4">
      <c r="C9388" s="319"/>
      <c r="D9388" s="319"/>
    </row>
    <row r="9389" spans="3:4">
      <c r="C9389" s="319"/>
      <c r="D9389" s="319"/>
    </row>
    <row r="9390" spans="3:4">
      <c r="C9390" s="319"/>
      <c r="D9390" s="319"/>
    </row>
    <row r="9391" spans="3:4">
      <c r="C9391" s="319"/>
      <c r="D9391" s="319"/>
    </row>
    <row r="9392" spans="3:4">
      <c r="C9392" s="319"/>
      <c r="D9392" s="319"/>
    </row>
    <row r="9393" spans="3:4">
      <c r="C9393" s="319"/>
      <c r="D9393" s="319"/>
    </row>
    <row r="9394" spans="3:4">
      <c r="C9394" s="319"/>
      <c r="D9394" s="319"/>
    </row>
    <row r="9395" spans="3:4">
      <c r="C9395" s="319"/>
      <c r="D9395" s="319"/>
    </row>
    <row r="9396" spans="3:4">
      <c r="C9396" s="319"/>
      <c r="D9396" s="319"/>
    </row>
    <row r="9397" spans="3:4">
      <c r="C9397" s="319"/>
      <c r="D9397" s="319"/>
    </row>
    <row r="9398" spans="3:4">
      <c r="C9398" s="319"/>
      <c r="D9398" s="319"/>
    </row>
    <row r="9399" spans="3:4">
      <c r="C9399" s="319"/>
      <c r="D9399" s="319"/>
    </row>
    <row r="9400" spans="3:4">
      <c r="C9400" s="319"/>
      <c r="D9400" s="319"/>
    </row>
    <row r="9401" spans="3:4">
      <c r="C9401" s="319"/>
      <c r="D9401" s="319"/>
    </row>
    <row r="9402" spans="3:4">
      <c r="C9402" s="319"/>
      <c r="D9402" s="319"/>
    </row>
    <row r="9403" spans="3:4">
      <c r="C9403" s="319"/>
      <c r="D9403" s="319"/>
    </row>
    <row r="9404" spans="3:4">
      <c r="C9404" s="319"/>
      <c r="D9404" s="319"/>
    </row>
    <row r="9405" spans="3:4">
      <c r="C9405" s="319"/>
      <c r="D9405" s="319"/>
    </row>
    <row r="9406" spans="3:4">
      <c r="C9406" s="319"/>
      <c r="D9406" s="319"/>
    </row>
    <row r="9407" spans="3:4">
      <c r="C9407" s="319"/>
      <c r="D9407" s="319"/>
    </row>
    <row r="9408" spans="3:4">
      <c r="C9408" s="319"/>
      <c r="D9408" s="319"/>
    </row>
    <row r="9409" spans="3:4">
      <c r="C9409" s="319"/>
      <c r="D9409" s="319"/>
    </row>
    <row r="9410" spans="3:4">
      <c r="C9410" s="319"/>
      <c r="D9410" s="319"/>
    </row>
    <row r="9411" spans="3:4">
      <c r="C9411" s="319"/>
      <c r="D9411" s="319"/>
    </row>
    <row r="9412" spans="3:4">
      <c r="C9412" s="319"/>
      <c r="D9412" s="319"/>
    </row>
    <row r="9413" spans="3:4">
      <c r="C9413" s="319"/>
      <c r="D9413" s="319"/>
    </row>
    <row r="9414" spans="3:4">
      <c r="C9414" s="319"/>
      <c r="D9414" s="319"/>
    </row>
    <row r="9415" spans="3:4">
      <c r="C9415" s="319"/>
      <c r="D9415" s="319"/>
    </row>
    <row r="9416" spans="3:4">
      <c r="C9416" s="319"/>
      <c r="D9416" s="319"/>
    </row>
    <row r="9417" spans="3:4">
      <c r="C9417" s="319"/>
      <c r="D9417" s="319"/>
    </row>
    <row r="9418" spans="3:4">
      <c r="C9418" s="319"/>
      <c r="D9418" s="319"/>
    </row>
    <row r="9419" spans="3:4">
      <c r="C9419" s="319"/>
      <c r="D9419" s="319"/>
    </row>
    <row r="9420" spans="3:4">
      <c r="C9420" s="319"/>
      <c r="D9420" s="319"/>
    </row>
    <row r="9421" spans="3:4">
      <c r="C9421" s="319"/>
      <c r="D9421" s="319"/>
    </row>
    <row r="9422" spans="3:4">
      <c r="C9422" s="319"/>
      <c r="D9422" s="319"/>
    </row>
    <row r="9423" spans="3:4">
      <c r="C9423" s="319"/>
      <c r="D9423" s="319"/>
    </row>
    <row r="9424" spans="3:4">
      <c r="C9424" s="319"/>
      <c r="D9424" s="319"/>
    </row>
    <row r="9425" spans="3:4">
      <c r="C9425" s="319"/>
      <c r="D9425" s="319"/>
    </row>
    <row r="9426" spans="3:4">
      <c r="C9426" s="319"/>
      <c r="D9426" s="319"/>
    </row>
    <row r="9427" spans="3:4">
      <c r="C9427" s="319"/>
      <c r="D9427" s="319"/>
    </row>
    <row r="9428" spans="3:4">
      <c r="C9428" s="319"/>
      <c r="D9428" s="319"/>
    </row>
    <row r="9429" spans="3:4">
      <c r="C9429" s="319"/>
      <c r="D9429" s="319"/>
    </row>
    <row r="9430" spans="3:4">
      <c r="C9430" s="319"/>
      <c r="D9430" s="319"/>
    </row>
    <row r="9431" spans="3:4">
      <c r="C9431" s="319"/>
      <c r="D9431" s="319"/>
    </row>
    <row r="9432" spans="3:4">
      <c r="C9432" s="319"/>
      <c r="D9432" s="319"/>
    </row>
    <row r="9433" spans="3:4">
      <c r="C9433" s="319"/>
      <c r="D9433" s="319"/>
    </row>
    <row r="9434" spans="3:4">
      <c r="C9434" s="319"/>
      <c r="D9434" s="319"/>
    </row>
    <row r="9435" spans="3:4">
      <c r="C9435" s="319"/>
      <c r="D9435" s="319"/>
    </row>
    <row r="9436" spans="3:4">
      <c r="C9436" s="319"/>
      <c r="D9436" s="319"/>
    </row>
    <row r="9437" spans="3:4">
      <c r="C9437" s="319"/>
      <c r="D9437" s="319"/>
    </row>
    <row r="9438" spans="3:4">
      <c r="C9438" s="319"/>
      <c r="D9438" s="319"/>
    </row>
    <row r="9439" spans="3:4">
      <c r="C9439" s="319"/>
      <c r="D9439" s="319"/>
    </row>
    <row r="9440" spans="3:4">
      <c r="C9440" s="319"/>
      <c r="D9440" s="319"/>
    </row>
    <row r="9441" spans="3:4">
      <c r="C9441" s="319"/>
      <c r="D9441" s="319"/>
    </row>
    <row r="9442" spans="3:4">
      <c r="C9442" s="319"/>
      <c r="D9442" s="319"/>
    </row>
    <row r="9443" spans="3:4">
      <c r="C9443" s="319"/>
      <c r="D9443" s="319"/>
    </row>
    <row r="9444" spans="3:4">
      <c r="C9444" s="319"/>
      <c r="D9444" s="319"/>
    </row>
    <row r="9445" spans="3:4">
      <c r="C9445" s="319"/>
      <c r="D9445" s="319"/>
    </row>
    <row r="9446" spans="3:4">
      <c r="C9446" s="319"/>
      <c r="D9446" s="319"/>
    </row>
    <row r="9447" spans="3:4">
      <c r="C9447" s="319"/>
      <c r="D9447" s="319"/>
    </row>
    <row r="9448" spans="3:4">
      <c r="C9448" s="319"/>
      <c r="D9448" s="319"/>
    </row>
    <row r="9449" spans="3:4">
      <c r="C9449" s="319"/>
      <c r="D9449" s="319"/>
    </row>
    <row r="9450" spans="3:4">
      <c r="C9450" s="319"/>
      <c r="D9450" s="319"/>
    </row>
    <row r="9451" spans="3:4">
      <c r="C9451" s="319"/>
      <c r="D9451" s="319"/>
    </row>
    <row r="9452" spans="3:4">
      <c r="C9452" s="319"/>
      <c r="D9452" s="319"/>
    </row>
    <row r="9453" spans="3:4">
      <c r="C9453" s="319"/>
      <c r="D9453" s="319"/>
    </row>
    <row r="9454" spans="3:4">
      <c r="C9454" s="319"/>
      <c r="D9454" s="319"/>
    </row>
    <row r="9455" spans="3:4">
      <c r="C9455" s="319"/>
      <c r="D9455" s="319"/>
    </row>
    <row r="9456" spans="3:4">
      <c r="C9456" s="319"/>
      <c r="D9456" s="319"/>
    </row>
    <row r="9457" spans="3:4">
      <c r="C9457" s="319"/>
      <c r="D9457" s="319"/>
    </row>
    <row r="9458" spans="3:4">
      <c r="C9458" s="319"/>
      <c r="D9458" s="319"/>
    </row>
    <row r="9459" spans="3:4">
      <c r="C9459" s="319"/>
      <c r="D9459" s="319"/>
    </row>
    <row r="9460" spans="3:4">
      <c r="C9460" s="319"/>
      <c r="D9460" s="319"/>
    </row>
    <row r="9461" spans="3:4">
      <c r="C9461" s="319"/>
      <c r="D9461" s="319"/>
    </row>
    <row r="9462" spans="3:4">
      <c r="C9462" s="319"/>
      <c r="D9462" s="319"/>
    </row>
    <row r="9463" spans="3:4">
      <c r="C9463" s="319"/>
      <c r="D9463" s="319"/>
    </row>
    <row r="9464" spans="3:4">
      <c r="C9464" s="319"/>
      <c r="D9464" s="319"/>
    </row>
    <row r="9465" spans="3:4">
      <c r="C9465" s="319"/>
      <c r="D9465" s="319"/>
    </row>
    <row r="9466" spans="3:4">
      <c r="C9466" s="319"/>
      <c r="D9466" s="319"/>
    </row>
    <row r="9467" spans="3:4">
      <c r="C9467" s="319"/>
      <c r="D9467" s="319"/>
    </row>
    <row r="9468" spans="3:4">
      <c r="C9468" s="319"/>
      <c r="D9468" s="319"/>
    </row>
    <row r="9469" spans="3:4">
      <c r="C9469" s="319"/>
      <c r="D9469" s="319"/>
    </row>
    <row r="9470" spans="3:4">
      <c r="C9470" s="319"/>
      <c r="D9470" s="319"/>
    </row>
    <row r="9471" spans="3:4">
      <c r="C9471" s="319"/>
      <c r="D9471" s="319"/>
    </row>
    <row r="9472" spans="3:4">
      <c r="C9472" s="319"/>
      <c r="D9472" s="319"/>
    </row>
    <row r="9473" spans="3:4">
      <c r="C9473" s="319"/>
      <c r="D9473" s="319"/>
    </row>
    <row r="9474" spans="3:4">
      <c r="C9474" s="319"/>
      <c r="D9474" s="319"/>
    </row>
    <row r="9475" spans="3:4">
      <c r="C9475" s="319"/>
      <c r="D9475" s="319"/>
    </row>
    <row r="9476" spans="3:4">
      <c r="C9476" s="319"/>
      <c r="D9476" s="319"/>
    </row>
    <row r="9477" spans="3:4">
      <c r="C9477" s="319"/>
      <c r="D9477" s="319"/>
    </row>
    <row r="9478" spans="3:4">
      <c r="C9478" s="319"/>
      <c r="D9478" s="319"/>
    </row>
    <row r="9479" spans="3:4">
      <c r="C9479" s="319"/>
      <c r="D9479" s="319"/>
    </row>
    <row r="9480" spans="3:4">
      <c r="C9480" s="319"/>
      <c r="D9480" s="319"/>
    </row>
    <row r="9481" spans="3:4">
      <c r="C9481" s="319"/>
      <c r="D9481" s="319"/>
    </row>
    <row r="9482" spans="3:4">
      <c r="C9482" s="319"/>
      <c r="D9482" s="319"/>
    </row>
    <row r="9483" spans="3:4">
      <c r="C9483" s="319"/>
      <c r="D9483" s="319"/>
    </row>
    <row r="9484" spans="3:4">
      <c r="C9484" s="319"/>
      <c r="D9484" s="319"/>
    </row>
    <row r="9485" spans="3:4">
      <c r="C9485" s="319"/>
      <c r="D9485" s="319"/>
    </row>
    <row r="9486" spans="3:4">
      <c r="C9486" s="319"/>
      <c r="D9486" s="319"/>
    </row>
    <row r="9487" spans="3:4">
      <c r="C9487" s="319"/>
      <c r="D9487" s="319"/>
    </row>
    <row r="9488" spans="3:4">
      <c r="C9488" s="319"/>
      <c r="D9488" s="319"/>
    </row>
    <row r="9489" spans="3:4">
      <c r="C9489" s="319"/>
      <c r="D9489" s="319"/>
    </row>
    <row r="9490" spans="3:4">
      <c r="C9490" s="319"/>
      <c r="D9490" s="319"/>
    </row>
    <row r="9491" spans="3:4">
      <c r="C9491" s="319"/>
      <c r="D9491" s="319"/>
    </row>
    <row r="9492" spans="3:4">
      <c r="C9492" s="319"/>
      <c r="D9492" s="319"/>
    </row>
    <row r="9493" spans="3:4">
      <c r="C9493" s="319"/>
      <c r="D9493" s="319"/>
    </row>
    <row r="9494" spans="3:4">
      <c r="C9494" s="319"/>
      <c r="D9494" s="319"/>
    </row>
    <row r="9495" spans="3:4">
      <c r="C9495" s="319"/>
      <c r="D9495" s="319"/>
    </row>
    <row r="9496" spans="3:4">
      <c r="C9496" s="319"/>
      <c r="D9496" s="319"/>
    </row>
    <row r="9497" spans="3:4">
      <c r="C9497" s="319"/>
      <c r="D9497" s="319"/>
    </row>
    <row r="9498" spans="3:4">
      <c r="C9498" s="319"/>
      <c r="D9498" s="319"/>
    </row>
    <row r="9499" spans="3:4">
      <c r="C9499" s="319"/>
      <c r="D9499" s="319"/>
    </row>
    <row r="9500" spans="3:4">
      <c r="C9500" s="319"/>
      <c r="D9500" s="319"/>
    </row>
    <row r="9501" spans="3:4">
      <c r="C9501" s="319"/>
      <c r="D9501" s="319"/>
    </row>
    <row r="9502" spans="3:4">
      <c r="C9502" s="319"/>
      <c r="D9502" s="319"/>
    </row>
    <row r="9503" spans="3:4">
      <c r="C9503" s="319"/>
      <c r="D9503" s="319"/>
    </row>
    <row r="9504" spans="3:4">
      <c r="C9504" s="319"/>
      <c r="D9504" s="319"/>
    </row>
    <row r="9505" spans="3:4">
      <c r="C9505" s="319"/>
      <c r="D9505" s="319"/>
    </row>
    <row r="9506" spans="3:4">
      <c r="C9506" s="319"/>
      <c r="D9506" s="319"/>
    </row>
    <row r="9507" spans="3:4">
      <c r="C9507" s="319"/>
      <c r="D9507" s="319"/>
    </row>
    <row r="9508" spans="3:4">
      <c r="C9508" s="319"/>
      <c r="D9508" s="319"/>
    </row>
    <row r="9509" spans="3:4">
      <c r="C9509" s="319"/>
      <c r="D9509" s="319"/>
    </row>
    <row r="9510" spans="3:4">
      <c r="C9510" s="319"/>
      <c r="D9510" s="319"/>
    </row>
    <row r="9511" spans="3:4">
      <c r="C9511" s="319"/>
      <c r="D9511" s="319"/>
    </row>
    <row r="9512" spans="3:4">
      <c r="C9512" s="319"/>
      <c r="D9512" s="319"/>
    </row>
    <row r="9513" spans="3:4">
      <c r="C9513" s="319"/>
      <c r="D9513" s="319"/>
    </row>
    <row r="9514" spans="3:4">
      <c r="C9514" s="319"/>
      <c r="D9514" s="319"/>
    </row>
    <row r="9515" spans="3:4">
      <c r="C9515" s="319"/>
      <c r="D9515" s="319"/>
    </row>
    <row r="9516" spans="3:4">
      <c r="C9516" s="319"/>
      <c r="D9516" s="319"/>
    </row>
    <row r="9517" spans="3:4">
      <c r="C9517" s="319"/>
      <c r="D9517" s="319"/>
    </row>
    <row r="9518" spans="3:4">
      <c r="C9518" s="319"/>
      <c r="D9518" s="319"/>
    </row>
    <row r="9519" spans="3:4">
      <c r="C9519" s="319"/>
      <c r="D9519" s="319"/>
    </row>
    <row r="9520" spans="3:4">
      <c r="C9520" s="319"/>
      <c r="D9520" s="319"/>
    </row>
    <row r="9521" spans="3:4">
      <c r="C9521" s="319"/>
      <c r="D9521" s="319"/>
    </row>
    <row r="9522" spans="3:4">
      <c r="C9522" s="319"/>
      <c r="D9522" s="319"/>
    </row>
    <row r="9523" spans="3:4">
      <c r="C9523" s="319"/>
      <c r="D9523" s="319"/>
    </row>
    <row r="9524" spans="3:4">
      <c r="C9524" s="319"/>
      <c r="D9524" s="319"/>
    </row>
    <row r="9525" spans="3:4">
      <c r="C9525" s="319"/>
      <c r="D9525" s="319"/>
    </row>
    <row r="9526" spans="3:4">
      <c r="C9526" s="319"/>
      <c r="D9526" s="319"/>
    </row>
    <row r="9527" spans="3:4">
      <c r="C9527" s="319"/>
      <c r="D9527" s="319"/>
    </row>
    <row r="9528" spans="3:4">
      <c r="C9528" s="319"/>
      <c r="D9528" s="319"/>
    </row>
    <row r="9529" spans="3:4">
      <c r="C9529" s="319"/>
      <c r="D9529" s="319"/>
    </row>
    <row r="9530" spans="3:4">
      <c r="C9530" s="319"/>
      <c r="D9530" s="319"/>
    </row>
    <row r="9531" spans="3:4">
      <c r="C9531" s="319"/>
      <c r="D9531" s="319"/>
    </row>
    <row r="9532" spans="3:4">
      <c r="C9532" s="319"/>
      <c r="D9532" s="319"/>
    </row>
    <row r="9533" spans="3:4">
      <c r="C9533" s="319"/>
      <c r="D9533" s="319"/>
    </row>
    <row r="9534" spans="3:4">
      <c r="C9534" s="319"/>
      <c r="D9534" s="319"/>
    </row>
    <row r="9535" spans="3:4">
      <c r="C9535" s="319"/>
      <c r="D9535" s="319"/>
    </row>
    <row r="9536" spans="3:4">
      <c r="C9536" s="319"/>
      <c r="D9536" s="319"/>
    </row>
    <row r="9537" spans="3:4">
      <c r="C9537" s="319"/>
      <c r="D9537" s="319"/>
    </row>
    <row r="9538" spans="3:4">
      <c r="C9538" s="319"/>
      <c r="D9538" s="319"/>
    </row>
    <row r="9539" spans="3:4">
      <c r="C9539" s="319"/>
      <c r="D9539" s="319"/>
    </row>
    <row r="9540" spans="3:4">
      <c r="C9540" s="319"/>
      <c r="D9540" s="319"/>
    </row>
    <row r="9541" spans="3:4">
      <c r="C9541" s="319"/>
      <c r="D9541" s="319"/>
    </row>
    <row r="9542" spans="3:4">
      <c r="C9542" s="319"/>
      <c r="D9542" s="319"/>
    </row>
    <row r="9543" spans="3:4">
      <c r="C9543" s="319"/>
      <c r="D9543" s="319"/>
    </row>
    <row r="9544" spans="3:4">
      <c r="C9544" s="319"/>
      <c r="D9544" s="319"/>
    </row>
    <row r="9545" spans="3:4">
      <c r="C9545" s="319"/>
      <c r="D9545" s="319"/>
    </row>
    <row r="9546" spans="3:4">
      <c r="C9546" s="319"/>
      <c r="D9546" s="319"/>
    </row>
    <row r="9547" spans="3:4">
      <c r="C9547" s="319"/>
      <c r="D9547" s="319"/>
    </row>
    <row r="9548" spans="3:4">
      <c r="C9548" s="319"/>
      <c r="D9548" s="319"/>
    </row>
    <row r="9549" spans="3:4">
      <c r="C9549" s="319"/>
      <c r="D9549" s="319"/>
    </row>
    <row r="9550" spans="3:4">
      <c r="C9550" s="319"/>
      <c r="D9550" s="319"/>
    </row>
    <row r="9551" spans="3:4">
      <c r="C9551" s="319"/>
      <c r="D9551" s="319"/>
    </row>
    <row r="9552" spans="3:4">
      <c r="C9552" s="319"/>
      <c r="D9552" s="319"/>
    </row>
    <row r="9553" spans="3:4">
      <c r="C9553" s="319"/>
      <c r="D9553" s="319"/>
    </row>
    <row r="9554" spans="3:4">
      <c r="C9554" s="319"/>
      <c r="D9554" s="319"/>
    </row>
    <row r="9555" spans="3:4">
      <c r="C9555" s="319"/>
      <c r="D9555" s="319"/>
    </row>
    <row r="9556" spans="3:4">
      <c r="C9556" s="319"/>
      <c r="D9556" s="319"/>
    </row>
    <row r="9557" spans="3:4">
      <c r="C9557" s="319"/>
      <c r="D9557" s="319"/>
    </row>
    <row r="9558" spans="3:4">
      <c r="C9558" s="319"/>
      <c r="D9558" s="319"/>
    </row>
    <row r="9559" spans="3:4">
      <c r="C9559" s="319"/>
      <c r="D9559" s="319"/>
    </row>
    <row r="9560" spans="3:4">
      <c r="C9560" s="319"/>
      <c r="D9560" s="319"/>
    </row>
    <row r="9561" spans="3:4">
      <c r="C9561" s="319"/>
      <c r="D9561" s="319"/>
    </row>
    <row r="9562" spans="3:4">
      <c r="C9562" s="319"/>
      <c r="D9562" s="319"/>
    </row>
    <row r="9563" spans="3:4">
      <c r="C9563" s="319"/>
      <c r="D9563" s="319"/>
    </row>
    <row r="9564" spans="3:4">
      <c r="C9564" s="319"/>
      <c r="D9564" s="319"/>
    </row>
    <row r="9565" spans="3:4">
      <c r="C9565" s="319"/>
      <c r="D9565" s="319"/>
    </row>
    <row r="9566" spans="3:4">
      <c r="C9566" s="319"/>
      <c r="D9566" s="319"/>
    </row>
    <row r="9567" spans="3:4">
      <c r="C9567" s="319"/>
      <c r="D9567" s="319"/>
    </row>
    <row r="9568" spans="3:4">
      <c r="C9568" s="319"/>
      <c r="D9568" s="319"/>
    </row>
    <row r="9569" spans="3:4">
      <c r="C9569" s="319"/>
      <c r="D9569" s="319"/>
    </row>
    <row r="9570" spans="3:4">
      <c r="C9570" s="319"/>
      <c r="D9570" s="319"/>
    </row>
    <row r="9571" spans="3:4">
      <c r="C9571" s="319"/>
      <c r="D9571" s="319"/>
    </row>
    <row r="9572" spans="3:4">
      <c r="C9572" s="319"/>
      <c r="D9572" s="319"/>
    </row>
    <row r="9573" spans="3:4">
      <c r="C9573" s="319"/>
      <c r="D9573" s="319"/>
    </row>
    <row r="9574" spans="3:4">
      <c r="C9574" s="319"/>
      <c r="D9574" s="319"/>
    </row>
    <row r="9575" spans="3:4">
      <c r="C9575" s="319"/>
      <c r="D9575" s="319"/>
    </row>
    <row r="9576" spans="3:4">
      <c r="C9576" s="319"/>
      <c r="D9576" s="319"/>
    </row>
    <row r="9577" spans="3:4">
      <c r="C9577" s="319"/>
      <c r="D9577" s="319"/>
    </row>
    <row r="9578" spans="3:4">
      <c r="C9578" s="319"/>
      <c r="D9578" s="319"/>
    </row>
    <row r="9579" spans="3:4">
      <c r="C9579" s="319"/>
      <c r="D9579" s="319"/>
    </row>
    <row r="9580" spans="3:4">
      <c r="C9580" s="319"/>
      <c r="D9580" s="319"/>
    </row>
    <row r="9581" spans="3:4">
      <c r="C9581" s="319"/>
      <c r="D9581" s="319"/>
    </row>
    <row r="9582" spans="3:4">
      <c r="C9582" s="319"/>
      <c r="D9582" s="319"/>
    </row>
    <row r="9583" spans="3:4">
      <c r="C9583" s="319"/>
      <c r="D9583" s="319"/>
    </row>
    <row r="9584" spans="3:4">
      <c r="C9584" s="319"/>
      <c r="D9584" s="319"/>
    </row>
    <row r="9585" spans="3:4">
      <c r="C9585" s="319"/>
      <c r="D9585" s="319"/>
    </row>
    <row r="9586" spans="3:4">
      <c r="C9586" s="319"/>
      <c r="D9586" s="319"/>
    </row>
    <row r="9587" spans="3:4">
      <c r="C9587" s="319"/>
      <c r="D9587" s="319"/>
    </row>
    <row r="9588" spans="3:4">
      <c r="C9588" s="319"/>
      <c r="D9588" s="319"/>
    </row>
    <row r="9589" spans="3:4">
      <c r="C9589" s="319"/>
      <c r="D9589" s="319"/>
    </row>
    <row r="9590" spans="3:4">
      <c r="C9590" s="319"/>
      <c r="D9590" s="319"/>
    </row>
    <row r="9591" spans="3:4">
      <c r="C9591" s="319"/>
      <c r="D9591" s="319"/>
    </row>
    <row r="9592" spans="3:4">
      <c r="C9592" s="319"/>
      <c r="D9592" s="319"/>
    </row>
    <row r="9593" spans="3:4">
      <c r="C9593" s="319"/>
      <c r="D9593" s="319"/>
    </row>
    <row r="9594" spans="3:4">
      <c r="C9594" s="319"/>
      <c r="D9594" s="319"/>
    </row>
    <row r="9595" spans="3:4">
      <c r="C9595" s="319"/>
      <c r="D9595" s="319"/>
    </row>
    <row r="9596" spans="3:4">
      <c r="C9596" s="319"/>
      <c r="D9596" s="319"/>
    </row>
    <row r="9597" spans="3:4">
      <c r="C9597" s="319"/>
      <c r="D9597" s="319"/>
    </row>
    <row r="9598" spans="3:4">
      <c r="C9598" s="319"/>
      <c r="D9598" s="319"/>
    </row>
    <row r="9599" spans="3:4">
      <c r="C9599" s="319"/>
      <c r="D9599" s="319"/>
    </row>
    <row r="9600" spans="3:4">
      <c r="C9600" s="319"/>
      <c r="D9600" s="319"/>
    </row>
    <row r="9601" spans="3:4">
      <c r="C9601" s="319"/>
      <c r="D9601" s="319"/>
    </row>
    <row r="9602" spans="3:4">
      <c r="C9602" s="319"/>
      <c r="D9602" s="319"/>
    </row>
    <row r="9603" spans="3:4">
      <c r="C9603" s="319"/>
      <c r="D9603" s="319"/>
    </row>
    <row r="9604" spans="3:4">
      <c r="C9604" s="319"/>
      <c r="D9604" s="319"/>
    </row>
    <row r="9605" spans="3:4">
      <c r="C9605" s="319"/>
      <c r="D9605" s="319"/>
    </row>
    <row r="9606" spans="3:4">
      <c r="C9606" s="319"/>
      <c r="D9606" s="319"/>
    </row>
    <row r="9607" spans="3:4">
      <c r="C9607" s="319"/>
      <c r="D9607" s="319"/>
    </row>
    <row r="9608" spans="3:4">
      <c r="C9608" s="319"/>
      <c r="D9608" s="319"/>
    </row>
    <row r="9609" spans="3:4">
      <c r="C9609" s="319"/>
      <c r="D9609" s="319"/>
    </row>
    <row r="9610" spans="3:4">
      <c r="C9610" s="319"/>
      <c r="D9610" s="319"/>
    </row>
    <row r="9611" spans="3:4">
      <c r="C9611" s="319"/>
      <c r="D9611" s="319"/>
    </row>
    <row r="9612" spans="3:4">
      <c r="C9612" s="319"/>
      <c r="D9612" s="319"/>
    </row>
    <row r="9613" spans="3:4">
      <c r="C9613" s="319"/>
      <c r="D9613" s="319"/>
    </row>
    <row r="9614" spans="3:4">
      <c r="C9614" s="319"/>
      <c r="D9614" s="319"/>
    </row>
    <row r="9615" spans="3:4">
      <c r="C9615" s="319"/>
      <c r="D9615" s="319"/>
    </row>
    <row r="9616" spans="3:4">
      <c r="C9616" s="319"/>
      <c r="D9616" s="319"/>
    </row>
    <row r="9617" spans="3:4">
      <c r="C9617" s="319"/>
      <c r="D9617" s="319"/>
    </row>
    <row r="9618" spans="3:4">
      <c r="C9618" s="319"/>
      <c r="D9618" s="319"/>
    </row>
    <row r="9619" spans="3:4">
      <c r="C9619" s="319"/>
      <c r="D9619" s="319"/>
    </row>
    <row r="9620" spans="3:4">
      <c r="C9620" s="319"/>
      <c r="D9620" s="319"/>
    </row>
    <row r="9621" spans="3:4">
      <c r="C9621" s="319"/>
      <c r="D9621" s="319"/>
    </row>
    <row r="9622" spans="3:4">
      <c r="C9622" s="319"/>
      <c r="D9622" s="319"/>
    </row>
    <row r="9623" spans="3:4">
      <c r="C9623" s="319"/>
      <c r="D9623" s="319"/>
    </row>
    <row r="9624" spans="3:4">
      <c r="C9624" s="319"/>
      <c r="D9624" s="319"/>
    </row>
    <row r="9625" spans="3:4">
      <c r="C9625" s="319"/>
      <c r="D9625" s="319"/>
    </row>
    <row r="9626" spans="3:4">
      <c r="C9626" s="319"/>
      <c r="D9626" s="319"/>
    </row>
    <row r="9627" spans="3:4">
      <c r="C9627" s="319"/>
      <c r="D9627" s="319"/>
    </row>
    <row r="9628" spans="3:4">
      <c r="C9628" s="319"/>
      <c r="D9628" s="319"/>
    </row>
    <row r="9629" spans="3:4">
      <c r="C9629" s="319"/>
      <c r="D9629" s="319"/>
    </row>
    <row r="9630" spans="3:4">
      <c r="C9630" s="319"/>
      <c r="D9630" s="319"/>
    </row>
    <row r="9631" spans="3:4">
      <c r="C9631" s="319"/>
      <c r="D9631" s="319"/>
    </row>
    <row r="9632" spans="3:4">
      <c r="C9632" s="319"/>
      <c r="D9632" s="319"/>
    </row>
    <row r="9633" spans="3:4">
      <c r="C9633" s="319"/>
      <c r="D9633" s="319"/>
    </row>
    <row r="9634" spans="3:4">
      <c r="C9634" s="319"/>
      <c r="D9634" s="319"/>
    </row>
    <row r="9635" spans="3:4">
      <c r="C9635" s="319"/>
      <c r="D9635" s="319"/>
    </row>
    <row r="9636" spans="3:4">
      <c r="C9636" s="319"/>
      <c r="D9636" s="319"/>
    </row>
    <row r="9637" spans="3:4">
      <c r="C9637" s="319"/>
      <c r="D9637" s="319"/>
    </row>
    <row r="9638" spans="3:4">
      <c r="C9638" s="319"/>
      <c r="D9638" s="319"/>
    </row>
    <row r="9639" spans="3:4">
      <c r="C9639" s="319"/>
      <c r="D9639" s="319"/>
    </row>
    <row r="9640" spans="3:4">
      <c r="C9640" s="319"/>
      <c r="D9640" s="319"/>
    </row>
    <row r="9641" spans="3:4">
      <c r="C9641" s="319"/>
      <c r="D9641" s="319"/>
    </row>
    <row r="9642" spans="3:4">
      <c r="C9642" s="319"/>
      <c r="D9642" s="319"/>
    </row>
    <row r="9643" spans="3:4">
      <c r="C9643" s="319"/>
      <c r="D9643" s="319"/>
    </row>
    <row r="9644" spans="3:4">
      <c r="C9644" s="319"/>
      <c r="D9644" s="319"/>
    </row>
    <row r="9645" spans="3:4">
      <c r="C9645" s="319"/>
      <c r="D9645" s="319"/>
    </row>
    <row r="9646" spans="3:4">
      <c r="C9646" s="319"/>
      <c r="D9646" s="319"/>
    </row>
    <row r="9647" spans="3:4">
      <c r="C9647" s="319"/>
      <c r="D9647" s="319"/>
    </row>
    <row r="9648" spans="3:4">
      <c r="C9648" s="319"/>
      <c r="D9648" s="319"/>
    </row>
    <row r="9649" spans="3:4">
      <c r="C9649" s="319"/>
      <c r="D9649" s="319"/>
    </row>
    <row r="9650" spans="3:4">
      <c r="C9650" s="319"/>
      <c r="D9650" s="319"/>
    </row>
    <row r="9651" spans="3:4">
      <c r="C9651" s="319"/>
      <c r="D9651" s="319"/>
    </row>
    <row r="9652" spans="3:4">
      <c r="C9652" s="319"/>
      <c r="D9652" s="319"/>
    </row>
    <row r="9653" spans="3:4">
      <c r="C9653" s="319"/>
      <c r="D9653" s="319"/>
    </row>
    <row r="9654" spans="3:4">
      <c r="C9654" s="319"/>
      <c r="D9654" s="319"/>
    </row>
    <row r="9655" spans="3:4">
      <c r="C9655" s="319"/>
      <c r="D9655" s="319"/>
    </row>
    <row r="9656" spans="3:4">
      <c r="C9656" s="319"/>
      <c r="D9656" s="319"/>
    </row>
    <row r="9657" spans="3:4">
      <c r="C9657" s="319"/>
      <c r="D9657" s="319"/>
    </row>
    <row r="9658" spans="3:4">
      <c r="C9658" s="319"/>
      <c r="D9658" s="319"/>
    </row>
    <row r="9659" spans="3:4">
      <c r="C9659" s="319"/>
      <c r="D9659" s="319"/>
    </row>
    <row r="9660" spans="3:4">
      <c r="C9660" s="319"/>
      <c r="D9660" s="319"/>
    </row>
    <row r="9661" spans="3:4">
      <c r="C9661" s="319"/>
      <c r="D9661" s="319"/>
    </row>
    <row r="9662" spans="3:4">
      <c r="C9662" s="319"/>
      <c r="D9662" s="319"/>
    </row>
    <row r="9663" spans="3:4">
      <c r="C9663" s="319"/>
      <c r="D9663" s="319"/>
    </row>
    <row r="9664" spans="3:4">
      <c r="C9664" s="319"/>
      <c r="D9664" s="319"/>
    </row>
    <row r="9665" spans="3:4">
      <c r="C9665" s="319"/>
      <c r="D9665" s="319"/>
    </row>
    <row r="9666" spans="3:4">
      <c r="C9666" s="319"/>
      <c r="D9666" s="319"/>
    </row>
    <row r="9667" spans="3:4">
      <c r="C9667" s="319"/>
      <c r="D9667" s="319"/>
    </row>
    <row r="9668" spans="3:4">
      <c r="C9668" s="319"/>
      <c r="D9668" s="319"/>
    </row>
    <row r="9669" spans="3:4">
      <c r="C9669" s="319"/>
      <c r="D9669" s="319"/>
    </row>
    <row r="9670" spans="3:4">
      <c r="C9670" s="319"/>
      <c r="D9670" s="319"/>
    </row>
    <row r="9671" spans="3:4">
      <c r="C9671" s="319"/>
      <c r="D9671" s="319"/>
    </row>
    <row r="9672" spans="3:4">
      <c r="C9672" s="319"/>
      <c r="D9672" s="319"/>
    </row>
    <row r="9673" spans="3:4">
      <c r="C9673" s="319"/>
      <c r="D9673" s="319"/>
    </row>
    <row r="9674" spans="3:4">
      <c r="C9674" s="319"/>
      <c r="D9674" s="319"/>
    </row>
    <row r="9675" spans="3:4">
      <c r="C9675" s="319"/>
      <c r="D9675" s="319"/>
    </row>
    <row r="9676" spans="3:4">
      <c r="C9676" s="319"/>
      <c r="D9676" s="319"/>
    </row>
    <row r="9677" spans="3:4">
      <c r="C9677" s="319"/>
      <c r="D9677" s="319"/>
    </row>
    <row r="9678" spans="3:4">
      <c r="C9678" s="319"/>
      <c r="D9678" s="319"/>
    </row>
    <row r="9679" spans="3:4">
      <c r="C9679" s="319"/>
      <c r="D9679" s="319"/>
    </row>
    <row r="9680" spans="3:4">
      <c r="C9680" s="319"/>
      <c r="D9680" s="319"/>
    </row>
    <row r="9681" spans="3:4">
      <c r="C9681" s="319"/>
      <c r="D9681" s="319"/>
    </row>
    <row r="9682" spans="3:4">
      <c r="C9682" s="319"/>
      <c r="D9682" s="319"/>
    </row>
    <row r="9683" spans="3:4">
      <c r="C9683" s="319"/>
      <c r="D9683" s="319"/>
    </row>
    <row r="9684" spans="3:4">
      <c r="C9684" s="319"/>
      <c r="D9684" s="319"/>
    </row>
    <row r="9685" spans="3:4">
      <c r="C9685" s="319"/>
      <c r="D9685" s="319"/>
    </row>
    <row r="9686" spans="3:4">
      <c r="C9686" s="319"/>
      <c r="D9686" s="319"/>
    </row>
    <row r="9687" spans="3:4">
      <c r="C9687" s="319"/>
      <c r="D9687" s="319"/>
    </row>
    <row r="9688" spans="3:4">
      <c r="C9688" s="319"/>
      <c r="D9688" s="319"/>
    </row>
    <row r="9689" spans="3:4">
      <c r="C9689" s="319"/>
      <c r="D9689" s="319"/>
    </row>
    <row r="9690" spans="3:4">
      <c r="C9690" s="319"/>
      <c r="D9690" s="319"/>
    </row>
    <row r="9691" spans="3:4">
      <c r="C9691" s="319"/>
      <c r="D9691" s="319"/>
    </row>
    <row r="9692" spans="3:4">
      <c r="C9692" s="319"/>
      <c r="D9692" s="319"/>
    </row>
    <row r="9693" spans="3:4">
      <c r="C9693" s="319"/>
      <c r="D9693" s="319"/>
    </row>
    <row r="9694" spans="3:4">
      <c r="C9694" s="319"/>
      <c r="D9694" s="319"/>
    </row>
    <row r="9695" spans="3:4">
      <c r="C9695" s="319"/>
      <c r="D9695" s="319"/>
    </row>
    <row r="9696" spans="3:4">
      <c r="C9696" s="319"/>
      <c r="D9696" s="319"/>
    </row>
    <row r="9697" spans="3:4">
      <c r="C9697" s="319"/>
      <c r="D9697" s="319"/>
    </row>
    <row r="9698" spans="3:4">
      <c r="C9698" s="319"/>
      <c r="D9698" s="319"/>
    </row>
    <row r="9699" spans="3:4">
      <c r="C9699" s="319"/>
      <c r="D9699" s="319"/>
    </row>
    <row r="9700" spans="3:4">
      <c r="C9700" s="319"/>
      <c r="D9700" s="319"/>
    </row>
    <row r="9701" spans="3:4">
      <c r="C9701" s="319"/>
      <c r="D9701" s="319"/>
    </row>
    <row r="9702" spans="3:4">
      <c r="C9702" s="319"/>
      <c r="D9702" s="319"/>
    </row>
    <row r="9703" spans="3:4">
      <c r="C9703" s="319"/>
      <c r="D9703" s="319"/>
    </row>
    <row r="9704" spans="3:4">
      <c r="C9704" s="319"/>
      <c r="D9704" s="319"/>
    </row>
    <row r="9705" spans="3:4">
      <c r="C9705" s="319"/>
      <c r="D9705" s="319"/>
    </row>
    <row r="9706" spans="3:4">
      <c r="C9706" s="319"/>
      <c r="D9706" s="319"/>
    </row>
    <row r="9707" spans="3:4">
      <c r="C9707" s="319"/>
      <c r="D9707" s="319"/>
    </row>
    <row r="9708" spans="3:4">
      <c r="C9708" s="319"/>
      <c r="D9708" s="319"/>
    </row>
    <row r="9709" spans="3:4">
      <c r="C9709" s="319"/>
      <c r="D9709" s="319"/>
    </row>
    <row r="9710" spans="3:4">
      <c r="C9710" s="319"/>
      <c r="D9710" s="319"/>
    </row>
    <row r="9711" spans="3:4">
      <c r="C9711" s="319"/>
      <c r="D9711" s="319"/>
    </row>
    <row r="9712" spans="3:4">
      <c r="C9712" s="319"/>
      <c r="D9712" s="319"/>
    </row>
    <row r="9713" spans="3:4">
      <c r="C9713" s="319"/>
      <c r="D9713" s="319"/>
    </row>
    <row r="9714" spans="3:4">
      <c r="C9714" s="319"/>
      <c r="D9714" s="319"/>
    </row>
    <row r="9715" spans="3:4">
      <c r="C9715" s="319"/>
      <c r="D9715" s="319"/>
    </row>
    <row r="9716" spans="3:4">
      <c r="C9716" s="319"/>
      <c r="D9716" s="319"/>
    </row>
    <row r="9717" spans="3:4">
      <c r="C9717" s="319"/>
      <c r="D9717" s="319"/>
    </row>
    <row r="9718" spans="3:4">
      <c r="C9718" s="319"/>
      <c r="D9718" s="319"/>
    </row>
    <row r="9719" spans="3:4">
      <c r="C9719" s="319"/>
      <c r="D9719" s="319"/>
    </row>
    <row r="9720" spans="3:4">
      <c r="C9720" s="319"/>
      <c r="D9720" s="319"/>
    </row>
    <row r="9721" spans="3:4">
      <c r="C9721" s="319"/>
      <c r="D9721" s="319"/>
    </row>
    <row r="9722" spans="3:4">
      <c r="C9722" s="319"/>
      <c r="D9722" s="319"/>
    </row>
    <row r="9723" spans="3:4">
      <c r="C9723" s="319"/>
      <c r="D9723" s="319"/>
    </row>
    <row r="9724" spans="3:4">
      <c r="C9724" s="319"/>
      <c r="D9724" s="319"/>
    </row>
    <row r="9725" spans="3:4">
      <c r="C9725" s="319"/>
      <c r="D9725" s="319"/>
    </row>
    <row r="9726" spans="3:4">
      <c r="C9726" s="319"/>
      <c r="D9726" s="319"/>
    </row>
    <row r="9727" spans="3:4">
      <c r="C9727" s="319"/>
      <c r="D9727" s="319"/>
    </row>
    <row r="9728" spans="3:4">
      <c r="C9728" s="319"/>
      <c r="D9728" s="319"/>
    </row>
    <row r="9729" spans="3:4">
      <c r="C9729" s="319"/>
      <c r="D9729" s="319"/>
    </row>
    <row r="9730" spans="3:4">
      <c r="C9730" s="319"/>
      <c r="D9730" s="319"/>
    </row>
    <row r="9731" spans="3:4">
      <c r="C9731" s="319"/>
      <c r="D9731" s="319"/>
    </row>
    <row r="9732" spans="3:4">
      <c r="C9732" s="319"/>
      <c r="D9732" s="319"/>
    </row>
    <row r="9733" spans="3:4">
      <c r="C9733" s="319"/>
      <c r="D9733" s="319"/>
    </row>
    <row r="9734" spans="3:4">
      <c r="C9734" s="319"/>
      <c r="D9734" s="319"/>
    </row>
    <row r="9735" spans="3:4">
      <c r="C9735" s="319"/>
      <c r="D9735" s="319"/>
    </row>
    <row r="9736" spans="3:4">
      <c r="C9736" s="319"/>
      <c r="D9736" s="319"/>
    </row>
    <row r="9737" spans="3:4">
      <c r="C9737" s="319"/>
      <c r="D9737" s="319"/>
    </row>
    <row r="9738" spans="3:4">
      <c r="C9738" s="319"/>
      <c r="D9738" s="319"/>
    </row>
    <row r="9739" spans="3:4">
      <c r="C9739" s="319"/>
      <c r="D9739" s="319"/>
    </row>
    <row r="9740" spans="3:4">
      <c r="C9740" s="319"/>
      <c r="D9740" s="319"/>
    </row>
    <row r="9741" spans="3:4">
      <c r="C9741" s="319"/>
      <c r="D9741" s="319"/>
    </row>
    <row r="9742" spans="3:4">
      <c r="C9742" s="319"/>
      <c r="D9742" s="319"/>
    </row>
    <row r="9743" spans="3:4">
      <c r="C9743" s="319"/>
      <c r="D9743" s="319"/>
    </row>
    <row r="9744" spans="3:4">
      <c r="C9744" s="319"/>
      <c r="D9744" s="319"/>
    </row>
    <row r="9745" spans="3:4">
      <c r="C9745" s="319"/>
      <c r="D9745" s="319"/>
    </row>
    <row r="9746" spans="3:4">
      <c r="C9746" s="319"/>
      <c r="D9746" s="319"/>
    </row>
    <row r="9747" spans="3:4">
      <c r="C9747" s="319"/>
      <c r="D9747" s="319"/>
    </row>
    <row r="9748" spans="3:4">
      <c r="C9748" s="319"/>
      <c r="D9748" s="319"/>
    </row>
    <row r="9749" spans="3:4">
      <c r="C9749" s="319"/>
      <c r="D9749" s="319"/>
    </row>
    <row r="9750" spans="3:4">
      <c r="C9750" s="319"/>
      <c r="D9750" s="319"/>
    </row>
    <row r="9751" spans="3:4">
      <c r="C9751" s="319"/>
      <c r="D9751" s="319"/>
    </row>
    <row r="9752" spans="3:4">
      <c r="C9752" s="319"/>
      <c r="D9752" s="319"/>
    </row>
    <row r="9753" spans="3:4">
      <c r="C9753" s="319"/>
      <c r="D9753" s="319"/>
    </row>
    <row r="9754" spans="3:4">
      <c r="C9754" s="319"/>
      <c r="D9754" s="319"/>
    </row>
    <row r="9755" spans="3:4">
      <c r="C9755" s="319"/>
      <c r="D9755" s="319"/>
    </row>
    <row r="9756" spans="3:4">
      <c r="C9756" s="319"/>
      <c r="D9756" s="319"/>
    </row>
    <row r="9757" spans="3:4">
      <c r="C9757" s="319"/>
      <c r="D9757" s="319"/>
    </row>
    <row r="9758" spans="3:4">
      <c r="C9758" s="319"/>
      <c r="D9758" s="319"/>
    </row>
    <row r="9759" spans="3:4">
      <c r="C9759" s="319"/>
      <c r="D9759" s="319"/>
    </row>
    <row r="9760" spans="3:4">
      <c r="C9760" s="319"/>
      <c r="D9760" s="319"/>
    </row>
    <row r="9761" spans="3:4">
      <c r="C9761" s="319"/>
      <c r="D9761" s="319"/>
    </row>
    <row r="9762" spans="3:4">
      <c r="C9762" s="319"/>
      <c r="D9762" s="319"/>
    </row>
    <row r="9763" spans="3:4">
      <c r="C9763" s="319"/>
      <c r="D9763" s="319"/>
    </row>
    <row r="9764" spans="3:4">
      <c r="C9764" s="319"/>
      <c r="D9764" s="319"/>
    </row>
    <row r="9765" spans="3:4">
      <c r="C9765" s="319"/>
      <c r="D9765" s="319"/>
    </row>
    <row r="9766" spans="3:4">
      <c r="C9766" s="319"/>
      <c r="D9766" s="319"/>
    </row>
    <row r="9767" spans="3:4">
      <c r="C9767" s="319"/>
      <c r="D9767" s="319"/>
    </row>
    <row r="9768" spans="3:4">
      <c r="C9768" s="319"/>
      <c r="D9768" s="319"/>
    </row>
    <row r="9769" spans="3:4">
      <c r="C9769" s="319"/>
      <c r="D9769" s="319"/>
    </row>
    <row r="9770" spans="3:4">
      <c r="C9770" s="319"/>
      <c r="D9770" s="319"/>
    </row>
    <row r="9771" spans="3:4">
      <c r="C9771" s="319"/>
      <c r="D9771" s="319"/>
    </row>
    <row r="9772" spans="3:4">
      <c r="C9772" s="319"/>
      <c r="D9772" s="319"/>
    </row>
    <row r="9773" spans="3:4">
      <c r="C9773" s="319"/>
      <c r="D9773" s="319"/>
    </row>
    <row r="9774" spans="3:4">
      <c r="C9774" s="319"/>
      <c r="D9774" s="319"/>
    </row>
    <row r="9775" spans="3:4">
      <c r="C9775" s="319"/>
      <c r="D9775" s="319"/>
    </row>
    <row r="9776" spans="3:4">
      <c r="C9776" s="319"/>
      <c r="D9776" s="319"/>
    </row>
    <row r="9777" spans="3:4">
      <c r="C9777" s="319"/>
      <c r="D9777" s="319"/>
    </row>
    <row r="9778" spans="3:4">
      <c r="C9778" s="319"/>
      <c r="D9778" s="319"/>
    </row>
    <row r="9779" spans="3:4">
      <c r="C9779" s="319"/>
      <c r="D9779" s="319"/>
    </row>
    <row r="9780" spans="3:4">
      <c r="C9780" s="319"/>
      <c r="D9780" s="319"/>
    </row>
    <row r="9781" spans="3:4">
      <c r="C9781" s="319"/>
      <c r="D9781" s="319"/>
    </row>
    <row r="9782" spans="3:4">
      <c r="C9782" s="319"/>
      <c r="D9782" s="319"/>
    </row>
    <row r="9783" spans="3:4">
      <c r="C9783" s="319"/>
      <c r="D9783" s="319"/>
    </row>
    <row r="9784" spans="3:4">
      <c r="C9784" s="319"/>
      <c r="D9784" s="319"/>
    </row>
    <row r="9785" spans="3:4">
      <c r="C9785" s="319"/>
      <c r="D9785" s="319"/>
    </row>
    <row r="9786" spans="3:4">
      <c r="C9786" s="319"/>
      <c r="D9786" s="319"/>
    </row>
    <row r="9787" spans="3:4">
      <c r="C9787" s="319"/>
      <c r="D9787" s="319"/>
    </row>
    <row r="9788" spans="3:4">
      <c r="C9788" s="319"/>
      <c r="D9788" s="319"/>
    </row>
    <row r="9789" spans="3:4">
      <c r="C9789" s="319"/>
      <c r="D9789" s="319"/>
    </row>
    <row r="9790" spans="3:4">
      <c r="C9790" s="319"/>
      <c r="D9790" s="319"/>
    </row>
    <row r="9791" spans="3:4">
      <c r="C9791" s="319"/>
      <c r="D9791" s="319"/>
    </row>
    <row r="9792" spans="3:4">
      <c r="C9792" s="319"/>
      <c r="D9792" s="319"/>
    </row>
    <row r="9793" spans="3:4">
      <c r="C9793" s="319"/>
      <c r="D9793" s="319"/>
    </row>
    <row r="9794" spans="3:4">
      <c r="C9794" s="319"/>
      <c r="D9794" s="319"/>
    </row>
    <row r="9795" spans="3:4">
      <c r="C9795" s="319"/>
      <c r="D9795" s="319"/>
    </row>
    <row r="9796" spans="3:4">
      <c r="C9796" s="319"/>
      <c r="D9796" s="319"/>
    </row>
    <row r="9797" spans="3:4">
      <c r="C9797" s="319"/>
      <c r="D9797" s="319"/>
    </row>
    <row r="9798" spans="3:4">
      <c r="C9798" s="319"/>
      <c r="D9798" s="319"/>
    </row>
    <row r="9799" spans="3:4">
      <c r="C9799" s="319"/>
      <c r="D9799" s="319"/>
    </row>
    <row r="9800" spans="3:4">
      <c r="C9800" s="319"/>
      <c r="D9800" s="319"/>
    </row>
    <row r="9801" spans="3:4">
      <c r="C9801" s="319"/>
      <c r="D9801" s="319"/>
    </row>
    <row r="9802" spans="3:4">
      <c r="C9802" s="319"/>
      <c r="D9802" s="319"/>
    </row>
    <row r="9803" spans="3:4">
      <c r="C9803" s="319"/>
      <c r="D9803" s="319"/>
    </row>
    <row r="9804" spans="3:4">
      <c r="C9804" s="319"/>
      <c r="D9804" s="319"/>
    </row>
    <row r="9805" spans="3:4">
      <c r="C9805" s="319"/>
      <c r="D9805" s="319"/>
    </row>
    <row r="9806" spans="3:4">
      <c r="C9806" s="319"/>
      <c r="D9806" s="319"/>
    </row>
    <row r="9807" spans="3:4">
      <c r="C9807" s="319"/>
      <c r="D9807" s="319"/>
    </row>
    <row r="9808" spans="3:4">
      <c r="C9808" s="319"/>
      <c r="D9808" s="319"/>
    </row>
    <row r="9809" spans="3:4">
      <c r="C9809" s="319"/>
      <c r="D9809" s="319"/>
    </row>
    <row r="9810" spans="3:4">
      <c r="C9810" s="319"/>
      <c r="D9810" s="319"/>
    </row>
    <row r="9811" spans="3:4">
      <c r="C9811" s="319"/>
      <c r="D9811" s="319"/>
    </row>
    <row r="9812" spans="3:4">
      <c r="C9812" s="319"/>
      <c r="D9812" s="319"/>
    </row>
    <row r="9813" spans="3:4">
      <c r="C9813" s="319"/>
      <c r="D9813" s="319"/>
    </row>
    <row r="9814" spans="3:4">
      <c r="C9814" s="319"/>
      <c r="D9814" s="319"/>
    </row>
    <row r="9815" spans="3:4">
      <c r="C9815" s="319"/>
      <c r="D9815" s="319"/>
    </row>
    <row r="9816" spans="3:4">
      <c r="C9816" s="319"/>
      <c r="D9816" s="319"/>
    </row>
    <row r="9817" spans="3:4">
      <c r="C9817" s="319"/>
      <c r="D9817" s="319"/>
    </row>
    <row r="9818" spans="3:4">
      <c r="C9818" s="319"/>
      <c r="D9818" s="319"/>
    </row>
    <row r="9819" spans="3:4">
      <c r="C9819" s="319"/>
      <c r="D9819" s="319"/>
    </row>
    <row r="9820" spans="3:4">
      <c r="C9820" s="319"/>
      <c r="D9820" s="319"/>
    </row>
    <row r="9821" spans="3:4">
      <c r="C9821" s="319"/>
      <c r="D9821" s="319"/>
    </row>
    <row r="9822" spans="3:4">
      <c r="C9822" s="319"/>
      <c r="D9822" s="319"/>
    </row>
    <row r="9823" spans="3:4">
      <c r="C9823" s="319"/>
      <c r="D9823" s="319"/>
    </row>
    <row r="9824" spans="3:4">
      <c r="C9824" s="319"/>
      <c r="D9824" s="319"/>
    </row>
    <row r="9825" spans="3:4">
      <c r="C9825" s="319"/>
      <c r="D9825" s="319"/>
    </row>
    <row r="9826" spans="3:4">
      <c r="C9826" s="319"/>
      <c r="D9826" s="319"/>
    </row>
    <row r="9827" spans="3:4">
      <c r="C9827" s="319"/>
      <c r="D9827" s="319"/>
    </row>
    <row r="9828" spans="3:4">
      <c r="C9828" s="319"/>
      <c r="D9828" s="319"/>
    </row>
    <row r="9829" spans="3:4">
      <c r="C9829" s="319"/>
      <c r="D9829" s="319"/>
    </row>
    <row r="9830" spans="3:4">
      <c r="C9830" s="319"/>
      <c r="D9830" s="319"/>
    </row>
    <row r="9831" spans="3:4">
      <c r="C9831" s="319"/>
      <c r="D9831" s="319"/>
    </row>
    <row r="9832" spans="3:4">
      <c r="C9832" s="319"/>
      <c r="D9832" s="319"/>
    </row>
    <row r="9833" spans="3:4">
      <c r="C9833" s="319"/>
      <c r="D9833" s="319"/>
    </row>
    <row r="9834" spans="3:4">
      <c r="C9834" s="319"/>
      <c r="D9834" s="319"/>
    </row>
    <row r="9835" spans="3:4">
      <c r="C9835" s="319"/>
      <c r="D9835" s="319"/>
    </row>
    <row r="9836" spans="3:4">
      <c r="C9836" s="319"/>
      <c r="D9836" s="319"/>
    </row>
    <row r="9837" spans="3:4">
      <c r="C9837" s="319"/>
      <c r="D9837" s="319"/>
    </row>
    <row r="9838" spans="3:4">
      <c r="C9838" s="319"/>
      <c r="D9838" s="319"/>
    </row>
    <row r="9839" spans="3:4">
      <c r="C9839" s="319"/>
      <c r="D9839" s="319"/>
    </row>
    <row r="9840" spans="3:4">
      <c r="C9840" s="319"/>
      <c r="D9840" s="319"/>
    </row>
    <row r="9841" spans="3:4">
      <c r="C9841" s="319"/>
      <c r="D9841" s="319"/>
    </row>
    <row r="9842" spans="3:4">
      <c r="C9842" s="319"/>
      <c r="D9842" s="319"/>
    </row>
    <row r="9843" spans="3:4">
      <c r="C9843" s="319"/>
      <c r="D9843" s="319"/>
    </row>
    <row r="9844" spans="3:4">
      <c r="C9844" s="319"/>
      <c r="D9844" s="319"/>
    </row>
    <row r="9845" spans="3:4">
      <c r="C9845" s="319"/>
      <c r="D9845" s="319"/>
    </row>
    <row r="9846" spans="3:4">
      <c r="C9846" s="319"/>
      <c r="D9846" s="319"/>
    </row>
    <row r="9847" spans="3:4">
      <c r="C9847" s="319"/>
      <c r="D9847" s="319"/>
    </row>
    <row r="9848" spans="3:4">
      <c r="C9848" s="319"/>
      <c r="D9848" s="319"/>
    </row>
    <row r="9849" spans="3:4">
      <c r="C9849" s="319"/>
      <c r="D9849" s="319"/>
    </row>
    <row r="9850" spans="3:4">
      <c r="C9850" s="319"/>
      <c r="D9850" s="319"/>
    </row>
    <row r="9851" spans="3:4">
      <c r="C9851" s="319"/>
      <c r="D9851" s="319"/>
    </row>
    <row r="9852" spans="3:4">
      <c r="C9852" s="319"/>
      <c r="D9852" s="319"/>
    </row>
    <row r="9853" spans="3:4">
      <c r="C9853" s="319"/>
      <c r="D9853" s="319"/>
    </row>
    <row r="9854" spans="3:4">
      <c r="C9854" s="319"/>
      <c r="D9854" s="319"/>
    </row>
    <row r="9855" spans="3:4">
      <c r="C9855" s="319"/>
      <c r="D9855" s="319"/>
    </row>
    <row r="9856" spans="3:4">
      <c r="C9856" s="319"/>
      <c r="D9856" s="319"/>
    </row>
    <row r="9857" spans="3:4">
      <c r="C9857" s="319"/>
      <c r="D9857" s="319"/>
    </row>
    <row r="9858" spans="3:4">
      <c r="C9858" s="319"/>
      <c r="D9858" s="319"/>
    </row>
    <row r="9859" spans="3:4">
      <c r="C9859" s="319"/>
      <c r="D9859" s="319"/>
    </row>
    <row r="9860" spans="3:4">
      <c r="C9860" s="319"/>
      <c r="D9860" s="319"/>
    </row>
    <row r="9861" spans="3:4">
      <c r="C9861" s="319"/>
      <c r="D9861" s="319"/>
    </row>
    <row r="9862" spans="3:4">
      <c r="C9862" s="319"/>
      <c r="D9862" s="319"/>
    </row>
    <row r="9863" spans="3:4">
      <c r="C9863" s="319"/>
      <c r="D9863" s="319"/>
    </row>
    <row r="9864" spans="3:4">
      <c r="C9864" s="319"/>
      <c r="D9864" s="319"/>
    </row>
    <row r="9865" spans="3:4">
      <c r="C9865" s="319"/>
      <c r="D9865" s="319"/>
    </row>
    <row r="9866" spans="3:4">
      <c r="C9866" s="319"/>
      <c r="D9866" s="319"/>
    </row>
    <row r="9867" spans="3:4">
      <c r="C9867" s="319"/>
      <c r="D9867" s="319"/>
    </row>
    <row r="9868" spans="3:4">
      <c r="C9868" s="319"/>
      <c r="D9868" s="319"/>
    </row>
    <row r="9869" spans="3:4">
      <c r="C9869" s="319"/>
      <c r="D9869" s="319"/>
    </row>
    <row r="9870" spans="3:4">
      <c r="C9870" s="319"/>
      <c r="D9870" s="319"/>
    </row>
    <row r="9871" spans="3:4">
      <c r="C9871" s="319"/>
      <c r="D9871" s="319"/>
    </row>
    <row r="9872" spans="3:4">
      <c r="C9872" s="319"/>
      <c r="D9872" s="319"/>
    </row>
    <row r="9873" spans="3:4">
      <c r="C9873" s="319"/>
      <c r="D9873" s="319"/>
    </row>
    <row r="9874" spans="3:4">
      <c r="C9874" s="319"/>
      <c r="D9874" s="319"/>
    </row>
    <row r="9875" spans="3:4">
      <c r="C9875" s="319"/>
      <c r="D9875" s="319"/>
    </row>
    <row r="9876" spans="3:4">
      <c r="C9876" s="319"/>
      <c r="D9876" s="319"/>
    </row>
    <row r="9877" spans="3:4">
      <c r="C9877" s="319"/>
      <c r="D9877" s="319"/>
    </row>
    <row r="9878" spans="3:4">
      <c r="C9878" s="319"/>
      <c r="D9878" s="319"/>
    </row>
    <row r="9879" spans="3:4">
      <c r="C9879" s="319"/>
      <c r="D9879" s="319"/>
    </row>
    <row r="9880" spans="3:4">
      <c r="C9880" s="319"/>
      <c r="D9880" s="319"/>
    </row>
    <row r="9881" spans="3:4">
      <c r="C9881" s="319"/>
      <c r="D9881" s="319"/>
    </row>
    <row r="9882" spans="3:4">
      <c r="C9882" s="319"/>
      <c r="D9882" s="319"/>
    </row>
    <row r="9883" spans="3:4">
      <c r="C9883" s="319"/>
      <c r="D9883" s="319"/>
    </row>
    <row r="9884" spans="3:4">
      <c r="C9884" s="319"/>
      <c r="D9884" s="319"/>
    </row>
    <row r="9885" spans="3:4">
      <c r="C9885" s="319"/>
      <c r="D9885" s="319"/>
    </row>
    <row r="9886" spans="3:4">
      <c r="C9886" s="319"/>
      <c r="D9886" s="319"/>
    </row>
    <row r="9887" spans="3:4">
      <c r="C9887" s="319"/>
      <c r="D9887" s="319"/>
    </row>
    <row r="9888" spans="3:4">
      <c r="C9888" s="319"/>
      <c r="D9888" s="319"/>
    </row>
    <row r="9889" spans="3:4">
      <c r="C9889" s="319"/>
      <c r="D9889" s="319"/>
    </row>
    <row r="9890" spans="3:4">
      <c r="C9890" s="319"/>
      <c r="D9890" s="319"/>
    </row>
    <row r="9891" spans="3:4">
      <c r="C9891" s="319"/>
      <c r="D9891" s="319"/>
    </row>
    <row r="9892" spans="3:4">
      <c r="C9892" s="319"/>
      <c r="D9892" s="319"/>
    </row>
    <row r="9893" spans="3:4">
      <c r="C9893" s="319"/>
      <c r="D9893" s="319"/>
    </row>
    <row r="9894" spans="3:4">
      <c r="C9894" s="319"/>
      <c r="D9894" s="319"/>
    </row>
    <row r="9895" spans="3:4">
      <c r="C9895" s="319"/>
      <c r="D9895" s="319"/>
    </row>
    <row r="9896" spans="3:4">
      <c r="C9896" s="319"/>
      <c r="D9896" s="319"/>
    </row>
    <row r="9897" spans="3:4">
      <c r="C9897" s="319"/>
      <c r="D9897" s="319"/>
    </row>
    <row r="9898" spans="3:4">
      <c r="C9898" s="319"/>
      <c r="D9898" s="319"/>
    </row>
    <row r="9899" spans="3:4">
      <c r="C9899" s="319"/>
      <c r="D9899" s="319"/>
    </row>
    <row r="9900" spans="3:4">
      <c r="C9900" s="319"/>
      <c r="D9900" s="319"/>
    </row>
    <row r="9901" spans="3:4">
      <c r="C9901" s="319"/>
      <c r="D9901" s="319"/>
    </row>
    <row r="9902" spans="3:4">
      <c r="C9902" s="319"/>
      <c r="D9902" s="319"/>
    </row>
    <row r="9903" spans="3:4">
      <c r="C9903" s="319"/>
      <c r="D9903" s="319"/>
    </row>
    <row r="9904" spans="3:4">
      <c r="C9904" s="319"/>
      <c r="D9904" s="319"/>
    </row>
    <row r="9905" spans="3:4">
      <c r="C9905" s="319"/>
      <c r="D9905" s="319"/>
    </row>
    <row r="9906" spans="3:4">
      <c r="C9906" s="319"/>
      <c r="D9906" s="319"/>
    </row>
    <row r="9907" spans="3:4">
      <c r="C9907" s="319"/>
      <c r="D9907" s="319"/>
    </row>
    <row r="9908" spans="3:4">
      <c r="C9908" s="319"/>
      <c r="D9908" s="319"/>
    </row>
    <row r="9909" spans="3:4">
      <c r="C9909" s="319"/>
      <c r="D9909" s="319"/>
    </row>
    <row r="9910" spans="3:4">
      <c r="C9910" s="319"/>
      <c r="D9910" s="319"/>
    </row>
    <row r="9911" spans="3:4">
      <c r="C9911" s="319"/>
      <c r="D9911" s="319"/>
    </row>
    <row r="9912" spans="3:4">
      <c r="C9912" s="319"/>
      <c r="D9912" s="319"/>
    </row>
    <row r="9913" spans="3:4">
      <c r="C9913" s="319"/>
      <c r="D9913" s="319"/>
    </row>
    <row r="9914" spans="3:4">
      <c r="C9914" s="319"/>
      <c r="D9914" s="319"/>
    </row>
    <row r="9915" spans="3:4">
      <c r="C9915" s="319"/>
      <c r="D9915" s="319"/>
    </row>
    <row r="9916" spans="3:4">
      <c r="C9916" s="319"/>
      <c r="D9916" s="319"/>
    </row>
    <row r="9917" spans="3:4">
      <c r="C9917" s="319"/>
      <c r="D9917" s="319"/>
    </row>
    <row r="9918" spans="3:4">
      <c r="C9918" s="319"/>
      <c r="D9918" s="319"/>
    </row>
    <row r="9919" spans="3:4">
      <c r="C9919" s="319"/>
      <c r="D9919" s="319"/>
    </row>
    <row r="9920" spans="3:4">
      <c r="C9920" s="319"/>
      <c r="D9920" s="319"/>
    </row>
    <row r="9921" spans="3:4">
      <c r="C9921" s="319"/>
      <c r="D9921" s="319"/>
    </row>
    <row r="9922" spans="3:4">
      <c r="C9922" s="319"/>
      <c r="D9922" s="319"/>
    </row>
    <row r="9923" spans="3:4">
      <c r="C9923" s="319"/>
      <c r="D9923" s="319"/>
    </row>
    <row r="9924" spans="3:4">
      <c r="C9924" s="319"/>
      <c r="D9924" s="319"/>
    </row>
    <row r="9925" spans="3:4">
      <c r="C9925" s="319"/>
      <c r="D9925" s="319"/>
    </row>
    <row r="9926" spans="3:4">
      <c r="C9926" s="319"/>
      <c r="D9926" s="319"/>
    </row>
    <row r="9927" spans="3:4">
      <c r="C9927" s="319"/>
      <c r="D9927" s="319"/>
    </row>
    <row r="9928" spans="3:4">
      <c r="C9928" s="319"/>
      <c r="D9928" s="319"/>
    </row>
    <row r="9929" spans="3:4">
      <c r="C9929" s="319"/>
      <c r="D9929" s="319"/>
    </row>
    <row r="9930" spans="3:4">
      <c r="C9930" s="319"/>
      <c r="D9930" s="319"/>
    </row>
    <row r="9931" spans="3:4">
      <c r="C9931" s="319"/>
      <c r="D9931" s="319"/>
    </row>
    <row r="9932" spans="3:4">
      <c r="C9932" s="319"/>
      <c r="D9932" s="319"/>
    </row>
    <row r="9933" spans="3:4">
      <c r="C9933" s="319"/>
      <c r="D9933" s="319"/>
    </row>
    <row r="9934" spans="3:4">
      <c r="C9934" s="319"/>
      <c r="D9934" s="319"/>
    </row>
    <row r="9935" spans="3:4">
      <c r="C9935" s="319"/>
      <c r="D9935" s="319"/>
    </row>
    <row r="9936" spans="3:4">
      <c r="C9936" s="319"/>
      <c r="D9936" s="319"/>
    </row>
    <row r="9937" spans="3:4">
      <c r="C9937" s="319"/>
      <c r="D9937" s="319"/>
    </row>
    <row r="9938" spans="3:4">
      <c r="C9938" s="319"/>
      <c r="D9938" s="319"/>
    </row>
    <row r="9939" spans="3:4">
      <c r="C9939" s="319"/>
      <c r="D9939" s="319"/>
    </row>
    <row r="9940" spans="3:4">
      <c r="C9940" s="319"/>
      <c r="D9940" s="319"/>
    </row>
    <row r="9941" spans="3:4">
      <c r="C9941" s="319"/>
      <c r="D9941" s="319"/>
    </row>
    <row r="9942" spans="3:4">
      <c r="C9942" s="319"/>
      <c r="D9942" s="319"/>
    </row>
    <row r="9943" spans="3:4">
      <c r="C9943" s="319"/>
      <c r="D9943" s="319"/>
    </row>
    <row r="9944" spans="3:4">
      <c r="C9944" s="319"/>
      <c r="D9944" s="319"/>
    </row>
    <row r="9945" spans="3:4">
      <c r="C9945" s="319"/>
      <c r="D9945" s="319"/>
    </row>
    <row r="9946" spans="3:4">
      <c r="C9946" s="319"/>
      <c r="D9946" s="319"/>
    </row>
    <row r="9947" spans="3:4">
      <c r="C9947" s="319"/>
      <c r="D9947" s="319"/>
    </row>
    <row r="9948" spans="3:4">
      <c r="C9948" s="319"/>
      <c r="D9948" s="319"/>
    </row>
    <row r="9949" spans="3:4">
      <c r="C9949" s="319"/>
      <c r="D9949" s="319"/>
    </row>
    <row r="9950" spans="3:4">
      <c r="C9950" s="319"/>
      <c r="D9950" s="319"/>
    </row>
    <row r="9951" spans="3:4">
      <c r="C9951" s="319"/>
      <c r="D9951" s="319"/>
    </row>
    <row r="9952" spans="3:4">
      <c r="C9952" s="319"/>
      <c r="D9952" s="319"/>
    </row>
    <row r="9953" spans="3:4">
      <c r="C9953" s="319"/>
      <c r="D9953" s="319"/>
    </row>
    <row r="9954" spans="3:4">
      <c r="C9954" s="319"/>
      <c r="D9954" s="319"/>
    </row>
    <row r="9955" spans="3:4">
      <c r="C9955" s="319"/>
      <c r="D9955" s="319"/>
    </row>
    <row r="9956" spans="3:4">
      <c r="C9956" s="319"/>
      <c r="D9956" s="319"/>
    </row>
    <row r="9957" spans="3:4">
      <c r="C9957" s="319"/>
      <c r="D9957" s="319"/>
    </row>
    <row r="9958" spans="3:4">
      <c r="C9958" s="319"/>
      <c r="D9958" s="319"/>
    </row>
    <row r="9959" spans="3:4">
      <c r="C9959" s="319"/>
      <c r="D9959" s="319"/>
    </row>
    <row r="9960" spans="3:4">
      <c r="C9960" s="319"/>
      <c r="D9960" s="319"/>
    </row>
    <row r="9961" spans="3:4">
      <c r="C9961" s="319"/>
      <c r="D9961" s="319"/>
    </row>
    <row r="9962" spans="3:4">
      <c r="C9962" s="319"/>
      <c r="D9962" s="319"/>
    </row>
    <row r="9963" spans="3:4">
      <c r="C9963" s="319"/>
      <c r="D9963" s="319"/>
    </row>
    <row r="9964" spans="3:4">
      <c r="C9964" s="319"/>
      <c r="D9964" s="319"/>
    </row>
    <row r="9965" spans="3:4">
      <c r="C9965" s="319"/>
      <c r="D9965" s="319"/>
    </row>
    <row r="9966" spans="3:4">
      <c r="C9966" s="319"/>
      <c r="D9966" s="319"/>
    </row>
    <row r="9967" spans="3:4">
      <c r="C9967" s="319"/>
      <c r="D9967" s="319"/>
    </row>
    <row r="9968" spans="3:4">
      <c r="C9968" s="319"/>
      <c r="D9968" s="319"/>
    </row>
    <row r="9969" spans="3:4">
      <c r="C9969" s="319"/>
      <c r="D9969" s="319"/>
    </row>
    <row r="9970" spans="3:4">
      <c r="C9970" s="319"/>
      <c r="D9970" s="319"/>
    </row>
    <row r="9971" spans="3:4">
      <c r="C9971" s="319"/>
      <c r="D9971" s="319"/>
    </row>
    <row r="9972" spans="3:4">
      <c r="C9972" s="319"/>
      <c r="D9972" s="319"/>
    </row>
    <row r="9973" spans="3:4">
      <c r="C9973" s="319"/>
      <c r="D9973" s="319"/>
    </row>
    <row r="9974" spans="3:4">
      <c r="C9974" s="319"/>
      <c r="D9974" s="319"/>
    </row>
    <row r="9975" spans="3:4">
      <c r="C9975" s="319"/>
      <c r="D9975" s="319"/>
    </row>
    <row r="9976" spans="3:4">
      <c r="C9976" s="319"/>
      <c r="D9976" s="319"/>
    </row>
    <row r="9977" spans="3:4">
      <c r="C9977" s="319"/>
      <c r="D9977" s="319"/>
    </row>
    <row r="9978" spans="3:4">
      <c r="C9978" s="319"/>
      <c r="D9978" s="319"/>
    </row>
    <row r="9979" spans="3:4">
      <c r="C9979" s="319"/>
      <c r="D9979" s="319"/>
    </row>
    <row r="9980" spans="3:4">
      <c r="C9980" s="319"/>
      <c r="D9980" s="319"/>
    </row>
    <row r="9981" spans="3:4">
      <c r="C9981" s="319"/>
      <c r="D9981" s="319"/>
    </row>
    <row r="9982" spans="3:4">
      <c r="C9982" s="319"/>
      <c r="D9982" s="319"/>
    </row>
    <row r="9983" spans="3:4">
      <c r="C9983" s="319"/>
      <c r="D9983" s="319"/>
    </row>
    <row r="9984" spans="3:4">
      <c r="C9984" s="319"/>
      <c r="D9984" s="319"/>
    </row>
    <row r="9985" spans="3:4">
      <c r="C9985" s="319"/>
      <c r="D9985" s="319"/>
    </row>
    <row r="9986" spans="3:4">
      <c r="C9986" s="319"/>
      <c r="D9986" s="319"/>
    </row>
    <row r="9987" spans="3:4">
      <c r="C9987" s="319"/>
      <c r="D9987" s="319"/>
    </row>
    <row r="9988" spans="3:4">
      <c r="C9988" s="319"/>
      <c r="D9988" s="319"/>
    </row>
    <row r="9989" spans="3:4">
      <c r="C9989" s="319"/>
      <c r="D9989" s="319"/>
    </row>
    <row r="9990" spans="3:4">
      <c r="C9990" s="319"/>
      <c r="D9990" s="319"/>
    </row>
    <row r="9991" spans="3:4">
      <c r="C9991" s="319"/>
      <c r="D9991" s="319"/>
    </row>
    <row r="9992" spans="3:4">
      <c r="C9992" s="319"/>
      <c r="D9992" s="319"/>
    </row>
    <row r="9993" spans="3:4">
      <c r="C9993" s="319"/>
      <c r="D9993" s="319"/>
    </row>
    <row r="9994" spans="3:4">
      <c r="C9994" s="319"/>
      <c r="D9994" s="319"/>
    </row>
    <row r="9995" spans="3:4">
      <c r="C9995" s="319"/>
      <c r="D9995" s="319"/>
    </row>
    <row r="9996" spans="3:4">
      <c r="C9996" s="319"/>
      <c r="D9996" s="319"/>
    </row>
    <row r="9997" spans="3:4">
      <c r="C9997" s="319"/>
      <c r="D9997" s="319"/>
    </row>
    <row r="9998" spans="3:4">
      <c r="C9998" s="319"/>
      <c r="D9998" s="319"/>
    </row>
    <row r="9999" spans="3:4">
      <c r="C9999" s="319"/>
      <c r="D9999" s="319"/>
    </row>
    <row r="10000" spans="3:4">
      <c r="C10000" s="319"/>
      <c r="D10000" s="319"/>
    </row>
    <row r="10001" spans="3:4">
      <c r="C10001" s="319"/>
      <c r="D10001" s="319"/>
    </row>
    <row r="10002" spans="3:4">
      <c r="C10002" s="319"/>
      <c r="D10002" s="319"/>
    </row>
    <row r="10003" spans="3:4">
      <c r="C10003" s="319"/>
      <c r="D10003" s="319"/>
    </row>
    <row r="10004" spans="3:4">
      <c r="C10004" s="319"/>
      <c r="D10004" s="319"/>
    </row>
    <row r="10005" spans="3:4">
      <c r="C10005" s="319"/>
      <c r="D10005" s="319"/>
    </row>
    <row r="10006" spans="3:4">
      <c r="C10006" s="319"/>
      <c r="D10006" s="319"/>
    </row>
    <row r="10007" spans="3:4">
      <c r="C10007" s="319"/>
      <c r="D10007" s="319"/>
    </row>
    <row r="10008" spans="3:4">
      <c r="C10008" s="319"/>
      <c r="D10008" s="319"/>
    </row>
    <row r="10009" spans="3:4">
      <c r="C10009" s="319"/>
      <c r="D10009" s="319"/>
    </row>
    <row r="10010" spans="3:4">
      <c r="C10010" s="319"/>
      <c r="D10010" s="319"/>
    </row>
    <row r="10011" spans="3:4">
      <c r="C10011" s="319"/>
      <c r="D10011" s="319"/>
    </row>
    <row r="10012" spans="3:4">
      <c r="C10012" s="319"/>
      <c r="D10012" s="319"/>
    </row>
    <row r="10013" spans="3:4">
      <c r="C10013" s="319"/>
      <c r="D10013" s="319"/>
    </row>
    <row r="10014" spans="3:4">
      <c r="C10014" s="319"/>
      <c r="D10014" s="319"/>
    </row>
    <row r="10015" spans="3:4">
      <c r="C10015" s="319"/>
      <c r="D10015" s="319"/>
    </row>
    <row r="10016" spans="3:4">
      <c r="C10016" s="319"/>
      <c r="D10016" s="319"/>
    </row>
    <row r="10017" spans="3:4">
      <c r="C10017" s="319"/>
      <c r="D10017" s="319"/>
    </row>
    <row r="10018" spans="3:4">
      <c r="C10018" s="319"/>
      <c r="D10018" s="319"/>
    </row>
    <row r="10019" spans="3:4">
      <c r="C10019" s="319"/>
      <c r="D10019" s="319"/>
    </row>
    <row r="10020" spans="3:4">
      <c r="C10020" s="319"/>
      <c r="D10020" s="319"/>
    </row>
    <row r="10021" spans="3:4">
      <c r="C10021" s="319"/>
      <c r="D10021" s="319"/>
    </row>
    <row r="10022" spans="3:4">
      <c r="C10022" s="319"/>
      <c r="D10022" s="319"/>
    </row>
    <row r="10023" spans="3:4">
      <c r="C10023" s="319"/>
      <c r="D10023" s="319"/>
    </row>
    <row r="10024" spans="3:4">
      <c r="C10024" s="319"/>
      <c r="D10024" s="319"/>
    </row>
    <row r="10025" spans="3:4">
      <c r="C10025" s="319"/>
      <c r="D10025" s="319"/>
    </row>
    <row r="10026" spans="3:4">
      <c r="C10026" s="319"/>
      <c r="D10026" s="319"/>
    </row>
    <row r="10027" spans="3:4">
      <c r="C10027" s="319"/>
      <c r="D10027" s="319"/>
    </row>
    <row r="10028" spans="3:4">
      <c r="C10028" s="319"/>
      <c r="D10028" s="319"/>
    </row>
    <row r="10029" spans="3:4">
      <c r="C10029" s="319"/>
      <c r="D10029" s="319"/>
    </row>
    <row r="10030" spans="3:4">
      <c r="C10030" s="319"/>
      <c r="D10030" s="319"/>
    </row>
    <row r="10031" spans="3:4">
      <c r="C10031" s="319"/>
      <c r="D10031" s="319"/>
    </row>
    <row r="10032" spans="3:4">
      <c r="C10032" s="319"/>
      <c r="D10032" s="319"/>
    </row>
    <row r="10033" spans="3:4">
      <c r="C10033" s="319"/>
      <c r="D10033" s="319"/>
    </row>
    <row r="10034" spans="3:4">
      <c r="C10034" s="319"/>
      <c r="D10034" s="319"/>
    </row>
    <row r="10035" spans="3:4">
      <c r="C10035" s="319"/>
      <c r="D10035" s="319"/>
    </row>
    <row r="10036" spans="3:4">
      <c r="C10036" s="319"/>
      <c r="D10036" s="319"/>
    </row>
    <row r="10037" spans="3:4">
      <c r="C10037" s="319"/>
      <c r="D10037" s="319"/>
    </row>
    <row r="10038" spans="3:4">
      <c r="C10038" s="319"/>
      <c r="D10038" s="319"/>
    </row>
    <row r="10039" spans="3:4">
      <c r="C10039" s="319"/>
      <c r="D10039" s="319"/>
    </row>
    <row r="10040" spans="3:4">
      <c r="C10040" s="319"/>
      <c r="D10040" s="319"/>
    </row>
    <row r="10041" spans="3:4">
      <c r="C10041" s="319"/>
      <c r="D10041" s="319"/>
    </row>
    <row r="10042" spans="3:4">
      <c r="C10042" s="319"/>
      <c r="D10042" s="319"/>
    </row>
    <row r="10043" spans="3:4">
      <c r="C10043" s="319"/>
      <c r="D10043" s="319"/>
    </row>
    <row r="10044" spans="3:4">
      <c r="C10044" s="319"/>
      <c r="D10044" s="319"/>
    </row>
    <row r="10045" spans="3:4">
      <c r="C10045" s="319"/>
      <c r="D10045" s="319"/>
    </row>
    <row r="10046" spans="3:4">
      <c r="C10046" s="319"/>
      <c r="D10046" s="319"/>
    </row>
    <row r="10047" spans="3:4">
      <c r="C10047" s="319"/>
      <c r="D10047" s="319"/>
    </row>
    <row r="10048" spans="3:4">
      <c r="C10048" s="319"/>
      <c r="D10048" s="319"/>
    </row>
    <row r="10049" spans="3:4">
      <c r="C10049" s="319"/>
      <c r="D10049" s="319"/>
    </row>
    <row r="10050" spans="3:4">
      <c r="C10050" s="319"/>
      <c r="D10050" s="319"/>
    </row>
    <row r="10051" spans="3:4">
      <c r="C10051" s="319"/>
      <c r="D10051" s="319"/>
    </row>
    <row r="10052" spans="3:4">
      <c r="C10052" s="319"/>
      <c r="D10052" s="319"/>
    </row>
    <row r="10053" spans="3:4">
      <c r="C10053" s="319"/>
      <c r="D10053" s="319"/>
    </row>
    <row r="10054" spans="3:4">
      <c r="C10054" s="319"/>
      <c r="D10054" s="319"/>
    </row>
    <row r="10055" spans="3:4">
      <c r="C10055" s="319"/>
      <c r="D10055" s="319"/>
    </row>
    <row r="10056" spans="3:4">
      <c r="C10056" s="319"/>
      <c r="D10056" s="319"/>
    </row>
    <row r="10057" spans="3:4">
      <c r="C10057" s="319"/>
      <c r="D10057" s="319"/>
    </row>
    <row r="10058" spans="3:4">
      <c r="C10058" s="319"/>
      <c r="D10058" s="319"/>
    </row>
    <row r="10059" spans="3:4">
      <c r="C10059" s="319"/>
      <c r="D10059" s="319"/>
    </row>
    <row r="10060" spans="3:4">
      <c r="C10060" s="319"/>
      <c r="D10060" s="319"/>
    </row>
    <row r="10061" spans="3:4">
      <c r="C10061" s="319"/>
      <c r="D10061" s="319"/>
    </row>
    <row r="10062" spans="3:4">
      <c r="C10062" s="319"/>
      <c r="D10062" s="319"/>
    </row>
    <row r="10063" spans="3:4">
      <c r="C10063" s="319"/>
      <c r="D10063" s="319"/>
    </row>
    <row r="10064" spans="3:4">
      <c r="C10064" s="319"/>
      <c r="D10064" s="319"/>
    </row>
    <row r="10065" spans="3:4">
      <c r="C10065" s="319"/>
      <c r="D10065" s="319"/>
    </row>
    <row r="10066" spans="3:4">
      <c r="C10066" s="319"/>
      <c r="D10066" s="319"/>
    </row>
    <row r="10067" spans="3:4">
      <c r="C10067" s="319"/>
      <c r="D10067" s="319"/>
    </row>
    <row r="10068" spans="3:4">
      <c r="C10068" s="319"/>
      <c r="D10068" s="319"/>
    </row>
    <row r="10069" spans="3:4">
      <c r="C10069" s="319"/>
      <c r="D10069" s="319"/>
    </row>
    <row r="10070" spans="3:4">
      <c r="C10070" s="319"/>
      <c r="D10070" s="319"/>
    </row>
    <row r="10071" spans="3:4">
      <c r="C10071" s="319"/>
      <c r="D10071" s="319"/>
    </row>
    <row r="10072" spans="3:4">
      <c r="C10072" s="319"/>
      <c r="D10072" s="319"/>
    </row>
    <row r="10073" spans="3:4">
      <c r="C10073" s="319"/>
      <c r="D10073" s="319"/>
    </row>
    <row r="10074" spans="3:4">
      <c r="C10074" s="319"/>
      <c r="D10074" s="319"/>
    </row>
    <row r="10075" spans="3:4">
      <c r="C10075" s="319"/>
      <c r="D10075" s="319"/>
    </row>
    <row r="10076" spans="3:4">
      <c r="C10076" s="319"/>
      <c r="D10076" s="319"/>
    </row>
    <row r="10077" spans="3:4">
      <c r="C10077" s="319"/>
      <c r="D10077" s="319"/>
    </row>
    <row r="10078" spans="3:4">
      <c r="C10078" s="319"/>
      <c r="D10078" s="319"/>
    </row>
    <row r="10079" spans="3:4">
      <c r="C10079" s="319"/>
      <c r="D10079" s="319"/>
    </row>
    <row r="10080" spans="3:4">
      <c r="C10080" s="319"/>
      <c r="D10080" s="319"/>
    </row>
    <row r="10081" spans="3:4">
      <c r="C10081" s="319"/>
      <c r="D10081" s="319"/>
    </row>
    <row r="10082" spans="3:4">
      <c r="C10082" s="319"/>
      <c r="D10082" s="319"/>
    </row>
    <row r="10083" spans="3:4">
      <c r="C10083" s="319"/>
      <c r="D10083" s="319"/>
    </row>
    <row r="10084" spans="3:4">
      <c r="C10084" s="319"/>
      <c r="D10084" s="319"/>
    </row>
    <row r="10085" spans="3:4">
      <c r="C10085" s="319"/>
      <c r="D10085" s="319"/>
    </row>
    <row r="10086" spans="3:4">
      <c r="C10086" s="319"/>
      <c r="D10086" s="319"/>
    </row>
    <row r="10087" spans="3:4">
      <c r="C10087" s="319"/>
      <c r="D10087" s="319"/>
    </row>
    <row r="10088" spans="3:4">
      <c r="C10088" s="319"/>
      <c r="D10088" s="319"/>
    </row>
    <row r="10089" spans="3:4">
      <c r="C10089" s="319"/>
      <c r="D10089" s="319"/>
    </row>
    <row r="10090" spans="3:4">
      <c r="C10090" s="319"/>
      <c r="D10090" s="319"/>
    </row>
    <row r="10091" spans="3:4">
      <c r="C10091" s="319"/>
      <c r="D10091" s="319"/>
    </row>
    <row r="10092" spans="3:4">
      <c r="C10092" s="319"/>
      <c r="D10092" s="319"/>
    </row>
    <row r="10093" spans="3:4">
      <c r="C10093" s="319"/>
      <c r="D10093" s="319"/>
    </row>
    <row r="10094" spans="3:4">
      <c r="C10094" s="319"/>
      <c r="D10094" s="319"/>
    </row>
    <row r="10095" spans="3:4">
      <c r="C10095" s="319"/>
      <c r="D10095" s="319"/>
    </row>
    <row r="10096" spans="3:4">
      <c r="C10096" s="319"/>
      <c r="D10096" s="319"/>
    </row>
    <row r="10097" spans="3:4">
      <c r="C10097" s="319"/>
      <c r="D10097" s="319"/>
    </row>
    <row r="10098" spans="3:4">
      <c r="C10098" s="319"/>
      <c r="D10098" s="319"/>
    </row>
    <row r="10099" spans="3:4">
      <c r="C10099" s="319"/>
      <c r="D10099" s="319"/>
    </row>
    <row r="10100" spans="3:4">
      <c r="C10100" s="319"/>
      <c r="D10100" s="319"/>
    </row>
    <row r="10101" spans="3:4">
      <c r="C10101" s="319"/>
      <c r="D10101" s="319"/>
    </row>
    <row r="10102" spans="3:4">
      <c r="C10102" s="319"/>
      <c r="D10102" s="319"/>
    </row>
    <row r="10103" spans="3:4">
      <c r="C10103" s="319"/>
      <c r="D10103" s="319"/>
    </row>
    <row r="10104" spans="3:4">
      <c r="C10104" s="319"/>
      <c r="D10104" s="319"/>
    </row>
    <row r="10105" spans="3:4">
      <c r="C10105" s="319"/>
      <c r="D10105" s="319"/>
    </row>
    <row r="10106" spans="3:4">
      <c r="C10106" s="319"/>
      <c r="D10106" s="319"/>
    </row>
    <row r="10107" spans="3:4">
      <c r="C10107" s="319"/>
      <c r="D10107" s="319"/>
    </row>
    <row r="10108" spans="3:4">
      <c r="C10108" s="319"/>
      <c r="D10108" s="319"/>
    </row>
    <row r="10109" spans="3:4">
      <c r="C10109" s="319"/>
      <c r="D10109" s="319"/>
    </row>
    <row r="10110" spans="3:4">
      <c r="C10110" s="319"/>
      <c r="D10110" s="319"/>
    </row>
    <row r="10111" spans="3:4">
      <c r="C10111" s="319"/>
      <c r="D10111" s="319"/>
    </row>
    <row r="10112" spans="3:4">
      <c r="C10112" s="319"/>
      <c r="D10112" s="319"/>
    </row>
    <row r="10113" spans="3:4">
      <c r="C10113" s="319"/>
      <c r="D10113" s="319"/>
    </row>
    <row r="10114" spans="3:4">
      <c r="C10114" s="319"/>
      <c r="D10114" s="319"/>
    </row>
    <row r="10115" spans="3:4">
      <c r="C10115" s="319"/>
      <c r="D10115" s="319"/>
    </row>
    <row r="10116" spans="3:4">
      <c r="C10116" s="319"/>
      <c r="D10116" s="319"/>
    </row>
    <row r="10117" spans="3:4">
      <c r="C10117" s="319"/>
      <c r="D10117" s="319"/>
    </row>
    <row r="10118" spans="3:4">
      <c r="C10118" s="319"/>
      <c r="D10118" s="319"/>
    </row>
    <row r="10119" spans="3:4">
      <c r="C10119" s="319"/>
      <c r="D10119" s="319"/>
    </row>
    <row r="10120" spans="3:4">
      <c r="C10120" s="319"/>
      <c r="D10120" s="319"/>
    </row>
    <row r="10121" spans="3:4">
      <c r="C10121" s="319"/>
      <c r="D10121" s="319"/>
    </row>
    <row r="10122" spans="3:4">
      <c r="C10122" s="319"/>
      <c r="D10122" s="319"/>
    </row>
    <row r="10123" spans="3:4">
      <c r="C10123" s="319"/>
      <c r="D10123" s="319"/>
    </row>
    <row r="10124" spans="3:4">
      <c r="C10124" s="319"/>
      <c r="D10124" s="319"/>
    </row>
    <row r="10125" spans="3:4">
      <c r="C10125" s="319"/>
      <c r="D10125" s="319"/>
    </row>
    <row r="10126" spans="3:4">
      <c r="C10126" s="319"/>
      <c r="D10126" s="319"/>
    </row>
    <row r="10127" spans="3:4">
      <c r="C10127" s="319"/>
      <c r="D10127" s="319"/>
    </row>
    <row r="10128" spans="3:4">
      <c r="C10128" s="319"/>
      <c r="D10128" s="319"/>
    </row>
    <row r="10129" spans="3:4">
      <c r="C10129" s="319"/>
      <c r="D10129" s="319"/>
    </row>
    <row r="10130" spans="3:4">
      <c r="C10130" s="319"/>
      <c r="D10130" s="319"/>
    </row>
    <row r="10131" spans="3:4">
      <c r="C10131" s="319"/>
      <c r="D10131" s="319"/>
    </row>
    <row r="10132" spans="3:4">
      <c r="C10132" s="319"/>
      <c r="D10132" s="319"/>
    </row>
    <row r="10133" spans="3:4">
      <c r="C10133" s="319"/>
      <c r="D10133" s="319"/>
    </row>
    <row r="10134" spans="3:4">
      <c r="C10134" s="319"/>
      <c r="D10134" s="319"/>
    </row>
    <row r="10135" spans="3:4">
      <c r="C10135" s="319"/>
      <c r="D10135" s="319"/>
    </row>
    <row r="10136" spans="3:4">
      <c r="C10136" s="319"/>
      <c r="D10136" s="319"/>
    </row>
    <row r="10137" spans="3:4">
      <c r="C10137" s="319"/>
      <c r="D10137" s="319"/>
    </row>
    <row r="10138" spans="3:4">
      <c r="C10138" s="319"/>
      <c r="D10138" s="319"/>
    </row>
    <row r="10139" spans="3:4">
      <c r="C10139" s="319"/>
      <c r="D10139" s="319"/>
    </row>
    <row r="10140" spans="3:4">
      <c r="C10140" s="319"/>
      <c r="D10140" s="319"/>
    </row>
    <row r="10141" spans="3:4">
      <c r="C10141" s="319"/>
      <c r="D10141" s="319"/>
    </row>
    <row r="10142" spans="3:4">
      <c r="C10142" s="319"/>
      <c r="D10142" s="319"/>
    </row>
    <row r="10143" spans="3:4">
      <c r="C10143" s="319"/>
      <c r="D10143" s="319"/>
    </row>
    <row r="10144" spans="3:4">
      <c r="C10144" s="319"/>
      <c r="D10144" s="319"/>
    </row>
    <row r="10145" spans="3:4">
      <c r="C10145" s="319"/>
      <c r="D10145" s="319"/>
    </row>
    <row r="10146" spans="3:4">
      <c r="C10146" s="319"/>
      <c r="D10146" s="319"/>
    </row>
    <row r="10147" spans="3:4">
      <c r="C10147" s="319"/>
      <c r="D10147" s="319"/>
    </row>
    <row r="10148" spans="3:4">
      <c r="C10148" s="319"/>
      <c r="D10148" s="319"/>
    </row>
    <row r="10149" spans="3:4">
      <c r="C10149" s="319"/>
      <c r="D10149" s="319"/>
    </row>
    <row r="10150" spans="3:4">
      <c r="C10150" s="319"/>
      <c r="D10150" s="319"/>
    </row>
    <row r="10151" spans="3:4">
      <c r="C10151" s="319"/>
      <c r="D10151" s="319"/>
    </row>
    <row r="10152" spans="3:4">
      <c r="C10152" s="319"/>
      <c r="D10152" s="319"/>
    </row>
    <row r="10153" spans="3:4">
      <c r="C10153" s="319"/>
      <c r="D10153" s="319"/>
    </row>
    <row r="10154" spans="3:4">
      <c r="C10154" s="319"/>
      <c r="D10154" s="319"/>
    </row>
    <row r="10155" spans="3:4">
      <c r="C10155" s="319"/>
      <c r="D10155" s="319"/>
    </row>
    <row r="10156" spans="3:4">
      <c r="C10156" s="319"/>
      <c r="D10156" s="319"/>
    </row>
    <row r="10157" spans="3:4">
      <c r="C10157" s="319"/>
      <c r="D10157" s="319"/>
    </row>
    <row r="10158" spans="3:4">
      <c r="C10158" s="319"/>
      <c r="D10158" s="319"/>
    </row>
    <row r="10159" spans="3:4">
      <c r="C10159" s="319"/>
      <c r="D10159" s="319"/>
    </row>
    <row r="10160" spans="3:4">
      <c r="C10160" s="319"/>
      <c r="D10160" s="319"/>
    </row>
    <row r="10161" spans="3:4">
      <c r="C10161" s="319"/>
      <c r="D10161" s="319"/>
    </row>
    <row r="10162" spans="3:4">
      <c r="C10162" s="319"/>
      <c r="D10162" s="319"/>
    </row>
    <row r="10163" spans="3:4">
      <c r="C10163" s="319"/>
      <c r="D10163" s="319"/>
    </row>
    <row r="10164" spans="3:4">
      <c r="C10164" s="319"/>
      <c r="D10164" s="319"/>
    </row>
    <row r="10165" spans="3:4">
      <c r="C10165" s="319"/>
      <c r="D10165" s="319"/>
    </row>
    <row r="10166" spans="3:4">
      <c r="C10166" s="319"/>
      <c r="D10166" s="319"/>
    </row>
    <row r="10167" spans="3:4">
      <c r="C10167" s="319"/>
      <c r="D10167" s="319"/>
    </row>
    <row r="10168" spans="3:4">
      <c r="C10168" s="319"/>
      <c r="D10168" s="319"/>
    </row>
    <row r="10169" spans="3:4">
      <c r="C10169" s="319"/>
      <c r="D10169" s="319"/>
    </row>
    <row r="10170" spans="3:4">
      <c r="C10170" s="319"/>
      <c r="D10170" s="319"/>
    </row>
    <row r="10171" spans="3:4">
      <c r="C10171" s="319"/>
      <c r="D10171" s="319"/>
    </row>
    <row r="10172" spans="3:4">
      <c r="C10172" s="319"/>
      <c r="D10172" s="319"/>
    </row>
    <row r="10173" spans="3:4">
      <c r="C10173" s="319"/>
      <c r="D10173" s="319"/>
    </row>
    <row r="10174" spans="3:4">
      <c r="C10174" s="319"/>
      <c r="D10174" s="319"/>
    </row>
    <row r="10175" spans="3:4">
      <c r="C10175" s="319"/>
      <c r="D10175" s="319"/>
    </row>
    <row r="10176" spans="3:4">
      <c r="C10176" s="319"/>
      <c r="D10176" s="319"/>
    </row>
    <row r="10177" spans="3:4">
      <c r="C10177" s="319"/>
      <c r="D10177" s="319"/>
    </row>
    <row r="10178" spans="3:4">
      <c r="C10178" s="319"/>
      <c r="D10178" s="319"/>
    </row>
    <row r="10179" spans="3:4">
      <c r="C10179" s="319"/>
      <c r="D10179" s="319"/>
    </row>
    <row r="10180" spans="3:4">
      <c r="C10180" s="319"/>
      <c r="D10180" s="319"/>
    </row>
    <row r="10181" spans="3:4">
      <c r="C10181" s="319"/>
      <c r="D10181" s="319"/>
    </row>
    <row r="10182" spans="3:4">
      <c r="C10182" s="319"/>
      <c r="D10182" s="319"/>
    </row>
    <row r="10183" spans="3:4">
      <c r="C10183" s="319"/>
      <c r="D10183" s="319"/>
    </row>
    <row r="10184" spans="3:4">
      <c r="C10184" s="319"/>
      <c r="D10184" s="319"/>
    </row>
    <row r="10185" spans="3:4">
      <c r="C10185" s="319"/>
      <c r="D10185" s="319"/>
    </row>
    <row r="10186" spans="3:4">
      <c r="C10186" s="319"/>
      <c r="D10186" s="319"/>
    </row>
    <row r="10187" spans="3:4">
      <c r="C10187" s="319"/>
      <c r="D10187" s="319"/>
    </row>
    <row r="10188" spans="3:4">
      <c r="C10188" s="319"/>
      <c r="D10188" s="319"/>
    </row>
    <row r="10189" spans="3:4">
      <c r="C10189" s="319"/>
      <c r="D10189" s="319"/>
    </row>
    <row r="10190" spans="3:4">
      <c r="C10190" s="319"/>
      <c r="D10190" s="319"/>
    </row>
    <row r="10191" spans="3:4">
      <c r="C10191" s="319"/>
      <c r="D10191" s="319"/>
    </row>
    <row r="10192" spans="3:4">
      <c r="C10192" s="319"/>
      <c r="D10192" s="319"/>
    </row>
    <row r="10193" spans="3:4">
      <c r="C10193" s="319"/>
      <c r="D10193" s="319"/>
    </row>
    <row r="10194" spans="3:4">
      <c r="C10194" s="319"/>
      <c r="D10194" s="319"/>
    </row>
    <row r="10195" spans="3:4">
      <c r="C10195" s="319"/>
      <c r="D10195" s="319"/>
    </row>
    <row r="10196" spans="3:4">
      <c r="C10196" s="319"/>
      <c r="D10196" s="319"/>
    </row>
    <row r="10197" spans="3:4">
      <c r="C10197" s="319"/>
      <c r="D10197" s="319"/>
    </row>
    <row r="10198" spans="3:4">
      <c r="C10198" s="319"/>
      <c r="D10198" s="319"/>
    </row>
    <row r="10199" spans="3:4">
      <c r="C10199" s="319"/>
      <c r="D10199" s="319"/>
    </row>
    <row r="10200" spans="3:4">
      <c r="C10200" s="319"/>
      <c r="D10200" s="319"/>
    </row>
    <row r="10201" spans="3:4">
      <c r="C10201" s="319"/>
      <c r="D10201" s="319"/>
    </row>
    <row r="10202" spans="3:4">
      <c r="C10202" s="319"/>
      <c r="D10202" s="319"/>
    </row>
    <row r="10203" spans="3:4">
      <c r="C10203" s="319"/>
      <c r="D10203" s="319"/>
    </row>
    <row r="10204" spans="3:4">
      <c r="C10204" s="319"/>
      <c r="D10204" s="319"/>
    </row>
    <row r="10205" spans="3:4">
      <c r="C10205" s="319"/>
      <c r="D10205" s="319"/>
    </row>
    <row r="10206" spans="3:4">
      <c r="C10206" s="319"/>
      <c r="D10206" s="319"/>
    </row>
    <row r="10207" spans="3:4">
      <c r="C10207" s="319"/>
      <c r="D10207" s="319"/>
    </row>
    <row r="10208" spans="3:4">
      <c r="C10208" s="319"/>
      <c r="D10208" s="319"/>
    </row>
    <row r="10209" spans="3:4">
      <c r="C10209" s="319"/>
      <c r="D10209" s="319"/>
    </row>
    <row r="10210" spans="3:4">
      <c r="C10210" s="319"/>
      <c r="D10210" s="319"/>
    </row>
    <row r="10211" spans="3:4">
      <c r="C10211" s="319"/>
      <c r="D10211" s="319"/>
    </row>
    <row r="10212" spans="3:4">
      <c r="C10212" s="319"/>
      <c r="D10212" s="319"/>
    </row>
    <row r="10213" spans="3:4">
      <c r="C10213" s="319"/>
      <c r="D10213" s="319"/>
    </row>
    <row r="10214" spans="3:4">
      <c r="C10214" s="319"/>
      <c r="D10214" s="319"/>
    </row>
    <row r="10215" spans="3:4">
      <c r="C10215" s="319"/>
      <c r="D10215" s="319"/>
    </row>
    <row r="10216" spans="3:4">
      <c r="C10216" s="319"/>
      <c r="D10216" s="319"/>
    </row>
    <row r="10217" spans="3:4">
      <c r="C10217" s="319"/>
      <c r="D10217" s="319"/>
    </row>
    <row r="10218" spans="3:4">
      <c r="C10218" s="319"/>
      <c r="D10218" s="319"/>
    </row>
    <row r="10219" spans="3:4">
      <c r="C10219" s="319"/>
      <c r="D10219" s="319"/>
    </row>
    <row r="10220" spans="3:4">
      <c r="C10220" s="319"/>
      <c r="D10220" s="319"/>
    </row>
    <row r="10221" spans="3:4">
      <c r="C10221" s="319"/>
      <c r="D10221" s="319"/>
    </row>
    <row r="10222" spans="3:4">
      <c r="C10222" s="319"/>
      <c r="D10222" s="319"/>
    </row>
    <row r="10223" spans="3:4">
      <c r="C10223" s="319"/>
      <c r="D10223" s="319"/>
    </row>
    <row r="10224" spans="3:4">
      <c r="C10224" s="319"/>
      <c r="D10224" s="319"/>
    </row>
    <row r="10225" spans="3:4">
      <c r="C10225" s="319"/>
      <c r="D10225" s="319"/>
    </row>
    <row r="10226" spans="3:4">
      <c r="C10226" s="319"/>
      <c r="D10226" s="319"/>
    </row>
    <row r="10227" spans="3:4">
      <c r="C10227" s="319"/>
      <c r="D10227" s="319"/>
    </row>
    <row r="10228" spans="3:4">
      <c r="C10228" s="319"/>
      <c r="D10228" s="319"/>
    </row>
    <row r="10229" spans="3:4">
      <c r="C10229" s="319"/>
      <c r="D10229" s="319"/>
    </row>
    <row r="10230" spans="3:4">
      <c r="C10230" s="319"/>
      <c r="D10230" s="319"/>
    </row>
    <row r="10231" spans="3:4">
      <c r="C10231" s="319"/>
      <c r="D10231" s="319"/>
    </row>
    <row r="10232" spans="3:4">
      <c r="C10232" s="319"/>
      <c r="D10232" s="319"/>
    </row>
    <row r="10233" spans="3:4">
      <c r="C10233" s="319"/>
      <c r="D10233" s="319"/>
    </row>
    <row r="10234" spans="3:4">
      <c r="C10234" s="319"/>
      <c r="D10234" s="319"/>
    </row>
    <row r="10235" spans="3:4">
      <c r="C10235" s="319"/>
      <c r="D10235" s="319"/>
    </row>
    <row r="10236" spans="3:4">
      <c r="C10236" s="319"/>
      <c r="D10236" s="319"/>
    </row>
    <row r="10237" spans="3:4">
      <c r="C10237" s="319"/>
      <c r="D10237" s="319"/>
    </row>
    <row r="10238" spans="3:4">
      <c r="C10238" s="319"/>
      <c r="D10238" s="319"/>
    </row>
    <row r="10239" spans="3:4">
      <c r="C10239" s="319"/>
      <c r="D10239" s="319"/>
    </row>
    <row r="10240" spans="3:4">
      <c r="C10240" s="319"/>
      <c r="D10240" s="319"/>
    </row>
    <row r="10241" spans="3:4">
      <c r="C10241" s="319"/>
      <c r="D10241" s="319"/>
    </row>
    <row r="10242" spans="3:4">
      <c r="C10242" s="319"/>
      <c r="D10242" s="319"/>
    </row>
    <row r="10243" spans="3:4">
      <c r="C10243" s="319"/>
      <c r="D10243" s="319"/>
    </row>
    <row r="10244" spans="3:4">
      <c r="C10244" s="319"/>
      <c r="D10244" s="319"/>
    </row>
    <row r="10245" spans="3:4">
      <c r="C10245" s="319"/>
      <c r="D10245" s="319"/>
    </row>
    <row r="10246" spans="3:4">
      <c r="C10246" s="319"/>
      <c r="D10246" s="319"/>
    </row>
    <row r="10247" spans="3:4">
      <c r="C10247" s="319"/>
      <c r="D10247" s="319"/>
    </row>
    <row r="10248" spans="3:4">
      <c r="C10248" s="319"/>
      <c r="D10248" s="319"/>
    </row>
    <row r="10249" spans="3:4">
      <c r="C10249" s="319"/>
      <c r="D10249" s="319"/>
    </row>
    <row r="10250" spans="3:4">
      <c r="C10250" s="319"/>
      <c r="D10250" s="319"/>
    </row>
    <row r="10251" spans="3:4">
      <c r="C10251" s="319"/>
      <c r="D10251" s="319"/>
    </row>
    <row r="10252" spans="3:4">
      <c r="C10252" s="319"/>
      <c r="D10252" s="319"/>
    </row>
    <row r="10253" spans="3:4">
      <c r="C10253" s="319"/>
      <c r="D10253" s="319"/>
    </row>
    <row r="10254" spans="3:4">
      <c r="C10254" s="319"/>
      <c r="D10254" s="319"/>
    </row>
    <row r="10255" spans="3:4">
      <c r="C10255" s="319"/>
      <c r="D10255" s="319"/>
    </row>
    <row r="10256" spans="3:4">
      <c r="C10256" s="319"/>
      <c r="D10256" s="319"/>
    </row>
    <row r="10257" spans="3:4">
      <c r="C10257" s="319"/>
      <c r="D10257" s="319"/>
    </row>
    <row r="10258" spans="3:4">
      <c r="C10258" s="319"/>
      <c r="D10258" s="319"/>
    </row>
    <row r="10259" spans="3:4">
      <c r="C10259" s="319"/>
      <c r="D10259" s="319"/>
    </row>
    <row r="10260" spans="3:4">
      <c r="C10260" s="319"/>
      <c r="D10260" s="319"/>
    </row>
    <row r="10261" spans="3:4">
      <c r="C10261" s="319"/>
      <c r="D10261" s="319"/>
    </row>
    <row r="10262" spans="3:4">
      <c r="C10262" s="319"/>
      <c r="D10262" s="319"/>
    </row>
    <row r="10263" spans="3:4">
      <c r="C10263" s="319"/>
      <c r="D10263" s="319"/>
    </row>
    <row r="10264" spans="3:4">
      <c r="C10264" s="319"/>
      <c r="D10264" s="319"/>
    </row>
    <row r="10265" spans="3:4">
      <c r="C10265" s="319"/>
      <c r="D10265" s="319"/>
    </row>
    <row r="10266" spans="3:4">
      <c r="C10266" s="319"/>
      <c r="D10266" s="319"/>
    </row>
    <row r="10267" spans="3:4">
      <c r="C10267" s="319"/>
      <c r="D10267" s="319"/>
    </row>
    <row r="10268" spans="3:4">
      <c r="C10268" s="319"/>
      <c r="D10268" s="319"/>
    </row>
    <row r="10269" spans="3:4">
      <c r="C10269" s="319"/>
      <c r="D10269" s="319"/>
    </row>
    <row r="10270" spans="3:4">
      <c r="C10270" s="319"/>
      <c r="D10270" s="319"/>
    </row>
    <row r="10271" spans="3:4">
      <c r="C10271" s="319"/>
      <c r="D10271" s="319"/>
    </row>
    <row r="10272" spans="3:4">
      <c r="C10272" s="319"/>
      <c r="D10272" s="319"/>
    </row>
    <row r="10273" spans="3:4">
      <c r="C10273" s="319"/>
      <c r="D10273" s="319"/>
    </row>
    <row r="10274" spans="3:4">
      <c r="C10274" s="319"/>
      <c r="D10274" s="319"/>
    </row>
    <row r="10275" spans="3:4">
      <c r="C10275" s="319"/>
      <c r="D10275" s="319"/>
    </row>
    <row r="10276" spans="3:4">
      <c r="C10276" s="319"/>
      <c r="D10276" s="319"/>
    </row>
    <row r="10277" spans="3:4">
      <c r="C10277" s="319"/>
      <c r="D10277" s="319"/>
    </row>
    <row r="10278" spans="3:4">
      <c r="C10278" s="319"/>
      <c r="D10278" s="319"/>
    </row>
    <row r="10279" spans="3:4">
      <c r="C10279" s="319"/>
      <c r="D10279" s="319"/>
    </row>
    <row r="10280" spans="3:4">
      <c r="C10280" s="319"/>
      <c r="D10280" s="319"/>
    </row>
    <row r="10281" spans="3:4">
      <c r="C10281" s="319"/>
      <c r="D10281" s="319"/>
    </row>
    <row r="10282" spans="3:4">
      <c r="C10282" s="319"/>
      <c r="D10282" s="319"/>
    </row>
    <row r="10283" spans="3:4">
      <c r="C10283" s="319"/>
      <c r="D10283" s="319"/>
    </row>
    <row r="10284" spans="3:4">
      <c r="C10284" s="319"/>
      <c r="D10284" s="319"/>
    </row>
    <row r="10285" spans="3:4">
      <c r="C10285" s="319"/>
      <c r="D10285" s="319"/>
    </row>
    <row r="10286" spans="3:4">
      <c r="C10286" s="319"/>
      <c r="D10286" s="319"/>
    </row>
    <row r="10287" spans="3:4">
      <c r="C10287" s="319"/>
      <c r="D10287" s="319"/>
    </row>
    <row r="10288" spans="3:4">
      <c r="C10288" s="319"/>
      <c r="D10288" s="319"/>
    </row>
    <row r="10289" spans="3:4">
      <c r="C10289" s="319"/>
      <c r="D10289" s="319"/>
    </row>
    <row r="10290" spans="3:4">
      <c r="C10290" s="319"/>
      <c r="D10290" s="319"/>
    </row>
    <row r="10291" spans="3:4">
      <c r="C10291" s="319"/>
      <c r="D10291" s="319"/>
    </row>
    <row r="10292" spans="3:4">
      <c r="C10292" s="319"/>
      <c r="D10292" s="319"/>
    </row>
    <row r="10293" spans="3:4">
      <c r="C10293" s="319"/>
      <c r="D10293" s="319"/>
    </row>
    <row r="10294" spans="3:4">
      <c r="C10294" s="319"/>
      <c r="D10294" s="319"/>
    </row>
    <row r="10295" spans="3:4">
      <c r="C10295" s="319"/>
      <c r="D10295" s="319"/>
    </row>
    <row r="10296" spans="3:4">
      <c r="C10296" s="319"/>
      <c r="D10296" s="319"/>
    </row>
    <row r="10297" spans="3:4">
      <c r="C10297" s="319"/>
      <c r="D10297" s="319"/>
    </row>
    <row r="10298" spans="3:4">
      <c r="C10298" s="319"/>
      <c r="D10298" s="319"/>
    </row>
    <row r="10299" spans="3:4">
      <c r="C10299" s="319"/>
      <c r="D10299" s="319"/>
    </row>
    <row r="10300" spans="3:4">
      <c r="C10300" s="319"/>
      <c r="D10300" s="319"/>
    </row>
    <row r="10301" spans="3:4">
      <c r="C10301" s="319"/>
      <c r="D10301" s="319"/>
    </row>
    <row r="10302" spans="3:4">
      <c r="C10302" s="319"/>
      <c r="D10302" s="319"/>
    </row>
    <row r="10303" spans="3:4">
      <c r="C10303" s="319"/>
      <c r="D10303" s="319"/>
    </row>
    <row r="10304" spans="3:4">
      <c r="C10304" s="319"/>
      <c r="D10304" s="319"/>
    </row>
    <row r="10305" spans="3:4">
      <c r="C10305" s="319"/>
      <c r="D10305" s="319"/>
    </row>
    <row r="10306" spans="3:4">
      <c r="C10306" s="319"/>
      <c r="D10306" s="319"/>
    </row>
    <row r="10307" spans="3:4">
      <c r="C10307" s="319"/>
      <c r="D10307" s="319"/>
    </row>
    <row r="10308" spans="3:4">
      <c r="C10308" s="319"/>
      <c r="D10308" s="319"/>
    </row>
    <row r="10309" spans="3:4">
      <c r="C10309" s="319"/>
      <c r="D10309" s="319"/>
    </row>
    <row r="10310" spans="3:4">
      <c r="C10310" s="319"/>
      <c r="D10310" s="319"/>
    </row>
    <row r="10311" spans="3:4">
      <c r="C10311" s="319"/>
      <c r="D10311" s="319"/>
    </row>
    <row r="10312" spans="3:4">
      <c r="C10312" s="319"/>
      <c r="D10312" s="319"/>
    </row>
    <row r="10313" spans="3:4">
      <c r="C10313" s="319"/>
      <c r="D10313" s="319"/>
    </row>
    <row r="10314" spans="3:4">
      <c r="C10314" s="319"/>
      <c r="D10314" s="319"/>
    </row>
    <row r="10315" spans="3:4">
      <c r="C10315" s="319"/>
      <c r="D10315" s="319"/>
    </row>
    <row r="10316" spans="3:4">
      <c r="C10316" s="319"/>
      <c r="D10316" s="319"/>
    </row>
    <row r="10317" spans="3:4">
      <c r="C10317" s="319"/>
      <c r="D10317" s="319"/>
    </row>
    <row r="10318" spans="3:4">
      <c r="C10318" s="319"/>
      <c r="D10318" s="319"/>
    </row>
    <row r="10319" spans="3:4">
      <c r="C10319" s="319"/>
      <c r="D10319" s="319"/>
    </row>
    <row r="10320" spans="3:4">
      <c r="C10320" s="319"/>
      <c r="D10320" s="319"/>
    </row>
    <row r="10321" spans="3:4">
      <c r="C10321" s="319"/>
      <c r="D10321" s="319"/>
    </row>
    <row r="10322" spans="3:4">
      <c r="C10322" s="319"/>
      <c r="D10322" s="319"/>
    </row>
    <row r="10323" spans="3:4">
      <c r="C10323" s="319"/>
      <c r="D10323" s="319"/>
    </row>
    <row r="10324" spans="3:4">
      <c r="C10324" s="319"/>
      <c r="D10324" s="319"/>
    </row>
    <row r="10325" spans="3:4">
      <c r="C10325" s="319"/>
      <c r="D10325" s="319"/>
    </row>
    <row r="10326" spans="3:4">
      <c r="C10326" s="319"/>
      <c r="D10326" s="319"/>
    </row>
    <row r="10327" spans="3:4">
      <c r="C10327" s="319"/>
      <c r="D10327" s="319"/>
    </row>
    <row r="10328" spans="3:4">
      <c r="C10328" s="319"/>
      <c r="D10328" s="319"/>
    </row>
    <row r="10329" spans="3:4">
      <c r="C10329" s="319"/>
      <c r="D10329" s="319"/>
    </row>
    <row r="10330" spans="3:4">
      <c r="C10330" s="319"/>
      <c r="D10330" s="319"/>
    </row>
    <row r="10331" spans="3:4">
      <c r="C10331" s="319"/>
      <c r="D10331" s="319"/>
    </row>
    <row r="10332" spans="3:4">
      <c r="C10332" s="319"/>
      <c r="D10332" s="319"/>
    </row>
    <row r="10333" spans="3:4">
      <c r="C10333" s="319"/>
      <c r="D10333" s="319"/>
    </row>
    <row r="10334" spans="3:4">
      <c r="C10334" s="319"/>
      <c r="D10334" s="319"/>
    </row>
    <row r="10335" spans="3:4">
      <c r="C10335" s="319"/>
      <c r="D10335" s="319"/>
    </row>
    <row r="10336" spans="3:4">
      <c r="C10336" s="319"/>
      <c r="D10336" s="319"/>
    </row>
    <row r="10337" spans="3:4">
      <c r="C10337" s="319"/>
      <c r="D10337" s="319"/>
    </row>
    <row r="10338" spans="3:4">
      <c r="C10338" s="319"/>
      <c r="D10338" s="319"/>
    </row>
    <row r="10339" spans="3:4">
      <c r="C10339" s="319"/>
      <c r="D10339" s="319"/>
    </row>
    <row r="10340" spans="3:4">
      <c r="C10340" s="319"/>
      <c r="D10340" s="319"/>
    </row>
    <row r="10341" spans="3:4">
      <c r="C10341" s="319"/>
      <c r="D10341" s="319"/>
    </row>
    <row r="10342" spans="3:4">
      <c r="C10342" s="319"/>
      <c r="D10342" s="319"/>
    </row>
    <row r="10343" spans="3:4">
      <c r="C10343" s="319"/>
      <c r="D10343" s="319"/>
    </row>
    <row r="10344" spans="3:4">
      <c r="C10344" s="319"/>
      <c r="D10344" s="319"/>
    </row>
    <row r="10345" spans="3:4">
      <c r="C10345" s="319"/>
      <c r="D10345" s="319"/>
    </row>
    <row r="10346" spans="3:4">
      <c r="C10346" s="319"/>
      <c r="D10346" s="319"/>
    </row>
    <row r="10347" spans="3:4">
      <c r="C10347" s="319"/>
      <c r="D10347" s="319"/>
    </row>
    <row r="10348" spans="3:4">
      <c r="C10348" s="319"/>
      <c r="D10348" s="319"/>
    </row>
    <row r="10349" spans="3:4">
      <c r="C10349" s="319"/>
      <c r="D10349" s="319"/>
    </row>
    <row r="10350" spans="3:4">
      <c r="C10350" s="319"/>
      <c r="D10350" s="319"/>
    </row>
    <row r="10351" spans="3:4">
      <c r="C10351" s="319"/>
      <c r="D10351" s="319"/>
    </row>
    <row r="10352" spans="3:4">
      <c r="C10352" s="319"/>
      <c r="D10352" s="319"/>
    </row>
    <row r="10353" spans="3:4">
      <c r="C10353" s="319"/>
      <c r="D10353" s="319"/>
    </row>
    <row r="10354" spans="3:4">
      <c r="C10354" s="319"/>
      <c r="D10354" s="319"/>
    </row>
    <row r="10355" spans="3:4">
      <c r="C10355" s="319"/>
      <c r="D10355" s="319"/>
    </row>
    <row r="10356" spans="3:4">
      <c r="C10356" s="319"/>
      <c r="D10356" s="319"/>
    </row>
    <row r="10357" spans="3:4">
      <c r="C10357" s="319"/>
      <c r="D10357" s="319"/>
    </row>
    <row r="10358" spans="3:4">
      <c r="C10358" s="319"/>
      <c r="D10358" s="319"/>
    </row>
    <row r="10359" spans="3:4">
      <c r="C10359" s="319"/>
      <c r="D10359" s="319"/>
    </row>
    <row r="10360" spans="3:4">
      <c r="C10360" s="319"/>
      <c r="D10360" s="319"/>
    </row>
    <row r="10361" spans="3:4">
      <c r="C10361" s="319"/>
      <c r="D10361" s="319"/>
    </row>
    <row r="10362" spans="3:4">
      <c r="C10362" s="319"/>
      <c r="D10362" s="319"/>
    </row>
    <row r="10363" spans="3:4">
      <c r="C10363" s="319"/>
      <c r="D10363" s="319"/>
    </row>
    <row r="10364" spans="3:4">
      <c r="C10364" s="319"/>
      <c r="D10364" s="319"/>
    </row>
    <row r="10365" spans="3:4">
      <c r="C10365" s="319"/>
      <c r="D10365" s="319"/>
    </row>
    <row r="10366" spans="3:4">
      <c r="C10366" s="319"/>
      <c r="D10366" s="319"/>
    </row>
    <row r="10367" spans="3:4">
      <c r="C10367" s="319"/>
      <c r="D10367" s="319"/>
    </row>
    <row r="10368" spans="3:4">
      <c r="C10368" s="319"/>
      <c r="D10368" s="319"/>
    </row>
    <row r="10369" spans="3:4">
      <c r="C10369" s="319"/>
      <c r="D10369" s="319"/>
    </row>
    <row r="10370" spans="3:4">
      <c r="C10370" s="319"/>
      <c r="D10370" s="319"/>
    </row>
    <row r="10371" spans="3:4">
      <c r="C10371" s="319"/>
      <c r="D10371" s="319"/>
    </row>
    <row r="10372" spans="3:4">
      <c r="C10372" s="319"/>
      <c r="D10372" s="319"/>
    </row>
    <row r="10373" spans="3:4">
      <c r="C10373" s="319"/>
      <c r="D10373" s="319"/>
    </row>
    <row r="10374" spans="3:4">
      <c r="C10374" s="319"/>
      <c r="D10374" s="319"/>
    </row>
    <row r="10375" spans="3:4">
      <c r="C10375" s="319"/>
      <c r="D10375" s="319"/>
    </row>
    <row r="10376" spans="3:4">
      <c r="C10376" s="319"/>
      <c r="D10376" s="319"/>
    </row>
    <row r="10377" spans="3:4">
      <c r="C10377" s="319"/>
      <c r="D10377" s="319"/>
    </row>
    <row r="10378" spans="3:4">
      <c r="C10378" s="319"/>
      <c r="D10378" s="319"/>
    </row>
    <row r="10379" spans="3:4">
      <c r="C10379" s="319"/>
      <c r="D10379" s="319"/>
    </row>
    <row r="10380" spans="3:4">
      <c r="C10380" s="319"/>
      <c r="D10380" s="319"/>
    </row>
    <row r="10381" spans="3:4">
      <c r="C10381" s="319"/>
      <c r="D10381" s="319"/>
    </row>
    <row r="10382" spans="3:4">
      <c r="C10382" s="319"/>
      <c r="D10382" s="319"/>
    </row>
    <row r="10383" spans="3:4">
      <c r="C10383" s="319"/>
      <c r="D10383" s="319"/>
    </row>
    <row r="10384" spans="3:4">
      <c r="C10384" s="319"/>
      <c r="D10384" s="319"/>
    </row>
    <row r="10385" spans="3:4">
      <c r="C10385" s="319"/>
      <c r="D10385" s="319"/>
    </row>
    <row r="10386" spans="3:4">
      <c r="C10386" s="319"/>
      <c r="D10386" s="319"/>
    </row>
    <row r="10387" spans="3:4">
      <c r="C10387" s="319"/>
      <c r="D10387" s="319"/>
    </row>
    <row r="10388" spans="3:4">
      <c r="C10388" s="319"/>
      <c r="D10388" s="319"/>
    </row>
    <row r="10389" spans="3:4">
      <c r="C10389" s="319"/>
      <c r="D10389" s="319"/>
    </row>
    <row r="10390" spans="3:4">
      <c r="C10390" s="319"/>
      <c r="D10390" s="319"/>
    </row>
    <row r="10391" spans="3:4">
      <c r="C10391" s="319"/>
      <c r="D10391" s="319"/>
    </row>
    <row r="10392" spans="3:4">
      <c r="C10392" s="319"/>
      <c r="D10392" s="319"/>
    </row>
    <row r="10393" spans="3:4">
      <c r="C10393" s="319"/>
      <c r="D10393" s="319"/>
    </row>
    <row r="10394" spans="3:4">
      <c r="C10394" s="319"/>
      <c r="D10394" s="319"/>
    </row>
    <row r="10395" spans="3:4">
      <c r="C10395" s="319"/>
      <c r="D10395" s="319"/>
    </row>
    <row r="10396" spans="3:4">
      <c r="C10396" s="319"/>
      <c r="D10396" s="319"/>
    </row>
    <row r="10397" spans="3:4">
      <c r="C10397" s="319"/>
      <c r="D10397" s="319"/>
    </row>
    <row r="10398" spans="3:4">
      <c r="C10398" s="319"/>
      <c r="D10398" s="319"/>
    </row>
    <row r="10399" spans="3:4">
      <c r="C10399" s="319"/>
      <c r="D10399" s="319"/>
    </row>
    <row r="10400" spans="3:4">
      <c r="C10400" s="319"/>
      <c r="D10400" s="319"/>
    </row>
    <row r="10401" spans="3:4">
      <c r="C10401" s="319"/>
      <c r="D10401" s="319"/>
    </row>
    <row r="10402" spans="3:4">
      <c r="C10402" s="319"/>
      <c r="D10402" s="319"/>
    </row>
    <row r="10403" spans="3:4">
      <c r="C10403" s="319"/>
      <c r="D10403" s="319"/>
    </row>
    <row r="10404" spans="3:4">
      <c r="C10404" s="319"/>
      <c r="D10404" s="319"/>
    </row>
    <row r="10405" spans="3:4">
      <c r="C10405" s="319"/>
      <c r="D10405" s="319"/>
    </row>
    <row r="10406" spans="3:4">
      <c r="C10406" s="319"/>
      <c r="D10406" s="319"/>
    </row>
    <row r="10407" spans="3:4">
      <c r="C10407" s="319"/>
      <c r="D10407" s="319"/>
    </row>
    <row r="10408" spans="3:4">
      <c r="C10408" s="319"/>
      <c r="D10408" s="319"/>
    </row>
    <row r="10409" spans="3:4">
      <c r="C10409" s="319"/>
      <c r="D10409" s="319"/>
    </row>
    <row r="10410" spans="3:4">
      <c r="C10410" s="319"/>
      <c r="D10410" s="319"/>
    </row>
    <row r="10411" spans="3:4">
      <c r="C10411" s="319"/>
      <c r="D10411" s="319"/>
    </row>
    <row r="10412" spans="3:4">
      <c r="C10412" s="319"/>
      <c r="D10412" s="319"/>
    </row>
    <row r="10413" spans="3:4">
      <c r="C10413" s="319"/>
      <c r="D10413" s="319"/>
    </row>
    <row r="10414" spans="3:4">
      <c r="C10414" s="319"/>
      <c r="D10414" s="319"/>
    </row>
    <row r="10415" spans="3:4">
      <c r="C10415" s="319"/>
      <c r="D10415" s="319"/>
    </row>
    <row r="10416" spans="3:4">
      <c r="C10416" s="319"/>
      <c r="D10416" s="319"/>
    </row>
    <row r="10417" spans="3:4">
      <c r="C10417" s="319"/>
      <c r="D10417" s="319"/>
    </row>
    <row r="10418" spans="3:4">
      <c r="C10418" s="319"/>
      <c r="D10418" s="319"/>
    </row>
    <row r="10419" spans="3:4">
      <c r="C10419" s="319"/>
      <c r="D10419" s="319"/>
    </row>
    <row r="10420" spans="3:4">
      <c r="C10420" s="319"/>
      <c r="D10420" s="319"/>
    </row>
    <row r="10421" spans="3:4">
      <c r="C10421" s="319"/>
      <c r="D10421" s="319"/>
    </row>
    <row r="10422" spans="3:4">
      <c r="C10422" s="319"/>
      <c r="D10422" s="319"/>
    </row>
    <row r="10423" spans="3:4">
      <c r="C10423" s="319"/>
      <c r="D10423" s="319"/>
    </row>
    <row r="10424" spans="3:4">
      <c r="C10424" s="319"/>
      <c r="D10424" s="319"/>
    </row>
    <row r="10425" spans="3:4">
      <c r="C10425" s="319"/>
      <c r="D10425" s="319"/>
    </row>
    <row r="10426" spans="3:4">
      <c r="C10426" s="319"/>
      <c r="D10426" s="319"/>
    </row>
    <row r="10427" spans="3:4">
      <c r="C10427" s="319"/>
      <c r="D10427" s="319"/>
    </row>
    <row r="10428" spans="3:4">
      <c r="C10428" s="319"/>
      <c r="D10428" s="319"/>
    </row>
    <row r="10429" spans="3:4">
      <c r="C10429" s="319"/>
      <c r="D10429" s="319"/>
    </row>
    <row r="10430" spans="3:4">
      <c r="C10430" s="319"/>
      <c r="D10430" s="319"/>
    </row>
    <row r="10431" spans="3:4">
      <c r="C10431" s="319"/>
      <c r="D10431" s="319"/>
    </row>
    <row r="10432" spans="3:4">
      <c r="C10432" s="319"/>
      <c r="D10432" s="319"/>
    </row>
    <row r="10433" spans="3:4">
      <c r="C10433" s="319"/>
      <c r="D10433" s="319"/>
    </row>
    <row r="10434" spans="3:4">
      <c r="C10434" s="319"/>
      <c r="D10434" s="319"/>
    </row>
    <row r="10435" spans="3:4">
      <c r="C10435" s="319"/>
      <c r="D10435" s="319"/>
    </row>
    <row r="10436" spans="3:4">
      <c r="C10436" s="319"/>
      <c r="D10436" s="319"/>
    </row>
    <row r="10437" spans="3:4">
      <c r="C10437" s="319"/>
      <c r="D10437" s="319"/>
    </row>
    <row r="10438" spans="3:4">
      <c r="C10438" s="319"/>
      <c r="D10438" s="319"/>
    </row>
    <row r="10439" spans="3:4">
      <c r="C10439" s="319"/>
      <c r="D10439" s="319"/>
    </row>
    <row r="10440" spans="3:4">
      <c r="C10440" s="319"/>
      <c r="D10440" s="319"/>
    </row>
    <row r="10441" spans="3:4">
      <c r="C10441" s="319"/>
      <c r="D10441" s="319"/>
    </row>
    <row r="10442" spans="3:4">
      <c r="C10442" s="319"/>
      <c r="D10442" s="319"/>
    </row>
    <row r="10443" spans="3:4">
      <c r="C10443" s="319"/>
      <c r="D10443" s="319"/>
    </row>
    <row r="10444" spans="3:4">
      <c r="C10444" s="319"/>
      <c r="D10444" s="319"/>
    </row>
    <row r="10445" spans="3:4">
      <c r="C10445" s="319"/>
      <c r="D10445" s="319"/>
    </row>
    <row r="10446" spans="3:4">
      <c r="C10446" s="319"/>
      <c r="D10446" s="319"/>
    </row>
    <row r="10447" spans="3:4">
      <c r="C10447" s="319"/>
      <c r="D10447" s="319"/>
    </row>
    <row r="10448" spans="3:4">
      <c r="C10448" s="319"/>
      <c r="D10448" s="319"/>
    </row>
    <row r="10449" spans="3:4">
      <c r="C10449" s="319"/>
      <c r="D10449" s="319"/>
    </row>
    <row r="10450" spans="3:4">
      <c r="C10450" s="319"/>
      <c r="D10450" s="319"/>
    </row>
    <row r="10451" spans="3:4">
      <c r="C10451" s="319"/>
      <c r="D10451" s="319"/>
    </row>
    <row r="10452" spans="3:4">
      <c r="C10452" s="319"/>
      <c r="D10452" s="319"/>
    </row>
    <row r="10453" spans="3:4">
      <c r="C10453" s="319"/>
      <c r="D10453" s="319"/>
    </row>
    <row r="10454" spans="3:4">
      <c r="C10454" s="319"/>
      <c r="D10454" s="319"/>
    </row>
    <row r="10455" spans="3:4">
      <c r="C10455" s="319"/>
      <c r="D10455" s="319"/>
    </row>
    <row r="10456" spans="3:4">
      <c r="C10456" s="319"/>
      <c r="D10456" s="319"/>
    </row>
    <row r="10457" spans="3:4">
      <c r="C10457" s="319"/>
      <c r="D10457" s="319"/>
    </row>
    <row r="10458" spans="3:4">
      <c r="C10458" s="319"/>
      <c r="D10458" s="319"/>
    </row>
    <row r="10459" spans="3:4">
      <c r="C10459" s="319"/>
      <c r="D10459" s="319"/>
    </row>
    <row r="10460" spans="3:4">
      <c r="C10460" s="319"/>
      <c r="D10460" s="319"/>
    </row>
    <row r="10461" spans="3:4">
      <c r="C10461" s="319"/>
      <c r="D10461" s="319"/>
    </row>
    <row r="10462" spans="3:4">
      <c r="C10462" s="319"/>
      <c r="D10462" s="319"/>
    </row>
    <row r="10463" spans="3:4">
      <c r="C10463" s="319"/>
      <c r="D10463" s="319"/>
    </row>
    <row r="10464" spans="3:4">
      <c r="C10464" s="319"/>
      <c r="D10464" s="319"/>
    </row>
    <row r="10465" spans="3:4">
      <c r="C10465" s="319"/>
      <c r="D10465" s="319"/>
    </row>
    <row r="10466" spans="3:4">
      <c r="C10466" s="319"/>
      <c r="D10466" s="319"/>
    </row>
    <row r="10467" spans="3:4">
      <c r="C10467" s="319"/>
      <c r="D10467" s="319"/>
    </row>
    <row r="10468" spans="3:4">
      <c r="C10468" s="319"/>
      <c r="D10468" s="319"/>
    </row>
    <row r="10469" spans="3:4">
      <c r="C10469" s="319"/>
      <c r="D10469" s="319"/>
    </row>
    <row r="10470" spans="3:4">
      <c r="C10470" s="319"/>
      <c r="D10470" s="319"/>
    </row>
    <row r="10471" spans="3:4">
      <c r="C10471" s="319"/>
      <c r="D10471" s="319"/>
    </row>
    <row r="10472" spans="3:4">
      <c r="C10472" s="319"/>
      <c r="D10472" s="319"/>
    </row>
    <row r="10473" spans="3:4">
      <c r="C10473" s="319"/>
      <c r="D10473" s="319"/>
    </row>
    <row r="10474" spans="3:4">
      <c r="C10474" s="319"/>
      <c r="D10474" s="319"/>
    </row>
    <row r="10475" spans="3:4">
      <c r="C10475" s="319"/>
      <c r="D10475" s="319"/>
    </row>
    <row r="10476" spans="3:4">
      <c r="C10476" s="319"/>
      <c r="D10476" s="319"/>
    </row>
    <row r="10477" spans="3:4">
      <c r="C10477" s="319"/>
      <c r="D10477" s="319"/>
    </row>
    <row r="10478" spans="3:4">
      <c r="C10478" s="319"/>
      <c r="D10478" s="319"/>
    </row>
    <row r="10479" spans="3:4">
      <c r="C10479" s="319"/>
      <c r="D10479" s="319"/>
    </row>
    <row r="10480" spans="3:4">
      <c r="C10480" s="319"/>
      <c r="D10480" s="319"/>
    </row>
    <row r="10481" spans="3:4">
      <c r="C10481" s="319"/>
      <c r="D10481" s="319"/>
    </row>
    <row r="10482" spans="3:4">
      <c r="C10482" s="319"/>
      <c r="D10482" s="319"/>
    </row>
    <row r="10483" spans="3:4">
      <c r="C10483" s="319"/>
      <c r="D10483" s="319"/>
    </row>
    <row r="10484" spans="3:4">
      <c r="C10484" s="319"/>
      <c r="D10484" s="319"/>
    </row>
    <row r="10485" spans="3:4">
      <c r="C10485" s="319"/>
      <c r="D10485" s="319"/>
    </row>
    <row r="10486" spans="3:4">
      <c r="C10486" s="319"/>
      <c r="D10486" s="319"/>
    </row>
    <row r="10487" spans="3:4">
      <c r="C10487" s="319"/>
      <c r="D10487" s="319"/>
    </row>
    <row r="10488" spans="3:4">
      <c r="C10488" s="319"/>
      <c r="D10488" s="319"/>
    </row>
    <row r="10489" spans="3:4">
      <c r="C10489" s="319"/>
      <c r="D10489" s="319"/>
    </row>
    <row r="10490" spans="3:4">
      <c r="C10490" s="319"/>
      <c r="D10490" s="319"/>
    </row>
    <row r="10491" spans="3:4">
      <c r="C10491" s="319"/>
      <c r="D10491" s="319"/>
    </row>
    <row r="10492" spans="3:4">
      <c r="C10492" s="319"/>
      <c r="D10492" s="319"/>
    </row>
    <row r="10493" spans="3:4">
      <c r="C10493" s="319"/>
      <c r="D10493" s="319"/>
    </row>
    <row r="10494" spans="3:4">
      <c r="C10494" s="319"/>
      <c r="D10494" s="319"/>
    </row>
    <row r="10495" spans="3:4">
      <c r="C10495" s="319"/>
      <c r="D10495" s="319"/>
    </row>
    <row r="10496" spans="3:4">
      <c r="C10496" s="319"/>
      <c r="D10496" s="319"/>
    </row>
    <row r="10497" spans="3:4">
      <c r="C10497" s="319"/>
      <c r="D10497" s="319"/>
    </row>
    <row r="10498" spans="3:4">
      <c r="C10498" s="319"/>
      <c r="D10498" s="319"/>
    </row>
    <row r="10499" spans="3:4">
      <c r="C10499" s="319"/>
      <c r="D10499" s="319"/>
    </row>
    <row r="10500" spans="3:4">
      <c r="C10500" s="319"/>
      <c r="D10500" s="319"/>
    </row>
    <row r="10501" spans="3:4">
      <c r="C10501" s="319"/>
      <c r="D10501" s="319"/>
    </row>
    <row r="10502" spans="3:4">
      <c r="C10502" s="319"/>
      <c r="D10502" s="319"/>
    </row>
    <row r="10503" spans="3:4">
      <c r="C10503" s="319"/>
      <c r="D10503" s="319"/>
    </row>
    <row r="10504" spans="3:4">
      <c r="C10504" s="319"/>
      <c r="D10504" s="319"/>
    </row>
    <row r="10505" spans="3:4">
      <c r="C10505" s="319"/>
      <c r="D10505" s="319"/>
    </row>
    <row r="10506" spans="3:4">
      <c r="C10506" s="319"/>
      <c r="D10506" s="319"/>
    </row>
    <row r="10507" spans="3:4">
      <c r="C10507" s="319"/>
      <c r="D10507" s="319"/>
    </row>
    <row r="10508" spans="3:4">
      <c r="C10508" s="319"/>
      <c r="D10508" s="319"/>
    </row>
    <row r="10509" spans="3:4">
      <c r="C10509" s="319"/>
      <c r="D10509" s="319"/>
    </row>
    <row r="10510" spans="3:4">
      <c r="C10510" s="319"/>
      <c r="D10510" s="319"/>
    </row>
    <row r="10511" spans="3:4">
      <c r="C10511" s="319"/>
      <c r="D10511" s="319"/>
    </row>
    <row r="10512" spans="3:4">
      <c r="C10512" s="319"/>
      <c r="D10512" s="319"/>
    </row>
    <row r="10513" spans="3:4">
      <c r="C10513" s="319"/>
      <c r="D10513" s="319"/>
    </row>
    <row r="10514" spans="3:4">
      <c r="C10514" s="319"/>
      <c r="D10514" s="319"/>
    </row>
    <row r="10515" spans="3:4">
      <c r="C10515" s="319"/>
      <c r="D10515" s="319"/>
    </row>
    <row r="10516" spans="3:4">
      <c r="C10516" s="319"/>
      <c r="D10516" s="319"/>
    </row>
    <row r="10517" spans="3:4">
      <c r="C10517" s="319"/>
      <c r="D10517" s="319"/>
    </row>
    <row r="10518" spans="3:4">
      <c r="C10518" s="319"/>
      <c r="D10518" s="319"/>
    </row>
    <row r="10519" spans="3:4">
      <c r="C10519" s="319"/>
      <c r="D10519" s="319"/>
    </row>
    <row r="10520" spans="3:4">
      <c r="C10520" s="319"/>
      <c r="D10520" s="319"/>
    </row>
    <row r="10521" spans="3:4">
      <c r="C10521" s="319"/>
      <c r="D10521" s="319"/>
    </row>
    <row r="10522" spans="3:4">
      <c r="C10522" s="319"/>
      <c r="D10522" s="319"/>
    </row>
    <row r="10523" spans="3:4">
      <c r="C10523" s="319"/>
      <c r="D10523" s="319"/>
    </row>
    <row r="10524" spans="3:4">
      <c r="C10524" s="319"/>
      <c r="D10524" s="319"/>
    </row>
    <row r="10525" spans="3:4">
      <c r="C10525" s="319"/>
      <c r="D10525" s="319"/>
    </row>
    <row r="10526" spans="3:4">
      <c r="C10526" s="319"/>
      <c r="D10526" s="319"/>
    </row>
    <row r="10527" spans="3:4">
      <c r="C10527" s="319"/>
      <c r="D10527" s="319"/>
    </row>
    <row r="10528" spans="3:4">
      <c r="C10528" s="319"/>
      <c r="D10528" s="319"/>
    </row>
    <row r="10529" spans="3:4">
      <c r="C10529" s="319"/>
      <c r="D10529" s="319"/>
    </row>
    <row r="10530" spans="3:4">
      <c r="C10530" s="319"/>
      <c r="D10530" s="319"/>
    </row>
    <row r="10531" spans="3:4">
      <c r="C10531" s="319"/>
      <c r="D10531" s="319"/>
    </row>
    <row r="10532" spans="3:4">
      <c r="C10532" s="319"/>
      <c r="D10532" s="319"/>
    </row>
    <row r="10533" spans="3:4">
      <c r="C10533" s="319"/>
      <c r="D10533" s="319"/>
    </row>
    <row r="10534" spans="3:4">
      <c r="C10534" s="319"/>
      <c r="D10534" s="319"/>
    </row>
    <row r="10535" spans="3:4">
      <c r="C10535" s="319"/>
      <c r="D10535" s="319"/>
    </row>
    <row r="10536" spans="3:4">
      <c r="C10536" s="319"/>
      <c r="D10536" s="319"/>
    </row>
    <row r="10537" spans="3:4">
      <c r="C10537" s="319"/>
      <c r="D10537" s="319"/>
    </row>
    <row r="10538" spans="3:4">
      <c r="C10538" s="319"/>
      <c r="D10538" s="319"/>
    </row>
    <row r="10539" spans="3:4">
      <c r="C10539" s="319"/>
      <c r="D10539" s="319"/>
    </row>
    <row r="10540" spans="3:4">
      <c r="C10540" s="319"/>
      <c r="D10540" s="319"/>
    </row>
    <row r="10541" spans="3:4">
      <c r="C10541" s="319"/>
      <c r="D10541" s="319"/>
    </row>
    <row r="10542" spans="3:4">
      <c r="C10542" s="319"/>
      <c r="D10542" s="319"/>
    </row>
    <row r="10543" spans="3:4">
      <c r="C10543" s="319"/>
      <c r="D10543" s="319"/>
    </row>
    <row r="10544" spans="3:4">
      <c r="C10544" s="319"/>
      <c r="D10544" s="319"/>
    </row>
    <row r="10545" spans="3:4">
      <c r="C10545" s="319"/>
      <c r="D10545" s="319"/>
    </row>
    <row r="10546" spans="3:4">
      <c r="C10546" s="319"/>
      <c r="D10546" s="319"/>
    </row>
    <row r="10547" spans="3:4">
      <c r="C10547" s="319"/>
      <c r="D10547" s="319"/>
    </row>
    <row r="10548" spans="3:4">
      <c r="C10548" s="319"/>
      <c r="D10548" s="319"/>
    </row>
    <row r="10549" spans="3:4">
      <c r="C10549" s="319"/>
      <c r="D10549" s="319"/>
    </row>
    <row r="10550" spans="3:4">
      <c r="C10550" s="319"/>
      <c r="D10550" s="319"/>
    </row>
    <row r="10551" spans="3:4">
      <c r="C10551" s="319"/>
      <c r="D10551" s="319"/>
    </row>
    <row r="10552" spans="3:4">
      <c r="C10552" s="319"/>
      <c r="D10552" s="319"/>
    </row>
    <row r="10553" spans="3:4">
      <c r="C10553" s="319"/>
      <c r="D10553" s="319"/>
    </row>
    <row r="10554" spans="3:4">
      <c r="C10554" s="319"/>
      <c r="D10554" s="319"/>
    </row>
    <row r="10555" spans="3:4">
      <c r="C10555" s="319"/>
      <c r="D10555" s="319"/>
    </row>
    <row r="10556" spans="3:4">
      <c r="C10556" s="319"/>
      <c r="D10556" s="319"/>
    </row>
    <row r="10557" spans="3:4">
      <c r="C10557" s="319"/>
      <c r="D10557" s="319"/>
    </row>
    <row r="10558" spans="3:4">
      <c r="C10558" s="319"/>
      <c r="D10558" s="319"/>
    </row>
    <row r="10559" spans="3:4">
      <c r="C10559" s="319"/>
      <c r="D10559" s="319"/>
    </row>
    <row r="10560" spans="3:4">
      <c r="C10560" s="319"/>
      <c r="D10560" s="319"/>
    </row>
    <row r="10561" spans="3:4">
      <c r="C10561" s="319"/>
      <c r="D10561" s="319"/>
    </row>
    <row r="10562" spans="3:4">
      <c r="C10562" s="319"/>
      <c r="D10562" s="319"/>
    </row>
    <row r="10563" spans="3:4">
      <c r="C10563" s="319"/>
      <c r="D10563" s="319"/>
    </row>
    <row r="10564" spans="3:4">
      <c r="C10564" s="319"/>
      <c r="D10564" s="319"/>
    </row>
    <row r="10565" spans="3:4">
      <c r="C10565" s="319"/>
      <c r="D10565" s="319"/>
    </row>
    <row r="10566" spans="3:4">
      <c r="C10566" s="319"/>
      <c r="D10566" s="319"/>
    </row>
    <row r="10567" spans="3:4">
      <c r="C10567" s="319"/>
      <c r="D10567" s="319"/>
    </row>
    <row r="10568" spans="3:4">
      <c r="C10568" s="319"/>
      <c r="D10568" s="319"/>
    </row>
    <row r="10569" spans="3:4">
      <c r="C10569" s="319"/>
      <c r="D10569" s="319"/>
    </row>
    <row r="10570" spans="3:4">
      <c r="C10570" s="319"/>
      <c r="D10570" s="319"/>
    </row>
    <row r="10571" spans="3:4">
      <c r="C10571" s="319"/>
      <c r="D10571" s="319"/>
    </row>
    <row r="10572" spans="3:4">
      <c r="C10572" s="319"/>
      <c r="D10572" s="319"/>
    </row>
    <row r="10573" spans="3:4">
      <c r="C10573" s="319"/>
      <c r="D10573" s="319"/>
    </row>
    <row r="10574" spans="3:4">
      <c r="C10574" s="319"/>
      <c r="D10574" s="319"/>
    </row>
    <row r="10575" spans="3:4">
      <c r="C10575" s="319"/>
      <c r="D10575" s="319"/>
    </row>
    <row r="10576" spans="3:4">
      <c r="C10576" s="319"/>
      <c r="D10576" s="319"/>
    </row>
    <row r="10577" spans="3:4">
      <c r="C10577" s="319"/>
      <c r="D10577" s="319"/>
    </row>
    <row r="10578" spans="3:4">
      <c r="C10578" s="319"/>
      <c r="D10578" s="319"/>
    </row>
    <row r="10579" spans="3:4">
      <c r="C10579" s="319"/>
      <c r="D10579" s="319"/>
    </row>
    <row r="10580" spans="3:4">
      <c r="C10580" s="319"/>
      <c r="D10580" s="319"/>
    </row>
    <row r="10581" spans="3:4">
      <c r="C10581" s="319"/>
      <c r="D10581" s="319"/>
    </row>
    <row r="10582" spans="3:4">
      <c r="C10582" s="319"/>
      <c r="D10582" s="319"/>
    </row>
    <row r="10583" spans="3:4">
      <c r="C10583" s="319"/>
      <c r="D10583" s="319"/>
    </row>
    <row r="10584" spans="3:4">
      <c r="C10584" s="319"/>
      <c r="D10584" s="319"/>
    </row>
    <row r="10585" spans="3:4">
      <c r="C10585" s="319"/>
      <c r="D10585" s="319"/>
    </row>
    <row r="10586" spans="3:4">
      <c r="C10586" s="319"/>
      <c r="D10586" s="319"/>
    </row>
    <row r="10587" spans="3:4">
      <c r="C10587" s="319"/>
      <c r="D10587" s="319"/>
    </row>
    <row r="10588" spans="3:4">
      <c r="C10588" s="319"/>
      <c r="D10588" s="319"/>
    </row>
    <row r="10589" spans="3:4">
      <c r="C10589" s="319"/>
      <c r="D10589" s="319"/>
    </row>
    <row r="10590" spans="3:4">
      <c r="C10590" s="319"/>
      <c r="D10590" s="319"/>
    </row>
    <row r="10591" spans="3:4">
      <c r="C10591" s="319"/>
      <c r="D10591" s="319"/>
    </row>
    <row r="10592" spans="3:4">
      <c r="C10592" s="319"/>
      <c r="D10592" s="319"/>
    </row>
    <row r="10593" spans="3:4">
      <c r="C10593" s="319"/>
      <c r="D10593" s="319"/>
    </row>
    <row r="10594" spans="3:4">
      <c r="C10594" s="319"/>
      <c r="D10594" s="319"/>
    </row>
    <row r="10595" spans="3:4">
      <c r="C10595" s="319"/>
      <c r="D10595" s="319"/>
    </row>
    <row r="10596" spans="3:4">
      <c r="C10596" s="319"/>
      <c r="D10596" s="319"/>
    </row>
    <row r="10597" spans="3:4">
      <c r="C10597" s="319"/>
      <c r="D10597" s="319"/>
    </row>
    <row r="10598" spans="3:4">
      <c r="C10598" s="319"/>
      <c r="D10598" s="319"/>
    </row>
    <row r="10599" spans="3:4">
      <c r="C10599" s="319"/>
      <c r="D10599" s="319"/>
    </row>
    <row r="10600" spans="3:4">
      <c r="C10600" s="319"/>
      <c r="D10600" s="319"/>
    </row>
    <row r="10601" spans="3:4">
      <c r="C10601" s="319"/>
      <c r="D10601" s="319"/>
    </row>
    <row r="10602" spans="3:4">
      <c r="C10602" s="319"/>
      <c r="D10602" s="319"/>
    </row>
    <row r="10603" spans="3:4">
      <c r="C10603" s="319"/>
      <c r="D10603" s="319"/>
    </row>
    <row r="10604" spans="3:4">
      <c r="C10604" s="319"/>
      <c r="D10604" s="319"/>
    </row>
    <row r="10605" spans="3:4">
      <c r="C10605" s="319"/>
      <c r="D10605" s="319"/>
    </row>
    <row r="10606" spans="3:4">
      <c r="C10606" s="319"/>
      <c r="D10606" s="319"/>
    </row>
    <row r="10607" spans="3:4">
      <c r="C10607" s="319"/>
      <c r="D10607" s="319"/>
    </row>
    <row r="10608" spans="3:4">
      <c r="C10608" s="319"/>
      <c r="D10608" s="319"/>
    </row>
    <row r="10609" spans="3:4">
      <c r="C10609" s="319"/>
      <c r="D10609" s="319"/>
    </row>
    <row r="10610" spans="3:4">
      <c r="C10610" s="319"/>
      <c r="D10610" s="319"/>
    </row>
    <row r="10611" spans="3:4">
      <c r="C10611" s="319"/>
      <c r="D10611" s="319"/>
    </row>
    <row r="10612" spans="3:4">
      <c r="C10612" s="319"/>
      <c r="D10612" s="319"/>
    </row>
    <row r="10613" spans="3:4">
      <c r="C10613" s="319"/>
      <c r="D10613" s="319"/>
    </row>
    <row r="10614" spans="3:4">
      <c r="C10614" s="319"/>
      <c r="D10614" s="319"/>
    </row>
    <row r="10615" spans="3:4">
      <c r="C10615" s="319"/>
      <c r="D10615" s="319"/>
    </row>
    <row r="10616" spans="3:4">
      <c r="C10616" s="319"/>
      <c r="D10616" s="319"/>
    </row>
    <row r="10617" spans="3:4">
      <c r="C10617" s="319"/>
      <c r="D10617" s="319"/>
    </row>
    <row r="10618" spans="3:4">
      <c r="C10618" s="319"/>
      <c r="D10618" s="319"/>
    </row>
    <row r="10619" spans="3:4">
      <c r="C10619" s="319"/>
      <c r="D10619" s="319"/>
    </row>
    <row r="10620" spans="3:4">
      <c r="C10620" s="319"/>
      <c r="D10620" s="319"/>
    </row>
    <row r="10621" spans="3:4">
      <c r="C10621" s="319"/>
      <c r="D10621" s="319"/>
    </row>
    <row r="10622" spans="3:4">
      <c r="C10622" s="319"/>
      <c r="D10622" s="319"/>
    </row>
    <row r="10623" spans="3:4">
      <c r="C10623" s="319"/>
      <c r="D10623" s="319"/>
    </row>
    <row r="10624" spans="3:4">
      <c r="C10624" s="319"/>
      <c r="D10624" s="319"/>
    </row>
    <row r="10625" spans="3:4">
      <c r="C10625" s="319"/>
      <c r="D10625" s="319"/>
    </row>
    <row r="10626" spans="3:4">
      <c r="C10626" s="319"/>
      <c r="D10626" s="319"/>
    </row>
    <row r="10627" spans="3:4">
      <c r="C10627" s="319"/>
      <c r="D10627" s="319"/>
    </row>
    <row r="10628" spans="3:4">
      <c r="C10628" s="319"/>
      <c r="D10628" s="319"/>
    </row>
    <row r="10629" spans="3:4">
      <c r="C10629" s="319"/>
      <c r="D10629" s="319"/>
    </row>
    <row r="10630" spans="3:4">
      <c r="C10630" s="319"/>
      <c r="D10630" s="319"/>
    </row>
    <row r="10631" spans="3:4">
      <c r="C10631" s="319"/>
      <c r="D10631" s="319"/>
    </row>
    <row r="10632" spans="3:4">
      <c r="C10632" s="319"/>
      <c r="D10632" s="319"/>
    </row>
    <row r="10633" spans="3:4">
      <c r="C10633" s="319"/>
      <c r="D10633" s="319"/>
    </row>
    <row r="10634" spans="3:4">
      <c r="C10634" s="319"/>
      <c r="D10634" s="319"/>
    </row>
    <row r="10635" spans="3:4">
      <c r="C10635" s="319"/>
      <c r="D10635" s="319"/>
    </row>
    <row r="10636" spans="3:4">
      <c r="C10636" s="319"/>
      <c r="D10636" s="319"/>
    </row>
    <row r="10637" spans="3:4">
      <c r="C10637" s="319"/>
      <c r="D10637" s="319"/>
    </row>
    <row r="10638" spans="3:4">
      <c r="C10638" s="319"/>
      <c r="D10638" s="319"/>
    </row>
    <row r="10639" spans="3:4">
      <c r="C10639" s="319"/>
      <c r="D10639" s="319"/>
    </row>
    <row r="10640" spans="3:4">
      <c r="C10640" s="319"/>
      <c r="D10640" s="319"/>
    </row>
    <row r="10641" spans="3:4">
      <c r="C10641" s="319"/>
      <c r="D10641" s="319"/>
    </row>
    <row r="10642" spans="3:4">
      <c r="C10642" s="319"/>
      <c r="D10642" s="319"/>
    </row>
    <row r="10643" spans="3:4">
      <c r="C10643" s="319"/>
      <c r="D10643" s="319"/>
    </row>
    <row r="10644" spans="3:4">
      <c r="C10644" s="319"/>
      <c r="D10644" s="319"/>
    </row>
    <row r="10645" spans="3:4">
      <c r="C10645" s="319"/>
      <c r="D10645" s="319"/>
    </row>
    <row r="10646" spans="3:4">
      <c r="C10646" s="319"/>
      <c r="D10646" s="319"/>
    </row>
    <row r="10647" spans="3:4">
      <c r="C10647" s="319"/>
      <c r="D10647" s="319"/>
    </row>
    <row r="10648" spans="3:4">
      <c r="C10648" s="319"/>
      <c r="D10648" s="319"/>
    </row>
    <row r="10649" spans="3:4">
      <c r="C10649" s="319"/>
      <c r="D10649" s="319"/>
    </row>
    <row r="10650" spans="3:4">
      <c r="C10650" s="319"/>
      <c r="D10650" s="319"/>
    </row>
    <row r="10651" spans="3:4">
      <c r="C10651" s="319"/>
      <c r="D10651" s="319"/>
    </row>
    <row r="10652" spans="3:4">
      <c r="C10652" s="319"/>
      <c r="D10652" s="319"/>
    </row>
    <row r="10653" spans="3:4">
      <c r="C10653" s="319"/>
      <c r="D10653" s="319"/>
    </row>
    <row r="10654" spans="3:4">
      <c r="C10654" s="319"/>
      <c r="D10654" s="319"/>
    </row>
    <row r="10655" spans="3:4">
      <c r="C10655" s="319"/>
      <c r="D10655" s="319"/>
    </row>
    <row r="10656" spans="3:4">
      <c r="C10656" s="319"/>
      <c r="D10656" s="319"/>
    </row>
    <row r="10657" spans="3:4">
      <c r="C10657" s="319"/>
      <c r="D10657" s="319"/>
    </row>
    <row r="10658" spans="3:4">
      <c r="C10658" s="319"/>
      <c r="D10658" s="319"/>
    </row>
    <row r="10659" spans="3:4">
      <c r="C10659" s="319"/>
      <c r="D10659" s="319"/>
    </row>
    <row r="10660" spans="3:4">
      <c r="C10660" s="319"/>
      <c r="D10660" s="319"/>
    </row>
    <row r="10661" spans="3:4">
      <c r="C10661" s="319"/>
      <c r="D10661" s="319"/>
    </row>
    <row r="10662" spans="3:4">
      <c r="C10662" s="319"/>
      <c r="D10662" s="319"/>
    </row>
    <row r="10663" spans="3:4">
      <c r="C10663" s="319"/>
      <c r="D10663" s="319"/>
    </row>
    <row r="10664" spans="3:4">
      <c r="C10664" s="319"/>
      <c r="D10664" s="319"/>
    </row>
    <row r="10665" spans="3:4">
      <c r="C10665" s="319"/>
      <c r="D10665" s="319"/>
    </row>
    <row r="10666" spans="3:4">
      <c r="C10666" s="319"/>
      <c r="D10666" s="319"/>
    </row>
    <row r="10667" spans="3:4">
      <c r="C10667" s="319"/>
      <c r="D10667" s="319"/>
    </row>
    <row r="10668" spans="3:4">
      <c r="C10668" s="319"/>
      <c r="D10668" s="319"/>
    </row>
    <row r="10669" spans="3:4">
      <c r="C10669" s="319"/>
      <c r="D10669" s="319"/>
    </row>
    <row r="10670" spans="3:4">
      <c r="C10670" s="319"/>
      <c r="D10670" s="319"/>
    </row>
    <row r="10671" spans="3:4">
      <c r="C10671" s="319"/>
      <c r="D10671" s="319"/>
    </row>
    <row r="10672" spans="3:4">
      <c r="C10672" s="319"/>
      <c r="D10672" s="319"/>
    </row>
    <row r="10673" spans="3:4">
      <c r="C10673" s="319"/>
      <c r="D10673" s="319"/>
    </row>
    <row r="10674" spans="3:4">
      <c r="C10674" s="319"/>
      <c r="D10674" s="319"/>
    </row>
    <row r="10675" spans="3:4">
      <c r="C10675" s="319"/>
      <c r="D10675" s="319"/>
    </row>
    <row r="10676" spans="3:4">
      <c r="C10676" s="319"/>
      <c r="D10676" s="319"/>
    </row>
    <row r="10677" spans="3:4">
      <c r="C10677" s="319"/>
      <c r="D10677" s="319"/>
    </row>
    <row r="10678" spans="3:4">
      <c r="C10678" s="319"/>
      <c r="D10678" s="319"/>
    </row>
    <row r="10679" spans="3:4">
      <c r="C10679" s="319"/>
      <c r="D10679" s="319"/>
    </row>
    <row r="10680" spans="3:4">
      <c r="C10680" s="319"/>
      <c r="D10680" s="319"/>
    </row>
    <row r="10681" spans="3:4">
      <c r="C10681" s="319"/>
      <c r="D10681" s="319"/>
    </row>
    <row r="10682" spans="3:4">
      <c r="C10682" s="319"/>
      <c r="D10682" s="319"/>
    </row>
    <row r="10683" spans="3:4">
      <c r="C10683" s="319"/>
      <c r="D10683" s="319"/>
    </row>
    <row r="10684" spans="3:4">
      <c r="C10684" s="319"/>
      <c r="D10684" s="319"/>
    </row>
    <row r="10685" spans="3:4">
      <c r="C10685" s="319"/>
      <c r="D10685" s="319"/>
    </row>
    <row r="10686" spans="3:4">
      <c r="C10686" s="319"/>
      <c r="D10686" s="319"/>
    </row>
    <row r="10687" spans="3:4">
      <c r="C10687" s="319"/>
      <c r="D10687" s="319"/>
    </row>
    <row r="10688" spans="3:4">
      <c r="C10688" s="319"/>
      <c r="D10688" s="319"/>
    </row>
    <row r="10689" spans="3:4">
      <c r="C10689" s="319"/>
      <c r="D10689" s="319"/>
    </row>
    <row r="10690" spans="3:4">
      <c r="C10690" s="319"/>
      <c r="D10690" s="319"/>
    </row>
    <row r="10691" spans="3:4">
      <c r="C10691" s="319"/>
      <c r="D10691" s="319"/>
    </row>
    <row r="10692" spans="3:4">
      <c r="C10692" s="319"/>
      <c r="D10692" s="319"/>
    </row>
    <row r="10693" spans="3:4">
      <c r="C10693" s="319"/>
      <c r="D10693" s="319"/>
    </row>
    <row r="10694" spans="3:4">
      <c r="C10694" s="319"/>
      <c r="D10694" s="319"/>
    </row>
    <row r="10695" spans="3:4">
      <c r="C10695" s="319"/>
      <c r="D10695" s="319"/>
    </row>
    <row r="10696" spans="3:4">
      <c r="C10696" s="319"/>
      <c r="D10696" s="319"/>
    </row>
    <row r="10697" spans="3:4">
      <c r="C10697" s="319"/>
      <c r="D10697" s="319"/>
    </row>
    <row r="10698" spans="3:4">
      <c r="C10698" s="319"/>
      <c r="D10698" s="319"/>
    </row>
    <row r="10699" spans="3:4">
      <c r="C10699" s="319"/>
      <c r="D10699" s="319"/>
    </row>
    <row r="10700" spans="3:4">
      <c r="C10700" s="319"/>
      <c r="D10700" s="319"/>
    </row>
    <row r="10701" spans="3:4">
      <c r="C10701" s="319"/>
      <c r="D10701" s="319"/>
    </row>
    <row r="10702" spans="3:4">
      <c r="C10702" s="319"/>
      <c r="D10702" s="319"/>
    </row>
    <row r="10703" spans="3:4">
      <c r="C10703" s="319"/>
      <c r="D10703" s="319"/>
    </row>
    <row r="10704" spans="3:4">
      <c r="C10704" s="319"/>
      <c r="D10704" s="319"/>
    </row>
    <row r="10705" spans="3:4">
      <c r="C10705" s="319"/>
      <c r="D10705" s="319"/>
    </row>
    <row r="10706" spans="3:4">
      <c r="C10706" s="319"/>
      <c r="D10706" s="319"/>
    </row>
    <row r="10707" spans="3:4">
      <c r="C10707" s="319"/>
      <c r="D10707" s="319"/>
    </row>
    <row r="10708" spans="3:4">
      <c r="C10708" s="319"/>
      <c r="D10708" s="319"/>
    </row>
    <row r="10709" spans="3:4">
      <c r="C10709" s="319"/>
      <c r="D10709" s="319"/>
    </row>
    <row r="10710" spans="3:4">
      <c r="C10710" s="319"/>
      <c r="D10710" s="319"/>
    </row>
    <row r="10711" spans="3:4">
      <c r="C10711" s="319"/>
      <c r="D10711" s="319"/>
    </row>
    <row r="10712" spans="3:4">
      <c r="C10712" s="319"/>
      <c r="D10712" s="319"/>
    </row>
    <row r="10713" spans="3:4">
      <c r="C10713" s="319"/>
      <c r="D10713" s="319"/>
    </row>
    <row r="10714" spans="3:4">
      <c r="C10714" s="319"/>
      <c r="D10714" s="319"/>
    </row>
    <row r="10715" spans="3:4">
      <c r="C10715" s="319"/>
      <c r="D10715" s="319"/>
    </row>
    <row r="10716" spans="3:4">
      <c r="C10716" s="319"/>
      <c r="D10716" s="319"/>
    </row>
    <row r="10717" spans="3:4">
      <c r="C10717" s="319"/>
      <c r="D10717" s="319"/>
    </row>
    <row r="10718" spans="3:4">
      <c r="C10718" s="319"/>
      <c r="D10718" s="319"/>
    </row>
    <row r="10719" spans="3:4">
      <c r="C10719" s="319"/>
      <c r="D10719" s="319"/>
    </row>
    <row r="10720" spans="3:4">
      <c r="C10720" s="319"/>
      <c r="D10720" s="319"/>
    </row>
    <row r="10721" spans="3:4">
      <c r="C10721" s="319"/>
      <c r="D10721" s="319"/>
    </row>
    <row r="10722" spans="3:4">
      <c r="C10722" s="319"/>
      <c r="D10722" s="319"/>
    </row>
    <row r="10723" spans="3:4">
      <c r="C10723" s="319"/>
      <c r="D10723" s="319"/>
    </row>
    <row r="10724" spans="3:4">
      <c r="C10724" s="319"/>
      <c r="D10724" s="319"/>
    </row>
    <row r="10725" spans="3:4">
      <c r="C10725" s="319"/>
      <c r="D10725" s="319"/>
    </row>
    <row r="10726" spans="3:4">
      <c r="C10726" s="319"/>
      <c r="D10726" s="319"/>
    </row>
    <row r="10727" spans="3:4">
      <c r="C10727" s="319"/>
      <c r="D10727" s="319"/>
    </row>
    <row r="10728" spans="3:4">
      <c r="C10728" s="319"/>
      <c r="D10728" s="319"/>
    </row>
    <row r="10729" spans="3:4">
      <c r="C10729" s="319"/>
      <c r="D10729" s="319"/>
    </row>
    <row r="10730" spans="3:4">
      <c r="C10730" s="319"/>
      <c r="D10730" s="319"/>
    </row>
    <row r="10731" spans="3:4">
      <c r="C10731" s="319"/>
      <c r="D10731" s="319"/>
    </row>
    <row r="10732" spans="3:4">
      <c r="C10732" s="319"/>
      <c r="D10732" s="319"/>
    </row>
    <row r="10733" spans="3:4">
      <c r="C10733" s="319"/>
      <c r="D10733" s="319"/>
    </row>
    <row r="10734" spans="3:4">
      <c r="C10734" s="319"/>
      <c r="D10734" s="319"/>
    </row>
    <row r="10735" spans="3:4">
      <c r="C10735" s="319"/>
      <c r="D10735" s="319"/>
    </row>
    <row r="10736" spans="3:4">
      <c r="C10736" s="319"/>
      <c r="D10736" s="319"/>
    </row>
    <row r="10737" spans="3:4">
      <c r="C10737" s="319"/>
      <c r="D10737" s="319"/>
    </row>
    <row r="10738" spans="3:4">
      <c r="C10738" s="319"/>
      <c r="D10738" s="319"/>
    </row>
    <row r="10739" spans="3:4">
      <c r="C10739" s="319"/>
      <c r="D10739" s="319"/>
    </row>
    <row r="10740" spans="3:4">
      <c r="C10740" s="319"/>
      <c r="D10740" s="319"/>
    </row>
    <row r="10741" spans="3:4">
      <c r="C10741" s="319"/>
      <c r="D10741" s="319"/>
    </row>
    <row r="10742" spans="3:4">
      <c r="C10742" s="319"/>
      <c r="D10742" s="319"/>
    </row>
    <row r="10743" spans="3:4">
      <c r="C10743" s="319"/>
      <c r="D10743" s="319"/>
    </row>
    <row r="10744" spans="3:4">
      <c r="C10744" s="319"/>
      <c r="D10744" s="319"/>
    </row>
    <row r="10745" spans="3:4">
      <c r="C10745" s="319"/>
      <c r="D10745" s="319"/>
    </row>
    <row r="10746" spans="3:4">
      <c r="C10746" s="319"/>
      <c r="D10746" s="319"/>
    </row>
    <row r="10747" spans="3:4">
      <c r="C10747" s="319"/>
      <c r="D10747" s="319"/>
    </row>
    <row r="10748" spans="3:4">
      <c r="C10748" s="319"/>
      <c r="D10748" s="319"/>
    </row>
    <row r="10749" spans="3:4">
      <c r="C10749" s="319"/>
      <c r="D10749" s="319"/>
    </row>
    <row r="10750" spans="3:4">
      <c r="C10750" s="319"/>
      <c r="D10750" s="319"/>
    </row>
    <row r="10751" spans="3:4">
      <c r="C10751" s="319"/>
      <c r="D10751" s="319"/>
    </row>
    <row r="10752" spans="3:4">
      <c r="C10752" s="319"/>
      <c r="D10752" s="319"/>
    </row>
    <row r="10753" spans="3:4">
      <c r="C10753" s="319"/>
      <c r="D10753" s="319"/>
    </row>
    <row r="10754" spans="3:4">
      <c r="C10754" s="319"/>
      <c r="D10754" s="319"/>
    </row>
    <row r="10755" spans="3:4">
      <c r="C10755" s="319"/>
      <c r="D10755" s="319"/>
    </row>
    <row r="10756" spans="3:4">
      <c r="C10756" s="319"/>
      <c r="D10756" s="319"/>
    </row>
    <row r="10757" spans="3:4">
      <c r="C10757" s="319"/>
      <c r="D10757" s="319"/>
    </row>
    <row r="10758" spans="3:4">
      <c r="C10758" s="319"/>
      <c r="D10758" s="319"/>
    </row>
    <row r="10759" spans="3:4">
      <c r="C10759" s="319"/>
      <c r="D10759" s="319"/>
    </row>
    <row r="10760" spans="3:4">
      <c r="C10760" s="319"/>
      <c r="D10760" s="319"/>
    </row>
    <row r="10761" spans="3:4">
      <c r="C10761" s="319"/>
      <c r="D10761" s="319"/>
    </row>
    <row r="10762" spans="3:4">
      <c r="C10762" s="319"/>
      <c r="D10762" s="319"/>
    </row>
    <row r="10763" spans="3:4">
      <c r="C10763" s="319"/>
      <c r="D10763" s="319"/>
    </row>
    <row r="10764" spans="3:4">
      <c r="C10764" s="319"/>
      <c r="D10764" s="319"/>
    </row>
    <row r="10765" spans="3:4">
      <c r="C10765" s="319"/>
      <c r="D10765" s="319"/>
    </row>
    <row r="10766" spans="3:4">
      <c r="C10766" s="319"/>
      <c r="D10766" s="319"/>
    </row>
    <row r="10767" spans="3:4">
      <c r="C10767" s="319"/>
      <c r="D10767" s="319"/>
    </row>
    <row r="10768" spans="3:4">
      <c r="C10768" s="319"/>
      <c r="D10768" s="319"/>
    </row>
    <row r="10769" spans="3:4">
      <c r="C10769" s="319"/>
      <c r="D10769" s="319"/>
    </row>
    <row r="10770" spans="3:4">
      <c r="C10770" s="319"/>
      <c r="D10770" s="319"/>
    </row>
    <row r="10771" spans="3:4">
      <c r="C10771" s="319"/>
      <c r="D10771" s="319"/>
    </row>
    <row r="10772" spans="3:4">
      <c r="C10772" s="319"/>
      <c r="D10772" s="319"/>
    </row>
    <row r="10773" spans="3:4">
      <c r="C10773" s="319"/>
      <c r="D10773" s="319"/>
    </row>
    <row r="10774" spans="3:4">
      <c r="C10774" s="319"/>
      <c r="D10774" s="319"/>
    </row>
    <row r="10775" spans="3:4">
      <c r="C10775" s="319"/>
      <c r="D10775" s="319"/>
    </row>
    <row r="10776" spans="3:4">
      <c r="C10776" s="319"/>
      <c r="D10776" s="319"/>
    </row>
    <row r="10777" spans="3:4">
      <c r="C10777" s="319"/>
      <c r="D10777" s="319"/>
    </row>
    <row r="10778" spans="3:4">
      <c r="C10778" s="319"/>
      <c r="D10778" s="319"/>
    </row>
    <row r="10779" spans="3:4">
      <c r="C10779" s="319"/>
      <c r="D10779" s="319"/>
    </row>
    <row r="10780" spans="3:4">
      <c r="C10780" s="319"/>
      <c r="D10780" s="319"/>
    </row>
    <row r="10781" spans="3:4">
      <c r="C10781" s="319"/>
      <c r="D10781" s="319"/>
    </row>
    <row r="10782" spans="3:4">
      <c r="C10782" s="319"/>
      <c r="D10782" s="319"/>
    </row>
    <row r="10783" spans="3:4">
      <c r="C10783" s="319"/>
      <c r="D10783" s="319"/>
    </row>
    <row r="10784" spans="3:4">
      <c r="C10784" s="319"/>
      <c r="D10784" s="319"/>
    </row>
    <row r="10785" spans="3:4">
      <c r="C10785" s="319"/>
      <c r="D10785" s="319"/>
    </row>
    <row r="10786" spans="3:4">
      <c r="C10786" s="319"/>
      <c r="D10786" s="319"/>
    </row>
    <row r="10787" spans="3:4">
      <c r="C10787" s="319"/>
      <c r="D10787" s="319"/>
    </row>
    <row r="10788" spans="3:4">
      <c r="C10788" s="319"/>
      <c r="D10788" s="319"/>
    </row>
    <row r="10789" spans="3:4">
      <c r="C10789" s="319"/>
      <c r="D10789" s="319"/>
    </row>
    <row r="10790" spans="3:4">
      <c r="C10790" s="319"/>
      <c r="D10790" s="319"/>
    </row>
    <row r="10791" spans="3:4">
      <c r="C10791" s="319"/>
      <c r="D10791" s="319"/>
    </row>
    <row r="10792" spans="3:4">
      <c r="C10792" s="319"/>
      <c r="D10792" s="319"/>
    </row>
    <row r="10793" spans="3:4">
      <c r="C10793" s="319"/>
      <c r="D10793" s="319"/>
    </row>
    <row r="10794" spans="3:4">
      <c r="C10794" s="319"/>
      <c r="D10794" s="319"/>
    </row>
    <row r="10795" spans="3:4">
      <c r="C10795" s="319"/>
      <c r="D10795" s="319"/>
    </row>
    <row r="10796" spans="3:4">
      <c r="C10796" s="319"/>
      <c r="D10796" s="319"/>
    </row>
    <row r="10797" spans="3:4">
      <c r="C10797" s="319"/>
      <c r="D10797" s="319"/>
    </row>
    <row r="10798" spans="3:4">
      <c r="C10798" s="319"/>
      <c r="D10798" s="319"/>
    </row>
    <row r="10799" spans="3:4">
      <c r="C10799" s="319"/>
      <c r="D10799" s="319"/>
    </row>
    <row r="10800" spans="3:4">
      <c r="C10800" s="319"/>
      <c r="D10800" s="319"/>
    </row>
    <row r="10801" spans="3:4">
      <c r="C10801" s="319"/>
      <c r="D10801" s="319"/>
    </row>
    <row r="10802" spans="3:4">
      <c r="C10802" s="319"/>
      <c r="D10802" s="319"/>
    </row>
    <row r="10803" spans="3:4">
      <c r="C10803" s="319"/>
      <c r="D10803" s="319"/>
    </row>
    <row r="10804" spans="3:4">
      <c r="C10804" s="319"/>
      <c r="D10804" s="319"/>
    </row>
    <row r="10805" spans="3:4">
      <c r="C10805" s="319"/>
      <c r="D10805" s="319"/>
    </row>
    <row r="10806" spans="3:4">
      <c r="C10806" s="319"/>
      <c r="D10806" s="319"/>
    </row>
    <row r="10807" spans="3:4">
      <c r="C10807" s="319"/>
      <c r="D10807" s="319"/>
    </row>
    <row r="10808" spans="3:4">
      <c r="C10808" s="319"/>
      <c r="D10808" s="319"/>
    </row>
    <row r="10809" spans="3:4">
      <c r="C10809" s="319"/>
      <c r="D10809" s="319"/>
    </row>
    <row r="10810" spans="3:4">
      <c r="C10810" s="319"/>
      <c r="D10810" s="319"/>
    </row>
    <row r="10811" spans="3:4">
      <c r="C10811" s="319"/>
      <c r="D10811" s="319"/>
    </row>
    <row r="10812" spans="3:4">
      <c r="C10812" s="319"/>
      <c r="D10812" s="319"/>
    </row>
    <row r="10813" spans="3:4">
      <c r="C10813" s="319"/>
      <c r="D10813" s="319"/>
    </row>
    <row r="10814" spans="3:4">
      <c r="C10814" s="319"/>
      <c r="D10814" s="319"/>
    </row>
    <row r="10815" spans="3:4">
      <c r="C10815" s="319"/>
      <c r="D10815" s="319"/>
    </row>
    <row r="10816" spans="3:4">
      <c r="C10816" s="319"/>
      <c r="D10816" s="319"/>
    </row>
    <row r="10817" spans="3:4">
      <c r="C10817" s="319"/>
      <c r="D10817" s="319"/>
    </row>
    <row r="10818" spans="3:4">
      <c r="C10818" s="319"/>
      <c r="D10818" s="319"/>
    </row>
    <row r="10819" spans="3:4">
      <c r="C10819" s="319"/>
      <c r="D10819" s="319"/>
    </row>
    <row r="10820" spans="3:4">
      <c r="C10820" s="319"/>
      <c r="D10820" s="319"/>
    </row>
    <row r="10821" spans="3:4">
      <c r="C10821" s="319"/>
      <c r="D10821" s="319"/>
    </row>
    <row r="10822" spans="3:4">
      <c r="C10822" s="319"/>
      <c r="D10822" s="319"/>
    </row>
    <row r="10823" spans="3:4">
      <c r="C10823" s="319"/>
      <c r="D10823" s="319"/>
    </row>
    <row r="10824" spans="3:4">
      <c r="C10824" s="319"/>
      <c r="D10824" s="319"/>
    </row>
    <row r="10825" spans="3:4">
      <c r="C10825" s="319"/>
      <c r="D10825" s="319"/>
    </row>
    <row r="10826" spans="3:4">
      <c r="C10826" s="319"/>
      <c r="D10826" s="319"/>
    </row>
    <row r="10827" spans="3:4">
      <c r="C10827" s="319"/>
      <c r="D10827" s="319"/>
    </row>
    <row r="10828" spans="3:4">
      <c r="C10828" s="319"/>
      <c r="D10828" s="319"/>
    </row>
    <row r="10829" spans="3:4">
      <c r="C10829" s="319"/>
      <c r="D10829" s="319"/>
    </row>
    <row r="10830" spans="3:4">
      <c r="C10830" s="319"/>
      <c r="D10830" s="319"/>
    </row>
    <row r="10831" spans="3:4">
      <c r="C10831" s="319"/>
      <c r="D10831" s="319"/>
    </row>
    <row r="10832" spans="3:4">
      <c r="C10832" s="319"/>
      <c r="D10832" s="319"/>
    </row>
    <row r="10833" spans="3:4">
      <c r="C10833" s="319"/>
      <c r="D10833" s="319"/>
    </row>
    <row r="10834" spans="3:4">
      <c r="C10834" s="319"/>
      <c r="D10834" s="319"/>
    </row>
    <row r="10835" spans="3:4">
      <c r="C10835" s="319"/>
      <c r="D10835" s="319"/>
    </row>
    <row r="10836" spans="3:4">
      <c r="C10836" s="319"/>
      <c r="D10836" s="319"/>
    </row>
    <row r="10837" spans="3:4">
      <c r="C10837" s="319"/>
      <c r="D10837" s="319"/>
    </row>
    <row r="10838" spans="3:4">
      <c r="C10838" s="319"/>
      <c r="D10838" s="319"/>
    </row>
    <row r="10839" spans="3:4">
      <c r="C10839" s="319"/>
      <c r="D10839" s="319"/>
    </row>
    <row r="10840" spans="3:4">
      <c r="C10840" s="319"/>
      <c r="D10840" s="319"/>
    </row>
    <row r="10841" spans="3:4">
      <c r="C10841" s="319"/>
      <c r="D10841" s="319"/>
    </row>
    <row r="10842" spans="3:4">
      <c r="C10842" s="319"/>
      <c r="D10842" s="319"/>
    </row>
    <row r="10843" spans="3:4">
      <c r="C10843" s="319"/>
      <c r="D10843" s="319"/>
    </row>
    <row r="10844" spans="3:4">
      <c r="C10844" s="319"/>
      <c r="D10844" s="319"/>
    </row>
    <row r="10845" spans="3:4">
      <c r="C10845" s="319"/>
      <c r="D10845" s="319"/>
    </row>
    <row r="10846" spans="3:4">
      <c r="C10846" s="319"/>
      <c r="D10846" s="319"/>
    </row>
    <row r="10847" spans="3:4">
      <c r="C10847" s="319"/>
      <c r="D10847" s="319"/>
    </row>
    <row r="10848" spans="3:4">
      <c r="C10848" s="319"/>
      <c r="D10848" s="319"/>
    </row>
    <row r="10849" spans="3:4">
      <c r="C10849" s="319"/>
      <c r="D10849" s="319"/>
    </row>
    <row r="10850" spans="3:4">
      <c r="C10850" s="319"/>
      <c r="D10850" s="319"/>
    </row>
    <row r="10851" spans="3:4">
      <c r="C10851" s="319"/>
      <c r="D10851" s="319"/>
    </row>
    <row r="10852" spans="3:4">
      <c r="C10852" s="319"/>
      <c r="D10852" s="319"/>
    </row>
    <row r="10853" spans="3:4">
      <c r="C10853" s="319"/>
      <c r="D10853" s="319"/>
    </row>
    <row r="10854" spans="3:4">
      <c r="C10854" s="319"/>
      <c r="D10854" s="319"/>
    </row>
    <row r="10855" spans="3:4">
      <c r="C10855" s="319"/>
      <c r="D10855" s="319"/>
    </row>
    <row r="10856" spans="3:4">
      <c r="C10856" s="319"/>
      <c r="D10856" s="319"/>
    </row>
    <row r="10857" spans="3:4">
      <c r="C10857" s="319"/>
      <c r="D10857" s="319"/>
    </row>
    <row r="10858" spans="3:4">
      <c r="C10858" s="319"/>
      <c r="D10858" s="319"/>
    </row>
    <row r="10859" spans="3:4">
      <c r="C10859" s="319"/>
      <c r="D10859" s="319"/>
    </row>
    <row r="10860" spans="3:4">
      <c r="C10860" s="319"/>
      <c r="D10860" s="319"/>
    </row>
    <row r="10861" spans="3:4">
      <c r="C10861" s="319"/>
      <c r="D10861" s="319"/>
    </row>
    <row r="10862" spans="3:4">
      <c r="C10862" s="319"/>
      <c r="D10862" s="319"/>
    </row>
    <row r="10863" spans="3:4">
      <c r="C10863" s="319"/>
      <c r="D10863" s="319"/>
    </row>
    <row r="10864" spans="3:4">
      <c r="C10864" s="319"/>
      <c r="D10864" s="319"/>
    </row>
    <row r="10865" spans="3:4">
      <c r="C10865" s="319"/>
      <c r="D10865" s="319"/>
    </row>
    <row r="10866" spans="3:4">
      <c r="C10866" s="319"/>
      <c r="D10866" s="319"/>
    </row>
    <row r="10867" spans="3:4">
      <c r="C10867" s="319"/>
      <c r="D10867" s="319"/>
    </row>
    <row r="10868" spans="3:4">
      <c r="C10868" s="319"/>
      <c r="D10868" s="319"/>
    </row>
    <row r="10869" spans="3:4">
      <c r="C10869" s="319"/>
      <c r="D10869" s="319"/>
    </row>
    <row r="10870" spans="3:4">
      <c r="C10870" s="319"/>
      <c r="D10870" s="319"/>
    </row>
    <row r="10871" spans="3:4">
      <c r="C10871" s="319"/>
      <c r="D10871" s="319"/>
    </row>
    <row r="10872" spans="3:4">
      <c r="C10872" s="319"/>
      <c r="D10872" s="319"/>
    </row>
    <row r="10873" spans="3:4">
      <c r="C10873" s="319"/>
      <c r="D10873" s="319"/>
    </row>
    <row r="10874" spans="3:4">
      <c r="C10874" s="319"/>
      <c r="D10874" s="319"/>
    </row>
    <row r="10875" spans="3:4">
      <c r="C10875" s="319"/>
      <c r="D10875" s="319"/>
    </row>
    <row r="10876" spans="3:4">
      <c r="C10876" s="319"/>
      <c r="D10876" s="319"/>
    </row>
    <row r="10877" spans="3:4">
      <c r="C10877" s="319"/>
      <c r="D10877" s="319"/>
    </row>
    <row r="10878" spans="3:4">
      <c r="C10878" s="319"/>
      <c r="D10878" s="319"/>
    </row>
    <row r="10879" spans="3:4">
      <c r="C10879" s="319"/>
      <c r="D10879" s="319"/>
    </row>
    <row r="10880" spans="3:4">
      <c r="C10880" s="319"/>
      <c r="D10880" s="319"/>
    </row>
    <row r="10881" spans="3:4">
      <c r="C10881" s="319"/>
      <c r="D10881" s="319"/>
    </row>
    <row r="10882" spans="3:4">
      <c r="C10882" s="319"/>
      <c r="D10882" s="319"/>
    </row>
    <row r="10883" spans="3:4">
      <c r="C10883" s="319"/>
      <c r="D10883" s="319"/>
    </row>
    <row r="10884" spans="3:4">
      <c r="C10884" s="319"/>
      <c r="D10884" s="319"/>
    </row>
    <row r="10885" spans="3:4">
      <c r="C10885" s="319"/>
      <c r="D10885" s="319"/>
    </row>
    <row r="10886" spans="3:4">
      <c r="C10886" s="319"/>
      <c r="D10886" s="319"/>
    </row>
    <row r="10887" spans="3:4">
      <c r="C10887" s="319"/>
      <c r="D10887" s="319"/>
    </row>
    <row r="10888" spans="3:4">
      <c r="C10888" s="319"/>
      <c r="D10888" s="319"/>
    </row>
    <row r="10889" spans="3:4">
      <c r="C10889" s="319"/>
      <c r="D10889" s="319"/>
    </row>
    <row r="10890" spans="3:4">
      <c r="C10890" s="319"/>
      <c r="D10890" s="319"/>
    </row>
    <row r="10891" spans="3:4">
      <c r="C10891" s="319"/>
      <c r="D10891" s="319"/>
    </row>
    <row r="10892" spans="3:4">
      <c r="C10892" s="319"/>
      <c r="D10892" s="319"/>
    </row>
    <row r="10893" spans="3:4">
      <c r="C10893" s="319"/>
      <c r="D10893" s="319"/>
    </row>
    <row r="10894" spans="3:4">
      <c r="C10894" s="319"/>
      <c r="D10894" s="319"/>
    </row>
    <row r="10895" spans="3:4">
      <c r="C10895" s="319"/>
      <c r="D10895" s="319"/>
    </row>
    <row r="10896" spans="3:4">
      <c r="C10896" s="319"/>
      <c r="D10896" s="319"/>
    </row>
    <row r="10897" spans="3:4">
      <c r="C10897" s="319"/>
      <c r="D10897" s="319"/>
    </row>
    <row r="10898" spans="3:4">
      <c r="C10898" s="319"/>
      <c r="D10898" s="319"/>
    </row>
    <row r="10899" spans="3:4">
      <c r="C10899" s="319"/>
      <c r="D10899" s="319"/>
    </row>
    <row r="10900" spans="3:4">
      <c r="C10900" s="319"/>
      <c r="D10900" s="319"/>
    </row>
    <row r="10901" spans="3:4">
      <c r="C10901" s="319"/>
      <c r="D10901" s="319"/>
    </row>
    <row r="10902" spans="3:4">
      <c r="C10902" s="319"/>
      <c r="D10902" s="319"/>
    </row>
    <row r="10903" spans="3:4">
      <c r="C10903" s="319"/>
      <c r="D10903" s="319"/>
    </row>
    <row r="10904" spans="3:4">
      <c r="C10904" s="319"/>
      <c r="D10904" s="319"/>
    </row>
    <row r="10905" spans="3:4">
      <c r="C10905" s="319"/>
      <c r="D10905" s="319"/>
    </row>
    <row r="10906" spans="3:4">
      <c r="C10906" s="319"/>
      <c r="D10906" s="319"/>
    </row>
    <row r="10907" spans="3:4">
      <c r="C10907" s="319"/>
      <c r="D10907" s="319"/>
    </row>
    <row r="10908" spans="3:4">
      <c r="C10908" s="319"/>
      <c r="D10908" s="319"/>
    </row>
    <row r="10909" spans="3:4">
      <c r="C10909" s="319"/>
      <c r="D10909" s="319"/>
    </row>
    <row r="10910" spans="3:4">
      <c r="C10910" s="319"/>
      <c r="D10910" s="319"/>
    </row>
    <row r="10911" spans="3:4">
      <c r="C10911" s="319"/>
      <c r="D10911" s="319"/>
    </row>
    <row r="10912" spans="3:4">
      <c r="C10912" s="319"/>
      <c r="D10912" s="319"/>
    </row>
    <row r="10913" spans="3:4">
      <c r="C10913" s="319"/>
      <c r="D10913" s="319"/>
    </row>
    <row r="10914" spans="3:4">
      <c r="C10914" s="319"/>
      <c r="D10914" s="319"/>
    </row>
    <row r="10915" spans="3:4">
      <c r="C10915" s="319"/>
      <c r="D10915" s="319"/>
    </row>
    <row r="10916" spans="3:4">
      <c r="C10916" s="319"/>
      <c r="D10916" s="319"/>
    </row>
    <row r="10917" spans="3:4">
      <c r="C10917" s="319"/>
      <c r="D10917" s="319"/>
    </row>
    <row r="10918" spans="3:4">
      <c r="C10918" s="319"/>
      <c r="D10918" s="319"/>
    </row>
    <row r="10919" spans="3:4">
      <c r="C10919" s="319"/>
      <c r="D10919" s="319"/>
    </row>
    <row r="10920" spans="3:4">
      <c r="C10920" s="319"/>
      <c r="D10920" s="319"/>
    </row>
    <row r="10921" spans="3:4">
      <c r="C10921" s="319"/>
      <c r="D10921" s="319"/>
    </row>
    <row r="10922" spans="3:4">
      <c r="C10922" s="319"/>
      <c r="D10922" s="319"/>
    </row>
    <row r="10923" spans="3:4">
      <c r="C10923" s="319"/>
      <c r="D10923" s="319"/>
    </row>
    <row r="10924" spans="3:4">
      <c r="C10924" s="319"/>
      <c r="D10924" s="319"/>
    </row>
    <row r="10925" spans="3:4">
      <c r="C10925" s="319"/>
      <c r="D10925" s="319"/>
    </row>
    <row r="10926" spans="3:4">
      <c r="C10926" s="319"/>
      <c r="D10926" s="319"/>
    </row>
    <row r="10927" spans="3:4">
      <c r="C10927" s="319"/>
      <c r="D10927" s="319"/>
    </row>
    <row r="10928" spans="3:4">
      <c r="C10928" s="319"/>
      <c r="D10928" s="319"/>
    </row>
    <row r="10929" spans="3:4">
      <c r="C10929" s="319"/>
      <c r="D10929" s="319"/>
    </row>
    <row r="10930" spans="3:4">
      <c r="C10930" s="319"/>
      <c r="D10930" s="319"/>
    </row>
    <row r="10931" spans="3:4">
      <c r="C10931" s="319"/>
      <c r="D10931" s="319"/>
    </row>
    <row r="10932" spans="3:4">
      <c r="C10932" s="319"/>
      <c r="D10932" s="319"/>
    </row>
    <row r="10933" spans="3:4">
      <c r="C10933" s="319"/>
      <c r="D10933" s="319"/>
    </row>
    <row r="10934" spans="3:4">
      <c r="C10934" s="319"/>
      <c r="D10934" s="319"/>
    </row>
    <row r="10935" spans="3:4">
      <c r="C10935" s="319"/>
      <c r="D10935" s="319"/>
    </row>
    <row r="10936" spans="3:4">
      <c r="C10936" s="319"/>
      <c r="D10936" s="319"/>
    </row>
    <row r="10937" spans="3:4">
      <c r="C10937" s="319"/>
      <c r="D10937" s="319"/>
    </row>
    <row r="10938" spans="3:4">
      <c r="C10938" s="319"/>
      <c r="D10938" s="319"/>
    </row>
    <row r="10939" spans="3:4">
      <c r="C10939" s="319"/>
      <c r="D10939" s="319"/>
    </row>
    <row r="10940" spans="3:4">
      <c r="C10940" s="319"/>
      <c r="D10940" s="319"/>
    </row>
    <row r="10941" spans="3:4">
      <c r="C10941" s="319"/>
      <c r="D10941" s="319"/>
    </row>
    <row r="10942" spans="3:4">
      <c r="C10942" s="319"/>
      <c r="D10942" s="319"/>
    </row>
    <row r="10943" spans="3:4">
      <c r="C10943" s="319"/>
      <c r="D10943" s="319"/>
    </row>
    <row r="10944" spans="3:4">
      <c r="C10944" s="319"/>
      <c r="D10944" s="319"/>
    </row>
    <row r="10945" spans="3:4">
      <c r="C10945" s="319"/>
      <c r="D10945" s="319"/>
    </row>
    <row r="10946" spans="3:4">
      <c r="C10946" s="319"/>
      <c r="D10946" s="319"/>
    </row>
    <row r="10947" spans="3:4">
      <c r="C10947" s="319"/>
      <c r="D10947" s="319"/>
    </row>
    <row r="10948" spans="3:4">
      <c r="C10948" s="319"/>
      <c r="D10948" s="319"/>
    </row>
    <row r="10949" spans="3:4">
      <c r="C10949" s="319"/>
      <c r="D10949" s="319"/>
    </row>
    <row r="10950" spans="3:4">
      <c r="C10950" s="319"/>
      <c r="D10950" s="319"/>
    </row>
    <row r="10951" spans="3:4">
      <c r="C10951" s="319"/>
      <c r="D10951" s="319"/>
    </row>
    <row r="10952" spans="3:4">
      <c r="C10952" s="319"/>
      <c r="D10952" s="319"/>
    </row>
    <row r="10953" spans="3:4">
      <c r="C10953" s="319"/>
      <c r="D10953" s="319"/>
    </row>
    <row r="10954" spans="3:4">
      <c r="C10954" s="319"/>
      <c r="D10954" s="319"/>
    </row>
    <row r="10955" spans="3:4">
      <c r="C10955" s="319"/>
      <c r="D10955" s="319"/>
    </row>
    <row r="10956" spans="3:4">
      <c r="C10956" s="319"/>
      <c r="D10956" s="319"/>
    </row>
    <row r="10957" spans="3:4">
      <c r="C10957" s="319"/>
      <c r="D10957" s="319"/>
    </row>
    <row r="10958" spans="3:4">
      <c r="C10958" s="319"/>
      <c r="D10958" s="319"/>
    </row>
    <row r="10959" spans="3:4">
      <c r="C10959" s="319"/>
      <c r="D10959" s="319"/>
    </row>
    <row r="10960" spans="3:4">
      <c r="C10960" s="319"/>
      <c r="D10960" s="319"/>
    </row>
    <row r="10961" spans="3:4">
      <c r="C10961" s="319"/>
      <c r="D10961" s="319"/>
    </row>
    <row r="10962" spans="3:4">
      <c r="C10962" s="319"/>
      <c r="D10962" s="319"/>
    </row>
    <row r="10963" spans="3:4">
      <c r="C10963" s="319"/>
      <c r="D10963" s="319"/>
    </row>
    <row r="10964" spans="3:4">
      <c r="C10964" s="319"/>
      <c r="D10964" s="319"/>
    </row>
    <row r="10965" spans="3:4">
      <c r="C10965" s="319"/>
      <c r="D10965" s="319"/>
    </row>
    <row r="10966" spans="3:4">
      <c r="C10966" s="319"/>
      <c r="D10966" s="319"/>
    </row>
    <row r="10967" spans="3:4">
      <c r="C10967" s="319"/>
      <c r="D10967" s="319"/>
    </row>
    <row r="10968" spans="3:4">
      <c r="C10968" s="319"/>
      <c r="D10968" s="319"/>
    </row>
    <row r="10969" spans="3:4">
      <c r="C10969" s="319"/>
      <c r="D10969" s="319"/>
    </row>
    <row r="10970" spans="3:4">
      <c r="C10970" s="319"/>
      <c r="D10970" s="319"/>
    </row>
    <row r="10971" spans="3:4">
      <c r="C10971" s="319"/>
      <c r="D10971" s="319"/>
    </row>
    <row r="10972" spans="3:4">
      <c r="C10972" s="319"/>
      <c r="D10972" s="319"/>
    </row>
    <row r="10973" spans="3:4">
      <c r="C10973" s="319"/>
      <c r="D10973" s="319"/>
    </row>
    <row r="10974" spans="3:4">
      <c r="C10974" s="319"/>
      <c r="D10974" s="319"/>
    </row>
    <row r="10975" spans="3:4">
      <c r="C10975" s="319"/>
      <c r="D10975" s="319"/>
    </row>
    <row r="10976" spans="3:4">
      <c r="C10976" s="319"/>
      <c r="D10976" s="319"/>
    </row>
    <row r="10977" spans="3:4">
      <c r="C10977" s="319"/>
      <c r="D10977" s="319"/>
    </row>
    <row r="10978" spans="3:4">
      <c r="C10978" s="319"/>
      <c r="D10978" s="319"/>
    </row>
    <row r="10979" spans="3:4">
      <c r="C10979" s="319"/>
      <c r="D10979" s="319"/>
    </row>
    <row r="10980" spans="3:4">
      <c r="C10980" s="319"/>
      <c r="D10980" s="319"/>
    </row>
    <row r="10981" spans="3:4">
      <c r="C10981" s="319"/>
      <c r="D10981" s="319"/>
    </row>
    <row r="10982" spans="3:4">
      <c r="C10982" s="319"/>
      <c r="D10982" s="319"/>
    </row>
    <row r="10983" spans="3:4">
      <c r="C10983" s="319"/>
      <c r="D10983" s="319"/>
    </row>
    <row r="10984" spans="3:4">
      <c r="C10984" s="319"/>
      <c r="D10984" s="319"/>
    </row>
    <row r="10985" spans="3:4">
      <c r="C10985" s="319"/>
      <c r="D10985" s="319"/>
    </row>
    <row r="10986" spans="3:4">
      <c r="C10986" s="319"/>
      <c r="D10986" s="319"/>
    </row>
    <row r="10987" spans="3:4">
      <c r="C10987" s="319"/>
      <c r="D10987" s="319"/>
    </row>
    <row r="10988" spans="3:4">
      <c r="C10988" s="319"/>
      <c r="D10988" s="319"/>
    </row>
    <row r="10989" spans="3:4">
      <c r="C10989" s="319"/>
      <c r="D10989" s="319"/>
    </row>
    <row r="10990" spans="3:4">
      <c r="C10990" s="319"/>
      <c r="D10990" s="319"/>
    </row>
    <row r="10991" spans="3:4">
      <c r="C10991" s="319"/>
      <c r="D10991" s="319"/>
    </row>
    <row r="10992" spans="3:4">
      <c r="C10992" s="319"/>
      <c r="D10992" s="319"/>
    </row>
    <row r="10993" spans="3:4">
      <c r="C10993" s="319"/>
      <c r="D10993" s="319"/>
    </row>
    <row r="10994" spans="3:4">
      <c r="C10994" s="319"/>
      <c r="D10994" s="319"/>
    </row>
    <row r="10995" spans="3:4">
      <c r="C10995" s="319"/>
      <c r="D10995" s="319"/>
    </row>
    <row r="10996" spans="3:4">
      <c r="C10996" s="319"/>
      <c r="D10996" s="319"/>
    </row>
    <row r="10997" spans="3:4">
      <c r="C10997" s="319"/>
      <c r="D10997" s="319"/>
    </row>
    <row r="10998" spans="3:4">
      <c r="C10998" s="319"/>
      <c r="D10998" s="319"/>
    </row>
    <row r="10999" spans="3:4">
      <c r="C10999" s="319"/>
      <c r="D10999" s="319"/>
    </row>
    <row r="11000" spans="3:4">
      <c r="C11000" s="319"/>
      <c r="D11000" s="319"/>
    </row>
    <row r="11001" spans="3:4">
      <c r="C11001" s="319"/>
      <c r="D11001" s="319"/>
    </row>
    <row r="11002" spans="3:4">
      <c r="C11002" s="319"/>
      <c r="D11002" s="319"/>
    </row>
    <row r="11003" spans="3:4">
      <c r="C11003" s="319"/>
      <c r="D11003" s="319"/>
    </row>
    <row r="11004" spans="3:4">
      <c r="C11004" s="319"/>
      <c r="D11004" s="319"/>
    </row>
    <row r="11005" spans="3:4">
      <c r="C11005" s="319"/>
      <c r="D11005" s="319"/>
    </row>
    <row r="11006" spans="3:4">
      <c r="C11006" s="319"/>
      <c r="D11006" s="319"/>
    </row>
    <row r="11007" spans="3:4">
      <c r="C11007" s="319"/>
      <c r="D11007" s="319"/>
    </row>
    <row r="11008" spans="3:4">
      <c r="C11008" s="319"/>
      <c r="D11008" s="319"/>
    </row>
    <row r="11009" spans="3:4">
      <c r="C11009" s="319"/>
      <c r="D11009" s="319"/>
    </row>
    <row r="11010" spans="3:4">
      <c r="C11010" s="319"/>
      <c r="D11010" s="319"/>
    </row>
    <row r="11011" spans="3:4">
      <c r="C11011" s="319"/>
      <c r="D11011" s="319"/>
    </row>
    <row r="11012" spans="3:4">
      <c r="C11012" s="319"/>
      <c r="D11012" s="319"/>
    </row>
    <row r="11013" spans="3:4">
      <c r="C11013" s="319"/>
      <c r="D11013" s="319"/>
    </row>
    <row r="11014" spans="3:4">
      <c r="C11014" s="319"/>
      <c r="D11014" s="319"/>
    </row>
    <row r="11015" spans="3:4">
      <c r="C11015" s="319"/>
      <c r="D11015" s="319"/>
    </row>
    <row r="11016" spans="3:4">
      <c r="C11016" s="319"/>
      <c r="D11016" s="319"/>
    </row>
    <row r="11017" spans="3:4">
      <c r="C11017" s="319"/>
      <c r="D11017" s="319"/>
    </row>
    <row r="11018" spans="3:4">
      <c r="C11018" s="319"/>
      <c r="D11018" s="319"/>
    </row>
    <row r="11019" spans="3:4">
      <c r="C11019" s="319"/>
      <c r="D11019" s="319"/>
    </row>
    <row r="11020" spans="3:4">
      <c r="C11020" s="319"/>
      <c r="D11020" s="319"/>
    </row>
    <row r="11021" spans="3:4">
      <c r="C11021" s="319"/>
      <c r="D11021" s="319"/>
    </row>
    <row r="11022" spans="3:4">
      <c r="C11022" s="319"/>
      <c r="D11022" s="319"/>
    </row>
    <row r="11023" spans="3:4">
      <c r="C11023" s="319"/>
      <c r="D11023" s="319"/>
    </row>
    <row r="11024" spans="3:4">
      <c r="C11024" s="319"/>
      <c r="D11024" s="319"/>
    </row>
    <row r="11025" spans="3:4">
      <c r="C11025" s="319"/>
      <c r="D11025" s="319"/>
    </row>
    <row r="11026" spans="3:4">
      <c r="C11026" s="319"/>
      <c r="D11026" s="319"/>
    </row>
    <row r="11027" spans="3:4">
      <c r="C11027" s="319"/>
      <c r="D11027" s="319"/>
    </row>
    <row r="11028" spans="3:4">
      <c r="C11028" s="319"/>
      <c r="D11028" s="319"/>
    </row>
    <row r="11029" spans="3:4">
      <c r="C11029" s="319"/>
      <c r="D11029" s="319"/>
    </row>
    <row r="11030" spans="3:4">
      <c r="C11030" s="319"/>
      <c r="D11030" s="319"/>
    </row>
    <row r="11031" spans="3:4">
      <c r="C11031" s="319"/>
      <c r="D11031" s="319"/>
    </row>
    <row r="11032" spans="3:4">
      <c r="C11032" s="319"/>
      <c r="D11032" s="319"/>
    </row>
    <row r="11033" spans="3:4">
      <c r="C11033" s="319"/>
      <c r="D11033" s="319"/>
    </row>
    <row r="11034" spans="3:4">
      <c r="C11034" s="319"/>
      <c r="D11034" s="319"/>
    </row>
    <row r="11035" spans="3:4">
      <c r="C11035" s="319"/>
      <c r="D11035" s="319"/>
    </row>
    <row r="11036" spans="3:4">
      <c r="C11036" s="319"/>
      <c r="D11036" s="319"/>
    </row>
    <row r="11037" spans="3:4">
      <c r="C11037" s="319"/>
      <c r="D11037" s="319"/>
    </row>
    <row r="11038" spans="3:4">
      <c r="C11038" s="319"/>
      <c r="D11038" s="319"/>
    </row>
    <row r="11039" spans="3:4">
      <c r="C11039" s="319"/>
      <c r="D11039" s="319"/>
    </row>
    <row r="11040" spans="3:4">
      <c r="C11040" s="319"/>
      <c r="D11040" s="319"/>
    </row>
    <row r="11041" spans="3:4">
      <c r="C11041" s="319"/>
      <c r="D11041" s="319"/>
    </row>
    <row r="11042" spans="3:4">
      <c r="C11042" s="319"/>
      <c r="D11042" s="319"/>
    </row>
    <row r="11043" spans="3:4">
      <c r="C11043" s="319"/>
      <c r="D11043" s="319"/>
    </row>
    <row r="11044" spans="3:4">
      <c r="C11044" s="319"/>
      <c r="D11044" s="319"/>
    </row>
    <row r="11045" spans="3:4">
      <c r="C11045" s="319"/>
      <c r="D11045" s="319"/>
    </row>
    <row r="11046" spans="3:4">
      <c r="C11046" s="319"/>
      <c r="D11046" s="319"/>
    </row>
    <row r="11047" spans="3:4">
      <c r="C11047" s="319"/>
      <c r="D11047" s="319"/>
    </row>
    <row r="11048" spans="3:4">
      <c r="C11048" s="319"/>
      <c r="D11048" s="319"/>
    </row>
    <row r="11049" spans="3:4">
      <c r="C11049" s="319"/>
      <c r="D11049" s="319"/>
    </row>
    <row r="11050" spans="3:4">
      <c r="C11050" s="319"/>
      <c r="D11050" s="319"/>
    </row>
    <row r="11051" spans="3:4">
      <c r="C11051" s="319"/>
      <c r="D11051" s="319"/>
    </row>
    <row r="11052" spans="3:4">
      <c r="C11052" s="319"/>
      <c r="D11052" s="319"/>
    </row>
    <row r="11053" spans="3:4">
      <c r="C11053" s="319"/>
      <c r="D11053" s="319"/>
    </row>
    <row r="11054" spans="3:4">
      <c r="C11054" s="319"/>
      <c r="D11054" s="319"/>
    </row>
    <row r="11055" spans="3:4">
      <c r="C11055" s="319"/>
      <c r="D11055" s="319"/>
    </row>
    <row r="11056" spans="3:4">
      <c r="C11056" s="319"/>
      <c r="D11056" s="319"/>
    </row>
    <row r="11057" spans="3:4">
      <c r="C11057" s="319"/>
      <c r="D11057" s="319"/>
    </row>
    <row r="11058" spans="3:4">
      <c r="C11058" s="319"/>
      <c r="D11058" s="319"/>
    </row>
    <row r="11059" spans="3:4">
      <c r="C11059" s="319"/>
      <c r="D11059" s="319"/>
    </row>
    <row r="11060" spans="3:4">
      <c r="C11060" s="319"/>
      <c r="D11060" s="319"/>
    </row>
    <row r="11061" spans="3:4">
      <c r="C11061" s="319"/>
      <c r="D11061" s="319"/>
    </row>
    <row r="11062" spans="3:4">
      <c r="C11062" s="319"/>
      <c r="D11062" s="319"/>
    </row>
    <row r="11063" spans="3:4">
      <c r="C11063" s="319"/>
      <c r="D11063" s="319"/>
    </row>
    <row r="11064" spans="3:4">
      <c r="C11064" s="319"/>
      <c r="D11064" s="319"/>
    </row>
    <row r="11065" spans="3:4">
      <c r="C11065" s="319"/>
      <c r="D11065" s="319"/>
    </row>
    <row r="11066" spans="3:4">
      <c r="C11066" s="319"/>
      <c r="D11066" s="319"/>
    </row>
    <row r="11067" spans="3:4">
      <c r="C11067" s="319"/>
      <c r="D11067" s="319"/>
    </row>
    <row r="11068" spans="3:4">
      <c r="C11068" s="319"/>
      <c r="D11068" s="319"/>
    </row>
    <row r="11069" spans="3:4">
      <c r="C11069" s="319"/>
      <c r="D11069" s="319"/>
    </row>
    <row r="11070" spans="3:4">
      <c r="C11070" s="319"/>
      <c r="D11070" s="319"/>
    </row>
    <row r="11071" spans="3:4">
      <c r="C11071" s="319"/>
      <c r="D11071" s="319"/>
    </row>
    <row r="11072" spans="3:4">
      <c r="C11072" s="319"/>
      <c r="D11072" s="319"/>
    </row>
    <row r="11073" spans="3:4">
      <c r="C11073" s="319"/>
      <c r="D11073" s="319"/>
    </row>
    <row r="11074" spans="3:4">
      <c r="C11074" s="319"/>
      <c r="D11074" s="319"/>
    </row>
    <row r="11075" spans="3:4">
      <c r="C11075" s="319"/>
      <c r="D11075" s="319"/>
    </row>
    <row r="11076" spans="3:4">
      <c r="C11076" s="319"/>
      <c r="D11076" s="319"/>
    </row>
    <row r="11077" spans="3:4">
      <c r="C11077" s="319"/>
      <c r="D11077" s="319"/>
    </row>
    <row r="11078" spans="3:4">
      <c r="C11078" s="319"/>
      <c r="D11078" s="319"/>
    </row>
    <row r="11079" spans="3:4">
      <c r="C11079" s="319"/>
      <c r="D11079" s="319"/>
    </row>
    <row r="11080" spans="3:4">
      <c r="C11080" s="319"/>
      <c r="D11080" s="319"/>
    </row>
    <row r="11081" spans="3:4">
      <c r="C11081" s="319"/>
      <c r="D11081" s="319"/>
    </row>
    <row r="11082" spans="3:4">
      <c r="C11082" s="319"/>
      <c r="D11082" s="319"/>
    </row>
    <row r="11083" spans="3:4">
      <c r="C11083" s="319"/>
      <c r="D11083" s="319"/>
    </row>
    <row r="11084" spans="3:4">
      <c r="C11084" s="319"/>
      <c r="D11084" s="319"/>
    </row>
    <row r="11085" spans="3:4">
      <c r="C11085" s="319"/>
      <c r="D11085" s="319"/>
    </row>
    <row r="11086" spans="3:4">
      <c r="C11086" s="319"/>
      <c r="D11086" s="319"/>
    </row>
    <row r="11087" spans="3:4">
      <c r="C11087" s="319"/>
      <c r="D11087" s="319"/>
    </row>
    <row r="11088" spans="3:4">
      <c r="C11088" s="319"/>
      <c r="D11088" s="319"/>
    </row>
    <row r="11089" spans="3:4">
      <c r="C11089" s="319"/>
      <c r="D11089" s="319"/>
    </row>
    <row r="11090" spans="3:4">
      <c r="C11090" s="319"/>
      <c r="D11090" s="319"/>
    </row>
    <row r="11091" spans="3:4">
      <c r="C11091" s="319"/>
      <c r="D11091" s="319"/>
    </row>
    <row r="11092" spans="3:4">
      <c r="C11092" s="319"/>
      <c r="D11092" s="319"/>
    </row>
    <row r="11093" spans="3:4">
      <c r="C11093" s="319"/>
      <c r="D11093" s="319"/>
    </row>
    <row r="11094" spans="3:4">
      <c r="C11094" s="319"/>
      <c r="D11094" s="319"/>
    </row>
    <row r="11095" spans="3:4">
      <c r="C11095" s="319"/>
      <c r="D11095" s="319"/>
    </row>
    <row r="11096" spans="3:4">
      <c r="C11096" s="319"/>
      <c r="D11096" s="319"/>
    </row>
    <row r="11097" spans="3:4">
      <c r="C11097" s="319"/>
      <c r="D11097" s="319"/>
    </row>
    <row r="11098" spans="3:4">
      <c r="C11098" s="319"/>
      <c r="D11098" s="319"/>
    </row>
    <row r="11099" spans="3:4">
      <c r="C11099" s="319"/>
      <c r="D11099" s="319"/>
    </row>
    <row r="11100" spans="3:4">
      <c r="C11100" s="319"/>
      <c r="D11100" s="319"/>
    </row>
    <row r="11101" spans="3:4">
      <c r="C11101" s="319"/>
      <c r="D11101" s="319"/>
    </row>
    <row r="11102" spans="3:4">
      <c r="C11102" s="319"/>
      <c r="D11102" s="319"/>
    </row>
    <row r="11103" spans="3:4">
      <c r="C11103" s="319"/>
      <c r="D11103" s="319"/>
    </row>
    <row r="11104" spans="3:4">
      <c r="C11104" s="319"/>
      <c r="D11104" s="319"/>
    </row>
    <row r="11105" spans="3:4">
      <c r="C11105" s="319"/>
      <c r="D11105" s="319"/>
    </row>
    <row r="11106" spans="3:4">
      <c r="C11106" s="319"/>
      <c r="D11106" s="319"/>
    </row>
    <row r="11107" spans="3:4">
      <c r="C11107" s="319"/>
      <c r="D11107" s="319"/>
    </row>
    <row r="11108" spans="3:4">
      <c r="C11108" s="319"/>
      <c r="D11108" s="319"/>
    </row>
    <row r="11109" spans="3:4">
      <c r="C11109" s="319"/>
      <c r="D11109" s="319"/>
    </row>
    <row r="11110" spans="3:4">
      <c r="C11110" s="319"/>
      <c r="D11110" s="319"/>
    </row>
    <row r="11111" spans="3:4">
      <c r="C11111" s="319"/>
      <c r="D11111" s="319"/>
    </row>
    <row r="11112" spans="3:4">
      <c r="C11112" s="319"/>
      <c r="D11112" s="319"/>
    </row>
    <row r="11113" spans="3:4">
      <c r="C11113" s="319"/>
      <c r="D11113" s="319"/>
    </row>
    <row r="11114" spans="3:4">
      <c r="C11114" s="319"/>
      <c r="D11114" s="319"/>
    </row>
    <row r="11115" spans="3:4">
      <c r="C11115" s="319"/>
      <c r="D11115" s="319"/>
    </row>
    <row r="11116" spans="3:4">
      <c r="C11116" s="319"/>
      <c r="D11116" s="319"/>
    </row>
    <row r="11117" spans="3:4">
      <c r="C11117" s="319"/>
      <c r="D11117" s="319"/>
    </row>
    <row r="11118" spans="3:4">
      <c r="C11118" s="319"/>
      <c r="D11118" s="319"/>
    </row>
    <row r="11119" spans="3:4">
      <c r="C11119" s="319"/>
      <c r="D11119" s="319"/>
    </row>
    <row r="11120" spans="3:4">
      <c r="C11120" s="319"/>
      <c r="D11120" s="319"/>
    </row>
    <row r="11121" spans="3:4">
      <c r="C11121" s="319"/>
      <c r="D11121" s="319"/>
    </row>
    <row r="11122" spans="3:4">
      <c r="C11122" s="319"/>
      <c r="D11122" s="319"/>
    </row>
    <row r="11123" spans="3:4">
      <c r="C11123" s="319"/>
      <c r="D11123" s="319"/>
    </row>
    <row r="11124" spans="3:4">
      <c r="C11124" s="319"/>
      <c r="D11124" s="319"/>
    </row>
    <row r="11125" spans="3:4">
      <c r="C11125" s="319"/>
      <c r="D11125" s="319"/>
    </row>
    <row r="11126" spans="3:4">
      <c r="C11126" s="319"/>
      <c r="D11126" s="319"/>
    </row>
    <row r="11127" spans="3:4">
      <c r="C11127" s="319"/>
      <c r="D11127" s="319"/>
    </row>
    <row r="11128" spans="3:4">
      <c r="C11128" s="319"/>
      <c r="D11128" s="319"/>
    </row>
    <row r="11129" spans="3:4">
      <c r="C11129" s="319"/>
      <c r="D11129" s="319"/>
    </row>
    <row r="11130" spans="3:4">
      <c r="C11130" s="319"/>
      <c r="D11130" s="319"/>
    </row>
    <row r="11131" spans="3:4">
      <c r="C11131" s="319"/>
      <c r="D11131" s="319"/>
    </row>
    <row r="11132" spans="3:4">
      <c r="C11132" s="319"/>
      <c r="D11132" s="319"/>
    </row>
    <row r="11133" spans="3:4">
      <c r="C11133" s="319"/>
      <c r="D11133" s="319"/>
    </row>
    <row r="11134" spans="3:4">
      <c r="C11134" s="319"/>
      <c r="D11134" s="319"/>
    </row>
    <row r="11135" spans="3:4">
      <c r="C11135" s="319"/>
      <c r="D11135" s="319"/>
    </row>
    <row r="11136" spans="3:4">
      <c r="C11136" s="319"/>
      <c r="D11136" s="319"/>
    </row>
    <row r="11137" spans="3:4">
      <c r="C11137" s="319"/>
      <c r="D11137" s="319"/>
    </row>
    <row r="11138" spans="3:4">
      <c r="C11138" s="319"/>
      <c r="D11138" s="319"/>
    </row>
    <row r="11139" spans="3:4">
      <c r="C11139" s="319"/>
      <c r="D11139" s="319"/>
    </row>
    <row r="11140" spans="3:4">
      <c r="C11140" s="319"/>
      <c r="D11140" s="319"/>
    </row>
    <row r="11141" spans="3:4">
      <c r="C11141" s="319"/>
      <c r="D11141" s="319"/>
    </row>
    <row r="11142" spans="3:4">
      <c r="C11142" s="319"/>
      <c r="D11142" s="319"/>
    </row>
    <row r="11143" spans="3:4">
      <c r="C11143" s="319"/>
      <c r="D11143" s="319"/>
    </row>
    <row r="11144" spans="3:4">
      <c r="C11144" s="319"/>
      <c r="D11144" s="319"/>
    </row>
    <row r="11145" spans="3:4">
      <c r="C11145" s="319"/>
      <c r="D11145" s="319"/>
    </row>
    <row r="11146" spans="3:4">
      <c r="C11146" s="319"/>
      <c r="D11146" s="319"/>
    </row>
    <row r="11147" spans="3:4">
      <c r="C11147" s="319"/>
      <c r="D11147" s="319"/>
    </row>
    <row r="11148" spans="3:4">
      <c r="C11148" s="319"/>
      <c r="D11148" s="319"/>
    </row>
    <row r="11149" spans="3:4">
      <c r="C11149" s="319"/>
      <c r="D11149" s="319"/>
    </row>
    <row r="11150" spans="3:4">
      <c r="C11150" s="319"/>
      <c r="D11150" s="319"/>
    </row>
    <row r="11151" spans="3:4">
      <c r="C11151" s="319"/>
      <c r="D11151" s="319"/>
    </row>
    <row r="11152" spans="3:4">
      <c r="C11152" s="319"/>
      <c r="D11152" s="319"/>
    </row>
    <row r="11153" spans="3:4">
      <c r="C11153" s="319"/>
      <c r="D11153" s="319"/>
    </row>
    <row r="11154" spans="3:4">
      <c r="C11154" s="319"/>
      <c r="D11154" s="319"/>
    </row>
    <row r="11155" spans="3:4">
      <c r="C11155" s="319"/>
      <c r="D11155" s="319"/>
    </row>
    <row r="11156" spans="3:4">
      <c r="C11156" s="319"/>
      <c r="D11156" s="319"/>
    </row>
    <row r="11157" spans="3:4">
      <c r="C11157" s="319"/>
      <c r="D11157" s="319"/>
    </row>
    <row r="11158" spans="3:4">
      <c r="C11158" s="319"/>
      <c r="D11158" s="319"/>
    </row>
    <row r="11159" spans="3:4">
      <c r="C11159" s="319"/>
      <c r="D11159" s="319"/>
    </row>
    <row r="11160" spans="3:4">
      <c r="C11160" s="319"/>
      <c r="D11160" s="319"/>
    </row>
    <row r="11161" spans="3:4">
      <c r="C11161" s="319"/>
      <c r="D11161" s="319"/>
    </row>
    <row r="11162" spans="3:4">
      <c r="C11162" s="319"/>
      <c r="D11162" s="319"/>
    </row>
    <row r="11163" spans="3:4">
      <c r="C11163" s="319"/>
      <c r="D11163" s="319"/>
    </row>
    <row r="11164" spans="3:4">
      <c r="C11164" s="319"/>
      <c r="D11164" s="319"/>
    </row>
    <row r="11165" spans="3:4">
      <c r="C11165" s="319"/>
      <c r="D11165" s="319"/>
    </row>
    <row r="11166" spans="3:4">
      <c r="C11166" s="319"/>
      <c r="D11166" s="319"/>
    </row>
    <row r="11167" spans="3:4">
      <c r="C11167" s="319"/>
      <c r="D11167" s="319"/>
    </row>
    <row r="11168" spans="3:4">
      <c r="C11168" s="319"/>
      <c r="D11168" s="319"/>
    </row>
    <row r="11169" spans="3:4">
      <c r="C11169" s="319"/>
      <c r="D11169" s="319"/>
    </row>
    <row r="11170" spans="3:4">
      <c r="C11170" s="319"/>
      <c r="D11170" s="319"/>
    </row>
    <row r="11171" spans="3:4">
      <c r="C11171" s="319"/>
      <c r="D11171" s="319"/>
    </row>
    <row r="11172" spans="3:4">
      <c r="C11172" s="319"/>
      <c r="D11172" s="319"/>
    </row>
    <row r="11173" spans="3:4">
      <c r="C11173" s="319"/>
      <c r="D11173" s="319"/>
    </row>
    <row r="11174" spans="3:4">
      <c r="C11174" s="319"/>
      <c r="D11174" s="319"/>
    </row>
    <row r="11175" spans="3:4">
      <c r="C11175" s="319"/>
      <c r="D11175" s="319"/>
    </row>
    <row r="11176" spans="3:4">
      <c r="C11176" s="319"/>
      <c r="D11176" s="319"/>
    </row>
    <row r="11177" spans="3:4">
      <c r="C11177" s="319"/>
      <c r="D11177" s="319"/>
    </row>
    <row r="11178" spans="3:4">
      <c r="C11178" s="319"/>
      <c r="D11178" s="319"/>
    </row>
    <row r="11179" spans="3:4">
      <c r="C11179" s="319"/>
      <c r="D11179" s="319"/>
    </row>
    <row r="11180" spans="3:4">
      <c r="C11180" s="319"/>
      <c r="D11180" s="319"/>
    </row>
    <row r="11181" spans="3:4">
      <c r="C11181" s="319"/>
      <c r="D11181" s="319"/>
    </row>
    <row r="11182" spans="3:4">
      <c r="C11182" s="319"/>
      <c r="D11182" s="319"/>
    </row>
    <row r="11183" spans="3:4">
      <c r="C11183" s="319"/>
      <c r="D11183" s="319"/>
    </row>
    <row r="11184" spans="3:4">
      <c r="C11184" s="319"/>
      <c r="D11184" s="319"/>
    </row>
    <row r="11185" spans="3:4">
      <c r="C11185" s="319"/>
      <c r="D11185" s="319"/>
    </row>
    <row r="11186" spans="3:4">
      <c r="C11186" s="319"/>
      <c r="D11186" s="319"/>
    </row>
    <row r="11187" spans="3:4">
      <c r="C11187" s="319"/>
      <c r="D11187" s="319"/>
    </row>
    <row r="11188" spans="3:4">
      <c r="C11188" s="319"/>
      <c r="D11188" s="319"/>
    </row>
    <row r="11189" spans="3:4">
      <c r="C11189" s="319"/>
      <c r="D11189" s="319"/>
    </row>
    <row r="11190" spans="3:4">
      <c r="C11190" s="319"/>
      <c r="D11190" s="319"/>
    </row>
    <row r="11191" spans="3:4">
      <c r="C11191" s="319"/>
      <c r="D11191" s="319"/>
    </row>
    <row r="11192" spans="3:4">
      <c r="C11192" s="319"/>
      <c r="D11192" s="319"/>
    </row>
    <row r="11193" spans="3:4">
      <c r="C11193" s="319"/>
      <c r="D11193" s="319"/>
    </row>
    <row r="11194" spans="3:4">
      <c r="C11194" s="319"/>
      <c r="D11194" s="319"/>
    </row>
    <row r="11195" spans="3:4">
      <c r="C11195" s="319"/>
      <c r="D11195" s="319"/>
    </row>
    <row r="11196" spans="3:4">
      <c r="C11196" s="319"/>
      <c r="D11196" s="319"/>
    </row>
    <row r="11197" spans="3:4">
      <c r="C11197" s="319"/>
      <c r="D11197" s="319"/>
    </row>
    <row r="11198" spans="3:4">
      <c r="C11198" s="319"/>
      <c r="D11198" s="319"/>
    </row>
    <row r="11199" spans="3:4">
      <c r="C11199" s="319"/>
      <c r="D11199" s="319"/>
    </row>
    <row r="11200" spans="3:4">
      <c r="C11200" s="319"/>
      <c r="D11200" s="319"/>
    </row>
    <row r="11201" spans="3:4">
      <c r="C11201" s="319"/>
      <c r="D11201" s="319"/>
    </row>
    <row r="11202" spans="3:4">
      <c r="C11202" s="319"/>
      <c r="D11202" s="319"/>
    </row>
    <row r="11203" spans="3:4">
      <c r="C11203" s="319"/>
      <c r="D11203" s="319"/>
    </row>
    <row r="11204" spans="3:4">
      <c r="C11204" s="319"/>
      <c r="D11204" s="319"/>
    </row>
    <row r="11205" spans="3:4">
      <c r="C11205" s="319"/>
      <c r="D11205" s="319"/>
    </row>
    <row r="11206" spans="3:4">
      <c r="C11206" s="319"/>
      <c r="D11206" s="319"/>
    </row>
    <row r="11207" spans="3:4">
      <c r="C11207" s="319"/>
      <c r="D11207" s="319"/>
    </row>
    <row r="11208" spans="3:4">
      <c r="C11208" s="319"/>
      <c r="D11208" s="319"/>
    </row>
    <row r="11209" spans="3:4">
      <c r="C11209" s="319"/>
      <c r="D11209" s="319"/>
    </row>
    <row r="11210" spans="3:4">
      <c r="C11210" s="319"/>
      <c r="D11210" s="319"/>
    </row>
    <row r="11211" spans="3:4">
      <c r="C11211" s="319"/>
      <c r="D11211" s="319"/>
    </row>
    <row r="11212" spans="3:4">
      <c r="C11212" s="319"/>
      <c r="D11212" s="319"/>
    </row>
    <row r="11213" spans="3:4">
      <c r="C11213" s="319"/>
      <c r="D11213" s="319"/>
    </row>
    <row r="11214" spans="3:4">
      <c r="C11214" s="319"/>
      <c r="D11214" s="319"/>
    </row>
    <row r="11215" spans="3:4">
      <c r="C11215" s="319"/>
      <c r="D11215" s="319"/>
    </row>
    <row r="11216" spans="3:4">
      <c r="C11216" s="319"/>
      <c r="D11216" s="319"/>
    </row>
    <row r="11217" spans="3:4">
      <c r="C11217" s="319"/>
      <c r="D11217" s="319"/>
    </row>
    <row r="11218" spans="3:4">
      <c r="C11218" s="319"/>
      <c r="D11218" s="319"/>
    </row>
    <row r="11219" spans="3:4">
      <c r="C11219" s="319"/>
      <c r="D11219" s="319"/>
    </row>
    <row r="11220" spans="3:4">
      <c r="C11220" s="319"/>
      <c r="D11220" s="319"/>
    </row>
    <row r="11221" spans="3:4">
      <c r="C11221" s="319"/>
      <c r="D11221" s="319"/>
    </row>
    <row r="11222" spans="3:4">
      <c r="C11222" s="319"/>
      <c r="D11222" s="319"/>
    </row>
    <row r="11223" spans="3:4">
      <c r="C11223" s="319"/>
      <c r="D11223" s="319"/>
    </row>
    <row r="11224" spans="3:4">
      <c r="C11224" s="319"/>
      <c r="D11224" s="319"/>
    </row>
    <row r="11225" spans="3:4">
      <c r="C11225" s="319"/>
      <c r="D11225" s="319"/>
    </row>
    <row r="11226" spans="3:4">
      <c r="C11226" s="319"/>
      <c r="D11226" s="319"/>
    </row>
    <row r="11227" spans="3:4">
      <c r="C11227" s="319"/>
      <c r="D11227" s="319"/>
    </row>
    <row r="11228" spans="3:4">
      <c r="C11228" s="319"/>
      <c r="D11228" s="319"/>
    </row>
    <row r="11229" spans="3:4">
      <c r="C11229" s="319"/>
      <c r="D11229" s="319"/>
    </row>
    <row r="11230" spans="3:4">
      <c r="C11230" s="319"/>
      <c r="D11230" s="319"/>
    </row>
    <row r="11231" spans="3:4">
      <c r="C11231" s="319"/>
      <c r="D11231" s="319"/>
    </row>
    <row r="11232" spans="3:4">
      <c r="C11232" s="319"/>
      <c r="D11232" s="319"/>
    </row>
    <row r="11233" spans="3:4">
      <c r="C11233" s="319"/>
      <c r="D11233" s="319"/>
    </row>
    <row r="11234" spans="3:4">
      <c r="C11234" s="319"/>
      <c r="D11234" s="319"/>
    </row>
    <row r="11235" spans="3:4">
      <c r="C11235" s="319"/>
      <c r="D11235" s="319"/>
    </row>
    <row r="11236" spans="3:4">
      <c r="C11236" s="319"/>
      <c r="D11236" s="319"/>
    </row>
    <row r="11237" spans="3:4">
      <c r="C11237" s="319"/>
      <c r="D11237" s="319"/>
    </row>
    <row r="11238" spans="3:4">
      <c r="C11238" s="319"/>
      <c r="D11238" s="319"/>
    </row>
    <row r="11239" spans="3:4">
      <c r="C11239" s="319"/>
      <c r="D11239" s="319"/>
    </row>
    <row r="11240" spans="3:4">
      <c r="C11240" s="319"/>
      <c r="D11240" s="319"/>
    </row>
    <row r="11241" spans="3:4">
      <c r="C11241" s="319"/>
      <c r="D11241" s="319"/>
    </row>
    <row r="11242" spans="3:4">
      <c r="C11242" s="319"/>
      <c r="D11242" s="319"/>
    </row>
    <row r="11243" spans="3:4">
      <c r="C11243" s="319"/>
      <c r="D11243" s="319"/>
    </row>
    <row r="11244" spans="3:4">
      <c r="C11244" s="319"/>
      <c r="D11244" s="319"/>
    </row>
    <row r="11245" spans="3:4">
      <c r="C11245" s="319"/>
      <c r="D11245" s="319"/>
    </row>
    <row r="11246" spans="3:4">
      <c r="C11246" s="319"/>
      <c r="D11246" s="319"/>
    </row>
    <row r="11247" spans="3:4">
      <c r="C11247" s="319"/>
      <c r="D11247" s="319"/>
    </row>
    <row r="11248" spans="3:4">
      <c r="C11248" s="319"/>
      <c r="D11248" s="319"/>
    </row>
    <row r="11249" spans="3:4">
      <c r="C11249" s="319"/>
      <c r="D11249" s="319"/>
    </row>
    <row r="11250" spans="3:4">
      <c r="C11250" s="319"/>
      <c r="D11250" s="319"/>
    </row>
    <row r="11251" spans="3:4">
      <c r="C11251" s="319"/>
      <c r="D11251" s="319"/>
    </row>
    <row r="11252" spans="3:4">
      <c r="C11252" s="319"/>
      <c r="D11252" s="319"/>
    </row>
    <row r="11253" spans="3:4">
      <c r="C11253" s="319"/>
      <c r="D11253" s="319"/>
    </row>
    <row r="11254" spans="3:4">
      <c r="C11254" s="319"/>
      <c r="D11254" s="319"/>
    </row>
    <row r="11255" spans="3:4">
      <c r="C11255" s="319"/>
      <c r="D11255" s="319"/>
    </row>
    <row r="11256" spans="3:4">
      <c r="C11256" s="319"/>
      <c r="D11256" s="319"/>
    </row>
    <row r="11257" spans="3:4">
      <c r="C11257" s="319"/>
      <c r="D11257" s="319"/>
    </row>
    <row r="11258" spans="3:4">
      <c r="C11258" s="319"/>
      <c r="D11258" s="319"/>
    </row>
    <row r="11259" spans="3:4">
      <c r="C11259" s="319"/>
      <c r="D11259" s="319"/>
    </row>
    <row r="11260" spans="3:4">
      <c r="C11260" s="319"/>
      <c r="D11260" s="319"/>
    </row>
    <row r="11261" spans="3:4">
      <c r="C11261" s="319"/>
      <c r="D11261" s="319"/>
    </row>
    <row r="11262" spans="3:4">
      <c r="C11262" s="319"/>
      <c r="D11262" s="319"/>
    </row>
    <row r="11263" spans="3:4">
      <c r="C11263" s="319"/>
      <c r="D11263" s="319"/>
    </row>
    <row r="11264" spans="3:4">
      <c r="C11264" s="319"/>
      <c r="D11264" s="319"/>
    </row>
    <row r="11265" spans="3:4">
      <c r="C11265" s="319"/>
      <c r="D11265" s="319"/>
    </row>
    <row r="11266" spans="3:4">
      <c r="C11266" s="319"/>
      <c r="D11266" s="319"/>
    </row>
    <row r="11267" spans="3:4">
      <c r="C11267" s="319"/>
      <c r="D11267" s="319"/>
    </row>
    <row r="11268" spans="3:4">
      <c r="C11268" s="319"/>
      <c r="D11268" s="319"/>
    </row>
    <row r="11269" spans="3:4">
      <c r="C11269" s="319"/>
      <c r="D11269" s="319"/>
    </row>
    <row r="11270" spans="3:4">
      <c r="C11270" s="319"/>
      <c r="D11270" s="319"/>
    </row>
    <row r="11271" spans="3:4">
      <c r="C11271" s="319"/>
      <c r="D11271" s="319"/>
    </row>
    <row r="11272" spans="3:4">
      <c r="C11272" s="319"/>
      <c r="D11272" s="319"/>
    </row>
    <row r="11273" spans="3:4">
      <c r="C11273" s="319"/>
      <c r="D11273" s="319"/>
    </row>
    <row r="11274" spans="3:4">
      <c r="C11274" s="319"/>
      <c r="D11274" s="319"/>
    </row>
    <row r="11275" spans="3:4">
      <c r="C11275" s="319"/>
      <c r="D11275" s="319"/>
    </row>
    <row r="11276" spans="3:4">
      <c r="C11276" s="319"/>
      <c r="D11276" s="319"/>
    </row>
    <row r="11277" spans="3:4">
      <c r="C11277" s="319"/>
      <c r="D11277" s="319"/>
    </row>
    <row r="11278" spans="3:4">
      <c r="C11278" s="319"/>
      <c r="D11278" s="319"/>
    </row>
    <row r="11279" spans="3:4">
      <c r="C11279" s="319"/>
      <c r="D11279" s="319"/>
    </row>
    <row r="11280" spans="3:4">
      <c r="C11280" s="319"/>
      <c r="D11280" s="319"/>
    </row>
    <row r="11281" spans="3:4">
      <c r="C11281" s="319"/>
      <c r="D11281" s="319"/>
    </row>
    <row r="11282" spans="3:4">
      <c r="C11282" s="319"/>
      <c r="D11282" s="319"/>
    </row>
    <row r="11283" spans="3:4">
      <c r="C11283" s="319"/>
      <c r="D11283" s="319"/>
    </row>
    <row r="11284" spans="3:4">
      <c r="C11284" s="319"/>
      <c r="D11284" s="319"/>
    </row>
    <row r="11285" spans="3:4">
      <c r="C11285" s="319"/>
      <c r="D11285" s="319"/>
    </row>
    <row r="11286" spans="3:4">
      <c r="C11286" s="319"/>
      <c r="D11286" s="319"/>
    </row>
    <row r="11287" spans="3:4">
      <c r="C11287" s="319"/>
      <c r="D11287" s="319"/>
    </row>
    <row r="11288" spans="3:4">
      <c r="C11288" s="319"/>
      <c r="D11288" s="319"/>
    </row>
    <row r="11289" spans="3:4">
      <c r="C11289" s="319"/>
      <c r="D11289" s="319"/>
    </row>
    <row r="11290" spans="3:4">
      <c r="C11290" s="319"/>
      <c r="D11290" s="319"/>
    </row>
    <row r="11291" spans="3:4">
      <c r="C11291" s="319"/>
      <c r="D11291" s="319"/>
    </row>
    <row r="11292" spans="3:4">
      <c r="C11292" s="319"/>
      <c r="D11292" s="319"/>
    </row>
    <row r="11293" spans="3:4">
      <c r="C11293" s="319"/>
      <c r="D11293" s="319"/>
    </row>
    <row r="11294" spans="3:4">
      <c r="C11294" s="319"/>
      <c r="D11294" s="319"/>
    </row>
    <row r="11295" spans="3:4">
      <c r="C11295" s="319"/>
      <c r="D11295" s="319"/>
    </row>
    <row r="11296" spans="3:4">
      <c r="C11296" s="319"/>
      <c r="D11296" s="319"/>
    </row>
    <row r="11297" spans="3:4">
      <c r="C11297" s="319"/>
      <c r="D11297" s="319"/>
    </row>
    <row r="11298" spans="3:4">
      <c r="C11298" s="319"/>
      <c r="D11298" s="319"/>
    </row>
    <row r="11299" spans="3:4">
      <c r="C11299" s="319"/>
      <c r="D11299" s="319"/>
    </row>
    <row r="11300" spans="3:4">
      <c r="C11300" s="319"/>
      <c r="D11300" s="319"/>
    </row>
    <row r="11301" spans="3:4">
      <c r="C11301" s="319"/>
      <c r="D11301" s="319"/>
    </row>
    <row r="11302" spans="3:4">
      <c r="C11302" s="319"/>
      <c r="D11302" s="319"/>
    </row>
    <row r="11303" spans="3:4">
      <c r="C11303" s="319"/>
      <c r="D11303" s="319"/>
    </row>
    <row r="11304" spans="3:4">
      <c r="C11304" s="319"/>
      <c r="D11304" s="319"/>
    </row>
    <row r="11305" spans="3:4">
      <c r="C11305" s="319"/>
      <c r="D11305" s="319"/>
    </row>
    <row r="11306" spans="3:4">
      <c r="C11306" s="319"/>
      <c r="D11306" s="319"/>
    </row>
    <row r="11307" spans="3:4">
      <c r="C11307" s="319"/>
      <c r="D11307" s="319"/>
    </row>
    <row r="11308" spans="3:4">
      <c r="C11308" s="319"/>
      <c r="D11308" s="319"/>
    </row>
    <row r="11309" spans="3:4">
      <c r="C11309" s="319"/>
      <c r="D11309" s="319"/>
    </row>
    <row r="11310" spans="3:4">
      <c r="C11310" s="319"/>
      <c r="D11310" s="319"/>
    </row>
    <row r="11311" spans="3:4">
      <c r="C11311" s="319"/>
      <c r="D11311" s="319"/>
    </row>
    <row r="11312" spans="3:4">
      <c r="C11312" s="319"/>
      <c r="D11312" s="319"/>
    </row>
    <row r="11313" spans="3:4">
      <c r="C11313" s="319"/>
      <c r="D11313" s="319"/>
    </row>
    <row r="11314" spans="3:4">
      <c r="C11314" s="319"/>
      <c r="D11314" s="319"/>
    </row>
    <row r="11315" spans="3:4">
      <c r="C11315" s="319"/>
      <c r="D11315" s="319"/>
    </row>
    <row r="11316" spans="3:4">
      <c r="C11316" s="319"/>
      <c r="D11316" s="319"/>
    </row>
    <row r="11317" spans="3:4">
      <c r="C11317" s="319"/>
      <c r="D11317" s="319"/>
    </row>
    <row r="11318" spans="3:4">
      <c r="C11318" s="319"/>
      <c r="D11318" s="319"/>
    </row>
    <row r="11319" spans="3:4">
      <c r="C11319" s="319"/>
      <c r="D11319" s="319"/>
    </row>
    <row r="11320" spans="3:4">
      <c r="C11320" s="319"/>
      <c r="D11320" s="319"/>
    </row>
    <row r="11321" spans="3:4">
      <c r="C11321" s="319"/>
      <c r="D11321" s="319"/>
    </row>
    <row r="11322" spans="3:4">
      <c r="C11322" s="319"/>
      <c r="D11322" s="319"/>
    </row>
    <row r="11323" spans="3:4">
      <c r="C11323" s="319"/>
      <c r="D11323" s="319"/>
    </row>
    <row r="11324" spans="3:4">
      <c r="C11324" s="319"/>
      <c r="D11324" s="319"/>
    </row>
    <row r="11325" spans="3:4">
      <c r="C11325" s="319"/>
      <c r="D11325" s="319"/>
    </row>
    <row r="11326" spans="3:4">
      <c r="C11326" s="319"/>
      <c r="D11326" s="319"/>
    </row>
    <row r="11327" spans="3:4">
      <c r="C11327" s="319"/>
      <c r="D11327" s="319"/>
    </row>
    <row r="11328" spans="3:4">
      <c r="C11328" s="319"/>
      <c r="D11328" s="319"/>
    </row>
    <row r="11329" spans="3:4">
      <c r="C11329" s="319"/>
      <c r="D11329" s="319"/>
    </row>
    <row r="11330" spans="3:4">
      <c r="C11330" s="319"/>
      <c r="D11330" s="319"/>
    </row>
    <row r="11331" spans="3:4">
      <c r="C11331" s="319"/>
      <c r="D11331" s="319"/>
    </row>
    <row r="11332" spans="3:4">
      <c r="C11332" s="319"/>
      <c r="D11332" s="319"/>
    </row>
    <row r="11333" spans="3:4">
      <c r="C11333" s="319"/>
      <c r="D11333" s="319"/>
    </row>
    <row r="11334" spans="3:4">
      <c r="C11334" s="319"/>
      <c r="D11334" s="319"/>
    </row>
    <row r="11335" spans="3:4">
      <c r="C11335" s="319"/>
      <c r="D11335" s="319"/>
    </row>
    <row r="11336" spans="3:4">
      <c r="C11336" s="319"/>
      <c r="D11336" s="319"/>
    </row>
    <row r="11337" spans="3:4">
      <c r="C11337" s="319"/>
      <c r="D11337" s="319"/>
    </row>
    <row r="11338" spans="3:4">
      <c r="C11338" s="319"/>
      <c r="D11338" s="319"/>
    </row>
    <row r="11339" spans="3:4">
      <c r="C11339" s="319"/>
      <c r="D11339" s="319"/>
    </row>
    <row r="11340" spans="3:4">
      <c r="C11340" s="319"/>
      <c r="D11340" s="319"/>
    </row>
    <row r="11341" spans="3:4">
      <c r="C11341" s="319"/>
      <c r="D11341" s="319"/>
    </row>
    <row r="11342" spans="3:4">
      <c r="C11342" s="319"/>
      <c r="D11342" s="319"/>
    </row>
    <row r="11343" spans="3:4">
      <c r="C11343" s="319"/>
      <c r="D11343" s="319"/>
    </row>
    <row r="11344" spans="3:4">
      <c r="C11344" s="319"/>
      <c r="D11344" s="319"/>
    </row>
    <row r="11345" spans="3:4">
      <c r="C11345" s="319"/>
      <c r="D11345" s="319"/>
    </row>
    <row r="11346" spans="3:4">
      <c r="C11346" s="319"/>
      <c r="D11346" s="319"/>
    </row>
    <row r="11347" spans="3:4">
      <c r="C11347" s="319"/>
      <c r="D11347" s="319"/>
    </row>
    <row r="11348" spans="3:4">
      <c r="C11348" s="319"/>
      <c r="D11348" s="319"/>
    </row>
    <row r="11349" spans="3:4">
      <c r="C11349" s="319"/>
      <c r="D11349" s="319"/>
    </row>
    <row r="11350" spans="3:4">
      <c r="C11350" s="319"/>
      <c r="D11350" s="319"/>
    </row>
    <row r="11351" spans="3:4">
      <c r="C11351" s="319"/>
      <c r="D11351" s="319"/>
    </row>
    <row r="11352" spans="3:4">
      <c r="C11352" s="319"/>
      <c r="D11352" s="319"/>
    </row>
    <row r="11353" spans="3:4">
      <c r="C11353" s="319"/>
      <c r="D11353" s="319"/>
    </row>
    <row r="11354" spans="3:4">
      <c r="C11354" s="319"/>
      <c r="D11354" s="319"/>
    </row>
    <row r="11355" spans="3:4">
      <c r="C11355" s="319"/>
      <c r="D11355" s="319"/>
    </row>
    <row r="11356" spans="3:4">
      <c r="C11356" s="319"/>
      <c r="D11356" s="319"/>
    </row>
    <row r="11357" spans="3:4">
      <c r="C11357" s="319"/>
      <c r="D11357" s="319"/>
    </row>
    <row r="11358" spans="3:4">
      <c r="C11358" s="319"/>
      <c r="D11358" s="319"/>
    </row>
    <row r="11359" spans="3:4">
      <c r="C11359" s="319"/>
      <c r="D11359" s="319"/>
    </row>
    <row r="11360" spans="3:4">
      <c r="C11360" s="319"/>
      <c r="D11360" s="319"/>
    </row>
    <row r="11361" spans="3:4">
      <c r="C11361" s="319"/>
      <c r="D11361" s="319"/>
    </row>
    <row r="11362" spans="3:4">
      <c r="C11362" s="319"/>
      <c r="D11362" s="319"/>
    </row>
    <row r="11363" spans="3:4">
      <c r="C11363" s="319"/>
      <c r="D11363" s="319"/>
    </row>
    <row r="11364" spans="3:4">
      <c r="C11364" s="319"/>
      <c r="D11364" s="319"/>
    </row>
    <row r="11365" spans="3:4">
      <c r="C11365" s="319"/>
      <c r="D11365" s="319"/>
    </row>
    <row r="11366" spans="3:4">
      <c r="C11366" s="319"/>
      <c r="D11366" s="319"/>
    </row>
    <row r="11367" spans="3:4">
      <c r="C11367" s="319"/>
      <c r="D11367" s="319"/>
    </row>
    <row r="11368" spans="3:4">
      <c r="C11368" s="319"/>
      <c r="D11368" s="319"/>
    </row>
    <row r="11369" spans="3:4">
      <c r="C11369" s="319"/>
      <c r="D11369" s="319"/>
    </row>
    <row r="11370" spans="3:4">
      <c r="C11370" s="319"/>
      <c r="D11370" s="319"/>
    </row>
    <row r="11371" spans="3:4">
      <c r="C11371" s="319"/>
      <c r="D11371" s="319"/>
    </row>
    <row r="11372" spans="3:4">
      <c r="C11372" s="319"/>
      <c r="D11372" s="319"/>
    </row>
    <row r="11373" spans="3:4">
      <c r="C11373" s="319"/>
      <c r="D11373" s="319"/>
    </row>
    <row r="11374" spans="3:4">
      <c r="C11374" s="319"/>
      <c r="D11374" s="319"/>
    </row>
    <row r="11375" spans="3:4">
      <c r="C11375" s="319"/>
      <c r="D11375" s="319"/>
    </row>
    <row r="11376" spans="3:4">
      <c r="C11376" s="319"/>
      <c r="D11376" s="319"/>
    </row>
    <row r="11377" spans="3:4">
      <c r="C11377" s="319"/>
      <c r="D11377" s="319"/>
    </row>
    <row r="11378" spans="3:4">
      <c r="C11378" s="319"/>
      <c r="D11378" s="319"/>
    </row>
    <row r="11379" spans="3:4">
      <c r="C11379" s="319"/>
      <c r="D11379" s="319"/>
    </row>
    <row r="11380" spans="3:4">
      <c r="C11380" s="319"/>
      <c r="D11380" s="319"/>
    </row>
    <row r="11381" spans="3:4">
      <c r="C11381" s="319"/>
      <c r="D11381" s="319"/>
    </row>
    <row r="11382" spans="3:4">
      <c r="C11382" s="319"/>
      <c r="D11382" s="319"/>
    </row>
    <row r="11383" spans="3:4">
      <c r="C11383" s="319"/>
      <c r="D11383" s="319"/>
    </row>
    <row r="11384" spans="3:4">
      <c r="C11384" s="319"/>
      <c r="D11384" s="319"/>
    </row>
    <row r="11385" spans="3:4">
      <c r="C11385" s="319"/>
      <c r="D11385" s="319"/>
    </row>
    <row r="11386" spans="3:4">
      <c r="C11386" s="319"/>
      <c r="D11386" s="319"/>
    </row>
    <row r="11387" spans="3:4">
      <c r="C11387" s="319"/>
      <c r="D11387" s="319"/>
    </row>
    <row r="11388" spans="3:4">
      <c r="C11388" s="319"/>
      <c r="D11388" s="319"/>
    </row>
    <row r="11389" spans="3:4">
      <c r="C11389" s="319"/>
      <c r="D11389" s="319"/>
    </row>
    <row r="11390" spans="3:4">
      <c r="C11390" s="319"/>
      <c r="D11390" s="319"/>
    </row>
    <row r="11391" spans="3:4">
      <c r="C11391" s="319"/>
      <c r="D11391" s="319"/>
    </row>
    <row r="11392" spans="3:4">
      <c r="C11392" s="319"/>
      <c r="D11392" s="319"/>
    </row>
    <row r="11393" spans="3:4">
      <c r="C11393" s="319"/>
      <c r="D11393" s="319"/>
    </row>
    <row r="11394" spans="3:4">
      <c r="C11394" s="319"/>
      <c r="D11394" s="319"/>
    </row>
    <row r="11395" spans="3:4">
      <c r="C11395" s="319"/>
      <c r="D11395" s="319"/>
    </row>
    <row r="11396" spans="3:4">
      <c r="C11396" s="319"/>
      <c r="D11396" s="319"/>
    </row>
    <row r="11397" spans="3:4">
      <c r="C11397" s="319"/>
      <c r="D11397" s="319"/>
    </row>
    <row r="11398" spans="3:4">
      <c r="C11398" s="319"/>
      <c r="D11398" s="319"/>
    </row>
    <row r="11399" spans="3:4">
      <c r="C11399" s="319"/>
      <c r="D11399" s="319"/>
    </row>
    <row r="11400" spans="3:4">
      <c r="C11400" s="319"/>
      <c r="D11400" s="319"/>
    </row>
    <row r="11401" spans="3:4">
      <c r="C11401" s="319"/>
      <c r="D11401" s="319"/>
    </row>
    <row r="11402" spans="3:4">
      <c r="C11402" s="319"/>
      <c r="D11402" s="319"/>
    </row>
    <row r="11403" spans="3:4">
      <c r="C11403" s="319"/>
      <c r="D11403" s="319"/>
    </row>
    <row r="11404" spans="3:4">
      <c r="C11404" s="319"/>
      <c r="D11404" s="319"/>
    </row>
    <row r="11405" spans="3:4">
      <c r="C11405" s="319"/>
      <c r="D11405" s="319"/>
    </row>
    <row r="11406" spans="3:4">
      <c r="C11406" s="319"/>
      <c r="D11406" s="319"/>
    </row>
    <row r="11407" spans="3:4">
      <c r="C11407" s="319"/>
      <c r="D11407" s="319"/>
    </row>
    <row r="11408" spans="3:4">
      <c r="C11408" s="319"/>
      <c r="D11408" s="319"/>
    </row>
    <row r="11409" spans="3:4">
      <c r="C11409" s="319"/>
      <c r="D11409" s="319"/>
    </row>
    <row r="11410" spans="3:4">
      <c r="C11410" s="319"/>
      <c r="D11410" s="319"/>
    </row>
    <row r="11411" spans="3:4">
      <c r="C11411" s="319"/>
      <c r="D11411" s="319"/>
    </row>
    <row r="11412" spans="3:4">
      <c r="C11412" s="319"/>
      <c r="D11412" s="319"/>
    </row>
    <row r="11413" spans="3:4">
      <c r="C11413" s="319"/>
      <c r="D11413" s="319"/>
    </row>
    <row r="11414" spans="3:4">
      <c r="C11414" s="319"/>
      <c r="D11414" s="319"/>
    </row>
    <row r="11415" spans="3:4">
      <c r="C11415" s="319"/>
      <c r="D11415" s="319"/>
    </row>
    <row r="11416" spans="3:4">
      <c r="C11416" s="319"/>
      <c r="D11416" s="319"/>
    </row>
    <row r="11417" spans="3:4">
      <c r="C11417" s="319"/>
      <c r="D11417" s="319"/>
    </row>
    <row r="11418" spans="3:4">
      <c r="C11418" s="319"/>
      <c r="D11418" s="319"/>
    </row>
    <row r="11419" spans="3:4">
      <c r="C11419" s="319"/>
      <c r="D11419" s="319"/>
    </row>
    <row r="11420" spans="3:4">
      <c r="C11420" s="319"/>
      <c r="D11420" s="319"/>
    </row>
    <row r="11421" spans="3:4">
      <c r="C11421" s="319"/>
      <c r="D11421" s="319"/>
    </row>
    <row r="11422" spans="3:4">
      <c r="C11422" s="319"/>
      <c r="D11422" s="319"/>
    </row>
    <row r="11423" spans="3:4">
      <c r="C11423" s="319"/>
      <c r="D11423" s="319"/>
    </row>
    <row r="11424" spans="3:4">
      <c r="C11424" s="319"/>
      <c r="D11424" s="319"/>
    </row>
    <row r="11425" spans="3:4">
      <c r="C11425" s="319"/>
      <c r="D11425" s="319"/>
    </row>
    <row r="11426" spans="3:4">
      <c r="C11426" s="319"/>
      <c r="D11426" s="319"/>
    </row>
    <row r="11427" spans="3:4">
      <c r="C11427" s="319"/>
      <c r="D11427" s="319"/>
    </row>
    <row r="11428" spans="3:4">
      <c r="C11428" s="319"/>
      <c r="D11428" s="319"/>
    </row>
    <row r="11429" spans="3:4">
      <c r="C11429" s="319"/>
      <c r="D11429" s="319"/>
    </row>
    <row r="11430" spans="3:4">
      <c r="C11430" s="319"/>
      <c r="D11430" s="319"/>
    </row>
    <row r="11431" spans="3:4">
      <c r="C11431" s="319"/>
      <c r="D11431" s="319"/>
    </row>
    <row r="11432" spans="3:4">
      <c r="C11432" s="319"/>
      <c r="D11432" s="319"/>
    </row>
    <row r="11433" spans="3:4">
      <c r="C11433" s="319"/>
      <c r="D11433" s="319"/>
    </row>
    <row r="11434" spans="3:4">
      <c r="C11434" s="319"/>
      <c r="D11434" s="319"/>
    </row>
    <row r="11435" spans="3:4">
      <c r="C11435" s="319"/>
      <c r="D11435" s="319"/>
    </row>
    <row r="11436" spans="3:4">
      <c r="C11436" s="319"/>
      <c r="D11436" s="319"/>
    </row>
    <row r="11437" spans="3:4">
      <c r="C11437" s="319"/>
      <c r="D11437" s="319"/>
    </row>
    <row r="11438" spans="3:4">
      <c r="C11438" s="319"/>
      <c r="D11438" s="319"/>
    </row>
    <row r="11439" spans="3:4">
      <c r="C11439" s="319"/>
      <c r="D11439" s="319"/>
    </row>
    <row r="11440" spans="3:4">
      <c r="C11440" s="319"/>
      <c r="D11440" s="319"/>
    </row>
    <row r="11441" spans="3:4">
      <c r="C11441" s="319"/>
      <c r="D11441" s="319"/>
    </row>
    <row r="11442" spans="3:4">
      <c r="C11442" s="319"/>
      <c r="D11442" s="319"/>
    </row>
    <row r="11443" spans="3:4">
      <c r="C11443" s="319"/>
      <c r="D11443" s="319"/>
    </row>
    <row r="11444" spans="3:4">
      <c r="C11444" s="319"/>
      <c r="D11444" s="319"/>
    </row>
    <row r="11445" spans="3:4">
      <c r="C11445" s="319"/>
      <c r="D11445" s="319"/>
    </row>
    <row r="11446" spans="3:4">
      <c r="C11446" s="319"/>
      <c r="D11446" s="319"/>
    </row>
    <row r="11447" spans="3:4">
      <c r="C11447" s="319"/>
      <c r="D11447" s="319"/>
    </row>
    <row r="11448" spans="3:4">
      <c r="C11448" s="319"/>
      <c r="D11448" s="319"/>
    </row>
    <row r="11449" spans="3:4">
      <c r="C11449" s="319"/>
      <c r="D11449" s="319"/>
    </row>
    <row r="11450" spans="3:4">
      <c r="C11450" s="319"/>
      <c r="D11450" s="319"/>
    </row>
    <row r="11451" spans="3:4">
      <c r="C11451" s="319"/>
      <c r="D11451" s="319"/>
    </row>
    <row r="11452" spans="3:4">
      <c r="C11452" s="319"/>
      <c r="D11452" s="319"/>
    </row>
    <row r="11453" spans="3:4">
      <c r="C11453" s="319"/>
      <c r="D11453" s="319"/>
    </row>
    <row r="11454" spans="3:4">
      <c r="C11454" s="319"/>
      <c r="D11454" s="319"/>
    </row>
    <row r="11455" spans="3:4">
      <c r="C11455" s="319"/>
      <c r="D11455" s="319"/>
    </row>
    <row r="11456" spans="3:4">
      <c r="C11456" s="319"/>
      <c r="D11456" s="319"/>
    </row>
    <row r="11457" spans="3:4">
      <c r="C11457" s="319"/>
      <c r="D11457" s="319"/>
    </row>
    <row r="11458" spans="3:4">
      <c r="C11458" s="319"/>
      <c r="D11458" s="319"/>
    </row>
    <row r="11459" spans="3:4">
      <c r="C11459" s="319"/>
      <c r="D11459" s="319"/>
    </row>
    <row r="11460" spans="3:4">
      <c r="C11460" s="319"/>
      <c r="D11460" s="319"/>
    </row>
    <row r="11461" spans="3:4">
      <c r="C11461" s="319"/>
      <c r="D11461" s="319"/>
    </row>
    <row r="11462" spans="3:4">
      <c r="C11462" s="319"/>
      <c r="D11462" s="319"/>
    </row>
    <row r="11463" spans="3:4">
      <c r="C11463" s="319"/>
      <c r="D11463" s="319"/>
    </row>
    <row r="11464" spans="3:4">
      <c r="C11464" s="319"/>
      <c r="D11464" s="319"/>
    </row>
    <row r="11465" spans="3:4">
      <c r="C11465" s="319"/>
      <c r="D11465" s="319"/>
    </row>
    <row r="11466" spans="3:4">
      <c r="C11466" s="319"/>
      <c r="D11466" s="319"/>
    </row>
    <row r="11467" spans="3:4">
      <c r="C11467" s="319"/>
      <c r="D11467" s="319"/>
    </row>
    <row r="11468" spans="3:4">
      <c r="C11468" s="319"/>
      <c r="D11468" s="319"/>
    </row>
    <row r="11469" spans="3:4">
      <c r="C11469" s="319"/>
      <c r="D11469" s="319"/>
    </row>
    <row r="11470" spans="3:4">
      <c r="C11470" s="319"/>
      <c r="D11470" s="319"/>
    </row>
    <row r="11471" spans="3:4">
      <c r="C11471" s="319"/>
      <c r="D11471" s="319"/>
    </row>
    <row r="11472" spans="3:4">
      <c r="C11472" s="319"/>
      <c r="D11472" s="319"/>
    </row>
    <row r="11473" spans="3:4">
      <c r="C11473" s="319"/>
      <c r="D11473" s="319"/>
    </row>
    <row r="11474" spans="3:4">
      <c r="C11474" s="319"/>
      <c r="D11474" s="319"/>
    </row>
    <row r="11475" spans="3:4">
      <c r="C11475" s="319"/>
      <c r="D11475" s="319"/>
    </row>
    <row r="11476" spans="3:4">
      <c r="C11476" s="319"/>
      <c r="D11476" s="319"/>
    </row>
    <row r="11477" spans="3:4">
      <c r="C11477" s="319"/>
      <c r="D11477" s="319"/>
    </row>
    <row r="11478" spans="3:4">
      <c r="C11478" s="319"/>
      <c r="D11478" s="319"/>
    </row>
    <row r="11479" spans="3:4">
      <c r="C11479" s="319"/>
      <c r="D11479" s="319"/>
    </row>
    <row r="11480" spans="3:4">
      <c r="C11480" s="319"/>
      <c r="D11480" s="319"/>
    </row>
    <row r="11481" spans="3:4">
      <c r="C11481" s="319"/>
      <c r="D11481" s="319"/>
    </row>
    <row r="11482" spans="3:4">
      <c r="C11482" s="319"/>
      <c r="D11482" s="319"/>
    </row>
    <row r="11483" spans="3:4">
      <c r="C11483" s="319"/>
      <c r="D11483" s="319"/>
    </row>
    <row r="11484" spans="3:4">
      <c r="C11484" s="319"/>
      <c r="D11484" s="319"/>
    </row>
    <row r="11485" spans="3:4">
      <c r="C11485" s="319"/>
      <c r="D11485" s="319"/>
    </row>
    <row r="11486" spans="3:4">
      <c r="C11486" s="319"/>
      <c r="D11486" s="319"/>
    </row>
    <row r="11487" spans="3:4">
      <c r="C11487" s="319"/>
      <c r="D11487" s="319"/>
    </row>
    <row r="11488" spans="3:4">
      <c r="C11488" s="319"/>
      <c r="D11488" s="319"/>
    </row>
    <row r="11489" spans="3:4">
      <c r="C11489" s="319"/>
      <c r="D11489" s="319"/>
    </row>
    <row r="11490" spans="3:4">
      <c r="C11490" s="319"/>
      <c r="D11490" s="319"/>
    </row>
    <row r="11491" spans="3:4">
      <c r="C11491" s="319"/>
      <c r="D11491" s="319"/>
    </row>
    <row r="11492" spans="3:4">
      <c r="C11492" s="319"/>
      <c r="D11492" s="319"/>
    </row>
    <row r="11493" spans="3:4">
      <c r="C11493" s="319"/>
      <c r="D11493" s="319"/>
    </row>
    <row r="11494" spans="3:4">
      <c r="C11494" s="319"/>
      <c r="D11494" s="319"/>
    </row>
    <row r="11495" spans="3:4">
      <c r="C11495" s="319"/>
      <c r="D11495" s="319"/>
    </row>
    <row r="11496" spans="3:4">
      <c r="C11496" s="319"/>
      <c r="D11496" s="319"/>
    </row>
    <row r="11497" spans="3:4">
      <c r="C11497" s="319"/>
      <c r="D11497" s="319"/>
    </row>
    <row r="11498" spans="3:4">
      <c r="C11498" s="319"/>
      <c r="D11498" s="319"/>
    </row>
    <row r="11499" spans="3:4">
      <c r="C11499" s="319"/>
      <c r="D11499" s="319"/>
    </row>
    <row r="11500" spans="3:4">
      <c r="C11500" s="319"/>
      <c r="D11500" s="319"/>
    </row>
    <row r="11501" spans="3:4">
      <c r="C11501" s="319"/>
      <c r="D11501" s="319"/>
    </row>
    <row r="11502" spans="3:4">
      <c r="C11502" s="319"/>
      <c r="D11502" s="319"/>
    </row>
    <row r="11503" spans="3:4">
      <c r="C11503" s="319"/>
      <c r="D11503" s="319"/>
    </row>
    <row r="11504" spans="3:4">
      <c r="C11504" s="319"/>
      <c r="D11504" s="319"/>
    </row>
    <row r="11505" spans="3:4">
      <c r="C11505" s="319"/>
      <c r="D11505" s="319"/>
    </row>
    <row r="11506" spans="3:4">
      <c r="C11506" s="319"/>
      <c r="D11506" s="319"/>
    </row>
    <row r="11507" spans="3:4">
      <c r="C11507" s="319"/>
      <c r="D11507" s="319"/>
    </row>
    <row r="11508" spans="3:4">
      <c r="C11508" s="319"/>
      <c r="D11508" s="319"/>
    </row>
    <row r="11509" spans="3:4">
      <c r="C11509" s="319"/>
      <c r="D11509" s="319"/>
    </row>
    <row r="11510" spans="3:4">
      <c r="C11510" s="319"/>
      <c r="D11510" s="319"/>
    </row>
    <row r="11511" spans="3:4">
      <c r="C11511" s="319"/>
      <c r="D11511" s="319"/>
    </row>
    <row r="11512" spans="3:4">
      <c r="C11512" s="319"/>
      <c r="D11512" s="319"/>
    </row>
    <row r="11513" spans="3:4">
      <c r="C11513" s="319"/>
      <c r="D11513" s="319"/>
    </row>
    <row r="11514" spans="3:4">
      <c r="C11514" s="319"/>
      <c r="D11514" s="319"/>
    </row>
    <row r="11515" spans="3:4">
      <c r="C11515" s="319"/>
      <c r="D11515" s="319"/>
    </row>
    <row r="11516" spans="3:4">
      <c r="C11516" s="319"/>
      <c r="D11516" s="319"/>
    </row>
    <row r="11517" spans="3:4">
      <c r="C11517" s="319"/>
      <c r="D11517" s="319"/>
    </row>
    <row r="11518" spans="3:4">
      <c r="C11518" s="319"/>
      <c r="D11518" s="319"/>
    </row>
    <row r="11519" spans="3:4">
      <c r="C11519" s="319"/>
      <c r="D11519" s="319"/>
    </row>
    <row r="11520" spans="3:4">
      <c r="C11520" s="319"/>
      <c r="D11520" s="319"/>
    </row>
    <row r="11521" spans="3:4">
      <c r="C11521" s="319"/>
      <c r="D11521" s="319"/>
    </row>
    <row r="11522" spans="3:4">
      <c r="C11522" s="319"/>
      <c r="D11522" s="319"/>
    </row>
    <row r="11523" spans="3:4">
      <c r="C11523" s="319"/>
      <c r="D11523" s="319"/>
    </row>
    <row r="11524" spans="3:4">
      <c r="C11524" s="319"/>
      <c r="D11524" s="319"/>
    </row>
    <row r="11525" spans="3:4">
      <c r="C11525" s="319"/>
      <c r="D11525" s="319"/>
    </row>
    <row r="11526" spans="3:4">
      <c r="C11526" s="319"/>
      <c r="D11526" s="319"/>
    </row>
    <row r="11527" spans="3:4">
      <c r="C11527" s="319"/>
      <c r="D11527" s="319"/>
    </row>
    <row r="11528" spans="3:4">
      <c r="C11528" s="319"/>
      <c r="D11528" s="319"/>
    </row>
    <row r="11529" spans="3:4">
      <c r="C11529" s="319"/>
      <c r="D11529" s="319"/>
    </row>
    <row r="11530" spans="3:4">
      <c r="C11530" s="319"/>
      <c r="D11530" s="319"/>
    </row>
    <row r="11531" spans="3:4">
      <c r="C11531" s="319"/>
      <c r="D11531" s="319"/>
    </row>
    <row r="11532" spans="3:4">
      <c r="C11532" s="319"/>
      <c r="D11532" s="319"/>
    </row>
    <row r="11533" spans="3:4">
      <c r="C11533" s="319"/>
      <c r="D11533" s="319"/>
    </row>
    <row r="11534" spans="3:4">
      <c r="C11534" s="319"/>
      <c r="D11534" s="319"/>
    </row>
    <row r="11535" spans="3:4">
      <c r="C11535" s="319"/>
      <c r="D11535" s="319"/>
    </row>
    <row r="11536" spans="3:4">
      <c r="C11536" s="319"/>
      <c r="D11536" s="319"/>
    </row>
    <row r="11537" spans="3:4">
      <c r="C11537" s="319"/>
      <c r="D11537" s="319"/>
    </row>
    <row r="11538" spans="3:4">
      <c r="C11538" s="319"/>
      <c r="D11538" s="319"/>
    </row>
    <row r="11539" spans="3:4">
      <c r="C11539" s="319"/>
      <c r="D11539" s="319"/>
    </row>
    <row r="11540" spans="3:4">
      <c r="C11540" s="319"/>
      <c r="D11540" s="319"/>
    </row>
    <row r="11541" spans="3:4">
      <c r="C11541" s="319"/>
      <c r="D11541" s="319"/>
    </row>
    <row r="11542" spans="3:4">
      <c r="C11542" s="319"/>
      <c r="D11542" s="319"/>
    </row>
    <row r="11543" spans="3:4">
      <c r="C11543" s="319"/>
      <c r="D11543" s="319"/>
    </row>
    <row r="11544" spans="3:4">
      <c r="C11544" s="319"/>
      <c r="D11544" s="319"/>
    </row>
    <row r="11545" spans="3:4">
      <c r="C11545" s="319"/>
      <c r="D11545" s="319"/>
    </row>
    <row r="11546" spans="3:4">
      <c r="C11546" s="319"/>
      <c r="D11546" s="319"/>
    </row>
    <row r="11547" spans="3:4">
      <c r="C11547" s="319"/>
      <c r="D11547" s="319"/>
    </row>
    <row r="11548" spans="3:4">
      <c r="C11548" s="319"/>
      <c r="D11548" s="319"/>
    </row>
    <row r="11549" spans="3:4">
      <c r="C11549" s="319"/>
      <c r="D11549" s="319"/>
    </row>
    <row r="11550" spans="3:4">
      <c r="C11550" s="319"/>
      <c r="D11550" s="319"/>
    </row>
    <row r="11551" spans="3:4">
      <c r="C11551" s="319"/>
      <c r="D11551" s="319"/>
    </row>
    <row r="11552" spans="3:4">
      <c r="C11552" s="319"/>
      <c r="D11552" s="319"/>
    </row>
    <row r="11553" spans="3:4">
      <c r="C11553" s="319"/>
      <c r="D11553" s="319"/>
    </row>
    <row r="11554" spans="3:4">
      <c r="C11554" s="319"/>
      <c r="D11554" s="319"/>
    </row>
    <row r="11555" spans="3:4">
      <c r="C11555" s="319"/>
      <c r="D11555" s="319"/>
    </row>
    <row r="11556" spans="3:4">
      <c r="C11556" s="319"/>
      <c r="D11556" s="319"/>
    </row>
    <row r="11557" spans="3:4">
      <c r="C11557" s="319"/>
      <c r="D11557" s="319"/>
    </row>
    <row r="11558" spans="3:4">
      <c r="C11558" s="319"/>
      <c r="D11558" s="319"/>
    </row>
    <row r="11559" spans="3:4">
      <c r="C11559" s="319"/>
      <c r="D11559" s="319"/>
    </row>
    <row r="11560" spans="3:4">
      <c r="C11560" s="319"/>
      <c r="D11560" s="319"/>
    </row>
    <row r="11561" spans="3:4">
      <c r="C11561" s="319"/>
      <c r="D11561" s="319"/>
    </row>
    <row r="11562" spans="3:4">
      <c r="C11562" s="319"/>
      <c r="D11562" s="319"/>
    </row>
    <row r="11563" spans="3:4">
      <c r="C11563" s="319"/>
      <c r="D11563" s="319"/>
    </row>
    <row r="11564" spans="3:4">
      <c r="C11564" s="319"/>
      <c r="D11564" s="319"/>
    </row>
    <row r="11565" spans="3:4">
      <c r="C11565" s="319"/>
      <c r="D11565" s="319"/>
    </row>
    <row r="11566" spans="3:4">
      <c r="C11566" s="319"/>
      <c r="D11566" s="319"/>
    </row>
    <row r="11567" spans="3:4">
      <c r="C11567" s="319"/>
      <c r="D11567" s="319"/>
    </row>
    <row r="11568" spans="3:4">
      <c r="C11568" s="319"/>
      <c r="D11568" s="319"/>
    </row>
    <row r="11569" spans="3:4">
      <c r="C11569" s="319"/>
      <c r="D11569" s="319"/>
    </row>
    <row r="11570" spans="3:4">
      <c r="C11570" s="319"/>
      <c r="D11570" s="319"/>
    </row>
    <row r="11571" spans="3:4">
      <c r="C11571" s="319"/>
      <c r="D11571" s="319"/>
    </row>
    <row r="11572" spans="3:4">
      <c r="C11572" s="319"/>
      <c r="D11572" s="319"/>
    </row>
    <row r="11573" spans="3:4">
      <c r="C11573" s="319"/>
      <c r="D11573" s="319"/>
    </row>
    <row r="11574" spans="3:4">
      <c r="C11574" s="319"/>
      <c r="D11574" s="319"/>
    </row>
    <row r="11575" spans="3:4">
      <c r="C11575" s="319"/>
      <c r="D11575" s="319"/>
    </row>
    <row r="11576" spans="3:4">
      <c r="C11576" s="319"/>
      <c r="D11576" s="319"/>
    </row>
    <row r="11577" spans="3:4">
      <c r="C11577" s="319"/>
      <c r="D11577" s="319"/>
    </row>
    <row r="11578" spans="3:4">
      <c r="C11578" s="319"/>
      <c r="D11578" s="319"/>
    </row>
    <row r="11579" spans="3:4">
      <c r="C11579" s="319"/>
      <c r="D11579" s="319"/>
    </row>
    <row r="11580" spans="3:4">
      <c r="C11580" s="319"/>
      <c r="D11580" s="319"/>
    </row>
    <row r="11581" spans="3:4">
      <c r="C11581" s="319"/>
      <c r="D11581" s="319"/>
    </row>
    <row r="11582" spans="3:4">
      <c r="C11582" s="319"/>
      <c r="D11582" s="319"/>
    </row>
    <row r="11583" spans="3:4">
      <c r="C11583" s="319"/>
      <c r="D11583" s="319"/>
    </row>
    <row r="11584" spans="3:4">
      <c r="C11584" s="319"/>
      <c r="D11584" s="319"/>
    </row>
    <row r="11585" spans="3:4">
      <c r="C11585" s="319"/>
      <c r="D11585" s="319"/>
    </row>
    <row r="11586" spans="3:4">
      <c r="C11586" s="319"/>
      <c r="D11586" s="319"/>
    </row>
    <row r="11587" spans="3:4">
      <c r="C11587" s="319"/>
      <c r="D11587" s="319"/>
    </row>
    <row r="11588" spans="3:4">
      <c r="C11588" s="319"/>
      <c r="D11588" s="319"/>
    </row>
    <row r="11589" spans="3:4">
      <c r="C11589" s="319"/>
      <c r="D11589" s="319"/>
    </row>
    <row r="11590" spans="3:4">
      <c r="C11590" s="319"/>
      <c r="D11590" s="319"/>
    </row>
    <row r="11591" spans="3:4">
      <c r="C11591" s="319"/>
      <c r="D11591" s="319"/>
    </row>
    <row r="11592" spans="3:4">
      <c r="C11592" s="319"/>
      <c r="D11592" s="319"/>
    </row>
    <row r="11593" spans="3:4">
      <c r="C11593" s="319"/>
      <c r="D11593" s="319"/>
    </row>
    <row r="11594" spans="3:4">
      <c r="C11594" s="319"/>
      <c r="D11594" s="319"/>
    </row>
    <row r="11595" spans="3:4">
      <c r="C11595" s="319"/>
      <c r="D11595" s="319"/>
    </row>
    <row r="11596" spans="3:4">
      <c r="C11596" s="319"/>
      <c r="D11596" s="319"/>
    </row>
    <row r="11597" spans="3:4">
      <c r="C11597" s="319"/>
      <c r="D11597" s="319"/>
    </row>
    <row r="11598" spans="3:4">
      <c r="C11598" s="319"/>
      <c r="D11598" s="319"/>
    </row>
    <row r="11599" spans="3:4">
      <c r="C11599" s="319"/>
      <c r="D11599" s="319"/>
    </row>
    <row r="11600" spans="3:4">
      <c r="C11600" s="319"/>
      <c r="D11600" s="319"/>
    </row>
    <row r="11601" spans="3:4">
      <c r="C11601" s="319"/>
      <c r="D11601" s="319"/>
    </row>
    <row r="11602" spans="3:4">
      <c r="C11602" s="319"/>
      <c r="D11602" s="319"/>
    </row>
    <row r="11603" spans="3:4">
      <c r="C11603" s="319"/>
      <c r="D11603" s="319"/>
    </row>
    <row r="11604" spans="3:4">
      <c r="C11604" s="319"/>
      <c r="D11604" s="319"/>
    </row>
    <row r="11605" spans="3:4">
      <c r="C11605" s="319"/>
      <c r="D11605" s="319"/>
    </row>
    <row r="11606" spans="3:4">
      <c r="C11606" s="319"/>
      <c r="D11606" s="319"/>
    </row>
    <row r="11607" spans="3:4">
      <c r="C11607" s="319"/>
      <c r="D11607" s="319"/>
    </row>
    <row r="11608" spans="3:4">
      <c r="C11608" s="319"/>
      <c r="D11608" s="319"/>
    </row>
    <row r="11609" spans="3:4">
      <c r="C11609" s="319"/>
      <c r="D11609" s="319"/>
    </row>
    <row r="11610" spans="3:4">
      <c r="C11610" s="319"/>
      <c r="D11610" s="319"/>
    </row>
    <row r="11611" spans="3:4">
      <c r="C11611" s="319"/>
      <c r="D11611" s="319"/>
    </row>
    <row r="11612" spans="3:4">
      <c r="C11612" s="319"/>
      <c r="D11612" s="319"/>
    </row>
    <row r="11613" spans="3:4">
      <c r="C11613" s="319"/>
      <c r="D11613" s="319"/>
    </row>
    <row r="11614" spans="3:4">
      <c r="C11614" s="319"/>
      <c r="D11614" s="319"/>
    </row>
    <row r="11615" spans="3:4">
      <c r="C11615" s="319"/>
      <c r="D11615" s="319"/>
    </row>
    <row r="11616" spans="3:4">
      <c r="C11616" s="319"/>
      <c r="D11616" s="319"/>
    </row>
    <row r="11617" spans="3:4">
      <c r="C11617" s="319"/>
      <c r="D11617" s="319"/>
    </row>
    <row r="11618" spans="3:4">
      <c r="C11618" s="319"/>
      <c r="D11618" s="319"/>
    </row>
    <row r="11619" spans="3:4">
      <c r="C11619" s="319"/>
      <c r="D11619" s="319"/>
    </row>
    <row r="11620" spans="3:4">
      <c r="C11620" s="319"/>
      <c r="D11620" s="319"/>
    </row>
    <row r="11621" spans="3:4">
      <c r="C11621" s="319"/>
      <c r="D11621" s="319"/>
    </row>
    <row r="11622" spans="3:4">
      <c r="C11622" s="319"/>
      <c r="D11622" s="319"/>
    </row>
    <row r="11623" spans="3:4">
      <c r="C11623" s="319"/>
      <c r="D11623" s="319"/>
    </row>
    <row r="11624" spans="3:4">
      <c r="C11624" s="319"/>
      <c r="D11624" s="319"/>
    </row>
    <row r="11625" spans="3:4">
      <c r="C11625" s="319"/>
      <c r="D11625" s="319"/>
    </row>
    <row r="11626" spans="3:4">
      <c r="C11626" s="319"/>
      <c r="D11626" s="319"/>
    </row>
    <row r="11627" spans="3:4">
      <c r="C11627" s="319"/>
      <c r="D11627" s="319"/>
    </row>
    <row r="11628" spans="3:4">
      <c r="C11628" s="319"/>
      <c r="D11628" s="319"/>
    </row>
    <row r="11629" spans="3:4">
      <c r="C11629" s="319"/>
      <c r="D11629" s="319"/>
    </row>
    <row r="11630" spans="3:4">
      <c r="C11630" s="319"/>
      <c r="D11630" s="319"/>
    </row>
    <row r="11631" spans="3:4">
      <c r="C11631" s="319"/>
      <c r="D11631" s="319"/>
    </row>
    <row r="11632" spans="3:4">
      <c r="C11632" s="319"/>
      <c r="D11632" s="319"/>
    </row>
    <row r="11633" spans="3:4">
      <c r="C11633" s="319"/>
      <c r="D11633" s="319"/>
    </row>
    <row r="11634" spans="3:4">
      <c r="C11634" s="319"/>
      <c r="D11634" s="319"/>
    </row>
    <row r="11635" spans="3:4">
      <c r="C11635" s="319"/>
      <c r="D11635" s="319"/>
    </row>
    <row r="11636" spans="3:4">
      <c r="C11636" s="319"/>
      <c r="D11636" s="319"/>
    </row>
    <row r="11637" spans="3:4">
      <c r="C11637" s="319"/>
      <c r="D11637" s="319"/>
    </row>
    <row r="11638" spans="3:4">
      <c r="C11638" s="319"/>
      <c r="D11638" s="319"/>
    </row>
    <row r="11639" spans="3:4">
      <c r="C11639" s="319"/>
      <c r="D11639" s="319"/>
    </row>
    <row r="11640" spans="3:4">
      <c r="C11640" s="319"/>
      <c r="D11640" s="319"/>
    </row>
    <row r="11641" spans="3:4">
      <c r="C11641" s="319"/>
      <c r="D11641" s="319"/>
    </row>
    <row r="11642" spans="3:4">
      <c r="C11642" s="319"/>
      <c r="D11642" s="319"/>
    </row>
    <row r="11643" spans="3:4">
      <c r="C11643" s="319"/>
      <c r="D11643" s="319"/>
    </row>
    <row r="11644" spans="3:4">
      <c r="C11644" s="319"/>
      <c r="D11644" s="319"/>
    </row>
    <row r="11645" spans="3:4">
      <c r="C11645" s="319"/>
      <c r="D11645" s="319"/>
    </row>
    <row r="11646" spans="3:4">
      <c r="C11646" s="319"/>
      <c r="D11646" s="319"/>
    </row>
    <row r="11647" spans="3:4">
      <c r="C11647" s="319"/>
      <c r="D11647" s="319"/>
    </row>
    <row r="11648" spans="3:4">
      <c r="C11648" s="319"/>
      <c r="D11648" s="319"/>
    </row>
    <row r="11649" spans="3:4">
      <c r="C11649" s="319"/>
      <c r="D11649" s="319"/>
    </row>
    <row r="11650" spans="3:4">
      <c r="C11650" s="319"/>
      <c r="D11650" s="319"/>
    </row>
    <row r="11651" spans="3:4">
      <c r="C11651" s="319"/>
      <c r="D11651" s="319"/>
    </row>
    <row r="11652" spans="3:4">
      <c r="C11652" s="319"/>
      <c r="D11652" s="319"/>
    </row>
    <row r="11653" spans="3:4">
      <c r="C11653" s="319"/>
      <c r="D11653" s="319"/>
    </row>
    <row r="11654" spans="3:4">
      <c r="C11654" s="319"/>
      <c r="D11654" s="319"/>
    </row>
    <row r="11655" spans="3:4">
      <c r="C11655" s="319"/>
      <c r="D11655" s="319"/>
    </row>
    <row r="11656" spans="3:4">
      <c r="C11656" s="319"/>
      <c r="D11656" s="319"/>
    </row>
    <row r="11657" spans="3:4">
      <c r="C11657" s="319"/>
      <c r="D11657" s="319"/>
    </row>
    <row r="11658" spans="3:4">
      <c r="C11658" s="319"/>
      <c r="D11658" s="319"/>
    </row>
    <row r="11659" spans="3:4">
      <c r="C11659" s="319"/>
      <c r="D11659" s="319"/>
    </row>
    <row r="11660" spans="3:4">
      <c r="C11660" s="319"/>
      <c r="D11660" s="319"/>
    </row>
    <row r="11661" spans="3:4">
      <c r="C11661" s="319"/>
      <c r="D11661" s="319"/>
    </row>
    <row r="11662" spans="3:4">
      <c r="C11662" s="319"/>
      <c r="D11662" s="319"/>
    </row>
    <row r="11663" spans="3:4">
      <c r="C11663" s="319"/>
      <c r="D11663" s="319"/>
    </row>
    <row r="11664" spans="3:4">
      <c r="C11664" s="319"/>
      <c r="D11664" s="319"/>
    </row>
    <row r="11665" spans="3:4">
      <c r="C11665" s="319"/>
      <c r="D11665" s="319"/>
    </row>
    <row r="11666" spans="3:4">
      <c r="C11666" s="319"/>
      <c r="D11666" s="319"/>
    </row>
    <row r="11667" spans="3:4">
      <c r="C11667" s="319"/>
      <c r="D11667" s="319"/>
    </row>
    <row r="11668" spans="3:4">
      <c r="C11668" s="319"/>
      <c r="D11668" s="319"/>
    </row>
    <row r="11669" spans="3:4">
      <c r="C11669" s="319"/>
      <c r="D11669" s="319"/>
    </row>
    <row r="11670" spans="3:4">
      <c r="C11670" s="319"/>
      <c r="D11670" s="319"/>
    </row>
    <row r="11671" spans="3:4">
      <c r="C11671" s="319"/>
      <c r="D11671" s="319"/>
    </row>
    <row r="11672" spans="3:4">
      <c r="C11672" s="319"/>
      <c r="D11672" s="319"/>
    </row>
    <row r="11673" spans="3:4">
      <c r="C11673" s="319"/>
      <c r="D11673" s="319"/>
    </row>
    <row r="11674" spans="3:4">
      <c r="C11674" s="319"/>
      <c r="D11674" s="319"/>
    </row>
    <row r="11675" spans="3:4">
      <c r="C11675" s="319"/>
      <c r="D11675" s="319"/>
    </row>
    <row r="11676" spans="3:4">
      <c r="C11676" s="319"/>
      <c r="D11676" s="319"/>
    </row>
    <row r="11677" spans="3:4">
      <c r="C11677" s="319"/>
      <c r="D11677" s="319"/>
    </row>
    <row r="11678" spans="3:4">
      <c r="C11678" s="319"/>
      <c r="D11678" s="319"/>
    </row>
    <row r="11679" spans="3:4">
      <c r="C11679" s="319"/>
      <c r="D11679" s="319"/>
    </row>
    <row r="11680" spans="3:4">
      <c r="C11680" s="319"/>
      <c r="D11680" s="319"/>
    </row>
    <row r="11681" spans="3:4">
      <c r="C11681" s="319"/>
      <c r="D11681" s="319"/>
    </row>
    <row r="11682" spans="3:4">
      <c r="C11682" s="319"/>
      <c r="D11682" s="319"/>
    </row>
    <row r="11683" spans="3:4">
      <c r="C11683" s="319"/>
      <c r="D11683" s="319"/>
    </row>
    <row r="11684" spans="3:4">
      <c r="C11684" s="319"/>
      <c r="D11684" s="319"/>
    </row>
    <row r="11685" spans="3:4">
      <c r="C11685" s="319"/>
      <c r="D11685" s="319"/>
    </row>
    <row r="11686" spans="3:4">
      <c r="C11686" s="319"/>
      <c r="D11686" s="319"/>
    </row>
    <row r="11687" spans="3:4">
      <c r="C11687" s="319"/>
      <c r="D11687" s="319"/>
    </row>
    <row r="11688" spans="3:4">
      <c r="C11688" s="319"/>
      <c r="D11688" s="319"/>
    </row>
    <row r="11689" spans="3:4">
      <c r="C11689" s="319"/>
      <c r="D11689" s="319"/>
    </row>
    <row r="11690" spans="3:4">
      <c r="C11690" s="319"/>
      <c r="D11690" s="319"/>
    </row>
    <row r="11691" spans="3:4">
      <c r="C11691" s="319"/>
      <c r="D11691" s="319"/>
    </row>
    <row r="11692" spans="3:4">
      <c r="C11692" s="319"/>
      <c r="D11692" s="319"/>
    </row>
    <row r="11693" spans="3:4">
      <c r="C11693" s="319"/>
      <c r="D11693" s="319"/>
    </row>
    <row r="11694" spans="3:4">
      <c r="C11694" s="319"/>
      <c r="D11694" s="319"/>
    </row>
    <row r="11695" spans="3:4">
      <c r="C11695" s="319"/>
      <c r="D11695" s="319"/>
    </row>
    <row r="11696" spans="3:4">
      <c r="C11696" s="319"/>
      <c r="D11696" s="319"/>
    </row>
    <row r="11697" spans="3:4">
      <c r="C11697" s="319"/>
      <c r="D11697" s="319"/>
    </row>
    <row r="11698" spans="3:4">
      <c r="C11698" s="319"/>
      <c r="D11698" s="319"/>
    </row>
    <row r="11699" spans="3:4">
      <c r="C11699" s="319"/>
      <c r="D11699" s="319"/>
    </row>
    <row r="11700" spans="3:4">
      <c r="C11700" s="319"/>
      <c r="D11700" s="319"/>
    </row>
    <row r="11701" spans="3:4">
      <c r="C11701" s="319"/>
      <c r="D11701" s="319"/>
    </row>
    <row r="11702" spans="3:4">
      <c r="C11702" s="319"/>
      <c r="D11702" s="319"/>
    </row>
    <row r="11703" spans="3:4">
      <c r="C11703" s="319"/>
      <c r="D11703" s="319"/>
    </row>
    <row r="11704" spans="3:4">
      <c r="C11704" s="319"/>
      <c r="D11704" s="319"/>
    </row>
    <row r="11705" spans="3:4">
      <c r="C11705" s="319"/>
      <c r="D11705" s="319"/>
    </row>
    <row r="11706" spans="3:4">
      <c r="C11706" s="319"/>
      <c r="D11706" s="319"/>
    </row>
    <row r="11707" spans="3:4">
      <c r="C11707" s="319"/>
      <c r="D11707" s="319"/>
    </row>
    <row r="11708" spans="3:4">
      <c r="C11708" s="319"/>
      <c r="D11708" s="319"/>
    </row>
    <row r="11709" spans="3:4">
      <c r="C11709" s="319"/>
      <c r="D11709" s="319"/>
    </row>
    <row r="11710" spans="3:4">
      <c r="C11710" s="319"/>
      <c r="D11710" s="319"/>
    </row>
    <row r="11711" spans="3:4">
      <c r="C11711" s="319"/>
      <c r="D11711" s="319"/>
    </row>
    <row r="11712" spans="3:4">
      <c r="C11712" s="319"/>
      <c r="D11712" s="319"/>
    </row>
    <row r="11713" spans="3:4">
      <c r="C11713" s="319"/>
      <c r="D11713" s="319"/>
    </row>
    <row r="11714" spans="3:4">
      <c r="C11714" s="319"/>
      <c r="D11714" s="319"/>
    </row>
    <row r="11715" spans="3:4">
      <c r="C11715" s="319"/>
      <c r="D11715" s="319"/>
    </row>
    <row r="11716" spans="3:4">
      <c r="C11716" s="319"/>
      <c r="D11716" s="319"/>
    </row>
    <row r="11717" spans="3:4">
      <c r="C11717" s="319"/>
      <c r="D11717" s="319"/>
    </row>
    <row r="11718" spans="3:4">
      <c r="C11718" s="319"/>
      <c r="D11718" s="319"/>
    </row>
    <row r="11719" spans="3:4">
      <c r="C11719" s="319"/>
      <c r="D11719" s="319"/>
    </row>
    <row r="11720" spans="3:4">
      <c r="C11720" s="319"/>
      <c r="D11720" s="319"/>
    </row>
    <row r="11721" spans="3:4">
      <c r="C11721" s="319"/>
      <c r="D11721" s="319"/>
    </row>
    <row r="11722" spans="3:4">
      <c r="C11722" s="319"/>
      <c r="D11722" s="319"/>
    </row>
    <row r="11723" spans="3:4">
      <c r="C11723" s="319"/>
      <c r="D11723" s="319"/>
    </row>
    <row r="11724" spans="3:4">
      <c r="C11724" s="319"/>
      <c r="D11724" s="319"/>
    </row>
    <row r="11725" spans="3:4">
      <c r="C11725" s="319"/>
      <c r="D11725" s="319"/>
    </row>
    <row r="11726" spans="3:4">
      <c r="C11726" s="319"/>
      <c r="D11726" s="319"/>
    </row>
    <row r="11727" spans="3:4">
      <c r="C11727" s="319"/>
      <c r="D11727" s="319"/>
    </row>
    <row r="11728" spans="3:4">
      <c r="C11728" s="319"/>
      <c r="D11728" s="319"/>
    </row>
    <row r="11729" spans="3:4">
      <c r="C11729" s="319"/>
      <c r="D11729" s="319"/>
    </row>
    <row r="11730" spans="3:4">
      <c r="C11730" s="319"/>
      <c r="D11730" s="319"/>
    </row>
    <row r="11731" spans="3:4">
      <c r="C11731" s="319"/>
      <c r="D11731" s="319"/>
    </row>
    <row r="11732" spans="3:4">
      <c r="C11732" s="319"/>
      <c r="D11732" s="319"/>
    </row>
    <row r="11733" spans="3:4">
      <c r="C11733" s="319"/>
      <c r="D11733" s="319"/>
    </row>
    <row r="11734" spans="3:4">
      <c r="C11734" s="319"/>
      <c r="D11734" s="319"/>
    </row>
    <row r="11735" spans="3:4">
      <c r="C11735" s="319"/>
      <c r="D11735" s="319"/>
    </row>
    <row r="11736" spans="3:4">
      <c r="C11736" s="319"/>
      <c r="D11736" s="319"/>
    </row>
    <row r="11737" spans="3:4">
      <c r="C11737" s="319"/>
      <c r="D11737" s="319"/>
    </row>
    <row r="11738" spans="3:4">
      <c r="C11738" s="319"/>
      <c r="D11738" s="319"/>
    </row>
    <row r="11739" spans="3:4">
      <c r="C11739" s="319"/>
      <c r="D11739" s="319"/>
    </row>
    <row r="11740" spans="3:4">
      <c r="C11740" s="319"/>
      <c r="D11740" s="319"/>
    </row>
    <row r="11741" spans="3:4">
      <c r="C11741" s="319"/>
      <c r="D11741" s="319"/>
    </row>
    <row r="11742" spans="3:4">
      <c r="C11742" s="319"/>
      <c r="D11742" s="319"/>
    </row>
    <row r="11743" spans="3:4">
      <c r="C11743" s="319"/>
      <c r="D11743" s="319"/>
    </row>
    <row r="11744" spans="3:4">
      <c r="C11744" s="319"/>
      <c r="D11744" s="319"/>
    </row>
    <row r="11745" spans="3:4">
      <c r="C11745" s="319"/>
      <c r="D11745" s="319"/>
    </row>
    <row r="11746" spans="3:4">
      <c r="C11746" s="319"/>
      <c r="D11746" s="319"/>
    </row>
    <row r="11747" spans="3:4">
      <c r="C11747" s="319"/>
      <c r="D11747" s="319"/>
    </row>
    <row r="11748" spans="3:4">
      <c r="C11748" s="319"/>
      <c r="D11748" s="319"/>
    </row>
    <row r="11749" spans="3:4">
      <c r="C11749" s="319"/>
      <c r="D11749" s="319"/>
    </row>
    <row r="11750" spans="3:4">
      <c r="C11750" s="319"/>
      <c r="D11750" s="319"/>
    </row>
    <row r="11751" spans="3:4">
      <c r="C11751" s="319"/>
      <c r="D11751" s="319"/>
    </row>
    <row r="11752" spans="3:4">
      <c r="C11752" s="319"/>
      <c r="D11752" s="319"/>
    </row>
    <row r="11753" spans="3:4">
      <c r="C11753" s="319"/>
      <c r="D11753" s="319"/>
    </row>
    <row r="11754" spans="3:4">
      <c r="C11754" s="319"/>
      <c r="D11754" s="319"/>
    </row>
    <row r="11755" spans="3:4">
      <c r="C11755" s="319"/>
      <c r="D11755" s="319"/>
    </row>
    <row r="11756" spans="3:4">
      <c r="C11756" s="319"/>
      <c r="D11756" s="319"/>
    </row>
    <row r="11757" spans="3:4">
      <c r="C11757" s="319"/>
      <c r="D11757" s="319"/>
    </row>
    <row r="11758" spans="3:4">
      <c r="C11758" s="319"/>
      <c r="D11758" s="319"/>
    </row>
    <row r="11759" spans="3:4">
      <c r="C11759" s="319"/>
      <c r="D11759" s="319"/>
    </row>
    <row r="11760" spans="3:4">
      <c r="C11760" s="319"/>
      <c r="D11760" s="319"/>
    </row>
    <row r="11761" spans="3:4">
      <c r="C11761" s="319"/>
      <c r="D11761" s="319"/>
    </row>
    <row r="11762" spans="3:4">
      <c r="C11762" s="319"/>
      <c r="D11762" s="319"/>
    </row>
    <row r="11763" spans="3:4">
      <c r="C11763" s="319"/>
      <c r="D11763" s="319"/>
    </row>
    <row r="11764" spans="3:4">
      <c r="C11764" s="319"/>
      <c r="D11764" s="319"/>
    </row>
    <row r="11765" spans="3:4">
      <c r="C11765" s="319"/>
      <c r="D11765" s="319"/>
    </row>
    <row r="11766" spans="3:4">
      <c r="C11766" s="319"/>
      <c r="D11766" s="319"/>
    </row>
    <row r="11767" spans="3:4">
      <c r="C11767" s="319"/>
      <c r="D11767" s="319"/>
    </row>
    <row r="11768" spans="3:4">
      <c r="C11768" s="319"/>
      <c r="D11768" s="319"/>
    </row>
    <row r="11769" spans="3:4">
      <c r="C11769" s="319"/>
      <c r="D11769" s="319"/>
    </row>
    <row r="11770" spans="3:4">
      <c r="C11770" s="319"/>
      <c r="D11770" s="319"/>
    </row>
    <row r="11771" spans="3:4">
      <c r="C11771" s="319"/>
      <c r="D11771" s="319"/>
    </row>
    <row r="11772" spans="3:4">
      <c r="C11772" s="319"/>
      <c r="D11772" s="319"/>
    </row>
    <row r="11773" spans="3:4">
      <c r="C11773" s="319"/>
      <c r="D11773" s="319"/>
    </row>
    <row r="11774" spans="3:4">
      <c r="C11774" s="319"/>
      <c r="D11774" s="319"/>
    </row>
    <row r="11775" spans="3:4">
      <c r="C11775" s="319"/>
      <c r="D11775" s="319"/>
    </row>
    <row r="11776" spans="3:4">
      <c r="C11776" s="319"/>
      <c r="D11776" s="319"/>
    </row>
    <row r="11777" spans="3:4">
      <c r="C11777" s="319"/>
      <c r="D11777" s="319"/>
    </row>
    <row r="11778" spans="3:4">
      <c r="C11778" s="319"/>
      <c r="D11778" s="319"/>
    </row>
    <row r="11779" spans="3:4">
      <c r="C11779" s="319"/>
      <c r="D11779" s="319"/>
    </row>
    <row r="11780" spans="3:4">
      <c r="C11780" s="319"/>
      <c r="D11780" s="319"/>
    </row>
    <row r="11781" spans="3:4">
      <c r="C11781" s="319"/>
      <c r="D11781" s="319"/>
    </row>
    <row r="11782" spans="3:4">
      <c r="C11782" s="319"/>
      <c r="D11782" s="319"/>
    </row>
    <row r="11783" spans="3:4">
      <c r="C11783" s="319"/>
      <c r="D11783" s="319"/>
    </row>
    <row r="11784" spans="3:4">
      <c r="C11784" s="319"/>
      <c r="D11784" s="319"/>
    </row>
    <row r="11785" spans="3:4">
      <c r="C11785" s="319"/>
      <c r="D11785" s="319"/>
    </row>
    <row r="11786" spans="3:4">
      <c r="C11786" s="319"/>
      <c r="D11786" s="319"/>
    </row>
    <row r="11787" spans="3:4">
      <c r="C11787" s="319"/>
      <c r="D11787" s="319"/>
    </row>
    <row r="11788" spans="3:4">
      <c r="C11788" s="319"/>
      <c r="D11788" s="319"/>
    </row>
    <row r="11789" spans="3:4">
      <c r="C11789" s="319"/>
      <c r="D11789" s="319"/>
    </row>
    <row r="11790" spans="3:4">
      <c r="C11790" s="319"/>
      <c r="D11790" s="319"/>
    </row>
    <row r="11791" spans="3:4">
      <c r="C11791" s="319"/>
      <c r="D11791" s="319"/>
    </row>
    <row r="11792" spans="3:4">
      <c r="C11792" s="319"/>
      <c r="D11792" s="319"/>
    </row>
    <row r="11793" spans="3:4">
      <c r="C11793" s="319"/>
      <c r="D11793" s="319"/>
    </row>
    <row r="11794" spans="3:4">
      <c r="C11794" s="319"/>
      <c r="D11794" s="319"/>
    </row>
    <row r="11795" spans="3:4">
      <c r="C11795" s="319"/>
      <c r="D11795" s="319"/>
    </row>
    <row r="11796" spans="3:4">
      <c r="C11796" s="319"/>
      <c r="D11796" s="319"/>
    </row>
    <row r="11797" spans="3:4">
      <c r="C11797" s="319"/>
      <c r="D11797" s="319"/>
    </row>
    <row r="11798" spans="3:4">
      <c r="C11798" s="319"/>
      <c r="D11798" s="319"/>
    </row>
    <row r="11799" spans="3:4">
      <c r="C11799" s="319"/>
      <c r="D11799" s="319"/>
    </row>
    <row r="11800" spans="3:4">
      <c r="C11800" s="319"/>
      <c r="D11800" s="319"/>
    </row>
    <row r="11801" spans="3:4">
      <c r="C11801" s="319"/>
      <c r="D11801" s="319"/>
    </row>
    <row r="11802" spans="3:4">
      <c r="C11802" s="319"/>
      <c r="D11802" s="319"/>
    </row>
    <row r="11803" spans="3:4">
      <c r="C11803" s="319"/>
      <c r="D11803" s="319"/>
    </row>
    <row r="11804" spans="3:4">
      <c r="C11804" s="319"/>
      <c r="D11804" s="319"/>
    </row>
    <row r="11805" spans="3:4">
      <c r="C11805" s="319"/>
      <c r="D11805" s="319"/>
    </row>
    <row r="11806" spans="3:4">
      <c r="C11806" s="319"/>
      <c r="D11806" s="319"/>
    </row>
    <row r="11807" spans="3:4">
      <c r="C11807" s="319"/>
      <c r="D11807" s="319"/>
    </row>
    <row r="11808" spans="3:4">
      <c r="C11808" s="319"/>
      <c r="D11808" s="319"/>
    </row>
    <row r="11809" spans="3:4">
      <c r="C11809" s="319"/>
      <c r="D11809" s="319"/>
    </row>
    <row r="11810" spans="3:4">
      <c r="C11810" s="319"/>
      <c r="D11810" s="319"/>
    </row>
    <row r="11811" spans="3:4">
      <c r="C11811" s="319"/>
      <c r="D11811" s="319"/>
    </row>
    <row r="11812" spans="3:4">
      <c r="C11812" s="319"/>
      <c r="D11812" s="319"/>
    </row>
    <row r="11813" spans="3:4">
      <c r="C11813" s="319"/>
      <c r="D11813" s="319"/>
    </row>
    <row r="11814" spans="3:4">
      <c r="C11814" s="319"/>
      <c r="D11814" s="319"/>
    </row>
    <row r="11815" spans="3:4">
      <c r="C11815" s="319"/>
      <c r="D11815" s="319"/>
    </row>
    <row r="11816" spans="3:4">
      <c r="C11816" s="319"/>
      <c r="D11816" s="319"/>
    </row>
    <row r="11817" spans="3:4">
      <c r="C11817" s="319"/>
      <c r="D11817" s="319"/>
    </row>
    <row r="11818" spans="3:4">
      <c r="C11818" s="319"/>
      <c r="D11818" s="319"/>
    </row>
    <row r="11819" spans="3:4">
      <c r="C11819" s="319"/>
      <c r="D11819" s="319"/>
    </row>
    <row r="11820" spans="3:4">
      <c r="C11820" s="319"/>
      <c r="D11820" s="319"/>
    </row>
    <row r="11821" spans="3:4">
      <c r="C11821" s="319"/>
      <c r="D11821" s="319"/>
    </row>
    <row r="11822" spans="3:4">
      <c r="C11822" s="319"/>
      <c r="D11822" s="319"/>
    </row>
    <row r="11823" spans="3:4">
      <c r="C11823" s="319"/>
      <c r="D11823" s="319"/>
    </row>
    <row r="11824" spans="3:4">
      <c r="C11824" s="319"/>
      <c r="D11824" s="319"/>
    </row>
    <row r="11825" spans="3:4">
      <c r="C11825" s="319"/>
      <c r="D11825" s="319"/>
    </row>
    <row r="11826" spans="3:4">
      <c r="C11826" s="319"/>
      <c r="D11826" s="319"/>
    </row>
    <row r="11827" spans="3:4">
      <c r="C11827" s="319"/>
      <c r="D11827" s="319"/>
    </row>
    <row r="11828" spans="3:4">
      <c r="C11828" s="319"/>
      <c r="D11828" s="319"/>
    </row>
    <row r="11829" spans="3:4">
      <c r="C11829" s="319"/>
      <c r="D11829" s="319"/>
    </row>
    <row r="11830" spans="3:4">
      <c r="C11830" s="319"/>
      <c r="D11830" s="319"/>
    </row>
    <row r="11831" spans="3:4">
      <c r="C11831" s="319"/>
      <c r="D11831" s="319"/>
    </row>
    <row r="11832" spans="3:4">
      <c r="C11832" s="319"/>
      <c r="D11832" s="319"/>
    </row>
    <row r="11833" spans="3:4">
      <c r="C11833" s="319"/>
      <c r="D11833" s="319"/>
    </row>
    <row r="11834" spans="3:4">
      <c r="C11834" s="319"/>
      <c r="D11834" s="319"/>
    </row>
    <row r="11835" spans="3:4">
      <c r="C11835" s="319"/>
      <c r="D11835" s="319"/>
    </row>
    <row r="11836" spans="3:4">
      <c r="C11836" s="319"/>
      <c r="D11836" s="319"/>
    </row>
    <row r="11837" spans="3:4">
      <c r="C11837" s="319"/>
      <c r="D11837" s="319"/>
    </row>
    <row r="11838" spans="3:4">
      <c r="C11838" s="319"/>
      <c r="D11838" s="319"/>
    </row>
    <row r="11839" spans="3:4">
      <c r="C11839" s="319"/>
      <c r="D11839" s="319"/>
    </row>
    <row r="11840" spans="3:4">
      <c r="C11840" s="319"/>
      <c r="D11840" s="319"/>
    </row>
    <row r="11841" spans="3:4">
      <c r="C11841" s="319"/>
      <c r="D11841" s="319"/>
    </row>
    <row r="11842" spans="3:4">
      <c r="C11842" s="319"/>
      <c r="D11842" s="319"/>
    </row>
    <row r="11843" spans="3:4">
      <c r="C11843" s="319"/>
      <c r="D11843" s="319"/>
    </row>
    <row r="11844" spans="3:4">
      <c r="C11844" s="319"/>
      <c r="D11844" s="319"/>
    </row>
    <row r="11845" spans="3:4">
      <c r="C11845" s="319"/>
      <c r="D11845" s="319"/>
    </row>
    <row r="11846" spans="3:4">
      <c r="C11846" s="319"/>
      <c r="D11846" s="319"/>
    </row>
    <row r="11847" spans="3:4">
      <c r="C11847" s="319"/>
      <c r="D11847" s="319"/>
    </row>
    <row r="11848" spans="3:4">
      <c r="C11848" s="319"/>
      <c r="D11848" s="319"/>
    </row>
    <row r="11849" spans="3:4">
      <c r="C11849" s="319"/>
      <c r="D11849" s="319"/>
    </row>
    <row r="11850" spans="3:4">
      <c r="C11850" s="319"/>
      <c r="D11850" s="319"/>
    </row>
    <row r="11851" spans="3:4">
      <c r="C11851" s="319"/>
      <c r="D11851" s="319"/>
    </row>
    <row r="11852" spans="3:4">
      <c r="C11852" s="319"/>
      <c r="D11852" s="319"/>
    </row>
    <row r="11853" spans="3:4">
      <c r="C11853" s="319"/>
      <c r="D11853" s="319"/>
    </row>
    <row r="11854" spans="3:4">
      <c r="C11854" s="319"/>
      <c r="D11854" s="319"/>
    </row>
    <row r="11855" spans="3:4">
      <c r="C11855" s="319"/>
      <c r="D11855" s="319"/>
    </row>
    <row r="11856" spans="3:4">
      <c r="C11856" s="319"/>
      <c r="D11856" s="319"/>
    </row>
    <row r="11857" spans="3:4">
      <c r="C11857" s="319"/>
      <c r="D11857" s="319"/>
    </row>
    <row r="11858" spans="3:4">
      <c r="C11858" s="319"/>
      <c r="D11858" s="319"/>
    </row>
    <row r="11859" spans="3:4">
      <c r="C11859" s="319"/>
      <c r="D11859" s="319"/>
    </row>
    <row r="11860" spans="3:4">
      <c r="C11860" s="319"/>
      <c r="D11860" s="319"/>
    </row>
    <row r="11861" spans="3:4">
      <c r="C11861" s="319"/>
      <c r="D11861" s="319"/>
    </row>
    <row r="11862" spans="3:4">
      <c r="C11862" s="319"/>
      <c r="D11862" s="319"/>
    </row>
    <row r="11863" spans="3:4">
      <c r="C11863" s="319"/>
      <c r="D11863" s="319"/>
    </row>
    <row r="11864" spans="3:4">
      <c r="C11864" s="319"/>
      <c r="D11864" s="319"/>
    </row>
    <row r="11865" spans="3:4">
      <c r="C11865" s="319"/>
      <c r="D11865" s="319"/>
    </row>
    <row r="11866" spans="3:4">
      <c r="C11866" s="319"/>
      <c r="D11866" s="319"/>
    </row>
    <row r="11867" spans="3:4">
      <c r="C11867" s="319"/>
      <c r="D11867" s="319"/>
    </row>
    <row r="11868" spans="3:4">
      <c r="C11868" s="319"/>
      <c r="D11868" s="319"/>
    </row>
    <row r="11869" spans="3:4">
      <c r="C11869" s="319"/>
      <c r="D11869" s="319"/>
    </row>
    <row r="11870" spans="3:4">
      <c r="C11870" s="319"/>
      <c r="D11870" s="319"/>
    </row>
    <row r="11871" spans="3:4">
      <c r="C11871" s="319"/>
      <c r="D11871" s="319"/>
    </row>
    <row r="11872" spans="3:4">
      <c r="C11872" s="319"/>
      <c r="D11872" s="319"/>
    </row>
    <row r="11873" spans="3:4">
      <c r="C11873" s="319"/>
      <c r="D11873" s="319"/>
    </row>
    <row r="11874" spans="3:4">
      <c r="C11874" s="319"/>
      <c r="D11874" s="319"/>
    </row>
    <row r="11875" spans="3:4">
      <c r="C11875" s="319"/>
      <c r="D11875" s="319"/>
    </row>
    <row r="11876" spans="3:4">
      <c r="C11876" s="319"/>
      <c r="D11876" s="319"/>
    </row>
    <row r="11877" spans="3:4">
      <c r="C11877" s="319"/>
      <c r="D11877" s="319"/>
    </row>
    <row r="11878" spans="3:4">
      <c r="C11878" s="319"/>
      <c r="D11878" s="319"/>
    </row>
    <row r="11879" spans="3:4">
      <c r="C11879" s="319"/>
      <c r="D11879" s="319"/>
    </row>
    <row r="11880" spans="3:4">
      <c r="C11880" s="319"/>
      <c r="D11880" s="319"/>
    </row>
    <row r="11881" spans="3:4">
      <c r="C11881" s="319"/>
      <c r="D11881" s="319"/>
    </row>
    <row r="11882" spans="3:4">
      <c r="C11882" s="319"/>
      <c r="D11882" s="319"/>
    </row>
    <row r="11883" spans="3:4">
      <c r="C11883" s="319"/>
      <c r="D11883" s="319"/>
    </row>
    <row r="11884" spans="3:4">
      <c r="C11884" s="319"/>
      <c r="D11884" s="319"/>
    </row>
    <row r="11885" spans="3:4">
      <c r="C11885" s="319"/>
      <c r="D11885" s="319"/>
    </row>
    <row r="11886" spans="3:4">
      <c r="C11886" s="319"/>
      <c r="D11886" s="319"/>
    </row>
    <row r="11887" spans="3:4">
      <c r="C11887" s="319"/>
      <c r="D11887" s="319"/>
    </row>
    <row r="11888" spans="3:4">
      <c r="C11888" s="319"/>
      <c r="D11888" s="319"/>
    </row>
    <row r="11889" spans="3:4">
      <c r="C11889" s="319"/>
      <c r="D11889" s="319"/>
    </row>
    <row r="11890" spans="3:4">
      <c r="C11890" s="319"/>
      <c r="D11890" s="319"/>
    </row>
    <row r="11891" spans="3:4">
      <c r="C11891" s="319"/>
      <c r="D11891" s="319"/>
    </row>
    <row r="11892" spans="3:4">
      <c r="C11892" s="319"/>
      <c r="D11892" s="319"/>
    </row>
    <row r="11893" spans="3:4">
      <c r="C11893" s="319"/>
      <c r="D11893" s="319"/>
    </row>
    <row r="11894" spans="3:4">
      <c r="C11894" s="319"/>
      <c r="D11894" s="319"/>
    </row>
    <row r="11895" spans="3:4">
      <c r="C11895" s="319"/>
      <c r="D11895" s="319"/>
    </row>
    <row r="11896" spans="3:4">
      <c r="C11896" s="319"/>
      <c r="D11896" s="319"/>
    </row>
    <row r="11897" spans="3:4">
      <c r="C11897" s="319"/>
      <c r="D11897" s="319"/>
    </row>
    <row r="11898" spans="3:4">
      <c r="C11898" s="319"/>
      <c r="D11898" s="319"/>
    </row>
    <row r="11899" spans="3:4">
      <c r="C11899" s="319"/>
      <c r="D11899" s="319"/>
    </row>
    <row r="11900" spans="3:4">
      <c r="C11900" s="319"/>
      <c r="D11900" s="319"/>
    </row>
    <row r="11901" spans="3:4">
      <c r="C11901" s="319"/>
      <c r="D11901" s="319"/>
    </row>
    <row r="11902" spans="3:4">
      <c r="C11902" s="319"/>
      <c r="D11902" s="319"/>
    </row>
    <row r="11903" spans="3:4">
      <c r="C11903" s="319"/>
      <c r="D11903" s="319"/>
    </row>
    <row r="11904" spans="3:4">
      <c r="C11904" s="319"/>
      <c r="D11904" s="319"/>
    </row>
    <row r="11905" spans="3:4">
      <c r="C11905" s="319"/>
      <c r="D11905" s="319"/>
    </row>
    <row r="11906" spans="3:4">
      <c r="C11906" s="319"/>
      <c r="D11906" s="319"/>
    </row>
    <row r="11907" spans="3:4">
      <c r="C11907" s="319"/>
      <c r="D11907" s="319"/>
    </row>
    <row r="11908" spans="3:4">
      <c r="C11908" s="319"/>
      <c r="D11908" s="319"/>
    </row>
    <row r="11909" spans="3:4">
      <c r="C11909" s="319"/>
      <c r="D11909" s="319"/>
    </row>
    <row r="11910" spans="3:4">
      <c r="C11910" s="319"/>
      <c r="D11910" s="319"/>
    </row>
    <row r="11911" spans="3:4">
      <c r="C11911" s="319"/>
      <c r="D11911" s="319"/>
    </row>
    <row r="11912" spans="3:4">
      <c r="C11912" s="319"/>
      <c r="D11912" s="319"/>
    </row>
    <row r="11913" spans="3:4">
      <c r="C11913" s="319"/>
      <c r="D11913" s="319"/>
    </row>
    <row r="11914" spans="3:4">
      <c r="C11914" s="319"/>
      <c r="D11914" s="319"/>
    </row>
    <row r="11915" spans="3:4">
      <c r="C11915" s="319"/>
      <c r="D11915" s="319"/>
    </row>
    <row r="11916" spans="3:4">
      <c r="C11916" s="319"/>
      <c r="D11916" s="319"/>
    </row>
    <row r="11917" spans="3:4">
      <c r="C11917" s="319"/>
      <c r="D11917" s="319"/>
    </row>
    <row r="11918" spans="3:4">
      <c r="C11918" s="319"/>
      <c r="D11918" s="319"/>
    </row>
    <row r="11919" spans="3:4">
      <c r="C11919" s="319"/>
      <c r="D11919" s="319"/>
    </row>
    <row r="11920" spans="3:4">
      <c r="C11920" s="319"/>
      <c r="D11920" s="319"/>
    </row>
    <row r="11921" spans="3:4">
      <c r="C11921" s="319"/>
      <c r="D11921" s="319"/>
    </row>
    <row r="11922" spans="3:4">
      <c r="C11922" s="319"/>
      <c r="D11922" s="319"/>
    </row>
    <row r="11923" spans="3:4">
      <c r="C11923" s="319"/>
      <c r="D11923" s="319"/>
    </row>
    <row r="11924" spans="3:4">
      <c r="C11924" s="319"/>
      <c r="D11924" s="319"/>
    </row>
    <row r="11925" spans="3:4">
      <c r="C11925" s="319"/>
      <c r="D11925" s="319"/>
    </row>
    <row r="11926" spans="3:4">
      <c r="C11926" s="319"/>
      <c r="D11926" s="319"/>
    </row>
    <row r="11927" spans="3:4">
      <c r="C11927" s="319"/>
      <c r="D11927" s="319"/>
    </row>
    <row r="11928" spans="3:4">
      <c r="C11928" s="319"/>
      <c r="D11928" s="319"/>
    </row>
    <row r="11929" spans="3:4">
      <c r="C11929" s="319"/>
      <c r="D11929" s="319"/>
    </row>
    <row r="11930" spans="3:4">
      <c r="C11930" s="319"/>
      <c r="D11930" s="319"/>
    </row>
    <row r="11931" spans="3:4">
      <c r="C11931" s="319"/>
      <c r="D11931" s="319"/>
    </row>
    <row r="11932" spans="3:4">
      <c r="C11932" s="319"/>
      <c r="D11932" s="319"/>
    </row>
    <row r="11933" spans="3:4">
      <c r="C11933" s="319"/>
      <c r="D11933" s="319"/>
    </row>
    <row r="11934" spans="3:4">
      <c r="C11934" s="319"/>
      <c r="D11934" s="319"/>
    </row>
    <row r="11935" spans="3:4">
      <c r="C11935" s="319"/>
      <c r="D11935" s="319"/>
    </row>
    <row r="11936" spans="3:4">
      <c r="C11936" s="319"/>
      <c r="D11936" s="319"/>
    </row>
    <row r="11937" spans="3:4">
      <c r="C11937" s="319"/>
      <c r="D11937" s="319"/>
    </row>
    <row r="11938" spans="3:4">
      <c r="C11938" s="319"/>
      <c r="D11938" s="319"/>
    </row>
    <row r="11939" spans="3:4">
      <c r="C11939" s="319"/>
      <c r="D11939" s="319"/>
    </row>
    <row r="11940" spans="3:4">
      <c r="C11940" s="319"/>
      <c r="D11940" s="319"/>
    </row>
    <row r="11941" spans="3:4">
      <c r="C11941" s="319"/>
      <c r="D11941" s="319"/>
    </row>
    <row r="11942" spans="3:4">
      <c r="C11942" s="319"/>
      <c r="D11942" s="319"/>
    </row>
    <row r="11943" spans="3:4">
      <c r="C11943" s="319"/>
      <c r="D11943" s="319"/>
    </row>
    <row r="11944" spans="3:4">
      <c r="C11944" s="319"/>
      <c r="D11944" s="319"/>
    </row>
    <row r="11945" spans="3:4">
      <c r="C11945" s="319"/>
      <c r="D11945" s="319"/>
    </row>
    <row r="11946" spans="3:4">
      <c r="C11946" s="319"/>
      <c r="D11946" s="319"/>
    </row>
    <row r="11947" spans="3:4">
      <c r="C11947" s="319"/>
      <c r="D11947" s="319"/>
    </row>
    <row r="11948" spans="3:4">
      <c r="C11948" s="319"/>
      <c r="D11948" s="319"/>
    </row>
    <row r="11949" spans="3:4">
      <c r="C11949" s="319"/>
      <c r="D11949" s="319"/>
    </row>
    <row r="11950" spans="3:4">
      <c r="C11950" s="319"/>
      <c r="D11950" s="319"/>
    </row>
    <row r="11951" spans="3:4">
      <c r="C11951" s="319"/>
      <c r="D11951" s="319"/>
    </row>
    <row r="11952" spans="3:4">
      <c r="C11952" s="319"/>
      <c r="D11952" s="319"/>
    </row>
    <row r="11953" spans="3:4">
      <c r="C11953" s="319"/>
      <c r="D11953" s="319"/>
    </row>
    <row r="11954" spans="3:4">
      <c r="C11954" s="319"/>
      <c r="D11954" s="319"/>
    </row>
    <row r="11955" spans="3:4">
      <c r="C11955" s="319"/>
      <c r="D11955" s="319"/>
    </row>
    <row r="11956" spans="3:4">
      <c r="C11956" s="319"/>
      <c r="D11956" s="319"/>
    </row>
    <row r="11957" spans="3:4">
      <c r="C11957" s="319"/>
      <c r="D11957" s="319"/>
    </row>
    <row r="11958" spans="3:4">
      <c r="C11958" s="319"/>
      <c r="D11958" s="319"/>
    </row>
    <row r="11959" spans="3:4">
      <c r="C11959" s="319"/>
      <c r="D11959" s="319"/>
    </row>
    <row r="11960" spans="3:4">
      <c r="C11960" s="319"/>
      <c r="D11960" s="319"/>
    </row>
    <row r="11961" spans="3:4">
      <c r="C11961" s="319"/>
      <c r="D11961" s="319"/>
    </row>
    <row r="11962" spans="3:4">
      <c r="C11962" s="319"/>
      <c r="D11962" s="319"/>
    </row>
    <row r="11963" spans="3:4">
      <c r="C11963" s="319"/>
      <c r="D11963" s="319"/>
    </row>
    <row r="11964" spans="3:4">
      <c r="C11964" s="319"/>
      <c r="D11964" s="319"/>
    </row>
    <row r="11965" spans="3:4">
      <c r="C11965" s="319"/>
      <c r="D11965" s="319"/>
    </row>
    <row r="11966" spans="3:4">
      <c r="C11966" s="319"/>
      <c r="D11966" s="319"/>
    </row>
    <row r="11967" spans="3:4">
      <c r="C11967" s="319"/>
      <c r="D11967" s="319"/>
    </row>
    <row r="11968" spans="3:4">
      <c r="C11968" s="319"/>
      <c r="D11968" s="319"/>
    </row>
    <row r="11969" spans="3:4">
      <c r="C11969" s="319"/>
      <c r="D11969" s="319"/>
    </row>
    <row r="11970" spans="3:4">
      <c r="C11970" s="319"/>
      <c r="D11970" s="319"/>
    </row>
    <row r="11971" spans="3:4">
      <c r="C11971" s="319"/>
      <c r="D11971" s="319"/>
    </row>
    <row r="11972" spans="3:4">
      <c r="C11972" s="319"/>
      <c r="D11972" s="319"/>
    </row>
    <row r="11973" spans="3:4">
      <c r="C11973" s="319"/>
      <c r="D11973" s="319"/>
    </row>
    <row r="11974" spans="3:4">
      <c r="C11974" s="319"/>
      <c r="D11974" s="319"/>
    </row>
    <row r="11975" spans="3:4">
      <c r="C11975" s="319"/>
      <c r="D11975" s="319"/>
    </row>
    <row r="11976" spans="3:4">
      <c r="C11976" s="319"/>
      <c r="D11976" s="319"/>
    </row>
    <row r="11977" spans="3:4">
      <c r="C11977" s="319"/>
      <c r="D11977" s="319"/>
    </row>
    <row r="11978" spans="3:4">
      <c r="C11978" s="319"/>
      <c r="D11978" s="319"/>
    </row>
    <row r="11979" spans="3:4">
      <c r="C11979" s="319"/>
      <c r="D11979" s="319"/>
    </row>
    <row r="11980" spans="3:4">
      <c r="C11980" s="319"/>
      <c r="D11980" s="319"/>
    </row>
    <row r="11981" spans="3:4">
      <c r="C11981" s="319"/>
      <c r="D11981" s="319"/>
    </row>
    <row r="11982" spans="3:4">
      <c r="C11982" s="319"/>
      <c r="D11982" s="319"/>
    </row>
    <row r="11983" spans="3:4">
      <c r="C11983" s="319"/>
      <c r="D11983" s="319"/>
    </row>
    <row r="11984" spans="3:4">
      <c r="C11984" s="319"/>
      <c r="D11984" s="319"/>
    </row>
    <row r="11985" spans="3:4">
      <c r="C11985" s="319"/>
      <c r="D11985" s="319"/>
    </row>
    <row r="11986" spans="3:4">
      <c r="C11986" s="319"/>
      <c r="D11986" s="319"/>
    </row>
    <row r="11987" spans="3:4">
      <c r="C11987" s="319"/>
      <c r="D11987" s="319"/>
    </row>
    <row r="11988" spans="3:4">
      <c r="C11988" s="319"/>
      <c r="D11988" s="319"/>
    </row>
    <row r="11989" spans="3:4">
      <c r="C11989" s="319"/>
      <c r="D11989" s="319"/>
    </row>
    <row r="11990" spans="3:4">
      <c r="C11990" s="319"/>
      <c r="D11990" s="319"/>
    </row>
    <row r="11991" spans="3:4">
      <c r="C11991" s="319"/>
      <c r="D11991" s="319"/>
    </row>
    <row r="11992" spans="3:4">
      <c r="C11992" s="319"/>
      <c r="D11992" s="319"/>
    </row>
    <row r="11993" spans="3:4">
      <c r="C11993" s="319"/>
      <c r="D11993" s="319"/>
    </row>
    <row r="11994" spans="3:4">
      <c r="C11994" s="319"/>
      <c r="D11994" s="319"/>
    </row>
    <row r="11995" spans="3:4">
      <c r="C11995" s="319"/>
      <c r="D11995" s="319"/>
    </row>
    <row r="11996" spans="3:4">
      <c r="C11996" s="319"/>
      <c r="D11996" s="319"/>
    </row>
    <row r="11997" spans="3:4">
      <c r="C11997" s="319"/>
      <c r="D11997" s="319"/>
    </row>
    <row r="11998" spans="3:4">
      <c r="C11998" s="319"/>
      <c r="D11998" s="319"/>
    </row>
    <row r="11999" spans="3:4">
      <c r="C11999" s="319"/>
      <c r="D11999" s="319"/>
    </row>
    <row r="12000" spans="3:4">
      <c r="C12000" s="319"/>
      <c r="D12000" s="319"/>
    </row>
    <row r="12001" spans="3:4">
      <c r="C12001" s="319"/>
      <c r="D12001" s="319"/>
    </row>
    <row r="12002" spans="3:4">
      <c r="C12002" s="319"/>
      <c r="D12002" s="319"/>
    </row>
    <row r="12003" spans="3:4">
      <c r="C12003" s="319"/>
      <c r="D12003" s="319"/>
    </row>
    <row r="12004" spans="3:4">
      <c r="C12004" s="319"/>
      <c r="D12004" s="319"/>
    </row>
    <row r="12005" spans="3:4">
      <c r="C12005" s="319"/>
      <c r="D12005" s="319"/>
    </row>
    <row r="12006" spans="3:4">
      <c r="C12006" s="319"/>
      <c r="D12006" s="319"/>
    </row>
    <row r="12007" spans="3:4">
      <c r="C12007" s="319"/>
      <c r="D12007" s="319"/>
    </row>
    <row r="12008" spans="3:4">
      <c r="C12008" s="319"/>
      <c r="D12008" s="319"/>
    </row>
    <row r="12009" spans="3:4">
      <c r="C12009" s="319"/>
      <c r="D12009" s="319"/>
    </row>
    <row r="12010" spans="3:4">
      <c r="C12010" s="319"/>
      <c r="D12010" s="319"/>
    </row>
    <row r="12011" spans="3:4">
      <c r="C12011" s="319"/>
      <c r="D12011" s="319"/>
    </row>
    <row r="12012" spans="3:4">
      <c r="C12012" s="319"/>
      <c r="D12012" s="319"/>
    </row>
    <row r="12013" spans="3:4">
      <c r="C12013" s="319"/>
      <c r="D12013" s="319"/>
    </row>
    <row r="12014" spans="3:4">
      <c r="C12014" s="319"/>
      <c r="D12014" s="319"/>
    </row>
    <row r="12015" spans="3:4">
      <c r="C12015" s="319"/>
      <c r="D12015" s="319"/>
    </row>
    <row r="12016" spans="3:4">
      <c r="C12016" s="319"/>
      <c r="D12016" s="319"/>
    </row>
    <row r="12017" spans="3:4">
      <c r="C12017" s="319"/>
      <c r="D12017" s="319"/>
    </row>
    <row r="12018" spans="3:4">
      <c r="C12018" s="319"/>
      <c r="D12018" s="319"/>
    </row>
    <row r="12019" spans="3:4">
      <c r="C12019" s="319"/>
      <c r="D12019" s="319"/>
    </row>
    <row r="12020" spans="3:4">
      <c r="C12020" s="319"/>
      <c r="D12020" s="319"/>
    </row>
    <row r="12021" spans="3:4">
      <c r="C12021" s="319"/>
      <c r="D12021" s="319"/>
    </row>
    <row r="12022" spans="3:4">
      <c r="C12022" s="319"/>
      <c r="D12022" s="319"/>
    </row>
    <row r="12023" spans="3:4">
      <c r="C12023" s="319"/>
      <c r="D12023" s="319"/>
    </row>
    <row r="12024" spans="3:4">
      <c r="C12024" s="319"/>
      <c r="D12024" s="319"/>
    </row>
    <row r="12025" spans="3:4">
      <c r="C12025" s="319"/>
      <c r="D12025" s="319"/>
    </row>
    <row r="12026" spans="3:4">
      <c r="C12026" s="319"/>
      <c r="D12026" s="319"/>
    </row>
    <row r="12027" spans="3:4">
      <c r="C12027" s="319"/>
      <c r="D12027" s="319"/>
    </row>
    <row r="12028" spans="3:4">
      <c r="C12028" s="319"/>
      <c r="D12028" s="319"/>
    </row>
    <row r="12029" spans="3:4">
      <c r="C12029" s="319"/>
      <c r="D12029" s="319"/>
    </row>
    <row r="12030" spans="3:4">
      <c r="C12030" s="319"/>
      <c r="D12030" s="319"/>
    </row>
    <row r="12031" spans="3:4">
      <c r="C12031" s="319"/>
      <c r="D12031" s="319"/>
    </row>
    <row r="12032" spans="3:4">
      <c r="C12032" s="319"/>
      <c r="D12032" s="319"/>
    </row>
    <row r="12033" spans="3:4">
      <c r="C12033" s="319"/>
      <c r="D12033" s="319"/>
    </row>
    <row r="12034" spans="3:4">
      <c r="C12034" s="319"/>
      <c r="D12034" s="319"/>
    </row>
    <row r="12035" spans="3:4">
      <c r="C12035" s="319"/>
      <c r="D12035" s="319"/>
    </row>
    <row r="12036" spans="3:4">
      <c r="C12036" s="319"/>
      <c r="D12036" s="319"/>
    </row>
    <row r="12037" spans="3:4">
      <c r="C12037" s="319"/>
      <c r="D12037" s="319"/>
    </row>
    <row r="12038" spans="3:4">
      <c r="C12038" s="319"/>
      <c r="D12038" s="319"/>
    </row>
    <row r="12039" spans="3:4">
      <c r="C12039" s="319"/>
      <c r="D12039" s="319"/>
    </row>
    <row r="12040" spans="3:4">
      <c r="C12040" s="319"/>
      <c r="D12040" s="319"/>
    </row>
    <row r="12041" spans="3:4">
      <c r="C12041" s="319"/>
      <c r="D12041" s="319"/>
    </row>
    <row r="12042" spans="3:4">
      <c r="C12042" s="319"/>
      <c r="D12042" s="319"/>
    </row>
    <row r="12043" spans="3:4">
      <c r="C12043" s="319"/>
      <c r="D12043" s="319"/>
    </row>
    <row r="12044" spans="3:4">
      <c r="C12044" s="319"/>
      <c r="D12044" s="319"/>
    </row>
    <row r="12045" spans="3:4">
      <c r="C12045" s="319"/>
      <c r="D12045" s="319"/>
    </row>
    <row r="12046" spans="3:4">
      <c r="C12046" s="319"/>
      <c r="D12046" s="319"/>
    </row>
    <row r="12047" spans="3:4">
      <c r="C12047" s="319"/>
      <c r="D12047" s="319"/>
    </row>
    <row r="12048" spans="3:4">
      <c r="C12048" s="319"/>
      <c r="D12048" s="319"/>
    </row>
    <row r="12049" spans="3:4">
      <c r="C12049" s="319"/>
      <c r="D12049" s="319"/>
    </row>
    <row r="12050" spans="3:4">
      <c r="C12050" s="319"/>
      <c r="D12050" s="319"/>
    </row>
    <row r="12051" spans="3:4">
      <c r="C12051" s="319"/>
      <c r="D12051" s="319"/>
    </row>
    <row r="12052" spans="3:4">
      <c r="C12052" s="319"/>
      <c r="D12052" s="319"/>
    </row>
    <row r="12053" spans="3:4">
      <c r="C12053" s="319"/>
      <c r="D12053" s="319"/>
    </row>
    <row r="12054" spans="3:4">
      <c r="C12054" s="319"/>
      <c r="D12054" s="319"/>
    </row>
    <row r="12055" spans="3:4">
      <c r="C12055" s="319"/>
      <c r="D12055" s="319"/>
    </row>
    <row r="12056" spans="3:4">
      <c r="C12056" s="319"/>
      <c r="D12056" s="319"/>
    </row>
    <row r="12057" spans="3:4">
      <c r="C12057" s="319"/>
      <c r="D12057" s="319"/>
    </row>
    <row r="12058" spans="3:4">
      <c r="C12058" s="319"/>
      <c r="D12058" s="319"/>
    </row>
    <row r="12059" spans="3:4">
      <c r="C12059" s="319"/>
      <c r="D12059" s="319"/>
    </row>
    <row r="12060" spans="3:4">
      <c r="C12060" s="319"/>
      <c r="D12060" s="319"/>
    </row>
    <row r="12061" spans="3:4">
      <c r="C12061" s="319"/>
      <c r="D12061" s="319"/>
    </row>
    <row r="12062" spans="3:4">
      <c r="C12062" s="319"/>
      <c r="D12062" s="319"/>
    </row>
    <row r="12063" spans="3:4">
      <c r="C12063" s="319"/>
      <c r="D12063" s="319"/>
    </row>
    <row r="12064" spans="3:4">
      <c r="C12064" s="319"/>
      <c r="D12064" s="319"/>
    </row>
    <row r="12065" spans="3:4">
      <c r="C12065" s="319"/>
      <c r="D12065" s="319"/>
    </row>
    <row r="12066" spans="3:4">
      <c r="C12066" s="319"/>
      <c r="D12066" s="319"/>
    </row>
    <row r="12067" spans="3:4">
      <c r="C12067" s="319"/>
      <c r="D12067" s="319"/>
    </row>
    <row r="12068" spans="3:4">
      <c r="C12068" s="319"/>
      <c r="D12068" s="319"/>
    </row>
    <row r="12069" spans="3:4">
      <c r="C12069" s="319"/>
      <c r="D12069" s="319"/>
    </row>
    <row r="12070" spans="3:4">
      <c r="C12070" s="319"/>
      <c r="D12070" s="319"/>
    </row>
    <row r="12071" spans="3:4">
      <c r="C12071" s="319"/>
      <c r="D12071" s="319"/>
    </row>
    <row r="12072" spans="3:4">
      <c r="C12072" s="319"/>
      <c r="D12072" s="319"/>
    </row>
    <row r="12073" spans="3:4">
      <c r="C12073" s="319"/>
      <c r="D12073" s="319"/>
    </row>
    <row r="12074" spans="3:4">
      <c r="C12074" s="319"/>
      <c r="D12074" s="319"/>
    </row>
    <row r="12075" spans="3:4">
      <c r="C12075" s="319"/>
      <c r="D12075" s="319"/>
    </row>
    <row r="12076" spans="3:4">
      <c r="C12076" s="319"/>
      <c r="D12076" s="319"/>
    </row>
    <row r="12077" spans="3:4">
      <c r="C12077" s="319"/>
      <c r="D12077" s="319"/>
    </row>
    <row r="12078" spans="3:4">
      <c r="C12078" s="319"/>
      <c r="D12078" s="319"/>
    </row>
    <row r="12079" spans="3:4">
      <c r="C12079" s="319"/>
      <c r="D12079" s="319"/>
    </row>
    <row r="12080" spans="3:4">
      <c r="C12080" s="319"/>
      <c r="D12080" s="319"/>
    </row>
    <row r="12081" spans="3:4">
      <c r="C12081" s="319"/>
      <c r="D12081" s="319"/>
    </row>
    <row r="12082" spans="3:4">
      <c r="C12082" s="319"/>
      <c r="D12082" s="319"/>
    </row>
    <row r="12083" spans="3:4">
      <c r="C12083" s="319"/>
      <c r="D12083" s="319"/>
    </row>
    <row r="12084" spans="3:4">
      <c r="C12084" s="319"/>
      <c r="D12084" s="319"/>
    </row>
    <row r="12085" spans="3:4">
      <c r="C12085" s="319"/>
      <c r="D12085" s="319"/>
    </row>
    <row r="12086" spans="3:4">
      <c r="C12086" s="319"/>
      <c r="D12086" s="319"/>
    </row>
    <row r="12087" spans="3:4">
      <c r="C12087" s="319"/>
      <c r="D12087" s="319"/>
    </row>
    <row r="12088" spans="3:4">
      <c r="C12088" s="319"/>
      <c r="D12088" s="319"/>
    </row>
    <row r="12089" spans="3:4">
      <c r="C12089" s="319"/>
      <c r="D12089" s="319"/>
    </row>
    <row r="12090" spans="3:4">
      <c r="C12090" s="319"/>
      <c r="D12090" s="319"/>
    </row>
    <row r="12091" spans="3:4">
      <c r="C12091" s="319"/>
      <c r="D12091" s="319"/>
    </row>
    <row r="12092" spans="3:4">
      <c r="C12092" s="319"/>
      <c r="D12092" s="319"/>
    </row>
    <row r="12093" spans="3:4">
      <c r="C12093" s="319"/>
      <c r="D12093" s="319"/>
    </row>
    <row r="12094" spans="3:4">
      <c r="C12094" s="319"/>
      <c r="D12094" s="319"/>
    </row>
    <row r="12095" spans="3:4">
      <c r="C12095" s="319"/>
      <c r="D12095" s="319"/>
    </row>
    <row r="12096" spans="3:4">
      <c r="C12096" s="319"/>
      <c r="D12096" s="319"/>
    </row>
    <row r="12097" spans="3:4">
      <c r="C12097" s="319"/>
      <c r="D12097" s="319"/>
    </row>
    <row r="12098" spans="3:4">
      <c r="C12098" s="319"/>
      <c r="D12098" s="319"/>
    </row>
    <row r="12099" spans="3:4">
      <c r="C12099" s="319"/>
      <c r="D12099" s="319"/>
    </row>
    <row r="12100" spans="3:4">
      <c r="C12100" s="319"/>
      <c r="D12100" s="319"/>
    </row>
    <row r="12101" spans="3:4">
      <c r="C12101" s="319"/>
      <c r="D12101" s="319"/>
    </row>
    <row r="12102" spans="3:4">
      <c r="C12102" s="319"/>
      <c r="D12102" s="319"/>
    </row>
    <row r="12103" spans="3:4">
      <c r="C12103" s="319"/>
      <c r="D12103" s="319"/>
    </row>
    <row r="12104" spans="3:4">
      <c r="C12104" s="319"/>
      <c r="D12104" s="319"/>
    </row>
    <row r="12105" spans="3:4">
      <c r="C12105" s="319"/>
      <c r="D12105" s="319"/>
    </row>
    <row r="12106" spans="3:4">
      <c r="C12106" s="319"/>
      <c r="D12106" s="319"/>
    </row>
    <row r="12107" spans="3:4">
      <c r="C12107" s="319"/>
      <c r="D12107" s="319"/>
    </row>
    <row r="12108" spans="3:4">
      <c r="C12108" s="319"/>
      <c r="D12108" s="319"/>
    </row>
    <row r="12109" spans="3:4">
      <c r="C12109" s="319"/>
      <c r="D12109" s="319"/>
    </row>
    <row r="12110" spans="3:4">
      <c r="C12110" s="319"/>
      <c r="D12110" s="319"/>
    </row>
    <row r="12111" spans="3:4">
      <c r="C12111" s="319"/>
      <c r="D12111" s="319"/>
    </row>
    <row r="12112" spans="3:4">
      <c r="C12112" s="319"/>
      <c r="D12112" s="319"/>
    </row>
    <row r="12113" spans="3:4">
      <c r="C12113" s="319"/>
      <c r="D12113" s="319"/>
    </row>
    <row r="12114" spans="3:4">
      <c r="C12114" s="319"/>
      <c r="D12114" s="319"/>
    </row>
    <row r="12115" spans="3:4">
      <c r="C12115" s="319"/>
      <c r="D12115" s="319"/>
    </row>
    <row r="12116" spans="3:4">
      <c r="C12116" s="319"/>
      <c r="D12116" s="319"/>
    </row>
    <row r="12117" spans="3:4">
      <c r="C12117" s="319"/>
      <c r="D12117" s="319"/>
    </row>
    <row r="12118" spans="3:4">
      <c r="C12118" s="319"/>
      <c r="D12118" s="319"/>
    </row>
    <row r="12119" spans="3:4">
      <c r="C12119" s="319"/>
      <c r="D12119" s="319"/>
    </row>
    <row r="12120" spans="3:4">
      <c r="C12120" s="319"/>
      <c r="D12120" s="319"/>
    </row>
    <row r="12121" spans="3:4">
      <c r="C12121" s="319"/>
      <c r="D12121" s="319"/>
    </row>
    <row r="12122" spans="3:4">
      <c r="C12122" s="319"/>
      <c r="D12122" s="319"/>
    </row>
    <row r="12123" spans="3:4">
      <c r="C12123" s="319"/>
      <c r="D12123" s="319"/>
    </row>
    <row r="12124" spans="3:4">
      <c r="C12124" s="319"/>
      <c r="D12124" s="319"/>
    </row>
    <row r="12125" spans="3:4">
      <c r="C12125" s="319"/>
      <c r="D12125" s="319"/>
    </row>
    <row r="12126" spans="3:4">
      <c r="C12126" s="319"/>
      <c r="D12126" s="319"/>
    </row>
    <row r="12127" spans="3:4">
      <c r="C12127" s="319"/>
      <c r="D12127" s="319"/>
    </row>
    <row r="12128" spans="3:4">
      <c r="C12128" s="319"/>
      <c r="D12128" s="319"/>
    </row>
    <row r="12129" spans="3:4">
      <c r="C12129" s="319"/>
      <c r="D12129" s="319"/>
    </row>
    <row r="12130" spans="3:4">
      <c r="C12130" s="319"/>
      <c r="D12130" s="319"/>
    </row>
    <row r="12131" spans="3:4">
      <c r="C12131" s="319"/>
      <c r="D12131" s="319"/>
    </row>
    <row r="12132" spans="3:4">
      <c r="C12132" s="319"/>
      <c r="D12132" s="319"/>
    </row>
    <row r="12133" spans="3:4">
      <c r="C12133" s="319"/>
      <c r="D12133" s="319"/>
    </row>
    <row r="12134" spans="3:4">
      <c r="C12134" s="319"/>
      <c r="D12134" s="319"/>
    </row>
    <row r="12135" spans="3:4">
      <c r="C12135" s="319"/>
      <c r="D12135" s="319"/>
    </row>
    <row r="12136" spans="3:4">
      <c r="C12136" s="319"/>
      <c r="D12136" s="319"/>
    </row>
    <row r="12137" spans="3:4">
      <c r="C12137" s="319"/>
      <c r="D12137" s="319"/>
    </row>
    <row r="12138" spans="3:4">
      <c r="C12138" s="319"/>
      <c r="D12138" s="319"/>
    </row>
    <row r="12139" spans="3:4">
      <c r="C12139" s="319"/>
      <c r="D12139" s="319"/>
    </row>
    <row r="12140" spans="3:4">
      <c r="C12140" s="319"/>
      <c r="D12140" s="319"/>
    </row>
    <row r="12141" spans="3:4">
      <c r="C12141" s="319"/>
      <c r="D12141" s="319"/>
    </row>
    <row r="12142" spans="3:4">
      <c r="C12142" s="319"/>
      <c r="D12142" s="319"/>
    </row>
    <row r="12143" spans="3:4">
      <c r="C12143" s="319"/>
      <c r="D12143" s="319"/>
    </row>
    <row r="12144" spans="3:4">
      <c r="C12144" s="319"/>
      <c r="D12144" s="319"/>
    </row>
    <row r="12145" spans="3:4">
      <c r="C12145" s="319"/>
      <c r="D12145" s="319"/>
    </row>
    <row r="12146" spans="3:4">
      <c r="C12146" s="319"/>
      <c r="D12146" s="319"/>
    </row>
    <row r="12147" spans="3:4">
      <c r="C12147" s="319"/>
      <c r="D12147" s="319"/>
    </row>
    <row r="12148" spans="3:4">
      <c r="C12148" s="319"/>
      <c r="D12148" s="319"/>
    </row>
    <row r="12149" spans="3:4">
      <c r="C12149" s="319"/>
      <c r="D12149" s="319"/>
    </row>
    <row r="12150" spans="3:4">
      <c r="C12150" s="319"/>
      <c r="D12150" s="319"/>
    </row>
    <row r="12151" spans="3:4">
      <c r="C12151" s="319"/>
      <c r="D12151" s="319"/>
    </row>
    <row r="12152" spans="3:4">
      <c r="C12152" s="319"/>
      <c r="D12152" s="319"/>
    </row>
    <row r="12153" spans="3:4">
      <c r="C12153" s="319"/>
      <c r="D12153" s="319"/>
    </row>
    <row r="12154" spans="3:4">
      <c r="C12154" s="319"/>
      <c r="D12154" s="319"/>
    </row>
    <row r="12155" spans="3:4">
      <c r="C12155" s="319"/>
      <c r="D12155" s="319"/>
    </row>
    <row r="12156" spans="3:4">
      <c r="C12156" s="319"/>
      <c r="D12156" s="319"/>
    </row>
    <row r="12157" spans="3:4">
      <c r="C12157" s="319"/>
      <c r="D12157" s="319"/>
    </row>
    <row r="12158" spans="3:4">
      <c r="C12158" s="319"/>
      <c r="D12158" s="319"/>
    </row>
    <row r="12159" spans="3:4">
      <c r="C12159" s="319"/>
      <c r="D12159" s="319"/>
    </row>
    <row r="12160" spans="3:4">
      <c r="C12160" s="319"/>
      <c r="D12160" s="319"/>
    </row>
    <row r="12161" spans="3:4">
      <c r="C12161" s="319"/>
      <c r="D12161" s="319"/>
    </row>
    <row r="12162" spans="3:4">
      <c r="C12162" s="319"/>
      <c r="D12162" s="319"/>
    </row>
    <row r="12163" spans="3:4">
      <c r="C12163" s="319"/>
      <c r="D12163" s="319"/>
    </row>
    <row r="12164" spans="3:4">
      <c r="C12164" s="319"/>
      <c r="D12164" s="319"/>
    </row>
    <row r="12165" spans="3:4">
      <c r="C12165" s="319"/>
      <c r="D12165" s="319"/>
    </row>
    <row r="12166" spans="3:4">
      <c r="C12166" s="319"/>
      <c r="D12166" s="319"/>
    </row>
    <row r="12167" spans="3:4">
      <c r="C12167" s="319"/>
      <c r="D12167" s="319"/>
    </row>
    <row r="12168" spans="3:4">
      <c r="C12168" s="319"/>
      <c r="D12168" s="319"/>
    </row>
    <row r="12169" spans="3:4">
      <c r="C12169" s="319"/>
      <c r="D12169" s="319"/>
    </row>
    <row r="12170" spans="3:4">
      <c r="C12170" s="319"/>
      <c r="D12170" s="319"/>
    </row>
    <row r="12171" spans="3:4">
      <c r="C12171" s="319"/>
      <c r="D12171" s="319"/>
    </row>
    <row r="12172" spans="3:4">
      <c r="C12172" s="319"/>
      <c r="D12172" s="319"/>
    </row>
    <row r="12173" spans="3:4">
      <c r="C12173" s="319"/>
      <c r="D12173" s="319"/>
    </row>
    <row r="12174" spans="3:4">
      <c r="C12174" s="319"/>
      <c r="D12174" s="319"/>
    </row>
    <row r="12175" spans="3:4">
      <c r="C12175" s="319"/>
      <c r="D12175" s="319"/>
    </row>
    <row r="12176" spans="3:4">
      <c r="C12176" s="319"/>
      <c r="D12176" s="319"/>
    </row>
    <row r="12177" spans="3:4">
      <c r="C12177" s="319"/>
      <c r="D12177" s="319"/>
    </row>
    <row r="12178" spans="3:4">
      <c r="C12178" s="319"/>
      <c r="D12178" s="319"/>
    </row>
    <row r="12179" spans="3:4">
      <c r="C12179" s="319"/>
      <c r="D12179" s="319"/>
    </row>
    <row r="12180" spans="3:4">
      <c r="C12180" s="319"/>
      <c r="D12180" s="319"/>
    </row>
    <row r="12181" spans="3:4">
      <c r="C12181" s="319"/>
      <c r="D12181" s="319"/>
    </row>
    <row r="12182" spans="3:4">
      <c r="C12182" s="319"/>
      <c r="D12182" s="319"/>
    </row>
    <row r="12183" spans="3:4">
      <c r="C12183" s="319"/>
      <c r="D12183" s="319"/>
    </row>
    <row r="12184" spans="3:4">
      <c r="C12184" s="319"/>
      <c r="D12184" s="319"/>
    </row>
    <row r="12185" spans="3:4">
      <c r="C12185" s="319"/>
      <c r="D12185" s="319"/>
    </row>
    <row r="12186" spans="3:4">
      <c r="C12186" s="319"/>
      <c r="D12186" s="319"/>
    </row>
    <row r="12187" spans="3:4">
      <c r="C12187" s="319"/>
      <c r="D12187" s="319"/>
    </row>
    <row r="12188" spans="3:4">
      <c r="C12188" s="319"/>
      <c r="D12188" s="319"/>
    </row>
    <row r="12189" spans="3:4">
      <c r="C12189" s="319"/>
      <c r="D12189" s="319"/>
    </row>
    <row r="12190" spans="3:4">
      <c r="C12190" s="319"/>
      <c r="D12190" s="319"/>
    </row>
    <row r="12191" spans="3:4">
      <c r="C12191" s="319"/>
      <c r="D12191" s="319"/>
    </row>
    <row r="12192" spans="3:4">
      <c r="C12192" s="319"/>
      <c r="D12192" s="319"/>
    </row>
    <row r="12193" spans="3:4">
      <c r="C12193" s="319"/>
      <c r="D12193" s="319"/>
    </row>
    <row r="12194" spans="3:4">
      <c r="C12194" s="319"/>
      <c r="D12194" s="319"/>
    </row>
    <row r="12195" spans="3:4">
      <c r="C12195" s="319"/>
      <c r="D12195" s="319"/>
    </row>
    <row r="12196" spans="3:4">
      <c r="C12196" s="319"/>
      <c r="D12196" s="319"/>
    </row>
    <row r="12197" spans="3:4">
      <c r="C12197" s="319"/>
      <c r="D12197" s="319"/>
    </row>
    <row r="12198" spans="3:4">
      <c r="C12198" s="319"/>
      <c r="D12198" s="319"/>
    </row>
    <row r="12199" spans="3:4">
      <c r="C12199" s="319"/>
      <c r="D12199" s="319"/>
    </row>
    <row r="12200" spans="3:4">
      <c r="C12200" s="319"/>
      <c r="D12200" s="319"/>
    </row>
    <row r="12201" spans="3:4">
      <c r="C12201" s="319"/>
      <c r="D12201" s="319"/>
    </row>
    <row r="12202" spans="3:4">
      <c r="C12202" s="319"/>
      <c r="D12202" s="319"/>
    </row>
    <row r="12203" spans="3:4">
      <c r="C12203" s="319"/>
      <c r="D12203" s="319"/>
    </row>
    <row r="12204" spans="3:4">
      <c r="C12204" s="319"/>
      <c r="D12204" s="319"/>
    </row>
    <row r="12205" spans="3:4">
      <c r="C12205" s="319"/>
      <c r="D12205" s="319"/>
    </row>
    <row r="12206" spans="3:4">
      <c r="C12206" s="319"/>
      <c r="D12206" s="319"/>
    </row>
    <row r="12207" spans="3:4">
      <c r="C12207" s="319"/>
      <c r="D12207" s="319"/>
    </row>
    <row r="12208" spans="3:4">
      <c r="C12208" s="319"/>
      <c r="D12208" s="319"/>
    </row>
    <row r="12209" spans="3:4">
      <c r="C12209" s="319"/>
      <c r="D12209" s="319"/>
    </row>
    <row r="12210" spans="3:4">
      <c r="C12210" s="319"/>
      <c r="D12210" s="319"/>
    </row>
    <row r="12211" spans="3:4">
      <c r="C12211" s="319"/>
      <c r="D12211" s="319"/>
    </row>
    <row r="12212" spans="3:4">
      <c r="C12212" s="319"/>
      <c r="D12212" s="319"/>
    </row>
    <row r="12213" spans="3:4">
      <c r="C12213" s="319"/>
      <c r="D12213" s="319"/>
    </row>
    <row r="12214" spans="3:4">
      <c r="C12214" s="319"/>
      <c r="D12214" s="319"/>
    </row>
    <row r="12215" spans="3:4">
      <c r="C12215" s="319"/>
      <c r="D12215" s="319"/>
    </row>
    <row r="12216" spans="3:4">
      <c r="C12216" s="319"/>
      <c r="D12216" s="319"/>
    </row>
    <row r="12217" spans="3:4">
      <c r="C12217" s="319"/>
      <c r="D12217" s="319"/>
    </row>
    <row r="12218" spans="3:4">
      <c r="C12218" s="319"/>
      <c r="D12218" s="319"/>
    </row>
    <row r="12219" spans="3:4">
      <c r="C12219" s="319"/>
      <c r="D12219" s="319"/>
    </row>
    <row r="12220" spans="3:4">
      <c r="C12220" s="319"/>
      <c r="D12220" s="319"/>
    </row>
    <row r="12221" spans="3:4">
      <c r="C12221" s="319"/>
      <c r="D12221" s="319"/>
    </row>
    <row r="12222" spans="3:4">
      <c r="C12222" s="319"/>
      <c r="D12222" s="319"/>
    </row>
    <row r="12223" spans="3:4">
      <c r="C12223" s="319"/>
      <c r="D12223" s="319"/>
    </row>
    <row r="12224" spans="3:4">
      <c r="C12224" s="319"/>
      <c r="D12224" s="319"/>
    </row>
    <row r="12225" spans="3:4">
      <c r="C12225" s="319"/>
      <c r="D12225" s="319"/>
    </row>
    <row r="12226" spans="3:4">
      <c r="C12226" s="319"/>
      <c r="D12226" s="319"/>
    </row>
    <row r="12227" spans="3:4">
      <c r="C12227" s="319"/>
      <c r="D12227" s="319"/>
    </row>
    <row r="12228" spans="3:4">
      <c r="C12228" s="319"/>
      <c r="D12228" s="319"/>
    </row>
    <row r="12229" spans="3:4">
      <c r="C12229" s="319"/>
      <c r="D12229" s="319"/>
    </row>
    <row r="12230" spans="3:4">
      <c r="C12230" s="319"/>
      <c r="D12230" s="319"/>
    </row>
    <row r="12231" spans="3:4">
      <c r="C12231" s="319"/>
      <c r="D12231" s="319"/>
    </row>
    <row r="12232" spans="3:4">
      <c r="C12232" s="319"/>
      <c r="D12232" s="319"/>
    </row>
    <row r="12233" spans="3:4">
      <c r="C12233" s="319"/>
      <c r="D12233" s="319"/>
    </row>
    <row r="12234" spans="3:4">
      <c r="C12234" s="319"/>
      <c r="D12234" s="319"/>
    </row>
    <row r="12235" spans="3:4">
      <c r="C12235" s="319"/>
      <c r="D12235" s="319"/>
    </row>
    <row r="12236" spans="3:4">
      <c r="C12236" s="319"/>
      <c r="D12236" s="319"/>
    </row>
    <row r="12237" spans="3:4">
      <c r="C12237" s="319"/>
      <c r="D12237" s="319"/>
    </row>
    <row r="12238" spans="3:4">
      <c r="C12238" s="319"/>
      <c r="D12238" s="319"/>
    </row>
    <row r="12239" spans="3:4">
      <c r="C12239" s="319"/>
      <c r="D12239" s="319"/>
    </row>
    <row r="12240" spans="3:4">
      <c r="C12240" s="319"/>
      <c r="D12240" s="319"/>
    </row>
    <row r="12241" spans="3:4">
      <c r="C12241" s="319"/>
      <c r="D12241" s="319"/>
    </row>
    <row r="12242" spans="3:4">
      <c r="C12242" s="319"/>
      <c r="D12242" s="319"/>
    </row>
    <row r="12243" spans="3:4">
      <c r="C12243" s="319"/>
      <c r="D12243" s="319"/>
    </row>
    <row r="12244" spans="3:4">
      <c r="C12244" s="319"/>
      <c r="D12244" s="319"/>
    </row>
    <row r="12245" spans="3:4">
      <c r="C12245" s="319"/>
      <c r="D12245" s="319"/>
    </row>
    <row r="12246" spans="3:4">
      <c r="C12246" s="319"/>
      <c r="D12246" s="319"/>
    </row>
    <row r="12247" spans="3:4">
      <c r="C12247" s="319"/>
      <c r="D12247" s="319"/>
    </row>
    <row r="12248" spans="3:4">
      <c r="C12248" s="319"/>
      <c r="D12248" s="319"/>
    </row>
    <row r="12249" spans="3:4">
      <c r="C12249" s="319"/>
      <c r="D12249" s="319"/>
    </row>
    <row r="12250" spans="3:4">
      <c r="C12250" s="319"/>
      <c r="D12250" s="319"/>
    </row>
    <row r="12251" spans="3:4">
      <c r="C12251" s="319"/>
      <c r="D12251" s="319"/>
    </row>
    <row r="12252" spans="3:4">
      <c r="C12252" s="319"/>
      <c r="D12252" s="319"/>
    </row>
    <row r="12253" spans="3:4">
      <c r="C12253" s="319"/>
      <c r="D12253" s="319"/>
    </row>
    <row r="12254" spans="3:4">
      <c r="C12254" s="319"/>
      <c r="D12254" s="319"/>
    </row>
    <row r="12255" spans="3:4">
      <c r="C12255" s="319"/>
      <c r="D12255" s="319"/>
    </row>
    <row r="12256" spans="3:4">
      <c r="C12256" s="319"/>
      <c r="D12256" s="319"/>
    </row>
    <row r="12257" spans="3:4">
      <c r="C12257" s="319"/>
      <c r="D12257" s="319"/>
    </row>
    <row r="12258" spans="3:4">
      <c r="C12258" s="319"/>
      <c r="D12258" s="319"/>
    </row>
    <row r="12259" spans="3:4">
      <c r="C12259" s="319"/>
      <c r="D12259" s="319"/>
    </row>
    <row r="12260" spans="3:4">
      <c r="C12260" s="319"/>
      <c r="D12260" s="319"/>
    </row>
    <row r="12261" spans="3:4">
      <c r="C12261" s="319"/>
      <c r="D12261" s="319"/>
    </row>
    <row r="12262" spans="3:4">
      <c r="C12262" s="319"/>
      <c r="D12262" s="319"/>
    </row>
    <row r="12263" spans="3:4">
      <c r="C12263" s="319"/>
      <c r="D12263" s="319"/>
    </row>
    <row r="12264" spans="3:4">
      <c r="C12264" s="319"/>
      <c r="D12264" s="319"/>
    </row>
    <row r="12265" spans="3:4">
      <c r="C12265" s="319"/>
      <c r="D12265" s="319"/>
    </row>
    <row r="12266" spans="3:4">
      <c r="C12266" s="319"/>
      <c r="D12266" s="319"/>
    </row>
    <row r="12267" spans="3:4">
      <c r="C12267" s="319"/>
      <c r="D12267" s="319"/>
    </row>
    <row r="12268" spans="3:4">
      <c r="C12268" s="319"/>
      <c r="D12268" s="319"/>
    </row>
    <row r="12269" spans="3:4">
      <c r="C12269" s="319"/>
      <c r="D12269" s="319"/>
    </row>
    <row r="12270" spans="3:4">
      <c r="C12270" s="319"/>
      <c r="D12270" s="319"/>
    </row>
    <row r="12271" spans="3:4">
      <c r="C12271" s="319"/>
      <c r="D12271" s="319"/>
    </row>
    <row r="12272" spans="3:4">
      <c r="C12272" s="319"/>
      <c r="D12272" s="319"/>
    </row>
    <row r="12273" spans="3:4">
      <c r="C12273" s="319"/>
      <c r="D12273" s="319"/>
    </row>
    <row r="12274" spans="3:4">
      <c r="C12274" s="319"/>
      <c r="D12274" s="319"/>
    </row>
    <row r="12275" spans="3:4">
      <c r="C12275" s="319"/>
      <c r="D12275" s="319"/>
    </row>
    <row r="12276" spans="3:4">
      <c r="C12276" s="319"/>
      <c r="D12276" s="319"/>
    </row>
    <row r="12277" spans="3:4">
      <c r="C12277" s="319"/>
      <c r="D12277" s="319"/>
    </row>
    <row r="12278" spans="3:4">
      <c r="C12278" s="319"/>
      <c r="D12278" s="319"/>
    </row>
    <row r="12279" spans="3:4">
      <c r="C12279" s="319"/>
      <c r="D12279" s="319"/>
    </row>
    <row r="12280" spans="3:4">
      <c r="C12280" s="319"/>
      <c r="D12280" s="319"/>
    </row>
    <row r="12281" spans="3:4">
      <c r="C12281" s="319"/>
      <c r="D12281" s="319"/>
    </row>
    <row r="12282" spans="3:4">
      <c r="C12282" s="319"/>
      <c r="D12282" s="319"/>
    </row>
    <row r="12283" spans="3:4">
      <c r="C12283" s="319"/>
      <c r="D12283" s="319"/>
    </row>
    <row r="12284" spans="3:4">
      <c r="C12284" s="319"/>
      <c r="D12284" s="319"/>
    </row>
    <row r="12285" spans="3:4">
      <c r="C12285" s="319"/>
      <c r="D12285" s="319"/>
    </row>
    <row r="12286" spans="3:4">
      <c r="C12286" s="319"/>
      <c r="D12286" s="319"/>
    </row>
    <row r="12287" spans="3:4">
      <c r="C12287" s="319"/>
      <c r="D12287" s="319"/>
    </row>
    <row r="12288" spans="3:4">
      <c r="C12288" s="319"/>
      <c r="D12288" s="319"/>
    </row>
    <row r="12289" spans="3:4">
      <c r="C12289" s="319"/>
      <c r="D12289" s="319"/>
    </row>
    <row r="12290" spans="3:4">
      <c r="C12290" s="319"/>
      <c r="D12290" s="319"/>
    </row>
    <row r="12291" spans="3:4">
      <c r="C12291" s="319"/>
      <c r="D12291" s="319"/>
    </row>
    <row r="12292" spans="3:4">
      <c r="C12292" s="319"/>
      <c r="D12292" s="319"/>
    </row>
    <row r="12293" spans="3:4">
      <c r="C12293" s="319"/>
      <c r="D12293" s="319"/>
    </row>
    <row r="12294" spans="3:4">
      <c r="C12294" s="319"/>
      <c r="D12294" s="319"/>
    </row>
    <row r="12295" spans="3:4">
      <c r="C12295" s="319"/>
      <c r="D12295" s="319"/>
    </row>
    <row r="12296" spans="3:4">
      <c r="C12296" s="319"/>
      <c r="D12296" s="319"/>
    </row>
    <row r="12297" spans="3:4">
      <c r="C12297" s="319"/>
      <c r="D12297" s="319"/>
    </row>
    <row r="12298" spans="3:4">
      <c r="C12298" s="319"/>
      <c r="D12298" s="319"/>
    </row>
    <row r="12299" spans="3:4">
      <c r="C12299" s="319"/>
      <c r="D12299" s="319"/>
    </row>
    <row r="12300" spans="3:4">
      <c r="C12300" s="319"/>
      <c r="D12300" s="319"/>
    </row>
    <row r="12301" spans="3:4">
      <c r="C12301" s="319"/>
      <c r="D12301" s="319"/>
    </row>
    <row r="12302" spans="3:4">
      <c r="C12302" s="319"/>
      <c r="D12302" s="319"/>
    </row>
    <row r="12303" spans="3:4">
      <c r="C12303" s="319"/>
      <c r="D12303" s="319"/>
    </row>
    <row r="12304" spans="3:4">
      <c r="C12304" s="319"/>
      <c r="D12304" s="319"/>
    </row>
    <row r="12305" spans="3:4">
      <c r="C12305" s="319"/>
      <c r="D12305" s="319"/>
    </row>
    <row r="12306" spans="3:4">
      <c r="C12306" s="319"/>
      <c r="D12306" s="319"/>
    </row>
    <row r="12307" spans="3:4">
      <c r="C12307" s="319"/>
      <c r="D12307" s="319"/>
    </row>
    <row r="12308" spans="3:4">
      <c r="C12308" s="319"/>
      <c r="D12308" s="319"/>
    </row>
    <row r="12309" spans="3:4">
      <c r="C12309" s="319"/>
      <c r="D12309" s="319"/>
    </row>
    <row r="12310" spans="3:4">
      <c r="C12310" s="319"/>
      <c r="D12310" s="319"/>
    </row>
    <row r="12311" spans="3:4">
      <c r="C12311" s="319"/>
      <c r="D12311" s="319"/>
    </row>
    <row r="12312" spans="3:4">
      <c r="C12312" s="319"/>
      <c r="D12312" s="319"/>
    </row>
    <row r="12313" spans="3:4">
      <c r="C12313" s="319"/>
      <c r="D12313" s="319"/>
    </row>
    <row r="12314" spans="3:4">
      <c r="C12314" s="319"/>
      <c r="D12314" s="319"/>
    </row>
    <row r="12315" spans="3:4">
      <c r="C12315" s="319"/>
      <c r="D12315" s="319"/>
    </row>
    <row r="12316" spans="3:4">
      <c r="C12316" s="319"/>
      <c r="D12316" s="319"/>
    </row>
    <row r="12317" spans="3:4">
      <c r="C12317" s="319"/>
      <c r="D12317" s="319"/>
    </row>
    <row r="12318" spans="3:4">
      <c r="C12318" s="319"/>
      <c r="D12318" s="319"/>
    </row>
    <row r="12319" spans="3:4">
      <c r="C12319" s="319"/>
      <c r="D12319" s="319"/>
    </row>
    <row r="12320" spans="3:4">
      <c r="C12320" s="319"/>
      <c r="D12320" s="319"/>
    </row>
    <row r="12321" spans="3:4">
      <c r="C12321" s="319"/>
      <c r="D12321" s="319"/>
    </row>
    <row r="12322" spans="3:4">
      <c r="C12322" s="319"/>
      <c r="D12322" s="319"/>
    </row>
    <row r="12323" spans="3:4">
      <c r="C12323" s="319"/>
      <c r="D12323" s="319"/>
    </row>
    <row r="12324" spans="3:4">
      <c r="C12324" s="319"/>
      <c r="D12324" s="319"/>
    </row>
    <row r="12325" spans="3:4">
      <c r="C12325" s="319"/>
      <c r="D12325" s="319"/>
    </row>
    <row r="12326" spans="3:4">
      <c r="C12326" s="319"/>
      <c r="D12326" s="319"/>
    </row>
    <row r="12327" spans="3:4">
      <c r="C12327" s="319"/>
      <c r="D12327" s="319"/>
    </row>
    <row r="12328" spans="3:4">
      <c r="C12328" s="319"/>
      <c r="D12328" s="319"/>
    </row>
    <row r="12329" spans="3:4">
      <c r="C12329" s="319"/>
      <c r="D12329" s="319"/>
    </row>
    <row r="12330" spans="3:4">
      <c r="C12330" s="319"/>
      <c r="D12330" s="319"/>
    </row>
    <row r="12331" spans="3:4">
      <c r="C12331" s="319"/>
      <c r="D12331" s="319"/>
    </row>
    <row r="12332" spans="3:4">
      <c r="C12332" s="319"/>
      <c r="D12332" s="319"/>
    </row>
    <row r="12333" spans="3:4">
      <c r="C12333" s="319"/>
      <c r="D12333" s="319"/>
    </row>
    <row r="12334" spans="3:4">
      <c r="C12334" s="319"/>
      <c r="D12334" s="319"/>
    </row>
    <row r="12335" spans="3:4">
      <c r="C12335" s="319"/>
      <c r="D12335" s="319"/>
    </row>
    <row r="12336" spans="3:4">
      <c r="C12336" s="319"/>
      <c r="D12336" s="319"/>
    </row>
    <row r="12337" spans="3:4">
      <c r="C12337" s="319"/>
      <c r="D12337" s="319"/>
    </row>
    <row r="12338" spans="3:4">
      <c r="C12338" s="319"/>
      <c r="D12338" s="319"/>
    </row>
    <row r="12339" spans="3:4">
      <c r="C12339" s="319"/>
      <c r="D12339" s="319"/>
    </row>
    <row r="12340" spans="3:4">
      <c r="C12340" s="319"/>
      <c r="D12340" s="319"/>
    </row>
    <row r="12341" spans="3:4">
      <c r="C12341" s="319"/>
      <c r="D12341" s="319"/>
    </row>
    <row r="12342" spans="3:4">
      <c r="C12342" s="319"/>
      <c r="D12342" s="319"/>
    </row>
    <row r="12343" spans="3:4">
      <c r="C12343" s="319"/>
      <c r="D12343" s="319"/>
    </row>
    <row r="12344" spans="3:4">
      <c r="C12344" s="319"/>
      <c r="D12344" s="319"/>
    </row>
    <row r="12345" spans="3:4">
      <c r="C12345" s="319"/>
      <c r="D12345" s="319"/>
    </row>
    <row r="12346" spans="3:4">
      <c r="C12346" s="319"/>
      <c r="D12346" s="319"/>
    </row>
    <row r="12347" spans="3:4">
      <c r="C12347" s="319"/>
      <c r="D12347" s="319"/>
    </row>
    <row r="12348" spans="3:4">
      <c r="C12348" s="319"/>
      <c r="D12348" s="319"/>
    </row>
    <row r="12349" spans="3:4">
      <c r="C12349" s="319"/>
      <c r="D12349" s="319"/>
    </row>
    <row r="12350" spans="3:4">
      <c r="C12350" s="319"/>
      <c r="D12350" s="319"/>
    </row>
    <row r="12351" spans="3:4">
      <c r="C12351" s="319"/>
      <c r="D12351" s="319"/>
    </row>
    <row r="12352" spans="3:4">
      <c r="C12352" s="319"/>
      <c r="D12352" s="319"/>
    </row>
    <row r="12353" spans="3:4">
      <c r="C12353" s="319"/>
      <c r="D12353" s="319"/>
    </row>
    <row r="12354" spans="3:4">
      <c r="C12354" s="319"/>
      <c r="D12354" s="319"/>
    </row>
    <row r="12355" spans="3:4">
      <c r="C12355" s="319"/>
      <c r="D12355" s="319"/>
    </row>
    <row r="12356" spans="3:4">
      <c r="C12356" s="319"/>
      <c r="D12356" s="319"/>
    </row>
    <row r="12357" spans="3:4">
      <c r="C12357" s="319"/>
      <c r="D12357" s="319"/>
    </row>
    <row r="12358" spans="3:4">
      <c r="C12358" s="319"/>
      <c r="D12358" s="319"/>
    </row>
    <row r="12359" spans="3:4">
      <c r="C12359" s="319"/>
      <c r="D12359" s="319"/>
    </row>
    <row r="12360" spans="3:4">
      <c r="C12360" s="319"/>
      <c r="D12360" s="319"/>
    </row>
    <row r="12361" spans="3:4">
      <c r="C12361" s="319"/>
      <c r="D12361" s="319"/>
    </row>
    <row r="12362" spans="3:4">
      <c r="C12362" s="319"/>
      <c r="D12362" s="319"/>
    </row>
    <row r="12363" spans="3:4">
      <c r="C12363" s="319"/>
      <c r="D12363" s="319"/>
    </row>
    <row r="12364" spans="3:4">
      <c r="C12364" s="319"/>
      <c r="D12364" s="319"/>
    </row>
    <row r="12365" spans="3:4">
      <c r="C12365" s="319"/>
      <c r="D12365" s="319"/>
    </row>
    <row r="12366" spans="3:4">
      <c r="C12366" s="319"/>
      <c r="D12366" s="319"/>
    </row>
    <row r="12367" spans="3:4">
      <c r="C12367" s="319"/>
      <c r="D12367" s="319"/>
    </row>
    <row r="12368" spans="3:4">
      <c r="C12368" s="319"/>
      <c r="D12368" s="319"/>
    </row>
    <row r="12369" spans="3:4">
      <c r="C12369" s="319"/>
      <c r="D12369" s="319"/>
    </row>
    <row r="12370" spans="3:4">
      <c r="C12370" s="319"/>
      <c r="D12370" s="319"/>
    </row>
    <row r="12371" spans="3:4">
      <c r="C12371" s="319"/>
      <c r="D12371" s="319"/>
    </row>
    <row r="12372" spans="3:4">
      <c r="C12372" s="319"/>
      <c r="D12372" s="319"/>
    </row>
    <row r="12373" spans="3:4">
      <c r="C12373" s="319"/>
      <c r="D12373" s="319"/>
    </row>
    <row r="12374" spans="3:4">
      <c r="C12374" s="319"/>
      <c r="D12374" s="319"/>
    </row>
    <row r="12375" spans="3:4">
      <c r="C12375" s="319"/>
      <c r="D12375" s="319"/>
    </row>
    <row r="12376" spans="3:4">
      <c r="C12376" s="319"/>
      <c r="D12376" s="319"/>
    </row>
    <row r="12377" spans="3:4">
      <c r="C12377" s="319"/>
      <c r="D12377" s="319"/>
    </row>
    <row r="12378" spans="3:4">
      <c r="C12378" s="319"/>
      <c r="D12378" s="319"/>
    </row>
    <row r="12379" spans="3:4">
      <c r="C12379" s="319"/>
      <c r="D12379" s="319"/>
    </row>
    <row r="12380" spans="3:4">
      <c r="C12380" s="319"/>
      <c r="D12380" s="319"/>
    </row>
    <row r="12381" spans="3:4">
      <c r="C12381" s="319"/>
      <c r="D12381" s="319"/>
    </row>
    <row r="12382" spans="3:4">
      <c r="C12382" s="319"/>
      <c r="D12382" s="319"/>
    </row>
    <row r="12383" spans="3:4">
      <c r="C12383" s="319"/>
      <c r="D12383" s="319"/>
    </row>
    <row r="12384" spans="3:4">
      <c r="C12384" s="319"/>
      <c r="D12384" s="319"/>
    </row>
    <row r="12385" spans="3:4">
      <c r="C12385" s="319"/>
      <c r="D12385" s="319"/>
    </row>
    <row r="12386" spans="3:4">
      <c r="C12386" s="319"/>
      <c r="D12386" s="319"/>
    </row>
    <row r="12387" spans="3:4">
      <c r="C12387" s="319"/>
      <c r="D12387" s="319"/>
    </row>
    <row r="12388" spans="3:4">
      <c r="C12388" s="319"/>
      <c r="D12388" s="319"/>
    </row>
    <row r="12389" spans="3:4">
      <c r="C12389" s="319"/>
      <c r="D12389" s="319"/>
    </row>
    <row r="12390" spans="3:4">
      <c r="C12390" s="319"/>
      <c r="D12390" s="319"/>
    </row>
    <row r="12391" spans="3:4">
      <c r="C12391" s="319"/>
      <c r="D12391" s="319"/>
    </row>
    <row r="12392" spans="3:4">
      <c r="C12392" s="319"/>
      <c r="D12392" s="319"/>
    </row>
    <row r="12393" spans="3:4">
      <c r="C12393" s="319"/>
      <c r="D12393" s="319"/>
    </row>
    <row r="12394" spans="3:4">
      <c r="C12394" s="319"/>
      <c r="D12394" s="319"/>
    </row>
    <row r="12395" spans="3:4">
      <c r="C12395" s="319"/>
      <c r="D12395" s="319"/>
    </row>
    <row r="12396" spans="3:4">
      <c r="C12396" s="319"/>
      <c r="D12396" s="319"/>
    </row>
    <row r="12397" spans="3:4">
      <c r="C12397" s="319"/>
      <c r="D12397" s="319"/>
    </row>
    <row r="12398" spans="3:4">
      <c r="C12398" s="319"/>
      <c r="D12398" s="319"/>
    </row>
    <row r="12399" spans="3:4">
      <c r="C12399" s="319"/>
      <c r="D12399" s="319"/>
    </row>
    <row r="12400" spans="3:4">
      <c r="C12400" s="319"/>
      <c r="D12400" s="319"/>
    </row>
    <row r="12401" spans="3:4">
      <c r="C12401" s="319"/>
      <c r="D12401" s="319"/>
    </row>
    <row r="12402" spans="3:4">
      <c r="C12402" s="319"/>
      <c r="D12402" s="319"/>
    </row>
    <row r="12403" spans="3:4">
      <c r="C12403" s="319"/>
      <c r="D12403" s="319"/>
    </row>
    <row r="12404" spans="3:4">
      <c r="C12404" s="319"/>
      <c r="D12404" s="319"/>
    </row>
    <row r="12405" spans="3:4">
      <c r="C12405" s="319"/>
      <c r="D12405" s="319"/>
    </row>
    <row r="12406" spans="3:4">
      <c r="C12406" s="319"/>
      <c r="D12406" s="319"/>
    </row>
    <row r="12407" spans="3:4">
      <c r="C12407" s="319"/>
      <c r="D12407" s="319"/>
    </row>
    <row r="12408" spans="3:4">
      <c r="C12408" s="319"/>
      <c r="D12408" s="319"/>
    </row>
    <row r="12409" spans="3:4">
      <c r="C12409" s="319"/>
      <c r="D12409" s="319"/>
    </row>
    <row r="12410" spans="3:4">
      <c r="C12410" s="319"/>
      <c r="D12410" s="319"/>
    </row>
    <row r="12411" spans="3:4">
      <c r="C12411" s="319"/>
      <c r="D12411" s="319"/>
    </row>
    <row r="12412" spans="3:4">
      <c r="C12412" s="319"/>
      <c r="D12412" s="319"/>
    </row>
    <row r="12413" spans="3:4">
      <c r="C12413" s="319"/>
      <c r="D12413" s="319"/>
    </row>
    <row r="12414" spans="3:4">
      <c r="C12414" s="319"/>
      <c r="D12414" s="319"/>
    </row>
    <row r="12415" spans="3:4">
      <c r="C12415" s="319"/>
      <c r="D12415" s="319"/>
    </row>
    <row r="12416" spans="3:4">
      <c r="C12416" s="319"/>
      <c r="D12416" s="319"/>
    </row>
    <row r="12417" spans="3:4">
      <c r="C12417" s="319"/>
      <c r="D12417" s="319"/>
    </row>
    <row r="12418" spans="3:4">
      <c r="C12418" s="319"/>
      <c r="D12418" s="319"/>
    </row>
    <row r="12419" spans="3:4">
      <c r="C12419" s="319"/>
      <c r="D12419" s="319"/>
    </row>
    <row r="12420" spans="3:4">
      <c r="C12420" s="319"/>
      <c r="D12420" s="319"/>
    </row>
    <row r="12421" spans="3:4">
      <c r="C12421" s="319"/>
      <c r="D12421" s="319"/>
    </row>
    <row r="12422" spans="3:4">
      <c r="C12422" s="319"/>
      <c r="D12422" s="319"/>
    </row>
    <row r="12423" spans="3:4">
      <c r="C12423" s="319"/>
      <c r="D12423" s="319"/>
    </row>
    <row r="12424" spans="3:4">
      <c r="C12424" s="319"/>
      <c r="D12424" s="319"/>
    </row>
    <row r="12425" spans="3:4">
      <c r="C12425" s="319"/>
      <c r="D12425" s="319"/>
    </row>
    <row r="12426" spans="3:4">
      <c r="C12426" s="319"/>
      <c r="D12426" s="319"/>
    </row>
    <row r="12427" spans="3:4">
      <c r="C12427" s="319"/>
      <c r="D12427" s="319"/>
    </row>
    <row r="12428" spans="3:4">
      <c r="C12428" s="319"/>
      <c r="D12428" s="319"/>
    </row>
    <row r="12429" spans="3:4">
      <c r="C12429" s="319"/>
      <c r="D12429" s="319"/>
    </row>
    <row r="12430" spans="3:4">
      <c r="C12430" s="319"/>
      <c r="D12430" s="319"/>
    </row>
    <row r="12431" spans="3:4">
      <c r="C12431" s="319"/>
      <c r="D12431" s="319"/>
    </row>
    <row r="12432" spans="3:4">
      <c r="C12432" s="319"/>
      <c r="D12432" s="319"/>
    </row>
    <row r="12433" spans="3:4">
      <c r="C12433" s="319"/>
      <c r="D12433" s="319"/>
    </row>
    <row r="12434" spans="3:4">
      <c r="C12434" s="319"/>
      <c r="D12434" s="319"/>
    </row>
    <row r="12435" spans="3:4">
      <c r="C12435" s="319"/>
      <c r="D12435" s="319"/>
    </row>
    <row r="12436" spans="3:4">
      <c r="C12436" s="319"/>
      <c r="D12436" s="319"/>
    </row>
    <row r="12437" spans="3:4">
      <c r="C12437" s="319"/>
      <c r="D12437" s="319"/>
    </row>
    <row r="12438" spans="3:4">
      <c r="C12438" s="319"/>
      <c r="D12438" s="319"/>
    </row>
    <row r="12439" spans="3:4">
      <c r="C12439" s="319"/>
      <c r="D12439" s="319"/>
    </row>
    <row r="12440" spans="3:4">
      <c r="C12440" s="319"/>
      <c r="D12440" s="319"/>
    </row>
    <row r="12441" spans="3:4">
      <c r="C12441" s="319"/>
      <c r="D12441" s="319"/>
    </row>
    <row r="12442" spans="3:4">
      <c r="C12442" s="319"/>
      <c r="D12442" s="319"/>
    </row>
    <row r="12443" spans="3:4">
      <c r="C12443" s="319"/>
      <c r="D12443" s="319"/>
    </row>
    <row r="12444" spans="3:4">
      <c r="C12444" s="319"/>
      <c r="D12444" s="319"/>
    </row>
    <row r="12445" spans="3:4">
      <c r="C12445" s="319"/>
      <c r="D12445" s="319"/>
    </row>
    <row r="12446" spans="3:4">
      <c r="C12446" s="319"/>
      <c r="D12446" s="319"/>
    </row>
    <row r="12447" spans="3:4">
      <c r="C12447" s="319"/>
      <c r="D12447" s="319"/>
    </row>
    <row r="12448" spans="3:4">
      <c r="C12448" s="319"/>
      <c r="D12448" s="319"/>
    </row>
    <row r="12449" spans="3:4">
      <c r="C12449" s="319"/>
      <c r="D12449" s="319"/>
    </row>
    <row r="12450" spans="3:4">
      <c r="C12450" s="319"/>
      <c r="D12450" s="319"/>
    </row>
    <row r="12451" spans="3:4">
      <c r="C12451" s="319"/>
      <c r="D12451" s="319"/>
    </row>
    <row r="12452" spans="3:4">
      <c r="C12452" s="319"/>
      <c r="D12452" s="319"/>
    </row>
    <row r="12453" spans="3:4">
      <c r="C12453" s="319"/>
      <c r="D12453" s="319"/>
    </row>
    <row r="12454" spans="3:4">
      <c r="C12454" s="319"/>
      <c r="D12454" s="319"/>
    </row>
    <row r="12455" spans="3:4">
      <c r="C12455" s="319"/>
      <c r="D12455" s="319"/>
    </row>
    <row r="12456" spans="3:4">
      <c r="C12456" s="319"/>
      <c r="D12456" s="319"/>
    </row>
    <row r="12457" spans="3:4">
      <c r="C12457" s="319"/>
      <c r="D12457" s="319"/>
    </row>
    <row r="12458" spans="3:4">
      <c r="C12458" s="319"/>
      <c r="D12458" s="319"/>
    </row>
    <row r="12459" spans="3:4">
      <c r="C12459" s="319"/>
      <c r="D12459" s="319"/>
    </row>
    <row r="12460" spans="3:4">
      <c r="C12460" s="319"/>
      <c r="D12460" s="319"/>
    </row>
    <row r="12461" spans="3:4">
      <c r="C12461" s="319"/>
      <c r="D12461" s="319"/>
    </row>
    <row r="12462" spans="3:4">
      <c r="C12462" s="319"/>
      <c r="D12462" s="319"/>
    </row>
    <row r="12463" spans="3:4">
      <c r="C12463" s="319"/>
      <c r="D12463" s="319"/>
    </row>
    <row r="12464" spans="3:4">
      <c r="C12464" s="319"/>
      <c r="D12464" s="319"/>
    </row>
    <row r="12465" spans="3:4">
      <c r="C12465" s="319"/>
      <c r="D12465" s="319"/>
    </row>
    <row r="12466" spans="3:4">
      <c r="C12466" s="319"/>
      <c r="D12466" s="319"/>
    </row>
    <row r="12467" spans="3:4">
      <c r="C12467" s="319"/>
      <c r="D12467" s="319"/>
    </row>
    <row r="12468" spans="3:4">
      <c r="C12468" s="319"/>
      <c r="D12468" s="319"/>
    </row>
    <row r="12469" spans="3:4">
      <c r="C12469" s="319"/>
      <c r="D12469" s="319"/>
    </row>
    <row r="12470" spans="3:4">
      <c r="C12470" s="319"/>
      <c r="D12470" s="319"/>
    </row>
    <row r="12471" spans="3:4">
      <c r="C12471" s="319"/>
      <c r="D12471" s="319"/>
    </row>
    <row r="12472" spans="3:4">
      <c r="C12472" s="319"/>
      <c r="D12472" s="319"/>
    </row>
    <row r="12473" spans="3:4">
      <c r="C12473" s="319"/>
      <c r="D12473" s="319"/>
    </row>
    <row r="12474" spans="3:4">
      <c r="C12474" s="319"/>
      <c r="D12474" s="319"/>
    </row>
    <row r="12475" spans="3:4">
      <c r="C12475" s="319"/>
      <c r="D12475" s="319"/>
    </row>
    <row r="12476" spans="3:4">
      <c r="C12476" s="319"/>
      <c r="D12476" s="319"/>
    </row>
    <row r="12477" spans="3:4">
      <c r="C12477" s="319"/>
      <c r="D12477" s="319"/>
    </row>
    <row r="12478" spans="3:4">
      <c r="C12478" s="319"/>
      <c r="D12478" s="319"/>
    </row>
    <row r="12479" spans="3:4">
      <c r="C12479" s="319"/>
      <c r="D12479" s="319"/>
    </row>
    <row r="12480" spans="3:4">
      <c r="C12480" s="319"/>
      <c r="D12480" s="319"/>
    </row>
    <row r="12481" spans="3:4">
      <c r="C12481" s="319"/>
      <c r="D12481" s="319"/>
    </row>
    <row r="12482" spans="3:4">
      <c r="C12482" s="319"/>
      <c r="D12482" s="319"/>
    </row>
    <row r="12483" spans="3:4">
      <c r="C12483" s="319"/>
      <c r="D12483" s="319"/>
    </row>
    <row r="12484" spans="3:4">
      <c r="C12484" s="319"/>
      <c r="D12484" s="319"/>
    </row>
    <row r="12485" spans="3:4">
      <c r="C12485" s="319"/>
      <c r="D12485" s="319"/>
    </row>
    <row r="12486" spans="3:4">
      <c r="C12486" s="319"/>
      <c r="D12486" s="319"/>
    </row>
    <row r="12487" spans="3:4">
      <c r="C12487" s="319"/>
      <c r="D12487" s="319"/>
    </row>
    <row r="12488" spans="3:4">
      <c r="C12488" s="319"/>
      <c r="D12488" s="319"/>
    </row>
    <row r="12489" spans="3:4">
      <c r="C12489" s="319"/>
      <c r="D12489" s="319"/>
    </row>
    <row r="12490" spans="3:4">
      <c r="C12490" s="319"/>
      <c r="D12490" s="319"/>
    </row>
    <row r="12491" spans="3:4">
      <c r="C12491" s="319"/>
      <c r="D12491" s="319"/>
    </row>
    <row r="12492" spans="3:4">
      <c r="C12492" s="319"/>
      <c r="D12492" s="319"/>
    </row>
    <row r="12493" spans="3:4">
      <c r="C12493" s="319"/>
      <c r="D12493" s="319"/>
    </row>
    <row r="12494" spans="3:4">
      <c r="C12494" s="319"/>
      <c r="D12494" s="319"/>
    </row>
    <row r="12495" spans="3:4">
      <c r="C12495" s="319"/>
      <c r="D12495" s="319"/>
    </row>
    <row r="12496" spans="3:4">
      <c r="C12496" s="319"/>
      <c r="D12496" s="319"/>
    </row>
    <row r="12497" spans="3:4">
      <c r="C12497" s="319"/>
      <c r="D12497" s="319"/>
    </row>
    <row r="12498" spans="3:4">
      <c r="C12498" s="319"/>
      <c r="D12498" s="319"/>
    </row>
    <row r="12499" spans="3:4">
      <c r="C12499" s="319"/>
      <c r="D12499" s="319"/>
    </row>
    <row r="12500" spans="3:4">
      <c r="C12500" s="319"/>
      <c r="D12500" s="319"/>
    </row>
    <row r="12501" spans="3:4">
      <c r="C12501" s="319"/>
      <c r="D12501" s="319"/>
    </row>
    <row r="12502" spans="3:4">
      <c r="C12502" s="319"/>
      <c r="D12502" s="319"/>
    </row>
    <row r="12503" spans="3:4">
      <c r="C12503" s="319"/>
      <c r="D12503" s="319"/>
    </row>
    <row r="12504" spans="3:4">
      <c r="C12504" s="319"/>
      <c r="D12504" s="319"/>
    </row>
    <row r="12505" spans="3:4">
      <c r="C12505" s="319"/>
      <c r="D12505" s="319"/>
    </row>
    <row r="12506" spans="3:4">
      <c r="C12506" s="319"/>
      <c r="D12506" s="319"/>
    </row>
    <row r="12507" spans="3:4">
      <c r="C12507" s="319"/>
      <c r="D12507" s="319"/>
    </row>
    <row r="12508" spans="3:4">
      <c r="C12508" s="319"/>
      <c r="D12508" s="319"/>
    </row>
    <row r="12509" spans="3:4">
      <c r="C12509" s="319"/>
      <c r="D12509" s="319"/>
    </row>
    <row r="12510" spans="3:4">
      <c r="C12510" s="319"/>
      <c r="D12510" s="319"/>
    </row>
    <row r="12511" spans="3:4">
      <c r="C12511" s="319"/>
      <c r="D12511" s="319"/>
    </row>
    <row r="12512" spans="3:4">
      <c r="C12512" s="319"/>
      <c r="D12512" s="319"/>
    </row>
    <row r="12513" spans="3:4">
      <c r="C12513" s="319"/>
      <c r="D12513" s="319"/>
    </row>
    <row r="12514" spans="3:4">
      <c r="C12514" s="319"/>
      <c r="D12514" s="319"/>
    </row>
    <row r="12515" spans="3:4">
      <c r="C12515" s="319"/>
      <c r="D12515" s="319"/>
    </row>
    <row r="12516" spans="3:4">
      <c r="C12516" s="319"/>
      <c r="D12516" s="319"/>
    </row>
    <row r="12517" spans="3:4">
      <c r="C12517" s="319"/>
      <c r="D12517" s="319"/>
    </row>
    <row r="12518" spans="3:4">
      <c r="C12518" s="319"/>
      <c r="D12518" s="319"/>
    </row>
    <row r="12519" spans="3:4">
      <c r="C12519" s="319"/>
      <c r="D12519" s="319"/>
    </row>
    <row r="12520" spans="3:4">
      <c r="C12520" s="319"/>
      <c r="D12520" s="319"/>
    </row>
    <row r="12521" spans="3:4">
      <c r="C12521" s="319"/>
      <c r="D12521" s="319"/>
    </row>
    <row r="12522" spans="3:4">
      <c r="C12522" s="319"/>
      <c r="D12522" s="319"/>
    </row>
    <row r="12523" spans="3:4">
      <c r="C12523" s="319"/>
      <c r="D12523" s="319"/>
    </row>
    <row r="12524" spans="3:4">
      <c r="C12524" s="319"/>
      <c r="D12524" s="319"/>
    </row>
    <row r="12525" spans="3:4">
      <c r="C12525" s="319"/>
      <c r="D12525" s="319"/>
    </row>
    <row r="12526" spans="3:4">
      <c r="C12526" s="319"/>
      <c r="D12526" s="319"/>
    </row>
    <row r="12527" spans="3:4">
      <c r="C12527" s="319"/>
      <c r="D12527" s="319"/>
    </row>
    <row r="12528" spans="3:4">
      <c r="C12528" s="319"/>
      <c r="D12528" s="319"/>
    </row>
    <row r="12529" spans="3:4">
      <c r="C12529" s="319"/>
      <c r="D12529" s="319"/>
    </row>
    <row r="12530" spans="3:4">
      <c r="C12530" s="319"/>
      <c r="D12530" s="319"/>
    </row>
    <row r="12531" spans="3:4">
      <c r="C12531" s="319"/>
      <c r="D12531" s="319"/>
    </row>
    <row r="12532" spans="3:4">
      <c r="C12532" s="319"/>
      <c r="D12532" s="319"/>
    </row>
    <row r="12533" spans="3:4">
      <c r="C12533" s="319"/>
      <c r="D12533" s="319"/>
    </row>
    <row r="12534" spans="3:4">
      <c r="C12534" s="319"/>
      <c r="D12534" s="319"/>
    </row>
    <row r="12535" spans="3:4">
      <c r="C12535" s="319"/>
      <c r="D12535" s="319"/>
    </row>
    <row r="12536" spans="3:4">
      <c r="C12536" s="319"/>
      <c r="D12536" s="319"/>
    </row>
    <row r="12537" spans="3:4">
      <c r="C12537" s="319"/>
      <c r="D12537" s="319"/>
    </row>
    <row r="12538" spans="3:4">
      <c r="C12538" s="319"/>
      <c r="D12538" s="319"/>
    </row>
    <row r="12539" spans="3:4">
      <c r="C12539" s="319"/>
      <c r="D12539" s="319"/>
    </row>
    <row r="12540" spans="3:4">
      <c r="C12540" s="319"/>
      <c r="D12540" s="319"/>
    </row>
    <row r="12541" spans="3:4">
      <c r="C12541" s="319"/>
      <c r="D12541" s="319"/>
    </row>
    <row r="12542" spans="3:4">
      <c r="C12542" s="319"/>
      <c r="D12542" s="319"/>
    </row>
    <row r="12543" spans="3:4">
      <c r="C12543" s="319"/>
      <c r="D12543" s="319"/>
    </row>
    <row r="12544" spans="3:4">
      <c r="C12544" s="319"/>
      <c r="D12544" s="319"/>
    </row>
    <row r="12545" spans="3:4">
      <c r="C12545" s="319"/>
      <c r="D12545" s="319"/>
    </row>
    <row r="12546" spans="3:4">
      <c r="C12546" s="319"/>
      <c r="D12546" s="319"/>
    </row>
    <row r="12547" spans="3:4">
      <c r="C12547" s="319"/>
      <c r="D12547" s="319"/>
    </row>
    <row r="12548" spans="3:4">
      <c r="C12548" s="319"/>
      <c r="D12548" s="319"/>
    </row>
    <row r="12549" spans="3:4">
      <c r="C12549" s="319"/>
      <c r="D12549" s="319"/>
    </row>
    <row r="12550" spans="3:4">
      <c r="C12550" s="319"/>
      <c r="D12550" s="319"/>
    </row>
    <row r="12551" spans="3:4">
      <c r="C12551" s="319"/>
      <c r="D12551" s="319"/>
    </row>
    <row r="12552" spans="3:4">
      <c r="C12552" s="319"/>
      <c r="D12552" s="319"/>
    </row>
    <row r="12553" spans="3:4">
      <c r="C12553" s="319"/>
      <c r="D12553" s="319"/>
    </row>
    <row r="12554" spans="3:4">
      <c r="C12554" s="319"/>
      <c r="D12554" s="319"/>
    </row>
    <row r="12555" spans="3:4">
      <c r="C12555" s="319"/>
      <c r="D12555" s="319"/>
    </row>
    <row r="12556" spans="3:4">
      <c r="C12556" s="319"/>
      <c r="D12556" s="319"/>
    </row>
    <row r="12557" spans="3:4">
      <c r="C12557" s="319"/>
      <c r="D12557" s="319"/>
    </row>
    <row r="12558" spans="3:4">
      <c r="C12558" s="319"/>
      <c r="D12558" s="319"/>
    </row>
    <row r="12559" spans="3:4">
      <c r="C12559" s="319"/>
      <c r="D12559" s="319"/>
    </row>
    <row r="12560" spans="3:4">
      <c r="C12560" s="319"/>
      <c r="D12560" s="319"/>
    </row>
    <row r="12561" spans="3:4">
      <c r="C12561" s="319"/>
      <c r="D12561" s="319"/>
    </row>
    <row r="12562" spans="3:4">
      <c r="C12562" s="319"/>
      <c r="D12562" s="319"/>
    </row>
    <row r="12563" spans="3:4">
      <c r="C12563" s="319"/>
      <c r="D12563" s="319"/>
    </row>
    <row r="12564" spans="3:4">
      <c r="C12564" s="319"/>
      <c r="D12564" s="319"/>
    </row>
    <row r="12565" spans="3:4">
      <c r="C12565" s="319"/>
      <c r="D12565" s="319"/>
    </row>
    <row r="12566" spans="3:4">
      <c r="C12566" s="319"/>
      <c r="D12566" s="319"/>
    </row>
    <row r="12567" spans="3:4">
      <c r="C12567" s="319"/>
      <c r="D12567" s="319"/>
    </row>
    <row r="12568" spans="3:4">
      <c r="C12568" s="319"/>
      <c r="D12568" s="319"/>
    </row>
    <row r="12569" spans="3:4">
      <c r="C12569" s="319"/>
      <c r="D12569" s="319"/>
    </row>
    <row r="12570" spans="3:4">
      <c r="C12570" s="319"/>
      <c r="D12570" s="319"/>
    </row>
    <row r="12571" spans="3:4">
      <c r="C12571" s="319"/>
      <c r="D12571" s="319"/>
    </row>
    <row r="12572" spans="3:4">
      <c r="C12572" s="319"/>
      <c r="D12572" s="319"/>
    </row>
    <row r="12573" spans="3:4">
      <c r="C12573" s="319"/>
      <c r="D12573" s="319"/>
    </row>
    <row r="12574" spans="3:4">
      <c r="C12574" s="319"/>
      <c r="D12574" s="319"/>
    </row>
    <row r="12575" spans="3:4">
      <c r="C12575" s="319"/>
      <c r="D12575" s="319"/>
    </row>
    <row r="12576" spans="3:4">
      <c r="C12576" s="319"/>
      <c r="D12576" s="319"/>
    </row>
    <row r="12577" spans="3:4">
      <c r="C12577" s="319"/>
      <c r="D12577" s="319"/>
    </row>
    <row r="12578" spans="3:4">
      <c r="C12578" s="319"/>
      <c r="D12578" s="319"/>
    </row>
    <row r="12579" spans="3:4">
      <c r="C12579" s="319"/>
      <c r="D12579" s="319"/>
    </row>
    <row r="12580" spans="3:4">
      <c r="C12580" s="319"/>
      <c r="D12580" s="319"/>
    </row>
    <row r="12581" spans="3:4">
      <c r="C12581" s="319"/>
      <c r="D12581" s="319"/>
    </row>
    <row r="12582" spans="3:4">
      <c r="C12582" s="319"/>
      <c r="D12582" s="319"/>
    </row>
    <row r="12583" spans="3:4">
      <c r="C12583" s="319"/>
      <c r="D12583" s="319"/>
    </row>
    <row r="12584" spans="3:4">
      <c r="C12584" s="319"/>
      <c r="D12584" s="319"/>
    </row>
    <row r="12585" spans="3:4">
      <c r="C12585" s="319"/>
      <c r="D12585" s="319"/>
    </row>
    <row r="12586" spans="3:4">
      <c r="C12586" s="319"/>
      <c r="D12586" s="319"/>
    </row>
    <row r="12587" spans="3:4">
      <c r="C12587" s="319"/>
      <c r="D12587" s="319"/>
    </row>
    <row r="12588" spans="3:4">
      <c r="C12588" s="319"/>
      <c r="D12588" s="319"/>
    </row>
    <row r="12589" spans="3:4">
      <c r="C12589" s="319"/>
      <c r="D12589" s="319"/>
    </row>
    <row r="12590" spans="3:4">
      <c r="C12590" s="319"/>
      <c r="D12590" s="319"/>
    </row>
    <row r="12591" spans="3:4">
      <c r="C12591" s="319"/>
      <c r="D12591" s="319"/>
    </row>
    <row r="12592" spans="3:4">
      <c r="C12592" s="319"/>
      <c r="D12592" s="319"/>
    </row>
    <row r="12593" spans="3:4">
      <c r="C12593" s="319"/>
      <c r="D12593" s="319"/>
    </row>
    <row r="12594" spans="3:4">
      <c r="C12594" s="319"/>
      <c r="D12594" s="319"/>
    </row>
    <row r="12595" spans="3:4">
      <c r="C12595" s="319"/>
      <c r="D12595" s="319"/>
    </row>
    <row r="12596" spans="3:4">
      <c r="C12596" s="319"/>
      <c r="D12596" s="319"/>
    </row>
    <row r="12597" spans="3:4">
      <c r="C12597" s="319"/>
      <c r="D12597" s="319"/>
    </row>
    <row r="12598" spans="3:4">
      <c r="C12598" s="319"/>
      <c r="D12598" s="319"/>
    </row>
    <row r="12599" spans="3:4">
      <c r="C12599" s="319"/>
      <c r="D12599" s="319"/>
    </row>
    <row r="12600" spans="3:4">
      <c r="C12600" s="319"/>
      <c r="D12600" s="319"/>
    </row>
    <row r="12601" spans="3:4">
      <c r="C12601" s="319"/>
      <c r="D12601" s="319"/>
    </row>
    <row r="12602" spans="3:4">
      <c r="C12602" s="319"/>
      <c r="D12602" s="319"/>
    </row>
    <row r="12603" spans="3:4">
      <c r="C12603" s="319"/>
      <c r="D12603" s="319"/>
    </row>
    <row r="12604" spans="3:4">
      <c r="C12604" s="319"/>
      <c r="D12604" s="319"/>
    </row>
    <row r="12605" spans="3:4">
      <c r="C12605" s="319"/>
      <c r="D12605" s="319"/>
    </row>
    <row r="12606" spans="3:4">
      <c r="C12606" s="319"/>
      <c r="D12606" s="319"/>
    </row>
    <row r="12607" spans="3:4">
      <c r="C12607" s="319"/>
      <c r="D12607" s="319"/>
    </row>
    <row r="12608" spans="3:4">
      <c r="C12608" s="319"/>
      <c r="D12608" s="319"/>
    </row>
    <row r="12609" spans="3:4">
      <c r="C12609" s="319"/>
      <c r="D12609" s="319"/>
    </row>
    <row r="12610" spans="3:4">
      <c r="C12610" s="319"/>
      <c r="D12610" s="319"/>
    </row>
    <row r="12611" spans="3:4">
      <c r="C12611" s="319"/>
      <c r="D12611" s="319"/>
    </row>
    <row r="12612" spans="3:4">
      <c r="C12612" s="319"/>
      <c r="D12612" s="319"/>
    </row>
    <row r="12613" spans="3:4">
      <c r="C12613" s="319"/>
      <c r="D12613" s="319"/>
    </row>
    <row r="12614" spans="3:4">
      <c r="C12614" s="319"/>
      <c r="D12614" s="319"/>
    </row>
    <row r="12615" spans="3:4">
      <c r="C12615" s="319"/>
      <c r="D12615" s="319"/>
    </row>
    <row r="12616" spans="3:4">
      <c r="C12616" s="319"/>
      <c r="D12616" s="319"/>
    </row>
    <row r="12617" spans="3:4">
      <c r="C12617" s="319"/>
      <c r="D12617" s="319"/>
    </row>
    <row r="12618" spans="3:4">
      <c r="C12618" s="319"/>
      <c r="D12618" s="319"/>
    </row>
    <row r="12619" spans="3:4">
      <c r="C12619" s="319"/>
      <c r="D12619" s="319"/>
    </row>
    <row r="12620" spans="3:4">
      <c r="C12620" s="319"/>
      <c r="D12620" s="319"/>
    </row>
    <row r="12621" spans="3:4">
      <c r="C12621" s="319"/>
      <c r="D12621" s="319"/>
    </row>
    <row r="12622" spans="3:4">
      <c r="C12622" s="319"/>
      <c r="D12622" s="319"/>
    </row>
    <row r="12623" spans="3:4">
      <c r="C12623" s="319"/>
      <c r="D12623" s="319"/>
    </row>
    <row r="12624" spans="3:4">
      <c r="C12624" s="319"/>
      <c r="D12624" s="319"/>
    </row>
    <row r="12625" spans="3:4">
      <c r="C12625" s="319"/>
      <c r="D12625" s="319"/>
    </row>
    <row r="12626" spans="3:4">
      <c r="C12626" s="319"/>
      <c r="D12626" s="319"/>
    </row>
    <row r="12627" spans="3:4">
      <c r="C12627" s="319"/>
      <c r="D12627" s="319"/>
    </row>
    <row r="12628" spans="3:4">
      <c r="C12628" s="319"/>
      <c r="D12628" s="319"/>
    </row>
    <row r="12629" spans="3:4">
      <c r="C12629" s="319"/>
      <c r="D12629" s="319"/>
    </row>
    <row r="12630" spans="3:4">
      <c r="C12630" s="319"/>
      <c r="D12630" s="319"/>
    </row>
    <row r="12631" spans="3:4">
      <c r="C12631" s="319"/>
      <c r="D12631" s="319"/>
    </row>
    <row r="12632" spans="3:4">
      <c r="C12632" s="319"/>
      <c r="D12632" s="319"/>
    </row>
    <row r="12633" spans="3:4">
      <c r="C12633" s="319"/>
      <c r="D12633" s="319"/>
    </row>
    <row r="12634" spans="3:4">
      <c r="C12634" s="319"/>
      <c r="D12634" s="319"/>
    </row>
    <row r="12635" spans="3:4">
      <c r="C12635" s="319"/>
      <c r="D12635" s="319"/>
    </row>
    <row r="12636" spans="3:4">
      <c r="C12636" s="319"/>
      <c r="D12636" s="319"/>
    </row>
    <row r="12637" spans="3:4">
      <c r="C12637" s="319"/>
      <c r="D12637" s="319"/>
    </row>
    <row r="12638" spans="3:4">
      <c r="C12638" s="319"/>
      <c r="D12638" s="319"/>
    </row>
    <row r="12639" spans="3:4">
      <c r="C12639" s="319"/>
      <c r="D12639" s="319"/>
    </row>
    <row r="12640" spans="3:4">
      <c r="C12640" s="319"/>
      <c r="D12640" s="319"/>
    </row>
    <row r="12641" spans="3:4">
      <c r="C12641" s="319"/>
      <c r="D12641" s="319"/>
    </row>
    <row r="12642" spans="3:4">
      <c r="C12642" s="319"/>
      <c r="D12642" s="319"/>
    </row>
    <row r="12643" spans="3:4">
      <c r="C12643" s="319"/>
      <c r="D12643" s="319"/>
    </row>
    <row r="12644" spans="3:4">
      <c r="C12644" s="319"/>
      <c r="D12644" s="319"/>
    </row>
    <row r="12645" spans="3:4">
      <c r="C12645" s="319"/>
      <c r="D12645" s="319"/>
    </row>
    <row r="12646" spans="3:4">
      <c r="C12646" s="319"/>
      <c r="D12646" s="319"/>
    </row>
    <row r="12647" spans="3:4">
      <c r="C12647" s="319"/>
      <c r="D12647" s="319"/>
    </row>
    <row r="12648" spans="3:4">
      <c r="C12648" s="319"/>
      <c r="D12648" s="319"/>
    </row>
    <row r="12649" spans="3:4">
      <c r="C12649" s="319"/>
      <c r="D12649" s="319"/>
    </row>
    <row r="12650" spans="3:4">
      <c r="C12650" s="319"/>
      <c r="D12650" s="319"/>
    </row>
    <row r="12651" spans="3:4">
      <c r="C12651" s="319"/>
      <c r="D12651" s="319"/>
    </row>
    <row r="12652" spans="3:4">
      <c r="C12652" s="319"/>
      <c r="D12652" s="319"/>
    </row>
    <row r="12653" spans="3:4">
      <c r="C12653" s="319"/>
      <c r="D12653" s="319"/>
    </row>
    <row r="12654" spans="3:4">
      <c r="C12654" s="319"/>
      <c r="D12654" s="319"/>
    </row>
    <row r="12655" spans="3:4">
      <c r="C12655" s="319"/>
      <c r="D12655" s="319"/>
    </row>
    <row r="12656" spans="3:4">
      <c r="C12656" s="319"/>
      <c r="D12656" s="319"/>
    </row>
    <row r="12657" spans="3:4">
      <c r="C12657" s="319"/>
      <c r="D12657" s="319"/>
    </row>
    <row r="12658" spans="3:4">
      <c r="C12658" s="319"/>
      <c r="D12658" s="319"/>
    </row>
    <row r="12659" spans="3:4">
      <c r="C12659" s="319"/>
      <c r="D12659" s="319"/>
    </row>
    <row r="12660" spans="3:4">
      <c r="C12660" s="319"/>
      <c r="D12660" s="319"/>
    </row>
    <row r="12661" spans="3:4">
      <c r="C12661" s="319"/>
      <c r="D12661" s="319"/>
    </row>
    <row r="12662" spans="3:4">
      <c r="C12662" s="319"/>
      <c r="D12662" s="319"/>
    </row>
    <row r="12663" spans="3:4">
      <c r="C12663" s="319"/>
      <c r="D12663" s="319"/>
    </row>
    <row r="12664" spans="3:4">
      <c r="C12664" s="319"/>
      <c r="D12664" s="319"/>
    </row>
    <row r="12665" spans="3:4">
      <c r="C12665" s="319"/>
      <c r="D12665" s="319"/>
    </row>
    <row r="12666" spans="3:4">
      <c r="C12666" s="319"/>
      <c r="D12666" s="319"/>
    </row>
    <row r="12667" spans="3:4">
      <c r="C12667" s="319"/>
      <c r="D12667" s="319"/>
    </row>
    <row r="12668" spans="3:4">
      <c r="C12668" s="319"/>
      <c r="D12668" s="319"/>
    </row>
    <row r="12669" spans="3:4">
      <c r="C12669" s="319"/>
      <c r="D12669" s="319"/>
    </row>
    <row r="12670" spans="3:4">
      <c r="C12670" s="319"/>
      <c r="D12670" s="319"/>
    </row>
    <row r="12671" spans="3:4">
      <c r="C12671" s="319"/>
      <c r="D12671" s="319"/>
    </row>
    <row r="12672" spans="3:4">
      <c r="C12672" s="319"/>
      <c r="D12672" s="319"/>
    </row>
    <row r="12673" spans="3:4">
      <c r="C12673" s="319"/>
      <c r="D12673" s="319"/>
    </row>
    <row r="12674" spans="3:4">
      <c r="C12674" s="319"/>
      <c r="D12674" s="319"/>
    </row>
    <row r="12675" spans="3:4">
      <c r="C12675" s="319"/>
      <c r="D12675" s="319"/>
    </row>
    <row r="12676" spans="3:4">
      <c r="C12676" s="319"/>
      <c r="D12676" s="319"/>
    </row>
    <row r="12677" spans="3:4">
      <c r="C12677" s="319"/>
      <c r="D12677" s="319"/>
    </row>
    <row r="12678" spans="3:4">
      <c r="C12678" s="319"/>
      <c r="D12678" s="319"/>
    </row>
    <row r="12679" spans="3:4">
      <c r="C12679" s="319"/>
      <c r="D12679" s="319"/>
    </row>
    <row r="12680" spans="3:4">
      <c r="C12680" s="319"/>
      <c r="D12680" s="319"/>
    </row>
    <row r="12681" spans="3:4">
      <c r="C12681" s="319"/>
      <c r="D12681" s="319"/>
    </row>
    <row r="12682" spans="3:4">
      <c r="C12682" s="319"/>
      <c r="D12682" s="319"/>
    </row>
    <row r="12683" spans="3:4">
      <c r="C12683" s="319"/>
      <c r="D12683" s="319"/>
    </row>
    <row r="12684" spans="3:4">
      <c r="C12684" s="319"/>
      <c r="D12684" s="319"/>
    </row>
    <row r="12685" spans="3:4">
      <c r="C12685" s="319"/>
      <c r="D12685" s="319"/>
    </row>
    <row r="12686" spans="3:4">
      <c r="C12686" s="319"/>
      <c r="D12686" s="319"/>
    </row>
    <row r="12687" spans="3:4">
      <c r="C12687" s="319"/>
      <c r="D12687" s="319"/>
    </row>
    <row r="12688" spans="3:4">
      <c r="C12688" s="319"/>
      <c r="D12688" s="319"/>
    </row>
    <row r="12689" spans="3:4">
      <c r="C12689" s="319"/>
      <c r="D12689" s="319"/>
    </row>
    <row r="12690" spans="3:4">
      <c r="C12690" s="319"/>
      <c r="D12690" s="319"/>
    </row>
    <row r="12691" spans="3:4">
      <c r="C12691" s="319"/>
      <c r="D12691" s="319"/>
    </row>
    <row r="12692" spans="3:4">
      <c r="C12692" s="319"/>
      <c r="D12692" s="319"/>
    </row>
    <row r="12693" spans="3:4">
      <c r="C12693" s="319"/>
      <c r="D12693" s="319"/>
    </row>
    <row r="12694" spans="3:4">
      <c r="C12694" s="319"/>
      <c r="D12694" s="319"/>
    </row>
    <row r="12695" spans="3:4">
      <c r="C12695" s="319"/>
      <c r="D12695" s="319"/>
    </row>
    <row r="12696" spans="3:4">
      <c r="C12696" s="319"/>
      <c r="D12696" s="319"/>
    </row>
    <row r="12697" spans="3:4">
      <c r="C12697" s="319"/>
      <c r="D12697" s="319"/>
    </row>
    <row r="12698" spans="3:4">
      <c r="C12698" s="319"/>
      <c r="D12698" s="319"/>
    </row>
    <row r="12699" spans="3:4">
      <c r="C12699" s="319"/>
      <c r="D12699" s="319"/>
    </row>
    <row r="12700" spans="3:4">
      <c r="C12700" s="319"/>
      <c r="D12700" s="319"/>
    </row>
    <row r="12701" spans="3:4">
      <c r="C12701" s="319"/>
      <c r="D12701" s="319"/>
    </row>
    <row r="12702" spans="3:4">
      <c r="C12702" s="319"/>
      <c r="D12702" s="319"/>
    </row>
    <row r="12703" spans="3:4">
      <c r="C12703" s="319"/>
      <c r="D12703" s="319"/>
    </row>
    <row r="12704" spans="3:4">
      <c r="C12704" s="319"/>
      <c r="D12704" s="319"/>
    </row>
    <row r="12705" spans="3:4">
      <c r="C12705" s="319"/>
      <c r="D12705" s="319"/>
    </row>
    <row r="12706" spans="3:4">
      <c r="C12706" s="319"/>
      <c r="D12706" s="319"/>
    </row>
    <row r="12707" spans="3:4">
      <c r="C12707" s="319"/>
      <c r="D12707" s="319"/>
    </row>
    <row r="12708" spans="3:4">
      <c r="C12708" s="319"/>
      <c r="D12708" s="319"/>
    </row>
    <row r="12709" spans="3:4">
      <c r="C12709" s="319"/>
      <c r="D12709" s="319"/>
    </row>
    <row r="12710" spans="3:4">
      <c r="C12710" s="319"/>
      <c r="D12710" s="319"/>
    </row>
    <row r="12711" spans="3:4">
      <c r="C12711" s="319"/>
      <c r="D12711" s="319"/>
    </row>
    <row r="12712" spans="3:4">
      <c r="C12712" s="319"/>
      <c r="D12712" s="319"/>
    </row>
    <row r="12713" spans="3:4">
      <c r="C12713" s="319"/>
      <c r="D12713" s="319"/>
    </row>
    <row r="12714" spans="3:4">
      <c r="C12714" s="319"/>
      <c r="D12714" s="319"/>
    </row>
    <row r="12715" spans="3:4">
      <c r="C12715" s="319"/>
      <c r="D12715" s="319"/>
    </row>
    <row r="12716" spans="3:4">
      <c r="C12716" s="319"/>
      <c r="D12716" s="319"/>
    </row>
    <row r="12717" spans="3:4">
      <c r="C12717" s="319"/>
      <c r="D12717" s="319"/>
    </row>
    <row r="12718" spans="3:4">
      <c r="C12718" s="319"/>
      <c r="D12718" s="319"/>
    </row>
    <row r="12719" spans="3:4">
      <c r="C12719" s="319"/>
      <c r="D12719" s="319"/>
    </row>
    <row r="12720" spans="3:4">
      <c r="C12720" s="319"/>
      <c r="D12720" s="319"/>
    </row>
    <row r="12721" spans="3:4">
      <c r="C12721" s="319"/>
      <c r="D12721" s="319"/>
    </row>
    <row r="12722" spans="3:4">
      <c r="C12722" s="319"/>
      <c r="D12722" s="319"/>
    </row>
    <row r="12723" spans="3:4">
      <c r="C12723" s="319"/>
      <c r="D12723" s="319"/>
    </row>
    <row r="12724" spans="3:4">
      <c r="C12724" s="319"/>
      <c r="D12724" s="319"/>
    </row>
    <row r="12725" spans="3:4">
      <c r="C12725" s="319"/>
      <c r="D12725" s="319"/>
    </row>
    <row r="12726" spans="3:4">
      <c r="C12726" s="319"/>
      <c r="D12726" s="319"/>
    </row>
    <row r="12727" spans="3:4">
      <c r="C12727" s="319"/>
      <c r="D12727" s="319"/>
    </row>
    <row r="12728" spans="3:4">
      <c r="C12728" s="319"/>
      <c r="D12728" s="319"/>
    </row>
    <row r="12729" spans="3:4">
      <c r="C12729" s="319"/>
      <c r="D12729" s="319"/>
    </row>
    <row r="12730" spans="3:4">
      <c r="C12730" s="319"/>
      <c r="D12730" s="319"/>
    </row>
    <row r="12731" spans="3:4">
      <c r="C12731" s="319"/>
      <c r="D12731" s="319"/>
    </row>
    <row r="12732" spans="3:4">
      <c r="C12732" s="319"/>
      <c r="D12732" s="319"/>
    </row>
    <row r="12733" spans="3:4">
      <c r="C12733" s="319"/>
      <c r="D12733" s="319"/>
    </row>
    <row r="12734" spans="3:4">
      <c r="C12734" s="319"/>
      <c r="D12734" s="319"/>
    </row>
    <row r="12735" spans="3:4">
      <c r="C12735" s="319"/>
      <c r="D12735" s="319"/>
    </row>
    <row r="12736" spans="3:4">
      <c r="C12736" s="319"/>
      <c r="D12736" s="319"/>
    </row>
    <row r="12737" spans="3:4">
      <c r="C12737" s="319"/>
      <c r="D12737" s="319"/>
    </row>
    <row r="12738" spans="3:4">
      <c r="C12738" s="319"/>
      <c r="D12738" s="319"/>
    </row>
    <row r="12739" spans="3:4">
      <c r="C12739" s="319"/>
      <c r="D12739" s="319"/>
    </row>
    <row r="12740" spans="3:4">
      <c r="C12740" s="319"/>
      <c r="D12740" s="319"/>
    </row>
    <row r="12741" spans="3:4">
      <c r="C12741" s="319"/>
      <c r="D12741" s="319"/>
    </row>
    <row r="12742" spans="3:4">
      <c r="C12742" s="319"/>
      <c r="D12742" s="319"/>
    </row>
    <row r="12743" spans="3:4">
      <c r="C12743" s="319"/>
      <c r="D12743" s="319"/>
    </row>
    <row r="12744" spans="3:4">
      <c r="C12744" s="319"/>
      <c r="D12744" s="319"/>
    </row>
    <row r="12745" spans="3:4">
      <c r="C12745" s="319"/>
      <c r="D12745" s="319"/>
    </row>
    <row r="12746" spans="3:4">
      <c r="C12746" s="319"/>
      <c r="D12746" s="319"/>
    </row>
    <row r="12747" spans="3:4">
      <c r="C12747" s="319"/>
      <c r="D12747" s="319"/>
    </row>
    <row r="12748" spans="3:4">
      <c r="C12748" s="319"/>
      <c r="D12748" s="319"/>
    </row>
    <row r="12749" spans="3:4">
      <c r="C12749" s="319"/>
      <c r="D12749" s="319"/>
    </row>
    <row r="12750" spans="3:4">
      <c r="C12750" s="319"/>
      <c r="D12750" s="319"/>
    </row>
    <row r="12751" spans="3:4">
      <c r="C12751" s="319"/>
      <c r="D12751" s="319"/>
    </row>
    <row r="12752" spans="3:4">
      <c r="C12752" s="319"/>
      <c r="D12752" s="319"/>
    </row>
    <row r="12753" spans="3:4">
      <c r="C12753" s="319"/>
      <c r="D12753" s="319"/>
    </row>
    <row r="12754" spans="3:4">
      <c r="C12754" s="319"/>
      <c r="D12754" s="319"/>
    </row>
    <row r="12755" spans="3:4">
      <c r="C12755" s="319"/>
      <c r="D12755" s="319"/>
    </row>
    <row r="12756" spans="3:4">
      <c r="C12756" s="319"/>
      <c r="D12756" s="319"/>
    </row>
    <row r="12757" spans="3:4">
      <c r="C12757" s="319"/>
      <c r="D12757" s="319"/>
    </row>
    <row r="12758" spans="3:4">
      <c r="C12758" s="319"/>
      <c r="D12758" s="319"/>
    </row>
    <row r="12759" spans="3:4">
      <c r="C12759" s="319"/>
      <c r="D12759" s="319"/>
    </row>
    <row r="12760" spans="3:4">
      <c r="C12760" s="319"/>
      <c r="D12760" s="319"/>
    </row>
    <row r="12761" spans="3:4">
      <c r="C12761" s="319"/>
      <c r="D12761" s="319"/>
    </row>
    <row r="12762" spans="3:4">
      <c r="C12762" s="319"/>
      <c r="D12762" s="319"/>
    </row>
    <row r="12763" spans="3:4">
      <c r="C12763" s="319"/>
      <c r="D12763" s="319"/>
    </row>
    <row r="12764" spans="3:4">
      <c r="C12764" s="319"/>
      <c r="D12764" s="319"/>
    </row>
    <row r="12765" spans="3:4">
      <c r="C12765" s="319"/>
      <c r="D12765" s="319"/>
    </row>
    <row r="12766" spans="3:4">
      <c r="C12766" s="319"/>
      <c r="D12766" s="319"/>
    </row>
    <row r="12767" spans="3:4">
      <c r="C12767" s="319"/>
      <c r="D12767" s="319"/>
    </row>
    <row r="12768" spans="3:4">
      <c r="C12768" s="319"/>
      <c r="D12768" s="319"/>
    </row>
    <row r="12769" spans="3:4">
      <c r="C12769" s="319"/>
      <c r="D12769" s="319"/>
    </row>
    <row r="12770" spans="3:4">
      <c r="C12770" s="319"/>
      <c r="D12770" s="319"/>
    </row>
    <row r="12771" spans="3:4">
      <c r="C12771" s="319"/>
      <c r="D12771" s="319"/>
    </row>
    <row r="12772" spans="3:4">
      <c r="C12772" s="319"/>
      <c r="D12772" s="319"/>
    </row>
    <row r="12773" spans="3:4">
      <c r="C12773" s="319"/>
      <c r="D12773" s="319"/>
    </row>
    <row r="12774" spans="3:4">
      <c r="C12774" s="319"/>
      <c r="D12774" s="319"/>
    </row>
    <row r="12775" spans="3:4">
      <c r="C12775" s="319"/>
      <c r="D12775" s="319"/>
    </row>
    <row r="12776" spans="3:4">
      <c r="C12776" s="319"/>
      <c r="D12776" s="319"/>
    </row>
    <row r="12777" spans="3:4">
      <c r="C12777" s="319"/>
      <c r="D12777" s="319"/>
    </row>
    <row r="12778" spans="3:4">
      <c r="C12778" s="319"/>
      <c r="D12778" s="319"/>
    </row>
    <row r="12779" spans="3:4">
      <c r="C12779" s="319"/>
      <c r="D12779" s="319"/>
    </row>
    <row r="12780" spans="3:4">
      <c r="C12780" s="319"/>
      <c r="D12780" s="319"/>
    </row>
    <row r="12781" spans="3:4">
      <c r="C12781" s="319"/>
      <c r="D12781" s="319"/>
    </row>
    <row r="12782" spans="3:4">
      <c r="C12782" s="319"/>
      <c r="D12782" s="319"/>
    </row>
    <row r="12783" spans="3:4">
      <c r="C12783" s="319"/>
      <c r="D12783" s="319"/>
    </row>
    <row r="12784" spans="3:4">
      <c r="C12784" s="319"/>
      <c r="D12784" s="319"/>
    </row>
    <row r="12785" spans="3:4">
      <c r="C12785" s="319"/>
      <c r="D12785" s="319"/>
    </row>
    <row r="12786" spans="3:4">
      <c r="C12786" s="319"/>
      <c r="D12786" s="319"/>
    </row>
    <row r="12787" spans="3:4">
      <c r="C12787" s="319"/>
      <c r="D12787" s="319"/>
    </row>
    <row r="12788" spans="3:4">
      <c r="C12788" s="319"/>
      <c r="D12788" s="319"/>
    </row>
    <row r="12789" spans="3:4">
      <c r="C12789" s="319"/>
      <c r="D12789" s="319"/>
    </row>
    <row r="12790" spans="3:4">
      <c r="C12790" s="319"/>
      <c r="D12790" s="319"/>
    </row>
    <row r="12791" spans="3:4">
      <c r="C12791" s="319"/>
      <c r="D12791" s="319"/>
    </row>
    <row r="12792" spans="3:4">
      <c r="C12792" s="319"/>
      <c r="D12792" s="319"/>
    </row>
    <row r="12793" spans="3:4">
      <c r="C12793" s="319"/>
      <c r="D12793" s="319"/>
    </row>
    <row r="12794" spans="3:4">
      <c r="C12794" s="319"/>
      <c r="D12794" s="319"/>
    </row>
    <row r="12795" spans="3:4">
      <c r="C12795" s="319"/>
      <c r="D12795" s="319"/>
    </row>
    <row r="12796" spans="3:4">
      <c r="C12796" s="319"/>
      <c r="D12796" s="319"/>
    </row>
    <row r="12797" spans="3:4">
      <c r="C12797" s="319"/>
      <c r="D12797" s="319"/>
    </row>
    <row r="12798" spans="3:4">
      <c r="C12798" s="319"/>
      <c r="D12798" s="319"/>
    </row>
    <row r="12799" spans="3:4">
      <c r="C12799" s="319"/>
      <c r="D12799" s="319"/>
    </row>
    <row r="12800" spans="3:4">
      <c r="C12800" s="319"/>
      <c r="D12800" s="319"/>
    </row>
    <row r="12801" spans="3:4">
      <c r="C12801" s="319"/>
      <c r="D12801" s="319"/>
    </row>
    <row r="12802" spans="3:4">
      <c r="C12802" s="319"/>
      <c r="D12802" s="319"/>
    </row>
    <row r="12803" spans="3:4">
      <c r="C12803" s="319"/>
      <c r="D12803" s="319"/>
    </row>
    <row r="12804" spans="3:4">
      <c r="C12804" s="319"/>
      <c r="D12804" s="319"/>
    </row>
    <row r="12805" spans="3:4">
      <c r="C12805" s="319"/>
      <c r="D12805" s="319"/>
    </row>
    <row r="12806" spans="3:4">
      <c r="C12806" s="319"/>
      <c r="D12806" s="319"/>
    </row>
    <row r="12807" spans="3:4">
      <c r="C12807" s="319"/>
      <c r="D12807" s="319"/>
    </row>
    <row r="12808" spans="3:4">
      <c r="C12808" s="319"/>
      <c r="D12808" s="319"/>
    </row>
    <row r="12809" spans="3:4">
      <c r="C12809" s="319"/>
      <c r="D12809" s="319"/>
    </row>
    <row r="12810" spans="3:4">
      <c r="C12810" s="319"/>
      <c r="D12810" s="319"/>
    </row>
    <row r="12811" spans="3:4">
      <c r="C12811" s="319"/>
      <c r="D12811" s="319"/>
    </row>
    <row r="12812" spans="3:4">
      <c r="C12812" s="319"/>
      <c r="D12812" s="319"/>
    </row>
    <row r="12813" spans="3:4">
      <c r="C12813" s="319"/>
      <c r="D12813" s="319"/>
    </row>
    <row r="12814" spans="3:4">
      <c r="C12814" s="319"/>
      <c r="D12814" s="319"/>
    </row>
    <row r="12815" spans="3:4">
      <c r="C12815" s="319"/>
      <c r="D12815" s="319"/>
    </row>
    <row r="12816" spans="3:4">
      <c r="C12816" s="319"/>
      <c r="D12816" s="319"/>
    </row>
    <row r="12817" spans="3:4">
      <c r="C12817" s="319"/>
      <c r="D12817" s="319"/>
    </row>
    <row r="12818" spans="3:4">
      <c r="C12818" s="319"/>
      <c r="D12818" s="319"/>
    </row>
    <row r="12819" spans="3:4">
      <c r="C12819" s="319"/>
      <c r="D12819" s="319"/>
    </row>
    <row r="12820" spans="3:4">
      <c r="C12820" s="319"/>
      <c r="D12820" s="319"/>
    </row>
    <row r="12821" spans="3:4">
      <c r="C12821" s="319"/>
      <c r="D12821" s="319"/>
    </row>
    <row r="12822" spans="3:4">
      <c r="C12822" s="319"/>
      <c r="D12822" s="319"/>
    </row>
    <row r="12823" spans="3:4">
      <c r="C12823" s="319"/>
      <c r="D12823" s="319"/>
    </row>
    <row r="12824" spans="3:4">
      <c r="C12824" s="319"/>
      <c r="D12824" s="319"/>
    </row>
    <row r="12825" spans="3:4">
      <c r="C12825" s="319"/>
      <c r="D12825" s="319"/>
    </row>
    <row r="12826" spans="3:4">
      <c r="C12826" s="319"/>
      <c r="D12826" s="319"/>
    </row>
    <row r="12827" spans="3:4">
      <c r="C12827" s="319"/>
      <c r="D12827" s="319"/>
    </row>
    <row r="12828" spans="3:4">
      <c r="C12828" s="319"/>
      <c r="D12828" s="319"/>
    </row>
    <row r="12829" spans="3:4">
      <c r="C12829" s="319"/>
      <c r="D12829" s="319"/>
    </row>
    <row r="12830" spans="3:4">
      <c r="C12830" s="319"/>
      <c r="D12830" s="319"/>
    </row>
    <row r="12831" spans="3:4">
      <c r="C12831" s="319"/>
      <c r="D12831" s="319"/>
    </row>
    <row r="12832" spans="3:4">
      <c r="C12832" s="319"/>
      <c r="D12832" s="319"/>
    </row>
    <row r="12833" spans="3:4">
      <c r="C12833" s="319"/>
      <c r="D12833" s="319"/>
    </row>
    <row r="12834" spans="3:4">
      <c r="C12834" s="319"/>
      <c r="D12834" s="319"/>
    </row>
    <row r="12835" spans="3:4">
      <c r="C12835" s="319"/>
      <c r="D12835" s="319"/>
    </row>
    <row r="12836" spans="3:4">
      <c r="C12836" s="319"/>
      <c r="D12836" s="319"/>
    </row>
    <row r="12837" spans="3:4">
      <c r="C12837" s="319"/>
      <c r="D12837" s="319"/>
    </row>
    <row r="12838" spans="3:4">
      <c r="C12838" s="319"/>
      <c r="D12838" s="319"/>
    </row>
    <row r="12839" spans="3:4">
      <c r="C12839" s="319"/>
      <c r="D12839" s="319"/>
    </row>
    <row r="12840" spans="3:4">
      <c r="C12840" s="319"/>
      <c r="D12840" s="319"/>
    </row>
    <row r="12841" spans="3:4">
      <c r="C12841" s="319"/>
      <c r="D12841" s="319"/>
    </row>
    <row r="12842" spans="3:4">
      <c r="C12842" s="319"/>
      <c r="D12842" s="319"/>
    </row>
    <row r="12843" spans="3:4">
      <c r="C12843" s="319"/>
      <c r="D12843" s="319"/>
    </row>
    <row r="12844" spans="3:4">
      <c r="C12844" s="319"/>
      <c r="D12844" s="319"/>
    </row>
    <row r="12845" spans="3:4">
      <c r="C12845" s="319"/>
      <c r="D12845" s="319"/>
    </row>
    <row r="12846" spans="3:4">
      <c r="C12846" s="319"/>
      <c r="D12846" s="319"/>
    </row>
    <row r="12847" spans="3:4">
      <c r="C12847" s="319"/>
      <c r="D12847" s="319"/>
    </row>
    <row r="12848" spans="3:4">
      <c r="C12848" s="319"/>
      <c r="D12848" s="319"/>
    </row>
    <row r="12849" spans="3:4">
      <c r="C12849" s="319"/>
      <c r="D12849" s="319"/>
    </row>
    <row r="12850" spans="3:4">
      <c r="C12850" s="319"/>
      <c r="D12850" s="319"/>
    </row>
    <row r="12851" spans="3:4">
      <c r="C12851" s="319"/>
      <c r="D12851" s="319"/>
    </row>
    <row r="12852" spans="3:4">
      <c r="C12852" s="319"/>
      <c r="D12852" s="319"/>
    </row>
    <row r="12853" spans="3:4">
      <c r="C12853" s="319"/>
      <c r="D12853" s="319"/>
    </row>
    <row r="12854" spans="3:4">
      <c r="C12854" s="319"/>
      <c r="D12854" s="319"/>
    </row>
    <row r="12855" spans="3:4">
      <c r="C12855" s="319"/>
      <c r="D12855" s="319"/>
    </row>
    <row r="12856" spans="3:4">
      <c r="C12856" s="319"/>
      <c r="D12856" s="319"/>
    </row>
    <row r="12857" spans="3:4">
      <c r="C12857" s="319"/>
      <c r="D12857" s="319"/>
    </row>
    <row r="12858" spans="3:4">
      <c r="C12858" s="319"/>
      <c r="D12858" s="319"/>
    </row>
    <row r="12859" spans="3:4">
      <c r="C12859" s="319"/>
      <c r="D12859" s="319"/>
    </row>
    <row r="12860" spans="3:4">
      <c r="C12860" s="319"/>
      <c r="D12860" s="319"/>
    </row>
    <row r="12861" spans="3:4">
      <c r="C12861" s="319"/>
      <c r="D12861" s="319"/>
    </row>
    <row r="12862" spans="3:4">
      <c r="C12862" s="319"/>
      <c r="D12862" s="319"/>
    </row>
    <row r="12863" spans="3:4">
      <c r="C12863" s="319"/>
      <c r="D12863" s="319"/>
    </row>
    <row r="12864" spans="3:4">
      <c r="C12864" s="319"/>
      <c r="D12864" s="319"/>
    </row>
    <row r="12865" spans="3:4">
      <c r="C12865" s="319"/>
      <c r="D12865" s="319"/>
    </row>
    <row r="12866" spans="3:4">
      <c r="C12866" s="319"/>
      <c r="D12866" s="319"/>
    </row>
    <row r="12867" spans="3:4">
      <c r="C12867" s="319"/>
      <c r="D12867" s="319"/>
    </row>
    <row r="12868" spans="3:4">
      <c r="C12868" s="319"/>
      <c r="D12868" s="319"/>
    </row>
    <row r="12869" spans="3:4">
      <c r="C12869" s="319"/>
      <c r="D12869" s="319"/>
    </row>
    <row r="12870" spans="3:4">
      <c r="C12870" s="319"/>
      <c r="D12870" s="319"/>
    </row>
    <row r="12871" spans="3:4">
      <c r="C12871" s="319"/>
      <c r="D12871" s="319"/>
    </row>
    <row r="12872" spans="3:4">
      <c r="C12872" s="319"/>
      <c r="D12872" s="319"/>
    </row>
    <row r="12873" spans="3:4">
      <c r="C12873" s="319"/>
      <c r="D12873" s="319"/>
    </row>
    <row r="12874" spans="3:4">
      <c r="C12874" s="319"/>
      <c r="D12874" s="319"/>
    </row>
    <row r="12875" spans="3:4">
      <c r="C12875" s="319"/>
      <c r="D12875" s="319"/>
    </row>
    <row r="12876" spans="3:4">
      <c r="C12876" s="319"/>
      <c r="D12876" s="319"/>
    </row>
    <row r="12877" spans="3:4">
      <c r="C12877" s="319"/>
      <c r="D12877" s="319"/>
    </row>
    <row r="12878" spans="3:4">
      <c r="C12878" s="319"/>
      <c r="D12878" s="319"/>
    </row>
    <row r="12879" spans="3:4">
      <c r="C12879" s="319"/>
      <c r="D12879" s="319"/>
    </row>
    <row r="12880" spans="3:4">
      <c r="C12880" s="319"/>
      <c r="D12880" s="319"/>
    </row>
    <row r="12881" spans="3:4">
      <c r="C12881" s="319"/>
      <c r="D12881" s="319"/>
    </row>
    <row r="12882" spans="3:4">
      <c r="C12882" s="319"/>
      <c r="D12882" s="319"/>
    </row>
    <row r="12883" spans="3:4">
      <c r="C12883" s="319"/>
      <c r="D12883" s="319"/>
    </row>
    <row r="12884" spans="3:4">
      <c r="C12884" s="319"/>
      <c r="D12884" s="319"/>
    </row>
    <row r="12885" spans="3:4">
      <c r="C12885" s="319"/>
      <c r="D12885" s="319"/>
    </row>
    <row r="12886" spans="3:4">
      <c r="C12886" s="319"/>
      <c r="D12886" s="319"/>
    </row>
    <row r="12887" spans="3:4">
      <c r="C12887" s="319"/>
      <c r="D12887" s="319"/>
    </row>
    <row r="12888" spans="3:4">
      <c r="C12888" s="319"/>
      <c r="D12888" s="319"/>
    </row>
    <row r="12889" spans="3:4">
      <c r="C12889" s="319"/>
      <c r="D12889" s="319"/>
    </row>
    <row r="12890" spans="3:4">
      <c r="C12890" s="319"/>
      <c r="D12890" s="319"/>
    </row>
    <row r="12891" spans="3:4">
      <c r="C12891" s="319"/>
      <c r="D12891" s="319"/>
    </row>
    <row r="12892" spans="3:4">
      <c r="C12892" s="319"/>
      <c r="D12892" s="319"/>
    </row>
    <row r="12893" spans="3:4">
      <c r="C12893" s="319"/>
      <c r="D12893" s="319"/>
    </row>
    <row r="12894" spans="3:4">
      <c r="C12894" s="319"/>
      <c r="D12894" s="319"/>
    </row>
    <row r="12895" spans="3:4">
      <c r="C12895" s="319"/>
      <c r="D12895" s="319"/>
    </row>
    <row r="12896" spans="3:4">
      <c r="C12896" s="319"/>
      <c r="D12896" s="319"/>
    </row>
    <row r="12897" spans="3:4">
      <c r="C12897" s="319"/>
      <c r="D12897" s="319"/>
    </row>
    <row r="12898" spans="3:4">
      <c r="C12898" s="319"/>
      <c r="D12898" s="319"/>
    </row>
    <row r="12899" spans="3:4">
      <c r="C12899" s="319"/>
      <c r="D12899" s="319"/>
    </row>
    <row r="12900" spans="3:4">
      <c r="C12900" s="319"/>
      <c r="D12900" s="319"/>
    </row>
    <row r="12901" spans="3:4">
      <c r="C12901" s="319"/>
      <c r="D12901" s="319"/>
    </row>
    <row r="12902" spans="3:4">
      <c r="C12902" s="319"/>
      <c r="D12902" s="319"/>
    </row>
    <row r="12903" spans="3:4">
      <c r="C12903" s="319"/>
      <c r="D12903" s="319"/>
    </row>
    <row r="12904" spans="3:4">
      <c r="C12904" s="319"/>
      <c r="D12904" s="319"/>
    </row>
    <row r="12905" spans="3:4">
      <c r="C12905" s="319"/>
      <c r="D12905" s="319"/>
    </row>
    <row r="12906" spans="3:4">
      <c r="C12906" s="319"/>
      <c r="D12906" s="319"/>
    </row>
    <row r="12907" spans="3:4">
      <c r="C12907" s="319"/>
      <c r="D12907" s="319"/>
    </row>
    <row r="12908" spans="3:4">
      <c r="C12908" s="319"/>
      <c r="D12908" s="319"/>
    </row>
    <row r="12909" spans="3:4">
      <c r="C12909" s="319"/>
      <c r="D12909" s="319"/>
    </row>
    <row r="12910" spans="3:4">
      <c r="C12910" s="319"/>
      <c r="D12910" s="319"/>
    </row>
    <row r="12911" spans="3:4">
      <c r="C12911" s="319"/>
      <c r="D12911" s="319"/>
    </row>
    <row r="12912" spans="3:4">
      <c r="C12912" s="319"/>
      <c r="D12912" s="319"/>
    </row>
    <row r="12913" spans="3:4">
      <c r="C12913" s="319"/>
      <c r="D12913" s="319"/>
    </row>
    <row r="12914" spans="3:4">
      <c r="C12914" s="319"/>
      <c r="D12914" s="319"/>
    </row>
    <row r="12915" spans="3:4">
      <c r="C12915" s="319"/>
      <c r="D12915" s="319"/>
    </row>
    <row r="12916" spans="3:4">
      <c r="C12916" s="319"/>
      <c r="D12916" s="319"/>
    </row>
    <row r="12917" spans="3:4">
      <c r="C12917" s="319"/>
      <c r="D12917" s="319"/>
    </row>
    <row r="12918" spans="3:4">
      <c r="C12918" s="319"/>
      <c r="D12918" s="319"/>
    </row>
    <row r="12919" spans="3:4">
      <c r="C12919" s="319"/>
      <c r="D12919" s="319"/>
    </row>
    <row r="12920" spans="3:4">
      <c r="C12920" s="319"/>
      <c r="D12920" s="319"/>
    </row>
    <row r="12921" spans="3:4">
      <c r="C12921" s="319"/>
      <c r="D12921" s="319"/>
    </row>
    <row r="12922" spans="3:4">
      <c r="C12922" s="319"/>
      <c r="D12922" s="319"/>
    </row>
    <row r="12923" spans="3:4">
      <c r="C12923" s="319"/>
      <c r="D12923" s="319"/>
    </row>
    <row r="12924" spans="3:4">
      <c r="C12924" s="319"/>
      <c r="D12924" s="319"/>
    </row>
    <row r="12925" spans="3:4">
      <c r="C12925" s="319"/>
      <c r="D12925" s="319"/>
    </row>
    <row r="12926" spans="3:4">
      <c r="C12926" s="319"/>
      <c r="D12926" s="319"/>
    </row>
    <row r="12927" spans="3:4">
      <c r="C12927" s="319"/>
      <c r="D12927" s="319"/>
    </row>
    <row r="12928" spans="3:4">
      <c r="C12928" s="319"/>
      <c r="D12928" s="319"/>
    </row>
    <row r="12929" spans="3:4">
      <c r="C12929" s="319"/>
      <c r="D12929" s="319"/>
    </row>
    <row r="12930" spans="3:4">
      <c r="C12930" s="319"/>
      <c r="D12930" s="319"/>
    </row>
    <row r="12931" spans="3:4">
      <c r="C12931" s="319"/>
      <c r="D12931" s="319"/>
    </row>
    <row r="12932" spans="3:4">
      <c r="C12932" s="319"/>
      <c r="D12932" s="319"/>
    </row>
    <row r="12933" spans="3:4">
      <c r="C12933" s="319"/>
      <c r="D12933" s="319"/>
    </row>
    <row r="12934" spans="3:4">
      <c r="C12934" s="319"/>
      <c r="D12934" s="319"/>
    </row>
    <row r="12935" spans="3:4">
      <c r="C12935" s="319"/>
      <c r="D12935" s="319"/>
    </row>
    <row r="12936" spans="3:4">
      <c r="C12936" s="319"/>
      <c r="D12936" s="319"/>
    </row>
    <row r="12937" spans="3:4">
      <c r="C12937" s="319"/>
      <c r="D12937" s="319"/>
    </row>
    <row r="12938" spans="3:4">
      <c r="C12938" s="319"/>
      <c r="D12938" s="319"/>
    </row>
    <row r="12939" spans="3:4">
      <c r="C12939" s="319"/>
      <c r="D12939" s="319"/>
    </row>
    <row r="12940" spans="3:4">
      <c r="C12940" s="319"/>
      <c r="D12940" s="319"/>
    </row>
    <row r="12941" spans="3:4">
      <c r="C12941" s="319"/>
      <c r="D12941" s="319"/>
    </row>
    <row r="12942" spans="3:4">
      <c r="C12942" s="319"/>
      <c r="D12942" s="319"/>
    </row>
    <row r="12943" spans="3:4">
      <c r="C12943" s="319"/>
      <c r="D12943" s="319"/>
    </row>
    <row r="12944" spans="3:4">
      <c r="C12944" s="319"/>
      <c r="D12944" s="319"/>
    </row>
    <row r="12945" spans="3:4">
      <c r="C12945" s="319"/>
      <c r="D12945" s="319"/>
    </row>
    <row r="12946" spans="3:4">
      <c r="C12946" s="319"/>
      <c r="D12946" s="319"/>
    </row>
    <row r="12947" spans="3:4">
      <c r="C12947" s="319"/>
      <c r="D12947" s="319"/>
    </row>
    <row r="12948" spans="3:4">
      <c r="C12948" s="319"/>
      <c r="D12948" s="319"/>
    </row>
    <row r="12949" spans="3:4">
      <c r="C12949" s="319"/>
      <c r="D12949" s="319"/>
    </row>
    <row r="12950" spans="3:4">
      <c r="C12950" s="319"/>
      <c r="D12950" s="319"/>
    </row>
    <row r="12951" spans="3:4">
      <c r="C12951" s="319"/>
      <c r="D12951" s="319"/>
    </row>
    <row r="12952" spans="3:4">
      <c r="C12952" s="319"/>
      <c r="D12952" s="319"/>
    </row>
    <row r="12953" spans="3:4">
      <c r="C12953" s="319"/>
      <c r="D12953" s="319"/>
    </row>
    <row r="12954" spans="3:4">
      <c r="C12954" s="319"/>
      <c r="D12954" s="319"/>
    </row>
    <row r="12955" spans="3:4">
      <c r="C12955" s="319"/>
      <c r="D12955" s="319"/>
    </row>
    <row r="12956" spans="3:4">
      <c r="C12956" s="319"/>
      <c r="D12956" s="319"/>
    </row>
    <row r="12957" spans="3:4">
      <c r="C12957" s="319"/>
      <c r="D12957" s="319"/>
    </row>
    <row r="12958" spans="3:4">
      <c r="C12958" s="319"/>
      <c r="D12958" s="319"/>
    </row>
    <row r="12959" spans="3:4">
      <c r="C12959" s="319"/>
      <c r="D12959" s="319"/>
    </row>
    <row r="12960" spans="3:4">
      <c r="C12960" s="319"/>
      <c r="D12960" s="319"/>
    </row>
    <row r="12961" spans="3:4">
      <c r="C12961" s="319"/>
      <c r="D12961" s="319"/>
    </row>
    <row r="12962" spans="3:4">
      <c r="C12962" s="319"/>
      <c r="D12962" s="319"/>
    </row>
    <row r="12963" spans="3:4">
      <c r="C12963" s="319"/>
      <c r="D12963" s="319"/>
    </row>
    <row r="12964" spans="3:4">
      <c r="C12964" s="319"/>
      <c r="D12964" s="319"/>
    </row>
    <row r="12965" spans="3:4">
      <c r="C12965" s="319"/>
      <c r="D12965" s="319"/>
    </row>
    <row r="12966" spans="3:4">
      <c r="C12966" s="319"/>
      <c r="D12966" s="319"/>
    </row>
    <row r="12967" spans="3:4">
      <c r="C12967" s="319"/>
      <c r="D12967" s="319"/>
    </row>
    <row r="12968" spans="3:4">
      <c r="C12968" s="319"/>
      <c r="D12968" s="319"/>
    </row>
    <row r="12969" spans="3:4">
      <c r="C12969" s="319"/>
      <c r="D12969" s="319"/>
    </row>
    <row r="12970" spans="3:4">
      <c r="C12970" s="319"/>
      <c r="D12970" s="319"/>
    </row>
    <row r="12971" spans="3:4">
      <c r="C12971" s="319"/>
      <c r="D12971" s="319"/>
    </row>
    <row r="12972" spans="3:4">
      <c r="C12972" s="319"/>
      <c r="D12972" s="319"/>
    </row>
    <row r="12973" spans="3:4">
      <c r="C12973" s="319"/>
      <c r="D12973" s="319"/>
    </row>
    <row r="12974" spans="3:4">
      <c r="C12974" s="319"/>
      <c r="D12974" s="319"/>
    </row>
    <row r="12975" spans="3:4">
      <c r="C12975" s="319"/>
      <c r="D12975" s="319"/>
    </row>
    <row r="12976" spans="3:4">
      <c r="C12976" s="319"/>
      <c r="D12976" s="319"/>
    </row>
    <row r="12977" spans="3:4">
      <c r="C12977" s="319"/>
      <c r="D12977" s="319"/>
    </row>
    <row r="12978" spans="3:4">
      <c r="C12978" s="319"/>
      <c r="D12978" s="319"/>
    </row>
    <row r="12979" spans="3:4">
      <c r="C12979" s="319"/>
      <c r="D12979" s="319"/>
    </row>
    <row r="12980" spans="3:4">
      <c r="C12980" s="319"/>
      <c r="D12980" s="319"/>
    </row>
    <row r="12981" spans="3:4">
      <c r="C12981" s="319"/>
      <c r="D12981" s="319"/>
    </row>
    <row r="12982" spans="3:4">
      <c r="C12982" s="319"/>
      <c r="D12982" s="319"/>
    </row>
    <row r="12983" spans="3:4">
      <c r="C12983" s="319"/>
      <c r="D12983" s="319"/>
    </row>
    <row r="12984" spans="3:4">
      <c r="C12984" s="319"/>
      <c r="D12984" s="319"/>
    </row>
    <row r="12985" spans="3:4">
      <c r="C12985" s="319"/>
      <c r="D12985" s="319"/>
    </row>
    <row r="12986" spans="3:4">
      <c r="C12986" s="319"/>
      <c r="D12986" s="319"/>
    </row>
    <row r="12987" spans="3:4">
      <c r="C12987" s="319"/>
      <c r="D12987" s="319"/>
    </row>
    <row r="12988" spans="3:4">
      <c r="C12988" s="319"/>
      <c r="D12988" s="319"/>
    </row>
    <row r="12989" spans="3:4">
      <c r="C12989" s="319"/>
      <c r="D12989" s="319"/>
    </row>
    <row r="12990" spans="3:4">
      <c r="C12990" s="319"/>
      <c r="D12990" s="319"/>
    </row>
    <row r="12991" spans="3:4">
      <c r="C12991" s="319"/>
      <c r="D12991" s="319"/>
    </row>
    <row r="12992" spans="3:4">
      <c r="C12992" s="319"/>
      <c r="D12992" s="319"/>
    </row>
    <row r="12993" spans="3:4">
      <c r="C12993" s="319"/>
      <c r="D12993" s="319"/>
    </row>
    <row r="12994" spans="3:4">
      <c r="C12994" s="319"/>
      <c r="D12994" s="319"/>
    </row>
    <row r="12995" spans="3:4">
      <c r="C12995" s="319"/>
      <c r="D12995" s="319"/>
    </row>
    <row r="12996" spans="3:4">
      <c r="C12996" s="319"/>
      <c r="D12996" s="319"/>
    </row>
    <row r="12997" spans="3:4">
      <c r="C12997" s="319"/>
      <c r="D12997" s="319"/>
    </row>
    <row r="12998" spans="3:4">
      <c r="C12998" s="319"/>
      <c r="D12998" s="319"/>
    </row>
    <row r="12999" spans="3:4">
      <c r="C12999" s="319"/>
      <c r="D12999" s="319"/>
    </row>
    <row r="13000" spans="3:4">
      <c r="C13000" s="319"/>
      <c r="D13000" s="319"/>
    </row>
    <row r="13001" spans="3:4">
      <c r="C13001" s="319"/>
      <c r="D13001" s="319"/>
    </row>
    <row r="13002" spans="3:4">
      <c r="C13002" s="319"/>
      <c r="D13002" s="319"/>
    </row>
    <row r="13003" spans="3:4">
      <c r="C13003" s="319"/>
      <c r="D13003" s="319"/>
    </row>
    <row r="13004" spans="3:4">
      <c r="C13004" s="319"/>
      <c r="D13004" s="319"/>
    </row>
    <row r="13005" spans="3:4">
      <c r="C13005" s="319"/>
      <c r="D13005" s="319"/>
    </row>
    <row r="13006" spans="3:4">
      <c r="C13006" s="319"/>
      <c r="D13006" s="319"/>
    </row>
    <row r="13007" spans="3:4">
      <c r="C13007" s="319"/>
      <c r="D13007" s="319"/>
    </row>
    <row r="13008" spans="3:4">
      <c r="C13008" s="319"/>
      <c r="D13008" s="319"/>
    </row>
    <row r="13009" spans="3:4">
      <c r="C13009" s="319"/>
      <c r="D13009" s="319"/>
    </row>
    <row r="13010" spans="3:4">
      <c r="C13010" s="319"/>
      <c r="D13010" s="319"/>
    </row>
    <row r="13011" spans="3:4">
      <c r="C13011" s="319"/>
      <c r="D13011" s="319"/>
    </row>
    <row r="13012" spans="3:4">
      <c r="C13012" s="319"/>
      <c r="D13012" s="319"/>
    </row>
    <row r="13013" spans="3:4">
      <c r="C13013" s="319"/>
      <c r="D13013" s="319"/>
    </row>
    <row r="13014" spans="3:4">
      <c r="C13014" s="319"/>
      <c r="D13014" s="319"/>
    </row>
    <row r="13015" spans="3:4">
      <c r="C13015" s="319"/>
      <c r="D13015" s="319"/>
    </row>
    <row r="13016" spans="3:4">
      <c r="C13016" s="319"/>
      <c r="D13016" s="319"/>
    </row>
    <row r="13017" spans="3:4">
      <c r="C13017" s="319"/>
      <c r="D13017" s="319"/>
    </row>
    <row r="13018" spans="3:4">
      <c r="C13018" s="319"/>
      <c r="D13018" s="319"/>
    </row>
    <row r="13019" spans="3:4">
      <c r="C13019" s="319"/>
      <c r="D13019" s="319"/>
    </row>
    <row r="13020" spans="3:4">
      <c r="C13020" s="319"/>
      <c r="D13020" s="319"/>
    </row>
    <row r="13021" spans="3:4">
      <c r="C13021" s="319"/>
      <c r="D13021" s="319"/>
    </row>
    <row r="13022" spans="3:4">
      <c r="C13022" s="319"/>
      <c r="D13022" s="319"/>
    </row>
    <row r="13023" spans="3:4">
      <c r="C13023" s="319"/>
      <c r="D13023" s="319"/>
    </row>
    <row r="13024" spans="3:4">
      <c r="C13024" s="319"/>
      <c r="D13024" s="319"/>
    </row>
    <row r="13025" spans="3:4">
      <c r="C13025" s="319"/>
      <c r="D13025" s="319"/>
    </row>
    <row r="13026" spans="3:4">
      <c r="C13026" s="319"/>
      <c r="D13026" s="319"/>
    </row>
    <row r="13027" spans="3:4">
      <c r="C13027" s="319"/>
      <c r="D13027" s="319"/>
    </row>
    <row r="13028" spans="3:4">
      <c r="C13028" s="319"/>
      <c r="D13028" s="319"/>
    </row>
    <row r="13029" spans="3:4">
      <c r="C13029" s="319"/>
      <c r="D13029" s="319"/>
    </row>
    <row r="13030" spans="3:4">
      <c r="C13030" s="319"/>
      <c r="D13030" s="319"/>
    </row>
    <row r="13031" spans="3:4">
      <c r="C13031" s="319"/>
      <c r="D13031" s="319"/>
    </row>
    <row r="13032" spans="3:4">
      <c r="C13032" s="319"/>
      <c r="D13032" s="319"/>
    </row>
    <row r="13033" spans="3:4">
      <c r="C13033" s="319"/>
      <c r="D13033" s="319"/>
    </row>
    <row r="13034" spans="3:4">
      <c r="C13034" s="319"/>
      <c r="D13034" s="319"/>
    </row>
    <row r="13035" spans="3:4">
      <c r="C13035" s="319"/>
      <c r="D13035" s="319"/>
    </row>
    <row r="13036" spans="3:4">
      <c r="C13036" s="319"/>
      <c r="D13036" s="319"/>
    </row>
    <row r="13037" spans="3:4">
      <c r="C13037" s="319"/>
      <c r="D13037" s="319"/>
    </row>
    <row r="13038" spans="3:4">
      <c r="C13038" s="319"/>
      <c r="D13038" s="319"/>
    </row>
    <row r="13039" spans="3:4">
      <c r="C13039" s="319"/>
      <c r="D13039" s="319"/>
    </row>
    <row r="13040" spans="3:4">
      <c r="C13040" s="319"/>
      <c r="D13040" s="319"/>
    </row>
    <row r="13041" spans="3:4">
      <c r="C13041" s="319"/>
      <c r="D13041" s="319"/>
    </row>
    <row r="13042" spans="3:4">
      <c r="C13042" s="319"/>
      <c r="D13042" s="319"/>
    </row>
    <row r="13043" spans="3:4">
      <c r="C13043" s="319"/>
      <c r="D13043" s="319"/>
    </row>
    <row r="13044" spans="3:4">
      <c r="C13044" s="319"/>
      <c r="D13044" s="319"/>
    </row>
    <row r="13045" spans="3:4">
      <c r="C13045" s="319"/>
      <c r="D13045" s="319"/>
    </row>
    <row r="13046" spans="3:4">
      <c r="C13046" s="319"/>
      <c r="D13046" s="319"/>
    </row>
    <row r="13047" spans="3:4">
      <c r="C13047" s="319"/>
      <c r="D13047" s="319"/>
    </row>
    <row r="13048" spans="3:4">
      <c r="C13048" s="319"/>
      <c r="D13048" s="319"/>
    </row>
    <row r="13049" spans="3:4">
      <c r="C13049" s="319"/>
      <c r="D13049" s="319"/>
    </row>
    <row r="13050" spans="3:4">
      <c r="C13050" s="319"/>
      <c r="D13050" s="319"/>
    </row>
    <row r="13051" spans="3:4">
      <c r="C13051" s="319"/>
      <c r="D13051" s="319"/>
    </row>
    <row r="13052" spans="3:4">
      <c r="C13052" s="319"/>
      <c r="D13052" s="319"/>
    </row>
    <row r="13053" spans="3:4">
      <c r="C13053" s="319"/>
      <c r="D13053" s="319"/>
    </row>
    <row r="13054" spans="3:4">
      <c r="C13054" s="319"/>
      <c r="D13054" s="319"/>
    </row>
    <row r="13055" spans="3:4">
      <c r="C13055" s="319"/>
      <c r="D13055" s="319"/>
    </row>
    <row r="13056" spans="3:4">
      <c r="C13056" s="319"/>
      <c r="D13056" s="319"/>
    </row>
    <row r="13057" spans="3:4">
      <c r="C13057" s="319"/>
      <c r="D13057" s="319"/>
    </row>
    <row r="13058" spans="3:4">
      <c r="C13058" s="319"/>
      <c r="D13058" s="319"/>
    </row>
    <row r="13059" spans="3:4">
      <c r="C13059" s="319"/>
      <c r="D13059" s="319"/>
    </row>
    <row r="13060" spans="3:4">
      <c r="C13060" s="319"/>
      <c r="D13060" s="319"/>
    </row>
    <row r="13061" spans="3:4">
      <c r="C13061" s="319"/>
      <c r="D13061" s="319"/>
    </row>
    <row r="13062" spans="3:4">
      <c r="C13062" s="319"/>
      <c r="D13062" s="319"/>
    </row>
    <row r="13063" spans="3:4">
      <c r="C13063" s="319"/>
      <c r="D13063" s="319"/>
    </row>
    <row r="13064" spans="3:4">
      <c r="C13064" s="319"/>
      <c r="D13064" s="319"/>
    </row>
    <row r="13065" spans="3:4">
      <c r="C13065" s="319"/>
      <c r="D13065" s="319"/>
    </row>
    <row r="13066" spans="3:4">
      <c r="C13066" s="319"/>
      <c r="D13066" s="319"/>
    </row>
    <row r="13067" spans="3:4">
      <c r="C13067" s="319"/>
      <c r="D13067" s="319"/>
    </row>
    <row r="13068" spans="3:4">
      <c r="C13068" s="319"/>
      <c r="D13068" s="319"/>
    </row>
    <row r="13069" spans="3:4">
      <c r="C13069" s="319"/>
      <c r="D13069" s="319"/>
    </row>
    <row r="13070" spans="3:4">
      <c r="C13070" s="319"/>
      <c r="D13070" s="319"/>
    </row>
    <row r="13071" spans="3:4">
      <c r="C13071" s="319"/>
      <c r="D13071" s="319"/>
    </row>
    <row r="13072" spans="3:4">
      <c r="C13072" s="319"/>
      <c r="D13072" s="319"/>
    </row>
    <row r="13073" spans="3:4">
      <c r="C13073" s="319"/>
      <c r="D13073" s="319"/>
    </row>
    <row r="13074" spans="3:4">
      <c r="C13074" s="319"/>
      <c r="D13074" s="319"/>
    </row>
    <row r="13075" spans="3:4">
      <c r="C13075" s="319"/>
      <c r="D13075" s="319"/>
    </row>
    <row r="13076" spans="3:4">
      <c r="C13076" s="319"/>
      <c r="D13076" s="319"/>
    </row>
    <row r="13077" spans="3:4">
      <c r="C13077" s="319"/>
      <c r="D13077" s="319"/>
    </row>
    <row r="13078" spans="3:4">
      <c r="C13078" s="319"/>
      <c r="D13078" s="319"/>
    </row>
    <row r="13079" spans="3:4">
      <c r="C13079" s="319"/>
      <c r="D13079" s="319"/>
    </row>
    <row r="13080" spans="3:4">
      <c r="C13080" s="319"/>
      <c r="D13080" s="319"/>
    </row>
    <row r="13081" spans="3:4">
      <c r="C13081" s="319"/>
      <c r="D13081" s="319"/>
    </row>
    <row r="13082" spans="3:4">
      <c r="C13082" s="319"/>
      <c r="D13082" s="319"/>
    </row>
    <row r="13083" spans="3:4">
      <c r="C13083" s="319"/>
      <c r="D13083" s="319"/>
    </row>
    <row r="13084" spans="3:4">
      <c r="C13084" s="319"/>
      <c r="D13084" s="319"/>
    </row>
    <row r="13085" spans="3:4">
      <c r="C13085" s="319"/>
      <c r="D13085" s="319"/>
    </row>
    <row r="13086" spans="3:4">
      <c r="C13086" s="319"/>
      <c r="D13086" s="319"/>
    </row>
    <row r="13087" spans="3:4">
      <c r="C13087" s="319"/>
      <c r="D13087" s="319"/>
    </row>
    <row r="13088" spans="3:4">
      <c r="C13088" s="319"/>
      <c r="D13088" s="319"/>
    </row>
    <row r="13089" spans="3:4">
      <c r="C13089" s="319"/>
      <c r="D13089" s="319"/>
    </row>
    <row r="13090" spans="3:4">
      <c r="C13090" s="319"/>
      <c r="D13090" s="319"/>
    </row>
    <row r="13091" spans="3:4">
      <c r="C13091" s="319"/>
      <c r="D13091" s="319"/>
    </row>
    <row r="13092" spans="3:4">
      <c r="C13092" s="319"/>
      <c r="D13092" s="319"/>
    </row>
    <row r="13093" spans="3:4">
      <c r="C13093" s="319"/>
      <c r="D13093" s="319"/>
    </row>
    <row r="13094" spans="3:4">
      <c r="C13094" s="319"/>
      <c r="D13094" s="319"/>
    </row>
    <row r="13095" spans="3:4">
      <c r="C13095" s="319"/>
      <c r="D13095" s="319"/>
    </row>
    <row r="13096" spans="3:4">
      <c r="C13096" s="319"/>
      <c r="D13096" s="319"/>
    </row>
    <row r="13097" spans="3:4">
      <c r="C13097" s="319"/>
      <c r="D13097" s="319"/>
    </row>
    <row r="13098" spans="3:4">
      <c r="C13098" s="319"/>
      <c r="D13098" s="319"/>
    </row>
    <row r="13099" spans="3:4">
      <c r="C13099" s="319"/>
      <c r="D13099" s="319"/>
    </row>
    <row r="13100" spans="3:4">
      <c r="C13100" s="319"/>
      <c r="D13100" s="319"/>
    </row>
    <row r="13101" spans="3:4">
      <c r="C13101" s="319"/>
      <c r="D13101" s="319"/>
    </row>
    <row r="13102" spans="3:4">
      <c r="C13102" s="319"/>
      <c r="D13102" s="319"/>
    </row>
    <row r="13103" spans="3:4">
      <c r="C13103" s="319"/>
      <c r="D13103" s="319"/>
    </row>
    <row r="13104" spans="3:4">
      <c r="C13104" s="319"/>
      <c r="D13104" s="319"/>
    </row>
    <row r="13105" spans="3:4">
      <c r="C13105" s="319"/>
      <c r="D13105" s="319"/>
    </row>
    <row r="13106" spans="3:4">
      <c r="C13106" s="319"/>
      <c r="D13106" s="319"/>
    </row>
    <row r="13107" spans="3:4">
      <c r="C13107" s="319"/>
      <c r="D13107" s="319"/>
    </row>
    <row r="13108" spans="3:4">
      <c r="C13108" s="319"/>
      <c r="D13108" s="319"/>
    </row>
    <row r="13109" spans="3:4">
      <c r="C13109" s="319"/>
      <c r="D13109" s="319"/>
    </row>
    <row r="13110" spans="3:4">
      <c r="C13110" s="319"/>
      <c r="D13110" s="319"/>
    </row>
    <row r="13111" spans="3:4">
      <c r="C13111" s="319"/>
      <c r="D13111" s="319"/>
    </row>
    <row r="13112" spans="3:4">
      <c r="C13112" s="319"/>
      <c r="D13112" s="319"/>
    </row>
    <row r="13113" spans="3:4">
      <c r="C13113" s="319"/>
      <c r="D13113" s="319"/>
    </row>
    <row r="13114" spans="3:4">
      <c r="C13114" s="319"/>
      <c r="D13114" s="319"/>
    </row>
    <row r="13115" spans="3:4">
      <c r="C13115" s="319"/>
      <c r="D13115" s="319"/>
    </row>
    <row r="13116" spans="3:4">
      <c r="C13116" s="319"/>
      <c r="D13116" s="319"/>
    </row>
    <row r="13117" spans="3:4">
      <c r="C13117" s="319"/>
      <c r="D13117" s="319"/>
    </row>
    <row r="13118" spans="3:4">
      <c r="C13118" s="319"/>
      <c r="D13118" s="319"/>
    </row>
    <row r="13119" spans="3:4">
      <c r="C13119" s="319"/>
      <c r="D13119" s="319"/>
    </row>
    <row r="13120" spans="3:4">
      <c r="C13120" s="319"/>
      <c r="D13120" s="319"/>
    </row>
    <row r="13121" spans="3:4">
      <c r="C13121" s="319"/>
      <c r="D13121" s="319"/>
    </row>
    <row r="13122" spans="3:4">
      <c r="C13122" s="319"/>
      <c r="D13122" s="319"/>
    </row>
    <row r="13123" spans="3:4">
      <c r="C13123" s="319"/>
      <c r="D13123" s="319"/>
    </row>
    <row r="13124" spans="3:4">
      <c r="C13124" s="319"/>
      <c r="D13124" s="319"/>
    </row>
    <row r="13125" spans="3:4">
      <c r="C13125" s="319"/>
      <c r="D13125" s="319"/>
    </row>
    <row r="13126" spans="3:4">
      <c r="C13126" s="319"/>
      <c r="D13126" s="319"/>
    </row>
    <row r="13127" spans="3:4">
      <c r="C13127" s="319"/>
      <c r="D13127" s="319"/>
    </row>
    <row r="13128" spans="3:4">
      <c r="C13128" s="319"/>
      <c r="D13128" s="319"/>
    </row>
    <row r="13129" spans="3:4">
      <c r="C13129" s="319"/>
      <c r="D13129" s="319"/>
    </row>
    <row r="13130" spans="3:4">
      <c r="C13130" s="319"/>
      <c r="D13130" s="319"/>
    </row>
    <row r="13131" spans="3:4">
      <c r="C13131" s="319"/>
      <c r="D13131" s="319"/>
    </row>
    <row r="13132" spans="3:4">
      <c r="C13132" s="319"/>
      <c r="D13132" s="319"/>
    </row>
    <row r="13133" spans="3:4">
      <c r="C13133" s="319"/>
      <c r="D13133" s="319"/>
    </row>
    <row r="13134" spans="3:4">
      <c r="C13134" s="319"/>
      <c r="D13134" s="319"/>
    </row>
    <row r="13135" spans="3:4">
      <c r="C13135" s="319"/>
      <c r="D13135" s="319"/>
    </row>
    <row r="13136" spans="3:4">
      <c r="C13136" s="319"/>
      <c r="D13136" s="319"/>
    </row>
    <row r="13137" spans="3:4">
      <c r="C13137" s="319"/>
      <c r="D13137" s="319"/>
    </row>
    <row r="13138" spans="3:4">
      <c r="C13138" s="319"/>
      <c r="D13138" s="319"/>
    </row>
    <row r="13139" spans="3:4">
      <c r="C13139" s="319"/>
      <c r="D13139" s="319"/>
    </row>
    <row r="13140" spans="3:4">
      <c r="C13140" s="319"/>
      <c r="D13140" s="319"/>
    </row>
    <row r="13141" spans="3:4">
      <c r="C13141" s="319"/>
      <c r="D13141" s="319"/>
    </row>
    <row r="13142" spans="3:4">
      <c r="C13142" s="319"/>
      <c r="D13142" s="319"/>
    </row>
    <row r="13143" spans="3:4">
      <c r="C13143" s="319"/>
      <c r="D13143" s="319"/>
    </row>
    <row r="13144" spans="3:4">
      <c r="C13144" s="319"/>
      <c r="D13144" s="319"/>
    </row>
    <row r="13145" spans="3:4">
      <c r="C13145" s="319"/>
      <c r="D13145" s="319"/>
    </row>
    <row r="13146" spans="3:4">
      <c r="C13146" s="319"/>
      <c r="D13146" s="319"/>
    </row>
    <row r="13147" spans="3:4">
      <c r="C13147" s="319"/>
      <c r="D13147" s="319"/>
    </row>
    <row r="13148" spans="3:4">
      <c r="C13148" s="319"/>
      <c r="D13148" s="319"/>
    </row>
    <row r="13149" spans="3:4">
      <c r="C13149" s="319"/>
      <c r="D13149" s="319"/>
    </row>
    <row r="13150" spans="3:4">
      <c r="C13150" s="319"/>
      <c r="D13150" s="319"/>
    </row>
    <row r="13151" spans="3:4">
      <c r="C13151" s="319"/>
      <c r="D13151" s="319"/>
    </row>
    <row r="13152" spans="3:4">
      <c r="C13152" s="319"/>
      <c r="D13152" s="319"/>
    </row>
    <row r="13153" spans="3:4">
      <c r="C13153" s="319"/>
      <c r="D13153" s="319"/>
    </row>
    <row r="13154" spans="3:4">
      <c r="C13154" s="319"/>
      <c r="D13154" s="319"/>
    </row>
    <row r="13155" spans="3:4">
      <c r="C13155" s="319"/>
      <c r="D13155" s="319"/>
    </row>
    <row r="13156" spans="3:4">
      <c r="C13156" s="319"/>
      <c r="D13156" s="319"/>
    </row>
    <row r="13157" spans="3:4">
      <c r="C13157" s="319"/>
      <c r="D13157" s="319"/>
    </row>
    <row r="13158" spans="3:4">
      <c r="C13158" s="319"/>
      <c r="D13158" s="319"/>
    </row>
    <row r="13159" spans="3:4">
      <c r="C13159" s="319"/>
      <c r="D13159" s="319"/>
    </row>
    <row r="13160" spans="3:4">
      <c r="C13160" s="319"/>
      <c r="D13160" s="319"/>
    </row>
    <row r="13161" spans="3:4">
      <c r="C13161" s="319"/>
      <c r="D13161" s="319"/>
    </row>
    <row r="13162" spans="3:4">
      <c r="C13162" s="319"/>
      <c r="D13162" s="319"/>
    </row>
    <row r="13163" spans="3:4">
      <c r="C13163" s="319"/>
      <c r="D13163" s="319"/>
    </row>
    <row r="13164" spans="3:4">
      <c r="C13164" s="319"/>
      <c r="D13164" s="319"/>
    </row>
    <row r="13165" spans="3:4">
      <c r="C13165" s="319"/>
      <c r="D13165" s="319"/>
    </row>
    <row r="13166" spans="3:4">
      <c r="C13166" s="319"/>
      <c r="D13166" s="319"/>
    </row>
    <row r="13167" spans="3:4">
      <c r="C13167" s="319"/>
      <c r="D13167" s="319"/>
    </row>
    <row r="13168" spans="3:4">
      <c r="C13168" s="319"/>
      <c r="D13168" s="319"/>
    </row>
    <row r="13169" spans="3:4">
      <c r="C13169" s="319"/>
      <c r="D13169" s="319"/>
    </row>
    <row r="13170" spans="3:4">
      <c r="C13170" s="319"/>
      <c r="D13170" s="319"/>
    </row>
    <row r="13171" spans="3:4">
      <c r="C13171" s="319"/>
      <c r="D13171" s="319"/>
    </row>
    <row r="13172" spans="3:4">
      <c r="C13172" s="319"/>
      <c r="D13172" s="319"/>
    </row>
    <row r="13173" spans="3:4">
      <c r="C13173" s="319"/>
      <c r="D13173" s="319"/>
    </row>
    <row r="13174" spans="3:4">
      <c r="C13174" s="319"/>
      <c r="D13174" s="319"/>
    </row>
    <row r="13175" spans="3:4">
      <c r="C13175" s="319"/>
      <c r="D13175" s="319"/>
    </row>
    <row r="13176" spans="3:4">
      <c r="C13176" s="319"/>
      <c r="D13176" s="319"/>
    </row>
    <row r="13177" spans="3:4">
      <c r="C13177" s="319"/>
      <c r="D13177" s="319"/>
    </row>
    <row r="13178" spans="3:4">
      <c r="C13178" s="319"/>
      <c r="D13178" s="319"/>
    </row>
    <row r="13179" spans="3:4">
      <c r="C13179" s="319"/>
      <c r="D13179" s="319"/>
    </row>
    <row r="13180" spans="3:4">
      <c r="C13180" s="319"/>
      <c r="D13180" s="319"/>
    </row>
    <row r="13181" spans="3:4">
      <c r="C13181" s="319"/>
      <c r="D13181" s="319"/>
    </row>
    <row r="13182" spans="3:4">
      <c r="C13182" s="319"/>
      <c r="D13182" s="319"/>
    </row>
    <row r="13183" spans="3:4">
      <c r="C13183" s="319"/>
      <c r="D13183" s="319"/>
    </row>
    <row r="13184" spans="3:4">
      <c r="C13184" s="319"/>
      <c r="D13184" s="319"/>
    </row>
    <row r="13185" spans="3:4">
      <c r="C13185" s="319"/>
      <c r="D13185" s="319"/>
    </row>
    <row r="13186" spans="3:4">
      <c r="C13186" s="319"/>
      <c r="D13186" s="319"/>
    </row>
    <row r="13187" spans="3:4">
      <c r="C13187" s="319"/>
      <c r="D13187" s="319"/>
    </row>
    <row r="13188" spans="3:4">
      <c r="C13188" s="319"/>
      <c r="D13188" s="319"/>
    </row>
    <row r="13189" spans="3:4">
      <c r="C13189" s="319"/>
      <c r="D13189" s="319"/>
    </row>
    <row r="13190" spans="3:4">
      <c r="C13190" s="319"/>
      <c r="D13190" s="319"/>
    </row>
    <row r="13191" spans="3:4">
      <c r="C13191" s="319"/>
      <c r="D13191" s="319"/>
    </row>
    <row r="13192" spans="3:4">
      <c r="C13192" s="319"/>
      <c r="D13192" s="319"/>
    </row>
    <row r="13193" spans="3:4">
      <c r="C13193" s="319"/>
      <c r="D13193" s="319"/>
    </row>
    <row r="13194" spans="3:4">
      <c r="C13194" s="319"/>
      <c r="D13194" s="319"/>
    </row>
    <row r="13195" spans="3:4">
      <c r="C13195" s="319"/>
      <c r="D13195" s="319"/>
    </row>
    <row r="13196" spans="3:4">
      <c r="C13196" s="319"/>
      <c r="D13196" s="319"/>
    </row>
    <row r="13197" spans="3:4">
      <c r="C13197" s="319"/>
      <c r="D13197" s="319"/>
    </row>
    <row r="13198" spans="3:4">
      <c r="C13198" s="319"/>
      <c r="D13198" s="319"/>
    </row>
    <row r="13199" spans="3:4">
      <c r="C13199" s="319"/>
      <c r="D13199" s="319"/>
    </row>
    <row r="13200" spans="3:4">
      <c r="C13200" s="319"/>
      <c r="D13200" s="319"/>
    </row>
    <row r="13201" spans="3:4">
      <c r="C13201" s="319"/>
      <c r="D13201" s="319"/>
    </row>
    <row r="13202" spans="3:4">
      <c r="C13202" s="319"/>
      <c r="D13202" s="319"/>
    </row>
    <row r="13203" spans="3:4">
      <c r="C13203" s="319"/>
      <c r="D13203" s="319"/>
    </row>
    <row r="13204" spans="3:4">
      <c r="C13204" s="319"/>
      <c r="D13204" s="319"/>
    </row>
    <row r="13205" spans="3:4">
      <c r="C13205" s="319"/>
      <c r="D13205" s="319"/>
    </row>
    <row r="13206" spans="3:4">
      <c r="C13206" s="319"/>
      <c r="D13206" s="319"/>
    </row>
    <row r="13207" spans="3:4">
      <c r="C13207" s="319"/>
      <c r="D13207" s="319"/>
    </row>
    <row r="13208" spans="3:4">
      <c r="C13208" s="319"/>
      <c r="D13208" s="319"/>
    </row>
    <row r="13209" spans="3:4">
      <c r="C13209" s="319"/>
      <c r="D13209" s="319"/>
    </row>
    <row r="13210" spans="3:4">
      <c r="C13210" s="319"/>
      <c r="D13210" s="319"/>
    </row>
    <row r="13211" spans="3:4">
      <c r="C13211" s="319"/>
      <c r="D13211" s="319"/>
    </row>
    <row r="13212" spans="3:4">
      <c r="C13212" s="319"/>
      <c r="D13212" s="319"/>
    </row>
    <row r="13213" spans="3:4">
      <c r="C13213" s="319"/>
      <c r="D13213" s="319"/>
    </row>
    <row r="13214" spans="3:4">
      <c r="C13214" s="319"/>
      <c r="D13214" s="319"/>
    </row>
    <row r="13215" spans="3:4">
      <c r="C13215" s="319"/>
      <c r="D13215" s="319"/>
    </row>
    <row r="13216" spans="3:4">
      <c r="C13216" s="319"/>
      <c r="D13216" s="319"/>
    </row>
    <row r="13217" spans="3:4">
      <c r="C13217" s="319"/>
      <c r="D13217" s="319"/>
    </row>
    <row r="13218" spans="3:4">
      <c r="C13218" s="319"/>
      <c r="D13218" s="319"/>
    </row>
    <row r="13219" spans="3:4">
      <c r="C13219" s="319"/>
      <c r="D13219" s="319"/>
    </row>
    <row r="13220" spans="3:4">
      <c r="C13220" s="319"/>
      <c r="D13220" s="319"/>
    </row>
    <row r="13221" spans="3:4">
      <c r="C13221" s="319"/>
      <c r="D13221" s="319"/>
    </row>
    <row r="13222" spans="3:4">
      <c r="C13222" s="319"/>
      <c r="D13222" s="319"/>
    </row>
    <row r="13223" spans="3:4">
      <c r="C13223" s="319"/>
      <c r="D13223" s="319"/>
    </row>
    <row r="13224" spans="3:4">
      <c r="C13224" s="319"/>
      <c r="D13224" s="319"/>
    </row>
    <row r="13225" spans="3:4">
      <c r="C13225" s="319"/>
      <c r="D13225" s="319"/>
    </row>
    <row r="13226" spans="3:4">
      <c r="C13226" s="319"/>
      <c r="D13226" s="319"/>
    </row>
    <row r="13227" spans="3:4">
      <c r="C13227" s="319"/>
      <c r="D13227" s="319"/>
    </row>
    <row r="13228" spans="3:4">
      <c r="C13228" s="319"/>
      <c r="D13228" s="319"/>
    </row>
    <row r="13229" spans="3:4">
      <c r="C13229" s="319"/>
      <c r="D13229" s="319"/>
    </row>
    <row r="13230" spans="3:4">
      <c r="C13230" s="319"/>
      <c r="D13230" s="319"/>
    </row>
    <row r="13231" spans="3:4">
      <c r="C13231" s="319"/>
      <c r="D13231" s="319"/>
    </row>
    <row r="13232" spans="3:4">
      <c r="C13232" s="319"/>
      <c r="D13232" s="319"/>
    </row>
    <row r="13233" spans="3:4">
      <c r="C13233" s="319"/>
      <c r="D13233" s="319"/>
    </row>
    <row r="13234" spans="3:4">
      <c r="C13234" s="319"/>
      <c r="D13234" s="319"/>
    </row>
    <row r="13235" spans="3:4">
      <c r="C13235" s="319"/>
      <c r="D13235" s="319"/>
    </row>
    <row r="13236" spans="3:4">
      <c r="C13236" s="319"/>
      <c r="D13236" s="319"/>
    </row>
    <row r="13237" spans="3:4">
      <c r="C13237" s="319"/>
      <c r="D13237" s="319"/>
    </row>
    <row r="13238" spans="3:4">
      <c r="C13238" s="319"/>
      <c r="D13238" s="319"/>
    </row>
    <row r="13239" spans="3:4">
      <c r="C13239" s="319"/>
      <c r="D13239" s="319"/>
    </row>
    <row r="13240" spans="3:4">
      <c r="C13240" s="319"/>
      <c r="D13240" s="319"/>
    </row>
    <row r="13241" spans="3:4">
      <c r="C13241" s="319"/>
      <c r="D13241" s="319"/>
    </row>
    <row r="13242" spans="3:4">
      <c r="C13242" s="319"/>
      <c r="D13242" s="319"/>
    </row>
    <row r="13243" spans="3:4">
      <c r="C13243" s="319"/>
      <c r="D13243" s="319"/>
    </row>
    <row r="13244" spans="3:4">
      <c r="C13244" s="319"/>
      <c r="D13244" s="319"/>
    </row>
    <row r="13245" spans="3:4">
      <c r="C13245" s="319"/>
      <c r="D13245" s="319"/>
    </row>
    <row r="13246" spans="3:4">
      <c r="C13246" s="319"/>
      <c r="D13246" s="319"/>
    </row>
    <row r="13247" spans="3:4">
      <c r="C13247" s="319"/>
      <c r="D13247" s="319"/>
    </row>
    <row r="13248" spans="3:4">
      <c r="C13248" s="319"/>
      <c r="D13248" s="319"/>
    </row>
    <row r="13249" spans="3:4">
      <c r="C13249" s="319"/>
      <c r="D13249" s="319"/>
    </row>
    <row r="13250" spans="3:4">
      <c r="C13250" s="319"/>
      <c r="D13250" s="319"/>
    </row>
    <row r="13251" spans="3:4">
      <c r="C13251" s="319"/>
      <c r="D13251" s="319"/>
    </row>
    <row r="13252" spans="3:4">
      <c r="C13252" s="319"/>
      <c r="D13252" s="319"/>
    </row>
    <row r="13253" spans="3:4">
      <c r="C13253" s="319"/>
      <c r="D13253" s="319"/>
    </row>
    <row r="13254" spans="3:4">
      <c r="C13254" s="319"/>
      <c r="D13254" s="319"/>
    </row>
    <row r="13255" spans="3:4">
      <c r="C13255" s="319"/>
      <c r="D13255" s="319"/>
    </row>
    <row r="13256" spans="3:4">
      <c r="C13256" s="319"/>
      <c r="D13256" s="319"/>
    </row>
    <row r="13257" spans="3:4">
      <c r="C13257" s="319"/>
      <c r="D13257" s="319"/>
    </row>
    <row r="13258" spans="3:4">
      <c r="C13258" s="319"/>
      <c r="D13258" s="319"/>
    </row>
    <row r="13259" spans="3:4">
      <c r="C13259" s="319"/>
      <c r="D13259" s="319"/>
    </row>
    <row r="13260" spans="3:4">
      <c r="C13260" s="319"/>
      <c r="D13260" s="319"/>
    </row>
    <row r="13261" spans="3:4">
      <c r="C13261" s="319"/>
      <c r="D13261" s="319"/>
    </row>
    <row r="13262" spans="3:4">
      <c r="C13262" s="319"/>
      <c r="D13262" s="319"/>
    </row>
    <row r="13263" spans="3:4">
      <c r="C13263" s="319"/>
      <c r="D13263" s="319"/>
    </row>
    <row r="13264" spans="3:4">
      <c r="C13264" s="319"/>
      <c r="D13264" s="319"/>
    </row>
    <row r="13265" spans="3:4">
      <c r="C13265" s="319"/>
      <c r="D13265" s="319"/>
    </row>
    <row r="13266" spans="3:4">
      <c r="C13266" s="319"/>
      <c r="D13266" s="319"/>
    </row>
    <row r="13267" spans="3:4">
      <c r="C13267" s="319"/>
      <c r="D13267" s="319"/>
    </row>
    <row r="13268" spans="3:4">
      <c r="C13268" s="319"/>
      <c r="D13268" s="319"/>
    </row>
    <row r="13269" spans="3:4">
      <c r="C13269" s="319"/>
      <c r="D13269" s="319"/>
    </row>
    <row r="13270" spans="3:4">
      <c r="C13270" s="319"/>
      <c r="D13270" s="319"/>
    </row>
    <row r="13271" spans="3:4">
      <c r="C13271" s="319"/>
      <c r="D13271" s="319"/>
    </row>
    <row r="13272" spans="3:4">
      <c r="C13272" s="319"/>
      <c r="D13272" s="319"/>
    </row>
    <row r="13273" spans="3:4">
      <c r="C13273" s="319"/>
      <c r="D13273" s="319"/>
    </row>
    <row r="13274" spans="3:4">
      <c r="C13274" s="319"/>
      <c r="D13274" s="319"/>
    </row>
    <row r="13275" spans="3:4">
      <c r="C13275" s="319"/>
      <c r="D13275" s="319"/>
    </row>
    <row r="13276" spans="3:4">
      <c r="C13276" s="319"/>
      <c r="D13276" s="319"/>
    </row>
    <row r="13277" spans="3:4">
      <c r="C13277" s="319"/>
      <c r="D13277" s="319"/>
    </row>
    <row r="13278" spans="3:4">
      <c r="C13278" s="319"/>
      <c r="D13278" s="319"/>
    </row>
    <row r="13279" spans="3:4">
      <c r="C13279" s="319"/>
      <c r="D13279" s="319"/>
    </row>
    <row r="13280" spans="3:4">
      <c r="C13280" s="319"/>
      <c r="D13280" s="319"/>
    </row>
    <row r="13281" spans="3:4">
      <c r="C13281" s="319"/>
      <c r="D13281" s="319"/>
    </row>
    <row r="13282" spans="3:4">
      <c r="C13282" s="319"/>
      <c r="D13282" s="319"/>
    </row>
    <row r="13283" spans="3:4">
      <c r="C13283" s="319"/>
      <c r="D13283" s="319"/>
    </row>
    <row r="13284" spans="3:4">
      <c r="C13284" s="319"/>
      <c r="D13284" s="319"/>
    </row>
    <row r="13285" spans="3:4">
      <c r="C13285" s="319"/>
      <c r="D13285" s="319"/>
    </row>
    <row r="13286" spans="3:4">
      <c r="C13286" s="319"/>
      <c r="D13286" s="319"/>
    </row>
    <row r="13287" spans="3:4">
      <c r="C13287" s="319"/>
      <c r="D13287" s="319"/>
    </row>
    <row r="13288" spans="3:4">
      <c r="C13288" s="319"/>
      <c r="D13288" s="319"/>
    </row>
    <row r="13289" spans="3:4">
      <c r="C13289" s="319"/>
      <c r="D13289" s="319"/>
    </row>
    <row r="13290" spans="3:4">
      <c r="C13290" s="319"/>
      <c r="D13290" s="319"/>
    </row>
    <row r="13291" spans="3:4">
      <c r="C13291" s="319"/>
      <c r="D13291" s="319"/>
    </row>
    <row r="13292" spans="3:4">
      <c r="C13292" s="319"/>
      <c r="D13292" s="319"/>
    </row>
    <row r="13293" spans="3:4">
      <c r="C13293" s="319"/>
      <c r="D13293" s="319"/>
    </row>
    <row r="13294" spans="3:4">
      <c r="C13294" s="319"/>
      <c r="D13294" s="319"/>
    </row>
    <row r="13295" spans="3:4">
      <c r="C13295" s="319"/>
      <c r="D13295" s="319"/>
    </row>
    <row r="13296" spans="3:4">
      <c r="C13296" s="319"/>
      <c r="D13296" s="319"/>
    </row>
    <row r="13297" spans="3:4">
      <c r="C13297" s="319"/>
      <c r="D13297" s="319"/>
    </row>
    <row r="13298" spans="3:4">
      <c r="C13298" s="319"/>
      <c r="D13298" s="319"/>
    </row>
    <row r="13299" spans="3:4">
      <c r="C13299" s="319"/>
      <c r="D13299" s="319"/>
    </row>
    <row r="13300" spans="3:4">
      <c r="C13300" s="319"/>
      <c r="D13300" s="319"/>
    </row>
    <row r="13301" spans="3:4">
      <c r="C13301" s="319"/>
      <c r="D13301" s="319"/>
    </row>
    <row r="13302" spans="3:4">
      <c r="C13302" s="319"/>
      <c r="D13302" s="319"/>
    </row>
    <row r="13303" spans="3:4">
      <c r="C13303" s="319"/>
      <c r="D13303" s="319"/>
    </row>
    <row r="13304" spans="3:4">
      <c r="C13304" s="319"/>
      <c r="D13304" s="319"/>
    </row>
    <row r="13305" spans="3:4">
      <c r="C13305" s="319"/>
      <c r="D13305" s="319"/>
    </row>
    <row r="13306" spans="3:4">
      <c r="C13306" s="319"/>
      <c r="D13306" s="319"/>
    </row>
    <row r="13307" spans="3:4">
      <c r="C13307" s="319"/>
      <c r="D13307" s="319"/>
    </row>
    <row r="13308" spans="3:4">
      <c r="C13308" s="319"/>
      <c r="D13308" s="319"/>
    </row>
    <row r="13309" spans="3:4">
      <c r="C13309" s="319"/>
      <c r="D13309" s="319"/>
    </row>
    <row r="13310" spans="3:4">
      <c r="C13310" s="319"/>
      <c r="D13310" s="319"/>
    </row>
    <row r="13311" spans="3:4">
      <c r="C13311" s="319"/>
      <c r="D13311" s="319"/>
    </row>
    <row r="13312" spans="3:4">
      <c r="C13312" s="319"/>
      <c r="D13312" s="319"/>
    </row>
    <row r="13313" spans="3:4">
      <c r="C13313" s="319"/>
      <c r="D13313" s="319"/>
    </row>
    <row r="13314" spans="3:4">
      <c r="C13314" s="319"/>
      <c r="D13314" s="319"/>
    </row>
    <row r="13315" spans="3:4">
      <c r="C13315" s="319"/>
      <c r="D13315" s="319"/>
    </row>
    <row r="13316" spans="3:4">
      <c r="C13316" s="319"/>
      <c r="D13316" s="319"/>
    </row>
    <row r="13317" spans="3:4">
      <c r="C13317" s="319"/>
      <c r="D13317" s="319"/>
    </row>
    <row r="13318" spans="3:4">
      <c r="C13318" s="319"/>
      <c r="D13318" s="319"/>
    </row>
    <row r="13319" spans="3:4">
      <c r="C13319" s="319"/>
      <c r="D13319" s="319"/>
    </row>
    <row r="13320" spans="3:4">
      <c r="C13320" s="319"/>
      <c r="D13320" s="319"/>
    </row>
    <row r="13321" spans="3:4">
      <c r="C13321" s="319"/>
      <c r="D13321" s="319"/>
    </row>
    <row r="13322" spans="3:4">
      <c r="C13322" s="319"/>
      <c r="D13322" s="319"/>
    </row>
    <row r="13323" spans="3:4">
      <c r="C13323" s="319"/>
      <c r="D13323" s="319"/>
    </row>
    <row r="13324" spans="3:4">
      <c r="C13324" s="319"/>
      <c r="D13324" s="319"/>
    </row>
    <row r="13325" spans="3:4">
      <c r="C13325" s="319"/>
      <c r="D13325" s="319"/>
    </row>
    <row r="13326" spans="3:4">
      <c r="C13326" s="319"/>
      <c r="D13326" s="319"/>
    </row>
    <row r="13327" spans="3:4">
      <c r="C13327" s="319"/>
      <c r="D13327" s="319"/>
    </row>
    <row r="13328" spans="3:4">
      <c r="C13328" s="319"/>
      <c r="D13328" s="319"/>
    </row>
    <row r="13329" spans="3:4">
      <c r="C13329" s="319"/>
      <c r="D13329" s="319"/>
    </row>
    <row r="13330" spans="3:4">
      <c r="C13330" s="319"/>
      <c r="D13330" s="319"/>
    </row>
    <row r="13331" spans="3:4">
      <c r="C13331" s="319"/>
      <c r="D13331" s="319"/>
    </row>
    <row r="13332" spans="3:4">
      <c r="C13332" s="319"/>
      <c r="D13332" s="319"/>
    </row>
    <row r="13333" spans="3:4">
      <c r="C13333" s="319"/>
      <c r="D13333" s="319"/>
    </row>
    <row r="13334" spans="3:4">
      <c r="C13334" s="319"/>
      <c r="D13334" s="319"/>
    </row>
    <row r="13335" spans="3:4">
      <c r="C13335" s="319"/>
      <c r="D13335" s="319"/>
    </row>
    <row r="13336" spans="3:4">
      <c r="C13336" s="319"/>
      <c r="D13336" s="319"/>
    </row>
    <row r="13337" spans="3:4">
      <c r="C13337" s="319"/>
      <c r="D13337" s="319"/>
    </row>
    <row r="13338" spans="3:4">
      <c r="C13338" s="319"/>
      <c r="D13338" s="319"/>
    </row>
    <row r="13339" spans="3:4">
      <c r="C13339" s="319"/>
      <c r="D13339" s="319"/>
    </row>
    <row r="13340" spans="3:4">
      <c r="C13340" s="319"/>
      <c r="D13340" s="319"/>
    </row>
    <row r="13341" spans="3:4">
      <c r="C13341" s="319"/>
      <c r="D13341" s="319"/>
    </row>
    <row r="13342" spans="3:4">
      <c r="C13342" s="319"/>
      <c r="D13342" s="319"/>
    </row>
    <row r="13343" spans="3:4">
      <c r="C13343" s="319"/>
      <c r="D13343" s="319"/>
    </row>
    <row r="13344" spans="3:4">
      <c r="C13344" s="319"/>
      <c r="D13344" s="319"/>
    </row>
    <row r="13345" spans="3:4">
      <c r="C13345" s="319"/>
      <c r="D13345" s="319"/>
    </row>
    <row r="13346" spans="3:4">
      <c r="C13346" s="319"/>
      <c r="D13346" s="319"/>
    </row>
    <row r="13347" spans="3:4">
      <c r="C13347" s="319"/>
      <c r="D13347" s="319"/>
    </row>
    <row r="13348" spans="3:4">
      <c r="C13348" s="319"/>
      <c r="D13348" s="319"/>
    </row>
    <row r="13349" spans="3:4">
      <c r="C13349" s="319"/>
      <c r="D13349" s="319"/>
    </row>
    <row r="13350" spans="3:4">
      <c r="C13350" s="319"/>
      <c r="D13350" s="319"/>
    </row>
    <row r="13351" spans="3:4">
      <c r="C13351" s="319"/>
      <c r="D13351" s="319"/>
    </row>
    <row r="13352" spans="3:4">
      <c r="C13352" s="319"/>
      <c r="D13352" s="319"/>
    </row>
    <row r="13353" spans="3:4">
      <c r="C13353" s="319"/>
      <c r="D13353" s="319"/>
    </row>
    <row r="13354" spans="3:4">
      <c r="C13354" s="319"/>
      <c r="D13354" s="319"/>
    </row>
    <row r="13355" spans="3:4">
      <c r="C13355" s="319"/>
      <c r="D13355" s="319"/>
    </row>
    <row r="13356" spans="3:4">
      <c r="C13356" s="319"/>
      <c r="D13356" s="319"/>
    </row>
    <row r="13357" spans="3:4">
      <c r="C13357" s="319"/>
      <c r="D13357" s="319"/>
    </row>
    <row r="13358" spans="3:4">
      <c r="C13358" s="319"/>
      <c r="D13358" s="319"/>
    </row>
    <row r="13359" spans="3:4">
      <c r="C13359" s="319"/>
      <c r="D13359" s="319"/>
    </row>
    <row r="13360" spans="3:4">
      <c r="C13360" s="319"/>
      <c r="D13360" s="319"/>
    </row>
    <row r="13361" spans="3:4">
      <c r="C13361" s="319"/>
      <c r="D13361" s="319"/>
    </row>
    <row r="13362" spans="3:4">
      <c r="C13362" s="319"/>
      <c r="D13362" s="319"/>
    </row>
    <row r="13363" spans="3:4">
      <c r="C13363" s="319"/>
      <c r="D13363" s="319"/>
    </row>
    <row r="13364" spans="3:4">
      <c r="C13364" s="319"/>
      <c r="D13364" s="319"/>
    </row>
    <row r="13365" spans="3:4">
      <c r="C13365" s="319"/>
      <c r="D13365" s="319"/>
    </row>
    <row r="13366" spans="3:4">
      <c r="C13366" s="319"/>
      <c r="D13366" s="319"/>
    </row>
    <row r="13367" spans="3:4">
      <c r="C13367" s="319"/>
      <c r="D13367" s="319"/>
    </row>
    <row r="13368" spans="3:4">
      <c r="C13368" s="319"/>
      <c r="D13368" s="319"/>
    </row>
    <row r="13369" spans="3:4">
      <c r="C13369" s="319"/>
      <c r="D13369" s="319"/>
    </row>
    <row r="13370" spans="3:4">
      <c r="C13370" s="319"/>
      <c r="D13370" s="319"/>
    </row>
    <row r="13371" spans="3:4">
      <c r="C13371" s="319"/>
      <c r="D13371" s="319"/>
    </row>
    <row r="13372" spans="3:4">
      <c r="C13372" s="319"/>
      <c r="D13372" s="319"/>
    </row>
    <row r="13373" spans="3:4">
      <c r="C13373" s="319"/>
      <c r="D13373" s="319"/>
    </row>
    <row r="13374" spans="3:4">
      <c r="C13374" s="319"/>
      <c r="D13374" s="319"/>
    </row>
    <row r="13375" spans="3:4">
      <c r="C13375" s="319"/>
      <c r="D13375" s="319"/>
    </row>
    <row r="13376" spans="3:4">
      <c r="C13376" s="319"/>
      <c r="D13376" s="319"/>
    </row>
    <row r="13377" spans="3:4">
      <c r="C13377" s="319"/>
      <c r="D13377" s="319"/>
    </row>
    <row r="13378" spans="3:4">
      <c r="C13378" s="319"/>
      <c r="D13378" s="319"/>
    </row>
    <row r="13379" spans="3:4">
      <c r="C13379" s="319"/>
      <c r="D13379" s="319"/>
    </row>
    <row r="13380" spans="3:4">
      <c r="C13380" s="319"/>
      <c r="D13380" s="319"/>
    </row>
    <row r="13381" spans="3:4">
      <c r="C13381" s="319"/>
      <c r="D13381" s="319"/>
    </row>
    <row r="13382" spans="3:4">
      <c r="C13382" s="319"/>
      <c r="D13382" s="319"/>
    </row>
    <row r="13383" spans="3:4">
      <c r="C13383" s="319"/>
      <c r="D13383" s="319"/>
    </row>
    <row r="13384" spans="3:4">
      <c r="C13384" s="319"/>
      <c r="D13384" s="319"/>
    </row>
    <row r="13385" spans="3:4">
      <c r="C13385" s="319"/>
      <c r="D13385" s="319"/>
    </row>
    <row r="13386" spans="3:4">
      <c r="C13386" s="319"/>
      <c r="D13386" s="319"/>
    </row>
    <row r="13387" spans="3:4">
      <c r="C13387" s="319"/>
      <c r="D13387" s="319"/>
    </row>
    <row r="13388" spans="3:4">
      <c r="C13388" s="319"/>
      <c r="D13388" s="319"/>
    </row>
    <row r="13389" spans="3:4">
      <c r="C13389" s="319"/>
      <c r="D13389" s="319"/>
    </row>
    <row r="13390" spans="3:4">
      <c r="C13390" s="319"/>
      <c r="D13390" s="319"/>
    </row>
    <row r="13391" spans="3:4">
      <c r="C13391" s="319"/>
      <c r="D13391" s="319"/>
    </row>
    <row r="13392" spans="3:4">
      <c r="C13392" s="319"/>
      <c r="D13392" s="319"/>
    </row>
    <row r="13393" spans="3:4">
      <c r="C13393" s="319"/>
      <c r="D13393" s="319"/>
    </row>
    <row r="13394" spans="3:4">
      <c r="C13394" s="319"/>
      <c r="D13394" s="319"/>
    </row>
    <row r="13395" spans="3:4">
      <c r="C13395" s="319"/>
      <c r="D13395" s="319"/>
    </row>
    <row r="13396" spans="3:4">
      <c r="C13396" s="319"/>
      <c r="D13396" s="319"/>
    </row>
    <row r="13397" spans="3:4">
      <c r="C13397" s="319"/>
      <c r="D13397" s="319"/>
    </row>
    <row r="13398" spans="3:4">
      <c r="C13398" s="319"/>
      <c r="D13398" s="319"/>
    </row>
    <row r="13399" spans="3:4">
      <c r="C13399" s="319"/>
      <c r="D13399" s="319"/>
    </row>
    <row r="13400" spans="3:4">
      <c r="C13400" s="319"/>
      <c r="D13400" s="319"/>
    </row>
    <row r="13401" spans="3:4">
      <c r="C13401" s="319"/>
      <c r="D13401" s="319"/>
    </row>
    <row r="13402" spans="3:4">
      <c r="C13402" s="319"/>
      <c r="D13402" s="319"/>
    </row>
    <row r="13403" spans="3:4">
      <c r="C13403" s="319"/>
      <c r="D13403" s="319"/>
    </row>
    <row r="13404" spans="3:4">
      <c r="C13404" s="319"/>
      <c r="D13404" s="319"/>
    </row>
    <row r="13405" spans="3:4">
      <c r="C13405" s="319"/>
      <c r="D13405" s="319"/>
    </row>
    <row r="13406" spans="3:4">
      <c r="C13406" s="319"/>
      <c r="D13406" s="319"/>
    </row>
    <row r="13407" spans="3:4">
      <c r="C13407" s="319"/>
      <c r="D13407" s="319"/>
    </row>
    <row r="13408" spans="3:4">
      <c r="C13408" s="319"/>
      <c r="D13408" s="319"/>
    </row>
    <row r="13409" spans="3:4">
      <c r="C13409" s="319"/>
      <c r="D13409" s="319"/>
    </row>
    <row r="13410" spans="3:4">
      <c r="C13410" s="319"/>
      <c r="D13410" s="319"/>
    </row>
    <row r="13411" spans="3:4">
      <c r="C13411" s="319"/>
      <c r="D13411" s="319"/>
    </row>
    <row r="13412" spans="3:4">
      <c r="C13412" s="319"/>
      <c r="D13412" s="319"/>
    </row>
    <row r="13413" spans="3:4">
      <c r="C13413" s="319"/>
      <c r="D13413" s="319"/>
    </row>
    <row r="13414" spans="3:4">
      <c r="C13414" s="319"/>
      <c r="D13414" s="319"/>
    </row>
    <row r="13415" spans="3:4">
      <c r="C13415" s="319"/>
      <c r="D13415" s="319"/>
    </row>
    <row r="13416" spans="3:4">
      <c r="C13416" s="319"/>
      <c r="D13416" s="319"/>
    </row>
    <row r="13417" spans="3:4">
      <c r="C13417" s="319"/>
      <c r="D13417" s="319"/>
    </row>
    <row r="13418" spans="3:4">
      <c r="C13418" s="319"/>
      <c r="D13418" s="319"/>
    </row>
    <row r="13419" spans="3:4">
      <c r="C13419" s="319"/>
      <c r="D13419" s="319"/>
    </row>
    <row r="13420" spans="3:4">
      <c r="C13420" s="319"/>
      <c r="D13420" s="319"/>
    </row>
    <row r="13421" spans="3:4">
      <c r="C13421" s="319"/>
      <c r="D13421" s="319"/>
    </row>
    <row r="13422" spans="3:4">
      <c r="C13422" s="319"/>
      <c r="D13422" s="319"/>
    </row>
    <row r="13423" spans="3:4">
      <c r="C13423" s="319"/>
      <c r="D13423" s="319"/>
    </row>
    <row r="13424" spans="3:4">
      <c r="C13424" s="319"/>
      <c r="D13424" s="319"/>
    </row>
    <row r="13425" spans="3:4">
      <c r="C13425" s="319"/>
      <c r="D13425" s="319"/>
    </row>
    <row r="13426" spans="3:4">
      <c r="C13426" s="319"/>
      <c r="D13426" s="319"/>
    </row>
    <row r="13427" spans="3:4">
      <c r="C13427" s="319"/>
      <c r="D13427" s="319"/>
    </row>
    <row r="13428" spans="3:4">
      <c r="C13428" s="319"/>
      <c r="D13428" s="319"/>
    </row>
    <row r="13429" spans="3:4">
      <c r="C13429" s="319"/>
      <c r="D13429" s="319"/>
    </row>
    <row r="13430" spans="3:4">
      <c r="C13430" s="319"/>
      <c r="D13430" s="319"/>
    </row>
    <row r="13431" spans="3:4">
      <c r="C13431" s="319"/>
      <c r="D13431" s="319"/>
    </row>
    <row r="13432" spans="3:4">
      <c r="C13432" s="319"/>
      <c r="D13432" s="319"/>
    </row>
    <row r="13433" spans="3:4">
      <c r="C13433" s="319"/>
      <c r="D13433" s="319"/>
    </row>
    <row r="13434" spans="3:4">
      <c r="C13434" s="319"/>
      <c r="D13434" s="319"/>
    </row>
    <row r="13435" spans="3:4">
      <c r="C13435" s="319"/>
      <c r="D13435" s="319"/>
    </row>
    <row r="13436" spans="3:4">
      <c r="C13436" s="319"/>
      <c r="D13436" s="319"/>
    </row>
    <row r="13437" spans="3:4">
      <c r="C13437" s="319"/>
      <c r="D13437" s="319"/>
    </row>
    <row r="13438" spans="3:4">
      <c r="C13438" s="319"/>
      <c r="D13438" s="319"/>
    </row>
    <row r="13439" spans="3:4">
      <c r="C13439" s="319"/>
      <c r="D13439" s="319"/>
    </row>
    <row r="13440" spans="3:4">
      <c r="C13440" s="319"/>
      <c r="D13440" s="319"/>
    </row>
    <row r="13441" spans="3:4">
      <c r="C13441" s="319"/>
      <c r="D13441" s="319"/>
    </row>
    <row r="13442" spans="3:4">
      <c r="C13442" s="319"/>
      <c r="D13442" s="319"/>
    </row>
    <row r="13443" spans="3:4">
      <c r="C13443" s="319"/>
      <c r="D13443" s="319"/>
    </row>
    <row r="13444" spans="3:4">
      <c r="C13444" s="319"/>
      <c r="D13444" s="319"/>
    </row>
    <row r="13445" spans="3:4">
      <c r="C13445" s="319"/>
      <c r="D13445" s="319"/>
    </row>
    <row r="13446" spans="3:4">
      <c r="C13446" s="319"/>
      <c r="D13446" s="319"/>
    </row>
    <row r="13447" spans="3:4">
      <c r="C13447" s="319"/>
      <c r="D13447" s="319"/>
    </row>
    <row r="13448" spans="3:4">
      <c r="C13448" s="319"/>
      <c r="D13448" s="319"/>
    </row>
    <row r="13449" spans="3:4">
      <c r="C13449" s="319"/>
      <c r="D13449" s="319"/>
    </row>
    <row r="13450" spans="3:4">
      <c r="C13450" s="319"/>
      <c r="D13450" s="319"/>
    </row>
    <row r="13451" spans="3:4">
      <c r="C13451" s="319"/>
      <c r="D13451" s="319"/>
    </row>
    <row r="13452" spans="3:4">
      <c r="C13452" s="319"/>
      <c r="D13452" s="319"/>
    </row>
    <row r="13453" spans="3:4">
      <c r="C13453" s="319"/>
      <c r="D13453" s="319"/>
    </row>
    <row r="13454" spans="3:4">
      <c r="C13454" s="319"/>
      <c r="D13454" s="319"/>
    </row>
    <row r="13455" spans="3:4">
      <c r="C13455" s="319"/>
      <c r="D13455" s="319"/>
    </row>
    <row r="13456" spans="3:4">
      <c r="C13456" s="319"/>
      <c r="D13456" s="319"/>
    </row>
    <row r="13457" spans="3:4">
      <c r="C13457" s="319"/>
      <c r="D13457" s="319"/>
    </row>
    <row r="13458" spans="3:4">
      <c r="C13458" s="319"/>
      <c r="D13458" s="319"/>
    </row>
    <row r="13459" spans="3:4">
      <c r="C13459" s="319"/>
      <c r="D13459" s="319"/>
    </row>
    <row r="13460" spans="3:4">
      <c r="C13460" s="319"/>
      <c r="D13460" s="319"/>
    </row>
    <row r="13461" spans="3:4">
      <c r="C13461" s="319"/>
      <c r="D13461" s="319"/>
    </row>
    <row r="13462" spans="3:4">
      <c r="C13462" s="319"/>
      <c r="D13462" s="319"/>
    </row>
    <row r="13463" spans="3:4">
      <c r="C13463" s="319"/>
      <c r="D13463" s="319"/>
    </row>
    <row r="13464" spans="3:4">
      <c r="C13464" s="319"/>
      <c r="D13464" s="319"/>
    </row>
    <row r="13465" spans="3:4">
      <c r="C13465" s="319"/>
      <c r="D13465" s="319"/>
    </row>
    <row r="13466" spans="3:4">
      <c r="C13466" s="319"/>
      <c r="D13466" s="319"/>
    </row>
    <row r="13467" spans="3:4">
      <c r="C13467" s="319"/>
      <c r="D13467" s="319"/>
    </row>
    <row r="13468" spans="3:4">
      <c r="C13468" s="319"/>
      <c r="D13468" s="319"/>
    </row>
    <row r="13469" spans="3:4">
      <c r="C13469" s="319"/>
      <c r="D13469" s="319"/>
    </row>
    <row r="13470" spans="3:4">
      <c r="C13470" s="319"/>
      <c r="D13470" s="319"/>
    </row>
    <row r="13471" spans="3:4">
      <c r="C13471" s="319"/>
      <c r="D13471" s="319"/>
    </row>
    <row r="13472" spans="3:4">
      <c r="C13472" s="319"/>
      <c r="D13472" s="319"/>
    </row>
    <row r="13473" spans="3:4">
      <c r="C13473" s="319"/>
      <c r="D13473" s="319"/>
    </row>
    <row r="13474" spans="3:4">
      <c r="C13474" s="319"/>
      <c r="D13474" s="319"/>
    </row>
    <row r="13475" spans="3:4">
      <c r="C13475" s="319"/>
      <c r="D13475" s="319"/>
    </row>
    <row r="13476" spans="3:4">
      <c r="C13476" s="319"/>
      <c r="D13476" s="319"/>
    </row>
    <row r="13477" spans="3:4">
      <c r="C13477" s="319"/>
      <c r="D13477" s="319"/>
    </row>
    <row r="13478" spans="3:4">
      <c r="C13478" s="319"/>
      <c r="D13478" s="319"/>
    </row>
    <row r="13479" spans="3:4">
      <c r="C13479" s="319"/>
      <c r="D13479" s="319"/>
    </row>
    <row r="13480" spans="3:4">
      <c r="C13480" s="319"/>
      <c r="D13480" s="319"/>
    </row>
    <row r="13481" spans="3:4">
      <c r="C13481" s="319"/>
      <c r="D13481" s="319"/>
    </row>
    <row r="13482" spans="3:4">
      <c r="C13482" s="319"/>
      <c r="D13482" s="319"/>
    </row>
    <row r="13483" spans="3:4">
      <c r="C13483" s="319"/>
      <c r="D13483" s="319"/>
    </row>
    <row r="13484" spans="3:4">
      <c r="C13484" s="319"/>
      <c r="D13484" s="319"/>
    </row>
    <row r="13485" spans="3:4">
      <c r="C13485" s="319"/>
      <c r="D13485" s="319"/>
    </row>
    <row r="13486" spans="3:4">
      <c r="C13486" s="319"/>
      <c r="D13486" s="319"/>
    </row>
    <row r="13487" spans="3:4">
      <c r="C13487" s="319"/>
      <c r="D13487" s="319"/>
    </row>
    <row r="13488" spans="3:4">
      <c r="C13488" s="319"/>
      <c r="D13488" s="319"/>
    </row>
    <row r="13489" spans="3:4">
      <c r="C13489" s="319"/>
      <c r="D13489" s="319"/>
    </row>
    <row r="13490" spans="3:4">
      <c r="C13490" s="319"/>
      <c r="D13490" s="319"/>
    </row>
    <row r="13491" spans="3:4">
      <c r="C13491" s="319"/>
      <c r="D13491" s="319"/>
    </row>
    <row r="13492" spans="3:4">
      <c r="C13492" s="319"/>
      <c r="D13492" s="319"/>
    </row>
    <row r="13493" spans="3:4">
      <c r="C13493" s="319"/>
      <c r="D13493" s="319"/>
    </row>
    <row r="13494" spans="3:4">
      <c r="C13494" s="319"/>
      <c r="D13494" s="319"/>
    </row>
    <row r="13495" spans="3:4">
      <c r="C13495" s="319"/>
      <c r="D13495" s="319"/>
    </row>
    <row r="13496" spans="3:4">
      <c r="C13496" s="319"/>
      <c r="D13496" s="319"/>
    </row>
    <row r="13497" spans="3:4">
      <c r="C13497" s="319"/>
      <c r="D13497" s="319"/>
    </row>
    <row r="13498" spans="3:4">
      <c r="C13498" s="319"/>
      <c r="D13498" s="319"/>
    </row>
    <row r="13499" spans="3:4">
      <c r="C13499" s="319"/>
      <c r="D13499" s="319"/>
    </row>
    <row r="13500" spans="3:4">
      <c r="C13500" s="319"/>
      <c r="D13500" s="319"/>
    </row>
    <row r="13501" spans="3:4">
      <c r="C13501" s="319"/>
      <c r="D13501" s="319"/>
    </row>
    <row r="13502" spans="3:4">
      <c r="C13502" s="319"/>
      <c r="D13502" s="319"/>
    </row>
    <row r="13503" spans="3:4">
      <c r="C13503" s="319"/>
      <c r="D13503" s="319"/>
    </row>
    <row r="13504" spans="3:4">
      <c r="C13504" s="319"/>
      <c r="D13504" s="319"/>
    </row>
    <row r="13505" spans="3:4">
      <c r="C13505" s="319"/>
      <c r="D13505" s="319"/>
    </row>
    <row r="13506" spans="3:4">
      <c r="C13506" s="319"/>
      <c r="D13506" s="319"/>
    </row>
    <row r="13507" spans="3:4">
      <c r="C13507" s="319"/>
      <c r="D13507" s="319"/>
    </row>
    <row r="13508" spans="3:4">
      <c r="C13508" s="319"/>
      <c r="D13508" s="319"/>
    </row>
    <row r="13509" spans="3:4">
      <c r="C13509" s="319"/>
      <c r="D13509" s="319"/>
    </row>
    <row r="13510" spans="3:4">
      <c r="C13510" s="319"/>
      <c r="D13510" s="319"/>
    </row>
    <row r="13511" spans="3:4">
      <c r="C13511" s="319"/>
      <c r="D13511" s="319"/>
    </row>
    <row r="13512" spans="3:4">
      <c r="C13512" s="319"/>
      <c r="D13512" s="319"/>
    </row>
    <row r="13513" spans="3:4">
      <c r="C13513" s="319"/>
      <c r="D13513" s="319"/>
    </row>
    <row r="13514" spans="3:4">
      <c r="C13514" s="319"/>
      <c r="D13514" s="319"/>
    </row>
    <row r="13515" spans="3:4">
      <c r="C13515" s="319"/>
      <c r="D13515" s="319"/>
    </row>
    <row r="13516" spans="3:4">
      <c r="C13516" s="319"/>
      <c r="D13516" s="319"/>
    </row>
    <row r="13517" spans="3:4">
      <c r="C13517" s="319"/>
      <c r="D13517" s="319"/>
    </row>
    <row r="13518" spans="3:4">
      <c r="C13518" s="319"/>
      <c r="D13518" s="319"/>
    </row>
    <row r="13519" spans="3:4">
      <c r="C13519" s="319"/>
      <c r="D13519" s="319"/>
    </row>
    <row r="13520" spans="3:4">
      <c r="C13520" s="319"/>
      <c r="D13520" s="319"/>
    </row>
    <row r="13521" spans="3:4">
      <c r="C13521" s="319"/>
      <c r="D13521" s="319"/>
    </row>
    <row r="13522" spans="3:4">
      <c r="C13522" s="319"/>
      <c r="D13522" s="319"/>
    </row>
    <row r="13523" spans="3:4">
      <c r="C13523" s="319"/>
      <c r="D13523" s="319"/>
    </row>
    <row r="13524" spans="3:4">
      <c r="C13524" s="319"/>
      <c r="D13524" s="319"/>
    </row>
    <row r="13525" spans="3:4">
      <c r="C13525" s="319"/>
      <c r="D13525" s="319"/>
    </row>
    <row r="13526" spans="3:4">
      <c r="C13526" s="319"/>
      <c r="D13526" s="319"/>
    </row>
    <row r="13527" spans="3:4">
      <c r="C13527" s="319"/>
      <c r="D13527" s="319"/>
    </row>
    <row r="13528" spans="3:4">
      <c r="C13528" s="319"/>
      <c r="D13528" s="319"/>
    </row>
    <row r="13529" spans="3:4">
      <c r="C13529" s="319"/>
      <c r="D13529" s="319"/>
    </row>
    <row r="13530" spans="3:4">
      <c r="C13530" s="319"/>
      <c r="D13530" s="319"/>
    </row>
    <row r="13531" spans="3:4">
      <c r="C13531" s="319"/>
      <c r="D13531" s="319"/>
    </row>
    <row r="13532" spans="3:4">
      <c r="C13532" s="319"/>
      <c r="D13532" s="319"/>
    </row>
    <row r="13533" spans="3:4">
      <c r="C13533" s="319"/>
      <c r="D13533" s="319"/>
    </row>
    <row r="13534" spans="3:4">
      <c r="C13534" s="319"/>
      <c r="D13534" s="319"/>
    </row>
    <row r="13535" spans="3:4">
      <c r="C13535" s="319"/>
      <c r="D13535" s="319"/>
    </row>
    <row r="13536" spans="3:4">
      <c r="C13536" s="319"/>
      <c r="D13536" s="319"/>
    </row>
    <row r="13537" spans="3:4">
      <c r="C13537" s="319"/>
      <c r="D13537" s="319"/>
    </row>
    <row r="13538" spans="3:4">
      <c r="C13538" s="319"/>
      <c r="D13538" s="319"/>
    </row>
    <row r="13539" spans="3:4">
      <c r="C13539" s="319"/>
      <c r="D13539" s="319"/>
    </row>
    <row r="13540" spans="3:4">
      <c r="C13540" s="319"/>
      <c r="D13540" s="319"/>
    </row>
    <row r="13541" spans="3:4">
      <c r="C13541" s="319"/>
      <c r="D13541" s="319"/>
    </row>
    <row r="13542" spans="3:4">
      <c r="C13542" s="319"/>
      <c r="D13542" s="319"/>
    </row>
    <row r="13543" spans="3:4">
      <c r="C13543" s="319"/>
      <c r="D13543" s="319"/>
    </row>
    <row r="13544" spans="3:4">
      <c r="C13544" s="319"/>
      <c r="D13544" s="319"/>
    </row>
    <row r="13545" spans="3:4">
      <c r="C13545" s="319"/>
      <c r="D13545" s="319"/>
    </row>
    <row r="13546" spans="3:4">
      <c r="C13546" s="319"/>
      <c r="D13546" s="319"/>
    </row>
    <row r="13547" spans="3:4">
      <c r="C13547" s="319"/>
      <c r="D13547" s="319"/>
    </row>
    <row r="13548" spans="3:4">
      <c r="C13548" s="319"/>
      <c r="D13548" s="319"/>
    </row>
    <row r="13549" spans="3:4">
      <c r="C13549" s="319"/>
      <c r="D13549" s="319"/>
    </row>
    <row r="13550" spans="3:4">
      <c r="C13550" s="319"/>
      <c r="D13550" s="319"/>
    </row>
    <row r="13551" spans="3:4">
      <c r="C13551" s="319"/>
      <c r="D13551" s="319"/>
    </row>
    <row r="13552" spans="3:4">
      <c r="C13552" s="319"/>
      <c r="D13552" s="319"/>
    </row>
    <row r="13553" spans="3:4">
      <c r="C13553" s="319"/>
      <c r="D13553" s="319"/>
    </row>
    <row r="13554" spans="3:4">
      <c r="C13554" s="319"/>
      <c r="D13554" s="319"/>
    </row>
    <row r="13555" spans="3:4">
      <c r="C13555" s="319"/>
      <c r="D13555" s="319"/>
    </row>
    <row r="13556" spans="3:4">
      <c r="C13556" s="319"/>
      <c r="D13556" s="319"/>
    </row>
    <row r="13557" spans="3:4">
      <c r="C13557" s="319"/>
      <c r="D13557" s="319"/>
    </row>
    <row r="13558" spans="3:4">
      <c r="C13558" s="319"/>
      <c r="D13558" s="319"/>
    </row>
    <row r="13559" spans="3:4">
      <c r="C13559" s="319"/>
      <c r="D13559" s="319"/>
    </row>
    <row r="13560" spans="3:4">
      <c r="C13560" s="319"/>
      <c r="D13560" s="319"/>
    </row>
    <row r="13561" spans="3:4">
      <c r="C13561" s="319"/>
      <c r="D13561" s="319"/>
    </row>
    <row r="13562" spans="3:4">
      <c r="C13562" s="319"/>
      <c r="D13562" s="319"/>
    </row>
    <row r="13563" spans="3:4">
      <c r="C13563" s="319"/>
      <c r="D13563" s="319"/>
    </row>
    <row r="13564" spans="3:4">
      <c r="C13564" s="319"/>
      <c r="D13564" s="319"/>
    </row>
    <row r="13565" spans="3:4">
      <c r="C13565" s="319"/>
      <c r="D13565" s="319"/>
    </row>
    <row r="13566" spans="3:4">
      <c r="C13566" s="319"/>
      <c r="D13566" s="319"/>
    </row>
    <row r="13567" spans="3:4">
      <c r="C13567" s="319"/>
      <c r="D13567" s="319"/>
    </row>
    <row r="13568" spans="3:4">
      <c r="C13568" s="319"/>
      <c r="D13568" s="319"/>
    </row>
    <row r="13569" spans="3:4">
      <c r="C13569" s="319"/>
      <c r="D13569" s="319"/>
    </row>
    <row r="13570" spans="3:4">
      <c r="C13570" s="319"/>
      <c r="D13570" s="319"/>
    </row>
    <row r="13571" spans="3:4">
      <c r="C13571" s="319"/>
      <c r="D13571" s="319"/>
    </row>
    <row r="13572" spans="3:4">
      <c r="C13572" s="319"/>
      <c r="D13572" s="319"/>
    </row>
    <row r="13573" spans="3:4">
      <c r="C13573" s="319"/>
      <c r="D13573" s="319"/>
    </row>
    <row r="13574" spans="3:4">
      <c r="C13574" s="319"/>
      <c r="D13574" s="319"/>
    </row>
    <row r="13575" spans="3:4">
      <c r="C13575" s="319"/>
      <c r="D13575" s="319"/>
    </row>
    <row r="13576" spans="3:4">
      <c r="C13576" s="319"/>
      <c r="D13576" s="319"/>
    </row>
    <row r="13577" spans="3:4">
      <c r="C13577" s="319"/>
      <c r="D13577" s="319"/>
    </row>
    <row r="13578" spans="3:4">
      <c r="C13578" s="319"/>
      <c r="D13578" s="319"/>
    </row>
    <row r="13579" spans="3:4">
      <c r="C13579" s="319"/>
      <c r="D13579" s="319"/>
    </row>
    <row r="13580" spans="3:4">
      <c r="C13580" s="319"/>
      <c r="D13580" s="319"/>
    </row>
    <row r="13581" spans="3:4">
      <c r="C13581" s="319"/>
      <c r="D13581" s="319"/>
    </row>
    <row r="13582" spans="3:4">
      <c r="C13582" s="319"/>
      <c r="D13582" s="319"/>
    </row>
    <row r="13583" spans="3:4">
      <c r="C13583" s="319"/>
      <c r="D13583" s="319"/>
    </row>
    <row r="13584" spans="3:4">
      <c r="C13584" s="319"/>
      <c r="D13584" s="319"/>
    </row>
    <row r="13585" spans="3:4">
      <c r="C13585" s="319"/>
      <c r="D13585" s="319"/>
    </row>
    <row r="13586" spans="3:4">
      <c r="C13586" s="319"/>
      <c r="D13586" s="319"/>
    </row>
    <row r="13587" spans="3:4">
      <c r="C13587" s="319"/>
      <c r="D13587" s="319"/>
    </row>
    <row r="13588" spans="3:4">
      <c r="C13588" s="319"/>
      <c r="D13588" s="319"/>
    </row>
    <row r="13589" spans="3:4">
      <c r="C13589" s="319"/>
      <c r="D13589" s="319"/>
    </row>
    <row r="13590" spans="3:4">
      <c r="C13590" s="319"/>
      <c r="D13590" s="319"/>
    </row>
    <row r="13591" spans="3:4">
      <c r="C13591" s="319"/>
      <c r="D13591" s="319"/>
    </row>
    <row r="13592" spans="3:4">
      <c r="C13592" s="319"/>
      <c r="D13592" s="319"/>
    </row>
    <row r="13593" spans="3:4">
      <c r="C13593" s="319"/>
      <c r="D13593" s="319"/>
    </row>
    <row r="13594" spans="3:4">
      <c r="C13594" s="319"/>
      <c r="D13594" s="319"/>
    </row>
    <row r="13595" spans="3:4">
      <c r="C13595" s="319"/>
      <c r="D13595" s="319"/>
    </row>
    <row r="13596" spans="3:4">
      <c r="C13596" s="319"/>
      <c r="D13596" s="319"/>
    </row>
    <row r="13597" spans="3:4">
      <c r="C13597" s="319"/>
      <c r="D13597" s="319"/>
    </row>
    <row r="13598" spans="3:4">
      <c r="C13598" s="319"/>
      <c r="D13598" s="319"/>
    </row>
    <row r="13599" spans="3:4">
      <c r="C13599" s="319"/>
      <c r="D13599" s="319"/>
    </row>
    <row r="13600" spans="3:4">
      <c r="C13600" s="319"/>
      <c r="D13600" s="319"/>
    </row>
    <row r="13601" spans="3:4">
      <c r="C13601" s="319"/>
      <c r="D13601" s="319"/>
    </row>
    <row r="13602" spans="3:4">
      <c r="C13602" s="319"/>
      <c r="D13602" s="319"/>
    </row>
    <row r="13603" spans="3:4">
      <c r="C13603" s="319"/>
      <c r="D13603" s="319"/>
    </row>
    <row r="13604" spans="3:4">
      <c r="C13604" s="319"/>
      <c r="D13604" s="319"/>
    </row>
    <row r="13605" spans="3:4">
      <c r="C13605" s="319"/>
      <c r="D13605" s="319"/>
    </row>
    <row r="13606" spans="3:4">
      <c r="C13606" s="319"/>
      <c r="D13606" s="319"/>
    </row>
    <row r="13607" spans="3:4">
      <c r="C13607" s="319"/>
      <c r="D13607" s="319"/>
    </row>
    <row r="13608" spans="3:4">
      <c r="C13608" s="319"/>
      <c r="D13608" s="319"/>
    </row>
    <row r="13609" spans="3:4">
      <c r="C13609" s="319"/>
      <c r="D13609" s="319"/>
    </row>
    <row r="13610" spans="3:4">
      <c r="C13610" s="319"/>
      <c r="D13610" s="319"/>
    </row>
    <row r="13611" spans="3:4">
      <c r="C13611" s="319"/>
      <c r="D13611" s="319"/>
    </row>
    <row r="13612" spans="3:4">
      <c r="C13612" s="319"/>
      <c r="D13612" s="319"/>
    </row>
    <row r="13613" spans="3:4">
      <c r="C13613" s="319"/>
      <c r="D13613" s="319"/>
    </row>
    <row r="13614" spans="3:4">
      <c r="C13614" s="319"/>
      <c r="D13614" s="319"/>
    </row>
    <row r="13615" spans="3:4">
      <c r="C13615" s="319"/>
      <c r="D13615" s="319"/>
    </row>
    <row r="13616" spans="3:4">
      <c r="C13616" s="319"/>
      <c r="D13616" s="319"/>
    </row>
    <row r="13617" spans="3:4">
      <c r="C13617" s="319"/>
      <c r="D13617" s="319"/>
    </row>
    <row r="13618" spans="3:4">
      <c r="C13618" s="319"/>
      <c r="D13618" s="319"/>
    </row>
    <row r="13619" spans="3:4">
      <c r="C13619" s="319"/>
      <c r="D13619" s="319"/>
    </row>
    <row r="13620" spans="3:4">
      <c r="C13620" s="319"/>
      <c r="D13620" s="319"/>
    </row>
    <row r="13621" spans="3:4">
      <c r="C13621" s="319"/>
      <c r="D13621" s="319"/>
    </row>
    <row r="13622" spans="3:4">
      <c r="C13622" s="319"/>
      <c r="D13622" s="319"/>
    </row>
    <row r="13623" spans="3:4">
      <c r="C13623" s="319"/>
      <c r="D13623" s="319"/>
    </row>
    <row r="13624" spans="3:4">
      <c r="C13624" s="319"/>
      <c r="D13624" s="319"/>
    </row>
    <row r="13625" spans="3:4">
      <c r="C13625" s="319"/>
      <c r="D13625" s="319"/>
    </row>
    <row r="13626" spans="3:4">
      <c r="C13626" s="319"/>
      <c r="D13626" s="319"/>
    </row>
    <row r="13627" spans="3:4">
      <c r="C13627" s="319"/>
      <c r="D13627" s="319"/>
    </row>
    <row r="13628" spans="3:4">
      <c r="C13628" s="319"/>
      <c r="D13628" s="319"/>
    </row>
    <row r="13629" spans="3:4">
      <c r="C13629" s="319"/>
      <c r="D13629" s="319"/>
    </row>
    <row r="13630" spans="3:4">
      <c r="C13630" s="319"/>
      <c r="D13630" s="319"/>
    </row>
    <row r="13631" spans="3:4">
      <c r="C13631" s="319"/>
      <c r="D13631" s="319"/>
    </row>
    <row r="13632" spans="3:4">
      <c r="C13632" s="319"/>
      <c r="D13632" s="319"/>
    </row>
    <row r="13633" spans="3:4">
      <c r="C13633" s="319"/>
      <c r="D13633" s="319"/>
    </row>
    <row r="13634" spans="3:4">
      <c r="C13634" s="319"/>
      <c r="D13634" s="319"/>
    </row>
    <row r="13635" spans="3:4">
      <c r="C13635" s="319"/>
      <c r="D13635" s="319"/>
    </row>
    <row r="13636" spans="3:4">
      <c r="C13636" s="319"/>
      <c r="D13636" s="319"/>
    </row>
    <row r="13637" spans="3:4">
      <c r="C13637" s="319"/>
      <c r="D13637" s="319"/>
    </row>
    <row r="13638" spans="3:4">
      <c r="C13638" s="319"/>
      <c r="D13638" s="319"/>
    </row>
    <row r="13639" spans="3:4">
      <c r="C13639" s="319"/>
      <c r="D13639" s="319"/>
    </row>
    <row r="13640" spans="3:4">
      <c r="C13640" s="319"/>
      <c r="D13640" s="319"/>
    </row>
    <row r="13641" spans="3:4">
      <c r="C13641" s="319"/>
      <c r="D13641" s="319"/>
    </row>
    <row r="13642" spans="3:4">
      <c r="C13642" s="319"/>
      <c r="D13642" s="319"/>
    </row>
    <row r="13643" spans="3:4">
      <c r="C13643" s="319"/>
      <c r="D13643" s="319"/>
    </row>
    <row r="13644" spans="3:4">
      <c r="C13644" s="319"/>
      <c r="D13644" s="319"/>
    </row>
    <row r="13645" spans="3:4">
      <c r="C13645" s="319"/>
      <c r="D13645" s="319"/>
    </row>
    <row r="13646" spans="3:4">
      <c r="C13646" s="319"/>
      <c r="D13646" s="319"/>
    </row>
    <row r="13647" spans="3:4">
      <c r="C13647" s="319"/>
      <c r="D13647" s="319"/>
    </row>
    <row r="13648" spans="3:4">
      <c r="C13648" s="319"/>
      <c r="D13648" s="319"/>
    </row>
    <row r="13649" spans="3:4">
      <c r="C13649" s="319"/>
      <c r="D13649" s="319"/>
    </row>
    <row r="13650" spans="3:4">
      <c r="C13650" s="319"/>
      <c r="D13650" s="319"/>
    </row>
    <row r="13651" spans="3:4">
      <c r="C13651" s="319"/>
      <c r="D13651" s="319"/>
    </row>
    <row r="13652" spans="3:4">
      <c r="C13652" s="319"/>
      <c r="D13652" s="319"/>
    </row>
    <row r="13653" spans="3:4">
      <c r="C13653" s="319"/>
      <c r="D13653" s="319"/>
    </row>
    <row r="13654" spans="3:4">
      <c r="C13654" s="319"/>
      <c r="D13654" s="319"/>
    </row>
    <row r="13655" spans="3:4">
      <c r="C13655" s="319"/>
      <c r="D13655" s="319"/>
    </row>
    <row r="13656" spans="3:4">
      <c r="C13656" s="319"/>
      <c r="D13656" s="319"/>
    </row>
    <row r="13657" spans="3:4">
      <c r="C13657" s="319"/>
      <c r="D13657" s="319"/>
    </row>
    <row r="13658" spans="3:4">
      <c r="C13658" s="319"/>
      <c r="D13658" s="319"/>
    </row>
    <row r="13659" spans="3:4">
      <c r="C13659" s="319"/>
      <c r="D13659" s="319"/>
    </row>
    <row r="13660" spans="3:4">
      <c r="C13660" s="319"/>
      <c r="D13660" s="319"/>
    </row>
    <row r="13661" spans="3:4">
      <c r="C13661" s="319"/>
      <c r="D13661" s="319"/>
    </row>
    <row r="13662" spans="3:4">
      <c r="C13662" s="319"/>
      <c r="D13662" s="319"/>
    </row>
    <row r="13663" spans="3:4">
      <c r="C13663" s="319"/>
      <c r="D13663" s="319"/>
    </row>
    <row r="13664" spans="3:4">
      <c r="C13664" s="319"/>
      <c r="D13664" s="319"/>
    </row>
    <row r="13665" spans="3:4">
      <c r="C13665" s="319"/>
      <c r="D13665" s="319"/>
    </row>
    <row r="13666" spans="3:4">
      <c r="C13666" s="319"/>
      <c r="D13666" s="319"/>
    </row>
    <row r="13667" spans="3:4">
      <c r="C13667" s="319"/>
      <c r="D13667" s="319"/>
    </row>
    <row r="13668" spans="3:4">
      <c r="C13668" s="319"/>
      <c r="D13668" s="319"/>
    </row>
    <row r="13669" spans="3:4">
      <c r="C13669" s="319"/>
      <c r="D13669" s="319"/>
    </row>
    <row r="13670" spans="3:4">
      <c r="C13670" s="319"/>
      <c r="D13670" s="319"/>
    </row>
    <row r="13671" spans="3:4">
      <c r="C13671" s="319"/>
      <c r="D13671" s="319"/>
    </row>
    <row r="13672" spans="3:4">
      <c r="C13672" s="319"/>
      <c r="D13672" s="319"/>
    </row>
    <row r="13673" spans="3:4">
      <c r="C13673" s="319"/>
      <c r="D13673" s="319"/>
    </row>
    <row r="13674" spans="3:4">
      <c r="C13674" s="319"/>
      <c r="D13674" s="319"/>
    </row>
    <row r="13675" spans="3:4">
      <c r="C13675" s="319"/>
      <c r="D13675" s="319"/>
    </row>
    <row r="13676" spans="3:4">
      <c r="C13676" s="319"/>
      <c r="D13676" s="319"/>
    </row>
    <row r="13677" spans="3:4">
      <c r="C13677" s="319"/>
      <c r="D13677" s="319"/>
    </row>
    <row r="13678" spans="3:4">
      <c r="C13678" s="319"/>
      <c r="D13678" s="319"/>
    </row>
    <row r="13679" spans="3:4">
      <c r="C13679" s="319"/>
      <c r="D13679" s="319"/>
    </row>
    <row r="13680" spans="3:4">
      <c r="C13680" s="319"/>
      <c r="D13680" s="319"/>
    </row>
    <row r="13681" spans="3:4">
      <c r="C13681" s="319"/>
      <c r="D13681" s="319"/>
    </row>
    <row r="13682" spans="3:4">
      <c r="C13682" s="319"/>
      <c r="D13682" s="319"/>
    </row>
    <row r="13683" spans="3:4">
      <c r="C13683" s="319"/>
      <c r="D13683" s="319"/>
    </row>
    <row r="13684" spans="3:4">
      <c r="C13684" s="319"/>
      <c r="D13684" s="319"/>
    </row>
    <row r="13685" spans="3:4">
      <c r="C13685" s="319"/>
      <c r="D13685" s="319"/>
    </row>
    <row r="13686" spans="3:4">
      <c r="C13686" s="319"/>
      <c r="D13686" s="319"/>
    </row>
    <row r="13687" spans="3:4">
      <c r="C13687" s="319"/>
      <c r="D13687" s="319"/>
    </row>
    <row r="13688" spans="3:4">
      <c r="C13688" s="319"/>
      <c r="D13688" s="319"/>
    </row>
    <row r="13689" spans="3:4">
      <c r="C13689" s="319"/>
      <c r="D13689" s="319"/>
    </row>
    <row r="13690" spans="3:4">
      <c r="C13690" s="319"/>
      <c r="D13690" s="319"/>
    </row>
    <row r="13691" spans="3:4">
      <c r="C13691" s="319"/>
      <c r="D13691" s="319"/>
    </row>
    <row r="13692" spans="3:4">
      <c r="C13692" s="319"/>
      <c r="D13692" s="319"/>
    </row>
    <row r="13693" spans="3:4">
      <c r="C13693" s="319"/>
      <c r="D13693" s="319"/>
    </row>
    <row r="13694" spans="3:4">
      <c r="C13694" s="319"/>
      <c r="D13694" s="319"/>
    </row>
    <row r="13695" spans="3:4">
      <c r="C13695" s="319"/>
      <c r="D13695" s="319"/>
    </row>
    <row r="13696" spans="3:4">
      <c r="C13696" s="319"/>
      <c r="D13696" s="319"/>
    </row>
    <row r="13697" spans="3:4">
      <c r="C13697" s="319"/>
      <c r="D13697" s="319"/>
    </row>
    <row r="13698" spans="3:4">
      <c r="C13698" s="319"/>
      <c r="D13698" s="319"/>
    </row>
    <row r="13699" spans="3:4">
      <c r="C13699" s="319"/>
      <c r="D13699" s="319"/>
    </row>
    <row r="13700" spans="3:4">
      <c r="C13700" s="319"/>
      <c r="D13700" s="319"/>
    </row>
    <row r="13701" spans="3:4">
      <c r="C13701" s="319"/>
      <c r="D13701" s="319"/>
    </row>
    <row r="13702" spans="3:4">
      <c r="C13702" s="319"/>
      <c r="D13702" s="319"/>
    </row>
    <row r="13703" spans="3:4">
      <c r="C13703" s="319"/>
      <c r="D13703" s="319"/>
    </row>
    <row r="13704" spans="3:4">
      <c r="C13704" s="319"/>
      <c r="D13704" s="319"/>
    </row>
    <row r="13705" spans="3:4">
      <c r="C13705" s="319"/>
      <c r="D13705" s="319"/>
    </row>
    <row r="13706" spans="3:4">
      <c r="C13706" s="319"/>
      <c r="D13706" s="319"/>
    </row>
    <row r="13707" spans="3:4">
      <c r="C13707" s="319"/>
      <c r="D13707" s="319"/>
    </row>
    <row r="13708" spans="3:4">
      <c r="C13708" s="319"/>
      <c r="D13708" s="319"/>
    </row>
    <row r="13709" spans="3:4">
      <c r="C13709" s="319"/>
      <c r="D13709" s="319"/>
    </row>
    <row r="13710" spans="3:4">
      <c r="C13710" s="319"/>
      <c r="D13710" s="319"/>
    </row>
    <row r="13711" spans="3:4">
      <c r="C13711" s="319"/>
      <c r="D13711" s="319"/>
    </row>
    <row r="13712" spans="3:4">
      <c r="C13712" s="319"/>
      <c r="D13712" s="319"/>
    </row>
    <row r="13713" spans="3:4">
      <c r="C13713" s="319"/>
      <c r="D13713" s="319"/>
    </row>
    <row r="13714" spans="3:4">
      <c r="C13714" s="319"/>
      <c r="D13714" s="319"/>
    </row>
    <row r="13715" spans="3:4">
      <c r="C13715" s="319"/>
      <c r="D13715" s="319"/>
    </row>
    <row r="13716" spans="3:4">
      <c r="C13716" s="319"/>
      <c r="D13716" s="319"/>
    </row>
    <row r="13717" spans="3:4">
      <c r="C13717" s="319"/>
      <c r="D13717" s="319"/>
    </row>
    <row r="13718" spans="3:4">
      <c r="C13718" s="319"/>
      <c r="D13718" s="319"/>
    </row>
    <row r="13719" spans="3:4">
      <c r="C13719" s="319"/>
      <c r="D13719" s="319"/>
    </row>
    <row r="13720" spans="3:4">
      <c r="C13720" s="319"/>
      <c r="D13720" s="319"/>
    </row>
    <row r="13721" spans="3:4">
      <c r="C13721" s="319"/>
      <c r="D13721" s="319"/>
    </row>
    <row r="13722" spans="3:4">
      <c r="C13722" s="319"/>
      <c r="D13722" s="319"/>
    </row>
    <row r="13723" spans="3:4">
      <c r="C13723" s="319"/>
      <c r="D13723" s="319"/>
    </row>
    <row r="13724" spans="3:4">
      <c r="C13724" s="319"/>
      <c r="D13724" s="319"/>
    </row>
    <row r="13725" spans="3:4">
      <c r="C13725" s="319"/>
      <c r="D13725" s="319"/>
    </row>
    <row r="13726" spans="3:4">
      <c r="C13726" s="319"/>
      <c r="D13726" s="319"/>
    </row>
    <row r="13727" spans="3:4">
      <c r="C13727" s="319"/>
      <c r="D13727" s="319"/>
    </row>
    <row r="13728" spans="3:4">
      <c r="C13728" s="319"/>
      <c r="D13728" s="319"/>
    </row>
    <row r="13729" spans="3:4">
      <c r="C13729" s="319"/>
      <c r="D13729" s="319"/>
    </row>
    <row r="13730" spans="3:4">
      <c r="C13730" s="319"/>
      <c r="D13730" s="319"/>
    </row>
    <row r="13731" spans="3:4">
      <c r="C13731" s="319"/>
      <c r="D13731" s="319"/>
    </row>
    <row r="13732" spans="3:4">
      <c r="C13732" s="319"/>
      <c r="D13732" s="319"/>
    </row>
    <row r="13733" spans="3:4">
      <c r="C13733" s="319"/>
      <c r="D13733" s="319"/>
    </row>
    <row r="13734" spans="3:4">
      <c r="C13734" s="319"/>
      <c r="D13734" s="319"/>
    </row>
    <row r="13735" spans="3:4">
      <c r="C13735" s="319"/>
      <c r="D13735" s="319"/>
    </row>
    <row r="13736" spans="3:4">
      <c r="C13736" s="319"/>
      <c r="D13736" s="319"/>
    </row>
    <row r="13737" spans="3:4">
      <c r="C13737" s="319"/>
      <c r="D13737" s="319"/>
    </row>
    <row r="13738" spans="3:4">
      <c r="C13738" s="319"/>
      <c r="D13738" s="319"/>
    </row>
    <row r="13739" spans="3:4">
      <c r="C13739" s="319"/>
      <c r="D13739" s="319"/>
    </row>
    <row r="13740" spans="3:4">
      <c r="C13740" s="319"/>
      <c r="D13740" s="319"/>
    </row>
    <row r="13741" spans="3:4">
      <c r="C13741" s="319"/>
      <c r="D13741" s="319"/>
    </row>
    <row r="13742" spans="3:4">
      <c r="C13742" s="319"/>
      <c r="D13742" s="319"/>
    </row>
    <row r="13743" spans="3:4">
      <c r="C13743" s="319"/>
      <c r="D13743" s="319"/>
    </row>
    <row r="13744" spans="3:4">
      <c r="C13744" s="319"/>
      <c r="D13744" s="319"/>
    </row>
    <row r="13745" spans="3:4">
      <c r="C13745" s="319"/>
      <c r="D13745" s="319"/>
    </row>
    <row r="13746" spans="3:4">
      <c r="C13746" s="319"/>
      <c r="D13746" s="319"/>
    </row>
    <row r="13747" spans="3:4">
      <c r="C13747" s="319"/>
      <c r="D13747" s="319"/>
    </row>
    <row r="13748" spans="3:4">
      <c r="C13748" s="319"/>
      <c r="D13748" s="319"/>
    </row>
    <row r="13749" spans="3:4">
      <c r="C13749" s="319"/>
      <c r="D13749" s="319"/>
    </row>
    <row r="13750" spans="3:4">
      <c r="C13750" s="319"/>
      <c r="D13750" s="319"/>
    </row>
    <row r="13751" spans="3:4">
      <c r="C13751" s="319"/>
      <c r="D13751" s="319"/>
    </row>
    <row r="13752" spans="3:4">
      <c r="C13752" s="319"/>
      <c r="D13752" s="319"/>
    </row>
    <row r="13753" spans="3:4">
      <c r="C13753" s="319"/>
      <c r="D13753" s="319"/>
    </row>
    <row r="13754" spans="3:4">
      <c r="C13754" s="319"/>
      <c r="D13754" s="319"/>
    </row>
    <row r="13755" spans="3:4">
      <c r="C13755" s="319"/>
      <c r="D13755" s="319"/>
    </row>
    <row r="13756" spans="3:4">
      <c r="C13756" s="319"/>
      <c r="D13756" s="319"/>
    </row>
    <row r="13757" spans="3:4">
      <c r="C13757" s="319"/>
      <c r="D13757" s="319"/>
    </row>
    <row r="13758" spans="3:4">
      <c r="C13758" s="319"/>
      <c r="D13758" s="319"/>
    </row>
    <row r="13759" spans="3:4">
      <c r="C13759" s="319"/>
      <c r="D13759" s="319"/>
    </row>
    <row r="13760" spans="3:4">
      <c r="C13760" s="319"/>
      <c r="D13760" s="319"/>
    </row>
    <row r="13761" spans="3:4">
      <c r="C13761" s="319"/>
      <c r="D13761" s="319"/>
    </row>
    <row r="13762" spans="3:4">
      <c r="C13762" s="319"/>
      <c r="D13762" s="319"/>
    </row>
    <row r="13763" spans="3:4">
      <c r="C13763" s="319"/>
      <c r="D13763" s="319"/>
    </row>
    <row r="13764" spans="3:4">
      <c r="C13764" s="319"/>
      <c r="D13764" s="319"/>
    </row>
    <row r="13765" spans="3:4">
      <c r="C13765" s="319"/>
      <c r="D13765" s="319"/>
    </row>
    <row r="13766" spans="3:4">
      <c r="C13766" s="319"/>
      <c r="D13766" s="319"/>
    </row>
    <row r="13767" spans="3:4">
      <c r="C13767" s="319"/>
      <c r="D13767" s="319"/>
    </row>
    <row r="13768" spans="3:4">
      <c r="C13768" s="319"/>
      <c r="D13768" s="319"/>
    </row>
    <row r="13769" spans="3:4">
      <c r="C13769" s="319"/>
      <c r="D13769" s="319"/>
    </row>
    <row r="13770" spans="3:4">
      <c r="C13770" s="319"/>
      <c r="D13770" s="319"/>
    </row>
    <row r="13771" spans="3:4">
      <c r="C13771" s="319"/>
      <c r="D13771" s="319"/>
    </row>
    <row r="13772" spans="3:4">
      <c r="C13772" s="319"/>
      <c r="D13772" s="319"/>
    </row>
    <row r="13773" spans="3:4">
      <c r="C13773" s="319"/>
      <c r="D13773" s="319"/>
    </row>
    <row r="13774" spans="3:4">
      <c r="C13774" s="319"/>
      <c r="D13774" s="319"/>
    </row>
    <row r="13775" spans="3:4">
      <c r="C13775" s="319"/>
      <c r="D13775" s="319"/>
    </row>
    <row r="13776" spans="3:4">
      <c r="C13776" s="319"/>
      <c r="D13776" s="319"/>
    </row>
    <row r="13777" spans="3:4">
      <c r="C13777" s="319"/>
      <c r="D13777" s="319"/>
    </row>
    <row r="13778" spans="3:4">
      <c r="C13778" s="319"/>
      <c r="D13778" s="319"/>
    </row>
    <row r="13779" spans="3:4">
      <c r="C13779" s="319"/>
      <c r="D13779" s="319"/>
    </row>
    <row r="13780" spans="3:4">
      <c r="C13780" s="319"/>
      <c r="D13780" s="319"/>
    </row>
    <row r="13781" spans="3:4">
      <c r="C13781" s="319"/>
      <c r="D13781" s="319"/>
    </row>
    <row r="13782" spans="3:4">
      <c r="C13782" s="319"/>
      <c r="D13782" s="319"/>
    </row>
    <row r="13783" spans="3:4">
      <c r="C13783" s="319"/>
      <c r="D13783" s="319"/>
    </row>
    <row r="13784" spans="3:4">
      <c r="C13784" s="319"/>
      <c r="D13784" s="319"/>
    </row>
    <row r="13785" spans="3:4">
      <c r="C13785" s="319"/>
      <c r="D13785" s="319"/>
    </row>
    <row r="13786" spans="3:4">
      <c r="C13786" s="319"/>
      <c r="D13786" s="319"/>
    </row>
    <row r="13787" spans="3:4">
      <c r="C13787" s="319"/>
      <c r="D13787" s="319"/>
    </row>
    <row r="13788" spans="3:4">
      <c r="C13788" s="319"/>
      <c r="D13788" s="319"/>
    </row>
    <row r="13789" spans="3:4">
      <c r="C13789" s="319"/>
      <c r="D13789" s="319"/>
    </row>
    <row r="13790" spans="3:4">
      <c r="C13790" s="319"/>
      <c r="D13790" s="319"/>
    </row>
    <row r="13791" spans="3:4">
      <c r="C13791" s="319"/>
      <c r="D13791" s="319"/>
    </row>
    <row r="13792" spans="3:4">
      <c r="C13792" s="319"/>
      <c r="D13792" s="319"/>
    </row>
    <row r="13793" spans="3:4">
      <c r="C13793" s="319"/>
      <c r="D13793" s="319"/>
    </row>
    <row r="13794" spans="3:4">
      <c r="C13794" s="319"/>
      <c r="D13794" s="319"/>
    </row>
    <row r="13795" spans="3:4">
      <c r="C13795" s="319"/>
      <c r="D13795" s="319"/>
    </row>
    <row r="13796" spans="3:4">
      <c r="C13796" s="319"/>
      <c r="D13796" s="319"/>
    </row>
    <row r="13797" spans="3:4">
      <c r="C13797" s="319"/>
      <c r="D13797" s="319"/>
    </row>
    <row r="13798" spans="3:4">
      <c r="C13798" s="319"/>
      <c r="D13798" s="319"/>
    </row>
    <row r="13799" spans="3:4">
      <c r="C13799" s="319"/>
      <c r="D13799" s="319"/>
    </row>
    <row r="13800" spans="3:4">
      <c r="C13800" s="319"/>
      <c r="D13800" s="319"/>
    </row>
    <row r="13801" spans="3:4">
      <c r="C13801" s="319"/>
      <c r="D13801" s="319"/>
    </row>
    <row r="13802" spans="3:4">
      <c r="C13802" s="319"/>
      <c r="D13802" s="319"/>
    </row>
    <row r="13803" spans="3:4">
      <c r="C13803" s="319"/>
      <c r="D13803" s="319"/>
    </row>
    <row r="13804" spans="3:4">
      <c r="C13804" s="319"/>
      <c r="D13804" s="319"/>
    </row>
    <row r="13805" spans="3:4">
      <c r="C13805" s="319"/>
      <c r="D13805" s="319"/>
    </row>
    <row r="13806" spans="3:4">
      <c r="C13806" s="319"/>
      <c r="D13806" s="319"/>
    </row>
    <row r="13807" spans="3:4">
      <c r="C13807" s="319"/>
      <c r="D13807" s="319"/>
    </row>
    <row r="13808" spans="3:4">
      <c r="C13808" s="319"/>
      <c r="D13808" s="319"/>
    </row>
    <row r="13809" spans="3:4">
      <c r="C13809" s="319"/>
      <c r="D13809" s="319"/>
    </row>
    <row r="13810" spans="3:4">
      <c r="C13810" s="319"/>
      <c r="D13810" s="319"/>
    </row>
    <row r="13811" spans="3:4">
      <c r="C13811" s="319"/>
      <c r="D13811" s="319"/>
    </row>
    <row r="13812" spans="3:4">
      <c r="C13812" s="319"/>
      <c r="D13812" s="319"/>
    </row>
    <row r="13813" spans="3:4">
      <c r="C13813" s="319"/>
      <c r="D13813" s="319"/>
    </row>
    <row r="13814" spans="3:4">
      <c r="C13814" s="319"/>
      <c r="D13814" s="319"/>
    </row>
    <row r="13815" spans="3:4">
      <c r="C13815" s="319"/>
      <c r="D13815" s="319"/>
    </row>
    <row r="13816" spans="3:4">
      <c r="C13816" s="319"/>
      <c r="D13816" s="319"/>
    </row>
    <row r="13817" spans="3:4">
      <c r="C13817" s="319"/>
      <c r="D13817" s="319"/>
    </row>
    <row r="13818" spans="3:4">
      <c r="C13818" s="319"/>
      <c r="D13818" s="319"/>
    </row>
    <row r="13819" spans="3:4">
      <c r="C13819" s="319"/>
      <c r="D13819" s="319"/>
    </row>
    <row r="13820" spans="3:4">
      <c r="C13820" s="319"/>
      <c r="D13820" s="319"/>
    </row>
    <row r="13821" spans="3:4">
      <c r="C13821" s="319"/>
      <c r="D13821" s="319"/>
    </row>
    <row r="13822" spans="3:4">
      <c r="C13822" s="319"/>
      <c r="D13822" s="319"/>
    </row>
    <row r="13823" spans="3:4">
      <c r="C13823" s="319"/>
      <c r="D13823" s="319"/>
    </row>
    <row r="13824" spans="3:4">
      <c r="C13824" s="319"/>
      <c r="D13824" s="319"/>
    </row>
    <row r="13825" spans="3:4">
      <c r="C13825" s="319"/>
      <c r="D13825" s="319"/>
    </row>
    <row r="13826" spans="3:4">
      <c r="C13826" s="319"/>
      <c r="D13826" s="319"/>
    </row>
    <row r="13827" spans="3:4">
      <c r="C13827" s="319"/>
      <c r="D13827" s="319"/>
    </row>
    <row r="13828" spans="3:4">
      <c r="C13828" s="319"/>
      <c r="D13828" s="319"/>
    </row>
    <row r="13829" spans="3:4">
      <c r="C13829" s="319"/>
      <c r="D13829" s="319"/>
    </row>
    <row r="13830" spans="3:4">
      <c r="C13830" s="319"/>
      <c r="D13830" s="319"/>
    </row>
    <row r="13831" spans="3:4">
      <c r="C13831" s="319"/>
      <c r="D13831" s="319"/>
    </row>
    <row r="13832" spans="3:4">
      <c r="C13832" s="319"/>
      <c r="D13832" s="319"/>
    </row>
    <row r="13833" spans="3:4">
      <c r="C13833" s="319"/>
      <c r="D13833" s="319"/>
    </row>
    <row r="13834" spans="3:4">
      <c r="C13834" s="319"/>
      <c r="D13834" s="319"/>
    </row>
    <row r="13835" spans="3:4">
      <c r="C13835" s="319"/>
      <c r="D13835" s="319"/>
    </row>
    <row r="13836" spans="3:4">
      <c r="C13836" s="319"/>
      <c r="D13836" s="319"/>
    </row>
    <row r="13837" spans="3:4">
      <c r="C13837" s="319"/>
      <c r="D13837" s="319"/>
    </row>
    <row r="13838" spans="3:4">
      <c r="C13838" s="319"/>
      <c r="D13838" s="319"/>
    </row>
    <row r="13839" spans="3:4">
      <c r="C13839" s="319"/>
      <c r="D13839" s="319"/>
    </row>
    <row r="13840" spans="3:4">
      <c r="C13840" s="319"/>
      <c r="D13840" s="319"/>
    </row>
    <row r="13841" spans="3:4">
      <c r="C13841" s="319"/>
      <c r="D13841" s="319"/>
    </row>
    <row r="13842" spans="3:4">
      <c r="C13842" s="319"/>
      <c r="D13842" s="319"/>
    </row>
    <row r="13843" spans="3:4">
      <c r="C13843" s="319"/>
      <c r="D13843" s="319"/>
    </row>
    <row r="13844" spans="3:4">
      <c r="C13844" s="319"/>
      <c r="D13844" s="319"/>
    </row>
    <row r="13845" spans="3:4">
      <c r="C13845" s="319"/>
      <c r="D13845" s="319"/>
    </row>
    <row r="13846" spans="3:4">
      <c r="C13846" s="319"/>
      <c r="D13846" s="319"/>
    </row>
    <row r="13847" spans="3:4">
      <c r="C13847" s="319"/>
      <c r="D13847" s="319"/>
    </row>
    <row r="13848" spans="3:4">
      <c r="C13848" s="319"/>
      <c r="D13848" s="319"/>
    </row>
    <row r="13849" spans="3:4">
      <c r="C13849" s="319"/>
      <c r="D13849" s="319"/>
    </row>
    <row r="13850" spans="3:4">
      <c r="C13850" s="319"/>
      <c r="D13850" s="319"/>
    </row>
    <row r="13851" spans="3:4">
      <c r="C13851" s="319"/>
      <c r="D13851" s="319"/>
    </row>
    <row r="13852" spans="3:4">
      <c r="C13852" s="319"/>
      <c r="D13852" s="319"/>
    </row>
    <row r="13853" spans="3:4">
      <c r="C13853" s="319"/>
      <c r="D13853" s="319"/>
    </row>
    <row r="13854" spans="3:4">
      <c r="C13854" s="319"/>
      <c r="D13854" s="319"/>
    </row>
    <row r="13855" spans="3:4">
      <c r="C13855" s="319"/>
      <c r="D13855" s="319"/>
    </row>
    <row r="13856" spans="3:4">
      <c r="C13856" s="319"/>
      <c r="D13856" s="319"/>
    </row>
    <row r="13857" spans="3:4">
      <c r="C13857" s="319"/>
      <c r="D13857" s="319"/>
    </row>
    <row r="13858" spans="3:4">
      <c r="C13858" s="319"/>
      <c r="D13858" s="319"/>
    </row>
    <row r="13859" spans="3:4">
      <c r="C13859" s="319"/>
      <c r="D13859" s="319"/>
    </row>
    <row r="13860" spans="3:4">
      <c r="C13860" s="319"/>
      <c r="D13860" s="319"/>
    </row>
    <row r="13861" spans="3:4">
      <c r="C13861" s="319"/>
      <c r="D13861" s="319"/>
    </row>
    <row r="13862" spans="3:4">
      <c r="C13862" s="319"/>
      <c r="D13862" s="319"/>
    </row>
    <row r="13863" spans="3:4">
      <c r="C13863" s="319"/>
      <c r="D13863" s="319"/>
    </row>
    <row r="13864" spans="3:4">
      <c r="C13864" s="319"/>
      <c r="D13864" s="319"/>
    </row>
    <row r="13865" spans="3:4">
      <c r="C13865" s="319"/>
      <c r="D13865" s="319"/>
    </row>
    <row r="13866" spans="3:4">
      <c r="C13866" s="319"/>
      <c r="D13866" s="319"/>
    </row>
    <row r="13867" spans="3:4">
      <c r="C13867" s="319"/>
      <c r="D13867" s="319"/>
    </row>
    <row r="13868" spans="3:4">
      <c r="C13868" s="319"/>
      <c r="D13868" s="319"/>
    </row>
    <row r="13869" spans="3:4">
      <c r="C13869" s="319"/>
      <c r="D13869" s="319"/>
    </row>
    <row r="13870" spans="3:4">
      <c r="C13870" s="319"/>
      <c r="D13870" s="319"/>
    </row>
    <row r="13871" spans="3:4">
      <c r="C13871" s="319"/>
      <c r="D13871" s="319"/>
    </row>
    <row r="13872" spans="3:4">
      <c r="C13872" s="319"/>
      <c r="D13872" s="319"/>
    </row>
    <row r="13873" spans="3:4">
      <c r="C13873" s="319"/>
      <c r="D13873" s="319"/>
    </row>
    <row r="13874" spans="3:4">
      <c r="C13874" s="319"/>
      <c r="D13874" s="319"/>
    </row>
    <row r="13875" spans="3:4">
      <c r="C13875" s="319"/>
      <c r="D13875" s="319"/>
    </row>
    <row r="13876" spans="3:4">
      <c r="C13876" s="319"/>
      <c r="D13876" s="319"/>
    </row>
    <row r="13877" spans="3:4">
      <c r="C13877" s="319"/>
      <c r="D13877" s="319"/>
    </row>
    <row r="13878" spans="3:4">
      <c r="C13878" s="319"/>
      <c r="D13878" s="319"/>
    </row>
    <row r="13879" spans="3:4">
      <c r="C13879" s="319"/>
      <c r="D13879" s="319"/>
    </row>
    <row r="13880" spans="3:4">
      <c r="C13880" s="319"/>
      <c r="D13880" s="319"/>
    </row>
    <row r="13881" spans="3:4">
      <c r="C13881" s="319"/>
      <c r="D13881" s="319"/>
    </row>
    <row r="13882" spans="3:4">
      <c r="C13882" s="319"/>
      <c r="D13882" s="319"/>
    </row>
    <row r="13883" spans="3:4">
      <c r="C13883" s="319"/>
      <c r="D13883" s="319"/>
    </row>
    <row r="13884" spans="3:4">
      <c r="C13884" s="319"/>
      <c r="D13884" s="319"/>
    </row>
    <row r="13885" spans="3:4">
      <c r="C13885" s="319"/>
      <c r="D13885" s="319"/>
    </row>
    <row r="13886" spans="3:4">
      <c r="C13886" s="319"/>
      <c r="D13886" s="319"/>
    </row>
    <row r="13887" spans="3:4">
      <c r="C13887" s="319"/>
      <c r="D13887" s="319"/>
    </row>
    <row r="13888" spans="3:4">
      <c r="C13888" s="319"/>
      <c r="D13888" s="319"/>
    </row>
    <row r="13889" spans="3:4">
      <c r="C13889" s="319"/>
      <c r="D13889" s="319"/>
    </row>
    <row r="13890" spans="3:4">
      <c r="C13890" s="319"/>
      <c r="D13890" s="319"/>
    </row>
    <row r="13891" spans="3:4">
      <c r="C13891" s="319"/>
      <c r="D13891" s="319"/>
    </row>
    <row r="13892" spans="3:4">
      <c r="C13892" s="319"/>
      <c r="D13892" s="319"/>
    </row>
    <row r="13893" spans="3:4">
      <c r="C13893" s="319"/>
      <c r="D13893" s="319"/>
    </row>
    <row r="13894" spans="3:4">
      <c r="C13894" s="319"/>
      <c r="D13894" s="319"/>
    </row>
    <row r="13895" spans="3:4">
      <c r="C13895" s="319"/>
      <c r="D13895" s="319"/>
    </row>
    <row r="13896" spans="3:4">
      <c r="C13896" s="319"/>
      <c r="D13896" s="319"/>
    </row>
    <row r="13897" spans="3:4">
      <c r="C13897" s="319"/>
      <c r="D13897" s="319"/>
    </row>
    <row r="13898" spans="3:4">
      <c r="C13898" s="319"/>
      <c r="D13898" s="319"/>
    </row>
    <row r="13899" spans="3:4">
      <c r="C13899" s="319"/>
      <c r="D13899" s="319"/>
    </row>
    <row r="13900" spans="3:4">
      <c r="C13900" s="319"/>
      <c r="D13900" s="319"/>
    </row>
    <row r="13901" spans="3:4">
      <c r="C13901" s="319"/>
      <c r="D13901" s="319"/>
    </row>
    <row r="13902" spans="3:4">
      <c r="C13902" s="319"/>
      <c r="D13902" s="319"/>
    </row>
    <row r="13903" spans="3:4">
      <c r="C13903" s="319"/>
      <c r="D13903" s="319"/>
    </row>
    <row r="13904" spans="3:4">
      <c r="C13904" s="319"/>
      <c r="D13904" s="319"/>
    </row>
    <row r="13905" spans="3:4">
      <c r="C13905" s="319"/>
      <c r="D13905" s="319"/>
    </row>
    <row r="13906" spans="3:4">
      <c r="C13906" s="319"/>
      <c r="D13906" s="319"/>
    </row>
    <row r="13907" spans="3:4">
      <c r="C13907" s="319"/>
      <c r="D13907" s="319"/>
    </row>
    <row r="13908" spans="3:4">
      <c r="C13908" s="319"/>
      <c r="D13908" s="319"/>
    </row>
    <row r="13909" spans="3:4">
      <c r="C13909" s="319"/>
      <c r="D13909" s="319"/>
    </row>
    <row r="13910" spans="3:4">
      <c r="C13910" s="319"/>
      <c r="D13910" s="319"/>
    </row>
    <row r="13911" spans="3:4">
      <c r="C13911" s="319"/>
      <c r="D13911" s="319"/>
    </row>
    <row r="13912" spans="3:4">
      <c r="C13912" s="319"/>
      <c r="D13912" s="319"/>
    </row>
    <row r="13913" spans="3:4">
      <c r="C13913" s="319"/>
      <c r="D13913" s="319"/>
    </row>
    <row r="13914" spans="3:4">
      <c r="C13914" s="319"/>
      <c r="D13914" s="319"/>
    </row>
    <row r="13915" spans="3:4">
      <c r="C13915" s="319"/>
      <c r="D13915" s="319"/>
    </row>
    <row r="13916" spans="3:4">
      <c r="C13916" s="319"/>
      <c r="D13916" s="319"/>
    </row>
    <row r="13917" spans="3:4">
      <c r="C13917" s="319"/>
      <c r="D13917" s="319"/>
    </row>
    <row r="13918" spans="3:4">
      <c r="C13918" s="319"/>
      <c r="D13918" s="319"/>
    </row>
    <row r="13919" spans="3:4">
      <c r="C13919" s="319"/>
      <c r="D13919" s="319"/>
    </row>
    <row r="13920" spans="3:4">
      <c r="C13920" s="319"/>
      <c r="D13920" s="319"/>
    </row>
    <row r="13921" spans="3:4">
      <c r="C13921" s="319"/>
      <c r="D13921" s="319"/>
    </row>
    <row r="13922" spans="3:4">
      <c r="C13922" s="319"/>
      <c r="D13922" s="319"/>
    </row>
    <row r="13923" spans="3:4">
      <c r="C13923" s="319"/>
      <c r="D13923" s="319"/>
    </row>
    <row r="13924" spans="3:4">
      <c r="C13924" s="319"/>
      <c r="D13924" s="319"/>
    </row>
    <row r="13925" spans="3:4">
      <c r="C13925" s="319"/>
      <c r="D13925" s="319"/>
    </row>
    <row r="13926" spans="3:4">
      <c r="C13926" s="319"/>
      <c r="D13926" s="319"/>
    </row>
    <row r="13927" spans="3:4">
      <c r="C13927" s="319"/>
      <c r="D13927" s="319"/>
    </row>
    <row r="13928" spans="3:4">
      <c r="C13928" s="319"/>
      <c r="D13928" s="319"/>
    </row>
    <row r="13929" spans="3:4">
      <c r="C13929" s="319"/>
      <c r="D13929" s="319"/>
    </row>
    <row r="13930" spans="3:4">
      <c r="C13930" s="319"/>
      <c r="D13930" s="319"/>
    </row>
    <row r="13931" spans="3:4">
      <c r="C13931" s="319"/>
      <c r="D13931" s="319"/>
    </row>
    <row r="13932" spans="3:4">
      <c r="C13932" s="319"/>
      <c r="D13932" s="319"/>
    </row>
    <row r="13933" spans="3:4">
      <c r="C13933" s="319"/>
      <c r="D13933" s="319"/>
    </row>
    <row r="13934" spans="3:4">
      <c r="C13934" s="319"/>
      <c r="D13934" s="319"/>
    </row>
    <row r="13935" spans="3:4">
      <c r="C13935" s="319"/>
      <c r="D13935" s="319"/>
    </row>
    <row r="13936" spans="3:4">
      <c r="C13936" s="319"/>
      <c r="D13936" s="319"/>
    </row>
    <row r="13937" spans="3:4">
      <c r="C13937" s="319"/>
      <c r="D13937" s="319"/>
    </row>
    <row r="13938" spans="3:4">
      <c r="C13938" s="319"/>
      <c r="D13938" s="319"/>
    </row>
    <row r="13939" spans="3:4">
      <c r="C13939" s="319"/>
      <c r="D13939" s="319"/>
    </row>
    <row r="13940" spans="3:4">
      <c r="C13940" s="319"/>
      <c r="D13940" s="319"/>
    </row>
    <row r="13941" spans="3:4">
      <c r="C13941" s="319"/>
      <c r="D13941" s="319"/>
    </row>
    <row r="13942" spans="3:4">
      <c r="C13942" s="319"/>
      <c r="D13942" s="319"/>
    </row>
    <row r="13943" spans="3:4">
      <c r="C13943" s="319"/>
      <c r="D13943" s="319"/>
    </row>
    <row r="13944" spans="3:4">
      <c r="C13944" s="319"/>
      <c r="D13944" s="319"/>
    </row>
    <row r="13945" spans="3:4">
      <c r="C13945" s="319"/>
      <c r="D13945" s="319"/>
    </row>
    <row r="13946" spans="3:4">
      <c r="C13946" s="319"/>
      <c r="D13946" s="319"/>
    </row>
    <row r="13947" spans="3:4">
      <c r="C13947" s="319"/>
      <c r="D13947" s="319"/>
    </row>
    <row r="13948" spans="3:4">
      <c r="C13948" s="319"/>
      <c r="D13948" s="319"/>
    </row>
    <row r="13949" spans="3:4">
      <c r="C13949" s="319"/>
      <c r="D13949" s="319"/>
    </row>
    <row r="13950" spans="3:4">
      <c r="C13950" s="319"/>
      <c r="D13950" s="319"/>
    </row>
    <row r="13951" spans="3:4">
      <c r="C13951" s="319"/>
      <c r="D13951" s="319"/>
    </row>
    <row r="13952" spans="3:4">
      <c r="C13952" s="319"/>
      <c r="D13952" s="319"/>
    </row>
    <row r="13953" spans="3:4">
      <c r="C13953" s="319"/>
      <c r="D13953" s="319"/>
    </row>
    <row r="13954" spans="3:4">
      <c r="C13954" s="319"/>
      <c r="D13954" s="319"/>
    </row>
    <row r="13955" spans="3:4">
      <c r="C13955" s="319"/>
      <c r="D13955" s="319"/>
    </row>
    <row r="13956" spans="3:4">
      <c r="C13956" s="319"/>
      <c r="D13956" s="319"/>
    </row>
    <row r="13957" spans="3:4">
      <c r="C13957" s="319"/>
      <c r="D13957" s="319"/>
    </row>
    <row r="13958" spans="3:4">
      <c r="C13958" s="319"/>
      <c r="D13958" s="319"/>
    </row>
    <row r="13959" spans="3:4">
      <c r="C13959" s="319"/>
      <c r="D13959" s="319"/>
    </row>
    <row r="13960" spans="3:4">
      <c r="C13960" s="319"/>
      <c r="D13960" s="319"/>
    </row>
    <row r="13961" spans="3:4">
      <c r="C13961" s="319"/>
      <c r="D13961" s="319"/>
    </row>
    <row r="13962" spans="3:4">
      <c r="C13962" s="319"/>
      <c r="D13962" s="319"/>
    </row>
    <row r="13963" spans="3:4">
      <c r="C13963" s="319"/>
      <c r="D13963" s="319"/>
    </row>
    <row r="13964" spans="3:4">
      <c r="C13964" s="319"/>
      <c r="D13964" s="319"/>
    </row>
    <row r="13965" spans="3:4">
      <c r="C13965" s="319"/>
      <c r="D13965" s="319"/>
    </row>
    <row r="13966" spans="3:4">
      <c r="C13966" s="319"/>
      <c r="D13966" s="319"/>
    </row>
    <row r="13967" spans="3:4">
      <c r="C13967" s="319"/>
      <c r="D13967" s="319"/>
    </row>
    <row r="13968" spans="3:4">
      <c r="C13968" s="319"/>
      <c r="D13968" s="319"/>
    </row>
    <row r="13969" spans="3:4">
      <c r="C13969" s="319"/>
      <c r="D13969" s="319"/>
    </row>
    <row r="13970" spans="3:4">
      <c r="C13970" s="319"/>
      <c r="D13970" s="319"/>
    </row>
    <row r="13971" spans="3:4">
      <c r="C13971" s="319"/>
      <c r="D13971" s="319"/>
    </row>
    <row r="13972" spans="3:4">
      <c r="C13972" s="319"/>
      <c r="D13972" s="319"/>
    </row>
    <row r="13973" spans="3:4">
      <c r="C13973" s="319"/>
      <c r="D13973" s="319"/>
    </row>
    <row r="13974" spans="3:4">
      <c r="C13974" s="319"/>
      <c r="D13974" s="319"/>
    </row>
    <row r="13975" spans="3:4">
      <c r="C13975" s="319"/>
      <c r="D13975" s="319"/>
    </row>
    <row r="13976" spans="3:4">
      <c r="C13976" s="319"/>
      <c r="D13976" s="319"/>
    </row>
    <row r="13977" spans="3:4">
      <c r="C13977" s="319"/>
      <c r="D13977" s="319"/>
    </row>
    <row r="13978" spans="3:4">
      <c r="C13978" s="319"/>
      <c r="D13978" s="319"/>
    </row>
    <row r="13979" spans="3:4">
      <c r="C13979" s="319"/>
      <c r="D13979" s="319"/>
    </row>
    <row r="13980" spans="3:4">
      <c r="C13980" s="319"/>
      <c r="D13980" s="319"/>
    </row>
    <row r="13981" spans="3:4">
      <c r="C13981" s="319"/>
      <c r="D13981" s="319"/>
    </row>
    <row r="13982" spans="3:4">
      <c r="C13982" s="319"/>
      <c r="D13982" s="319"/>
    </row>
    <row r="13983" spans="3:4">
      <c r="C13983" s="319"/>
      <c r="D13983" s="319"/>
    </row>
    <row r="13984" spans="3:4">
      <c r="C13984" s="319"/>
      <c r="D13984" s="319"/>
    </row>
    <row r="13985" spans="3:4">
      <c r="C13985" s="319"/>
      <c r="D13985" s="319"/>
    </row>
    <row r="13986" spans="3:4">
      <c r="C13986" s="319"/>
      <c r="D13986" s="319"/>
    </row>
    <row r="13987" spans="3:4">
      <c r="C13987" s="319"/>
      <c r="D13987" s="319"/>
    </row>
    <row r="13988" spans="3:4">
      <c r="C13988" s="319"/>
      <c r="D13988" s="319"/>
    </row>
    <row r="13989" spans="3:4">
      <c r="C13989" s="319"/>
      <c r="D13989" s="319"/>
    </row>
    <row r="13990" spans="3:4">
      <c r="C13990" s="319"/>
      <c r="D13990" s="319"/>
    </row>
    <row r="13991" spans="3:4">
      <c r="C13991" s="319"/>
      <c r="D13991" s="319"/>
    </row>
    <row r="13992" spans="3:4">
      <c r="C13992" s="319"/>
      <c r="D13992" s="319"/>
    </row>
    <row r="13993" spans="3:4">
      <c r="C13993" s="319"/>
      <c r="D13993" s="319"/>
    </row>
    <row r="13994" spans="3:4">
      <c r="C13994" s="319"/>
      <c r="D13994" s="319"/>
    </row>
    <row r="13995" spans="3:4">
      <c r="C13995" s="319"/>
      <c r="D13995" s="319"/>
    </row>
    <row r="13996" spans="3:4">
      <c r="C13996" s="319"/>
      <c r="D13996" s="319"/>
    </row>
    <row r="13997" spans="3:4">
      <c r="C13997" s="319"/>
      <c r="D13997" s="319"/>
    </row>
    <row r="13998" spans="3:4">
      <c r="C13998" s="319"/>
      <c r="D13998" s="319"/>
    </row>
    <row r="13999" spans="3:4">
      <c r="C13999" s="319"/>
      <c r="D13999" s="319"/>
    </row>
    <row r="14000" spans="3:4">
      <c r="C14000" s="319"/>
      <c r="D14000" s="319"/>
    </row>
    <row r="14001" spans="3:4">
      <c r="C14001" s="319"/>
      <c r="D14001" s="319"/>
    </row>
    <row r="14002" spans="3:4">
      <c r="C14002" s="319"/>
      <c r="D14002" s="319"/>
    </row>
    <row r="14003" spans="3:4">
      <c r="C14003" s="319"/>
      <c r="D14003" s="319"/>
    </row>
    <row r="14004" spans="3:4">
      <c r="C14004" s="319"/>
      <c r="D14004" s="319"/>
    </row>
    <row r="14005" spans="3:4">
      <c r="C14005" s="319"/>
      <c r="D14005" s="319"/>
    </row>
    <row r="14006" spans="3:4">
      <c r="C14006" s="319"/>
      <c r="D14006" s="319"/>
    </row>
    <row r="14007" spans="3:4">
      <c r="C14007" s="319"/>
      <c r="D14007" s="319"/>
    </row>
    <row r="14008" spans="3:4">
      <c r="C14008" s="319"/>
      <c r="D14008" s="319"/>
    </row>
    <row r="14009" spans="3:4">
      <c r="C14009" s="319"/>
      <c r="D14009" s="319"/>
    </row>
    <row r="14010" spans="3:4">
      <c r="C14010" s="319"/>
      <c r="D14010" s="319"/>
    </row>
    <row r="14011" spans="3:4">
      <c r="C14011" s="319"/>
      <c r="D14011" s="319"/>
    </row>
    <row r="14012" spans="3:4">
      <c r="C14012" s="319"/>
      <c r="D14012" s="319"/>
    </row>
    <row r="14013" spans="3:4">
      <c r="C14013" s="319"/>
      <c r="D14013" s="319"/>
    </row>
    <row r="14014" spans="3:4">
      <c r="C14014" s="319"/>
      <c r="D14014" s="319"/>
    </row>
    <row r="14015" spans="3:4">
      <c r="C14015" s="319"/>
      <c r="D14015" s="319"/>
    </row>
    <row r="14016" spans="3:4">
      <c r="C14016" s="319"/>
      <c r="D14016" s="319"/>
    </row>
    <row r="14017" spans="3:4">
      <c r="C14017" s="319"/>
      <c r="D14017" s="319"/>
    </row>
    <row r="14018" spans="3:4">
      <c r="C14018" s="319"/>
      <c r="D14018" s="319"/>
    </row>
    <row r="14019" spans="3:4">
      <c r="C14019" s="319"/>
      <c r="D14019" s="319"/>
    </row>
    <row r="14020" spans="3:4">
      <c r="C14020" s="319"/>
      <c r="D14020" s="319"/>
    </row>
    <row r="14021" spans="3:4">
      <c r="C14021" s="319"/>
      <c r="D14021" s="319"/>
    </row>
    <row r="14022" spans="3:4">
      <c r="C14022" s="319"/>
      <c r="D14022" s="319"/>
    </row>
    <row r="14023" spans="3:4">
      <c r="C14023" s="319"/>
      <c r="D14023" s="319"/>
    </row>
    <row r="14024" spans="3:4">
      <c r="C14024" s="319"/>
      <c r="D14024" s="319"/>
    </row>
    <row r="14025" spans="3:4">
      <c r="C14025" s="319"/>
      <c r="D14025" s="319"/>
    </row>
    <row r="14026" spans="3:4">
      <c r="C14026" s="319"/>
      <c r="D14026" s="319"/>
    </row>
    <row r="14027" spans="3:4">
      <c r="C14027" s="319"/>
      <c r="D14027" s="319"/>
    </row>
    <row r="14028" spans="3:4">
      <c r="C14028" s="319"/>
      <c r="D14028" s="319"/>
    </row>
    <row r="14029" spans="3:4">
      <c r="C14029" s="319"/>
      <c r="D14029" s="319"/>
    </row>
    <row r="14030" spans="3:4">
      <c r="C14030" s="319"/>
      <c r="D14030" s="319"/>
    </row>
    <row r="14031" spans="3:4">
      <c r="C14031" s="319"/>
      <c r="D14031" s="319"/>
    </row>
    <row r="14032" spans="3:4">
      <c r="C14032" s="319"/>
      <c r="D14032" s="319"/>
    </row>
    <row r="14033" spans="3:4">
      <c r="C14033" s="319"/>
      <c r="D14033" s="319"/>
    </row>
    <row r="14034" spans="3:4">
      <c r="C14034" s="319"/>
      <c r="D14034" s="319"/>
    </row>
    <row r="14035" spans="3:4">
      <c r="C14035" s="319"/>
      <c r="D14035" s="319"/>
    </row>
    <row r="14036" spans="3:4">
      <c r="C14036" s="319"/>
      <c r="D14036" s="319"/>
    </row>
    <row r="14037" spans="3:4">
      <c r="C14037" s="319"/>
      <c r="D14037" s="319"/>
    </row>
    <row r="14038" spans="3:4">
      <c r="C14038" s="319"/>
      <c r="D14038" s="319"/>
    </row>
    <row r="14039" spans="3:4">
      <c r="C14039" s="319"/>
      <c r="D14039" s="319"/>
    </row>
    <row r="14040" spans="3:4">
      <c r="C14040" s="319"/>
      <c r="D14040" s="319"/>
    </row>
    <row r="14041" spans="3:4">
      <c r="C14041" s="319"/>
      <c r="D14041" s="319"/>
    </row>
    <row r="14042" spans="3:4">
      <c r="C14042" s="319"/>
      <c r="D14042" s="319"/>
    </row>
    <row r="14043" spans="3:4">
      <c r="C14043" s="319"/>
      <c r="D14043" s="319"/>
    </row>
    <row r="14044" spans="3:4">
      <c r="C14044" s="319"/>
      <c r="D14044" s="319"/>
    </row>
    <row r="14045" spans="3:4">
      <c r="C14045" s="319"/>
      <c r="D14045" s="319"/>
    </row>
    <row r="14046" spans="3:4">
      <c r="C14046" s="319"/>
      <c r="D14046" s="319"/>
    </row>
    <row r="14047" spans="3:4">
      <c r="C14047" s="319"/>
      <c r="D14047" s="319"/>
    </row>
    <row r="14048" spans="3:4">
      <c r="C14048" s="319"/>
      <c r="D14048" s="319"/>
    </row>
    <row r="14049" spans="3:4">
      <c r="C14049" s="319"/>
      <c r="D14049" s="319"/>
    </row>
    <row r="14050" spans="3:4">
      <c r="C14050" s="319"/>
      <c r="D14050" s="319"/>
    </row>
    <row r="14051" spans="3:4">
      <c r="C14051" s="319"/>
      <c r="D14051" s="319"/>
    </row>
    <row r="14052" spans="3:4">
      <c r="C14052" s="319"/>
      <c r="D14052" s="319"/>
    </row>
    <row r="14053" spans="3:4">
      <c r="C14053" s="319"/>
      <c r="D14053" s="319"/>
    </row>
    <row r="14054" spans="3:4">
      <c r="C14054" s="319"/>
      <c r="D14054" s="319"/>
    </row>
    <row r="14055" spans="3:4">
      <c r="C14055" s="319"/>
      <c r="D14055" s="319"/>
    </row>
    <row r="14056" spans="3:4">
      <c r="C14056" s="319"/>
      <c r="D14056" s="319"/>
    </row>
    <row r="14057" spans="3:4">
      <c r="C14057" s="319"/>
      <c r="D14057" s="319"/>
    </row>
    <row r="14058" spans="3:4">
      <c r="C14058" s="319"/>
      <c r="D14058" s="319"/>
    </row>
    <row r="14059" spans="3:4">
      <c r="C14059" s="319"/>
      <c r="D14059" s="319"/>
    </row>
    <row r="14060" spans="3:4">
      <c r="C14060" s="319"/>
      <c r="D14060" s="319"/>
    </row>
    <row r="14061" spans="3:4">
      <c r="C14061" s="319"/>
      <c r="D14061" s="319"/>
    </row>
    <row r="14062" spans="3:4">
      <c r="C14062" s="319"/>
      <c r="D14062" s="319"/>
    </row>
    <row r="14063" spans="3:4">
      <c r="C14063" s="319"/>
      <c r="D14063" s="319"/>
    </row>
    <row r="14064" spans="3:4">
      <c r="C14064" s="319"/>
      <c r="D14064" s="319"/>
    </row>
    <row r="14065" spans="3:4">
      <c r="C14065" s="319"/>
      <c r="D14065" s="319"/>
    </row>
    <row r="14066" spans="3:4">
      <c r="C14066" s="319"/>
      <c r="D14066" s="319"/>
    </row>
    <row r="14067" spans="3:4">
      <c r="C14067" s="319"/>
      <c r="D14067" s="319"/>
    </row>
    <row r="14068" spans="3:4">
      <c r="C14068" s="319"/>
      <c r="D14068" s="319"/>
    </row>
    <row r="14069" spans="3:4">
      <c r="C14069" s="319"/>
      <c r="D14069" s="319"/>
    </row>
    <row r="14070" spans="3:4">
      <c r="C14070" s="319"/>
      <c r="D14070" s="319"/>
    </row>
    <row r="14071" spans="3:4">
      <c r="C14071" s="319"/>
      <c r="D14071" s="319"/>
    </row>
    <row r="14072" spans="3:4">
      <c r="C14072" s="319"/>
      <c r="D14072" s="319"/>
    </row>
    <row r="14073" spans="3:4">
      <c r="C14073" s="319"/>
      <c r="D14073" s="319"/>
    </row>
    <row r="14074" spans="3:4">
      <c r="C14074" s="319"/>
      <c r="D14074" s="319"/>
    </row>
    <row r="14075" spans="3:4">
      <c r="C14075" s="319"/>
      <c r="D14075" s="319"/>
    </row>
    <row r="14076" spans="3:4">
      <c r="C14076" s="319"/>
      <c r="D14076" s="319"/>
    </row>
    <row r="14077" spans="3:4">
      <c r="C14077" s="319"/>
      <c r="D14077" s="319"/>
    </row>
    <row r="14078" spans="3:4">
      <c r="C14078" s="319"/>
      <c r="D14078" s="319"/>
    </row>
    <row r="14079" spans="3:4">
      <c r="C14079" s="319"/>
      <c r="D14079" s="319"/>
    </row>
    <row r="14080" spans="3:4">
      <c r="C14080" s="319"/>
      <c r="D14080" s="319"/>
    </row>
    <row r="14081" spans="3:4">
      <c r="C14081" s="319"/>
      <c r="D14081" s="319"/>
    </row>
    <row r="14082" spans="3:4">
      <c r="C14082" s="319"/>
      <c r="D14082" s="319"/>
    </row>
    <row r="14083" spans="3:4">
      <c r="C14083" s="319"/>
      <c r="D14083" s="319"/>
    </row>
    <row r="14084" spans="3:4">
      <c r="C14084" s="319"/>
      <c r="D14084" s="319"/>
    </row>
    <row r="14085" spans="3:4">
      <c r="C14085" s="319"/>
      <c r="D14085" s="319"/>
    </row>
    <row r="14086" spans="3:4">
      <c r="C14086" s="319"/>
      <c r="D14086" s="319"/>
    </row>
    <row r="14087" spans="3:4">
      <c r="C14087" s="319"/>
      <c r="D14087" s="319"/>
    </row>
    <row r="14088" spans="3:4">
      <c r="C14088" s="319"/>
      <c r="D14088" s="319"/>
    </row>
    <row r="14089" spans="3:4">
      <c r="C14089" s="319"/>
      <c r="D14089" s="319"/>
    </row>
    <row r="14090" spans="3:4">
      <c r="C14090" s="319"/>
      <c r="D14090" s="319"/>
    </row>
    <row r="14091" spans="3:4">
      <c r="C14091" s="319"/>
      <c r="D14091" s="319"/>
    </row>
    <row r="14092" spans="3:4">
      <c r="C14092" s="319"/>
      <c r="D14092" s="319"/>
    </row>
    <row r="14093" spans="3:4">
      <c r="C14093" s="319"/>
      <c r="D14093" s="319"/>
    </row>
    <row r="14094" spans="3:4">
      <c r="C14094" s="319"/>
      <c r="D14094" s="319"/>
    </row>
    <row r="14095" spans="3:4">
      <c r="C14095" s="319"/>
      <c r="D14095" s="319"/>
    </row>
    <row r="14096" spans="3:4">
      <c r="C14096" s="319"/>
      <c r="D14096" s="319"/>
    </row>
    <row r="14097" spans="3:4">
      <c r="C14097" s="319"/>
      <c r="D14097" s="319"/>
    </row>
    <row r="14098" spans="3:4">
      <c r="C14098" s="319"/>
      <c r="D14098" s="319"/>
    </row>
    <row r="14099" spans="3:4">
      <c r="C14099" s="319"/>
      <c r="D14099" s="319"/>
    </row>
    <row r="14100" spans="3:4">
      <c r="C14100" s="319"/>
      <c r="D14100" s="319"/>
    </row>
    <row r="14101" spans="3:4">
      <c r="C14101" s="319"/>
      <c r="D14101" s="319"/>
    </row>
    <row r="14102" spans="3:4">
      <c r="C14102" s="319"/>
      <c r="D14102" s="319"/>
    </row>
    <row r="14103" spans="3:4">
      <c r="C14103" s="319"/>
      <c r="D14103" s="319"/>
    </row>
    <row r="14104" spans="3:4">
      <c r="C14104" s="319"/>
      <c r="D14104" s="319"/>
    </row>
    <row r="14105" spans="3:4">
      <c r="C14105" s="319"/>
      <c r="D14105" s="319"/>
    </row>
    <row r="14106" spans="3:4">
      <c r="C14106" s="319"/>
      <c r="D14106" s="319"/>
    </row>
    <row r="14107" spans="3:4">
      <c r="C14107" s="319"/>
      <c r="D14107" s="319"/>
    </row>
    <row r="14108" spans="3:4">
      <c r="C14108" s="319"/>
      <c r="D14108" s="319"/>
    </row>
    <row r="14109" spans="3:4">
      <c r="C14109" s="319"/>
      <c r="D14109" s="319"/>
    </row>
    <row r="14110" spans="3:4">
      <c r="C14110" s="319"/>
      <c r="D14110" s="319"/>
    </row>
    <row r="14111" spans="3:4">
      <c r="C14111" s="319"/>
      <c r="D14111" s="319"/>
    </row>
    <row r="14112" spans="3:4">
      <c r="C14112" s="319"/>
      <c r="D14112" s="319"/>
    </row>
    <row r="14113" spans="3:4">
      <c r="C14113" s="319"/>
      <c r="D14113" s="319"/>
    </row>
    <row r="14114" spans="3:4">
      <c r="C14114" s="319"/>
      <c r="D14114" s="319"/>
    </row>
    <row r="14115" spans="3:4">
      <c r="C14115" s="319"/>
      <c r="D14115" s="319"/>
    </row>
    <row r="14116" spans="3:4">
      <c r="C14116" s="319"/>
      <c r="D14116" s="319"/>
    </row>
    <row r="14117" spans="3:4">
      <c r="C14117" s="319"/>
      <c r="D14117" s="319"/>
    </row>
    <row r="14118" spans="3:4">
      <c r="C14118" s="319"/>
      <c r="D14118" s="319"/>
    </row>
    <row r="14119" spans="3:4">
      <c r="C14119" s="319"/>
      <c r="D14119" s="319"/>
    </row>
    <row r="14120" spans="3:4">
      <c r="C14120" s="319"/>
      <c r="D14120" s="319"/>
    </row>
    <row r="14121" spans="3:4">
      <c r="C14121" s="319"/>
      <c r="D14121" s="319"/>
    </row>
    <row r="14122" spans="3:4">
      <c r="C14122" s="319"/>
      <c r="D14122" s="319"/>
    </row>
    <row r="14123" spans="3:4">
      <c r="C14123" s="319"/>
      <c r="D14123" s="319"/>
    </row>
    <row r="14124" spans="3:4">
      <c r="C14124" s="319"/>
      <c r="D14124" s="319"/>
    </row>
    <row r="14125" spans="3:4">
      <c r="C14125" s="319"/>
      <c r="D14125" s="319"/>
    </row>
    <row r="14126" spans="3:4">
      <c r="C14126" s="319"/>
      <c r="D14126" s="319"/>
    </row>
    <row r="14127" spans="3:4">
      <c r="C14127" s="319"/>
      <c r="D14127" s="319"/>
    </row>
    <row r="14128" spans="3:4">
      <c r="C14128" s="319"/>
      <c r="D14128" s="319"/>
    </row>
    <row r="14129" spans="3:4">
      <c r="C14129" s="319"/>
      <c r="D14129" s="319"/>
    </row>
    <row r="14130" spans="3:4">
      <c r="C14130" s="319"/>
      <c r="D14130" s="319"/>
    </row>
    <row r="14131" spans="3:4">
      <c r="C14131" s="319"/>
      <c r="D14131" s="319"/>
    </row>
    <row r="14132" spans="3:4">
      <c r="C14132" s="319"/>
      <c r="D14132" s="319"/>
    </row>
    <row r="14133" spans="3:4">
      <c r="C14133" s="319"/>
      <c r="D14133" s="319"/>
    </row>
    <row r="14134" spans="3:4">
      <c r="C14134" s="319"/>
      <c r="D14134" s="319"/>
    </row>
    <row r="14135" spans="3:4">
      <c r="C14135" s="319"/>
      <c r="D14135" s="319"/>
    </row>
    <row r="14136" spans="3:4">
      <c r="C14136" s="319"/>
      <c r="D14136" s="319"/>
    </row>
    <row r="14137" spans="3:4">
      <c r="C14137" s="319"/>
      <c r="D14137" s="319"/>
    </row>
    <row r="14138" spans="3:4">
      <c r="C14138" s="319"/>
      <c r="D14138" s="319"/>
    </row>
    <row r="14139" spans="3:4">
      <c r="C14139" s="319"/>
      <c r="D14139" s="319"/>
    </row>
    <row r="14140" spans="3:4">
      <c r="C14140" s="319"/>
      <c r="D14140" s="319"/>
    </row>
    <row r="14141" spans="3:4">
      <c r="C14141" s="319"/>
      <c r="D14141" s="319"/>
    </row>
    <row r="14142" spans="3:4">
      <c r="C14142" s="319"/>
      <c r="D14142" s="319"/>
    </row>
    <row r="14143" spans="3:4">
      <c r="C14143" s="319"/>
      <c r="D14143" s="319"/>
    </row>
    <row r="14144" spans="3:4">
      <c r="C14144" s="319"/>
      <c r="D14144" s="319"/>
    </row>
    <row r="14145" spans="3:4">
      <c r="C14145" s="319"/>
      <c r="D14145" s="319"/>
    </row>
    <row r="14146" spans="3:4">
      <c r="C14146" s="319"/>
      <c r="D14146" s="319"/>
    </row>
    <row r="14147" spans="3:4">
      <c r="C14147" s="319"/>
      <c r="D14147" s="319"/>
    </row>
    <row r="14148" spans="3:4">
      <c r="C14148" s="319"/>
      <c r="D14148" s="319"/>
    </row>
    <row r="14149" spans="3:4">
      <c r="C14149" s="319"/>
      <c r="D14149" s="319"/>
    </row>
    <row r="14150" spans="3:4">
      <c r="C14150" s="319"/>
      <c r="D14150" s="319"/>
    </row>
    <row r="14151" spans="3:4">
      <c r="C14151" s="319"/>
      <c r="D14151" s="319"/>
    </row>
    <row r="14152" spans="3:4">
      <c r="C14152" s="319"/>
      <c r="D14152" s="319"/>
    </row>
    <row r="14153" spans="3:4">
      <c r="C14153" s="319"/>
      <c r="D14153" s="319"/>
    </row>
    <row r="14154" spans="3:4">
      <c r="C14154" s="319"/>
      <c r="D14154" s="319"/>
    </row>
    <row r="14155" spans="3:4">
      <c r="C14155" s="319"/>
      <c r="D14155" s="319"/>
    </row>
    <row r="14156" spans="3:4">
      <c r="C14156" s="319"/>
      <c r="D14156" s="319"/>
    </row>
    <row r="14157" spans="3:4">
      <c r="C14157" s="319"/>
      <c r="D14157" s="319"/>
    </row>
    <row r="14158" spans="3:4">
      <c r="C14158" s="319"/>
      <c r="D14158" s="319"/>
    </row>
    <row r="14159" spans="3:4">
      <c r="C14159" s="319"/>
      <c r="D14159" s="319"/>
    </row>
    <row r="14160" spans="3:4">
      <c r="C14160" s="319"/>
      <c r="D14160" s="319"/>
    </row>
    <row r="14161" spans="3:4">
      <c r="C14161" s="319"/>
      <c r="D14161" s="319"/>
    </row>
    <row r="14162" spans="3:4">
      <c r="C14162" s="319"/>
      <c r="D14162" s="319"/>
    </row>
    <row r="14163" spans="3:4">
      <c r="C14163" s="319"/>
      <c r="D14163" s="319"/>
    </row>
    <row r="14164" spans="3:4">
      <c r="C14164" s="319"/>
      <c r="D14164" s="319"/>
    </row>
    <row r="14165" spans="3:4">
      <c r="C14165" s="319"/>
      <c r="D14165" s="319"/>
    </row>
    <row r="14166" spans="3:4">
      <c r="C14166" s="319"/>
      <c r="D14166" s="319"/>
    </row>
    <row r="14167" spans="3:4">
      <c r="C14167" s="319"/>
      <c r="D14167" s="319"/>
    </row>
    <row r="14168" spans="3:4">
      <c r="C14168" s="319"/>
      <c r="D14168" s="319"/>
    </row>
    <row r="14169" spans="3:4">
      <c r="C14169" s="319"/>
      <c r="D14169" s="319"/>
    </row>
    <row r="14170" spans="3:4">
      <c r="C14170" s="319"/>
      <c r="D14170" s="319"/>
    </row>
    <row r="14171" spans="3:4">
      <c r="C14171" s="319"/>
      <c r="D14171" s="319"/>
    </row>
    <row r="14172" spans="3:4">
      <c r="C14172" s="319"/>
      <c r="D14172" s="319"/>
    </row>
    <row r="14173" spans="3:4">
      <c r="C14173" s="319"/>
      <c r="D14173" s="319"/>
    </row>
    <row r="14174" spans="3:4">
      <c r="C14174" s="319"/>
      <c r="D14174" s="319"/>
    </row>
    <row r="14175" spans="3:4">
      <c r="C14175" s="319"/>
      <c r="D14175" s="319"/>
    </row>
    <row r="14176" spans="3:4">
      <c r="C14176" s="319"/>
      <c r="D14176" s="319"/>
    </row>
    <row r="14177" spans="3:4">
      <c r="C14177" s="319"/>
      <c r="D14177" s="319"/>
    </row>
    <row r="14178" spans="3:4">
      <c r="C14178" s="319"/>
      <c r="D14178" s="319"/>
    </row>
    <row r="14179" spans="3:4">
      <c r="C14179" s="319"/>
      <c r="D14179" s="319"/>
    </row>
    <row r="14180" spans="3:4">
      <c r="C14180" s="319"/>
      <c r="D14180" s="319"/>
    </row>
    <row r="14181" spans="3:4">
      <c r="C14181" s="319"/>
      <c r="D14181" s="319"/>
    </row>
    <row r="14182" spans="3:4">
      <c r="C14182" s="319"/>
      <c r="D14182" s="319"/>
    </row>
    <row r="14183" spans="3:4">
      <c r="C14183" s="319"/>
      <c r="D14183" s="319"/>
    </row>
    <row r="14184" spans="3:4">
      <c r="C14184" s="319"/>
      <c r="D14184" s="319"/>
    </row>
    <row r="14185" spans="3:4">
      <c r="C14185" s="319"/>
      <c r="D14185" s="319"/>
    </row>
    <row r="14186" spans="3:4">
      <c r="C14186" s="319"/>
      <c r="D14186" s="319"/>
    </row>
    <row r="14187" spans="3:4">
      <c r="C14187" s="319"/>
      <c r="D14187" s="319"/>
    </row>
    <row r="14188" spans="3:4">
      <c r="C14188" s="319"/>
      <c r="D14188" s="319"/>
    </row>
    <row r="14189" spans="3:4">
      <c r="C14189" s="319"/>
      <c r="D14189" s="319"/>
    </row>
    <row r="14190" spans="3:4">
      <c r="C14190" s="319"/>
      <c r="D14190" s="319"/>
    </row>
    <row r="14191" spans="3:4">
      <c r="C14191" s="319"/>
      <c r="D14191" s="319"/>
    </row>
    <row r="14192" spans="3:4">
      <c r="C14192" s="319"/>
      <c r="D14192" s="319"/>
    </row>
    <row r="14193" spans="3:4">
      <c r="C14193" s="319"/>
      <c r="D14193" s="319"/>
    </row>
    <row r="14194" spans="3:4">
      <c r="C14194" s="319"/>
      <c r="D14194" s="319"/>
    </row>
    <row r="14195" spans="3:4">
      <c r="C14195" s="319"/>
      <c r="D14195" s="319"/>
    </row>
    <row r="14196" spans="3:4">
      <c r="C14196" s="319"/>
      <c r="D14196" s="319"/>
    </row>
    <row r="14197" spans="3:4">
      <c r="C14197" s="319"/>
      <c r="D14197" s="319"/>
    </row>
    <row r="14198" spans="3:4">
      <c r="C14198" s="319"/>
      <c r="D14198" s="319"/>
    </row>
    <row r="14199" spans="3:4">
      <c r="C14199" s="319"/>
      <c r="D14199" s="319"/>
    </row>
    <row r="14200" spans="3:4">
      <c r="C14200" s="319"/>
      <c r="D14200" s="319"/>
    </row>
    <row r="14201" spans="3:4">
      <c r="C14201" s="319"/>
      <c r="D14201" s="319"/>
    </row>
    <row r="14202" spans="3:4">
      <c r="C14202" s="319"/>
      <c r="D14202" s="319"/>
    </row>
    <row r="14203" spans="3:4">
      <c r="C14203" s="319"/>
      <c r="D14203" s="319"/>
    </row>
    <row r="14204" spans="3:4">
      <c r="C14204" s="319"/>
      <c r="D14204" s="319"/>
    </row>
    <row r="14205" spans="3:4">
      <c r="C14205" s="319"/>
      <c r="D14205" s="319"/>
    </row>
    <row r="14206" spans="3:4">
      <c r="C14206" s="319"/>
      <c r="D14206" s="319"/>
    </row>
    <row r="14207" spans="3:4">
      <c r="C14207" s="319"/>
      <c r="D14207" s="319"/>
    </row>
    <row r="14208" spans="3:4">
      <c r="C14208" s="319"/>
      <c r="D14208" s="319"/>
    </row>
    <row r="14209" spans="3:4">
      <c r="C14209" s="319"/>
      <c r="D14209" s="319"/>
    </row>
    <row r="14210" spans="3:4">
      <c r="C14210" s="319"/>
      <c r="D14210" s="319"/>
    </row>
    <row r="14211" spans="3:4">
      <c r="C14211" s="319"/>
      <c r="D14211" s="319"/>
    </row>
    <row r="14212" spans="3:4">
      <c r="C14212" s="319"/>
      <c r="D14212" s="319"/>
    </row>
    <row r="14213" spans="3:4">
      <c r="C14213" s="319"/>
      <c r="D14213" s="319"/>
    </row>
    <row r="14214" spans="3:4">
      <c r="C14214" s="319"/>
      <c r="D14214" s="319"/>
    </row>
    <row r="14215" spans="3:4">
      <c r="C14215" s="319"/>
      <c r="D14215" s="319"/>
    </row>
    <row r="14216" spans="3:4">
      <c r="C14216" s="319"/>
      <c r="D14216" s="319"/>
    </row>
    <row r="14217" spans="3:4">
      <c r="C14217" s="319"/>
      <c r="D14217" s="319"/>
    </row>
    <row r="14218" spans="3:4">
      <c r="C14218" s="319"/>
      <c r="D14218" s="319"/>
    </row>
    <row r="14219" spans="3:4">
      <c r="C14219" s="319"/>
      <c r="D14219" s="319"/>
    </row>
    <row r="14220" spans="3:4">
      <c r="C14220" s="319"/>
      <c r="D14220" s="319"/>
    </row>
    <row r="14221" spans="3:4">
      <c r="C14221" s="319"/>
      <c r="D14221" s="319"/>
    </row>
    <row r="14222" spans="3:4">
      <c r="C14222" s="319"/>
      <c r="D14222" s="319"/>
    </row>
    <row r="14223" spans="3:4">
      <c r="C14223" s="319"/>
      <c r="D14223" s="319"/>
    </row>
    <row r="14224" spans="3:4">
      <c r="C14224" s="319"/>
      <c r="D14224" s="319"/>
    </row>
    <row r="14225" spans="3:4">
      <c r="C14225" s="319"/>
      <c r="D14225" s="319"/>
    </row>
    <row r="14226" spans="3:4">
      <c r="C14226" s="319"/>
      <c r="D14226" s="319"/>
    </row>
    <row r="14227" spans="3:4">
      <c r="C14227" s="319"/>
      <c r="D14227" s="319"/>
    </row>
    <row r="14228" spans="3:4">
      <c r="C14228" s="319"/>
      <c r="D14228" s="319"/>
    </row>
    <row r="14229" spans="3:4">
      <c r="C14229" s="319"/>
      <c r="D14229" s="319"/>
    </row>
    <row r="14230" spans="3:4">
      <c r="C14230" s="319"/>
      <c r="D14230" s="319"/>
    </row>
    <row r="14231" spans="3:4">
      <c r="C14231" s="319"/>
      <c r="D14231" s="319"/>
    </row>
    <row r="14232" spans="3:4">
      <c r="C14232" s="319"/>
      <c r="D14232" s="319"/>
    </row>
    <row r="14233" spans="3:4">
      <c r="C14233" s="319"/>
      <c r="D14233" s="319"/>
    </row>
    <row r="14234" spans="3:4">
      <c r="C14234" s="319"/>
      <c r="D14234" s="319"/>
    </row>
    <row r="14235" spans="3:4">
      <c r="C14235" s="319"/>
      <c r="D14235" s="319"/>
    </row>
    <row r="14236" spans="3:4">
      <c r="C14236" s="319"/>
      <c r="D14236" s="319"/>
    </row>
    <row r="14237" spans="3:4">
      <c r="C14237" s="319"/>
      <c r="D14237" s="319"/>
    </row>
    <row r="14238" spans="3:4">
      <c r="C14238" s="319"/>
      <c r="D14238" s="319"/>
    </row>
    <row r="14239" spans="3:4">
      <c r="C14239" s="319"/>
      <c r="D14239" s="319"/>
    </row>
    <row r="14240" spans="3:4">
      <c r="C14240" s="319"/>
      <c r="D14240" s="319"/>
    </row>
    <row r="14241" spans="3:4">
      <c r="C14241" s="319"/>
      <c r="D14241" s="319"/>
    </row>
    <row r="14242" spans="3:4">
      <c r="C14242" s="319"/>
      <c r="D14242" s="319"/>
    </row>
    <row r="14243" spans="3:4">
      <c r="C14243" s="319"/>
      <c r="D14243" s="319"/>
    </row>
    <row r="14244" spans="3:4">
      <c r="C14244" s="319"/>
      <c r="D14244" s="319"/>
    </row>
    <row r="14245" spans="3:4">
      <c r="C14245" s="319"/>
      <c r="D14245" s="319"/>
    </row>
    <row r="14246" spans="3:4">
      <c r="C14246" s="319"/>
      <c r="D14246" s="319"/>
    </row>
    <row r="14247" spans="3:4">
      <c r="C14247" s="319"/>
      <c r="D14247" s="319"/>
    </row>
    <row r="14248" spans="3:4">
      <c r="C14248" s="319"/>
      <c r="D14248" s="319"/>
    </row>
    <row r="14249" spans="3:4">
      <c r="C14249" s="319"/>
      <c r="D14249" s="319"/>
    </row>
    <row r="14250" spans="3:4">
      <c r="C14250" s="319"/>
      <c r="D14250" s="319"/>
    </row>
    <row r="14251" spans="3:4">
      <c r="C14251" s="319"/>
      <c r="D14251" s="319"/>
    </row>
    <row r="14252" spans="3:4">
      <c r="C14252" s="319"/>
      <c r="D14252" s="319"/>
    </row>
    <row r="14253" spans="3:4">
      <c r="C14253" s="319"/>
      <c r="D14253" s="319"/>
    </row>
    <row r="14254" spans="3:4">
      <c r="C14254" s="319"/>
      <c r="D14254" s="319"/>
    </row>
    <row r="14255" spans="3:4">
      <c r="C14255" s="319"/>
      <c r="D14255" s="319"/>
    </row>
    <row r="14256" spans="3:4">
      <c r="C14256" s="319"/>
      <c r="D14256" s="319"/>
    </row>
    <row r="14257" spans="3:4">
      <c r="C14257" s="319"/>
      <c r="D14257" s="319"/>
    </row>
    <row r="14258" spans="3:4">
      <c r="C14258" s="319"/>
      <c r="D14258" s="319"/>
    </row>
    <row r="14259" spans="3:4">
      <c r="C14259" s="319"/>
      <c r="D14259" s="319"/>
    </row>
    <row r="14260" spans="3:4">
      <c r="C14260" s="319"/>
      <c r="D14260" s="319"/>
    </row>
    <row r="14261" spans="3:4">
      <c r="C14261" s="319"/>
      <c r="D14261" s="319"/>
    </row>
    <row r="14262" spans="3:4">
      <c r="C14262" s="319"/>
      <c r="D14262" s="319"/>
    </row>
    <row r="14263" spans="3:4">
      <c r="C14263" s="319"/>
      <c r="D14263" s="319"/>
    </row>
    <row r="14264" spans="3:4">
      <c r="C14264" s="319"/>
      <c r="D14264" s="319"/>
    </row>
    <row r="14265" spans="3:4">
      <c r="C14265" s="319"/>
      <c r="D14265" s="319"/>
    </row>
    <row r="14266" spans="3:4">
      <c r="C14266" s="319"/>
      <c r="D14266" s="319"/>
    </row>
    <row r="14267" spans="3:4">
      <c r="C14267" s="319"/>
      <c r="D14267" s="319"/>
    </row>
    <row r="14268" spans="3:4">
      <c r="C14268" s="319"/>
      <c r="D14268" s="319"/>
    </row>
    <row r="14269" spans="3:4">
      <c r="C14269" s="319"/>
      <c r="D14269" s="319"/>
    </row>
    <row r="14270" spans="3:4">
      <c r="C14270" s="319"/>
      <c r="D14270" s="319"/>
    </row>
    <row r="14271" spans="3:4">
      <c r="C14271" s="319"/>
      <c r="D14271" s="319"/>
    </row>
    <row r="14272" spans="3:4">
      <c r="C14272" s="319"/>
      <c r="D14272" s="319"/>
    </row>
    <row r="14273" spans="3:4">
      <c r="C14273" s="319"/>
      <c r="D14273" s="319"/>
    </row>
    <row r="14274" spans="3:4">
      <c r="C14274" s="319"/>
      <c r="D14274" s="319"/>
    </row>
    <row r="14275" spans="3:4">
      <c r="C14275" s="319"/>
      <c r="D14275" s="319"/>
    </row>
    <row r="14276" spans="3:4">
      <c r="C14276" s="319"/>
      <c r="D14276" s="319"/>
    </row>
    <row r="14277" spans="3:4">
      <c r="C14277" s="319"/>
      <c r="D14277" s="319"/>
    </row>
    <row r="14278" spans="3:4">
      <c r="C14278" s="319"/>
      <c r="D14278" s="319"/>
    </row>
    <row r="14279" spans="3:4">
      <c r="C14279" s="319"/>
      <c r="D14279" s="319"/>
    </row>
    <row r="14280" spans="3:4">
      <c r="C14280" s="319"/>
      <c r="D14280" s="319"/>
    </row>
    <row r="14281" spans="3:4">
      <c r="C14281" s="319"/>
      <c r="D14281" s="319"/>
    </row>
    <row r="14282" spans="3:4">
      <c r="C14282" s="319"/>
      <c r="D14282" s="319"/>
    </row>
    <row r="14283" spans="3:4">
      <c r="C14283" s="319"/>
      <c r="D14283" s="319"/>
    </row>
    <row r="14284" spans="3:4">
      <c r="C14284" s="319"/>
      <c r="D14284" s="319"/>
    </row>
    <row r="14285" spans="3:4">
      <c r="C14285" s="319"/>
      <c r="D14285" s="319"/>
    </row>
    <row r="14286" spans="3:4">
      <c r="C14286" s="319"/>
      <c r="D14286" s="319"/>
    </row>
    <row r="14287" spans="3:4">
      <c r="C14287" s="319"/>
      <c r="D14287" s="319"/>
    </row>
    <row r="14288" spans="3:4">
      <c r="C14288" s="319"/>
      <c r="D14288" s="319"/>
    </row>
    <row r="14289" spans="3:4">
      <c r="C14289" s="319"/>
      <c r="D14289" s="319"/>
    </row>
    <row r="14290" spans="3:4">
      <c r="C14290" s="319"/>
      <c r="D14290" s="319"/>
    </row>
    <row r="14291" spans="3:4">
      <c r="C14291" s="319"/>
      <c r="D14291" s="319"/>
    </row>
    <row r="14292" spans="3:4">
      <c r="C14292" s="319"/>
      <c r="D14292" s="319"/>
    </row>
    <row r="14293" spans="3:4">
      <c r="C14293" s="319"/>
      <c r="D14293" s="319"/>
    </row>
    <row r="14294" spans="3:4">
      <c r="C14294" s="319"/>
      <c r="D14294" s="319"/>
    </row>
    <row r="14295" spans="3:4">
      <c r="C14295" s="319"/>
      <c r="D14295" s="319"/>
    </row>
    <row r="14296" spans="3:4">
      <c r="C14296" s="319"/>
      <c r="D14296" s="319"/>
    </row>
    <row r="14297" spans="3:4">
      <c r="C14297" s="319"/>
      <c r="D14297" s="319"/>
    </row>
    <row r="14298" spans="3:4">
      <c r="C14298" s="319"/>
      <c r="D14298" s="319"/>
    </row>
    <row r="14299" spans="3:4">
      <c r="C14299" s="319"/>
      <c r="D14299" s="319"/>
    </row>
    <row r="14300" spans="3:4">
      <c r="C14300" s="319"/>
      <c r="D14300" s="319"/>
    </row>
    <row r="14301" spans="3:4">
      <c r="C14301" s="319"/>
      <c r="D14301" s="319"/>
    </row>
    <row r="14302" spans="3:4">
      <c r="C14302" s="319"/>
      <c r="D14302" s="319"/>
    </row>
    <row r="14303" spans="3:4">
      <c r="C14303" s="319"/>
      <c r="D14303" s="319"/>
    </row>
    <row r="14304" spans="3:4">
      <c r="C14304" s="319"/>
      <c r="D14304" s="319"/>
    </row>
    <row r="14305" spans="3:4">
      <c r="C14305" s="319"/>
      <c r="D14305" s="319"/>
    </row>
    <row r="14306" spans="3:4">
      <c r="C14306" s="319"/>
      <c r="D14306" s="319"/>
    </row>
    <row r="14307" spans="3:4">
      <c r="C14307" s="319"/>
      <c r="D14307" s="319"/>
    </row>
    <row r="14308" spans="3:4">
      <c r="C14308" s="319"/>
      <c r="D14308" s="319"/>
    </row>
    <row r="14309" spans="3:4">
      <c r="C14309" s="319"/>
      <c r="D14309" s="319"/>
    </row>
    <row r="14310" spans="3:4">
      <c r="C14310" s="319"/>
      <c r="D14310" s="319"/>
    </row>
    <row r="14311" spans="3:4">
      <c r="C14311" s="319"/>
      <c r="D14311" s="319"/>
    </row>
    <row r="14312" spans="3:4">
      <c r="C14312" s="319"/>
      <c r="D14312" s="319"/>
    </row>
    <row r="14313" spans="3:4">
      <c r="C14313" s="319"/>
      <c r="D14313" s="319"/>
    </row>
    <row r="14314" spans="3:4">
      <c r="C14314" s="319"/>
      <c r="D14314" s="319"/>
    </row>
    <row r="14315" spans="3:4">
      <c r="C14315" s="319"/>
      <c r="D14315" s="319"/>
    </row>
    <row r="14316" spans="3:4">
      <c r="C14316" s="319"/>
      <c r="D14316" s="319"/>
    </row>
    <row r="14317" spans="3:4">
      <c r="C14317" s="319"/>
      <c r="D14317" s="319"/>
    </row>
    <row r="14318" spans="3:4">
      <c r="C14318" s="319"/>
      <c r="D14318" s="319"/>
    </row>
    <row r="14319" spans="3:4">
      <c r="C14319" s="319"/>
      <c r="D14319" s="319"/>
    </row>
    <row r="14320" spans="3:4">
      <c r="C14320" s="319"/>
      <c r="D14320" s="319"/>
    </row>
    <row r="14321" spans="3:4">
      <c r="C14321" s="319"/>
      <c r="D14321" s="319"/>
    </row>
    <row r="14322" spans="3:4">
      <c r="C14322" s="319"/>
      <c r="D14322" s="319"/>
    </row>
    <row r="14323" spans="3:4">
      <c r="C14323" s="319"/>
      <c r="D14323" s="319"/>
    </row>
    <row r="14324" spans="3:4">
      <c r="C14324" s="319"/>
      <c r="D14324" s="319"/>
    </row>
    <row r="14325" spans="3:4">
      <c r="C14325" s="319"/>
      <c r="D14325" s="319"/>
    </row>
    <row r="14326" spans="3:4">
      <c r="C14326" s="319"/>
      <c r="D14326" s="319"/>
    </row>
    <row r="14327" spans="3:4">
      <c r="C14327" s="319"/>
      <c r="D14327" s="319"/>
    </row>
    <row r="14328" spans="3:4">
      <c r="C14328" s="319"/>
      <c r="D14328" s="319"/>
    </row>
    <row r="14329" spans="3:4">
      <c r="C14329" s="319"/>
      <c r="D14329" s="319"/>
    </row>
    <row r="14330" spans="3:4">
      <c r="C14330" s="319"/>
      <c r="D14330" s="319"/>
    </row>
    <row r="14331" spans="3:4">
      <c r="C14331" s="319"/>
      <c r="D14331" s="319"/>
    </row>
    <row r="14332" spans="3:4">
      <c r="C14332" s="319"/>
      <c r="D14332" s="319"/>
    </row>
    <row r="14333" spans="3:4">
      <c r="C14333" s="319"/>
      <c r="D14333" s="319"/>
    </row>
    <row r="14334" spans="3:4">
      <c r="C14334" s="319"/>
      <c r="D14334" s="319"/>
    </row>
    <row r="14335" spans="3:4">
      <c r="C14335" s="319"/>
      <c r="D14335" s="319"/>
    </row>
    <row r="14336" spans="3:4">
      <c r="C14336" s="319"/>
      <c r="D14336" s="319"/>
    </row>
    <row r="14337" spans="3:4">
      <c r="C14337" s="319"/>
      <c r="D14337" s="319"/>
    </row>
    <row r="14338" spans="3:4">
      <c r="C14338" s="319"/>
      <c r="D14338" s="319"/>
    </row>
    <row r="14339" spans="3:4">
      <c r="C14339" s="319"/>
      <c r="D14339" s="319"/>
    </row>
    <row r="14340" spans="3:4">
      <c r="C14340" s="319"/>
      <c r="D14340" s="319"/>
    </row>
    <row r="14341" spans="3:4">
      <c r="C14341" s="319"/>
      <c r="D14341" s="319"/>
    </row>
    <row r="14342" spans="3:4">
      <c r="C14342" s="319"/>
      <c r="D14342" s="319"/>
    </row>
    <row r="14343" spans="3:4">
      <c r="C14343" s="319"/>
      <c r="D14343" s="319"/>
    </row>
    <row r="14344" spans="3:4">
      <c r="C14344" s="319"/>
      <c r="D14344" s="319"/>
    </row>
    <row r="14345" spans="3:4">
      <c r="C14345" s="319"/>
      <c r="D14345" s="319"/>
    </row>
    <row r="14346" spans="3:4">
      <c r="C14346" s="319"/>
      <c r="D14346" s="319"/>
    </row>
    <row r="14347" spans="3:4">
      <c r="C14347" s="319"/>
      <c r="D14347" s="319"/>
    </row>
    <row r="14348" spans="3:4">
      <c r="C14348" s="319"/>
      <c r="D14348" s="319"/>
    </row>
    <row r="14349" spans="3:4">
      <c r="C14349" s="319"/>
      <c r="D14349" s="319"/>
    </row>
    <row r="14350" spans="3:4">
      <c r="C14350" s="319"/>
      <c r="D14350" s="319"/>
    </row>
    <row r="14351" spans="3:4">
      <c r="C14351" s="319"/>
      <c r="D14351" s="319"/>
    </row>
    <row r="14352" spans="3:4">
      <c r="C14352" s="319"/>
      <c r="D14352" s="319"/>
    </row>
    <row r="14353" spans="3:4">
      <c r="C14353" s="319"/>
      <c r="D14353" s="319"/>
    </row>
    <row r="14354" spans="3:4">
      <c r="C14354" s="319"/>
      <c r="D14354" s="319"/>
    </row>
    <row r="14355" spans="3:4">
      <c r="C14355" s="319"/>
      <c r="D14355" s="319"/>
    </row>
    <row r="14356" spans="3:4">
      <c r="C14356" s="319"/>
      <c r="D14356" s="319"/>
    </row>
    <row r="14357" spans="3:4">
      <c r="C14357" s="319"/>
      <c r="D14357" s="319"/>
    </row>
    <row r="14358" spans="3:4">
      <c r="C14358" s="319"/>
      <c r="D14358" s="319"/>
    </row>
    <row r="14359" spans="3:4">
      <c r="C14359" s="319"/>
      <c r="D14359" s="319"/>
    </row>
    <row r="14360" spans="3:4">
      <c r="C14360" s="319"/>
      <c r="D14360" s="319"/>
    </row>
    <row r="14361" spans="3:4">
      <c r="C14361" s="319"/>
      <c r="D14361" s="319"/>
    </row>
    <row r="14362" spans="3:4">
      <c r="C14362" s="319"/>
      <c r="D14362" s="319"/>
    </row>
    <row r="14363" spans="3:4">
      <c r="C14363" s="319"/>
      <c r="D14363" s="319"/>
    </row>
    <row r="14364" spans="3:4">
      <c r="C14364" s="319"/>
      <c r="D14364" s="319"/>
    </row>
    <row r="14365" spans="3:4">
      <c r="C14365" s="319"/>
      <c r="D14365" s="319"/>
    </row>
    <row r="14366" spans="3:4">
      <c r="C14366" s="319"/>
      <c r="D14366" s="319"/>
    </row>
    <row r="14367" spans="3:4">
      <c r="C14367" s="319"/>
      <c r="D14367" s="319"/>
    </row>
    <row r="14368" spans="3:4">
      <c r="C14368" s="319"/>
      <c r="D14368" s="319"/>
    </row>
    <row r="14369" spans="3:4">
      <c r="C14369" s="319"/>
      <c r="D14369" s="319"/>
    </row>
    <row r="14370" spans="3:4">
      <c r="C14370" s="319"/>
      <c r="D14370" s="319"/>
    </row>
    <row r="14371" spans="3:4">
      <c r="C14371" s="319"/>
      <c r="D14371" s="319"/>
    </row>
    <row r="14372" spans="3:4">
      <c r="C14372" s="319"/>
      <c r="D14372" s="319"/>
    </row>
    <row r="14373" spans="3:4">
      <c r="C14373" s="319"/>
      <c r="D14373" s="319"/>
    </row>
    <row r="14374" spans="3:4">
      <c r="C14374" s="319"/>
      <c r="D14374" s="319"/>
    </row>
    <row r="14375" spans="3:4">
      <c r="C14375" s="319"/>
      <c r="D14375" s="319"/>
    </row>
    <row r="14376" spans="3:4">
      <c r="C14376" s="319"/>
      <c r="D14376" s="319"/>
    </row>
    <row r="14377" spans="3:4">
      <c r="C14377" s="319"/>
      <c r="D14377" s="319"/>
    </row>
    <row r="14378" spans="3:4">
      <c r="C14378" s="319"/>
      <c r="D14378" s="319"/>
    </row>
    <row r="14379" spans="3:4">
      <c r="C14379" s="319"/>
      <c r="D14379" s="319"/>
    </row>
    <row r="14380" spans="3:4">
      <c r="C14380" s="319"/>
      <c r="D14380" s="319"/>
    </row>
    <row r="14381" spans="3:4">
      <c r="C14381" s="319"/>
      <c r="D14381" s="319"/>
    </row>
    <row r="14382" spans="3:4">
      <c r="C14382" s="319"/>
      <c r="D14382" s="319"/>
    </row>
    <row r="14383" spans="3:4">
      <c r="C14383" s="319"/>
      <c r="D14383" s="319"/>
    </row>
    <row r="14384" spans="3:4">
      <c r="C14384" s="319"/>
      <c r="D14384" s="319"/>
    </row>
    <row r="14385" spans="3:4">
      <c r="C14385" s="319"/>
      <c r="D14385" s="319"/>
    </row>
    <row r="14386" spans="3:4">
      <c r="C14386" s="319"/>
      <c r="D14386" s="319"/>
    </row>
    <row r="14387" spans="3:4">
      <c r="C14387" s="319"/>
      <c r="D14387" s="319"/>
    </row>
    <row r="14388" spans="3:4">
      <c r="C14388" s="319"/>
      <c r="D14388" s="319"/>
    </row>
    <row r="14389" spans="3:4">
      <c r="C14389" s="319"/>
      <c r="D14389" s="319"/>
    </row>
    <row r="14390" spans="3:4">
      <c r="C14390" s="319"/>
      <c r="D14390" s="319"/>
    </row>
    <row r="14391" spans="3:4">
      <c r="C14391" s="319"/>
      <c r="D14391" s="319"/>
    </row>
    <row r="14392" spans="3:4">
      <c r="C14392" s="319"/>
      <c r="D14392" s="319"/>
    </row>
    <row r="14393" spans="3:4">
      <c r="C14393" s="319"/>
      <c r="D14393" s="319"/>
    </row>
    <row r="14394" spans="3:4">
      <c r="C14394" s="319"/>
      <c r="D14394" s="319"/>
    </row>
    <row r="14395" spans="3:4">
      <c r="C14395" s="319"/>
      <c r="D14395" s="319"/>
    </row>
    <row r="14396" spans="3:4">
      <c r="C14396" s="319"/>
      <c r="D14396" s="319"/>
    </row>
    <row r="14397" spans="3:4">
      <c r="C14397" s="319"/>
      <c r="D14397" s="319"/>
    </row>
    <row r="14398" spans="3:4">
      <c r="C14398" s="319"/>
      <c r="D14398" s="319"/>
    </row>
    <row r="14399" spans="3:4">
      <c r="C14399" s="319"/>
      <c r="D14399" s="319"/>
    </row>
    <row r="14400" spans="3:4">
      <c r="C14400" s="319"/>
      <c r="D14400" s="319"/>
    </row>
    <row r="14401" spans="3:4">
      <c r="C14401" s="319"/>
      <c r="D14401" s="319"/>
    </row>
    <row r="14402" spans="3:4">
      <c r="C14402" s="319"/>
      <c r="D14402" s="319"/>
    </row>
    <row r="14403" spans="3:4">
      <c r="C14403" s="319"/>
      <c r="D14403" s="319"/>
    </row>
    <row r="14404" spans="3:4">
      <c r="C14404" s="319"/>
      <c r="D14404" s="319"/>
    </row>
    <row r="14405" spans="3:4">
      <c r="C14405" s="319"/>
      <c r="D14405" s="319"/>
    </row>
    <row r="14406" spans="3:4">
      <c r="C14406" s="319"/>
      <c r="D14406" s="319"/>
    </row>
    <row r="14407" spans="3:4">
      <c r="C14407" s="319"/>
      <c r="D14407" s="319"/>
    </row>
    <row r="14408" spans="3:4">
      <c r="C14408" s="319"/>
      <c r="D14408" s="319"/>
    </row>
    <row r="14409" spans="3:4">
      <c r="C14409" s="319"/>
      <c r="D14409" s="319"/>
    </row>
    <row r="14410" spans="3:4">
      <c r="C14410" s="319"/>
      <c r="D14410" s="319"/>
    </row>
    <row r="14411" spans="3:4">
      <c r="C14411" s="319"/>
      <c r="D14411" s="319"/>
    </row>
    <row r="14412" spans="3:4">
      <c r="C14412" s="319"/>
      <c r="D14412" s="319"/>
    </row>
    <row r="14413" spans="3:4">
      <c r="C14413" s="319"/>
      <c r="D14413" s="319"/>
    </row>
    <row r="14414" spans="3:4">
      <c r="C14414" s="319"/>
      <c r="D14414" s="319"/>
    </row>
    <row r="14415" spans="3:4">
      <c r="C14415" s="319"/>
      <c r="D14415" s="319"/>
    </row>
    <row r="14416" spans="3:4">
      <c r="C14416" s="319"/>
      <c r="D14416" s="319"/>
    </row>
    <row r="14417" spans="3:4">
      <c r="C14417" s="319"/>
      <c r="D14417" s="319"/>
    </row>
    <row r="14418" spans="3:4">
      <c r="C14418" s="319"/>
      <c r="D14418" s="319"/>
    </row>
    <row r="14419" spans="3:4">
      <c r="C14419" s="319"/>
      <c r="D14419" s="319"/>
    </row>
    <row r="14420" spans="3:4">
      <c r="C14420" s="319"/>
      <c r="D14420" s="319"/>
    </row>
    <row r="14421" spans="3:4">
      <c r="C14421" s="319"/>
      <c r="D14421" s="319"/>
    </row>
    <row r="14422" spans="3:4">
      <c r="C14422" s="319"/>
      <c r="D14422" s="319"/>
    </row>
    <row r="14423" spans="3:4">
      <c r="C14423" s="319"/>
      <c r="D14423" s="319"/>
    </row>
    <row r="14424" spans="3:4">
      <c r="C14424" s="319"/>
      <c r="D14424" s="319"/>
    </row>
    <row r="14425" spans="3:4">
      <c r="C14425" s="319"/>
      <c r="D14425" s="319"/>
    </row>
    <row r="14426" spans="3:4">
      <c r="C14426" s="319"/>
      <c r="D14426" s="319"/>
    </row>
    <row r="14427" spans="3:4">
      <c r="C14427" s="319"/>
      <c r="D14427" s="319"/>
    </row>
    <row r="14428" spans="3:4">
      <c r="C14428" s="319"/>
      <c r="D14428" s="319"/>
    </row>
    <row r="14429" spans="3:4">
      <c r="C14429" s="319"/>
      <c r="D14429" s="319"/>
    </row>
    <row r="14430" spans="3:4">
      <c r="C14430" s="319"/>
      <c r="D14430" s="319"/>
    </row>
    <row r="14431" spans="3:4">
      <c r="C14431" s="319"/>
      <c r="D14431" s="319"/>
    </row>
    <row r="14432" spans="3:4">
      <c r="C14432" s="319"/>
      <c r="D14432" s="319"/>
    </row>
    <row r="14433" spans="3:4">
      <c r="C14433" s="319"/>
      <c r="D14433" s="319"/>
    </row>
    <row r="14434" spans="3:4">
      <c r="C14434" s="319"/>
      <c r="D14434" s="319"/>
    </row>
    <row r="14435" spans="3:4">
      <c r="C14435" s="319"/>
      <c r="D14435" s="319"/>
    </row>
    <row r="14436" spans="3:4">
      <c r="C14436" s="319"/>
      <c r="D14436" s="319"/>
    </row>
    <row r="14437" spans="3:4">
      <c r="C14437" s="319"/>
      <c r="D14437" s="319"/>
    </row>
    <row r="14438" spans="3:4">
      <c r="C14438" s="319"/>
      <c r="D14438" s="319"/>
    </row>
    <row r="14439" spans="3:4">
      <c r="C14439" s="319"/>
      <c r="D14439" s="319"/>
    </row>
    <row r="14440" spans="3:4">
      <c r="C14440" s="319"/>
      <c r="D14440" s="319"/>
    </row>
    <row r="14441" spans="3:4">
      <c r="C14441" s="319"/>
      <c r="D14441" s="319"/>
    </row>
    <row r="14442" spans="3:4">
      <c r="C14442" s="319"/>
      <c r="D14442" s="319"/>
    </row>
    <row r="14443" spans="3:4">
      <c r="C14443" s="319"/>
      <c r="D14443" s="319"/>
    </row>
    <row r="14444" spans="3:4">
      <c r="C14444" s="319"/>
      <c r="D14444" s="319"/>
    </row>
    <row r="14445" spans="3:4">
      <c r="C14445" s="319"/>
      <c r="D14445" s="319"/>
    </row>
    <row r="14446" spans="3:4">
      <c r="C14446" s="319"/>
      <c r="D14446" s="319"/>
    </row>
    <row r="14447" spans="3:4">
      <c r="C14447" s="319"/>
      <c r="D14447" s="319"/>
    </row>
    <row r="14448" spans="3:4">
      <c r="C14448" s="319"/>
      <c r="D14448" s="319"/>
    </row>
    <row r="14449" spans="3:4">
      <c r="C14449" s="319"/>
      <c r="D14449" s="319"/>
    </row>
    <row r="14450" spans="3:4">
      <c r="C14450" s="319"/>
      <c r="D14450" s="319"/>
    </row>
    <row r="14451" spans="3:4">
      <c r="C14451" s="319"/>
      <c r="D14451" s="319"/>
    </row>
    <row r="14452" spans="3:4">
      <c r="C14452" s="319"/>
      <c r="D14452" s="319"/>
    </row>
    <row r="14453" spans="3:4">
      <c r="C14453" s="319"/>
      <c r="D14453" s="319"/>
    </row>
    <row r="14454" spans="3:4">
      <c r="C14454" s="319"/>
      <c r="D14454" s="319"/>
    </row>
    <row r="14455" spans="3:4">
      <c r="C14455" s="319"/>
      <c r="D14455" s="319"/>
    </row>
    <row r="14456" spans="3:4">
      <c r="C14456" s="319"/>
      <c r="D14456" s="319"/>
    </row>
    <row r="14457" spans="3:4">
      <c r="C14457" s="319"/>
      <c r="D14457" s="319"/>
    </row>
    <row r="14458" spans="3:4">
      <c r="C14458" s="319"/>
      <c r="D14458" s="319"/>
    </row>
    <row r="14459" spans="3:4">
      <c r="C14459" s="319"/>
      <c r="D14459" s="319"/>
    </row>
    <row r="14460" spans="3:4">
      <c r="C14460" s="319"/>
      <c r="D14460" s="319"/>
    </row>
    <row r="14461" spans="3:4">
      <c r="C14461" s="319"/>
      <c r="D14461" s="319"/>
    </row>
    <row r="14462" spans="3:4">
      <c r="C14462" s="319"/>
      <c r="D14462" s="319"/>
    </row>
    <row r="14463" spans="3:4">
      <c r="C14463" s="319"/>
      <c r="D14463" s="319"/>
    </row>
    <row r="14464" spans="3:4">
      <c r="C14464" s="319"/>
      <c r="D14464" s="319"/>
    </row>
    <row r="14465" spans="3:4">
      <c r="C14465" s="319"/>
      <c r="D14465" s="319"/>
    </row>
    <row r="14466" spans="3:4">
      <c r="C14466" s="319"/>
      <c r="D14466" s="319"/>
    </row>
    <row r="14467" spans="3:4">
      <c r="C14467" s="319"/>
      <c r="D14467" s="319"/>
    </row>
    <row r="14468" spans="3:4">
      <c r="C14468" s="319"/>
      <c r="D14468" s="319"/>
    </row>
    <row r="14469" spans="3:4">
      <c r="C14469" s="319"/>
      <c r="D14469" s="319"/>
    </row>
    <row r="14470" spans="3:4">
      <c r="C14470" s="319"/>
      <c r="D14470" s="319"/>
    </row>
    <row r="14471" spans="3:4">
      <c r="C14471" s="319"/>
      <c r="D14471" s="319"/>
    </row>
    <row r="14472" spans="3:4">
      <c r="C14472" s="319"/>
      <c r="D14472" s="319"/>
    </row>
    <row r="14473" spans="3:4">
      <c r="C14473" s="319"/>
      <c r="D14473" s="319"/>
    </row>
    <row r="14474" spans="3:4">
      <c r="C14474" s="319"/>
      <c r="D14474" s="319"/>
    </row>
    <row r="14475" spans="3:4">
      <c r="C14475" s="319"/>
      <c r="D14475" s="319"/>
    </row>
    <row r="14476" spans="3:4">
      <c r="C14476" s="319"/>
      <c r="D14476" s="319"/>
    </row>
    <row r="14477" spans="3:4">
      <c r="C14477" s="319"/>
      <c r="D14477" s="319"/>
    </row>
    <row r="14478" spans="3:4">
      <c r="C14478" s="319"/>
      <c r="D14478" s="319"/>
    </row>
    <row r="14479" spans="3:4">
      <c r="C14479" s="319"/>
      <c r="D14479" s="319"/>
    </row>
    <row r="14480" spans="3:4">
      <c r="C14480" s="319"/>
      <c r="D14480" s="319"/>
    </row>
    <row r="14481" spans="3:4">
      <c r="C14481" s="319"/>
      <c r="D14481" s="319"/>
    </row>
    <row r="14482" spans="3:4">
      <c r="C14482" s="319"/>
      <c r="D14482" s="319"/>
    </row>
    <row r="14483" spans="3:4">
      <c r="C14483" s="319"/>
      <c r="D14483" s="319"/>
    </row>
    <row r="14484" spans="3:4">
      <c r="C14484" s="319"/>
      <c r="D14484" s="319"/>
    </row>
    <row r="14485" spans="3:4">
      <c r="C14485" s="319"/>
      <c r="D14485" s="319"/>
    </row>
    <row r="14486" spans="3:4">
      <c r="C14486" s="319"/>
      <c r="D14486" s="319"/>
    </row>
    <row r="14487" spans="3:4">
      <c r="C14487" s="319"/>
      <c r="D14487" s="319"/>
    </row>
    <row r="14488" spans="3:4">
      <c r="C14488" s="319"/>
      <c r="D14488" s="319"/>
    </row>
    <row r="14489" spans="3:4">
      <c r="C14489" s="319"/>
      <c r="D14489" s="319"/>
    </row>
    <row r="14490" spans="3:4">
      <c r="C14490" s="319"/>
      <c r="D14490" s="319"/>
    </row>
    <row r="14491" spans="3:4">
      <c r="C14491" s="319"/>
      <c r="D14491" s="319"/>
    </row>
    <row r="14492" spans="3:4">
      <c r="C14492" s="319"/>
      <c r="D14492" s="319"/>
    </row>
    <row r="14493" spans="3:4">
      <c r="C14493" s="319"/>
      <c r="D14493" s="319"/>
    </row>
    <row r="14494" spans="3:4">
      <c r="C14494" s="319"/>
      <c r="D14494" s="319"/>
    </row>
    <row r="14495" spans="3:4">
      <c r="C14495" s="319"/>
      <c r="D14495" s="319"/>
    </row>
    <row r="14496" spans="3:4">
      <c r="C14496" s="319"/>
      <c r="D14496" s="319"/>
    </row>
    <row r="14497" spans="3:4">
      <c r="C14497" s="319"/>
      <c r="D14497" s="319"/>
    </row>
    <row r="14498" spans="3:4">
      <c r="C14498" s="319"/>
      <c r="D14498" s="319"/>
    </row>
    <row r="14499" spans="3:4">
      <c r="C14499" s="319"/>
      <c r="D14499" s="319"/>
    </row>
    <row r="14500" spans="3:4">
      <c r="C14500" s="319"/>
      <c r="D14500" s="319"/>
    </row>
    <row r="14501" spans="3:4">
      <c r="C14501" s="319"/>
      <c r="D14501" s="319"/>
    </row>
    <row r="14502" spans="3:4">
      <c r="C14502" s="319"/>
      <c r="D14502" s="319"/>
    </row>
    <row r="14503" spans="3:4">
      <c r="C14503" s="319"/>
      <c r="D14503" s="319"/>
    </row>
    <row r="14504" spans="3:4">
      <c r="C14504" s="319"/>
      <c r="D14504" s="319"/>
    </row>
    <row r="14505" spans="3:4">
      <c r="C14505" s="319"/>
      <c r="D14505" s="319"/>
    </row>
    <row r="14506" spans="3:4">
      <c r="C14506" s="319"/>
      <c r="D14506" s="319"/>
    </row>
    <row r="14507" spans="3:4">
      <c r="C14507" s="319"/>
      <c r="D14507" s="319"/>
    </row>
    <row r="14508" spans="3:4">
      <c r="C14508" s="319"/>
      <c r="D14508" s="319"/>
    </row>
    <row r="14509" spans="3:4">
      <c r="C14509" s="319"/>
      <c r="D14509" s="319"/>
    </row>
    <row r="14510" spans="3:4">
      <c r="C14510" s="319"/>
      <c r="D14510" s="319"/>
    </row>
    <row r="14511" spans="3:4">
      <c r="C14511" s="319"/>
      <c r="D14511" s="319"/>
    </row>
    <row r="14512" spans="3:4">
      <c r="C14512" s="319"/>
      <c r="D14512" s="319"/>
    </row>
    <row r="14513" spans="3:4">
      <c r="C14513" s="319"/>
      <c r="D14513" s="319"/>
    </row>
    <row r="14514" spans="3:4">
      <c r="C14514" s="319"/>
      <c r="D14514" s="319"/>
    </row>
    <row r="14515" spans="3:4">
      <c r="C14515" s="319"/>
      <c r="D14515" s="319"/>
    </row>
    <row r="14516" spans="3:4">
      <c r="C14516" s="319"/>
      <c r="D14516" s="319"/>
    </row>
    <row r="14517" spans="3:4">
      <c r="C14517" s="319"/>
      <c r="D14517" s="319"/>
    </row>
    <row r="14518" spans="3:4">
      <c r="C14518" s="319"/>
      <c r="D14518" s="319"/>
    </row>
    <row r="14519" spans="3:4">
      <c r="C14519" s="319"/>
      <c r="D14519" s="319"/>
    </row>
    <row r="14520" spans="3:4">
      <c r="C14520" s="319"/>
      <c r="D14520" s="319"/>
    </row>
    <row r="14521" spans="3:4">
      <c r="C14521" s="319"/>
      <c r="D14521" s="319"/>
    </row>
    <row r="14522" spans="3:4">
      <c r="C14522" s="319"/>
      <c r="D14522" s="319"/>
    </row>
    <row r="14523" spans="3:4">
      <c r="C14523" s="319"/>
      <c r="D14523" s="319"/>
    </row>
    <row r="14524" spans="3:4">
      <c r="C14524" s="319"/>
      <c r="D14524" s="319"/>
    </row>
    <row r="14525" spans="3:4">
      <c r="C14525" s="319"/>
      <c r="D14525" s="319"/>
    </row>
    <row r="14526" spans="3:4">
      <c r="C14526" s="319"/>
      <c r="D14526" s="319"/>
    </row>
    <row r="14527" spans="3:4">
      <c r="C14527" s="319"/>
      <c r="D14527" s="319"/>
    </row>
    <row r="14528" spans="3:4">
      <c r="C14528" s="319"/>
      <c r="D14528" s="319"/>
    </row>
    <row r="14529" spans="3:4">
      <c r="C14529" s="319"/>
      <c r="D14529" s="319"/>
    </row>
    <row r="14530" spans="3:4">
      <c r="C14530" s="319"/>
      <c r="D14530" s="319"/>
    </row>
    <row r="14531" spans="3:4">
      <c r="C14531" s="319"/>
      <c r="D14531" s="319"/>
    </row>
    <row r="14532" spans="3:4">
      <c r="C14532" s="319"/>
      <c r="D14532" s="319"/>
    </row>
    <row r="14533" spans="3:4">
      <c r="C14533" s="319"/>
      <c r="D14533" s="319"/>
    </row>
    <row r="14534" spans="3:4">
      <c r="C14534" s="319"/>
      <c r="D14534" s="319"/>
    </row>
    <row r="14535" spans="3:4">
      <c r="C14535" s="319"/>
      <c r="D14535" s="319"/>
    </row>
    <row r="14536" spans="3:4">
      <c r="C14536" s="319"/>
      <c r="D14536" s="319"/>
    </row>
    <row r="14537" spans="3:4">
      <c r="C14537" s="319"/>
      <c r="D14537" s="319"/>
    </row>
    <row r="14538" spans="3:4">
      <c r="C14538" s="319"/>
      <c r="D14538" s="319"/>
    </row>
    <row r="14539" spans="3:4">
      <c r="C14539" s="319"/>
      <c r="D14539" s="319"/>
    </row>
    <row r="14540" spans="3:4">
      <c r="C14540" s="319"/>
      <c r="D14540" s="319"/>
    </row>
    <row r="14541" spans="3:4">
      <c r="C14541" s="319"/>
      <c r="D14541" s="319"/>
    </row>
    <row r="14542" spans="3:4">
      <c r="C14542" s="319"/>
      <c r="D14542" s="319"/>
    </row>
    <row r="14543" spans="3:4">
      <c r="C14543" s="319"/>
      <c r="D14543" s="319"/>
    </row>
    <row r="14544" spans="3:4">
      <c r="C14544" s="319"/>
      <c r="D14544" s="319"/>
    </row>
    <row r="14545" spans="3:4">
      <c r="C14545" s="319"/>
      <c r="D14545" s="319"/>
    </row>
    <row r="14546" spans="3:4">
      <c r="C14546" s="319"/>
      <c r="D14546" s="319"/>
    </row>
    <row r="14547" spans="3:4">
      <c r="C14547" s="319"/>
      <c r="D14547" s="319"/>
    </row>
    <row r="14548" spans="3:4">
      <c r="C14548" s="319"/>
      <c r="D14548" s="319"/>
    </row>
    <row r="14549" spans="3:4">
      <c r="C14549" s="319"/>
      <c r="D14549" s="319"/>
    </row>
    <row r="14550" spans="3:4">
      <c r="C14550" s="319"/>
      <c r="D14550" s="319"/>
    </row>
    <row r="14551" spans="3:4">
      <c r="C14551" s="319"/>
      <c r="D14551" s="319"/>
    </row>
    <row r="14552" spans="3:4">
      <c r="C14552" s="319"/>
      <c r="D14552" s="319"/>
    </row>
    <row r="14553" spans="3:4">
      <c r="C14553" s="319"/>
      <c r="D14553" s="319"/>
    </row>
    <row r="14554" spans="3:4">
      <c r="C14554" s="319"/>
      <c r="D14554" s="319"/>
    </row>
    <row r="14555" spans="3:4">
      <c r="C14555" s="319"/>
      <c r="D14555" s="319"/>
    </row>
    <row r="14556" spans="3:4">
      <c r="C14556" s="319"/>
      <c r="D14556" s="319"/>
    </row>
    <row r="14557" spans="3:4">
      <c r="C14557" s="319"/>
      <c r="D14557" s="319"/>
    </row>
    <row r="14558" spans="3:4">
      <c r="C14558" s="319"/>
      <c r="D14558" s="319"/>
    </row>
    <row r="14559" spans="3:4">
      <c r="C14559" s="319"/>
      <c r="D14559" s="319"/>
    </row>
    <row r="14560" spans="3:4">
      <c r="C14560" s="319"/>
      <c r="D14560" s="319"/>
    </row>
    <row r="14561" spans="3:4">
      <c r="C14561" s="319"/>
      <c r="D14561" s="319"/>
    </row>
    <row r="14562" spans="3:4">
      <c r="C14562" s="319"/>
      <c r="D14562" s="319"/>
    </row>
    <row r="14563" spans="3:4">
      <c r="C14563" s="319"/>
      <c r="D14563" s="319"/>
    </row>
    <row r="14564" spans="3:4">
      <c r="C14564" s="319"/>
      <c r="D14564" s="319"/>
    </row>
    <row r="14565" spans="3:4">
      <c r="C14565" s="319"/>
      <c r="D14565" s="319"/>
    </row>
    <row r="14566" spans="3:4">
      <c r="C14566" s="319"/>
      <c r="D14566" s="319"/>
    </row>
    <row r="14567" spans="3:4">
      <c r="C14567" s="319"/>
      <c r="D14567" s="319"/>
    </row>
    <row r="14568" spans="3:4">
      <c r="C14568" s="319"/>
      <c r="D14568" s="319"/>
    </row>
    <row r="14569" spans="3:4">
      <c r="C14569" s="319"/>
      <c r="D14569" s="319"/>
    </row>
    <row r="14570" spans="3:4">
      <c r="C14570" s="319"/>
      <c r="D14570" s="319"/>
    </row>
    <row r="14571" spans="3:4">
      <c r="C14571" s="319"/>
      <c r="D14571" s="319"/>
    </row>
    <row r="14572" spans="3:4">
      <c r="C14572" s="319"/>
      <c r="D14572" s="319"/>
    </row>
    <row r="14573" spans="3:4">
      <c r="C14573" s="319"/>
      <c r="D14573" s="319"/>
    </row>
    <row r="14574" spans="3:4">
      <c r="C14574" s="319"/>
      <c r="D14574" s="319"/>
    </row>
    <row r="14575" spans="3:4">
      <c r="C14575" s="319"/>
      <c r="D14575" s="319"/>
    </row>
    <row r="14576" spans="3:4">
      <c r="C14576" s="319"/>
      <c r="D14576" s="319"/>
    </row>
    <row r="14577" spans="3:4">
      <c r="C14577" s="319"/>
      <c r="D14577" s="319"/>
    </row>
    <row r="14578" spans="3:4">
      <c r="C14578" s="319"/>
      <c r="D14578" s="319"/>
    </row>
    <row r="14579" spans="3:4">
      <c r="C14579" s="319"/>
      <c r="D14579" s="319"/>
    </row>
    <row r="14580" spans="3:4">
      <c r="C14580" s="319"/>
      <c r="D14580" s="319"/>
    </row>
    <row r="14581" spans="3:4">
      <c r="C14581" s="319"/>
      <c r="D14581" s="319"/>
    </row>
    <row r="14582" spans="3:4">
      <c r="C14582" s="319"/>
      <c r="D14582" s="319"/>
    </row>
    <row r="14583" spans="3:4">
      <c r="C14583" s="319"/>
      <c r="D14583" s="319"/>
    </row>
    <row r="14584" spans="3:4">
      <c r="C14584" s="319"/>
      <c r="D14584" s="319"/>
    </row>
    <row r="14585" spans="3:4">
      <c r="C14585" s="319"/>
      <c r="D14585" s="319"/>
    </row>
    <row r="14586" spans="3:4">
      <c r="C14586" s="319"/>
      <c r="D14586" s="319"/>
    </row>
    <row r="14587" spans="3:4">
      <c r="C14587" s="319"/>
      <c r="D14587" s="319"/>
    </row>
    <row r="14588" spans="3:4">
      <c r="C14588" s="319"/>
      <c r="D14588" s="319"/>
    </row>
    <row r="14589" spans="3:4">
      <c r="C14589" s="319"/>
      <c r="D14589" s="319"/>
    </row>
    <row r="14590" spans="3:4">
      <c r="C14590" s="319"/>
      <c r="D14590" s="319"/>
    </row>
    <row r="14591" spans="3:4">
      <c r="C14591" s="319"/>
      <c r="D14591" s="319"/>
    </row>
    <row r="14592" spans="3:4">
      <c r="C14592" s="319"/>
      <c r="D14592" s="319"/>
    </row>
    <row r="14593" spans="3:4">
      <c r="C14593" s="319"/>
      <c r="D14593" s="319"/>
    </row>
    <row r="14594" spans="3:4">
      <c r="C14594" s="319"/>
      <c r="D14594" s="319"/>
    </row>
    <row r="14595" spans="3:4">
      <c r="C14595" s="319"/>
      <c r="D14595" s="319"/>
    </row>
    <row r="14596" spans="3:4">
      <c r="C14596" s="319"/>
      <c r="D14596" s="319"/>
    </row>
    <row r="14597" spans="3:4">
      <c r="C14597" s="319"/>
      <c r="D14597" s="319"/>
    </row>
    <row r="14598" spans="3:4">
      <c r="C14598" s="319"/>
      <c r="D14598" s="319"/>
    </row>
    <row r="14599" spans="3:4">
      <c r="C14599" s="319"/>
      <c r="D14599" s="319"/>
    </row>
    <row r="14600" spans="3:4">
      <c r="C14600" s="319"/>
      <c r="D14600" s="319"/>
    </row>
    <row r="14601" spans="3:4">
      <c r="C14601" s="319"/>
      <c r="D14601" s="319"/>
    </row>
    <row r="14602" spans="3:4">
      <c r="C14602" s="319"/>
      <c r="D14602" s="319"/>
    </row>
    <row r="14603" spans="3:4">
      <c r="C14603" s="319"/>
      <c r="D14603" s="319"/>
    </row>
    <row r="14604" spans="3:4">
      <c r="C14604" s="319"/>
      <c r="D14604" s="319"/>
    </row>
    <row r="14605" spans="3:4">
      <c r="C14605" s="319"/>
      <c r="D14605" s="319"/>
    </row>
    <row r="14606" spans="3:4">
      <c r="C14606" s="319"/>
      <c r="D14606" s="319"/>
    </row>
    <row r="14607" spans="3:4">
      <c r="C14607" s="319"/>
      <c r="D14607" s="319"/>
    </row>
    <row r="14608" spans="3:4">
      <c r="C14608" s="319"/>
      <c r="D14608" s="319"/>
    </row>
    <row r="14609" spans="3:4">
      <c r="C14609" s="319"/>
      <c r="D14609" s="319"/>
    </row>
    <row r="14610" spans="3:4">
      <c r="C14610" s="319"/>
      <c r="D14610" s="319"/>
    </row>
    <row r="14611" spans="3:4">
      <c r="C14611" s="319"/>
      <c r="D14611" s="319"/>
    </row>
    <row r="14612" spans="3:4">
      <c r="C14612" s="319"/>
      <c r="D14612" s="319"/>
    </row>
    <row r="14613" spans="3:4">
      <c r="C14613" s="319"/>
      <c r="D14613" s="319"/>
    </row>
    <row r="14614" spans="3:4">
      <c r="C14614" s="319"/>
      <c r="D14614" s="319"/>
    </row>
    <row r="14615" spans="3:4">
      <c r="C14615" s="319"/>
      <c r="D14615" s="319"/>
    </row>
    <row r="14616" spans="3:4">
      <c r="C14616" s="319"/>
      <c r="D14616" s="319"/>
    </row>
    <row r="14617" spans="3:4">
      <c r="C14617" s="319"/>
      <c r="D14617" s="319"/>
    </row>
    <row r="14618" spans="3:4">
      <c r="C14618" s="319"/>
      <c r="D14618" s="319"/>
    </row>
    <row r="14619" spans="3:4">
      <c r="C14619" s="319"/>
      <c r="D14619" s="319"/>
    </row>
    <row r="14620" spans="3:4">
      <c r="C14620" s="319"/>
      <c r="D14620" s="319"/>
    </row>
    <row r="14621" spans="3:4">
      <c r="C14621" s="319"/>
      <c r="D14621" s="319"/>
    </row>
    <row r="14622" spans="3:4">
      <c r="C14622" s="319"/>
      <c r="D14622" s="319"/>
    </row>
    <row r="14623" spans="3:4">
      <c r="C14623" s="319"/>
      <c r="D14623" s="319"/>
    </row>
    <row r="14624" spans="3:4">
      <c r="C14624" s="319"/>
      <c r="D14624" s="319"/>
    </row>
    <row r="14625" spans="3:4">
      <c r="C14625" s="319"/>
      <c r="D14625" s="319"/>
    </row>
    <row r="14626" spans="3:4">
      <c r="C14626" s="319"/>
      <c r="D14626" s="319"/>
    </row>
    <row r="14627" spans="3:4">
      <c r="C14627" s="319"/>
      <c r="D14627" s="319"/>
    </row>
    <row r="14628" spans="3:4">
      <c r="C14628" s="319"/>
      <c r="D14628" s="319"/>
    </row>
    <row r="14629" spans="3:4">
      <c r="C14629" s="319"/>
      <c r="D14629" s="319"/>
    </row>
    <row r="14630" spans="3:4">
      <c r="C14630" s="319"/>
      <c r="D14630" s="319"/>
    </row>
    <row r="14631" spans="3:4">
      <c r="C14631" s="319"/>
      <c r="D14631" s="319"/>
    </row>
    <row r="14632" spans="3:4">
      <c r="C14632" s="319"/>
      <c r="D14632" s="319"/>
    </row>
    <row r="14633" spans="3:4">
      <c r="C14633" s="319"/>
      <c r="D14633" s="319"/>
    </row>
    <row r="14634" spans="3:4">
      <c r="C14634" s="319"/>
      <c r="D14634" s="319"/>
    </row>
    <row r="14635" spans="3:4">
      <c r="C14635" s="319"/>
      <c r="D14635" s="319"/>
    </row>
    <row r="14636" spans="3:4">
      <c r="C14636" s="319"/>
      <c r="D14636" s="319"/>
    </row>
    <row r="14637" spans="3:4">
      <c r="C14637" s="319"/>
      <c r="D14637" s="319"/>
    </row>
    <row r="14638" spans="3:4">
      <c r="C14638" s="319"/>
      <c r="D14638" s="319"/>
    </row>
    <row r="14639" spans="3:4">
      <c r="C14639" s="319"/>
      <c r="D14639" s="319"/>
    </row>
    <row r="14640" spans="3:4">
      <c r="C14640" s="319"/>
      <c r="D14640" s="319"/>
    </row>
    <row r="14641" spans="3:4">
      <c r="C14641" s="319"/>
      <c r="D14641" s="319"/>
    </row>
    <row r="14642" spans="3:4">
      <c r="C14642" s="319"/>
      <c r="D14642" s="319"/>
    </row>
    <row r="14643" spans="3:4">
      <c r="C14643" s="319"/>
      <c r="D14643" s="319"/>
    </row>
    <row r="14644" spans="3:4">
      <c r="C14644" s="319"/>
      <c r="D14644" s="319"/>
    </row>
    <row r="14645" spans="3:4">
      <c r="C14645" s="319"/>
      <c r="D14645" s="319"/>
    </row>
    <row r="14646" spans="3:4">
      <c r="C14646" s="319"/>
      <c r="D14646" s="319"/>
    </row>
    <row r="14647" spans="3:4">
      <c r="C14647" s="319"/>
      <c r="D14647" s="319"/>
    </row>
    <row r="14648" spans="3:4">
      <c r="C14648" s="319"/>
      <c r="D14648" s="319"/>
    </row>
    <row r="14649" spans="3:4">
      <c r="C14649" s="319"/>
      <c r="D14649" s="319"/>
    </row>
    <row r="14650" spans="3:4">
      <c r="C14650" s="319"/>
      <c r="D14650" s="319"/>
    </row>
    <row r="14651" spans="3:4">
      <c r="C14651" s="319"/>
      <c r="D14651" s="319"/>
    </row>
    <row r="14652" spans="3:4">
      <c r="C14652" s="319"/>
      <c r="D14652" s="319"/>
    </row>
    <row r="14653" spans="3:4">
      <c r="C14653" s="319"/>
      <c r="D14653" s="319"/>
    </row>
    <row r="14654" spans="3:4">
      <c r="C14654" s="319"/>
      <c r="D14654" s="319"/>
    </row>
    <row r="14655" spans="3:4">
      <c r="C14655" s="319"/>
      <c r="D14655" s="319"/>
    </row>
    <row r="14656" spans="3:4">
      <c r="C14656" s="319"/>
      <c r="D14656" s="319"/>
    </row>
    <row r="14657" spans="3:4">
      <c r="C14657" s="319"/>
      <c r="D14657" s="319"/>
    </row>
    <row r="14658" spans="3:4">
      <c r="C14658" s="319"/>
      <c r="D14658" s="319"/>
    </row>
    <row r="14659" spans="3:4">
      <c r="C14659" s="319"/>
      <c r="D14659" s="319"/>
    </row>
    <row r="14660" spans="3:4">
      <c r="C14660" s="319"/>
      <c r="D14660" s="319"/>
    </row>
    <row r="14661" spans="3:4">
      <c r="C14661" s="319"/>
      <c r="D14661" s="319"/>
    </row>
    <row r="14662" spans="3:4">
      <c r="C14662" s="319"/>
      <c r="D14662" s="319"/>
    </row>
    <row r="14663" spans="3:4">
      <c r="C14663" s="319"/>
      <c r="D14663" s="319"/>
    </row>
    <row r="14664" spans="3:4">
      <c r="C14664" s="319"/>
      <c r="D14664" s="319"/>
    </row>
    <row r="14665" spans="3:4">
      <c r="C14665" s="319"/>
      <c r="D14665" s="319"/>
    </row>
    <row r="14666" spans="3:4">
      <c r="C14666" s="319"/>
      <c r="D14666" s="319"/>
    </row>
    <row r="14667" spans="3:4">
      <c r="C14667" s="319"/>
      <c r="D14667" s="319"/>
    </row>
    <row r="14668" spans="3:4">
      <c r="C14668" s="319"/>
      <c r="D14668" s="319"/>
    </row>
    <row r="14669" spans="3:4">
      <c r="C14669" s="319"/>
      <c r="D14669" s="319"/>
    </row>
    <row r="14670" spans="3:4">
      <c r="C14670" s="319"/>
      <c r="D14670" s="319"/>
    </row>
    <row r="14671" spans="3:4">
      <c r="C14671" s="319"/>
      <c r="D14671" s="319"/>
    </row>
    <row r="14672" spans="3:4">
      <c r="C14672" s="319"/>
      <c r="D14672" s="319"/>
    </row>
    <row r="14673" spans="3:4">
      <c r="C14673" s="319"/>
      <c r="D14673" s="319"/>
    </row>
    <row r="14674" spans="3:4">
      <c r="C14674" s="319"/>
      <c r="D14674" s="319"/>
    </row>
    <row r="14675" spans="3:4">
      <c r="C14675" s="319"/>
      <c r="D14675" s="319"/>
    </row>
    <row r="14676" spans="3:4">
      <c r="C14676" s="319"/>
      <c r="D14676" s="319"/>
    </row>
    <row r="14677" spans="3:4">
      <c r="C14677" s="319"/>
      <c r="D14677" s="319"/>
    </row>
    <row r="14678" spans="3:4">
      <c r="C14678" s="319"/>
      <c r="D14678" s="319"/>
    </row>
    <row r="14679" spans="3:4">
      <c r="C14679" s="319"/>
      <c r="D14679" s="319"/>
    </row>
    <row r="14680" spans="3:4">
      <c r="C14680" s="319"/>
      <c r="D14680" s="319"/>
    </row>
    <row r="14681" spans="3:4">
      <c r="C14681" s="319"/>
      <c r="D14681" s="319"/>
    </row>
    <row r="14682" spans="3:4">
      <c r="C14682" s="319"/>
      <c r="D14682" s="319"/>
    </row>
    <row r="14683" spans="3:4">
      <c r="C14683" s="319"/>
      <c r="D14683" s="319"/>
    </row>
    <row r="14684" spans="3:4">
      <c r="C14684" s="319"/>
      <c r="D14684" s="319"/>
    </row>
    <row r="14685" spans="3:4">
      <c r="C14685" s="319"/>
      <c r="D14685" s="319"/>
    </row>
    <row r="14686" spans="3:4">
      <c r="C14686" s="319"/>
      <c r="D14686" s="319"/>
    </row>
    <row r="14687" spans="3:4">
      <c r="C14687" s="319"/>
      <c r="D14687" s="319"/>
    </row>
    <row r="14688" spans="3:4">
      <c r="C14688" s="319"/>
      <c r="D14688" s="319"/>
    </row>
    <row r="14689" spans="3:4">
      <c r="C14689" s="319"/>
      <c r="D14689" s="319"/>
    </row>
    <row r="14690" spans="3:4">
      <c r="C14690" s="319"/>
      <c r="D14690" s="319"/>
    </row>
    <row r="14691" spans="3:4">
      <c r="C14691" s="319"/>
      <c r="D14691" s="319"/>
    </row>
    <row r="14692" spans="3:4">
      <c r="C14692" s="319"/>
      <c r="D14692" s="319"/>
    </row>
    <row r="14693" spans="3:4">
      <c r="C14693" s="319"/>
      <c r="D14693" s="319"/>
    </row>
    <row r="14694" spans="3:4">
      <c r="C14694" s="319"/>
      <c r="D14694" s="319"/>
    </row>
    <row r="14695" spans="3:4">
      <c r="C14695" s="319"/>
      <c r="D14695" s="319"/>
    </row>
    <row r="14696" spans="3:4">
      <c r="C14696" s="319"/>
      <c r="D14696" s="319"/>
    </row>
    <row r="14697" spans="3:4">
      <c r="C14697" s="319"/>
      <c r="D14697" s="319"/>
    </row>
    <row r="14698" spans="3:4">
      <c r="C14698" s="319"/>
      <c r="D14698" s="319"/>
    </row>
    <row r="14699" spans="3:4">
      <c r="C14699" s="319"/>
      <c r="D14699" s="319"/>
    </row>
    <row r="14700" spans="3:4">
      <c r="C14700" s="319"/>
      <c r="D14700" s="319"/>
    </row>
    <row r="14701" spans="3:4">
      <c r="C14701" s="319"/>
      <c r="D14701" s="319"/>
    </row>
    <row r="14702" spans="3:4">
      <c r="C14702" s="319"/>
      <c r="D14702" s="319"/>
    </row>
    <row r="14703" spans="3:4">
      <c r="C14703" s="319"/>
      <c r="D14703" s="319"/>
    </row>
    <row r="14704" spans="3:4">
      <c r="C14704" s="319"/>
      <c r="D14704" s="319"/>
    </row>
    <row r="14705" spans="3:4">
      <c r="C14705" s="319"/>
      <c r="D14705" s="319"/>
    </row>
    <row r="14706" spans="3:4">
      <c r="C14706" s="319"/>
      <c r="D14706" s="319"/>
    </row>
    <row r="14707" spans="3:4">
      <c r="C14707" s="319"/>
      <c r="D14707" s="319"/>
    </row>
    <row r="14708" spans="3:4">
      <c r="C14708" s="319"/>
      <c r="D14708" s="319"/>
    </row>
    <row r="14709" spans="3:4">
      <c r="C14709" s="319"/>
      <c r="D14709" s="319"/>
    </row>
    <row r="14710" spans="3:4">
      <c r="C14710" s="319"/>
      <c r="D14710" s="319"/>
    </row>
    <row r="14711" spans="3:4">
      <c r="C14711" s="319"/>
      <c r="D14711" s="319"/>
    </row>
    <row r="14712" spans="3:4">
      <c r="C14712" s="319"/>
      <c r="D14712" s="319"/>
    </row>
    <row r="14713" spans="3:4">
      <c r="C14713" s="319"/>
      <c r="D14713" s="319"/>
    </row>
    <row r="14714" spans="3:4">
      <c r="C14714" s="319"/>
      <c r="D14714" s="319"/>
    </row>
    <row r="14715" spans="3:4">
      <c r="C14715" s="319"/>
      <c r="D14715" s="319"/>
    </row>
    <row r="14716" spans="3:4">
      <c r="C14716" s="319"/>
      <c r="D14716" s="319"/>
    </row>
    <row r="14717" spans="3:4">
      <c r="C14717" s="319"/>
      <c r="D14717" s="319"/>
    </row>
    <row r="14718" spans="3:4">
      <c r="C14718" s="319"/>
      <c r="D14718" s="319"/>
    </row>
    <row r="14719" spans="3:4">
      <c r="C14719" s="319"/>
      <c r="D14719" s="319"/>
    </row>
    <row r="14720" spans="3:4">
      <c r="C14720" s="319"/>
      <c r="D14720" s="319"/>
    </row>
    <row r="14721" spans="3:4">
      <c r="C14721" s="319"/>
      <c r="D14721" s="319"/>
    </row>
    <row r="14722" spans="3:4">
      <c r="C14722" s="319"/>
      <c r="D14722" s="319"/>
    </row>
    <row r="14723" spans="3:4">
      <c r="C14723" s="319"/>
      <c r="D14723" s="319"/>
    </row>
    <row r="14724" spans="3:4">
      <c r="C14724" s="319"/>
      <c r="D14724" s="319"/>
    </row>
    <row r="14725" spans="3:4">
      <c r="C14725" s="319"/>
      <c r="D14725" s="319"/>
    </row>
    <row r="14726" spans="3:4">
      <c r="C14726" s="319"/>
      <c r="D14726" s="319"/>
    </row>
    <row r="14727" spans="3:4">
      <c r="C14727" s="319"/>
      <c r="D14727" s="319"/>
    </row>
    <row r="14728" spans="3:4">
      <c r="C14728" s="319"/>
      <c r="D14728" s="319"/>
    </row>
    <row r="14729" spans="3:4">
      <c r="C14729" s="319"/>
      <c r="D14729" s="319"/>
    </row>
    <row r="14730" spans="3:4">
      <c r="C14730" s="319"/>
      <c r="D14730" s="319"/>
    </row>
    <row r="14731" spans="3:4">
      <c r="C14731" s="319"/>
      <c r="D14731" s="319"/>
    </row>
    <row r="14732" spans="3:4">
      <c r="C14732" s="319"/>
      <c r="D14732" s="319"/>
    </row>
    <row r="14733" spans="3:4">
      <c r="C14733" s="319"/>
      <c r="D14733" s="319"/>
    </row>
    <row r="14734" spans="3:4">
      <c r="C14734" s="319"/>
      <c r="D14734" s="319"/>
    </row>
    <row r="14735" spans="3:4">
      <c r="C14735" s="319"/>
      <c r="D14735" s="319"/>
    </row>
    <row r="14736" spans="3:4">
      <c r="C14736" s="319"/>
      <c r="D14736" s="319"/>
    </row>
    <row r="14737" spans="3:4">
      <c r="C14737" s="319"/>
      <c r="D14737" s="319"/>
    </row>
    <row r="14738" spans="3:4">
      <c r="C14738" s="319"/>
      <c r="D14738" s="319"/>
    </row>
    <row r="14739" spans="3:4">
      <c r="C14739" s="319"/>
      <c r="D14739" s="319"/>
    </row>
    <row r="14740" spans="3:4">
      <c r="C14740" s="319"/>
      <c r="D14740" s="319"/>
    </row>
    <row r="14741" spans="3:4">
      <c r="C14741" s="319"/>
      <c r="D14741" s="319"/>
    </row>
    <row r="14742" spans="3:4">
      <c r="C14742" s="319"/>
      <c r="D14742" s="319"/>
    </row>
    <row r="14743" spans="3:4">
      <c r="C14743" s="319"/>
      <c r="D14743" s="319"/>
    </row>
    <row r="14744" spans="3:4">
      <c r="C14744" s="319"/>
      <c r="D14744" s="319"/>
    </row>
    <row r="14745" spans="3:4">
      <c r="C14745" s="319"/>
      <c r="D14745" s="319"/>
    </row>
    <row r="14746" spans="3:4">
      <c r="C14746" s="319"/>
      <c r="D14746" s="319"/>
    </row>
    <row r="14747" spans="3:4">
      <c r="C14747" s="319"/>
      <c r="D14747" s="319"/>
    </row>
    <row r="14748" spans="3:4">
      <c r="C14748" s="319"/>
      <c r="D14748" s="319"/>
    </row>
    <row r="14749" spans="3:4">
      <c r="C14749" s="319"/>
      <c r="D14749" s="319"/>
    </row>
    <row r="14750" spans="3:4">
      <c r="C14750" s="319"/>
      <c r="D14750" s="319"/>
    </row>
    <row r="14751" spans="3:4">
      <c r="C14751" s="319"/>
      <c r="D14751" s="319"/>
    </row>
    <row r="14752" spans="3:4">
      <c r="C14752" s="319"/>
      <c r="D14752" s="319"/>
    </row>
    <row r="14753" spans="3:4">
      <c r="C14753" s="319"/>
      <c r="D14753" s="319"/>
    </row>
    <row r="14754" spans="3:4">
      <c r="C14754" s="319"/>
      <c r="D14754" s="319"/>
    </row>
    <row r="14755" spans="3:4">
      <c r="C14755" s="319"/>
      <c r="D14755" s="319"/>
    </row>
    <row r="14756" spans="3:4">
      <c r="C14756" s="319"/>
      <c r="D14756" s="319"/>
    </row>
    <row r="14757" spans="3:4">
      <c r="C14757" s="319"/>
      <c r="D14757" s="319"/>
    </row>
    <row r="14758" spans="3:4">
      <c r="C14758" s="319"/>
      <c r="D14758" s="319"/>
    </row>
    <row r="14759" spans="3:4">
      <c r="C14759" s="319"/>
      <c r="D14759" s="319"/>
    </row>
    <row r="14760" spans="3:4">
      <c r="C14760" s="319"/>
      <c r="D14760" s="319"/>
    </row>
    <row r="14761" spans="3:4">
      <c r="C14761" s="319"/>
      <c r="D14761" s="319"/>
    </row>
    <row r="14762" spans="3:4">
      <c r="C14762" s="319"/>
      <c r="D14762" s="319"/>
    </row>
    <row r="14763" spans="3:4">
      <c r="C14763" s="319"/>
      <c r="D14763" s="319"/>
    </row>
    <row r="14764" spans="3:4">
      <c r="C14764" s="319"/>
      <c r="D14764" s="319"/>
    </row>
    <row r="14765" spans="3:4">
      <c r="C14765" s="319"/>
      <c r="D14765" s="319"/>
    </row>
    <row r="14766" spans="3:4">
      <c r="C14766" s="319"/>
      <c r="D14766" s="319"/>
    </row>
    <row r="14767" spans="3:4">
      <c r="C14767" s="319"/>
      <c r="D14767" s="319"/>
    </row>
    <row r="14768" spans="3:4">
      <c r="C14768" s="319"/>
      <c r="D14768" s="319"/>
    </row>
    <row r="14769" spans="3:4">
      <c r="C14769" s="319"/>
      <c r="D14769" s="319"/>
    </row>
    <row r="14770" spans="3:4">
      <c r="C14770" s="319"/>
      <c r="D14770" s="319"/>
    </row>
    <row r="14771" spans="3:4">
      <c r="C14771" s="319"/>
      <c r="D14771" s="319"/>
    </row>
    <row r="14772" spans="3:4">
      <c r="C14772" s="319"/>
      <c r="D14772" s="319"/>
    </row>
    <row r="14773" spans="3:4">
      <c r="C14773" s="319"/>
      <c r="D14773" s="319"/>
    </row>
    <row r="14774" spans="3:4">
      <c r="C14774" s="319"/>
      <c r="D14774" s="319"/>
    </row>
    <row r="14775" spans="3:4">
      <c r="C14775" s="319"/>
      <c r="D14775" s="319"/>
    </row>
    <row r="14776" spans="3:4">
      <c r="C14776" s="319"/>
      <c r="D14776" s="319"/>
    </row>
    <row r="14777" spans="3:4">
      <c r="C14777" s="319"/>
      <c r="D14777" s="319"/>
    </row>
    <row r="14778" spans="3:4">
      <c r="C14778" s="319"/>
      <c r="D14778" s="319"/>
    </row>
    <row r="14779" spans="3:4">
      <c r="C14779" s="319"/>
      <c r="D14779" s="319"/>
    </row>
    <row r="14780" spans="3:4">
      <c r="C14780" s="319"/>
      <c r="D14780" s="319"/>
    </row>
    <row r="14781" spans="3:4">
      <c r="C14781" s="319"/>
      <c r="D14781" s="319"/>
    </row>
    <row r="14782" spans="3:4">
      <c r="C14782" s="319"/>
      <c r="D14782" s="319"/>
    </row>
    <row r="14783" spans="3:4">
      <c r="C14783" s="319"/>
      <c r="D14783" s="319"/>
    </row>
    <row r="14784" spans="3:4">
      <c r="C14784" s="319"/>
      <c r="D14784" s="319"/>
    </row>
    <row r="14785" spans="3:4">
      <c r="C14785" s="319"/>
      <c r="D14785" s="319"/>
    </row>
    <row r="14786" spans="3:4">
      <c r="C14786" s="319"/>
      <c r="D14786" s="319"/>
    </row>
    <row r="14787" spans="3:4">
      <c r="C14787" s="319"/>
      <c r="D14787" s="319"/>
    </row>
    <row r="14788" spans="3:4">
      <c r="C14788" s="319"/>
      <c r="D14788" s="319"/>
    </row>
    <row r="14789" spans="3:4">
      <c r="C14789" s="319"/>
      <c r="D14789" s="319"/>
    </row>
    <row r="14790" spans="3:4">
      <c r="C14790" s="319"/>
      <c r="D14790" s="319"/>
    </row>
    <row r="14791" spans="3:4">
      <c r="C14791" s="319"/>
      <c r="D14791" s="319"/>
    </row>
    <row r="14792" spans="3:4">
      <c r="C14792" s="319"/>
      <c r="D14792" s="319"/>
    </row>
    <row r="14793" spans="3:4">
      <c r="C14793" s="319"/>
      <c r="D14793" s="319"/>
    </row>
    <row r="14794" spans="3:4">
      <c r="C14794" s="319"/>
      <c r="D14794" s="319"/>
    </row>
    <row r="14795" spans="3:4">
      <c r="C14795" s="319"/>
      <c r="D14795" s="319"/>
    </row>
    <row r="14796" spans="3:4">
      <c r="C14796" s="319"/>
      <c r="D14796" s="319"/>
    </row>
    <row r="14797" spans="3:4">
      <c r="C14797" s="319"/>
      <c r="D14797" s="319"/>
    </row>
    <row r="14798" spans="3:4">
      <c r="C14798" s="319"/>
      <c r="D14798" s="319"/>
    </row>
    <row r="14799" spans="3:4">
      <c r="C14799" s="319"/>
      <c r="D14799" s="319"/>
    </row>
    <row r="14800" spans="3:4">
      <c r="C14800" s="319"/>
      <c r="D14800" s="319"/>
    </row>
    <row r="14801" spans="3:4">
      <c r="C14801" s="319"/>
      <c r="D14801" s="319"/>
    </row>
    <row r="14802" spans="3:4">
      <c r="C14802" s="319"/>
      <c r="D14802" s="319"/>
    </row>
    <row r="14803" spans="3:4">
      <c r="C14803" s="319"/>
      <c r="D14803" s="319"/>
    </row>
    <row r="14804" spans="3:4">
      <c r="C14804" s="319"/>
      <c r="D14804" s="319"/>
    </row>
    <row r="14805" spans="3:4">
      <c r="C14805" s="319"/>
      <c r="D14805" s="319"/>
    </row>
    <row r="14806" spans="3:4">
      <c r="C14806" s="319"/>
      <c r="D14806" s="319"/>
    </row>
    <row r="14807" spans="3:4">
      <c r="C14807" s="319"/>
      <c r="D14807" s="319"/>
    </row>
    <row r="14808" spans="3:4">
      <c r="C14808" s="319"/>
      <c r="D14808" s="319"/>
    </row>
    <row r="14809" spans="3:4">
      <c r="C14809" s="319"/>
      <c r="D14809" s="319"/>
    </row>
    <row r="14810" spans="3:4">
      <c r="C14810" s="319"/>
      <c r="D14810" s="319"/>
    </row>
    <row r="14811" spans="3:4">
      <c r="C14811" s="319"/>
      <c r="D14811" s="319"/>
    </row>
    <row r="14812" spans="3:4">
      <c r="C14812" s="319"/>
      <c r="D14812" s="319"/>
    </row>
    <row r="14813" spans="3:4">
      <c r="C14813" s="319"/>
      <c r="D14813" s="319"/>
    </row>
    <row r="14814" spans="3:4">
      <c r="C14814" s="319"/>
      <c r="D14814" s="319"/>
    </row>
    <row r="14815" spans="3:4">
      <c r="C14815" s="319"/>
      <c r="D14815" s="319"/>
    </row>
    <row r="14816" spans="3:4">
      <c r="C14816" s="319"/>
      <c r="D14816" s="319"/>
    </row>
    <row r="14817" spans="3:4">
      <c r="C14817" s="319"/>
      <c r="D14817" s="319"/>
    </row>
    <row r="14818" spans="3:4">
      <c r="C14818" s="319"/>
      <c r="D14818" s="319"/>
    </row>
    <row r="14819" spans="3:4">
      <c r="C14819" s="319"/>
      <c r="D14819" s="319"/>
    </row>
    <row r="14820" spans="3:4">
      <c r="C14820" s="319"/>
      <c r="D14820" s="319"/>
    </row>
    <row r="14821" spans="3:4">
      <c r="C14821" s="319"/>
      <c r="D14821" s="319"/>
    </row>
    <row r="14822" spans="3:4">
      <c r="C14822" s="319"/>
      <c r="D14822" s="319"/>
    </row>
    <row r="14823" spans="3:4">
      <c r="C14823" s="319"/>
      <c r="D14823" s="319"/>
    </row>
    <row r="14824" spans="3:4">
      <c r="C14824" s="319"/>
      <c r="D14824" s="319"/>
    </row>
    <row r="14825" spans="3:4">
      <c r="C14825" s="319"/>
      <c r="D14825" s="319"/>
    </row>
    <row r="14826" spans="3:4">
      <c r="C14826" s="319"/>
      <c r="D14826" s="319"/>
    </row>
    <row r="14827" spans="3:4">
      <c r="C14827" s="319"/>
      <c r="D14827" s="319"/>
    </row>
    <row r="14828" spans="3:4">
      <c r="C14828" s="319"/>
      <c r="D14828" s="319"/>
    </row>
    <row r="14829" spans="3:4">
      <c r="C14829" s="319"/>
      <c r="D14829" s="319"/>
    </row>
    <row r="14830" spans="3:4">
      <c r="C14830" s="319"/>
      <c r="D14830" s="319"/>
    </row>
    <row r="14831" spans="3:4">
      <c r="C14831" s="319"/>
      <c r="D14831" s="319"/>
    </row>
    <row r="14832" spans="3:4">
      <c r="C14832" s="319"/>
      <c r="D14832" s="319"/>
    </row>
    <row r="14833" spans="3:4">
      <c r="C14833" s="319"/>
      <c r="D14833" s="319"/>
    </row>
    <row r="14834" spans="3:4">
      <c r="C14834" s="319"/>
      <c r="D14834" s="319"/>
    </row>
    <row r="14835" spans="3:4">
      <c r="C14835" s="319"/>
      <c r="D14835" s="319"/>
    </row>
    <row r="14836" spans="3:4">
      <c r="C14836" s="319"/>
      <c r="D14836" s="319"/>
    </row>
    <row r="14837" spans="3:4">
      <c r="C14837" s="319"/>
      <c r="D14837" s="319"/>
    </row>
    <row r="14838" spans="3:4">
      <c r="C14838" s="319"/>
      <c r="D14838" s="319"/>
    </row>
    <row r="14839" spans="3:4">
      <c r="C14839" s="319"/>
      <c r="D14839" s="319"/>
    </row>
    <row r="14840" spans="3:4">
      <c r="C14840" s="319"/>
      <c r="D14840" s="319"/>
    </row>
    <row r="14841" spans="3:4">
      <c r="C14841" s="319"/>
      <c r="D14841" s="319"/>
    </row>
    <row r="14842" spans="3:4">
      <c r="C14842" s="319"/>
      <c r="D14842" s="319"/>
    </row>
    <row r="14843" spans="3:4">
      <c r="C14843" s="319"/>
      <c r="D14843" s="319"/>
    </row>
    <row r="14844" spans="3:4">
      <c r="C14844" s="319"/>
      <c r="D14844" s="319"/>
    </row>
    <row r="14845" spans="3:4">
      <c r="C14845" s="319"/>
      <c r="D14845" s="319"/>
    </row>
    <row r="14846" spans="3:4">
      <c r="C14846" s="319"/>
      <c r="D14846" s="319"/>
    </row>
    <row r="14847" spans="3:4">
      <c r="C14847" s="319"/>
      <c r="D14847" s="319"/>
    </row>
    <row r="14848" spans="3:4">
      <c r="C14848" s="319"/>
      <c r="D14848" s="319"/>
    </row>
    <row r="14849" spans="3:4">
      <c r="C14849" s="319"/>
      <c r="D14849" s="319"/>
    </row>
    <row r="14850" spans="3:4">
      <c r="C14850" s="319"/>
      <c r="D14850" s="319"/>
    </row>
    <row r="14851" spans="3:4">
      <c r="C14851" s="319"/>
      <c r="D14851" s="319"/>
    </row>
    <row r="14852" spans="3:4">
      <c r="C14852" s="319"/>
      <c r="D14852" s="319"/>
    </row>
    <row r="14853" spans="3:4">
      <c r="C14853" s="319"/>
      <c r="D14853" s="319"/>
    </row>
    <row r="14854" spans="3:4">
      <c r="C14854" s="319"/>
      <c r="D14854" s="319"/>
    </row>
    <row r="14855" spans="3:4">
      <c r="C14855" s="319"/>
      <c r="D14855" s="319"/>
    </row>
    <row r="14856" spans="3:4">
      <c r="C14856" s="319"/>
      <c r="D14856" s="319"/>
    </row>
    <row r="14857" spans="3:4">
      <c r="C14857" s="319"/>
      <c r="D14857" s="319"/>
    </row>
    <row r="14858" spans="3:4">
      <c r="C14858" s="319"/>
      <c r="D14858" s="319"/>
    </row>
    <row r="14859" spans="3:4">
      <c r="C14859" s="319"/>
      <c r="D14859" s="319"/>
    </row>
    <row r="14860" spans="3:4">
      <c r="C14860" s="319"/>
      <c r="D14860" s="319"/>
    </row>
    <row r="14861" spans="3:4">
      <c r="C14861" s="319"/>
      <c r="D14861" s="319"/>
    </row>
    <row r="14862" spans="3:4">
      <c r="C14862" s="319"/>
      <c r="D14862" s="319"/>
    </row>
    <row r="14863" spans="3:4">
      <c r="C14863" s="319"/>
      <c r="D14863" s="319"/>
    </row>
    <row r="14864" spans="3:4">
      <c r="C14864" s="319"/>
      <c r="D14864" s="319"/>
    </row>
    <row r="14865" spans="3:4">
      <c r="C14865" s="319"/>
      <c r="D14865" s="319"/>
    </row>
    <row r="14866" spans="3:4">
      <c r="C14866" s="319"/>
      <c r="D14866" s="319"/>
    </row>
    <row r="14867" spans="3:4">
      <c r="C14867" s="319"/>
      <c r="D14867" s="319"/>
    </row>
    <row r="14868" spans="3:4">
      <c r="C14868" s="319"/>
      <c r="D14868" s="319"/>
    </row>
    <row r="14869" spans="3:4">
      <c r="C14869" s="319"/>
      <c r="D14869" s="319"/>
    </row>
    <row r="14870" spans="3:4">
      <c r="C14870" s="319"/>
      <c r="D14870" s="319"/>
    </row>
    <row r="14871" spans="3:4">
      <c r="C14871" s="319"/>
      <c r="D14871" s="319"/>
    </row>
    <row r="14872" spans="3:4">
      <c r="C14872" s="319"/>
      <c r="D14872" s="319"/>
    </row>
    <row r="14873" spans="3:4">
      <c r="C14873" s="319"/>
      <c r="D14873" s="319"/>
    </row>
    <row r="14874" spans="3:4">
      <c r="C14874" s="319"/>
      <c r="D14874" s="319"/>
    </row>
    <row r="14875" spans="3:4">
      <c r="C14875" s="319"/>
      <c r="D14875" s="319"/>
    </row>
    <row r="14876" spans="3:4">
      <c r="C14876" s="319"/>
      <c r="D14876" s="319"/>
    </row>
    <row r="14877" spans="3:4">
      <c r="C14877" s="319"/>
      <c r="D14877" s="319"/>
    </row>
    <row r="14878" spans="3:4">
      <c r="C14878" s="319"/>
      <c r="D14878" s="319"/>
    </row>
    <row r="14879" spans="3:4">
      <c r="C14879" s="319"/>
      <c r="D14879" s="319"/>
    </row>
    <row r="14880" spans="3:4">
      <c r="C14880" s="319"/>
      <c r="D14880" s="319"/>
    </row>
    <row r="14881" spans="3:4">
      <c r="C14881" s="319"/>
      <c r="D14881" s="319"/>
    </row>
    <row r="14882" spans="3:4">
      <c r="C14882" s="319"/>
      <c r="D14882" s="319"/>
    </row>
    <row r="14883" spans="3:4">
      <c r="C14883" s="319"/>
      <c r="D14883" s="319"/>
    </row>
    <row r="14884" spans="3:4">
      <c r="C14884" s="319"/>
      <c r="D14884" s="319"/>
    </row>
    <row r="14885" spans="3:4">
      <c r="C14885" s="319"/>
      <c r="D14885" s="319"/>
    </row>
    <row r="14886" spans="3:4">
      <c r="C14886" s="319"/>
      <c r="D14886" s="319"/>
    </row>
    <row r="14887" spans="3:4">
      <c r="C14887" s="319"/>
      <c r="D14887" s="319"/>
    </row>
    <row r="14888" spans="3:4">
      <c r="C14888" s="319"/>
      <c r="D14888" s="319"/>
    </row>
    <row r="14889" spans="3:4">
      <c r="C14889" s="319"/>
      <c r="D14889" s="319"/>
    </row>
    <row r="14890" spans="3:4">
      <c r="C14890" s="319"/>
      <c r="D14890" s="319"/>
    </row>
    <row r="14891" spans="3:4">
      <c r="C14891" s="319"/>
      <c r="D14891" s="319"/>
    </row>
    <row r="14892" spans="3:4">
      <c r="C14892" s="319"/>
      <c r="D14892" s="319"/>
    </row>
    <row r="14893" spans="3:4">
      <c r="C14893" s="319"/>
      <c r="D14893" s="319"/>
    </row>
    <row r="14894" spans="3:4">
      <c r="C14894" s="319"/>
      <c r="D14894" s="319"/>
    </row>
    <row r="14895" spans="3:4">
      <c r="C14895" s="319"/>
      <c r="D14895" s="319"/>
    </row>
    <row r="14896" spans="3:4">
      <c r="C14896" s="319"/>
      <c r="D14896" s="319"/>
    </row>
    <row r="14897" spans="3:4">
      <c r="C14897" s="319"/>
      <c r="D14897" s="319"/>
    </row>
    <row r="14898" spans="3:4">
      <c r="C14898" s="319"/>
      <c r="D14898" s="319"/>
    </row>
    <row r="14899" spans="3:4">
      <c r="C14899" s="319"/>
      <c r="D14899" s="319"/>
    </row>
    <row r="14900" spans="3:4">
      <c r="C14900" s="319"/>
      <c r="D14900" s="319"/>
    </row>
    <row r="14901" spans="3:4">
      <c r="C14901" s="319"/>
      <c r="D14901" s="319"/>
    </row>
    <row r="14902" spans="3:4">
      <c r="C14902" s="319"/>
      <c r="D14902" s="319"/>
    </row>
    <row r="14903" spans="3:4">
      <c r="C14903" s="319"/>
      <c r="D14903" s="319"/>
    </row>
    <row r="14904" spans="3:4">
      <c r="C14904" s="319"/>
      <c r="D14904" s="319"/>
    </row>
    <row r="14905" spans="3:4">
      <c r="C14905" s="319"/>
      <c r="D14905" s="319"/>
    </row>
    <row r="14906" spans="3:4">
      <c r="C14906" s="319"/>
      <c r="D14906" s="319"/>
    </row>
    <row r="14907" spans="3:4">
      <c r="C14907" s="319"/>
      <c r="D14907" s="319"/>
    </row>
    <row r="14908" spans="3:4">
      <c r="C14908" s="319"/>
      <c r="D14908" s="319"/>
    </row>
    <row r="14909" spans="3:4">
      <c r="C14909" s="319"/>
      <c r="D14909" s="319"/>
    </row>
    <row r="14910" spans="3:4">
      <c r="C14910" s="319"/>
      <c r="D14910" s="319"/>
    </row>
    <row r="14911" spans="3:4">
      <c r="C14911" s="319"/>
      <c r="D14911" s="319"/>
    </row>
    <row r="14912" spans="3:4">
      <c r="C14912" s="319"/>
      <c r="D14912" s="319"/>
    </row>
    <row r="14913" spans="3:4">
      <c r="C14913" s="319"/>
      <c r="D14913" s="319"/>
    </row>
    <row r="14914" spans="3:4">
      <c r="C14914" s="319"/>
      <c r="D14914" s="319"/>
    </row>
    <row r="14915" spans="3:4">
      <c r="C14915" s="319"/>
      <c r="D14915" s="319"/>
    </row>
    <row r="14916" spans="3:4">
      <c r="C14916" s="319"/>
      <c r="D14916" s="319"/>
    </row>
    <row r="14917" spans="3:4">
      <c r="C14917" s="319"/>
      <c r="D14917" s="319"/>
    </row>
    <row r="14918" spans="3:4">
      <c r="C14918" s="319"/>
      <c r="D14918" s="319"/>
    </row>
    <row r="14919" spans="3:4">
      <c r="C14919" s="319"/>
      <c r="D14919" s="319"/>
    </row>
    <row r="14920" spans="3:4">
      <c r="C14920" s="319"/>
      <c r="D14920" s="319"/>
    </row>
    <row r="14921" spans="3:4">
      <c r="C14921" s="319"/>
      <c r="D14921" s="319"/>
    </row>
    <row r="14922" spans="3:4">
      <c r="C14922" s="319"/>
      <c r="D14922" s="319"/>
    </row>
    <row r="14923" spans="3:4">
      <c r="C14923" s="319"/>
      <c r="D14923" s="319"/>
    </row>
    <row r="14924" spans="3:4">
      <c r="C14924" s="319"/>
      <c r="D14924" s="319"/>
    </row>
    <row r="14925" spans="3:4">
      <c r="C14925" s="319"/>
      <c r="D14925" s="319"/>
    </row>
    <row r="14926" spans="3:4">
      <c r="C14926" s="319"/>
      <c r="D14926" s="319"/>
    </row>
    <row r="14927" spans="3:4">
      <c r="C14927" s="319"/>
      <c r="D14927" s="319"/>
    </row>
    <row r="14928" spans="3:4">
      <c r="C14928" s="319"/>
      <c r="D14928" s="319"/>
    </row>
    <row r="14929" spans="3:4">
      <c r="C14929" s="319"/>
      <c r="D14929" s="319"/>
    </row>
    <row r="14930" spans="3:4">
      <c r="C14930" s="319"/>
      <c r="D14930" s="319"/>
    </row>
    <row r="14931" spans="3:4">
      <c r="C14931" s="319"/>
      <c r="D14931" s="319"/>
    </row>
    <row r="14932" spans="3:4">
      <c r="C14932" s="319"/>
      <c r="D14932" s="319"/>
    </row>
    <row r="14933" spans="3:4">
      <c r="C14933" s="319"/>
      <c r="D14933" s="319"/>
    </row>
    <row r="14934" spans="3:4">
      <c r="C14934" s="319"/>
      <c r="D14934" s="319"/>
    </row>
    <row r="14935" spans="3:4">
      <c r="C14935" s="319"/>
      <c r="D14935" s="319"/>
    </row>
    <row r="14936" spans="3:4">
      <c r="C14936" s="319"/>
      <c r="D14936" s="319"/>
    </row>
    <row r="14937" spans="3:4">
      <c r="C14937" s="319"/>
      <c r="D14937" s="319"/>
    </row>
    <row r="14938" spans="3:4">
      <c r="C14938" s="319"/>
      <c r="D14938" s="319"/>
    </row>
    <row r="14939" spans="3:4">
      <c r="C14939" s="319"/>
      <c r="D14939" s="319"/>
    </row>
    <row r="14940" spans="3:4">
      <c r="C14940" s="319"/>
      <c r="D14940" s="319"/>
    </row>
    <row r="14941" spans="3:4">
      <c r="C14941" s="319"/>
      <c r="D14941" s="319"/>
    </row>
    <row r="14942" spans="3:4">
      <c r="C14942" s="319"/>
      <c r="D14942" s="319"/>
    </row>
    <row r="14943" spans="3:4">
      <c r="C14943" s="319"/>
      <c r="D14943" s="319"/>
    </row>
    <row r="14944" spans="3:4">
      <c r="C14944" s="319"/>
      <c r="D14944" s="319"/>
    </row>
    <row r="14945" spans="3:4">
      <c r="C14945" s="319"/>
      <c r="D14945" s="319"/>
    </row>
    <row r="14946" spans="3:4">
      <c r="C14946" s="319"/>
      <c r="D14946" s="319"/>
    </row>
    <row r="14947" spans="3:4">
      <c r="C14947" s="319"/>
      <c r="D14947" s="319"/>
    </row>
    <row r="14948" spans="3:4">
      <c r="C14948" s="319"/>
      <c r="D14948" s="319"/>
    </row>
    <row r="14949" spans="3:4">
      <c r="C14949" s="319"/>
      <c r="D14949" s="319"/>
    </row>
    <row r="14950" spans="3:4">
      <c r="C14950" s="319"/>
      <c r="D14950" s="319"/>
    </row>
    <row r="14951" spans="3:4">
      <c r="C14951" s="319"/>
      <c r="D14951" s="319"/>
    </row>
    <row r="14952" spans="3:4">
      <c r="C14952" s="319"/>
      <c r="D14952" s="319"/>
    </row>
    <row r="14953" spans="3:4">
      <c r="C14953" s="319"/>
      <c r="D14953" s="319"/>
    </row>
    <row r="14954" spans="3:4">
      <c r="C14954" s="319"/>
      <c r="D14954" s="319"/>
    </row>
    <row r="14955" spans="3:4">
      <c r="C14955" s="319"/>
      <c r="D14955" s="319"/>
    </row>
    <row r="14956" spans="3:4">
      <c r="C14956" s="319"/>
      <c r="D14956" s="319"/>
    </row>
    <row r="14957" spans="3:4">
      <c r="C14957" s="319"/>
      <c r="D14957" s="319"/>
    </row>
    <row r="14958" spans="3:4">
      <c r="C14958" s="319"/>
      <c r="D14958" s="319"/>
    </row>
    <row r="14959" spans="3:4">
      <c r="C14959" s="319"/>
      <c r="D14959" s="319"/>
    </row>
    <row r="14960" spans="3:4">
      <c r="C14960" s="319"/>
      <c r="D14960" s="319"/>
    </row>
    <row r="14961" spans="3:4">
      <c r="C14961" s="319"/>
      <c r="D14961" s="319"/>
    </row>
    <row r="14962" spans="3:4">
      <c r="C14962" s="319"/>
      <c r="D14962" s="319"/>
    </row>
    <row r="14963" spans="3:4">
      <c r="C14963" s="319"/>
      <c r="D14963" s="319"/>
    </row>
    <row r="14964" spans="3:4">
      <c r="C14964" s="319"/>
      <c r="D14964" s="319"/>
    </row>
    <row r="14965" spans="3:4">
      <c r="C14965" s="319"/>
      <c r="D14965" s="319"/>
    </row>
    <row r="14966" spans="3:4">
      <c r="C14966" s="319"/>
      <c r="D14966" s="319"/>
    </row>
    <row r="14967" spans="3:4">
      <c r="C14967" s="319"/>
      <c r="D14967" s="319"/>
    </row>
    <row r="14968" spans="3:4">
      <c r="C14968" s="319"/>
      <c r="D14968" s="319"/>
    </row>
    <row r="14969" spans="3:4">
      <c r="C14969" s="319"/>
      <c r="D14969" s="319"/>
    </row>
    <row r="14970" spans="3:4">
      <c r="C14970" s="319"/>
      <c r="D14970" s="319"/>
    </row>
    <row r="14971" spans="3:4">
      <c r="C14971" s="319"/>
      <c r="D14971" s="319"/>
    </row>
    <row r="14972" spans="3:4">
      <c r="C14972" s="319"/>
      <c r="D14972" s="319"/>
    </row>
    <row r="14973" spans="3:4">
      <c r="C14973" s="319"/>
      <c r="D14973" s="319"/>
    </row>
    <row r="14974" spans="3:4">
      <c r="C14974" s="319"/>
      <c r="D14974" s="319"/>
    </row>
    <row r="14975" spans="3:4">
      <c r="C14975" s="319"/>
      <c r="D14975" s="319"/>
    </row>
    <row r="14976" spans="3:4">
      <c r="C14976" s="319"/>
      <c r="D14976" s="319"/>
    </row>
    <row r="14977" spans="3:4">
      <c r="C14977" s="319"/>
      <c r="D14977" s="319"/>
    </row>
    <row r="14978" spans="3:4">
      <c r="C14978" s="319"/>
      <c r="D14978" s="319"/>
    </row>
    <row r="14979" spans="3:4">
      <c r="C14979" s="319"/>
      <c r="D14979" s="319"/>
    </row>
    <row r="14980" spans="3:4">
      <c r="C14980" s="319"/>
      <c r="D14980" s="319"/>
    </row>
    <row r="14981" spans="3:4">
      <c r="C14981" s="319"/>
      <c r="D14981" s="319"/>
    </row>
    <row r="14982" spans="3:4">
      <c r="C14982" s="319"/>
      <c r="D14982" s="319"/>
    </row>
    <row r="14983" spans="3:4">
      <c r="C14983" s="319"/>
      <c r="D14983" s="319"/>
    </row>
    <row r="14984" spans="3:4">
      <c r="C14984" s="319"/>
      <c r="D14984" s="319"/>
    </row>
    <row r="14985" spans="3:4">
      <c r="C14985" s="319"/>
      <c r="D14985" s="319"/>
    </row>
    <row r="14986" spans="3:4">
      <c r="C14986" s="319"/>
      <c r="D14986" s="319"/>
    </row>
    <row r="14987" spans="3:4">
      <c r="C14987" s="319"/>
      <c r="D14987" s="319"/>
    </row>
    <row r="14988" spans="3:4">
      <c r="C14988" s="319"/>
      <c r="D14988" s="319"/>
    </row>
    <row r="14989" spans="3:4">
      <c r="C14989" s="319"/>
      <c r="D14989" s="319"/>
    </row>
    <row r="14990" spans="3:4">
      <c r="C14990" s="319"/>
      <c r="D14990" s="319"/>
    </row>
    <row r="14991" spans="3:4">
      <c r="C14991" s="319"/>
      <c r="D14991" s="319"/>
    </row>
    <row r="14992" spans="3:4">
      <c r="C14992" s="319"/>
      <c r="D14992" s="319"/>
    </row>
    <row r="14993" spans="3:4">
      <c r="C14993" s="319"/>
      <c r="D14993" s="319"/>
    </row>
    <row r="14994" spans="3:4">
      <c r="C14994" s="319"/>
      <c r="D14994" s="319"/>
    </row>
    <row r="14995" spans="3:4">
      <c r="C14995" s="319"/>
      <c r="D14995" s="319"/>
    </row>
    <row r="14996" spans="3:4">
      <c r="C14996" s="319"/>
      <c r="D14996" s="319"/>
    </row>
    <row r="14997" spans="3:4">
      <c r="C14997" s="319"/>
      <c r="D14997" s="319"/>
    </row>
    <row r="14998" spans="3:4">
      <c r="C14998" s="319"/>
      <c r="D14998" s="319"/>
    </row>
    <row r="14999" spans="3:4">
      <c r="C14999" s="319"/>
      <c r="D14999" s="319"/>
    </row>
    <row r="15000" spans="3:4">
      <c r="C15000" s="319"/>
      <c r="D15000" s="319"/>
    </row>
    <row r="15001" spans="3:4">
      <c r="C15001" s="319"/>
      <c r="D15001" s="319"/>
    </row>
    <row r="15002" spans="3:4">
      <c r="C15002" s="319"/>
      <c r="D15002" s="319"/>
    </row>
    <row r="15003" spans="3:4">
      <c r="C15003" s="319"/>
      <c r="D15003" s="319"/>
    </row>
    <row r="15004" spans="3:4">
      <c r="C15004" s="319"/>
      <c r="D15004" s="319"/>
    </row>
    <row r="15005" spans="3:4">
      <c r="C15005" s="319"/>
      <c r="D15005" s="319"/>
    </row>
    <row r="15006" spans="3:4">
      <c r="C15006" s="319"/>
      <c r="D15006" s="319"/>
    </row>
    <row r="15007" spans="3:4">
      <c r="C15007" s="319"/>
      <c r="D15007" s="319"/>
    </row>
    <row r="15008" spans="3:4">
      <c r="C15008" s="319"/>
      <c r="D15008" s="319"/>
    </row>
    <row r="15009" spans="3:4">
      <c r="C15009" s="319"/>
      <c r="D15009" s="319"/>
    </row>
    <row r="15010" spans="3:4">
      <c r="C15010" s="319"/>
      <c r="D15010" s="319"/>
    </row>
    <row r="15011" spans="3:4">
      <c r="C15011" s="319"/>
      <c r="D15011" s="319"/>
    </row>
    <row r="15012" spans="3:4">
      <c r="C15012" s="319"/>
      <c r="D15012" s="319"/>
    </row>
    <row r="15013" spans="3:4">
      <c r="C15013" s="319"/>
      <c r="D15013" s="319"/>
    </row>
    <row r="15014" spans="3:4">
      <c r="C15014" s="319"/>
      <c r="D15014" s="319"/>
    </row>
    <row r="15015" spans="3:4">
      <c r="C15015" s="319"/>
      <c r="D15015" s="319"/>
    </row>
    <row r="15016" spans="3:4">
      <c r="C15016" s="319"/>
      <c r="D15016" s="319"/>
    </row>
    <row r="15017" spans="3:4">
      <c r="C15017" s="319"/>
      <c r="D15017" s="319"/>
    </row>
    <row r="15018" spans="3:4">
      <c r="C15018" s="319"/>
      <c r="D15018" s="319"/>
    </row>
    <row r="15019" spans="3:4">
      <c r="C15019" s="319"/>
      <c r="D15019" s="319"/>
    </row>
    <row r="15020" spans="3:4">
      <c r="C15020" s="319"/>
      <c r="D15020" s="319"/>
    </row>
    <row r="15021" spans="3:4">
      <c r="C15021" s="319"/>
      <c r="D15021" s="319"/>
    </row>
    <row r="15022" spans="3:4">
      <c r="C15022" s="319"/>
      <c r="D15022" s="319"/>
    </row>
    <row r="15023" spans="3:4">
      <c r="C15023" s="319"/>
      <c r="D15023" s="319"/>
    </row>
    <row r="15024" spans="3:4">
      <c r="C15024" s="319"/>
      <c r="D15024" s="319"/>
    </row>
    <row r="15025" spans="3:4">
      <c r="C15025" s="319"/>
      <c r="D15025" s="319"/>
    </row>
    <row r="15026" spans="3:4">
      <c r="C15026" s="319"/>
      <c r="D15026" s="319"/>
    </row>
    <row r="15027" spans="3:4">
      <c r="C15027" s="319"/>
      <c r="D15027" s="319"/>
    </row>
    <row r="15028" spans="3:4">
      <c r="C15028" s="319"/>
      <c r="D15028" s="319"/>
    </row>
    <row r="15029" spans="3:4">
      <c r="C15029" s="319"/>
      <c r="D15029" s="319"/>
    </row>
    <row r="15030" spans="3:4">
      <c r="C15030" s="319"/>
      <c r="D15030" s="319"/>
    </row>
    <row r="15031" spans="3:4">
      <c r="C15031" s="319"/>
      <c r="D15031" s="319"/>
    </row>
    <row r="15032" spans="3:4">
      <c r="C15032" s="319"/>
      <c r="D15032" s="319"/>
    </row>
    <row r="15033" spans="3:4">
      <c r="C15033" s="319"/>
      <c r="D15033" s="319"/>
    </row>
    <row r="15034" spans="3:4">
      <c r="C15034" s="319"/>
      <c r="D15034" s="319"/>
    </row>
    <row r="15035" spans="3:4">
      <c r="C15035" s="319"/>
      <c r="D15035" s="319"/>
    </row>
    <row r="15036" spans="3:4">
      <c r="C15036" s="319"/>
      <c r="D15036" s="319"/>
    </row>
    <row r="15037" spans="3:4">
      <c r="C15037" s="319"/>
      <c r="D15037" s="319"/>
    </row>
    <row r="15038" spans="3:4">
      <c r="C15038" s="319"/>
      <c r="D15038" s="319"/>
    </row>
    <row r="15039" spans="3:4">
      <c r="C15039" s="319"/>
      <c r="D15039" s="319"/>
    </row>
    <row r="15040" spans="3:4">
      <c r="C15040" s="319"/>
      <c r="D15040" s="319"/>
    </row>
    <row r="15041" spans="3:4">
      <c r="C15041" s="319"/>
      <c r="D15041" s="319"/>
    </row>
    <row r="15042" spans="3:4">
      <c r="C15042" s="319"/>
      <c r="D15042" s="319"/>
    </row>
    <row r="15043" spans="3:4">
      <c r="C15043" s="319"/>
      <c r="D15043" s="319"/>
    </row>
    <row r="15044" spans="3:4">
      <c r="C15044" s="319"/>
      <c r="D15044" s="319"/>
    </row>
    <row r="15045" spans="3:4">
      <c r="C15045" s="319"/>
      <c r="D15045" s="319"/>
    </row>
    <row r="15046" spans="3:4">
      <c r="C15046" s="319"/>
      <c r="D15046" s="319"/>
    </row>
    <row r="15047" spans="3:4">
      <c r="C15047" s="319"/>
      <c r="D15047" s="319"/>
    </row>
    <row r="15048" spans="3:4">
      <c r="C15048" s="319"/>
      <c r="D15048" s="319"/>
    </row>
    <row r="15049" spans="3:4">
      <c r="C15049" s="319"/>
      <c r="D15049" s="319"/>
    </row>
    <row r="15050" spans="3:4">
      <c r="C15050" s="319"/>
      <c r="D15050" s="319"/>
    </row>
    <row r="15051" spans="3:4">
      <c r="C15051" s="319"/>
      <c r="D15051" s="319"/>
    </row>
    <row r="15052" spans="3:4">
      <c r="C15052" s="319"/>
      <c r="D15052" s="319"/>
    </row>
    <row r="15053" spans="3:4">
      <c r="C15053" s="319"/>
      <c r="D15053" s="319"/>
    </row>
    <row r="15054" spans="3:4">
      <c r="C15054" s="319"/>
      <c r="D15054" s="319"/>
    </row>
    <row r="15055" spans="3:4">
      <c r="C15055" s="319"/>
      <c r="D15055" s="319"/>
    </row>
    <row r="15056" spans="3:4">
      <c r="C15056" s="319"/>
      <c r="D15056" s="319"/>
    </row>
    <row r="15057" spans="3:4">
      <c r="C15057" s="319"/>
      <c r="D15057" s="319"/>
    </row>
    <row r="15058" spans="3:4">
      <c r="C15058" s="319"/>
      <c r="D15058" s="319"/>
    </row>
    <row r="15059" spans="3:4">
      <c r="C15059" s="319"/>
      <c r="D15059" s="319"/>
    </row>
    <row r="15060" spans="3:4">
      <c r="C15060" s="319"/>
      <c r="D15060" s="319"/>
    </row>
    <row r="15061" spans="3:4">
      <c r="C15061" s="319"/>
      <c r="D15061" s="319"/>
    </row>
    <row r="15062" spans="3:4">
      <c r="C15062" s="319"/>
      <c r="D15062" s="319"/>
    </row>
    <row r="15063" spans="3:4">
      <c r="C15063" s="319"/>
      <c r="D15063" s="319"/>
    </row>
    <row r="15064" spans="3:4">
      <c r="C15064" s="319"/>
      <c r="D15064" s="319"/>
    </row>
    <row r="15065" spans="3:4">
      <c r="C15065" s="319"/>
      <c r="D15065" s="319"/>
    </row>
    <row r="15066" spans="3:4">
      <c r="C15066" s="319"/>
      <c r="D15066" s="319"/>
    </row>
    <row r="15067" spans="3:4">
      <c r="C15067" s="319"/>
      <c r="D15067" s="319"/>
    </row>
    <row r="15068" spans="3:4">
      <c r="C15068" s="319"/>
      <c r="D15068" s="319"/>
    </row>
    <row r="15069" spans="3:4">
      <c r="C15069" s="319"/>
      <c r="D15069" s="319"/>
    </row>
    <row r="15070" spans="3:4">
      <c r="C15070" s="319"/>
      <c r="D15070" s="319"/>
    </row>
    <row r="15071" spans="3:4">
      <c r="C15071" s="319"/>
      <c r="D15071" s="319"/>
    </row>
    <row r="15072" spans="3:4">
      <c r="C15072" s="319"/>
      <c r="D15072" s="319"/>
    </row>
    <row r="15073" spans="3:4">
      <c r="C15073" s="319"/>
      <c r="D15073" s="319"/>
    </row>
    <row r="15074" spans="3:4">
      <c r="C15074" s="319"/>
      <c r="D15074" s="319"/>
    </row>
    <row r="15075" spans="3:4">
      <c r="C15075" s="319"/>
      <c r="D15075" s="319"/>
    </row>
    <row r="15076" spans="3:4">
      <c r="C15076" s="319"/>
      <c r="D15076" s="319"/>
    </row>
    <row r="15077" spans="3:4">
      <c r="C15077" s="319"/>
      <c r="D15077" s="319"/>
    </row>
    <row r="15078" spans="3:4">
      <c r="C15078" s="319"/>
      <c r="D15078" s="319"/>
    </row>
    <row r="15079" spans="3:4">
      <c r="C15079" s="319"/>
      <c r="D15079" s="319"/>
    </row>
    <row r="15080" spans="3:4">
      <c r="C15080" s="319"/>
      <c r="D15080" s="319"/>
    </row>
    <row r="15081" spans="3:4">
      <c r="C15081" s="319"/>
      <c r="D15081" s="319"/>
    </row>
    <row r="15082" spans="3:4">
      <c r="C15082" s="319"/>
      <c r="D15082" s="319"/>
    </row>
    <row r="15083" spans="3:4">
      <c r="C15083" s="319"/>
      <c r="D15083" s="319"/>
    </row>
    <row r="15084" spans="3:4">
      <c r="C15084" s="319"/>
      <c r="D15084" s="319"/>
    </row>
    <row r="15085" spans="3:4">
      <c r="C15085" s="319"/>
      <c r="D15085" s="319"/>
    </row>
    <row r="15086" spans="3:4">
      <c r="C15086" s="319"/>
      <c r="D15086" s="319"/>
    </row>
    <row r="15087" spans="3:4">
      <c r="C15087" s="319"/>
      <c r="D15087" s="319"/>
    </row>
    <row r="15088" spans="3:4">
      <c r="C15088" s="319"/>
      <c r="D15088" s="319"/>
    </row>
    <row r="15089" spans="3:4">
      <c r="C15089" s="319"/>
      <c r="D15089" s="319"/>
    </row>
    <row r="15090" spans="3:4">
      <c r="C15090" s="319"/>
      <c r="D15090" s="319"/>
    </row>
    <row r="15091" spans="3:4">
      <c r="C15091" s="319"/>
      <c r="D15091" s="319"/>
    </row>
    <row r="15092" spans="3:4">
      <c r="C15092" s="319"/>
      <c r="D15092" s="319"/>
    </row>
    <row r="15093" spans="3:4">
      <c r="C15093" s="319"/>
      <c r="D15093" s="319"/>
    </row>
    <row r="15094" spans="3:4">
      <c r="C15094" s="319"/>
      <c r="D15094" s="319"/>
    </row>
    <row r="15095" spans="3:4">
      <c r="C15095" s="319"/>
      <c r="D15095" s="319"/>
    </row>
    <row r="15096" spans="3:4">
      <c r="C15096" s="319"/>
      <c r="D15096" s="319"/>
    </row>
    <row r="15097" spans="3:4">
      <c r="C15097" s="319"/>
      <c r="D15097" s="319"/>
    </row>
    <row r="15098" spans="3:4">
      <c r="C15098" s="319"/>
      <c r="D15098" s="319"/>
    </row>
    <row r="15099" spans="3:4">
      <c r="C15099" s="319"/>
      <c r="D15099" s="319"/>
    </row>
    <row r="15100" spans="3:4">
      <c r="C15100" s="319"/>
      <c r="D15100" s="319"/>
    </row>
    <row r="15101" spans="3:4">
      <c r="C15101" s="319"/>
      <c r="D15101" s="319"/>
    </row>
    <row r="15102" spans="3:4">
      <c r="C15102" s="319"/>
      <c r="D15102" s="319"/>
    </row>
    <row r="15103" spans="3:4">
      <c r="C15103" s="319"/>
      <c r="D15103" s="319"/>
    </row>
    <row r="15104" spans="3:4">
      <c r="C15104" s="319"/>
      <c r="D15104" s="319"/>
    </row>
    <row r="15105" spans="3:4">
      <c r="C15105" s="319"/>
      <c r="D15105" s="319"/>
    </row>
    <row r="15106" spans="3:4">
      <c r="C15106" s="319"/>
      <c r="D15106" s="319"/>
    </row>
    <row r="15107" spans="3:4">
      <c r="C15107" s="319"/>
      <c r="D15107" s="319"/>
    </row>
    <row r="15108" spans="3:4">
      <c r="C15108" s="319"/>
      <c r="D15108" s="319"/>
    </row>
    <row r="15109" spans="3:4">
      <c r="C15109" s="319"/>
      <c r="D15109" s="319"/>
    </row>
    <row r="15110" spans="3:4">
      <c r="C15110" s="319"/>
      <c r="D15110" s="319"/>
    </row>
    <row r="15111" spans="3:4">
      <c r="C15111" s="319"/>
      <c r="D15111" s="319"/>
    </row>
    <row r="15112" spans="3:4">
      <c r="C15112" s="319"/>
      <c r="D15112" s="319"/>
    </row>
    <row r="15113" spans="3:4">
      <c r="C15113" s="319"/>
      <c r="D15113" s="319"/>
    </row>
    <row r="15114" spans="3:4">
      <c r="C15114" s="319"/>
      <c r="D15114" s="319"/>
    </row>
    <row r="15115" spans="3:4">
      <c r="C15115" s="319"/>
      <c r="D15115" s="319"/>
    </row>
    <row r="15116" spans="3:4">
      <c r="C15116" s="319"/>
      <c r="D15116" s="319"/>
    </row>
    <row r="15117" spans="3:4">
      <c r="C15117" s="319"/>
      <c r="D15117" s="319"/>
    </row>
    <row r="15118" spans="3:4">
      <c r="C15118" s="319"/>
      <c r="D15118" s="319"/>
    </row>
    <row r="15119" spans="3:4">
      <c r="C15119" s="319"/>
      <c r="D15119" s="319"/>
    </row>
    <row r="15120" spans="3:4">
      <c r="C15120" s="319"/>
      <c r="D15120" s="319"/>
    </row>
    <row r="15121" spans="3:4">
      <c r="C15121" s="319"/>
      <c r="D15121" s="319"/>
    </row>
    <row r="15122" spans="3:4">
      <c r="C15122" s="319"/>
      <c r="D15122" s="319"/>
    </row>
    <row r="15123" spans="3:4">
      <c r="C15123" s="319"/>
      <c r="D15123" s="319"/>
    </row>
    <row r="15124" spans="3:4">
      <c r="C15124" s="319"/>
      <c r="D15124" s="319"/>
    </row>
    <row r="15125" spans="3:4">
      <c r="C15125" s="319"/>
      <c r="D15125" s="319"/>
    </row>
    <row r="15126" spans="3:4">
      <c r="C15126" s="319"/>
      <c r="D15126" s="319"/>
    </row>
    <row r="15127" spans="3:4">
      <c r="C15127" s="319"/>
      <c r="D15127" s="319"/>
    </row>
    <row r="15128" spans="3:4">
      <c r="C15128" s="319"/>
      <c r="D15128" s="319"/>
    </row>
    <row r="15129" spans="3:4">
      <c r="C15129" s="319"/>
      <c r="D15129" s="319"/>
    </row>
    <row r="15130" spans="3:4">
      <c r="C15130" s="319"/>
      <c r="D15130" s="319"/>
    </row>
    <row r="15131" spans="3:4">
      <c r="C15131" s="319"/>
      <c r="D15131" s="319"/>
    </row>
    <row r="15132" spans="3:4">
      <c r="C15132" s="319"/>
      <c r="D15132" s="319"/>
    </row>
    <row r="15133" spans="3:4">
      <c r="C15133" s="319"/>
      <c r="D15133" s="319"/>
    </row>
    <row r="15134" spans="3:4">
      <c r="C15134" s="319"/>
      <c r="D15134" s="319"/>
    </row>
    <row r="15135" spans="3:4">
      <c r="C15135" s="319"/>
      <c r="D15135" s="319"/>
    </row>
    <row r="15136" spans="3:4">
      <c r="C15136" s="319"/>
      <c r="D15136" s="319"/>
    </row>
    <row r="15137" spans="3:4">
      <c r="C15137" s="319"/>
      <c r="D15137" s="319"/>
    </row>
    <row r="15138" spans="3:4">
      <c r="C15138" s="319"/>
      <c r="D15138" s="319"/>
    </row>
    <row r="15139" spans="3:4">
      <c r="C15139" s="319"/>
      <c r="D15139" s="319"/>
    </row>
    <row r="15140" spans="3:4">
      <c r="C15140" s="319"/>
      <c r="D15140" s="319"/>
    </row>
    <row r="15141" spans="3:4">
      <c r="C15141" s="319"/>
      <c r="D15141" s="319"/>
    </row>
    <row r="15142" spans="3:4">
      <c r="C15142" s="319"/>
      <c r="D15142" s="319"/>
    </row>
    <row r="15143" spans="3:4">
      <c r="C15143" s="319"/>
      <c r="D15143" s="319"/>
    </row>
    <row r="15144" spans="3:4">
      <c r="C15144" s="319"/>
      <c r="D15144" s="319"/>
    </row>
    <row r="15145" spans="3:4">
      <c r="C15145" s="319"/>
      <c r="D15145" s="319"/>
    </row>
    <row r="15146" spans="3:4">
      <c r="C15146" s="319"/>
      <c r="D15146" s="319"/>
    </row>
    <row r="15147" spans="3:4">
      <c r="C15147" s="319"/>
      <c r="D15147" s="319"/>
    </row>
    <row r="15148" spans="3:4">
      <c r="C15148" s="319"/>
      <c r="D15148" s="319"/>
    </row>
    <row r="15149" spans="3:4">
      <c r="C15149" s="319"/>
      <c r="D15149" s="319"/>
    </row>
    <row r="15150" spans="3:4">
      <c r="C15150" s="319"/>
      <c r="D15150" s="319"/>
    </row>
    <row r="15151" spans="3:4">
      <c r="C15151" s="319"/>
      <c r="D15151" s="319"/>
    </row>
    <row r="15152" spans="3:4">
      <c r="C15152" s="319"/>
      <c r="D15152" s="319"/>
    </row>
    <row r="15153" spans="3:4">
      <c r="C15153" s="319"/>
      <c r="D15153" s="319"/>
    </row>
    <row r="15154" spans="3:4">
      <c r="C15154" s="319"/>
      <c r="D15154" s="319"/>
    </row>
    <row r="15155" spans="3:4">
      <c r="C15155" s="319"/>
      <c r="D15155" s="319"/>
    </row>
    <row r="15156" spans="3:4">
      <c r="C15156" s="319"/>
      <c r="D15156" s="319"/>
    </row>
    <row r="15157" spans="3:4">
      <c r="C15157" s="319"/>
      <c r="D15157" s="319"/>
    </row>
    <row r="15158" spans="3:4">
      <c r="C15158" s="319"/>
      <c r="D15158" s="319"/>
    </row>
    <row r="15159" spans="3:4">
      <c r="C15159" s="319"/>
      <c r="D15159" s="319"/>
    </row>
    <row r="15160" spans="3:4">
      <c r="C15160" s="319"/>
      <c r="D15160" s="319"/>
    </row>
    <row r="15161" spans="3:4">
      <c r="C15161" s="319"/>
      <c r="D15161" s="319"/>
    </row>
    <row r="15162" spans="3:4">
      <c r="C15162" s="319"/>
      <c r="D15162" s="319"/>
    </row>
    <row r="15163" spans="3:4">
      <c r="C15163" s="319"/>
      <c r="D15163" s="319"/>
    </row>
    <row r="15164" spans="3:4">
      <c r="C15164" s="319"/>
      <c r="D15164" s="319"/>
    </row>
    <row r="15165" spans="3:4">
      <c r="C15165" s="319"/>
      <c r="D15165" s="319"/>
    </row>
    <row r="15166" spans="3:4">
      <c r="C15166" s="319"/>
      <c r="D15166" s="319"/>
    </row>
    <row r="15167" spans="3:4">
      <c r="C15167" s="319"/>
      <c r="D15167" s="319"/>
    </row>
    <row r="15168" spans="3:4">
      <c r="C15168" s="319"/>
      <c r="D15168" s="319"/>
    </row>
    <row r="15169" spans="3:4">
      <c r="C15169" s="319"/>
      <c r="D15169" s="319"/>
    </row>
    <row r="15170" spans="3:4">
      <c r="C15170" s="319"/>
      <c r="D15170" s="319"/>
    </row>
    <row r="15171" spans="3:4">
      <c r="C15171" s="319"/>
      <c r="D15171" s="319"/>
    </row>
    <row r="15172" spans="3:4">
      <c r="C15172" s="319"/>
      <c r="D15172" s="319"/>
    </row>
    <row r="15173" spans="3:4">
      <c r="C15173" s="319"/>
      <c r="D15173" s="319"/>
    </row>
    <row r="15174" spans="3:4">
      <c r="C15174" s="319"/>
      <c r="D15174" s="319"/>
    </row>
    <row r="15175" spans="3:4">
      <c r="C15175" s="319"/>
      <c r="D15175" s="319"/>
    </row>
    <row r="15176" spans="3:4">
      <c r="C15176" s="319"/>
      <c r="D15176" s="319"/>
    </row>
    <row r="15177" spans="3:4">
      <c r="C15177" s="319"/>
      <c r="D15177" s="319"/>
    </row>
    <row r="15178" spans="3:4">
      <c r="C15178" s="319"/>
      <c r="D15178" s="319"/>
    </row>
    <row r="15179" spans="3:4">
      <c r="C15179" s="319"/>
      <c r="D15179" s="319"/>
    </row>
    <row r="15180" spans="3:4">
      <c r="C15180" s="319"/>
      <c r="D15180" s="319"/>
    </row>
    <row r="15181" spans="3:4">
      <c r="C15181" s="319"/>
      <c r="D15181" s="319"/>
    </row>
    <row r="15182" spans="3:4">
      <c r="C15182" s="319"/>
      <c r="D15182" s="319"/>
    </row>
    <row r="15183" spans="3:4">
      <c r="C15183" s="319"/>
      <c r="D15183" s="319"/>
    </row>
    <row r="15184" spans="3:4">
      <c r="C15184" s="319"/>
      <c r="D15184" s="319"/>
    </row>
    <row r="15185" spans="3:4">
      <c r="C15185" s="319"/>
      <c r="D15185" s="319"/>
    </row>
    <row r="15186" spans="3:4">
      <c r="C15186" s="319"/>
      <c r="D15186" s="319"/>
    </row>
    <row r="15187" spans="3:4">
      <c r="C15187" s="319"/>
      <c r="D15187" s="319"/>
    </row>
    <row r="15188" spans="3:4">
      <c r="C15188" s="319"/>
      <c r="D15188" s="319"/>
    </row>
    <row r="15189" spans="3:4">
      <c r="C15189" s="319"/>
      <c r="D15189" s="319"/>
    </row>
    <row r="15190" spans="3:4">
      <c r="C15190" s="319"/>
      <c r="D15190" s="319"/>
    </row>
    <row r="15191" spans="3:4">
      <c r="C15191" s="319"/>
      <c r="D15191" s="319"/>
    </row>
    <row r="15192" spans="3:4">
      <c r="C15192" s="319"/>
      <c r="D15192" s="319"/>
    </row>
    <row r="15193" spans="3:4">
      <c r="C15193" s="319"/>
      <c r="D15193" s="319"/>
    </row>
    <row r="15194" spans="3:4">
      <c r="C15194" s="319"/>
      <c r="D15194" s="319"/>
    </row>
    <row r="15195" spans="3:4">
      <c r="C15195" s="319"/>
      <c r="D15195" s="319"/>
    </row>
    <row r="15196" spans="3:4">
      <c r="C15196" s="319"/>
      <c r="D15196" s="319"/>
    </row>
    <row r="15197" spans="3:4">
      <c r="C15197" s="319"/>
      <c r="D15197" s="319"/>
    </row>
    <row r="15198" spans="3:4">
      <c r="C15198" s="319"/>
      <c r="D15198" s="319"/>
    </row>
    <row r="15199" spans="3:4">
      <c r="C15199" s="319"/>
      <c r="D15199" s="319"/>
    </row>
    <row r="15200" spans="3:4">
      <c r="C15200" s="319"/>
      <c r="D15200" s="319"/>
    </row>
    <row r="15201" spans="3:4">
      <c r="C15201" s="319"/>
      <c r="D15201" s="319"/>
    </row>
    <row r="15202" spans="3:4">
      <c r="C15202" s="319"/>
      <c r="D15202" s="319"/>
    </row>
    <row r="15203" spans="3:4">
      <c r="C15203" s="319"/>
      <c r="D15203" s="319"/>
    </row>
    <row r="15204" spans="3:4">
      <c r="C15204" s="319"/>
      <c r="D15204" s="319"/>
    </row>
    <row r="15205" spans="3:4">
      <c r="C15205" s="319"/>
      <c r="D15205" s="319"/>
    </row>
    <row r="15206" spans="3:4">
      <c r="C15206" s="319"/>
      <c r="D15206" s="319"/>
    </row>
    <row r="15207" spans="3:4">
      <c r="C15207" s="319"/>
      <c r="D15207" s="319"/>
    </row>
    <row r="15208" spans="3:4">
      <c r="C15208" s="319"/>
      <c r="D15208" s="319"/>
    </row>
    <row r="15209" spans="3:4">
      <c r="C15209" s="319"/>
      <c r="D15209" s="319"/>
    </row>
    <row r="15210" spans="3:4">
      <c r="C15210" s="319"/>
      <c r="D15210" s="319"/>
    </row>
    <row r="15211" spans="3:4">
      <c r="C15211" s="319"/>
      <c r="D15211" s="319"/>
    </row>
    <row r="15212" spans="3:4">
      <c r="C15212" s="319"/>
      <c r="D15212" s="319"/>
    </row>
    <row r="15213" spans="3:4">
      <c r="C15213" s="319"/>
      <c r="D15213" s="319"/>
    </row>
    <row r="15214" spans="3:4">
      <c r="C15214" s="319"/>
      <c r="D15214" s="319"/>
    </row>
    <row r="15215" spans="3:4">
      <c r="C15215" s="319"/>
      <c r="D15215" s="319"/>
    </row>
    <row r="15216" spans="3:4">
      <c r="C15216" s="319"/>
      <c r="D15216" s="319"/>
    </row>
    <row r="15217" spans="3:4">
      <c r="C15217" s="319"/>
      <c r="D15217" s="319"/>
    </row>
    <row r="15218" spans="3:4">
      <c r="C15218" s="319"/>
      <c r="D15218" s="319"/>
    </row>
    <row r="15219" spans="3:4">
      <c r="C15219" s="319"/>
      <c r="D15219" s="319"/>
    </row>
    <row r="15220" spans="3:4">
      <c r="C15220" s="319"/>
      <c r="D15220" s="319"/>
    </row>
    <row r="15221" spans="3:4">
      <c r="C15221" s="319"/>
      <c r="D15221" s="319"/>
    </row>
    <row r="15222" spans="3:4">
      <c r="C15222" s="319"/>
      <c r="D15222" s="319"/>
    </row>
    <row r="15223" spans="3:4">
      <c r="C15223" s="319"/>
      <c r="D15223" s="319"/>
    </row>
    <row r="15224" spans="3:4">
      <c r="C15224" s="319"/>
      <c r="D15224" s="319"/>
    </row>
    <row r="15225" spans="3:4">
      <c r="C15225" s="319"/>
      <c r="D15225" s="319"/>
    </row>
    <row r="15226" spans="3:4">
      <c r="C15226" s="319"/>
      <c r="D15226" s="319"/>
    </row>
    <row r="15227" spans="3:4">
      <c r="C15227" s="319"/>
      <c r="D15227" s="319"/>
    </row>
    <row r="15228" spans="3:4">
      <c r="C15228" s="319"/>
      <c r="D15228" s="319"/>
    </row>
    <row r="15229" spans="3:4">
      <c r="C15229" s="319"/>
      <c r="D15229" s="319"/>
    </row>
    <row r="15230" spans="3:4">
      <c r="C15230" s="319"/>
      <c r="D15230" s="319"/>
    </row>
    <row r="15231" spans="3:4">
      <c r="C15231" s="319"/>
      <c r="D15231" s="319"/>
    </row>
    <row r="15232" spans="3:4">
      <c r="C15232" s="319"/>
      <c r="D15232" s="319"/>
    </row>
    <row r="15233" spans="3:4">
      <c r="C15233" s="319"/>
      <c r="D15233" s="319"/>
    </row>
    <row r="15234" spans="3:4">
      <c r="C15234" s="319"/>
      <c r="D15234" s="319"/>
    </row>
    <row r="15235" spans="3:4">
      <c r="C15235" s="319"/>
      <c r="D15235" s="319"/>
    </row>
    <row r="15236" spans="3:4">
      <c r="C15236" s="319"/>
      <c r="D15236" s="319"/>
    </row>
    <row r="15237" spans="3:4">
      <c r="C15237" s="319"/>
      <c r="D15237" s="319"/>
    </row>
    <row r="15238" spans="3:4">
      <c r="C15238" s="319"/>
      <c r="D15238" s="319"/>
    </row>
    <row r="15239" spans="3:4">
      <c r="C15239" s="319"/>
      <c r="D15239" s="319"/>
    </row>
    <row r="15240" spans="3:4">
      <c r="C15240" s="319"/>
      <c r="D15240" s="319"/>
    </row>
    <row r="15241" spans="3:4">
      <c r="C15241" s="319"/>
      <c r="D15241" s="319"/>
    </row>
    <row r="15242" spans="3:4">
      <c r="C15242" s="319"/>
      <c r="D15242" s="319"/>
    </row>
    <row r="15243" spans="3:4">
      <c r="C15243" s="319"/>
      <c r="D15243" s="319"/>
    </row>
    <row r="15244" spans="3:4">
      <c r="C15244" s="319"/>
      <c r="D15244" s="319"/>
    </row>
    <row r="15245" spans="3:4">
      <c r="C15245" s="319"/>
      <c r="D15245" s="319"/>
    </row>
    <row r="15246" spans="3:4">
      <c r="C15246" s="319"/>
      <c r="D15246" s="319"/>
    </row>
    <row r="15247" spans="3:4">
      <c r="C15247" s="319"/>
      <c r="D15247" s="319"/>
    </row>
    <row r="15248" spans="3:4">
      <c r="C15248" s="319"/>
      <c r="D15248" s="319"/>
    </row>
    <row r="15249" spans="3:4">
      <c r="C15249" s="319"/>
      <c r="D15249" s="319"/>
    </row>
    <row r="15250" spans="3:4">
      <c r="C15250" s="319"/>
      <c r="D15250" s="319"/>
    </row>
    <row r="15251" spans="3:4">
      <c r="C15251" s="319"/>
      <c r="D15251" s="319"/>
    </row>
    <row r="15252" spans="3:4">
      <c r="C15252" s="319"/>
      <c r="D15252" s="319"/>
    </row>
    <row r="15253" spans="3:4">
      <c r="C15253" s="319"/>
      <c r="D15253" s="319"/>
    </row>
    <row r="15254" spans="3:4">
      <c r="C15254" s="319"/>
      <c r="D15254" s="319"/>
    </row>
    <row r="15255" spans="3:4">
      <c r="C15255" s="319"/>
      <c r="D15255" s="319"/>
    </row>
    <row r="15256" spans="3:4">
      <c r="C15256" s="319"/>
      <c r="D15256" s="319"/>
    </row>
    <row r="15257" spans="3:4">
      <c r="C15257" s="319"/>
      <c r="D15257" s="319"/>
    </row>
    <row r="15258" spans="3:4">
      <c r="C15258" s="319"/>
      <c r="D15258" s="319"/>
    </row>
    <row r="15259" spans="3:4">
      <c r="C15259" s="319"/>
      <c r="D15259" s="319"/>
    </row>
    <row r="15260" spans="3:4">
      <c r="C15260" s="319"/>
      <c r="D15260" s="319"/>
    </row>
    <row r="15261" spans="3:4">
      <c r="C15261" s="319"/>
      <c r="D15261" s="319"/>
    </row>
    <row r="15262" spans="3:4">
      <c r="C15262" s="319"/>
      <c r="D15262" s="319"/>
    </row>
    <row r="15263" spans="3:4">
      <c r="C15263" s="319"/>
      <c r="D15263" s="319"/>
    </row>
    <row r="15264" spans="3:4">
      <c r="C15264" s="319"/>
      <c r="D15264" s="319"/>
    </row>
    <row r="15265" spans="3:4">
      <c r="C15265" s="319"/>
      <c r="D15265" s="319"/>
    </row>
    <row r="15266" spans="3:4">
      <c r="C15266" s="319"/>
      <c r="D15266" s="319"/>
    </row>
    <row r="15267" spans="3:4">
      <c r="C15267" s="319"/>
      <c r="D15267" s="319"/>
    </row>
    <row r="15268" spans="3:4">
      <c r="C15268" s="319"/>
      <c r="D15268" s="319"/>
    </row>
    <row r="15269" spans="3:4">
      <c r="C15269" s="319"/>
      <c r="D15269" s="319"/>
    </row>
    <row r="15270" spans="3:4">
      <c r="C15270" s="319"/>
      <c r="D15270" s="319"/>
    </row>
    <row r="15271" spans="3:4">
      <c r="C15271" s="319"/>
      <c r="D15271" s="319"/>
    </row>
    <row r="15272" spans="3:4">
      <c r="C15272" s="319"/>
      <c r="D15272" s="319"/>
    </row>
    <row r="15273" spans="3:4">
      <c r="C15273" s="319"/>
      <c r="D15273" s="319"/>
    </row>
    <row r="15274" spans="3:4">
      <c r="C15274" s="319"/>
      <c r="D15274" s="319"/>
    </row>
    <row r="15275" spans="3:4">
      <c r="C15275" s="319"/>
      <c r="D15275" s="319"/>
    </row>
    <row r="15276" spans="3:4">
      <c r="C15276" s="319"/>
      <c r="D15276" s="319"/>
    </row>
    <row r="15277" spans="3:4">
      <c r="C15277" s="319"/>
      <c r="D15277" s="319"/>
    </row>
    <row r="15278" spans="3:4">
      <c r="C15278" s="319"/>
      <c r="D15278" s="319"/>
    </row>
    <row r="15279" spans="3:4">
      <c r="C15279" s="319"/>
      <c r="D15279" s="319"/>
    </row>
    <row r="15280" spans="3:4">
      <c r="C15280" s="319"/>
      <c r="D15280" s="319"/>
    </row>
    <row r="15281" spans="3:4">
      <c r="C15281" s="319"/>
      <c r="D15281" s="319"/>
    </row>
    <row r="15282" spans="3:4">
      <c r="C15282" s="319"/>
      <c r="D15282" s="319"/>
    </row>
    <row r="15283" spans="3:4">
      <c r="C15283" s="319"/>
      <c r="D15283" s="319"/>
    </row>
    <row r="15284" spans="3:4">
      <c r="C15284" s="319"/>
      <c r="D15284" s="319"/>
    </row>
    <row r="15285" spans="3:4">
      <c r="C15285" s="319"/>
      <c r="D15285" s="319"/>
    </row>
    <row r="15286" spans="3:4">
      <c r="C15286" s="319"/>
      <c r="D15286" s="319"/>
    </row>
    <row r="15287" spans="3:4">
      <c r="C15287" s="319"/>
      <c r="D15287" s="319"/>
    </row>
    <row r="15288" spans="3:4">
      <c r="C15288" s="319"/>
      <c r="D15288" s="319"/>
    </row>
    <row r="15289" spans="3:4">
      <c r="C15289" s="319"/>
      <c r="D15289" s="319"/>
    </row>
    <row r="15290" spans="3:4">
      <c r="C15290" s="319"/>
      <c r="D15290" s="319"/>
    </row>
    <row r="15291" spans="3:4">
      <c r="C15291" s="319"/>
      <c r="D15291" s="319"/>
    </row>
    <row r="15292" spans="3:4">
      <c r="C15292" s="319"/>
      <c r="D15292" s="319"/>
    </row>
    <row r="15293" spans="3:4">
      <c r="C15293" s="319"/>
      <c r="D15293" s="319"/>
    </row>
    <row r="15294" spans="3:4">
      <c r="C15294" s="319"/>
      <c r="D15294" s="319"/>
    </row>
    <row r="15295" spans="3:4">
      <c r="C15295" s="319"/>
      <c r="D15295" s="319"/>
    </row>
    <row r="15296" spans="3:4">
      <c r="C15296" s="319"/>
      <c r="D15296" s="319"/>
    </row>
    <row r="15297" spans="3:4">
      <c r="C15297" s="319"/>
      <c r="D15297" s="319"/>
    </row>
    <row r="15298" spans="3:4">
      <c r="C15298" s="319"/>
      <c r="D15298" s="319"/>
    </row>
    <row r="15299" spans="3:4">
      <c r="C15299" s="319"/>
      <c r="D15299" s="319"/>
    </row>
    <row r="15300" spans="3:4">
      <c r="C15300" s="319"/>
      <c r="D15300" s="319"/>
    </row>
    <row r="15301" spans="3:4">
      <c r="C15301" s="319"/>
      <c r="D15301" s="319"/>
    </row>
    <row r="15302" spans="3:4">
      <c r="C15302" s="319"/>
      <c r="D15302" s="319"/>
    </row>
    <row r="15303" spans="3:4">
      <c r="C15303" s="319"/>
      <c r="D15303" s="319"/>
    </row>
    <row r="15304" spans="3:4">
      <c r="C15304" s="319"/>
      <c r="D15304" s="319"/>
    </row>
    <row r="15305" spans="3:4">
      <c r="C15305" s="319"/>
      <c r="D15305" s="319"/>
    </row>
    <row r="15306" spans="3:4">
      <c r="C15306" s="319"/>
      <c r="D15306" s="319"/>
    </row>
    <row r="15307" spans="3:4">
      <c r="C15307" s="319"/>
      <c r="D15307" s="319"/>
    </row>
    <row r="15308" spans="3:4">
      <c r="C15308" s="319"/>
      <c r="D15308" s="319"/>
    </row>
    <row r="15309" spans="3:4">
      <c r="C15309" s="319"/>
      <c r="D15309" s="319"/>
    </row>
    <row r="15310" spans="3:4">
      <c r="C15310" s="319"/>
      <c r="D15310" s="319"/>
    </row>
    <row r="15311" spans="3:4">
      <c r="C15311" s="319"/>
      <c r="D15311" s="319"/>
    </row>
    <row r="15312" spans="3:4">
      <c r="C15312" s="319"/>
      <c r="D15312" s="319"/>
    </row>
    <row r="15313" spans="3:4">
      <c r="C15313" s="319"/>
      <c r="D15313" s="319"/>
    </row>
    <row r="15314" spans="3:4">
      <c r="C15314" s="319"/>
      <c r="D15314" s="319"/>
    </row>
    <row r="15315" spans="3:4">
      <c r="C15315" s="319"/>
      <c r="D15315" s="319"/>
    </row>
    <row r="15316" spans="3:4">
      <c r="C15316" s="319"/>
      <c r="D15316" s="319"/>
    </row>
    <row r="15317" spans="3:4">
      <c r="C15317" s="319"/>
      <c r="D15317" s="319"/>
    </row>
    <row r="15318" spans="3:4">
      <c r="C15318" s="319"/>
      <c r="D15318" s="319"/>
    </row>
    <row r="15319" spans="3:4">
      <c r="C15319" s="319"/>
      <c r="D15319" s="319"/>
    </row>
    <row r="15320" spans="3:4">
      <c r="C15320" s="319"/>
      <c r="D15320" s="319"/>
    </row>
    <row r="15321" spans="3:4">
      <c r="C15321" s="319"/>
      <c r="D15321" s="319"/>
    </row>
    <row r="15322" spans="3:4">
      <c r="C15322" s="319"/>
      <c r="D15322" s="319"/>
    </row>
    <row r="15323" spans="3:4">
      <c r="C15323" s="319"/>
      <c r="D15323" s="319"/>
    </row>
    <row r="15324" spans="3:4">
      <c r="C15324" s="319"/>
      <c r="D15324" s="319"/>
    </row>
    <row r="15325" spans="3:4">
      <c r="C15325" s="319"/>
      <c r="D15325" s="319"/>
    </row>
    <row r="15326" spans="3:4">
      <c r="C15326" s="319"/>
      <c r="D15326" s="319"/>
    </row>
    <row r="15327" spans="3:4">
      <c r="C15327" s="319"/>
      <c r="D15327" s="319"/>
    </row>
    <row r="15328" spans="3:4">
      <c r="C15328" s="319"/>
      <c r="D15328" s="319"/>
    </row>
    <row r="15329" spans="3:4">
      <c r="C15329" s="319"/>
      <c r="D15329" s="319"/>
    </row>
    <row r="15330" spans="3:4">
      <c r="C15330" s="319"/>
      <c r="D15330" s="319"/>
    </row>
    <row r="15331" spans="3:4">
      <c r="C15331" s="319"/>
      <c r="D15331" s="319"/>
    </row>
    <row r="15332" spans="3:4">
      <c r="C15332" s="319"/>
      <c r="D15332" s="319"/>
    </row>
    <row r="15333" spans="3:4">
      <c r="C15333" s="319"/>
      <c r="D15333" s="319"/>
    </row>
    <row r="15334" spans="3:4">
      <c r="C15334" s="319"/>
      <c r="D15334" s="319"/>
    </row>
    <row r="15335" spans="3:4">
      <c r="C15335" s="319"/>
      <c r="D15335" s="319"/>
    </row>
    <row r="15336" spans="3:4">
      <c r="C15336" s="319"/>
      <c r="D15336" s="319"/>
    </row>
    <row r="15337" spans="3:4">
      <c r="C15337" s="319"/>
      <c r="D15337" s="319"/>
    </row>
    <row r="15338" spans="3:4">
      <c r="C15338" s="319"/>
      <c r="D15338" s="319"/>
    </row>
    <row r="15339" spans="3:4">
      <c r="C15339" s="319"/>
      <c r="D15339" s="319"/>
    </row>
    <row r="15340" spans="3:4">
      <c r="C15340" s="319"/>
      <c r="D15340" s="319"/>
    </row>
    <row r="15341" spans="3:4">
      <c r="C15341" s="319"/>
      <c r="D15341" s="319"/>
    </row>
    <row r="15342" spans="3:4">
      <c r="C15342" s="319"/>
      <c r="D15342" s="319"/>
    </row>
    <row r="15343" spans="3:4">
      <c r="C15343" s="319"/>
      <c r="D15343" s="319"/>
    </row>
    <row r="15344" spans="3:4">
      <c r="C15344" s="319"/>
      <c r="D15344" s="319"/>
    </row>
    <row r="15345" spans="3:4">
      <c r="C15345" s="319"/>
      <c r="D15345" s="319"/>
    </row>
    <row r="15346" spans="3:4">
      <c r="C15346" s="319"/>
      <c r="D15346" s="319"/>
    </row>
    <row r="15347" spans="3:4">
      <c r="C15347" s="319"/>
      <c r="D15347" s="319"/>
    </row>
    <row r="15348" spans="3:4">
      <c r="C15348" s="319"/>
      <c r="D15348" s="319"/>
    </row>
    <row r="15349" spans="3:4">
      <c r="C15349" s="319"/>
      <c r="D15349" s="319"/>
    </row>
    <row r="15350" spans="3:4">
      <c r="C15350" s="319"/>
      <c r="D15350" s="319"/>
    </row>
    <row r="15351" spans="3:4">
      <c r="C15351" s="319"/>
      <c r="D15351" s="319"/>
    </row>
    <row r="15352" spans="3:4">
      <c r="C15352" s="319"/>
      <c r="D15352" s="319"/>
    </row>
    <row r="15353" spans="3:4">
      <c r="C15353" s="319"/>
      <c r="D15353" s="319"/>
    </row>
    <row r="15354" spans="3:4">
      <c r="C15354" s="319"/>
      <c r="D15354" s="319"/>
    </row>
    <row r="15355" spans="3:4">
      <c r="C15355" s="319"/>
      <c r="D15355" s="319"/>
    </row>
    <row r="15356" spans="3:4">
      <c r="C15356" s="319"/>
      <c r="D15356" s="319"/>
    </row>
    <row r="15357" spans="3:4">
      <c r="C15357" s="319"/>
      <c r="D15357" s="319"/>
    </row>
    <row r="15358" spans="3:4">
      <c r="C15358" s="319"/>
      <c r="D15358" s="319"/>
    </row>
    <row r="15359" spans="3:4">
      <c r="C15359" s="319"/>
      <c r="D15359" s="319"/>
    </row>
    <row r="15360" spans="3:4">
      <c r="C15360" s="319"/>
      <c r="D15360" s="319"/>
    </row>
    <row r="15361" spans="3:4">
      <c r="C15361" s="319"/>
      <c r="D15361" s="319"/>
    </row>
    <row r="15362" spans="3:4">
      <c r="C15362" s="319"/>
      <c r="D15362" s="319"/>
    </row>
    <row r="15363" spans="3:4">
      <c r="C15363" s="319"/>
      <c r="D15363" s="319"/>
    </row>
    <row r="15364" spans="3:4">
      <c r="C15364" s="319"/>
      <c r="D15364" s="319"/>
    </row>
    <row r="15365" spans="3:4">
      <c r="C15365" s="319"/>
      <c r="D15365" s="319"/>
    </row>
    <row r="15366" spans="3:4">
      <c r="C15366" s="319"/>
      <c r="D15366" s="319"/>
    </row>
    <row r="15367" spans="3:4">
      <c r="C15367" s="319"/>
      <c r="D15367" s="319"/>
    </row>
    <row r="15368" spans="3:4">
      <c r="C15368" s="319"/>
      <c r="D15368" s="319"/>
    </row>
    <row r="15369" spans="3:4">
      <c r="C15369" s="319"/>
      <c r="D15369" s="319"/>
    </row>
    <row r="15370" spans="3:4">
      <c r="C15370" s="319"/>
      <c r="D15370" s="319"/>
    </row>
    <row r="15371" spans="3:4">
      <c r="C15371" s="319"/>
      <c r="D15371" s="319"/>
    </row>
    <row r="15372" spans="3:4">
      <c r="C15372" s="319"/>
      <c r="D15372" s="319"/>
    </row>
    <row r="15373" spans="3:4">
      <c r="C15373" s="319"/>
      <c r="D15373" s="319"/>
    </row>
    <row r="15374" spans="3:4">
      <c r="C15374" s="319"/>
      <c r="D15374" s="319"/>
    </row>
    <row r="15375" spans="3:4">
      <c r="C15375" s="319"/>
      <c r="D15375" s="319"/>
    </row>
    <row r="15376" spans="3:4">
      <c r="C15376" s="319"/>
      <c r="D15376" s="319"/>
    </row>
    <row r="15377" spans="3:4">
      <c r="C15377" s="319"/>
      <c r="D15377" s="319"/>
    </row>
    <row r="15378" spans="3:4">
      <c r="C15378" s="319"/>
      <c r="D15378" s="319"/>
    </row>
    <row r="15379" spans="3:4">
      <c r="C15379" s="319"/>
      <c r="D15379" s="319"/>
    </row>
    <row r="15380" spans="3:4">
      <c r="C15380" s="319"/>
      <c r="D15380" s="319"/>
    </row>
    <row r="15381" spans="3:4">
      <c r="C15381" s="319"/>
      <c r="D15381" s="319"/>
    </row>
    <row r="15382" spans="3:4">
      <c r="C15382" s="319"/>
      <c r="D15382" s="319"/>
    </row>
    <row r="15383" spans="3:4">
      <c r="C15383" s="319"/>
      <c r="D15383" s="319"/>
    </row>
    <row r="15384" spans="3:4">
      <c r="C15384" s="319"/>
      <c r="D15384" s="319"/>
    </row>
    <row r="15385" spans="3:4">
      <c r="C15385" s="319"/>
      <c r="D15385" s="319"/>
    </row>
    <row r="15386" spans="3:4">
      <c r="C15386" s="319"/>
      <c r="D15386" s="319"/>
    </row>
    <row r="15387" spans="3:4">
      <c r="C15387" s="319"/>
      <c r="D15387" s="319"/>
    </row>
    <row r="15388" spans="3:4">
      <c r="C15388" s="319"/>
      <c r="D15388" s="319"/>
    </row>
    <row r="15389" spans="3:4">
      <c r="C15389" s="319"/>
      <c r="D15389" s="319"/>
    </row>
    <row r="15390" spans="3:4">
      <c r="C15390" s="319"/>
      <c r="D15390" s="319"/>
    </row>
    <row r="15391" spans="3:4">
      <c r="C15391" s="319"/>
      <c r="D15391" s="319"/>
    </row>
    <row r="15392" spans="3:4">
      <c r="C15392" s="319"/>
      <c r="D15392" s="319"/>
    </row>
    <row r="15393" spans="3:4">
      <c r="C15393" s="319"/>
      <c r="D15393" s="319"/>
    </row>
    <row r="15394" spans="3:4">
      <c r="C15394" s="319"/>
      <c r="D15394" s="319"/>
    </row>
    <row r="15395" spans="3:4">
      <c r="C15395" s="319"/>
      <c r="D15395" s="319"/>
    </row>
    <row r="15396" spans="3:4">
      <c r="C15396" s="319"/>
      <c r="D15396" s="319"/>
    </row>
    <row r="15397" spans="3:4">
      <c r="C15397" s="319"/>
      <c r="D15397" s="319"/>
    </row>
    <row r="15398" spans="3:4">
      <c r="C15398" s="319"/>
      <c r="D15398" s="319"/>
    </row>
    <row r="15399" spans="3:4">
      <c r="C15399" s="319"/>
      <c r="D15399" s="319"/>
    </row>
    <row r="15400" spans="3:4">
      <c r="C15400" s="319"/>
      <c r="D15400" s="319"/>
    </row>
    <row r="15401" spans="3:4">
      <c r="C15401" s="319"/>
      <c r="D15401" s="319"/>
    </row>
    <row r="15402" spans="3:4">
      <c r="C15402" s="319"/>
      <c r="D15402" s="319"/>
    </row>
    <row r="15403" spans="3:4">
      <c r="C15403" s="319"/>
      <c r="D15403" s="319"/>
    </row>
    <row r="15404" spans="3:4">
      <c r="C15404" s="319"/>
      <c r="D15404" s="319"/>
    </row>
    <row r="15405" spans="3:4">
      <c r="C15405" s="319"/>
      <c r="D15405" s="319"/>
    </row>
    <row r="15406" spans="3:4">
      <c r="C15406" s="319"/>
      <c r="D15406" s="319"/>
    </row>
    <row r="15407" spans="3:4">
      <c r="C15407" s="319"/>
      <c r="D15407" s="319"/>
    </row>
    <row r="15408" spans="3:4">
      <c r="C15408" s="319"/>
      <c r="D15408" s="319"/>
    </row>
    <row r="15409" spans="3:4">
      <c r="C15409" s="319"/>
      <c r="D15409" s="319"/>
    </row>
    <row r="15410" spans="3:4">
      <c r="C15410" s="319"/>
      <c r="D15410" s="319"/>
    </row>
    <row r="15411" spans="3:4">
      <c r="C15411" s="319"/>
      <c r="D15411" s="319"/>
    </row>
    <row r="15412" spans="3:4">
      <c r="C15412" s="319"/>
      <c r="D15412" s="319"/>
    </row>
    <row r="15413" spans="3:4">
      <c r="C15413" s="319"/>
      <c r="D15413" s="319"/>
    </row>
    <row r="15414" spans="3:4">
      <c r="C15414" s="319"/>
      <c r="D15414" s="319"/>
    </row>
    <row r="15415" spans="3:4">
      <c r="C15415" s="319"/>
      <c r="D15415" s="319"/>
    </row>
    <row r="15416" spans="3:4">
      <c r="C15416" s="319"/>
      <c r="D15416" s="319"/>
    </row>
    <row r="15417" spans="3:4">
      <c r="C15417" s="319"/>
      <c r="D15417" s="319"/>
    </row>
    <row r="15418" spans="3:4">
      <c r="C15418" s="319"/>
      <c r="D15418" s="319"/>
    </row>
    <row r="15419" spans="3:4">
      <c r="C15419" s="319"/>
      <c r="D15419" s="319"/>
    </row>
    <row r="15420" spans="3:4">
      <c r="C15420" s="319"/>
      <c r="D15420" s="319"/>
    </row>
    <row r="15421" spans="3:4">
      <c r="C15421" s="319"/>
      <c r="D15421" s="319"/>
    </row>
    <row r="15422" spans="3:4">
      <c r="C15422" s="319"/>
      <c r="D15422" s="319"/>
    </row>
    <row r="15423" spans="3:4">
      <c r="C15423" s="319"/>
      <c r="D15423" s="319"/>
    </row>
    <row r="15424" spans="3:4">
      <c r="C15424" s="319"/>
      <c r="D15424" s="319"/>
    </row>
    <row r="15425" spans="3:4">
      <c r="C15425" s="319"/>
      <c r="D15425" s="319"/>
    </row>
    <row r="15426" spans="3:4">
      <c r="C15426" s="319"/>
      <c r="D15426" s="319"/>
    </row>
    <row r="15427" spans="3:4">
      <c r="C15427" s="319"/>
      <c r="D15427" s="319"/>
    </row>
    <row r="15428" spans="3:4">
      <c r="C15428" s="319"/>
      <c r="D15428" s="319"/>
    </row>
    <row r="15429" spans="3:4">
      <c r="C15429" s="319"/>
      <c r="D15429" s="319"/>
    </row>
    <row r="15430" spans="3:4">
      <c r="C15430" s="319"/>
      <c r="D15430" s="319"/>
    </row>
    <row r="15431" spans="3:4">
      <c r="C15431" s="319"/>
      <c r="D15431" s="319"/>
    </row>
    <row r="15432" spans="3:4">
      <c r="C15432" s="319"/>
      <c r="D15432" s="319"/>
    </row>
    <row r="15433" spans="3:4">
      <c r="C15433" s="319"/>
      <c r="D15433" s="319"/>
    </row>
    <row r="15434" spans="3:4">
      <c r="C15434" s="319"/>
      <c r="D15434" s="319"/>
    </row>
    <row r="15435" spans="3:4">
      <c r="C15435" s="319"/>
      <c r="D15435" s="319"/>
    </row>
    <row r="15436" spans="3:4">
      <c r="C15436" s="319"/>
      <c r="D15436" s="319"/>
    </row>
    <row r="15437" spans="3:4">
      <c r="C15437" s="319"/>
      <c r="D15437" s="319"/>
    </row>
    <row r="15438" spans="3:4">
      <c r="C15438" s="319"/>
      <c r="D15438" s="319"/>
    </row>
    <row r="15439" spans="3:4">
      <c r="C15439" s="319"/>
      <c r="D15439" s="319"/>
    </row>
    <row r="15440" spans="3:4">
      <c r="C15440" s="319"/>
      <c r="D15440" s="319"/>
    </row>
    <row r="15441" spans="3:4">
      <c r="C15441" s="319"/>
      <c r="D15441" s="319"/>
    </row>
    <row r="15442" spans="3:4">
      <c r="C15442" s="319"/>
      <c r="D15442" s="319"/>
    </row>
    <row r="15443" spans="3:4">
      <c r="C15443" s="319"/>
      <c r="D15443" s="319"/>
    </row>
    <row r="15444" spans="3:4">
      <c r="C15444" s="319"/>
      <c r="D15444" s="319"/>
    </row>
    <row r="15445" spans="3:4">
      <c r="C15445" s="319"/>
      <c r="D15445" s="319"/>
    </row>
    <row r="15446" spans="3:4">
      <c r="C15446" s="319"/>
      <c r="D15446" s="319"/>
    </row>
    <row r="15447" spans="3:4">
      <c r="C15447" s="319"/>
      <c r="D15447" s="319"/>
    </row>
    <row r="15448" spans="3:4">
      <c r="C15448" s="319"/>
      <c r="D15448" s="319"/>
    </row>
    <row r="15449" spans="3:4">
      <c r="C15449" s="319"/>
      <c r="D15449" s="319"/>
    </row>
    <row r="15450" spans="3:4">
      <c r="C15450" s="319"/>
      <c r="D15450" s="319"/>
    </row>
    <row r="15451" spans="3:4">
      <c r="C15451" s="319"/>
      <c r="D15451" s="319"/>
    </row>
    <row r="15452" spans="3:4">
      <c r="C15452" s="319"/>
      <c r="D15452" s="319"/>
    </row>
    <row r="15453" spans="3:4">
      <c r="C15453" s="319"/>
      <c r="D15453" s="319"/>
    </row>
    <row r="15454" spans="3:4">
      <c r="C15454" s="319"/>
      <c r="D15454" s="319"/>
    </row>
    <row r="15455" spans="3:4">
      <c r="C15455" s="319"/>
      <c r="D15455" s="319"/>
    </row>
    <row r="15456" spans="3:4">
      <c r="C15456" s="319"/>
      <c r="D15456" s="319"/>
    </row>
    <row r="15457" spans="3:4">
      <c r="C15457" s="319"/>
      <c r="D15457" s="319"/>
    </row>
    <row r="15458" spans="3:4">
      <c r="C15458" s="319"/>
      <c r="D15458" s="319"/>
    </row>
    <row r="15459" spans="3:4">
      <c r="C15459" s="319"/>
      <c r="D15459" s="319"/>
    </row>
    <row r="15460" spans="3:4">
      <c r="C15460" s="319"/>
      <c r="D15460" s="319"/>
    </row>
    <row r="15461" spans="3:4">
      <c r="C15461" s="319"/>
      <c r="D15461" s="319"/>
    </row>
    <row r="15462" spans="3:4">
      <c r="C15462" s="319"/>
      <c r="D15462" s="319"/>
    </row>
    <row r="15463" spans="3:4">
      <c r="C15463" s="319"/>
      <c r="D15463" s="319"/>
    </row>
    <row r="15464" spans="3:4">
      <c r="C15464" s="319"/>
      <c r="D15464" s="319"/>
    </row>
    <row r="15465" spans="3:4">
      <c r="C15465" s="319"/>
      <c r="D15465" s="319"/>
    </row>
    <row r="15466" spans="3:4">
      <c r="C15466" s="319"/>
      <c r="D15466" s="319"/>
    </row>
    <row r="15467" spans="3:4">
      <c r="C15467" s="319"/>
      <c r="D15467" s="319"/>
    </row>
    <row r="15468" spans="3:4">
      <c r="C15468" s="319"/>
      <c r="D15468" s="319"/>
    </row>
    <row r="15469" spans="3:4">
      <c r="C15469" s="319"/>
      <c r="D15469" s="319"/>
    </row>
    <row r="15470" spans="3:4">
      <c r="C15470" s="319"/>
      <c r="D15470" s="319"/>
    </row>
    <row r="15471" spans="3:4">
      <c r="C15471" s="319"/>
      <c r="D15471" s="319"/>
    </row>
    <row r="15472" spans="3:4">
      <c r="C15472" s="319"/>
      <c r="D15472" s="319"/>
    </row>
    <row r="15473" spans="3:4">
      <c r="C15473" s="319"/>
      <c r="D15473" s="319"/>
    </row>
    <row r="15474" spans="3:4">
      <c r="C15474" s="319"/>
      <c r="D15474" s="319"/>
    </row>
    <row r="15475" spans="3:4">
      <c r="C15475" s="319"/>
      <c r="D15475" s="319"/>
    </row>
    <row r="15476" spans="3:4">
      <c r="C15476" s="319"/>
      <c r="D15476" s="319"/>
    </row>
    <row r="15477" spans="3:4">
      <c r="C15477" s="319"/>
      <c r="D15477" s="319"/>
    </row>
    <row r="15478" spans="3:4">
      <c r="C15478" s="319"/>
      <c r="D15478" s="319"/>
    </row>
    <row r="15479" spans="3:4">
      <c r="C15479" s="319"/>
      <c r="D15479" s="319"/>
    </row>
    <row r="15480" spans="3:4">
      <c r="C15480" s="319"/>
      <c r="D15480" s="319"/>
    </row>
    <row r="15481" spans="3:4">
      <c r="C15481" s="319"/>
      <c r="D15481" s="319"/>
    </row>
    <row r="15482" spans="3:4">
      <c r="C15482" s="319"/>
      <c r="D15482" s="319"/>
    </row>
    <row r="15483" spans="3:4">
      <c r="C15483" s="319"/>
      <c r="D15483" s="319"/>
    </row>
    <row r="15484" spans="3:4">
      <c r="C15484" s="319"/>
      <c r="D15484" s="319"/>
    </row>
    <row r="15485" spans="3:4">
      <c r="C15485" s="319"/>
      <c r="D15485" s="319"/>
    </row>
    <row r="15486" spans="3:4">
      <c r="C15486" s="319"/>
      <c r="D15486" s="319"/>
    </row>
    <row r="15487" spans="3:4">
      <c r="C15487" s="319"/>
      <c r="D15487" s="319"/>
    </row>
    <row r="15488" spans="3:4">
      <c r="C15488" s="319"/>
      <c r="D15488" s="319"/>
    </row>
    <row r="15489" spans="3:4">
      <c r="C15489" s="319"/>
      <c r="D15489" s="319"/>
    </row>
    <row r="15490" spans="3:4">
      <c r="C15490" s="319"/>
      <c r="D15490" s="319"/>
    </row>
    <row r="15491" spans="3:4">
      <c r="C15491" s="319"/>
      <c r="D15491" s="319"/>
    </row>
    <row r="15492" spans="3:4">
      <c r="C15492" s="319"/>
      <c r="D15492" s="319"/>
    </row>
    <row r="15493" spans="3:4">
      <c r="C15493" s="319"/>
      <c r="D15493" s="319"/>
    </row>
    <row r="15494" spans="3:4">
      <c r="C15494" s="319"/>
      <c r="D15494" s="319"/>
    </row>
    <row r="15495" spans="3:4">
      <c r="C15495" s="319"/>
      <c r="D15495" s="319"/>
    </row>
    <row r="15496" spans="3:4">
      <c r="C15496" s="319"/>
      <c r="D15496" s="319"/>
    </row>
    <row r="15497" spans="3:4">
      <c r="C15497" s="319"/>
      <c r="D15497" s="319"/>
    </row>
    <row r="15498" spans="3:4">
      <c r="C15498" s="319"/>
      <c r="D15498" s="319"/>
    </row>
    <row r="15499" spans="3:4">
      <c r="C15499" s="319"/>
      <c r="D15499" s="319"/>
    </row>
    <row r="15500" spans="3:4">
      <c r="C15500" s="319"/>
      <c r="D15500" s="319"/>
    </row>
    <row r="15501" spans="3:4">
      <c r="C15501" s="319"/>
      <c r="D15501" s="319"/>
    </row>
    <row r="15502" spans="3:4">
      <c r="C15502" s="319"/>
      <c r="D15502" s="319"/>
    </row>
    <row r="15503" spans="3:4">
      <c r="C15503" s="319"/>
      <c r="D15503" s="319"/>
    </row>
    <row r="15504" spans="3:4">
      <c r="C15504" s="319"/>
      <c r="D15504" s="319"/>
    </row>
    <row r="15505" spans="3:4">
      <c r="C15505" s="319"/>
      <c r="D15505" s="319"/>
    </row>
    <row r="15506" spans="3:4">
      <c r="C15506" s="319"/>
      <c r="D15506" s="319"/>
    </row>
    <row r="15507" spans="3:4">
      <c r="C15507" s="319"/>
      <c r="D15507" s="319"/>
    </row>
    <row r="15508" spans="3:4">
      <c r="C15508" s="319"/>
      <c r="D15508" s="319"/>
    </row>
    <row r="15509" spans="3:4">
      <c r="C15509" s="319"/>
      <c r="D15509" s="319"/>
    </row>
    <row r="15510" spans="3:4">
      <c r="C15510" s="319"/>
      <c r="D15510" s="319"/>
    </row>
    <row r="15511" spans="3:4">
      <c r="C15511" s="319"/>
      <c r="D15511" s="319"/>
    </row>
    <row r="15512" spans="3:4">
      <c r="C15512" s="319"/>
      <c r="D15512" s="319"/>
    </row>
    <row r="15513" spans="3:4">
      <c r="C15513" s="319"/>
      <c r="D15513" s="319"/>
    </row>
    <row r="15514" spans="3:4">
      <c r="C15514" s="319"/>
      <c r="D15514" s="319"/>
    </row>
    <row r="15515" spans="3:4">
      <c r="C15515" s="319"/>
      <c r="D15515" s="319"/>
    </row>
    <row r="15516" spans="3:4">
      <c r="C15516" s="319"/>
      <c r="D15516" s="319"/>
    </row>
    <row r="15517" spans="3:4">
      <c r="C15517" s="319"/>
      <c r="D15517" s="319"/>
    </row>
    <row r="15518" spans="3:4">
      <c r="C15518" s="319"/>
      <c r="D15518" s="319"/>
    </row>
    <row r="15519" spans="3:4">
      <c r="C15519" s="319"/>
      <c r="D15519" s="319"/>
    </row>
    <row r="15520" spans="3:4">
      <c r="C15520" s="319"/>
      <c r="D15520" s="319"/>
    </row>
    <row r="15521" spans="3:4">
      <c r="C15521" s="319"/>
      <c r="D15521" s="319"/>
    </row>
    <row r="15522" spans="3:4">
      <c r="C15522" s="319"/>
      <c r="D15522" s="319"/>
    </row>
    <row r="15523" spans="3:4">
      <c r="C15523" s="319"/>
      <c r="D15523" s="319"/>
    </row>
    <row r="15524" spans="3:4">
      <c r="C15524" s="319"/>
      <c r="D15524" s="319"/>
    </row>
    <row r="15525" spans="3:4">
      <c r="C15525" s="319"/>
      <c r="D15525" s="319"/>
    </row>
    <row r="15526" spans="3:4">
      <c r="C15526" s="319"/>
      <c r="D15526" s="319"/>
    </row>
    <row r="15527" spans="3:4">
      <c r="C15527" s="319"/>
      <c r="D15527" s="319"/>
    </row>
    <row r="15528" spans="3:4">
      <c r="C15528" s="319"/>
      <c r="D15528" s="319"/>
    </row>
    <row r="15529" spans="3:4">
      <c r="C15529" s="319"/>
      <c r="D15529" s="319"/>
    </row>
    <row r="15530" spans="3:4">
      <c r="C15530" s="319"/>
      <c r="D15530" s="319"/>
    </row>
    <row r="15531" spans="3:4">
      <c r="C15531" s="319"/>
      <c r="D15531" s="319"/>
    </row>
    <row r="15532" spans="3:4">
      <c r="C15532" s="319"/>
      <c r="D15532" s="319"/>
    </row>
    <row r="15533" spans="3:4">
      <c r="C15533" s="319"/>
      <c r="D15533" s="319"/>
    </row>
    <row r="15534" spans="3:4">
      <c r="C15534" s="319"/>
      <c r="D15534" s="319"/>
    </row>
    <row r="15535" spans="3:4">
      <c r="C15535" s="319"/>
      <c r="D15535" s="319"/>
    </row>
    <row r="15536" spans="3:4">
      <c r="C15536" s="319"/>
      <c r="D15536" s="319"/>
    </row>
    <row r="15537" spans="3:4">
      <c r="C15537" s="319"/>
      <c r="D15537" s="319"/>
    </row>
    <row r="15538" spans="3:4">
      <c r="C15538" s="319"/>
      <c r="D15538" s="319"/>
    </row>
    <row r="15539" spans="3:4">
      <c r="C15539" s="319"/>
      <c r="D15539" s="319"/>
    </row>
    <row r="15540" spans="3:4">
      <c r="C15540" s="319"/>
      <c r="D15540" s="319"/>
    </row>
    <row r="15541" spans="3:4">
      <c r="C15541" s="319"/>
      <c r="D15541" s="319"/>
    </row>
    <row r="15542" spans="3:4">
      <c r="C15542" s="319"/>
      <c r="D15542" s="319"/>
    </row>
    <row r="15543" spans="3:4">
      <c r="C15543" s="319"/>
      <c r="D15543" s="319"/>
    </row>
    <row r="15544" spans="3:4">
      <c r="C15544" s="319"/>
      <c r="D15544" s="319"/>
    </row>
    <row r="15545" spans="3:4">
      <c r="C15545" s="319"/>
      <c r="D15545" s="319"/>
    </row>
    <row r="15546" spans="3:4">
      <c r="C15546" s="319"/>
      <c r="D15546" s="319"/>
    </row>
    <row r="15547" spans="3:4">
      <c r="C15547" s="319"/>
      <c r="D15547" s="319"/>
    </row>
    <row r="15548" spans="3:4">
      <c r="C15548" s="319"/>
      <c r="D15548" s="319"/>
    </row>
    <row r="15549" spans="3:4">
      <c r="C15549" s="319"/>
      <c r="D15549" s="319"/>
    </row>
    <row r="15550" spans="3:4">
      <c r="C15550" s="319"/>
      <c r="D15550" s="319"/>
    </row>
    <row r="15551" spans="3:4">
      <c r="C15551" s="319"/>
      <c r="D15551" s="319"/>
    </row>
    <row r="15552" spans="3:4">
      <c r="C15552" s="319"/>
      <c r="D15552" s="319"/>
    </row>
    <row r="15553" spans="3:4">
      <c r="C15553" s="319"/>
      <c r="D15553" s="319"/>
    </row>
    <row r="15554" spans="3:4">
      <c r="C15554" s="319"/>
      <c r="D15554" s="319"/>
    </row>
    <row r="15555" spans="3:4">
      <c r="C15555" s="319"/>
      <c r="D15555" s="319"/>
    </row>
    <row r="15556" spans="3:4">
      <c r="C15556" s="319"/>
      <c r="D15556" s="319"/>
    </row>
    <row r="15557" spans="3:4">
      <c r="C15557" s="319"/>
      <c r="D15557" s="319"/>
    </row>
    <row r="15558" spans="3:4">
      <c r="C15558" s="319"/>
      <c r="D15558" s="319"/>
    </row>
    <row r="15559" spans="3:4">
      <c r="C15559" s="319"/>
      <c r="D15559" s="319"/>
    </row>
    <row r="15560" spans="3:4">
      <c r="C15560" s="319"/>
      <c r="D15560" s="319"/>
    </row>
    <row r="15561" spans="3:4">
      <c r="C15561" s="319"/>
      <c r="D15561" s="319"/>
    </row>
    <row r="15562" spans="3:4">
      <c r="C15562" s="319"/>
      <c r="D15562" s="319"/>
    </row>
    <row r="15563" spans="3:4">
      <c r="C15563" s="319"/>
      <c r="D15563" s="319"/>
    </row>
    <row r="15564" spans="3:4">
      <c r="C15564" s="319"/>
      <c r="D15564" s="319"/>
    </row>
    <row r="15565" spans="3:4">
      <c r="C15565" s="319"/>
      <c r="D15565" s="319"/>
    </row>
    <row r="15566" spans="3:4">
      <c r="C15566" s="319"/>
      <c r="D15566" s="319"/>
    </row>
    <row r="15567" spans="3:4">
      <c r="C15567" s="319"/>
      <c r="D15567" s="319"/>
    </row>
    <row r="15568" spans="3:4">
      <c r="C15568" s="319"/>
      <c r="D15568" s="319"/>
    </row>
    <row r="15569" spans="3:4">
      <c r="C15569" s="319"/>
      <c r="D15569" s="319"/>
    </row>
    <row r="15570" spans="3:4">
      <c r="C15570" s="319"/>
      <c r="D15570" s="319"/>
    </row>
    <row r="15571" spans="3:4">
      <c r="C15571" s="319"/>
      <c r="D15571" s="319"/>
    </row>
    <row r="15572" spans="3:4">
      <c r="C15572" s="319"/>
      <c r="D15572" s="319"/>
    </row>
    <row r="15573" spans="3:4">
      <c r="C15573" s="319"/>
      <c r="D15573" s="319"/>
    </row>
    <row r="15574" spans="3:4">
      <c r="C15574" s="319"/>
      <c r="D15574" s="319"/>
    </row>
    <row r="15575" spans="3:4">
      <c r="C15575" s="319"/>
      <c r="D15575" s="319"/>
    </row>
    <row r="15576" spans="3:4">
      <c r="C15576" s="319"/>
      <c r="D15576" s="319"/>
    </row>
    <row r="15577" spans="3:4">
      <c r="C15577" s="319"/>
      <c r="D15577" s="319"/>
    </row>
    <row r="15578" spans="3:4">
      <c r="C15578" s="319"/>
      <c r="D15578" s="319"/>
    </row>
    <row r="15579" spans="3:4">
      <c r="C15579" s="319"/>
      <c r="D15579" s="319"/>
    </row>
    <row r="15580" spans="3:4">
      <c r="C15580" s="319"/>
      <c r="D15580" s="319"/>
    </row>
    <row r="15581" spans="3:4">
      <c r="C15581" s="319"/>
      <c r="D15581" s="319"/>
    </row>
    <row r="15582" spans="3:4">
      <c r="C15582" s="319"/>
      <c r="D15582" s="319"/>
    </row>
    <row r="15583" spans="3:4">
      <c r="C15583" s="319"/>
      <c r="D15583" s="319"/>
    </row>
    <row r="15584" spans="3:4">
      <c r="C15584" s="319"/>
      <c r="D15584" s="319"/>
    </row>
    <row r="15585" spans="3:4">
      <c r="C15585" s="319"/>
      <c r="D15585" s="319"/>
    </row>
    <row r="15586" spans="3:4">
      <c r="C15586" s="319"/>
      <c r="D15586" s="319"/>
    </row>
    <row r="15587" spans="3:4">
      <c r="C15587" s="319"/>
      <c r="D15587" s="319"/>
    </row>
    <row r="15588" spans="3:4">
      <c r="C15588" s="319"/>
      <c r="D15588" s="319"/>
    </row>
    <row r="15589" spans="3:4">
      <c r="C15589" s="319"/>
      <c r="D15589" s="319"/>
    </row>
    <row r="15590" spans="3:4">
      <c r="C15590" s="319"/>
      <c r="D15590" s="319"/>
    </row>
    <row r="15591" spans="3:4">
      <c r="C15591" s="319"/>
      <c r="D15591" s="319"/>
    </row>
    <row r="15592" spans="3:4">
      <c r="C15592" s="319"/>
      <c r="D15592" s="319"/>
    </row>
    <row r="15593" spans="3:4">
      <c r="C15593" s="319"/>
      <c r="D15593" s="319"/>
    </row>
    <row r="15594" spans="3:4">
      <c r="C15594" s="319"/>
      <c r="D15594" s="319"/>
    </row>
    <row r="15595" spans="3:4">
      <c r="C15595" s="319"/>
      <c r="D15595" s="319"/>
    </row>
    <row r="15596" spans="3:4">
      <c r="C15596" s="319"/>
      <c r="D15596" s="319"/>
    </row>
    <row r="15597" spans="3:4">
      <c r="C15597" s="319"/>
      <c r="D15597" s="319"/>
    </row>
    <row r="15598" spans="3:4">
      <c r="C15598" s="319"/>
      <c r="D15598" s="319"/>
    </row>
    <row r="15599" spans="3:4">
      <c r="C15599" s="319"/>
      <c r="D15599" s="319"/>
    </row>
    <row r="15600" spans="3:4">
      <c r="C15600" s="319"/>
      <c r="D15600" s="319"/>
    </row>
    <row r="15601" spans="3:4">
      <c r="C15601" s="319"/>
      <c r="D15601" s="319"/>
    </row>
    <row r="15602" spans="3:4">
      <c r="C15602" s="319"/>
      <c r="D15602" s="319"/>
    </row>
    <row r="15603" spans="3:4">
      <c r="C15603" s="319"/>
      <c r="D15603" s="319"/>
    </row>
    <row r="15604" spans="3:4">
      <c r="C15604" s="319"/>
      <c r="D15604" s="319"/>
    </row>
    <row r="15605" spans="3:4">
      <c r="C15605" s="319"/>
      <c r="D15605" s="319"/>
    </row>
    <row r="15606" spans="3:4">
      <c r="C15606" s="319"/>
      <c r="D15606" s="319"/>
    </row>
    <row r="15607" spans="3:4">
      <c r="C15607" s="319"/>
      <c r="D15607" s="319"/>
    </row>
    <row r="15608" spans="3:4">
      <c r="C15608" s="319"/>
      <c r="D15608" s="319"/>
    </row>
    <row r="15609" spans="3:4">
      <c r="C15609" s="319"/>
      <c r="D15609" s="319"/>
    </row>
    <row r="15610" spans="3:4">
      <c r="C15610" s="319"/>
      <c r="D15610" s="319"/>
    </row>
    <row r="15611" spans="3:4">
      <c r="C15611" s="319"/>
      <c r="D15611" s="319"/>
    </row>
    <row r="15612" spans="3:4">
      <c r="C15612" s="319"/>
      <c r="D15612" s="319"/>
    </row>
    <row r="15613" spans="3:4">
      <c r="C15613" s="319"/>
      <c r="D15613" s="319"/>
    </row>
    <row r="15614" spans="3:4">
      <c r="C15614" s="319"/>
      <c r="D15614" s="319"/>
    </row>
    <row r="15615" spans="3:4">
      <c r="C15615" s="319"/>
      <c r="D15615" s="319"/>
    </row>
    <row r="15616" spans="3:4">
      <c r="C15616" s="319"/>
      <c r="D15616" s="319"/>
    </row>
    <row r="15617" spans="3:4">
      <c r="C15617" s="319"/>
      <c r="D15617" s="319"/>
    </row>
    <row r="15618" spans="3:4">
      <c r="C15618" s="319"/>
      <c r="D15618" s="319"/>
    </row>
    <row r="15619" spans="3:4">
      <c r="C15619" s="319"/>
      <c r="D15619" s="319"/>
    </row>
    <row r="15620" spans="3:4">
      <c r="C15620" s="319"/>
      <c r="D15620" s="319"/>
    </row>
    <row r="15621" spans="3:4">
      <c r="C15621" s="319"/>
      <c r="D15621" s="319"/>
    </row>
    <row r="15622" spans="3:4">
      <c r="C15622" s="319"/>
      <c r="D15622" s="319"/>
    </row>
    <row r="15623" spans="3:4">
      <c r="C15623" s="319"/>
      <c r="D15623" s="319"/>
    </row>
    <row r="15624" spans="3:4">
      <c r="C15624" s="319"/>
      <c r="D15624" s="319"/>
    </row>
    <row r="15625" spans="3:4">
      <c r="C15625" s="319"/>
      <c r="D15625" s="319"/>
    </row>
    <row r="15626" spans="3:4">
      <c r="C15626" s="319"/>
      <c r="D15626" s="319"/>
    </row>
    <row r="15627" spans="3:4">
      <c r="C15627" s="319"/>
      <c r="D15627" s="319"/>
    </row>
    <row r="15628" spans="3:4">
      <c r="C15628" s="319"/>
      <c r="D15628" s="319"/>
    </row>
    <row r="15629" spans="3:4">
      <c r="C15629" s="319"/>
      <c r="D15629" s="319"/>
    </row>
    <row r="15630" spans="3:4">
      <c r="C15630" s="319"/>
      <c r="D15630" s="319"/>
    </row>
    <row r="15631" spans="3:4">
      <c r="C15631" s="319"/>
      <c r="D15631" s="319"/>
    </row>
    <row r="15632" spans="3:4">
      <c r="C15632" s="319"/>
      <c r="D15632" s="319"/>
    </row>
    <row r="15633" spans="3:4">
      <c r="C15633" s="319"/>
      <c r="D15633" s="319"/>
    </row>
    <row r="15634" spans="3:4">
      <c r="C15634" s="319"/>
      <c r="D15634" s="319"/>
    </row>
    <row r="15635" spans="3:4">
      <c r="C15635" s="319"/>
      <c r="D15635" s="319"/>
    </row>
    <row r="15636" spans="3:4">
      <c r="C15636" s="319"/>
      <c r="D15636" s="319"/>
    </row>
    <row r="15637" spans="3:4">
      <c r="C15637" s="319"/>
      <c r="D15637" s="319"/>
    </row>
    <row r="15638" spans="3:4">
      <c r="C15638" s="319"/>
      <c r="D15638" s="319"/>
    </row>
    <row r="15639" spans="3:4">
      <c r="C15639" s="319"/>
      <c r="D15639" s="319"/>
    </row>
    <row r="15640" spans="3:4">
      <c r="C15640" s="319"/>
      <c r="D15640" s="319"/>
    </row>
    <row r="15641" spans="3:4">
      <c r="C15641" s="319"/>
      <c r="D15641" s="319"/>
    </row>
    <row r="15642" spans="3:4">
      <c r="C15642" s="319"/>
      <c r="D15642" s="319"/>
    </row>
    <row r="15643" spans="3:4">
      <c r="C15643" s="319"/>
      <c r="D15643" s="319"/>
    </row>
    <row r="15644" spans="3:4">
      <c r="C15644" s="319"/>
      <c r="D15644" s="319"/>
    </row>
    <row r="15645" spans="3:4">
      <c r="C15645" s="319"/>
      <c r="D15645" s="319"/>
    </row>
    <row r="15646" spans="3:4">
      <c r="C15646" s="319"/>
      <c r="D15646" s="319"/>
    </row>
    <row r="15647" spans="3:4">
      <c r="C15647" s="319"/>
      <c r="D15647" s="319"/>
    </row>
    <row r="15648" spans="3:4">
      <c r="C15648" s="319"/>
      <c r="D15648" s="319"/>
    </row>
    <row r="15649" spans="3:4">
      <c r="C15649" s="319"/>
      <c r="D15649" s="319"/>
    </row>
    <row r="15650" spans="3:4">
      <c r="C15650" s="319"/>
      <c r="D15650" s="319"/>
    </row>
    <row r="15651" spans="3:4">
      <c r="C15651" s="319"/>
      <c r="D15651" s="319"/>
    </row>
    <row r="15652" spans="3:4">
      <c r="C15652" s="319"/>
      <c r="D15652" s="319"/>
    </row>
    <row r="15653" spans="3:4">
      <c r="C15653" s="319"/>
      <c r="D15653" s="319"/>
    </row>
    <row r="15654" spans="3:4">
      <c r="C15654" s="319"/>
      <c r="D15654" s="319"/>
    </row>
    <row r="15655" spans="3:4">
      <c r="C15655" s="319"/>
      <c r="D15655" s="319"/>
    </row>
    <row r="15656" spans="3:4">
      <c r="C15656" s="319"/>
      <c r="D15656" s="319"/>
    </row>
    <row r="15657" spans="3:4">
      <c r="C15657" s="319"/>
      <c r="D15657" s="319"/>
    </row>
    <row r="15658" spans="3:4">
      <c r="C15658" s="319"/>
      <c r="D15658" s="319"/>
    </row>
    <row r="15659" spans="3:4">
      <c r="C15659" s="319"/>
      <c r="D15659" s="319"/>
    </row>
    <row r="15660" spans="3:4">
      <c r="C15660" s="319"/>
      <c r="D15660" s="319"/>
    </row>
    <row r="15661" spans="3:4">
      <c r="C15661" s="319"/>
      <c r="D15661" s="319"/>
    </row>
    <row r="15662" spans="3:4">
      <c r="C15662" s="319"/>
      <c r="D15662" s="319"/>
    </row>
    <row r="15663" spans="3:4">
      <c r="C15663" s="319"/>
      <c r="D15663" s="319"/>
    </row>
    <row r="15664" spans="3:4">
      <c r="C15664" s="319"/>
      <c r="D15664" s="319"/>
    </row>
    <row r="15665" spans="3:4">
      <c r="C15665" s="319"/>
      <c r="D15665" s="319"/>
    </row>
    <row r="15666" spans="3:4">
      <c r="C15666" s="319"/>
      <c r="D15666" s="319"/>
    </row>
    <row r="15667" spans="3:4">
      <c r="C15667" s="319"/>
      <c r="D15667" s="319"/>
    </row>
    <row r="15668" spans="3:4">
      <c r="C15668" s="319"/>
      <c r="D15668" s="319"/>
    </row>
    <row r="15669" spans="3:4">
      <c r="C15669" s="319"/>
      <c r="D15669" s="319"/>
    </row>
    <row r="15670" spans="3:4">
      <c r="C15670" s="319"/>
      <c r="D15670" s="319"/>
    </row>
    <row r="15671" spans="3:4">
      <c r="C15671" s="319"/>
      <c r="D15671" s="319"/>
    </row>
    <row r="15672" spans="3:4">
      <c r="C15672" s="319"/>
      <c r="D15672" s="319"/>
    </row>
    <row r="15673" spans="3:4">
      <c r="C15673" s="319"/>
      <c r="D15673" s="319"/>
    </row>
    <row r="15674" spans="3:4">
      <c r="C15674" s="319"/>
      <c r="D15674" s="319"/>
    </row>
    <row r="15675" spans="3:4">
      <c r="C15675" s="319"/>
      <c r="D15675" s="319"/>
    </row>
    <row r="15676" spans="3:4">
      <c r="C15676" s="319"/>
      <c r="D15676" s="319"/>
    </row>
    <row r="15677" spans="3:4">
      <c r="C15677" s="319"/>
      <c r="D15677" s="319"/>
    </row>
    <row r="15678" spans="3:4">
      <c r="C15678" s="319"/>
      <c r="D15678" s="319"/>
    </row>
    <row r="15679" spans="3:4">
      <c r="C15679" s="319"/>
      <c r="D15679" s="319"/>
    </row>
    <row r="15680" spans="3:4">
      <c r="C15680" s="319"/>
      <c r="D15680" s="319"/>
    </row>
    <row r="15681" spans="3:4">
      <c r="C15681" s="319"/>
      <c r="D15681" s="319"/>
    </row>
    <row r="15682" spans="3:4">
      <c r="C15682" s="319"/>
      <c r="D15682" s="319"/>
    </row>
    <row r="15683" spans="3:4">
      <c r="C15683" s="319"/>
      <c r="D15683" s="319"/>
    </row>
    <row r="15684" spans="3:4">
      <c r="C15684" s="319"/>
      <c r="D15684" s="319"/>
    </row>
    <row r="15685" spans="3:4">
      <c r="C15685" s="319"/>
      <c r="D15685" s="319"/>
    </row>
    <row r="15686" spans="3:4">
      <c r="C15686" s="319"/>
      <c r="D15686" s="319"/>
    </row>
    <row r="15687" spans="3:4">
      <c r="C15687" s="319"/>
      <c r="D15687" s="319"/>
    </row>
    <row r="15688" spans="3:4">
      <c r="C15688" s="319"/>
      <c r="D15688" s="319"/>
    </row>
    <row r="15689" spans="3:4">
      <c r="C15689" s="319"/>
      <c r="D15689" s="319"/>
    </row>
    <row r="15690" spans="3:4">
      <c r="C15690" s="319"/>
      <c r="D15690" s="319"/>
    </row>
    <row r="15691" spans="3:4">
      <c r="C15691" s="319"/>
      <c r="D15691" s="319"/>
    </row>
    <row r="15692" spans="3:4">
      <c r="C15692" s="319"/>
      <c r="D15692" s="319"/>
    </row>
    <row r="15693" spans="3:4">
      <c r="C15693" s="319"/>
      <c r="D15693" s="319"/>
    </row>
    <row r="15694" spans="3:4">
      <c r="C15694" s="319"/>
      <c r="D15694" s="319"/>
    </row>
    <row r="15695" spans="3:4">
      <c r="C15695" s="319"/>
      <c r="D15695" s="319"/>
    </row>
    <row r="15696" spans="3:4">
      <c r="C15696" s="319"/>
      <c r="D15696" s="319"/>
    </row>
    <row r="15697" spans="3:4">
      <c r="C15697" s="319"/>
      <c r="D15697" s="319"/>
    </row>
    <row r="15698" spans="3:4">
      <c r="C15698" s="319"/>
      <c r="D15698" s="319"/>
    </row>
    <row r="15699" spans="3:4">
      <c r="C15699" s="319"/>
      <c r="D15699" s="319"/>
    </row>
    <row r="15700" spans="3:4">
      <c r="C15700" s="319"/>
      <c r="D15700" s="319"/>
    </row>
    <row r="15701" spans="3:4">
      <c r="C15701" s="319"/>
      <c r="D15701" s="319"/>
    </row>
    <row r="15702" spans="3:4">
      <c r="C15702" s="319"/>
      <c r="D15702" s="319"/>
    </row>
    <row r="15703" spans="3:4">
      <c r="C15703" s="319"/>
      <c r="D15703" s="319"/>
    </row>
    <row r="15704" spans="3:4">
      <c r="C15704" s="319"/>
      <c r="D15704" s="319"/>
    </row>
    <row r="15705" spans="3:4">
      <c r="C15705" s="319"/>
      <c r="D15705" s="319"/>
    </row>
    <row r="15706" spans="3:4">
      <c r="C15706" s="319"/>
      <c r="D15706" s="319"/>
    </row>
    <row r="15707" spans="3:4">
      <c r="C15707" s="319"/>
      <c r="D15707" s="319"/>
    </row>
    <row r="15708" spans="3:4">
      <c r="C15708" s="319"/>
      <c r="D15708" s="319"/>
    </row>
    <row r="15709" spans="3:4">
      <c r="C15709" s="319"/>
      <c r="D15709" s="319"/>
    </row>
    <row r="15710" spans="3:4">
      <c r="C15710" s="319"/>
      <c r="D15710" s="319"/>
    </row>
    <row r="15711" spans="3:4">
      <c r="C15711" s="319"/>
      <c r="D15711" s="319"/>
    </row>
    <row r="15712" spans="3:4">
      <c r="C15712" s="319"/>
      <c r="D15712" s="319"/>
    </row>
    <row r="15713" spans="3:4">
      <c r="C15713" s="319"/>
      <c r="D15713" s="319"/>
    </row>
    <row r="15714" spans="3:4">
      <c r="C15714" s="319"/>
      <c r="D15714" s="319"/>
    </row>
    <row r="15715" spans="3:4">
      <c r="C15715" s="319"/>
      <c r="D15715" s="319"/>
    </row>
    <row r="15716" spans="3:4">
      <c r="C15716" s="319"/>
      <c r="D15716" s="319"/>
    </row>
    <row r="15717" spans="3:4">
      <c r="C15717" s="319"/>
      <c r="D15717" s="319"/>
    </row>
    <row r="15718" spans="3:4">
      <c r="C15718" s="319"/>
      <c r="D15718" s="319"/>
    </row>
    <row r="15719" spans="3:4">
      <c r="C15719" s="319"/>
      <c r="D15719" s="319"/>
    </row>
    <row r="15720" spans="3:4">
      <c r="C15720" s="319"/>
      <c r="D15720" s="319"/>
    </row>
    <row r="15721" spans="3:4">
      <c r="C15721" s="319"/>
      <c r="D15721" s="319"/>
    </row>
    <row r="15722" spans="3:4">
      <c r="C15722" s="319"/>
      <c r="D15722" s="319"/>
    </row>
    <row r="15723" spans="3:4">
      <c r="C15723" s="319"/>
      <c r="D15723" s="319"/>
    </row>
    <row r="15724" spans="3:4">
      <c r="C15724" s="319"/>
      <c r="D15724" s="319"/>
    </row>
    <row r="15725" spans="3:4">
      <c r="C15725" s="319"/>
      <c r="D15725" s="319"/>
    </row>
    <row r="15726" spans="3:4">
      <c r="C15726" s="319"/>
      <c r="D15726" s="319"/>
    </row>
    <row r="15727" spans="3:4">
      <c r="C15727" s="319"/>
      <c r="D15727" s="319"/>
    </row>
    <row r="15728" spans="3:4">
      <c r="C15728" s="319"/>
      <c r="D15728" s="319"/>
    </row>
    <row r="15729" spans="3:4">
      <c r="C15729" s="319"/>
      <c r="D15729" s="319"/>
    </row>
    <row r="15730" spans="3:4">
      <c r="C15730" s="319"/>
      <c r="D15730" s="319"/>
    </row>
    <row r="15731" spans="3:4">
      <c r="C15731" s="319"/>
      <c r="D15731" s="319"/>
    </row>
    <row r="15732" spans="3:4">
      <c r="C15732" s="319"/>
      <c r="D15732" s="319"/>
    </row>
    <row r="15733" spans="3:4">
      <c r="C15733" s="319"/>
      <c r="D15733" s="319"/>
    </row>
    <row r="15734" spans="3:4">
      <c r="C15734" s="319"/>
      <c r="D15734" s="319"/>
    </row>
    <row r="15735" spans="3:4">
      <c r="C15735" s="319"/>
      <c r="D15735" s="319"/>
    </row>
    <row r="15736" spans="3:4">
      <c r="C15736" s="319"/>
      <c r="D15736" s="319"/>
    </row>
    <row r="15737" spans="3:4">
      <c r="C15737" s="319"/>
      <c r="D15737" s="319"/>
    </row>
    <row r="15738" spans="3:4">
      <c r="C15738" s="319"/>
      <c r="D15738" s="319"/>
    </row>
    <row r="15739" spans="3:4">
      <c r="C15739" s="319"/>
      <c r="D15739" s="319"/>
    </row>
    <row r="15740" spans="3:4">
      <c r="C15740" s="319"/>
      <c r="D15740" s="319"/>
    </row>
    <row r="15741" spans="3:4">
      <c r="C15741" s="319"/>
      <c r="D15741" s="319"/>
    </row>
    <row r="15742" spans="3:4">
      <c r="C15742" s="319"/>
      <c r="D15742" s="319"/>
    </row>
    <row r="15743" spans="3:4">
      <c r="C15743" s="319"/>
      <c r="D15743" s="319"/>
    </row>
    <row r="15744" spans="3:4">
      <c r="C15744" s="319"/>
      <c r="D15744" s="319"/>
    </row>
    <row r="15745" spans="3:4">
      <c r="C15745" s="319"/>
      <c r="D15745" s="319"/>
    </row>
    <row r="15746" spans="3:4">
      <c r="C15746" s="319"/>
      <c r="D15746" s="319"/>
    </row>
    <row r="15747" spans="3:4">
      <c r="C15747" s="319"/>
      <c r="D15747" s="319"/>
    </row>
    <row r="15748" spans="3:4">
      <c r="C15748" s="319"/>
      <c r="D15748" s="319"/>
    </row>
    <row r="15749" spans="3:4">
      <c r="C15749" s="319"/>
      <c r="D15749" s="319"/>
    </row>
    <row r="15750" spans="3:4">
      <c r="C15750" s="319"/>
      <c r="D15750" s="319"/>
    </row>
    <row r="15751" spans="3:4">
      <c r="C15751" s="319"/>
      <c r="D15751" s="319"/>
    </row>
    <row r="15752" spans="3:4">
      <c r="C15752" s="319"/>
      <c r="D15752" s="319"/>
    </row>
    <row r="15753" spans="3:4">
      <c r="C15753" s="319"/>
      <c r="D15753" s="319"/>
    </row>
    <row r="15754" spans="3:4">
      <c r="C15754" s="319"/>
      <c r="D15754" s="319"/>
    </row>
    <row r="15755" spans="3:4">
      <c r="C15755" s="319"/>
      <c r="D15755" s="319"/>
    </row>
    <row r="15756" spans="3:4">
      <c r="C15756" s="319"/>
      <c r="D15756" s="319"/>
    </row>
    <row r="15757" spans="3:4">
      <c r="C15757" s="319"/>
      <c r="D15757" s="319"/>
    </row>
    <row r="15758" spans="3:4">
      <c r="C15758" s="319"/>
      <c r="D15758" s="319"/>
    </row>
    <row r="15759" spans="3:4">
      <c r="C15759" s="319"/>
      <c r="D15759" s="319"/>
    </row>
    <row r="15760" spans="3:4">
      <c r="C15760" s="319"/>
      <c r="D15760" s="319"/>
    </row>
    <row r="15761" spans="3:4">
      <c r="C15761" s="319"/>
      <c r="D15761" s="319"/>
    </row>
    <row r="15762" spans="3:4">
      <c r="C15762" s="319"/>
      <c r="D15762" s="319"/>
    </row>
    <row r="15763" spans="3:4">
      <c r="C15763" s="319"/>
      <c r="D15763" s="319"/>
    </row>
    <row r="15764" spans="3:4">
      <c r="C15764" s="319"/>
      <c r="D15764" s="319"/>
    </row>
    <row r="15765" spans="3:4">
      <c r="C15765" s="319"/>
      <c r="D15765" s="319"/>
    </row>
    <row r="15766" spans="3:4">
      <c r="C15766" s="319"/>
      <c r="D15766" s="319"/>
    </row>
    <row r="15767" spans="3:4">
      <c r="C15767" s="319"/>
      <c r="D15767" s="319"/>
    </row>
    <row r="15768" spans="3:4">
      <c r="C15768" s="319"/>
      <c r="D15768" s="319"/>
    </row>
    <row r="15769" spans="3:4">
      <c r="C15769" s="319"/>
      <c r="D15769" s="319"/>
    </row>
    <row r="15770" spans="3:4">
      <c r="C15770" s="319"/>
      <c r="D15770" s="319"/>
    </row>
    <row r="15771" spans="3:4">
      <c r="C15771" s="319"/>
      <c r="D15771" s="319"/>
    </row>
    <row r="15772" spans="3:4">
      <c r="C15772" s="319"/>
      <c r="D15772" s="319"/>
    </row>
    <row r="15773" spans="3:4">
      <c r="C15773" s="319"/>
      <c r="D15773" s="319"/>
    </row>
    <row r="15774" spans="3:4">
      <c r="C15774" s="319"/>
      <c r="D15774" s="319"/>
    </row>
    <row r="15775" spans="3:4">
      <c r="C15775" s="319"/>
      <c r="D15775" s="319"/>
    </row>
    <row r="15776" spans="3:4">
      <c r="C15776" s="319"/>
      <c r="D15776" s="319"/>
    </row>
    <row r="15777" spans="3:4">
      <c r="C15777" s="319"/>
      <c r="D15777" s="319"/>
    </row>
    <row r="15778" spans="3:4">
      <c r="C15778" s="319"/>
      <c r="D15778" s="319"/>
    </row>
    <row r="15779" spans="3:4">
      <c r="C15779" s="319"/>
      <c r="D15779" s="319"/>
    </row>
    <row r="15780" spans="3:4">
      <c r="C15780" s="319"/>
      <c r="D15780" s="319"/>
    </row>
    <row r="15781" spans="3:4">
      <c r="C15781" s="319"/>
      <c r="D15781" s="319"/>
    </row>
    <row r="15782" spans="3:4">
      <c r="C15782" s="319"/>
      <c r="D15782" s="319"/>
    </row>
    <row r="15783" spans="3:4">
      <c r="C15783" s="319"/>
      <c r="D15783" s="319"/>
    </row>
    <row r="15784" spans="3:4">
      <c r="C15784" s="319"/>
      <c r="D15784" s="319"/>
    </row>
    <row r="15785" spans="3:4">
      <c r="C15785" s="319"/>
      <c r="D15785" s="319"/>
    </row>
    <row r="15786" spans="3:4">
      <c r="C15786" s="319"/>
      <c r="D15786" s="319"/>
    </row>
    <row r="15787" spans="3:4">
      <c r="C15787" s="319"/>
      <c r="D15787" s="319"/>
    </row>
    <row r="15788" spans="3:4">
      <c r="C15788" s="319"/>
      <c r="D15788" s="319"/>
    </row>
    <row r="15789" spans="3:4">
      <c r="C15789" s="319"/>
      <c r="D15789" s="319"/>
    </row>
    <row r="15790" spans="3:4">
      <c r="C15790" s="319"/>
      <c r="D15790" s="319"/>
    </row>
    <row r="15791" spans="3:4">
      <c r="C15791" s="319"/>
      <c r="D15791" s="319"/>
    </row>
    <row r="15792" spans="3:4">
      <c r="C15792" s="319"/>
      <c r="D15792" s="319"/>
    </row>
    <row r="15793" spans="3:4">
      <c r="C15793" s="319"/>
      <c r="D15793" s="319"/>
    </row>
    <row r="15794" spans="3:4">
      <c r="C15794" s="319"/>
      <c r="D15794" s="319"/>
    </row>
    <row r="15795" spans="3:4">
      <c r="C15795" s="319"/>
      <c r="D15795" s="319"/>
    </row>
    <row r="15796" spans="3:4">
      <c r="C15796" s="319"/>
      <c r="D15796" s="319"/>
    </row>
    <row r="15797" spans="3:4">
      <c r="C15797" s="319"/>
      <c r="D15797" s="319"/>
    </row>
    <row r="15798" spans="3:4">
      <c r="C15798" s="319"/>
      <c r="D15798" s="319"/>
    </row>
    <row r="15799" spans="3:4">
      <c r="C15799" s="319"/>
      <c r="D15799" s="319"/>
    </row>
    <row r="15800" spans="3:4">
      <c r="C15800" s="319"/>
      <c r="D15800" s="319"/>
    </row>
    <row r="15801" spans="3:4">
      <c r="C15801" s="319"/>
      <c r="D15801" s="319"/>
    </row>
    <row r="15802" spans="3:4">
      <c r="C15802" s="319"/>
      <c r="D15802" s="319"/>
    </row>
    <row r="15803" spans="3:4">
      <c r="C15803" s="319"/>
      <c r="D15803" s="319"/>
    </row>
    <row r="15804" spans="3:4">
      <c r="C15804" s="319"/>
      <c r="D15804" s="319"/>
    </row>
    <row r="15805" spans="3:4">
      <c r="C15805" s="319"/>
      <c r="D15805" s="319"/>
    </row>
    <row r="15806" spans="3:4">
      <c r="C15806" s="319"/>
      <c r="D15806" s="319"/>
    </row>
    <row r="15807" spans="3:4">
      <c r="C15807" s="319"/>
      <c r="D15807" s="319"/>
    </row>
    <row r="15808" spans="3:4">
      <c r="C15808" s="319"/>
      <c r="D15808" s="319"/>
    </row>
    <row r="15809" spans="3:4">
      <c r="C15809" s="319"/>
      <c r="D15809" s="319"/>
    </row>
    <row r="15810" spans="3:4">
      <c r="C15810" s="319"/>
      <c r="D15810" s="319"/>
    </row>
    <row r="15811" spans="3:4">
      <c r="C15811" s="319"/>
      <c r="D15811" s="319"/>
    </row>
    <row r="15812" spans="3:4">
      <c r="C15812" s="319"/>
      <c r="D15812" s="319"/>
    </row>
    <row r="15813" spans="3:4">
      <c r="C15813" s="319"/>
      <c r="D15813" s="319"/>
    </row>
    <row r="15814" spans="3:4">
      <c r="C15814" s="319"/>
      <c r="D15814" s="319"/>
    </row>
    <row r="15815" spans="3:4">
      <c r="C15815" s="319"/>
      <c r="D15815" s="319"/>
    </row>
    <row r="15816" spans="3:4">
      <c r="C15816" s="319"/>
      <c r="D15816" s="319"/>
    </row>
    <row r="15817" spans="3:4">
      <c r="C15817" s="319"/>
      <c r="D15817" s="319"/>
    </row>
    <row r="15818" spans="3:4">
      <c r="C15818" s="319"/>
      <c r="D15818" s="319"/>
    </row>
    <row r="15819" spans="3:4">
      <c r="C15819" s="319"/>
      <c r="D15819" s="319"/>
    </row>
    <row r="15820" spans="3:4">
      <c r="C15820" s="319"/>
      <c r="D15820" s="319"/>
    </row>
    <row r="15821" spans="3:4">
      <c r="C15821" s="319"/>
      <c r="D15821" s="319"/>
    </row>
    <row r="15822" spans="3:4">
      <c r="C15822" s="319"/>
      <c r="D15822" s="319"/>
    </row>
    <row r="15823" spans="3:4">
      <c r="C15823" s="319"/>
      <c r="D15823" s="319"/>
    </row>
    <row r="15824" spans="3:4">
      <c r="C15824" s="319"/>
      <c r="D15824" s="319"/>
    </row>
    <row r="15825" spans="3:4">
      <c r="C15825" s="319"/>
      <c r="D15825" s="319"/>
    </row>
    <row r="15826" spans="3:4">
      <c r="C15826" s="319"/>
      <c r="D15826" s="319"/>
    </row>
    <row r="15827" spans="3:4">
      <c r="C15827" s="319"/>
      <c r="D15827" s="319"/>
    </row>
    <row r="15828" spans="3:4">
      <c r="C15828" s="319"/>
      <c r="D15828" s="319"/>
    </row>
    <row r="15829" spans="3:4">
      <c r="C15829" s="319"/>
      <c r="D15829" s="319"/>
    </row>
    <row r="15830" spans="3:4">
      <c r="C15830" s="319"/>
      <c r="D15830" s="319"/>
    </row>
    <row r="15831" spans="3:4">
      <c r="C15831" s="319"/>
      <c r="D15831" s="319"/>
    </row>
    <row r="15832" spans="3:4">
      <c r="C15832" s="319"/>
      <c r="D15832" s="319"/>
    </row>
    <row r="15833" spans="3:4">
      <c r="C15833" s="319"/>
      <c r="D15833" s="319"/>
    </row>
    <row r="15834" spans="3:4">
      <c r="C15834" s="319"/>
      <c r="D15834" s="319"/>
    </row>
    <row r="15835" spans="3:4">
      <c r="C15835" s="319"/>
      <c r="D15835" s="319"/>
    </row>
    <row r="15836" spans="3:4">
      <c r="C15836" s="319"/>
      <c r="D15836" s="319"/>
    </row>
    <row r="15837" spans="3:4">
      <c r="C15837" s="319"/>
      <c r="D15837" s="319"/>
    </row>
    <row r="15838" spans="3:4">
      <c r="C15838" s="319"/>
      <c r="D15838" s="319"/>
    </row>
    <row r="15839" spans="3:4">
      <c r="C15839" s="319"/>
      <c r="D15839" s="319"/>
    </row>
    <row r="15840" spans="3:4">
      <c r="C15840" s="319"/>
      <c r="D15840" s="319"/>
    </row>
    <row r="15841" spans="3:4">
      <c r="C15841" s="319"/>
      <c r="D15841" s="319"/>
    </row>
    <row r="15842" spans="3:4">
      <c r="C15842" s="319"/>
      <c r="D15842" s="319"/>
    </row>
    <row r="15843" spans="3:4">
      <c r="C15843" s="319"/>
      <c r="D15843" s="319"/>
    </row>
    <row r="15844" spans="3:4">
      <c r="C15844" s="319"/>
      <c r="D15844" s="319"/>
    </row>
    <row r="15845" spans="3:4">
      <c r="C15845" s="319"/>
      <c r="D15845" s="319"/>
    </row>
    <row r="15846" spans="3:4">
      <c r="C15846" s="319"/>
      <c r="D15846" s="319"/>
    </row>
    <row r="15847" spans="3:4">
      <c r="C15847" s="319"/>
      <c r="D15847" s="319"/>
    </row>
    <row r="15848" spans="3:4">
      <c r="C15848" s="319"/>
      <c r="D15848" s="319"/>
    </row>
    <row r="15849" spans="3:4">
      <c r="C15849" s="319"/>
      <c r="D15849" s="319"/>
    </row>
    <row r="15850" spans="3:4">
      <c r="C15850" s="319"/>
      <c r="D15850" s="319"/>
    </row>
    <row r="15851" spans="3:4">
      <c r="C15851" s="319"/>
      <c r="D15851" s="319"/>
    </row>
    <row r="15852" spans="3:4">
      <c r="C15852" s="319"/>
      <c r="D15852" s="319"/>
    </row>
    <row r="15853" spans="3:4">
      <c r="C15853" s="319"/>
      <c r="D15853" s="319"/>
    </row>
    <row r="15854" spans="3:4">
      <c r="C15854" s="319"/>
      <c r="D15854" s="319"/>
    </row>
    <row r="15855" spans="3:4">
      <c r="C15855" s="319"/>
      <c r="D15855" s="319"/>
    </row>
    <row r="15856" spans="3:4">
      <c r="C15856" s="319"/>
      <c r="D15856" s="319"/>
    </row>
    <row r="15857" spans="3:4">
      <c r="C15857" s="319"/>
      <c r="D15857" s="319"/>
    </row>
    <row r="15858" spans="3:4">
      <c r="C15858" s="319"/>
      <c r="D15858" s="319"/>
    </row>
    <row r="15859" spans="3:4">
      <c r="C15859" s="319"/>
      <c r="D15859" s="319"/>
    </row>
    <row r="15860" spans="3:4">
      <c r="C15860" s="319"/>
      <c r="D15860" s="319"/>
    </row>
    <row r="15861" spans="3:4">
      <c r="C15861" s="319"/>
      <c r="D15861" s="319"/>
    </row>
    <row r="15862" spans="3:4">
      <c r="C15862" s="319"/>
      <c r="D15862" s="319"/>
    </row>
    <row r="15863" spans="3:4">
      <c r="C15863" s="319"/>
      <c r="D15863" s="319"/>
    </row>
    <row r="15864" spans="3:4">
      <c r="C15864" s="319"/>
      <c r="D15864" s="319"/>
    </row>
    <row r="15865" spans="3:4">
      <c r="C15865" s="319"/>
      <c r="D15865" s="319"/>
    </row>
    <row r="15866" spans="3:4">
      <c r="C15866" s="319"/>
      <c r="D15866" s="319"/>
    </row>
    <row r="15867" spans="3:4">
      <c r="C15867" s="319"/>
      <c r="D15867" s="319"/>
    </row>
    <row r="15868" spans="3:4">
      <c r="C15868" s="319"/>
      <c r="D15868" s="319"/>
    </row>
    <row r="15869" spans="3:4">
      <c r="C15869" s="319"/>
      <c r="D15869" s="319"/>
    </row>
    <row r="15870" spans="3:4">
      <c r="C15870" s="319"/>
      <c r="D15870" s="319"/>
    </row>
    <row r="15871" spans="3:4">
      <c r="C15871" s="319"/>
      <c r="D15871" s="319"/>
    </row>
    <row r="15872" spans="3:4">
      <c r="C15872" s="319"/>
      <c r="D15872" s="319"/>
    </row>
    <row r="15873" spans="3:4">
      <c r="C15873" s="319"/>
      <c r="D15873" s="319"/>
    </row>
    <row r="15874" spans="3:4">
      <c r="C15874" s="319"/>
      <c r="D15874" s="319"/>
    </row>
    <row r="15875" spans="3:4">
      <c r="C15875" s="319"/>
      <c r="D15875" s="319"/>
    </row>
    <row r="15876" spans="3:4">
      <c r="C15876" s="319"/>
      <c r="D15876" s="319"/>
    </row>
    <row r="15877" spans="3:4">
      <c r="C15877" s="319"/>
      <c r="D15877" s="319"/>
    </row>
    <row r="15878" spans="3:4">
      <c r="C15878" s="319"/>
      <c r="D15878" s="319"/>
    </row>
    <row r="15879" spans="3:4">
      <c r="C15879" s="319"/>
      <c r="D15879" s="319"/>
    </row>
    <row r="15880" spans="3:4">
      <c r="C15880" s="319"/>
      <c r="D15880" s="319"/>
    </row>
    <row r="15881" spans="3:4">
      <c r="C15881" s="319"/>
      <c r="D15881" s="319"/>
    </row>
    <row r="15882" spans="3:4">
      <c r="C15882" s="319"/>
      <c r="D15882" s="319"/>
    </row>
    <row r="15883" spans="3:4">
      <c r="C15883" s="319"/>
      <c r="D15883" s="319"/>
    </row>
    <row r="15884" spans="3:4">
      <c r="C15884" s="319"/>
      <c r="D15884" s="319"/>
    </row>
    <row r="15885" spans="3:4">
      <c r="C15885" s="319"/>
      <c r="D15885" s="319"/>
    </row>
    <row r="15886" spans="3:4">
      <c r="C15886" s="319"/>
      <c r="D15886" s="319"/>
    </row>
    <row r="15887" spans="3:4">
      <c r="C15887" s="319"/>
      <c r="D15887" s="319"/>
    </row>
    <row r="15888" spans="3:4">
      <c r="C15888" s="319"/>
      <c r="D15888" s="319"/>
    </row>
    <row r="15889" spans="3:4">
      <c r="C15889" s="319"/>
      <c r="D15889" s="319"/>
    </row>
    <row r="15890" spans="3:4">
      <c r="C15890" s="319"/>
      <c r="D15890" s="319"/>
    </row>
    <row r="15891" spans="3:4">
      <c r="C15891" s="319"/>
      <c r="D15891" s="319"/>
    </row>
    <row r="15892" spans="3:4">
      <c r="C15892" s="319"/>
      <c r="D15892" s="319"/>
    </row>
    <row r="15893" spans="3:4">
      <c r="C15893" s="319"/>
      <c r="D15893" s="319"/>
    </row>
    <row r="15894" spans="3:4">
      <c r="C15894" s="319"/>
      <c r="D15894" s="319"/>
    </row>
    <row r="15895" spans="3:4">
      <c r="C15895" s="319"/>
      <c r="D15895" s="319"/>
    </row>
    <row r="15896" spans="3:4">
      <c r="C15896" s="319"/>
      <c r="D15896" s="319"/>
    </row>
    <row r="15897" spans="3:4">
      <c r="C15897" s="319"/>
      <c r="D15897" s="319"/>
    </row>
    <row r="15898" spans="3:4">
      <c r="C15898" s="319"/>
      <c r="D15898" s="319"/>
    </row>
    <row r="15899" spans="3:4">
      <c r="C15899" s="319"/>
      <c r="D15899" s="319"/>
    </row>
    <row r="15900" spans="3:4">
      <c r="C15900" s="319"/>
      <c r="D15900" s="319"/>
    </row>
    <row r="15901" spans="3:4">
      <c r="C15901" s="319"/>
      <c r="D15901" s="319"/>
    </row>
    <row r="15902" spans="3:4">
      <c r="C15902" s="319"/>
      <c r="D15902" s="319"/>
    </row>
    <row r="15903" spans="3:4">
      <c r="C15903" s="319"/>
      <c r="D15903" s="319"/>
    </row>
    <row r="15904" spans="3:4">
      <c r="C15904" s="319"/>
      <c r="D15904" s="319"/>
    </row>
    <row r="15905" spans="3:4">
      <c r="C15905" s="319"/>
      <c r="D15905" s="319"/>
    </row>
    <row r="15906" spans="3:4">
      <c r="C15906" s="319"/>
      <c r="D15906" s="319"/>
    </row>
    <row r="15907" spans="3:4">
      <c r="C15907" s="319"/>
      <c r="D15907" s="319"/>
    </row>
    <row r="15908" spans="3:4">
      <c r="C15908" s="319"/>
      <c r="D15908" s="319"/>
    </row>
    <row r="15909" spans="3:4">
      <c r="C15909" s="319"/>
      <c r="D15909" s="319"/>
    </row>
    <row r="15910" spans="3:4">
      <c r="C15910" s="319"/>
      <c r="D15910" s="319"/>
    </row>
    <row r="15911" spans="3:4">
      <c r="C15911" s="319"/>
      <c r="D15911" s="319"/>
    </row>
    <row r="15912" spans="3:4">
      <c r="C15912" s="319"/>
      <c r="D15912" s="319"/>
    </row>
    <row r="15913" spans="3:4">
      <c r="C15913" s="319"/>
      <c r="D15913" s="319"/>
    </row>
    <row r="15914" spans="3:4">
      <c r="C15914" s="319"/>
      <c r="D15914" s="319"/>
    </row>
    <row r="15915" spans="3:4">
      <c r="C15915" s="319"/>
      <c r="D15915" s="319"/>
    </row>
    <row r="15916" spans="3:4">
      <c r="C15916" s="319"/>
      <c r="D15916" s="319"/>
    </row>
    <row r="15917" spans="3:4">
      <c r="C15917" s="319"/>
      <c r="D15917" s="319"/>
    </row>
    <row r="15918" spans="3:4">
      <c r="C15918" s="319"/>
      <c r="D15918" s="319"/>
    </row>
    <row r="15919" spans="3:4">
      <c r="C15919" s="319"/>
      <c r="D15919" s="319"/>
    </row>
    <row r="15920" spans="3:4">
      <c r="C15920" s="319"/>
      <c r="D15920" s="319"/>
    </row>
    <row r="15921" spans="3:4">
      <c r="C15921" s="319"/>
      <c r="D15921" s="319"/>
    </row>
    <row r="15922" spans="3:4">
      <c r="C15922" s="319"/>
      <c r="D15922" s="319"/>
    </row>
    <row r="15923" spans="3:4">
      <c r="C15923" s="319"/>
      <c r="D15923" s="319"/>
    </row>
    <row r="15924" spans="3:4">
      <c r="C15924" s="319"/>
      <c r="D15924" s="319"/>
    </row>
    <row r="15925" spans="3:4">
      <c r="C15925" s="319"/>
      <c r="D15925" s="319"/>
    </row>
    <row r="15926" spans="3:4">
      <c r="C15926" s="319"/>
      <c r="D15926" s="319"/>
    </row>
    <row r="15927" spans="3:4">
      <c r="C15927" s="319"/>
      <c r="D15927" s="319"/>
    </row>
    <row r="15928" spans="3:4">
      <c r="C15928" s="319"/>
      <c r="D15928" s="319"/>
    </row>
    <row r="15929" spans="3:4">
      <c r="C15929" s="319"/>
      <c r="D15929" s="319"/>
    </row>
    <row r="15930" spans="3:4">
      <c r="C15930" s="319"/>
      <c r="D15930" s="319"/>
    </row>
    <row r="15931" spans="3:4">
      <c r="C15931" s="319"/>
      <c r="D15931" s="319"/>
    </row>
    <row r="15932" spans="3:4">
      <c r="C15932" s="319"/>
      <c r="D15932" s="319"/>
    </row>
    <row r="15933" spans="3:4">
      <c r="C15933" s="319"/>
      <c r="D15933" s="319"/>
    </row>
    <row r="15934" spans="3:4">
      <c r="C15934" s="319"/>
      <c r="D15934" s="319"/>
    </row>
    <row r="15935" spans="3:4">
      <c r="C15935" s="319"/>
      <c r="D15935" s="319"/>
    </row>
    <row r="15936" spans="3:4">
      <c r="C15936" s="319"/>
      <c r="D15936" s="319"/>
    </row>
    <row r="15937" spans="3:4">
      <c r="C15937" s="319"/>
      <c r="D15937" s="319"/>
    </row>
    <row r="15938" spans="3:4">
      <c r="C15938" s="319"/>
      <c r="D15938" s="319"/>
    </row>
    <row r="15939" spans="3:4">
      <c r="C15939" s="319"/>
      <c r="D15939" s="319"/>
    </row>
    <row r="15940" spans="3:4">
      <c r="C15940" s="319"/>
      <c r="D15940" s="319"/>
    </row>
    <row r="15941" spans="3:4">
      <c r="C15941" s="319"/>
      <c r="D15941" s="319"/>
    </row>
    <row r="15942" spans="3:4">
      <c r="C15942" s="319"/>
      <c r="D15942" s="319"/>
    </row>
    <row r="15943" spans="3:4">
      <c r="C15943" s="319"/>
      <c r="D15943" s="319"/>
    </row>
    <row r="15944" spans="3:4">
      <c r="C15944" s="319"/>
      <c r="D15944" s="319"/>
    </row>
    <row r="15945" spans="3:4">
      <c r="C15945" s="319"/>
      <c r="D15945" s="319"/>
    </row>
    <row r="15946" spans="3:4">
      <c r="C15946" s="319"/>
      <c r="D15946" s="319"/>
    </row>
    <row r="15947" spans="3:4">
      <c r="C15947" s="319"/>
      <c r="D15947" s="319"/>
    </row>
    <row r="15948" spans="3:4">
      <c r="C15948" s="319"/>
      <c r="D15948" s="319"/>
    </row>
    <row r="15949" spans="3:4">
      <c r="C15949" s="319"/>
      <c r="D15949" s="319"/>
    </row>
    <row r="15950" spans="3:4">
      <c r="C15950" s="319"/>
      <c r="D15950" s="319"/>
    </row>
    <row r="15951" spans="3:4">
      <c r="C15951" s="319"/>
      <c r="D15951" s="319"/>
    </row>
    <row r="15952" spans="3:4">
      <c r="C15952" s="319"/>
      <c r="D15952" s="319"/>
    </row>
    <row r="15953" spans="3:4">
      <c r="C15953" s="319"/>
      <c r="D15953" s="319"/>
    </row>
    <row r="15954" spans="3:4">
      <c r="C15954" s="319"/>
      <c r="D15954" s="319"/>
    </row>
    <row r="15955" spans="3:4">
      <c r="C15955" s="319"/>
      <c r="D15955" s="319"/>
    </row>
    <row r="15956" spans="3:4">
      <c r="C15956" s="319"/>
      <c r="D15956" s="319"/>
    </row>
    <row r="15957" spans="3:4">
      <c r="C15957" s="319"/>
      <c r="D15957" s="319"/>
    </row>
    <row r="15958" spans="3:4">
      <c r="C15958" s="319"/>
      <c r="D15958" s="319"/>
    </row>
    <row r="15959" spans="3:4">
      <c r="C15959" s="319"/>
      <c r="D15959" s="319"/>
    </row>
    <row r="15960" spans="3:4">
      <c r="C15960" s="319"/>
      <c r="D15960" s="319"/>
    </row>
    <row r="15961" spans="3:4">
      <c r="C15961" s="319"/>
      <c r="D15961" s="319"/>
    </row>
    <row r="15962" spans="3:4">
      <c r="C15962" s="319"/>
      <c r="D15962" s="319"/>
    </row>
    <row r="15963" spans="3:4">
      <c r="C15963" s="319"/>
      <c r="D15963" s="319"/>
    </row>
    <row r="15964" spans="3:4">
      <c r="C15964" s="319"/>
      <c r="D15964" s="319"/>
    </row>
    <row r="15965" spans="3:4">
      <c r="C15965" s="319"/>
      <c r="D15965" s="319"/>
    </row>
    <row r="15966" spans="3:4">
      <c r="C15966" s="319"/>
      <c r="D15966" s="319"/>
    </row>
    <row r="15967" spans="3:4">
      <c r="C15967" s="319"/>
      <c r="D15967" s="319"/>
    </row>
    <row r="15968" spans="3:4">
      <c r="C15968" s="319"/>
      <c r="D15968" s="319"/>
    </row>
    <row r="15969" spans="3:4">
      <c r="C15969" s="319"/>
      <c r="D15969" s="319"/>
    </row>
    <row r="15970" spans="3:4">
      <c r="C15970" s="319"/>
      <c r="D15970" s="319"/>
    </row>
    <row r="15971" spans="3:4">
      <c r="C15971" s="319"/>
      <c r="D15971" s="319"/>
    </row>
    <row r="15972" spans="3:4">
      <c r="C15972" s="319"/>
      <c r="D15972" s="319"/>
    </row>
    <row r="15973" spans="3:4">
      <c r="C15973" s="319"/>
      <c r="D15973" s="319"/>
    </row>
    <row r="15974" spans="3:4">
      <c r="C15974" s="319"/>
      <c r="D15974" s="319"/>
    </row>
    <row r="15975" spans="3:4">
      <c r="C15975" s="319"/>
      <c r="D15975" s="319"/>
    </row>
    <row r="15976" spans="3:4">
      <c r="C15976" s="319"/>
      <c r="D15976" s="319"/>
    </row>
    <row r="15977" spans="3:4">
      <c r="C15977" s="319"/>
      <c r="D15977" s="319"/>
    </row>
    <row r="15978" spans="3:4">
      <c r="C15978" s="319"/>
      <c r="D15978" s="319"/>
    </row>
    <row r="15979" spans="3:4">
      <c r="C15979" s="319"/>
      <c r="D15979" s="319"/>
    </row>
    <row r="15980" spans="3:4">
      <c r="C15980" s="319"/>
      <c r="D15980" s="319"/>
    </row>
    <row r="15981" spans="3:4">
      <c r="C15981" s="319"/>
      <c r="D15981" s="319"/>
    </row>
    <row r="15982" spans="3:4">
      <c r="C15982" s="319"/>
      <c r="D15982" s="319"/>
    </row>
    <row r="15983" spans="3:4">
      <c r="C15983" s="319"/>
      <c r="D15983" s="319"/>
    </row>
    <row r="15984" spans="3:4">
      <c r="C15984" s="319"/>
      <c r="D15984" s="319"/>
    </row>
    <row r="15985" spans="3:4">
      <c r="C15985" s="319"/>
      <c r="D15985" s="319"/>
    </row>
    <row r="15986" spans="3:4">
      <c r="C15986" s="319"/>
      <c r="D15986" s="319"/>
    </row>
    <row r="15987" spans="3:4">
      <c r="C15987" s="319"/>
      <c r="D15987" s="319"/>
    </row>
    <row r="15988" spans="3:4">
      <c r="C15988" s="319"/>
      <c r="D15988" s="319"/>
    </row>
    <row r="15989" spans="3:4">
      <c r="C15989" s="319"/>
      <c r="D15989" s="319"/>
    </row>
    <row r="15990" spans="3:4">
      <c r="C15990" s="319"/>
      <c r="D15990" s="319"/>
    </row>
    <row r="15991" spans="3:4">
      <c r="C15991" s="319"/>
      <c r="D15991" s="319"/>
    </row>
    <row r="15992" spans="3:4">
      <c r="C15992" s="319"/>
      <c r="D15992" s="319"/>
    </row>
    <row r="15993" spans="3:4">
      <c r="C15993" s="319"/>
      <c r="D15993" s="319"/>
    </row>
    <row r="15994" spans="3:4">
      <c r="C15994" s="319"/>
      <c r="D15994" s="319"/>
    </row>
    <row r="15995" spans="3:4">
      <c r="C15995" s="319"/>
      <c r="D15995" s="319"/>
    </row>
    <row r="15996" spans="3:4">
      <c r="C15996" s="319"/>
      <c r="D15996" s="319"/>
    </row>
    <row r="15997" spans="3:4">
      <c r="C15997" s="319"/>
      <c r="D15997" s="319"/>
    </row>
    <row r="15998" spans="3:4">
      <c r="C15998" s="319"/>
      <c r="D15998" s="319"/>
    </row>
    <row r="15999" spans="3:4">
      <c r="C15999" s="319"/>
      <c r="D15999" s="319"/>
    </row>
    <row r="16000" spans="3:4">
      <c r="C16000" s="319"/>
      <c r="D16000" s="319"/>
    </row>
    <row r="16001" spans="3:4">
      <c r="C16001" s="319"/>
      <c r="D16001" s="319"/>
    </row>
    <row r="16002" spans="3:4">
      <c r="C16002" s="319"/>
      <c r="D16002" s="319"/>
    </row>
    <row r="16003" spans="3:4">
      <c r="C16003" s="319"/>
      <c r="D16003" s="319"/>
    </row>
    <row r="16004" spans="3:4">
      <c r="C16004" s="319"/>
      <c r="D16004" s="319"/>
    </row>
    <row r="16005" spans="3:4">
      <c r="C16005" s="319"/>
      <c r="D16005" s="319"/>
    </row>
    <row r="16006" spans="3:4">
      <c r="C16006" s="319"/>
      <c r="D16006" s="319"/>
    </row>
    <row r="16007" spans="3:4">
      <c r="C16007" s="319"/>
      <c r="D16007" s="319"/>
    </row>
    <row r="16008" spans="3:4">
      <c r="C16008" s="319"/>
      <c r="D16008" s="319"/>
    </row>
    <row r="16009" spans="3:4">
      <c r="C16009" s="319"/>
      <c r="D16009" s="319"/>
    </row>
    <row r="16010" spans="3:4">
      <c r="C16010" s="319"/>
      <c r="D16010" s="319"/>
    </row>
    <row r="16011" spans="3:4">
      <c r="C16011" s="319"/>
      <c r="D16011" s="319"/>
    </row>
    <row r="16012" spans="3:4">
      <c r="C16012" s="319"/>
      <c r="D16012" s="319"/>
    </row>
    <row r="16013" spans="3:4">
      <c r="C16013" s="319"/>
      <c r="D16013" s="319"/>
    </row>
    <row r="16014" spans="3:4">
      <c r="C16014" s="319"/>
      <c r="D16014" s="319"/>
    </row>
    <row r="16015" spans="3:4">
      <c r="C16015" s="319"/>
      <c r="D16015" s="319"/>
    </row>
    <row r="16016" spans="3:4">
      <c r="C16016" s="319"/>
      <c r="D16016" s="319"/>
    </row>
    <row r="16017" spans="3:4">
      <c r="C16017" s="319"/>
      <c r="D16017" s="319"/>
    </row>
    <row r="16018" spans="3:4">
      <c r="C16018" s="319"/>
      <c r="D16018" s="319"/>
    </row>
    <row r="16019" spans="3:4">
      <c r="C16019" s="319"/>
      <c r="D16019" s="319"/>
    </row>
    <row r="16020" spans="3:4">
      <c r="C16020" s="319"/>
      <c r="D16020" s="319"/>
    </row>
    <row r="16021" spans="3:4">
      <c r="C16021" s="319"/>
      <c r="D16021" s="319"/>
    </row>
    <row r="16022" spans="3:4">
      <c r="C16022" s="319"/>
      <c r="D16022" s="319"/>
    </row>
    <row r="16023" spans="3:4">
      <c r="C16023" s="319"/>
      <c r="D16023" s="319"/>
    </row>
    <row r="16024" spans="3:4">
      <c r="C16024" s="319"/>
      <c r="D16024" s="319"/>
    </row>
    <row r="16025" spans="3:4">
      <c r="C16025" s="319"/>
      <c r="D16025" s="319"/>
    </row>
    <row r="16026" spans="3:4">
      <c r="C16026" s="319"/>
      <c r="D16026" s="319"/>
    </row>
    <row r="16027" spans="3:4">
      <c r="C16027" s="319"/>
      <c r="D16027" s="319"/>
    </row>
    <row r="16028" spans="3:4">
      <c r="C16028" s="319"/>
      <c r="D16028" s="319"/>
    </row>
    <row r="16029" spans="3:4">
      <c r="C16029" s="319"/>
      <c r="D16029" s="319"/>
    </row>
    <row r="16030" spans="3:4">
      <c r="C16030" s="319"/>
      <c r="D16030" s="319"/>
    </row>
    <row r="16031" spans="3:4">
      <c r="C16031" s="319"/>
      <c r="D16031" s="319"/>
    </row>
    <row r="16032" spans="3:4">
      <c r="C16032" s="319"/>
      <c r="D16032" s="319"/>
    </row>
    <row r="16033" spans="3:4">
      <c r="C16033" s="319"/>
      <c r="D16033" s="319"/>
    </row>
    <row r="16034" spans="3:4">
      <c r="C16034" s="319"/>
      <c r="D16034" s="319"/>
    </row>
    <row r="16035" spans="3:4">
      <c r="C16035" s="319"/>
      <c r="D16035" s="319"/>
    </row>
    <row r="16036" spans="3:4">
      <c r="C16036" s="319"/>
      <c r="D16036" s="319"/>
    </row>
    <row r="16037" spans="3:4">
      <c r="C16037" s="319"/>
      <c r="D16037" s="319"/>
    </row>
    <row r="16038" spans="3:4">
      <c r="C16038" s="319"/>
      <c r="D16038" s="319"/>
    </row>
    <row r="16039" spans="3:4">
      <c r="C16039" s="319"/>
      <c r="D16039" s="319"/>
    </row>
    <row r="16040" spans="3:4">
      <c r="C16040" s="319"/>
      <c r="D16040" s="319"/>
    </row>
    <row r="16041" spans="3:4">
      <c r="C16041" s="319"/>
      <c r="D16041" s="319"/>
    </row>
    <row r="16042" spans="3:4">
      <c r="C16042" s="319"/>
      <c r="D16042" s="319"/>
    </row>
    <row r="16043" spans="3:4">
      <c r="C16043" s="319"/>
      <c r="D16043" s="319"/>
    </row>
    <row r="16044" spans="3:4">
      <c r="C16044" s="319"/>
      <c r="D16044" s="319"/>
    </row>
    <row r="16045" spans="3:4">
      <c r="C16045" s="319"/>
      <c r="D16045" s="319"/>
    </row>
    <row r="16046" spans="3:4">
      <c r="C16046" s="319"/>
      <c r="D16046" s="319"/>
    </row>
    <row r="16047" spans="3:4">
      <c r="C16047" s="319"/>
      <c r="D16047" s="319"/>
    </row>
    <row r="16048" spans="3:4">
      <c r="C16048" s="319"/>
      <c r="D16048" s="319"/>
    </row>
    <row r="16049" spans="3:4">
      <c r="C16049" s="319"/>
      <c r="D16049" s="319"/>
    </row>
    <row r="16050" spans="3:4">
      <c r="C16050" s="319"/>
      <c r="D16050" s="319"/>
    </row>
    <row r="16051" spans="3:4">
      <c r="C16051" s="319"/>
      <c r="D16051" s="319"/>
    </row>
    <row r="16052" spans="3:4">
      <c r="C16052" s="319"/>
      <c r="D16052" s="319"/>
    </row>
    <row r="16053" spans="3:4">
      <c r="C16053" s="319"/>
      <c r="D16053" s="319"/>
    </row>
    <row r="16054" spans="3:4">
      <c r="C16054" s="319"/>
      <c r="D16054" s="319"/>
    </row>
    <row r="16055" spans="3:4">
      <c r="C16055" s="319"/>
      <c r="D16055" s="319"/>
    </row>
    <row r="16056" spans="3:4">
      <c r="C16056" s="319"/>
      <c r="D16056" s="319"/>
    </row>
    <row r="16057" spans="3:4">
      <c r="C16057" s="319"/>
      <c r="D16057" s="319"/>
    </row>
    <row r="16058" spans="3:4">
      <c r="C16058" s="319"/>
      <c r="D16058" s="319"/>
    </row>
    <row r="16059" spans="3:4">
      <c r="C16059" s="319"/>
      <c r="D16059" s="319"/>
    </row>
    <row r="16060" spans="3:4">
      <c r="C16060" s="319"/>
      <c r="D16060" s="319"/>
    </row>
    <row r="16061" spans="3:4">
      <c r="C16061" s="319"/>
      <c r="D16061" s="319"/>
    </row>
    <row r="16062" spans="3:4">
      <c r="C16062" s="319"/>
      <c r="D16062" s="319"/>
    </row>
    <row r="16063" spans="3:4">
      <c r="C16063" s="319"/>
      <c r="D16063" s="319"/>
    </row>
    <row r="16064" spans="3:4">
      <c r="C16064" s="319"/>
      <c r="D16064" s="319"/>
    </row>
    <row r="16065" spans="3:4">
      <c r="C16065" s="319"/>
      <c r="D16065" s="319"/>
    </row>
    <row r="16066" spans="3:4">
      <c r="C16066" s="319"/>
      <c r="D16066" s="319"/>
    </row>
    <row r="16067" spans="3:4">
      <c r="C16067" s="319"/>
      <c r="D16067" s="319"/>
    </row>
    <row r="16068" spans="3:4">
      <c r="C16068" s="319"/>
      <c r="D16068" s="319"/>
    </row>
    <row r="16069" spans="3:4">
      <c r="C16069" s="319"/>
      <c r="D16069" s="319"/>
    </row>
    <row r="16070" spans="3:4">
      <c r="C16070" s="319"/>
      <c r="D16070" s="319"/>
    </row>
    <row r="16071" spans="3:4">
      <c r="C16071" s="319"/>
      <c r="D16071" s="319"/>
    </row>
    <row r="16072" spans="3:4">
      <c r="C16072" s="319"/>
      <c r="D16072" s="319"/>
    </row>
    <row r="16073" spans="3:4">
      <c r="C16073" s="319"/>
      <c r="D16073" s="319"/>
    </row>
    <row r="16074" spans="3:4">
      <c r="C16074" s="319"/>
      <c r="D16074" s="319"/>
    </row>
    <row r="16075" spans="3:4">
      <c r="C16075" s="319"/>
      <c r="D16075" s="319"/>
    </row>
    <row r="16076" spans="3:4">
      <c r="C16076" s="319"/>
      <c r="D16076" s="319"/>
    </row>
    <row r="16077" spans="3:4">
      <c r="C16077" s="319"/>
      <c r="D16077" s="319"/>
    </row>
    <row r="16078" spans="3:4">
      <c r="C16078" s="319"/>
      <c r="D16078" s="319"/>
    </row>
    <row r="16079" spans="3:4">
      <c r="C16079" s="319"/>
      <c r="D16079" s="319"/>
    </row>
    <row r="16080" spans="3:4">
      <c r="C16080" s="319"/>
      <c r="D16080" s="319"/>
    </row>
    <row r="16081" spans="3:4">
      <c r="C16081" s="319"/>
      <c r="D16081" s="319"/>
    </row>
    <row r="16082" spans="3:4">
      <c r="C16082" s="319"/>
      <c r="D16082" s="319"/>
    </row>
    <row r="16083" spans="3:4">
      <c r="C16083" s="319"/>
      <c r="D16083" s="319"/>
    </row>
    <row r="16084" spans="3:4">
      <c r="C16084" s="319"/>
      <c r="D16084" s="319"/>
    </row>
    <row r="16085" spans="3:4">
      <c r="C16085" s="319"/>
      <c r="D16085" s="319"/>
    </row>
    <row r="16086" spans="3:4">
      <c r="C16086" s="319"/>
      <c r="D16086" s="319"/>
    </row>
    <row r="16087" spans="3:4">
      <c r="C16087" s="319"/>
      <c r="D16087" s="319"/>
    </row>
    <row r="16088" spans="3:4">
      <c r="C16088" s="319"/>
      <c r="D16088" s="319"/>
    </row>
    <row r="16089" spans="3:4">
      <c r="C16089" s="319"/>
      <c r="D16089" s="319"/>
    </row>
    <row r="16090" spans="3:4">
      <c r="C16090" s="319"/>
      <c r="D16090" s="319"/>
    </row>
    <row r="16091" spans="3:4">
      <c r="C16091" s="319"/>
      <c r="D16091" s="319"/>
    </row>
    <row r="16092" spans="3:4">
      <c r="C16092" s="319"/>
      <c r="D16092" s="319"/>
    </row>
    <row r="16093" spans="3:4">
      <c r="C16093" s="319"/>
      <c r="D16093" s="319"/>
    </row>
    <row r="16094" spans="3:4">
      <c r="C16094" s="319"/>
      <c r="D16094" s="319"/>
    </row>
    <row r="16095" spans="3:4">
      <c r="C16095" s="319"/>
      <c r="D16095" s="319"/>
    </row>
    <row r="16096" spans="3:4">
      <c r="C16096" s="319"/>
      <c r="D16096" s="319"/>
    </row>
    <row r="16097" spans="3:4">
      <c r="C16097" s="319"/>
      <c r="D16097" s="319"/>
    </row>
    <row r="16098" spans="3:4">
      <c r="C16098" s="319"/>
      <c r="D16098" s="319"/>
    </row>
    <row r="16099" spans="3:4">
      <c r="C16099" s="319"/>
      <c r="D16099" s="319"/>
    </row>
    <row r="16100" spans="3:4">
      <c r="C16100" s="319"/>
      <c r="D16100" s="319"/>
    </row>
    <row r="16101" spans="3:4">
      <c r="C16101" s="319"/>
      <c r="D16101" s="319"/>
    </row>
    <row r="16102" spans="3:4">
      <c r="C16102" s="319"/>
      <c r="D16102" s="319"/>
    </row>
    <row r="16103" spans="3:4">
      <c r="C16103" s="319"/>
      <c r="D16103" s="319"/>
    </row>
    <row r="16104" spans="3:4">
      <c r="C16104" s="319"/>
      <c r="D16104" s="319"/>
    </row>
    <row r="16105" spans="3:4">
      <c r="C16105" s="319"/>
      <c r="D16105" s="319"/>
    </row>
    <row r="16106" spans="3:4">
      <c r="C16106" s="319"/>
      <c r="D16106" s="319"/>
    </row>
    <row r="16107" spans="3:4">
      <c r="C16107" s="319"/>
      <c r="D16107" s="319"/>
    </row>
    <row r="16108" spans="3:4">
      <c r="C16108" s="319"/>
      <c r="D16108" s="319"/>
    </row>
    <row r="16109" spans="3:4">
      <c r="C16109" s="319"/>
      <c r="D16109" s="319"/>
    </row>
    <row r="16110" spans="3:4">
      <c r="C16110" s="319"/>
      <c r="D16110" s="319"/>
    </row>
    <row r="16111" spans="3:4">
      <c r="C16111" s="319"/>
      <c r="D16111" s="319"/>
    </row>
    <row r="16112" spans="3:4">
      <c r="C16112" s="319"/>
      <c r="D16112" s="319"/>
    </row>
    <row r="16113" spans="3:4">
      <c r="C16113" s="319"/>
      <c r="D16113" s="319"/>
    </row>
    <row r="16114" spans="3:4">
      <c r="C16114" s="319"/>
      <c r="D16114" s="319"/>
    </row>
    <row r="16115" spans="3:4">
      <c r="C16115" s="319"/>
      <c r="D16115" s="319"/>
    </row>
    <row r="16116" spans="3:4">
      <c r="C16116" s="319"/>
      <c r="D16116" s="319"/>
    </row>
    <row r="16117" spans="3:4">
      <c r="C16117" s="319"/>
      <c r="D16117" s="319"/>
    </row>
    <row r="16118" spans="3:4">
      <c r="C16118" s="319"/>
      <c r="D16118" s="319"/>
    </row>
    <row r="16119" spans="3:4">
      <c r="C16119" s="319"/>
      <c r="D16119" s="319"/>
    </row>
    <row r="16120" spans="3:4">
      <c r="C16120" s="319"/>
      <c r="D16120" s="319"/>
    </row>
    <row r="16121" spans="3:4">
      <c r="C16121" s="319"/>
      <c r="D16121" s="319"/>
    </row>
    <row r="16122" spans="3:4">
      <c r="C16122" s="319"/>
      <c r="D16122" s="319"/>
    </row>
    <row r="16123" spans="3:4">
      <c r="C16123" s="319"/>
      <c r="D16123" s="319"/>
    </row>
    <row r="16124" spans="3:4">
      <c r="C16124" s="319"/>
      <c r="D16124" s="319"/>
    </row>
    <row r="16125" spans="3:4">
      <c r="C16125" s="319"/>
      <c r="D16125" s="319"/>
    </row>
    <row r="16126" spans="3:4">
      <c r="C16126" s="319"/>
      <c r="D16126" s="319"/>
    </row>
    <row r="16127" spans="3:4">
      <c r="C16127" s="319"/>
      <c r="D16127" s="319"/>
    </row>
    <row r="16128" spans="3:4">
      <c r="C16128" s="319"/>
      <c r="D16128" s="319"/>
    </row>
    <row r="16129" spans="3:4">
      <c r="C16129" s="319"/>
      <c r="D16129" s="319"/>
    </row>
    <row r="16130" spans="3:4">
      <c r="C16130" s="319"/>
      <c r="D16130" s="319"/>
    </row>
    <row r="16131" spans="3:4">
      <c r="C16131" s="319"/>
      <c r="D16131" s="319"/>
    </row>
    <row r="16132" spans="3:4">
      <c r="C16132" s="319"/>
      <c r="D16132" s="319"/>
    </row>
    <row r="16133" spans="3:4">
      <c r="C16133" s="319"/>
      <c r="D16133" s="319"/>
    </row>
    <row r="16134" spans="3:4">
      <c r="C16134" s="319"/>
      <c r="D16134" s="319"/>
    </row>
    <row r="16135" spans="3:4">
      <c r="C16135" s="319"/>
      <c r="D16135" s="319"/>
    </row>
    <row r="16136" spans="3:4">
      <c r="C16136" s="319"/>
      <c r="D16136" s="319"/>
    </row>
    <row r="16137" spans="3:4">
      <c r="C16137" s="319"/>
      <c r="D16137" s="319"/>
    </row>
    <row r="16138" spans="3:4">
      <c r="C16138" s="319"/>
      <c r="D16138" s="319"/>
    </row>
    <row r="16139" spans="3:4">
      <c r="C16139" s="319"/>
      <c r="D16139" s="319"/>
    </row>
    <row r="16140" spans="3:4">
      <c r="C16140" s="319"/>
      <c r="D16140" s="319"/>
    </row>
    <row r="16141" spans="3:4">
      <c r="C16141" s="319"/>
      <c r="D16141" s="319"/>
    </row>
    <row r="16142" spans="3:4">
      <c r="C16142" s="319"/>
      <c r="D16142" s="319"/>
    </row>
    <row r="16143" spans="3:4">
      <c r="C16143" s="319"/>
      <c r="D16143" s="319"/>
    </row>
    <row r="16144" spans="3:4">
      <c r="C16144" s="319"/>
      <c r="D16144" s="319"/>
    </row>
    <row r="16145" spans="3:4">
      <c r="C16145" s="319"/>
      <c r="D16145" s="319"/>
    </row>
    <row r="16146" spans="3:4">
      <c r="C16146" s="319"/>
      <c r="D16146" s="319"/>
    </row>
    <row r="16147" spans="3:4">
      <c r="C16147" s="319"/>
      <c r="D16147" s="319"/>
    </row>
    <row r="16148" spans="3:4">
      <c r="C16148" s="319"/>
      <c r="D16148" s="319"/>
    </row>
    <row r="16149" spans="3:4">
      <c r="C16149" s="319"/>
      <c r="D16149" s="319"/>
    </row>
    <row r="16150" spans="3:4">
      <c r="C16150" s="319"/>
      <c r="D16150" s="319"/>
    </row>
    <row r="16151" spans="3:4">
      <c r="C16151" s="319"/>
      <c r="D16151" s="319"/>
    </row>
    <row r="16152" spans="3:4">
      <c r="C16152" s="319"/>
      <c r="D16152" s="319"/>
    </row>
    <row r="16153" spans="3:4">
      <c r="C16153" s="319"/>
      <c r="D16153" s="319"/>
    </row>
    <row r="16154" spans="3:4">
      <c r="C16154" s="319"/>
      <c r="D16154" s="319"/>
    </row>
    <row r="16155" spans="3:4">
      <c r="C16155" s="319"/>
      <c r="D16155" s="319"/>
    </row>
    <row r="16156" spans="3:4">
      <c r="C16156" s="319"/>
      <c r="D16156" s="319"/>
    </row>
    <row r="16157" spans="3:4">
      <c r="C16157" s="319"/>
      <c r="D16157" s="319"/>
    </row>
    <row r="16158" spans="3:4">
      <c r="C16158" s="319"/>
      <c r="D16158" s="319"/>
    </row>
    <row r="16159" spans="3:4">
      <c r="C16159" s="319"/>
      <c r="D16159" s="319"/>
    </row>
    <row r="16160" spans="3:4">
      <c r="C16160" s="319"/>
      <c r="D16160" s="319"/>
    </row>
    <row r="16161" spans="3:4">
      <c r="C16161" s="319"/>
      <c r="D16161" s="319"/>
    </row>
    <row r="16162" spans="3:4">
      <c r="C16162" s="319"/>
      <c r="D16162" s="319"/>
    </row>
    <row r="16163" spans="3:4">
      <c r="C16163" s="319"/>
      <c r="D16163" s="319"/>
    </row>
    <row r="16164" spans="3:4">
      <c r="C16164" s="319"/>
      <c r="D16164" s="319"/>
    </row>
    <row r="16165" spans="3:4">
      <c r="C16165" s="319"/>
      <c r="D16165" s="319"/>
    </row>
    <row r="16166" spans="3:4">
      <c r="C16166" s="319"/>
      <c r="D16166" s="319"/>
    </row>
    <row r="16167" spans="3:4">
      <c r="C16167" s="319"/>
      <c r="D16167" s="319"/>
    </row>
    <row r="16168" spans="3:4">
      <c r="C16168" s="319"/>
      <c r="D16168" s="319"/>
    </row>
    <row r="16169" spans="3:4">
      <c r="C16169" s="319"/>
      <c r="D16169" s="319"/>
    </row>
    <row r="16170" spans="3:4">
      <c r="C16170" s="319"/>
      <c r="D16170" s="319"/>
    </row>
    <row r="16171" spans="3:4">
      <c r="C16171" s="319"/>
      <c r="D16171" s="319"/>
    </row>
    <row r="16172" spans="3:4">
      <c r="C16172" s="319"/>
      <c r="D16172" s="319"/>
    </row>
    <row r="16173" spans="3:4">
      <c r="C16173" s="319"/>
      <c r="D16173" s="319"/>
    </row>
    <row r="16174" spans="3:4">
      <c r="C16174" s="319"/>
      <c r="D16174" s="319"/>
    </row>
    <row r="16175" spans="3:4">
      <c r="C16175" s="319"/>
      <c r="D16175" s="319"/>
    </row>
    <row r="16176" spans="3:4">
      <c r="C16176" s="319"/>
      <c r="D16176" s="319"/>
    </row>
    <row r="16177" spans="3:4">
      <c r="C16177" s="319"/>
      <c r="D16177" s="319"/>
    </row>
    <row r="16178" spans="3:4">
      <c r="C16178" s="319"/>
      <c r="D16178" s="319"/>
    </row>
    <row r="16179" spans="3:4">
      <c r="C16179" s="319"/>
      <c r="D16179" s="319"/>
    </row>
    <row r="16180" spans="3:4">
      <c r="C16180" s="319"/>
      <c r="D16180" s="319"/>
    </row>
    <row r="16181" spans="3:4">
      <c r="C16181" s="319"/>
      <c r="D16181" s="319"/>
    </row>
    <row r="16182" spans="3:4">
      <c r="C16182" s="319"/>
      <c r="D16182" s="319"/>
    </row>
    <row r="16183" spans="3:4">
      <c r="C16183" s="319"/>
      <c r="D16183" s="319"/>
    </row>
    <row r="16184" spans="3:4">
      <c r="C16184" s="319"/>
      <c r="D16184" s="319"/>
    </row>
    <row r="16185" spans="3:4">
      <c r="C16185" s="319"/>
      <c r="D16185" s="319"/>
    </row>
    <row r="16186" spans="3:4">
      <c r="C16186" s="319"/>
      <c r="D16186" s="319"/>
    </row>
    <row r="16187" spans="3:4">
      <c r="C16187" s="319"/>
      <c r="D16187" s="319"/>
    </row>
    <row r="16188" spans="3:4">
      <c r="C16188" s="319"/>
      <c r="D16188" s="319"/>
    </row>
    <row r="16189" spans="3:4">
      <c r="C16189" s="319"/>
      <c r="D16189" s="319"/>
    </row>
    <row r="16190" spans="3:4">
      <c r="C16190" s="319"/>
      <c r="D16190" s="319"/>
    </row>
    <row r="16191" spans="3:4">
      <c r="C16191" s="319"/>
      <c r="D16191" s="319"/>
    </row>
    <row r="16192" spans="3:4">
      <c r="C16192" s="319"/>
      <c r="D16192" s="319"/>
    </row>
    <row r="16193" spans="3:4">
      <c r="C16193" s="319"/>
      <c r="D16193" s="319"/>
    </row>
    <row r="16194" spans="3:4">
      <c r="C16194" s="319"/>
      <c r="D16194" s="319"/>
    </row>
    <row r="16195" spans="3:4">
      <c r="C16195" s="319"/>
      <c r="D16195" s="319"/>
    </row>
    <row r="16196" spans="3:4">
      <c r="C16196" s="319"/>
      <c r="D16196" s="319"/>
    </row>
    <row r="16197" spans="3:4">
      <c r="C16197" s="319"/>
      <c r="D16197" s="319"/>
    </row>
    <row r="16198" spans="3:4">
      <c r="C16198" s="319"/>
      <c r="D16198" s="319"/>
    </row>
    <row r="16199" spans="3:4">
      <c r="C16199" s="319"/>
      <c r="D16199" s="319"/>
    </row>
    <row r="16200" spans="3:4">
      <c r="C16200" s="319"/>
      <c r="D16200" s="319"/>
    </row>
    <row r="16201" spans="3:4">
      <c r="C16201" s="319"/>
      <c r="D16201" s="319"/>
    </row>
    <row r="16202" spans="3:4">
      <c r="C16202" s="319"/>
      <c r="D16202" s="319"/>
    </row>
    <row r="16203" spans="3:4">
      <c r="C16203" s="319"/>
      <c r="D16203" s="319"/>
    </row>
    <row r="16204" spans="3:4">
      <c r="C16204" s="319"/>
      <c r="D16204" s="319"/>
    </row>
    <row r="16205" spans="3:4">
      <c r="C16205" s="319"/>
      <c r="D16205" s="319"/>
    </row>
    <row r="16206" spans="3:4">
      <c r="C16206" s="319"/>
      <c r="D16206" s="319"/>
    </row>
    <row r="16207" spans="3:4">
      <c r="C16207" s="319"/>
      <c r="D16207" s="319"/>
    </row>
    <row r="16208" spans="3:4">
      <c r="C16208" s="319"/>
      <c r="D16208" s="319"/>
    </row>
    <row r="16209" spans="3:4">
      <c r="C16209" s="319"/>
      <c r="D16209" s="319"/>
    </row>
    <row r="16210" spans="3:4">
      <c r="C16210" s="319"/>
      <c r="D16210" s="319"/>
    </row>
    <row r="16211" spans="3:4">
      <c r="C16211" s="319"/>
      <c r="D16211" s="319"/>
    </row>
    <row r="16212" spans="3:4">
      <c r="C16212" s="319"/>
      <c r="D16212" s="319"/>
    </row>
    <row r="16213" spans="3:4">
      <c r="C16213" s="319"/>
      <c r="D16213" s="319"/>
    </row>
    <row r="16214" spans="3:4">
      <c r="C16214" s="319"/>
      <c r="D16214" s="319"/>
    </row>
    <row r="16215" spans="3:4">
      <c r="C16215" s="319"/>
      <c r="D16215" s="319"/>
    </row>
    <row r="16216" spans="3:4">
      <c r="C16216" s="319"/>
      <c r="D16216" s="319"/>
    </row>
    <row r="16217" spans="3:4">
      <c r="C16217" s="319"/>
      <c r="D16217" s="319"/>
    </row>
    <row r="16218" spans="3:4">
      <c r="C16218" s="319"/>
      <c r="D16218" s="319"/>
    </row>
    <row r="16219" spans="3:4">
      <c r="C16219" s="319"/>
      <c r="D16219" s="319"/>
    </row>
    <row r="16220" spans="3:4">
      <c r="C16220" s="319"/>
      <c r="D16220" s="319"/>
    </row>
    <row r="16221" spans="3:4">
      <c r="C16221" s="319"/>
      <c r="D16221" s="319"/>
    </row>
    <row r="16222" spans="3:4">
      <c r="C16222" s="319"/>
      <c r="D16222" s="319"/>
    </row>
    <row r="16223" spans="3:4">
      <c r="C16223" s="319"/>
      <c r="D16223" s="319"/>
    </row>
    <row r="16224" spans="3:4">
      <c r="C16224" s="319"/>
      <c r="D16224" s="319"/>
    </row>
    <row r="16225" spans="3:4">
      <c r="C16225" s="319"/>
      <c r="D16225" s="319"/>
    </row>
    <row r="16226" spans="3:4">
      <c r="C16226" s="319"/>
      <c r="D16226" s="319"/>
    </row>
    <row r="16227" spans="3:4">
      <c r="C16227" s="319"/>
      <c r="D16227" s="319"/>
    </row>
    <row r="16228" spans="3:4">
      <c r="C16228" s="319"/>
      <c r="D16228" s="319"/>
    </row>
    <row r="16229" spans="3:4">
      <c r="C16229" s="319"/>
      <c r="D16229" s="319"/>
    </row>
    <row r="16230" spans="3:4">
      <c r="C16230" s="319"/>
      <c r="D16230" s="319"/>
    </row>
    <row r="16231" spans="3:4">
      <c r="C16231" s="319"/>
      <c r="D16231" s="319"/>
    </row>
    <row r="16232" spans="3:4">
      <c r="C16232" s="319"/>
      <c r="D16232" s="319"/>
    </row>
    <row r="16233" spans="3:4">
      <c r="C16233" s="319"/>
      <c r="D16233" s="319"/>
    </row>
    <row r="16234" spans="3:4">
      <c r="C16234" s="319"/>
      <c r="D16234" s="319"/>
    </row>
    <row r="16235" spans="3:4">
      <c r="C16235" s="319"/>
      <c r="D16235" s="319"/>
    </row>
    <row r="16236" spans="3:4">
      <c r="C16236" s="319"/>
      <c r="D16236" s="319"/>
    </row>
    <row r="16237" spans="3:4">
      <c r="C16237" s="319"/>
      <c r="D16237" s="319"/>
    </row>
    <row r="16238" spans="3:4">
      <c r="C16238" s="319"/>
      <c r="D16238" s="319"/>
    </row>
    <row r="16239" spans="3:4">
      <c r="C16239" s="319"/>
      <c r="D16239" s="319"/>
    </row>
    <row r="16240" spans="3:4">
      <c r="C16240" s="319"/>
      <c r="D16240" s="319"/>
    </row>
    <row r="16241" spans="3:4">
      <c r="C16241" s="319"/>
      <c r="D16241" s="319"/>
    </row>
    <row r="16242" spans="3:4">
      <c r="C16242" s="319"/>
      <c r="D16242" s="319"/>
    </row>
    <row r="16243" spans="3:4">
      <c r="C16243" s="319"/>
      <c r="D16243" s="319"/>
    </row>
    <row r="16244" spans="3:4">
      <c r="C16244" s="319"/>
      <c r="D16244" s="319"/>
    </row>
    <row r="16245" spans="3:4">
      <c r="C16245" s="319"/>
      <c r="D16245" s="319"/>
    </row>
    <row r="16246" spans="3:4">
      <c r="C16246" s="319"/>
      <c r="D16246" s="319"/>
    </row>
    <row r="16247" spans="3:4">
      <c r="C16247" s="319"/>
      <c r="D16247" s="319"/>
    </row>
    <row r="16248" spans="3:4">
      <c r="C16248" s="319"/>
      <c r="D16248" s="319"/>
    </row>
    <row r="16249" spans="3:4">
      <c r="C16249" s="319"/>
      <c r="D16249" s="319"/>
    </row>
    <row r="16250" spans="3:4">
      <c r="C16250" s="319"/>
      <c r="D16250" s="319"/>
    </row>
    <row r="16251" spans="3:4">
      <c r="C16251" s="319"/>
      <c r="D16251" s="319"/>
    </row>
    <row r="16252" spans="3:4">
      <c r="C16252" s="319"/>
      <c r="D16252" s="319"/>
    </row>
    <row r="16253" spans="3:4">
      <c r="C16253" s="319"/>
      <c r="D16253" s="319"/>
    </row>
    <row r="16254" spans="3:4">
      <c r="C16254" s="319"/>
      <c r="D16254" s="319"/>
    </row>
    <row r="16255" spans="3:4">
      <c r="C16255" s="319"/>
      <c r="D16255" s="319"/>
    </row>
    <row r="16256" spans="3:4">
      <c r="C16256" s="319"/>
      <c r="D16256" s="319"/>
    </row>
    <row r="16257" spans="3:4">
      <c r="C16257" s="319"/>
      <c r="D16257" s="319"/>
    </row>
    <row r="16258" spans="3:4">
      <c r="C16258" s="319"/>
      <c r="D16258" s="319"/>
    </row>
    <row r="16259" spans="3:4">
      <c r="C16259" s="319"/>
      <c r="D16259" s="319"/>
    </row>
    <row r="16260" spans="3:4">
      <c r="C16260" s="319"/>
      <c r="D16260" s="319"/>
    </row>
    <row r="16261" spans="3:4">
      <c r="C16261" s="319"/>
      <c r="D16261" s="319"/>
    </row>
    <row r="16262" spans="3:4">
      <c r="C16262" s="319"/>
      <c r="D16262" s="319"/>
    </row>
    <row r="16263" spans="3:4">
      <c r="C16263" s="319"/>
      <c r="D16263" s="319"/>
    </row>
    <row r="16264" spans="3:4">
      <c r="C16264" s="319"/>
      <c r="D16264" s="319"/>
    </row>
    <row r="16265" spans="3:4">
      <c r="C16265" s="319"/>
      <c r="D16265" s="319"/>
    </row>
    <row r="16266" spans="3:4">
      <c r="C16266" s="319"/>
      <c r="D16266" s="319"/>
    </row>
    <row r="16267" spans="3:4">
      <c r="C16267" s="319"/>
      <c r="D16267" s="319"/>
    </row>
    <row r="16268" spans="3:4">
      <c r="C16268" s="319"/>
      <c r="D16268" s="319"/>
    </row>
    <row r="16269" spans="3:4">
      <c r="C16269" s="319"/>
      <c r="D16269" s="319"/>
    </row>
    <row r="16270" spans="3:4">
      <c r="C16270" s="319"/>
      <c r="D16270" s="319"/>
    </row>
    <row r="16271" spans="3:4">
      <c r="C16271" s="319"/>
      <c r="D16271" s="319"/>
    </row>
    <row r="16272" spans="3:4">
      <c r="C16272" s="319"/>
      <c r="D16272" s="319"/>
    </row>
    <row r="16273" spans="3:4">
      <c r="C16273" s="319"/>
      <c r="D16273" s="319"/>
    </row>
    <row r="16274" spans="3:4">
      <c r="C16274" s="319"/>
      <c r="D16274" s="319"/>
    </row>
    <row r="16275" spans="3:4">
      <c r="C16275" s="319"/>
      <c r="D16275" s="319"/>
    </row>
    <row r="16276" spans="3:4">
      <c r="C16276" s="319"/>
      <c r="D16276" s="319"/>
    </row>
    <row r="16277" spans="3:4">
      <c r="C16277" s="319"/>
      <c r="D16277" s="319"/>
    </row>
    <row r="16278" spans="3:4">
      <c r="C16278" s="319"/>
      <c r="D16278" s="319"/>
    </row>
    <row r="16279" spans="3:4">
      <c r="C16279" s="319"/>
      <c r="D16279" s="319"/>
    </row>
    <row r="16280" spans="3:4">
      <c r="C16280" s="319"/>
      <c r="D16280" s="319"/>
    </row>
    <row r="16281" spans="3:4">
      <c r="C16281" s="319"/>
      <c r="D16281" s="319"/>
    </row>
    <row r="16282" spans="3:4">
      <c r="C16282" s="319"/>
      <c r="D16282" s="319"/>
    </row>
    <row r="16283" spans="3:4">
      <c r="C16283" s="319"/>
      <c r="D16283" s="319"/>
    </row>
    <row r="16284" spans="3:4">
      <c r="C16284" s="319"/>
      <c r="D16284" s="319"/>
    </row>
    <row r="16285" spans="3:4">
      <c r="C16285" s="319"/>
      <c r="D16285" s="319"/>
    </row>
    <row r="16286" spans="3:4">
      <c r="C16286" s="319"/>
      <c r="D16286" s="319"/>
    </row>
    <row r="16287" spans="3:4">
      <c r="C16287" s="319"/>
      <c r="D16287" s="319"/>
    </row>
    <row r="16288" spans="3:4">
      <c r="C16288" s="319"/>
      <c r="D16288" s="319"/>
    </row>
    <row r="16289" spans="3:4">
      <c r="C16289" s="319"/>
      <c r="D16289" s="319"/>
    </row>
    <row r="16290" spans="3:4">
      <c r="C16290" s="319"/>
      <c r="D16290" s="319"/>
    </row>
    <row r="16291" spans="3:4">
      <c r="C16291" s="319"/>
      <c r="D16291" s="319"/>
    </row>
    <row r="16292" spans="3:4">
      <c r="C16292" s="319"/>
      <c r="D16292" s="319"/>
    </row>
    <row r="16293" spans="3:4">
      <c r="C16293" s="319"/>
      <c r="D16293" s="319"/>
    </row>
    <row r="16294" spans="3:4">
      <c r="C16294" s="319"/>
      <c r="D16294" s="319"/>
    </row>
    <row r="16295" spans="3:4">
      <c r="C16295" s="319"/>
      <c r="D16295" s="319"/>
    </row>
    <row r="16296" spans="3:4">
      <c r="C16296" s="319"/>
      <c r="D16296" s="319"/>
    </row>
    <row r="16297" spans="3:4">
      <c r="C16297" s="319"/>
      <c r="D16297" s="319"/>
    </row>
    <row r="16298" spans="3:4">
      <c r="C16298" s="319"/>
      <c r="D16298" s="319"/>
    </row>
    <row r="16299" spans="3:4">
      <c r="C16299" s="319"/>
      <c r="D16299" s="319"/>
    </row>
    <row r="16300" spans="3:4">
      <c r="C16300" s="319"/>
      <c r="D16300" s="319"/>
    </row>
    <row r="16301" spans="3:4">
      <c r="C16301" s="319"/>
      <c r="D16301" s="319"/>
    </row>
    <row r="16302" spans="3:4">
      <c r="C16302" s="319"/>
      <c r="D16302" s="319"/>
    </row>
    <row r="16303" spans="3:4">
      <c r="C16303" s="319"/>
      <c r="D16303" s="319"/>
    </row>
    <row r="16304" spans="3:4">
      <c r="C16304" s="319"/>
      <c r="D16304" s="319"/>
    </row>
    <row r="16305" spans="3:4">
      <c r="C16305" s="319"/>
      <c r="D16305" s="319"/>
    </row>
    <row r="16306" spans="3:4">
      <c r="C16306" s="319"/>
      <c r="D16306" s="319"/>
    </row>
    <row r="16307" spans="3:4">
      <c r="C16307" s="319"/>
      <c r="D16307" s="319"/>
    </row>
    <row r="16308" spans="3:4">
      <c r="C16308" s="319"/>
      <c r="D16308" s="319"/>
    </row>
    <row r="16309" spans="3:4">
      <c r="C16309" s="319"/>
      <c r="D16309" s="319"/>
    </row>
    <row r="16310" spans="3:4">
      <c r="C16310" s="319"/>
      <c r="D16310" s="319"/>
    </row>
    <row r="16311" spans="3:4">
      <c r="C16311" s="319"/>
      <c r="D16311" s="319"/>
    </row>
    <row r="16312" spans="3:4">
      <c r="C16312" s="319"/>
      <c r="D16312" s="319"/>
    </row>
    <row r="16313" spans="3:4">
      <c r="C16313" s="319"/>
      <c r="D16313" s="319"/>
    </row>
    <row r="16314" spans="3:4">
      <c r="C16314" s="319"/>
      <c r="D16314" s="319"/>
    </row>
    <row r="16315" spans="3:4">
      <c r="C16315" s="319"/>
      <c r="D16315" s="319"/>
    </row>
    <row r="16316" spans="3:4">
      <c r="C16316" s="319"/>
      <c r="D16316" s="319"/>
    </row>
    <row r="16317" spans="3:4">
      <c r="C16317" s="319"/>
      <c r="D16317" s="319"/>
    </row>
    <row r="16318" spans="3:4">
      <c r="C16318" s="319"/>
      <c r="D16318" s="319"/>
    </row>
    <row r="16319" spans="3:4">
      <c r="C16319" s="319"/>
      <c r="D16319" s="319"/>
    </row>
    <row r="16320" spans="3:4">
      <c r="C16320" s="319"/>
      <c r="D16320" s="319"/>
    </row>
    <row r="16321" spans="3:4">
      <c r="C16321" s="319"/>
      <c r="D16321" s="319"/>
    </row>
    <row r="16322" spans="3:4">
      <c r="C16322" s="319"/>
      <c r="D16322" s="319"/>
    </row>
    <row r="16323" spans="3:4">
      <c r="C16323" s="319"/>
      <c r="D16323" s="319"/>
    </row>
    <row r="16324" spans="3:4">
      <c r="C16324" s="319"/>
      <c r="D16324" s="319"/>
    </row>
    <row r="16325" spans="3:4">
      <c r="C16325" s="319"/>
      <c r="D16325" s="319"/>
    </row>
    <row r="16326" spans="3:4">
      <c r="C16326" s="319"/>
      <c r="D16326" s="319"/>
    </row>
    <row r="16327" spans="3:4">
      <c r="C16327" s="319"/>
      <c r="D16327" s="319"/>
    </row>
    <row r="16328" spans="3:4">
      <c r="C16328" s="319"/>
      <c r="D16328" s="319"/>
    </row>
    <row r="16329" spans="3:4">
      <c r="C16329" s="319"/>
      <c r="D16329" s="319"/>
    </row>
    <row r="16330" spans="3:4">
      <c r="C16330" s="319"/>
      <c r="D16330" s="319"/>
    </row>
    <row r="16331" spans="3:4">
      <c r="C16331" s="319"/>
      <c r="D16331" s="319"/>
    </row>
    <row r="16332" spans="3:4">
      <c r="C16332" s="319"/>
      <c r="D16332" s="319"/>
    </row>
    <row r="16333" spans="3:4">
      <c r="C16333" s="319"/>
      <c r="D16333" s="319"/>
    </row>
    <row r="16334" spans="3:4">
      <c r="C16334" s="319"/>
      <c r="D16334" s="319"/>
    </row>
    <row r="16335" spans="3:4">
      <c r="C16335" s="319"/>
      <c r="D16335" s="319"/>
    </row>
    <row r="16336" spans="3:4">
      <c r="C16336" s="319"/>
      <c r="D16336" s="319"/>
    </row>
    <row r="16337" spans="3:4">
      <c r="C16337" s="319"/>
      <c r="D16337" s="319"/>
    </row>
    <row r="16338" spans="3:4">
      <c r="C16338" s="319"/>
      <c r="D16338" s="319"/>
    </row>
    <row r="16339" spans="3:4">
      <c r="C16339" s="319"/>
      <c r="D16339" s="319"/>
    </row>
    <row r="16340" spans="3:4">
      <c r="C16340" s="319"/>
      <c r="D16340" s="319"/>
    </row>
    <row r="16341" spans="3:4">
      <c r="C16341" s="319"/>
      <c r="D16341" s="319"/>
    </row>
    <row r="16342" spans="3:4">
      <c r="C16342" s="319"/>
      <c r="D16342" s="319"/>
    </row>
    <row r="16343" spans="3:4">
      <c r="C16343" s="319"/>
      <c r="D16343" s="319"/>
    </row>
    <row r="16344" spans="3:4">
      <c r="C16344" s="319"/>
      <c r="D16344" s="319"/>
    </row>
    <row r="16345" spans="3:4">
      <c r="C16345" s="319"/>
      <c r="D16345" s="319"/>
    </row>
    <row r="16346" spans="3:4">
      <c r="C16346" s="319"/>
      <c r="D16346" s="319"/>
    </row>
    <row r="16347" spans="3:4">
      <c r="C16347" s="319"/>
      <c r="D16347" s="319"/>
    </row>
    <row r="16348" spans="3:4">
      <c r="C16348" s="319"/>
      <c r="D16348" s="319"/>
    </row>
    <row r="16349" spans="3:4">
      <c r="C16349" s="319"/>
      <c r="D16349" s="319"/>
    </row>
    <row r="16350" spans="3:4">
      <c r="C16350" s="319"/>
      <c r="D16350" s="319"/>
    </row>
    <row r="16351" spans="3:4">
      <c r="C16351" s="319"/>
      <c r="D16351" s="319"/>
    </row>
    <row r="16352" spans="3:4">
      <c r="C16352" s="319"/>
      <c r="D16352" s="319"/>
    </row>
    <row r="16353" spans="3:4">
      <c r="C16353" s="319"/>
      <c r="D16353" s="319"/>
    </row>
    <row r="16354" spans="3:4">
      <c r="C16354" s="319"/>
      <c r="D16354" s="319"/>
    </row>
    <row r="16355" spans="3:4">
      <c r="C16355" s="319"/>
      <c r="D16355" s="319"/>
    </row>
    <row r="16356" spans="3:4">
      <c r="C16356" s="319"/>
      <c r="D16356" s="319"/>
    </row>
    <row r="16357" spans="3:4">
      <c r="C16357" s="319"/>
      <c r="D16357" s="319"/>
    </row>
    <row r="16358" spans="3:4">
      <c r="C16358" s="319"/>
      <c r="D16358" s="319"/>
    </row>
    <row r="16359" spans="3:4">
      <c r="C16359" s="319"/>
      <c r="D16359" s="319"/>
    </row>
    <row r="16360" spans="3:4">
      <c r="C16360" s="319"/>
      <c r="D16360" s="319"/>
    </row>
    <row r="16361" spans="3:4">
      <c r="C16361" s="319"/>
      <c r="D16361" s="319"/>
    </row>
    <row r="16362" spans="3:4">
      <c r="C16362" s="319"/>
      <c r="D16362" s="319"/>
    </row>
    <row r="16363" spans="3:4">
      <c r="C16363" s="319"/>
      <c r="D16363" s="319"/>
    </row>
    <row r="16364" spans="3:4">
      <c r="C16364" s="319"/>
      <c r="D16364" s="319"/>
    </row>
    <row r="16365" spans="3:4">
      <c r="C16365" s="319"/>
      <c r="D16365" s="319"/>
    </row>
    <row r="16366" spans="3:4">
      <c r="C16366" s="319"/>
      <c r="D16366" s="319"/>
    </row>
    <row r="16367" spans="3:4">
      <c r="C16367" s="319"/>
      <c r="D16367" s="319"/>
    </row>
    <row r="16368" spans="3:4">
      <c r="C16368" s="319"/>
      <c r="D16368" s="319"/>
    </row>
    <row r="16369" spans="3:4">
      <c r="C16369" s="319"/>
      <c r="D16369" s="319"/>
    </row>
    <row r="16370" spans="3:4">
      <c r="C16370" s="319"/>
      <c r="D16370" s="319"/>
    </row>
    <row r="16371" spans="3:4">
      <c r="C16371" s="319"/>
      <c r="D16371" s="319"/>
    </row>
    <row r="16372" spans="3:4">
      <c r="C16372" s="319"/>
      <c r="D16372" s="319"/>
    </row>
    <row r="16373" spans="3:4">
      <c r="C16373" s="319"/>
      <c r="D16373" s="319"/>
    </row>
    <row r="16374" spans="3:4">
      <c r="C16374" s="319"/>
      <c r="D16374" s="319"/>
    </row>
    <row r="16375" spans="3:4">
      <c r="C16375" s="319"/>
      <c r="D16375" s="319"/>
    </row>
    <row r="16376" spans="3:4">
      <c r="C16376" s="319"/>
      <c r="D16376" s="319"/>
    </row>
    <row r="16377" spans="3:4">
      <c r="C16377" s="319"/>
      <c r="D16377" s="319"/>
    </row>
    <row r="16378" spans="3:4">
      <c r="C16378" s="319"/>
      <c r="D16378" s="319"/>
    </row>
    <row r="16379" spans="3:4">
      <c r="C16379" s="319"/>
      <c r="D16379" s="319"/>
    </row>
    <row r="16380" spans="3:4">
      <c r="C16380" s="319"/>
      <c r="D16380" s="319"/>
    </row>
    <row r="16381" spans="3:4">
      <c r="C16381" s="319"/>
      <c r="D16381" s="319"/>
    </row>
    <row r="16382" spans="3:4">
      <c r="C16382" s="319"/>
      <c r="D16382" s="319"/>
    </row>
    <row r="16383" spans="3:4">
      <c r="C16383" s="319"/>
      <c r="D16383" s="319"/>
    </row>
    <row r="16384" spans="3:4">
      <c r="C16384" s="319"/>
      <c r="D16384" s="319"/>
    </row>
    <row r="16385" spans="3:4">
      <c r="C16385" s="319"/>
      <c r="D16385" s="319"/>
    </row>
    <row r="16386" spans="3:4">
      <c r="C16386" s="319"/>
      <c r="D16386" s="319"/>
    </row>
    <row r="16387" spans="3:4">
      <c r="C16387" s="319"/>
      <c r="D16387" s="319"/>
    </row>
    <row r="16388" spans="3:4">
      <c r="C16388" s="319"/>
      <c r="D16388" s="319"/>
    </row>
    <row r="16389" spans="3:4">
      <c r="C16389" s="319"/>
      <c r="D16389" s="319"/>
    </row>
    <row r="16390" spans="3:4">
      <c r="C16390" s="319"/>
      <c r="D16390" s="319"/>
    </row>
    <row r="16391" spans="3:4">
      <c r="C16391" s="319"/>
      <c r="D16391" s="319"/>
    </row>
    <row r="16392" spans="3:4">
      <c r="C16392" s="319"/>
      <c r="D16392" s="319"/>
    </row>
    <row r="16393" spans="3:4">
      <c r="C16393" s="319"/>
      <c r="D16393" s="319"/>
    </row>
    <row r="16394" spans="3:4">
      <c r="C16394" s="319"/>
      <c r="D16394" s="319"/>
    </row>
    <row r="16395" spans="3:4">
      <c r="C16395" s="319"/>
      <c r="D16395" s="319"/>
    </row>
    <row r="16396" spans="3:4">
      <c r="C16396" s="319"/>
      <c r="D16396" s="319"/>
    </row>
    <row r="16397" spans="3:4">
      <c r="C16397" s="319"/>
      <c r="D16397" s="319"/>
    </row>
    <row r="16398" spans="3:4">
      <c r="C16398" s="319"/>
      <c r="D16398" s="319"/>
    </row>
    <row r="16399" spans="3:4">
      <c r="C16399" s="319"/>
      <c r="D16399" s="319"/>
    </row>
    <row r="16400" spans="3:4">
      <c r="C16400" s="319"/>
      <c r="D16400" s="319"/>
    </row>
    <row r="16401" spans="3:4">
      <c r="C16401" s="319"/>
      <c r="D16401" s="319"/>
    </row>
    <row r="16402" spans="3:4">
      <c r="C16402" s="319"/>
      <c r="D16402" s="319"/>
    </row>
    <row r="16403" spans="3:4">
      <c r="C16403" s="319"/>
      <c r="D16403" s="319"/>
    </row>
    <row r="16404" spans="3:4">
      <c r="C16404" s="319"/>
      <c r="D16404" s="319"/>
    </row>
    <row r="16405" spans="3:4">
      <c r="C16405" s="319"/>
      <c r="D16405" s="319"/>
    </row>
    <row r="16406" spans="3:4">
      <c r="C16406" s="319"/>
      <c r="D16406" s="319"/>
    </row>
    <row r="16407" spans="3:4">
      <c r="C16407" s="319"/>
      <c r="D16407" s="319"/>
    </row>
    <row r="16408" spans="3:4">
      <c r="C16408" s="319"/>
      <c r="D16408" s="319"/>
    </row>
    <row r="16409" spans="3:4">
      <c r="C16409" s="319"/>
      <c r="D16409" s="319"/>
    </row>
    <row r="16410" spans="3:4">
      <c r="C16410" s="319"/>
      <c r="D16410" s="319"/>
    </row>
    <row r="16411" spans="3:4">
      <c r="C16411" s="319"/>
      <c r="D16411" s="319"/>
    </row>
    <row r="16412" spans="3:4">
      <c r="C16412" s="319"/>
      <c r="D16412" s="319"/>
    </row>
    <row r="16413" spans="3:4">
      <c r="C16413" s="319"/>
      <c r="D16413" s="319"/>
    </row>
    <row r="16414" spans="3:4">
      <c r="C16414" s="319"/>
      <c r="D16414" s="319"/>
    </row>
    <row r="16415" spans="3:4">
      <c r="C16415" s="319"/>
      <c r="D16415" s="319"/>
    </row>
    <row r="16416" spans="3:4">
      <c r="C16416" s="319"/>
      <c r="D16416" s="319"/>
    </row>
    <row r="16417" spans="3:4">
      <c r="C16417" s="319"/>
      <c r="D16417" s="319"/>
    </row>
    <row r="16418" spans="3:4">
      <c r="C16418" s="319"/>
      <c r="D16418" s="319"/>
    </row>
    <row r="16419" spans="3:4">
      <c r="C16419" s="319"/>
      <c r="D16419" s="319"/>
    </row>
    <row r="16420" spans="3:4">
      <c r="C16420" s="319"/>
      <c r="D16420" s="319"/>
    </row>
    <row r="16421" spans="3:4">
      <c r="C16421" s="319"/>
      <c r="D16421" s="319"/>
    </row>
    <row r="16422" spans="3:4">
      <c r="C16422" s="319"/>
      <c r="D16422" s="319"/>
    </row>
    <row r="16423" spans="3:4">
      <c r="C16423" s="319"/>
      <c r="D16423" s="319"/>
    </row>
    <row r="16424" spans="3:4">
      <c r="C16424" s="319"/>
      <c r="D16424" s="319"/>
    </row>
    <row r="16425" spans="3:4">
      <c r="C16425" s="319"/>
      <c r="D16425" s="319"/>
    </row>
    <row r="16426" spans="3:4">
      <c r="C16426" s="319"/>
      <c r="D16426" s="319"/>
    </row>
    <row r="16427" spans="3:4">
      <c r="C16427" s="319"/>
      <c r="D16427" s="319"/>
    </row>
    <row r="16428" spans="3:4">
      <c r="C16428" s="319"/>
      <c r="D16428" s="319"/>
    </row>
    <row r="16429" spans="3:4">
      <c r="C16429" s="319"/>
      <c r="D16429" s="319"/>
    </row>
    <row r="16430" spans="3:4">
      <c r="C16430" s="319"/>
      <c r="D16430" s="319"/>
    </row>
    <row r="16431" spans="3:4">
      <c r="C16431" s="319"/>
      <c r="D16431" s="319"/>
    </row>
    <row r="16432" spans="3:4">
      <c r="C16432" s="319"/>
      <c r="D16432" s="319"/>
    </row>
    <row r="16433" spans="3:4">
      <c r="C16433" s="319"/>
      <c r="D16433" s="319"/>
    </row>
    <row r="16434" spans="3:4">
      <c r="C16434" s="319"/>
      <c r="D16434" s="319"/>
    </row>
    <row r="16435" spans="3:4">
      <c r="C16435" s="319"/>
      <c r="D16435" s="319"/>
    </row>
    <row r="16436" spans="3:4">
      <c r="C16436" s="319"/>
      <c r="D16436" s="319"/>
    </row>
    <row r="16437" spans="3:4">
      <c r="C16437" s="319"/>
      <c r="D16437" s="319"/>
    </row>
    <row r="16438" spans="3:4">
      <c r="C16438" s="319"/>
      <c r="D16438" s="319"/>
    </row>
    <row r="16439" spans="3:4">
      <c r="C16439" s="319"/>
      <c r="D16439" s="319"/>
    </row>
    <row r="16440" spans="3:4">
      <c r="C16440" s="319"/>
      <c r="D16440" s="319"/>
    </row>
    <row r="16441" spans="3:4">
      <c r="C16441" s="319"/>
      <c r="D16441" s="319"/>
    </row>
    <row r="16442" spans="3:4">
      <c r="C16442" s="319"/>
      <c r="D16442" s="319"/>
    </row>
    <row r="16443" spans="3:4">
      <c r="C16443" s="319"/>
      <c r="D16443" s="319"/>
    </row>
    <row r="16444" spans="3:4">
      <c r="C16444" s="319"/>
      <c r="D16444" s="319"/>
    </row>
    <row r="16445" spans="3:4">
      <c r="C16445" s="319"/>
      <c r="D16445" s="319"/>
    </row>
    <row r="16446" spans="3:4">
      <c r="C16446" s="319"/>
      <c r="D16446" s="319"/>
    </row>
    <row r="16447" spans="3:4">
      <c r="C16447" s="319"/>
      <c r="D16447" s="319"/>
    </row>
    <row r="16448" spans="3:4">
      <c r="C16448" s="319"/>
      <c r="D16448" s="319"/>
    </row>
    <row r="16449" spans="3:4">
      <c r="C16449" s="319"/>
      <c r="D16449" s="319"/>
    </row>
    <row r="16450" spans="3:4">
      <c r="C16450" s="319"/>
      <c r="D16450" s="319"/>
    </row>
    <row r="16451" spans="3:4">
      <c r="C16451" s="319"/>
      <c r="D16451" s="319"/>
    </row>
    <row r="16452" spans="3:4">
      <c r="C16452" s="319"/>
      <c r="D16452" s="319"/>
    </row>
    <row r="16453" spans="3:4">
      <c r="C16453" s="319"/>
      <c r="D16453" s="319"/>
    </row>
    <row r="16454" spans="3:4">
      <c r="C16454" s="319"/>
      <c r="D16454" s="319"/>
    </row>
    <row r="16455" spans="3:4">
      <c r="C16455" s="319"/>
      <c r="D16455" s="319"/>
    </row>
    <row r="16456" spans="3:4">
      <c r="C16456" s="319"/>
      <c r="D16456" s="319"/>
    </row>
    <row r="16457" spans="3:4">
      <c r="C16457" s="319"/>
      <c r="D16457" s="319"/>
    </row>
    <row r="16458" spans="3:4">
      <c r="C16458" s="319"/>
      <c r="D16458" s="319"/>
    </row>
    <row r="16459" spans="3:4">
      <c r="C16459" s="319"/>
      <c r="D16459" s="319"/>
    </row>
    <row r="16460" spans="3:4">
      <c r="C16460" s="319"/>
      <c r="D16460" s="319"/>
    </row>
    <row r="16461" spans="3:4">
      <c r="C16461" s="319"/>
      <c r="D16461" s="319"/>
    </row>
    <row r="16462" spans="3:4">
      <c r="C16462" s="319"/>
      <c r="D16462" s="319"/>
    </row>
    <row r="16463" spans="3:4">
      <c r="C16463" s="319"/>
      <c r="D16463" s="319"/>
    </row>
    <row r="16464" spans="3:4">
      <c r="C16464" s="319"/>
      <c r="D16464" s="319"/>
    </row>
    <row r="16465" spans="3:4">
      <c r="C16465" s="319"/>
      <c r="D16465" s="319"/>
    </row>
    <row r="16466" spans="3:4">
      <c r="C16466" s="319"/>
      <c r="D16466" s="319"/>
    </row>
    <row r="16467" spans="3:4">
      <c r="C16467" s="319"/>
      <c r="D16467" s="319"/>
    </row>
    <row r="16468" spans="3:4">
      <c r="C16468" s="319"/>
      <c r="D16468" s="319"/>
    </row>
    <row r="16469" spans="3:4">
      <c r="C16469" s="319"/>
      <c r="D16469" s="319"/>
    </row>
    <row r="16470" spans="3:4">
      <c r="C16470" s="319"/>
      <c r="D16470" s="319"/>
    </row>
    <row r="16471" spans="3:4">
      <c r="C16471" s="319"/>
      <c r="D16471" s="319"/>
    </row>
    <row r="16472" spans="3:4">
      <c r="C16472" s="319"/>
      <c r="D16472" s="319"/>
    </row>
    <row r="16473" spans="3:4">
      <c r="C16473" s="319"/>
      <c r="D16473" s="319"/>
    </row>
    <row r="16474" spans="3:4">
      <c r="C16474" s="319"/>
      <c r="D16474" s="319"/>
    </row>
    <row r="16475" spans="3:4">
      <c r="C16475" s="319"/>
      <c r="D16475" s="319"/>
    </row>
    <row r="16476" spans="3:4">
      <c r="C16476" s="319"/>
      <c r="D16476" s="319"/>
    </row>
    <row r="16477" spans="3:4">
      <c r="C16477" s="319"/>
      <c r="D16477" s="319"/>
    </row>
    <row r="16478" spans="3:4">
      <c r="C16478" s="319"/>
      <c r="D16478" s="319"/>
    </row>
    <row r="16479" spans="3:4">
      <c r="C16479" s="319"/>
      <c r="D16479" s="319"/>
    </row>
    <row r="16480" spans="3:4">
      <c r="C16480" s="319"/>
      <c r="D16480" s="319"/>
    </row>
    <row r="16481" spans="3:4">
      <c r="C16481" s="319"/>
      <c r="D16481" s="319"/>
    </row>
    <row r="16482" spans="3:4">
      <c r="C16482" s="319"/>
      <c r="D16482" s="319"/>
    </row>
    <row r="16483" spans="3:4">
      <c r="C16483" s="319"/>
      <c r="D16483" s="319"/>
    </row>
    <row r="16484" spans="3:4">
      <c r="C16484" s="319"/>
      <c r="D16484" s="319"/>
    </row>
    <row r="16485" spans="3:4">
      <c r="C16485" s="319"/>
      <c r="D16485" s="319"/>
    </row>
    <row r="16486" spans="3:4">
      <c r="C16486" s="319"/>
      <c r="D16486" s="319"/>
    </row>
    <row r="16487" spans="3:4">
      <c r="C16487" s="319"/>
      <c r="D16487" s="319"/>
    </row>
    <row r="16488" spans="3:4">
      <c r="C16488" s="319"/>
      <c r="D16488" s="319"/>
    </row>
    <row r="16489" spans="3:4">
      <c r="C16489" s="319"/>
      <c r="D16489" s="319"/>
    </row>
    <row r="16490" spans="3:4">
      <c r="C16490" s="319"/>
      <c r="D16490" s="319"/>
    </row>
    <row r="16491" spans="3:4">
      <c r="C16491" s="319"/>
      <c r="D16491" s="319"/>
    </row>
    <row r="16492" spans="3:4">
      <c r="C16492" s="319"/>
      <c r="D16492" s="319"/>
    </row>
    <row r="16493" spans="3:4">
      <c r="C16493" s="319"/>
      <c r="D16493" s="319"/>
    </row>
    <row r="16494" spans="3:4">
      <c r="C16494" s="319"/>
      <c r="D16494" s="319"/>
    </row>
    <row r="16495" spans="3:4">
      <c r="C16495" s="319"/>
      <c r="D16495" s="319"/>
    </row>
    <row r="16496" spans="3:4">
      <c r="C16496" s="319"/>
      <c r="D16496" s="319"/>
    </row>
    <row r="16497" spans="3:4">
      <c r="C16497" s="319"/>
      <c r="D16497" s="319"/>
    </row>
    <row r="16498" spans="3:4">
      <c r="C16498" s="319"/>
      <c r="D16498" s="319"/>
    </row>
    <row r="16499" spans="3:4">
      <c r="C16499" s="319"/>
      <c r="D16499" s="319"/>
    </row>
    <row r="16500" spans="3:4">
      <c r="C16500" s="319"/>
      <c r="D16500" s="319"/>
    </row>
    <row r="16501" spans="3:4">
      <c r="C16501" s="319"/>
      <c r="D16501" s="319"/>
    </row>
    <row r="16502" spans="3:4">
      <c r="C16502" s="319"/>
      <c r="D16502" s="319"/>
    </row>
    <row r="16503" spans="3:4">
      <c r="C16503" s="319"/>
      <c r="D16503" s="319"/>
    </row>
    <row r="16504" spans="3:4">
      <c r="C16504" s="319"/>
      <c r="D16504" s="319"/>
    </row>
    <row r="16505" spans="3:4">
      <c r="C16505" s="319"/>
      <c r="D16505" s="319"/>
    </row>
    <row r="16506" spans="3:4">
      <c r="C16506" s="319"/>
      <c r="D16506" s="319"/>
    </row>
    <row r="16507" spans="3:4">
      <c r="C16507" s="319"/>
      <c r="D16507" s="319"/>
    </row>
    <row r="16508" spans="3:4">
      <c r="C16508" s="319"/>
      <c r="D16508" s="319"/>
    </row>
    <row r="16509" spans="3:4">
      <c r="C16509" s="319"/>
      <c r="D16509" s="319"/>
    </row>
    <row r="16510" spans="3:4">
      <c r="C16510" s="319"/>
      <c r="D16510" s="319"/>
    </row>
    <row r="16511" spans="3:4">
      <c r="C16511" s="319"/>
      <c r="D16511" s="319"/>
    </row>
    <row r="16512" spans="3:4">
      <c r="C16512" s="319"/>
      <c r="D16512" s="319"/>
    </row>
    <row r="16513" spans="3:4">
      <c r="C16513" s="319"/>
      <c r="D16513" s="319"/>
    </row>
    <row r="16514" spans="3:4">
      <c r="C16514" s="319"/>
      <c r="D16514" s="319"/>
    </row>
    <row r="16515" spans="3:4">
      <c r="C16515" s="319"/>
      <c r="D16515" s="319"/>
    </row>
    <row r="16516" spans="3:4">
      <c r="C16516" s="319"/>
      <c r="D16516" s="319"/>
    </row>
    <row r="16517" spans="3:4">
      <c r="C16517" s="319"/>
      <c r="D16517" s="319"/>
    </row>
    <row r="16518" spans="3:4">
      <c r="C16518" s="319"/>
      <c r="D16518" s="319"/>
    </row>
    <row r="16519" spans="3:4">
      <c r="C16519" s="319"/>
      <c r="D16519" s="319"/>
    </row>
    <row r="16520" spans="3:4">
      <c r="C16520" s="319"/>
      <c r="D16520" s="319"/>
    </row>
    <row r="16521" spans="3:4">
      <c r="C16521" s="319"/>
      <c r="D16521" s="319"/>
    </row>
    <row r="16522" spans="3:4">
      <c r="C16522" s="319"/>
      <c r="D16522" s="319"/>
    </row>
    <row r="16523" spans="3:4">
      <c r="C16523" s="319"/>
      <c r="D16523" s="319"/>
    </row>
    <row r="16524" spans="3:4">
      <c r="C16524" s="319"/>
      <c r="D16524" s="319"/>
    </row>
    <row r="16525" spans="3:4">
      <c r="C16525" s="319"/>
      <c r="D16525" s="319"/>
    </row>
    <row r="16526" spans="3:4">
      <c r="C16526" s="319"/>
      <c r="D16526" s="319"/>
    </row>
    <row r="16527" spans="3:4">
      <c r="C16527" s="319"/>
      <c r="D16527" s="319"/>
    </row>
    <row r="16528" spans="3:4">
      <c r="C16528" s="319"/>
      <c r="D16528" s="319"/>
    </row>
    <row r="16529" spans="3:4">
      <c r="C16529" s="319"/>
      <c r="D16529" s="319"/>
    </row>
    <row r="16530" spans="3:4">
      <c r="C16530" s="319"/>
      <c r="D16530" s="319"/>
    </row>
    <row r="16531" spans="3:4">
      <c r="C16531" s="319"/>
      <c r="D16531" s="319"/>
    </row>
    <row r="16532" spans="3:4">
      <c r="C16532" s="319"/>
      <c r="D16532" s="319"/>
    </row>
    <row r="16533" spans="3:4">
      <c r="C16533" s="319"/>
      <c r="D16533" s="319"/>
    </row>
    <row r="16534" spans="3:4">
      <c r="C16534" s="319"/>
      <c r="D16534" s="319"/>
    </row>
    <row r="16535" spans="3:4">
      <c r="C16535" s="319"/>
      <c r="D16535" s="319"/>
    </row>
    <row r="16536" spans="3:4">
      <c r="C16536" s="319"/>
      <c r="D16536" s="319"/>
    </row>
    <row r="16537" spans="3:4">
      <c r="C16537" s="319"/>
      <c r="D16537" s="319"/>
    </row>
    <row r="16538" spans="3:4">
      <c r="C16538" s="319"/>
      <c r="D16538" s="319"/>
    </row>
    <row r="16539" spans="3:4">
      <c r="C16539" s="319"/>
      <c r="D16539" s="319"/>
    </row>
    <row r="16540" spans="3:4">
      <c r="C16540" s="319"/>
      <c r="D16540" s="319"/>
    </row>
    <row r="16541" spans="3:4">
      <c r="C16541" s="319"/>
      <c r="D16541" s="319"/>
    </row>
    <row r="16542" spans="3:4">
      <c r="C16542" s="319"/>
      <c r="D16542" s="319"/>
    </row>
    <row r="16543" spans="3:4">
      <c r="C16543" s="319"/>
      <c r="D16543" s="319"/>
    </row>
    <row r="16544" spans="3:4">
      <c r="C16544" s="319"/>
      <c r="D16544" s="319"/>
    </row>
    <row r="16545" spans="3:4">
      <c r="C16545" s="319"/>
      <c r="D16545" s="319"/>
    </row>
    <row r="16546" spans="3:4">
      <c r="C16546" s="319"/>
      <c r="D16546" s="319"/>
    </row>
    <row r="16547" spans="3:4">
      <c r="C16547" s="319"/>
      <c r="D16547" s="319"/>
    </row>
    <row r="16548" spans="3:4">
      <c r="C16548" s="319"/>
      <c r="D16548" s="319"/>
    </row>
    <row r="16549" spans="3:4">
      <c r="C16549" s="319"/>
      <c r="D16549" s="319"/>
    </row>
    <row r="16550" spans="3:4">
      <c r="C16550" s="319"/>
      <c r="D16550" s="319"/>
    </row>
    <row r="16551" spans="3:4">
      <c r="C16551" s="319"/>
      <c r="D16551" s="319"/>
    </row>
    <row r="16552" spans="3:4">
      <c r="C16552" s="319"/>
      <c r="D16552" s="319"/>
    </row>
    <row r="16553" spans="3:4">
      <c r="C16553" s="319"/>
      <c r="D16553" s="319"/>
    </row>
    <row r="16554" spans="3:4">
      <c r="C16554" s="319"/>
      <c r="D16554" s="319"/>
    </row>
    <row r="16555" spans="3:4">
      <c r="C16555" s="319"/>
      <c r="D16555" s="319"/>
    </row>
    <row r="16556" spans="3:4">
      <c r="C16556" s="319"/>
      <c r="D16556" s="319"/>
    </row>
    <row r="16557" spans="3:4">
      <c r="C16557" s="319"/>
      <c r="D16557" s="319"/>
    </row>
    <row r="16558" spans="3:4">
      <c r="C16558" s="319"/>
      <c r="D16558" s="319"/>
    </row>
    <row r="16559" spans="3:4">
      <c r="C16559" s="319"/>
      <c r="D16559" s="319"/>
    </row>
    <row r="16560" spans="3:4">
      <c r="C16560" s="319"/>
      <c r="D16560" s="319"/>
    </row>
    <row r="16561" spans="3:4">
      <c r="C16561" s="319"/>
      <c r="D16561" s="319"/>
    </row>
    <row r="16562" spans="3:4">
      <c r="C16562" s="319"/>
      <c r="D16562" s="319"/>
    </row>
    <row r="16563" spans="3:4">
      <c r="C16563" s="319"/>
      <c r="D16563" s="319"/>
    </row>
    <row r="16564" spans="3:4">
      <c r="C16564" s="319"/>
      <c r="D16564" s="319"/>
    </row>
    <row r="16565" spans="3:4">
      <c r="C16565" s="319"/>
      <c r="D16565" s="319"/>
    </row>
    <row r="16566" spans="3:4">
      <c r="C16566" s="319"/>
      <c r="D16566" s="319"/>
    </row>
    <row r="16567" spans="3:4">
      <c r="C16567" s="319"/>
      <c r="D16567" s="319"/>
    </row>
    <row r="16568" spans="3:4">
      <c r="C16568" s="319"/>
      <c r="D16568" s="319"/>
    </row>
    <row r="16569" spans="3:4">
      <c r="C16569" s="319"/>
      <c r="D16569" s="319"/>
    </row>
    <row r="16570" spans="3:4">
      <c r="C16570" s="319"/>
      <c r="D16570" s="319"/>
    </row>
    <row r="16571" spans="3:4">
      <c r="C16571" s="319"/>
      <c r="D16571" s="319"/>
    </row>
    <row r="16572" spans="3:4">
      <c r="C16572" s="319"/>
      <c r="D16572" s="319"/>
    </row>
    <row r="16573" spans="3:4">
      <c r="C16573" s="319"/>
      <c r="D16573" s="319"/>
    </row>
    <row r="16574" spans="3:4">
      <c r="C16574" s="319"/>
      <c r="D16574" s="319"/>
    </row>
    <row r="16575" spans="3:4">
      <c r="C16575" s="319"/>
      <c r="D16575" s="319"/>
    </row>
    <row r="16576" spans="3:4">
      <c r="C16576" s="319"/>
      <c r="D16576" s="319"/>
    </row>
    <row r="16577" spans="3:4">
      <c r="C16577" s="319"/>
      <c r="D16577" s="319"/>
    </row>
    <row r="16578" spans="3:4">
      <c r="C16578" s="319"/>
      <c r="D16578" s="319"/>
    </row>
    <row r="16579" spans="3:4">
      <c r="C16579" s="319"/>
      <c r="D16579" s="319"/>
    </row>
    <row r="16580" spans="3:4">
      <c r="C16580" s="319"/>
      <c r="D16580" s="319"/>
    </row>
    <row r="16581" spans="3:4">
      <c r="C16581" s="319"/>
      <c r="D16581" s="319"/>
    </row>
    <row r="16582" spans="3:4">
      <c r="C16582" s="319"/>
      <c r="D16582" s="319"/>
    </row>
    <row r="16583" spans="3:4">
      <c r="C16583" s="319"/>
      <c r="D16583" s="319"/>
    </row>
    <row r="16584" spans="3:4">
      <c r="C16584" s="319"/>
      <c r="D16584" s="319"/>
    </row>
    <row r="16585" spans="3:4">
      <c r="C16585" s="319"/>
      <c r="D16585" s="319"/>
    </row>
    <row r="16586" spans="3:4">
      <c r="C16586" s="319"/>
      <c r="D16586" s="319"/>
    </row>
    <row r="16587" spans="3:4">
      <c r="C16587" s="319"/>
      <c r="D16587" s="319"/>
    </row>
    <row r="16588" spans="3:4">
      <c r="C16588" s="319"/>
      <c r="D16588" s="319"/>
    </row>
    <row r="16589" spans="3:4">
      <c r="C16589" s="319"/>
      <c r="D16589" s="319"/>
    </row>
    <row r="16590" spans="3:4">
      <c r="C16590" s="319"/>
      <c r="D16590" s="319"/>
    </row>
    <row r="16591" spans="3:4">
      <c r="C16591" s="319"/>
      <c r="D16591" s="319"/>
    </row>
    <row r="16592" spans="3:4">
      <c r="C16592" s="319"/>
      <c r="D16592" s="319"/>
    </row>
    <row r="16593" spans="3:4">
      <c r="C16593" s="319"/>
      <c r="D16593" s="319"/>
    </row>
    <row r="16594" spans="3:4">
      <c r="C16594" s="319"/>
      <c r="D16594" s="319"/>
    </row>
    <row r="16595" spans="3:4">
      <c r="C16595" s="319"/>
      <c r="D16595" s="319"/>
    </row>
    <row r="16596" spans="3:4">
      <c r="C16596" s="319"/>
      <c r="D16596" s="319"/>
    </row>
    <row r="16597" spans="3:4">
      <c r="C16597" s="319"/>
      <c r="D16597" s="319"/>
    </row>
    <row r="16598" spans="3:4">
      <c r="C16598" s="319"/>
      <c r="D16598" s="319"/>
    </row>
    <row r="16599" spans="3:4">
      <c r="C16599" s="319"/>
      <c r="D16599" s="319"/>
    </row>
    <row r="16600" spans="3:4">
      <c r="C16600" s="319"/>
      <c r="D16600" s="319"/>
    </row>
    <row r="16601" spans="3:4">
      <c r="C16601" s="319"/>
      <c r="D16601" s="319"/>
    </row>
    <row r="16602" spans="3:4">
      <c r="C16602" s="319"/>
      <c r="D16602" s="319"/>
    </row>
    <row r="16603" spans="3:4">
      <c r="C16603" s="319"/>
      <c r="D16603" s="319"/>
    </row>
    <row r="16604" spans="3:4">
      <c r="C16604" s="319"/>
      <c r="D16604" s="319"/>
    </row>
    <row r="16605" spans="3:4">
      <c r="C16605" s="319"/>
      <c r="D16605" s="319"/>
    </row>
    <row r="16606" spans="3:4">
      <c r="C16606" s="319"/>
      <c r="D16606" s="319"/>
    </row>
    <row r="16607" spans="3:4">
      <c r="C16607" s="319"/>
      <c r="D16607" s="319"/>
    </row>
    <row r="16608" spans="3:4">
      <c r="C16608" s="319"/>
      <c r="D16608" s="319"/>
    </row>
    <row r="16609" spans="3:4">
      <c r="C16609" s="319"/>
      <c r="D16609" s="319"/>
    </row>
    <row r="16610" spans="3:4">
      <c r="C16610" s="319"/>
      <c r="D16610" s="319"/>
    </row>
    <row r="16611" spans="3:4">
      <c r="C16611" s="319"/>
      <c r="D16611" s="319"/>
    </row>
    <row r="16612" spans="3:4">
      <c r="C16612" s="319"/>
      <c r="D16612" s="319"/>
    </row>
    <row r="16613" spans="3:4">
      <c r="C16613" s="319"/>
      <c r="D16613" s="319"/>
    </row>
    <row r="16614" spans="3:4">
      <c r="C16614" s="319"/>
      <c r="D16614" s="319"/>
    </row>
    <row r="16615" spans="3:4">
      <c r="C16615" s="319"/>
      <c r="D16615" s="319"/>
    </row>
    <row r="16616" spans="3:4">
      <c r="C16616" s="319"/>
      <c r="D16616" s="319"/>
    </row>
    <row r="16617" spans="3:4">
      <c r="C16617" s="319"/>
      <c r="D16617" s="319"/>
    </row>
    <row r="16618" spans="3:4">
      <c r="C16618" s="319"/>
      <c r="D16618" s="319"/>
    </row>
    <row r="16619" spans="3:4">
      <c r="C16619" s="319"/>
      <c r="D16619" s="319"/>
    </row>
    <row r="16620" spans="3:4">
      <c r="C16620" s="319"/>
      <c r="D16620" s="319"/>
    </row>
    <row r="16621" spans="3:4">
      <c r="C16621" s="319"/>
      <c r="D16621" s="319"/>
    </row>
    <row r="16622" spans="3:4">
      <c r="C16622" s="319"/>
      <c r="D16622" s="319"/>
    </row>
    <row r="16623" spans="3:4">
      <c r="C16623" s="319"/>
      <c r="D16623" s="319"/>
    </row>
    <row r="16624" spans="3:4">
      <c r="C16624" s="319"/>
      <c r="D16624" s="319"/>
    </row>
    <row r="16625" spans="3:4">
      <c r="C16625" s="319"/>
      <c r="D16625" s="319"/>
    </row>
    <row r="16626" spans="3:4">
      <c r="C16626" s="319"/>
      <c r="D16626" s="319"/>
    </row>
    <row r="16627" spans="3:4">
      <c r="C16627" s="319"/>
      <c r="D16627" s="319"/>
    </row>
    <row r="16628" spans="3:4">
      <c r="C16628" s="319"/>
      <c r="D16628" s="319"/>
    </row>
    <row r="16629" spans="3:4">
      <c r="C16629" s="319"/>
      <c r="D16629" s="319"/>
    </row>
    <row r="16630" spans="3:4">
      <c r="C16630" s="319"/>
      <c r="D16630" s="319"/>
    </row>
    <row r="16631" spans="3:4">
      <c r="C16631" s="319"/>
      <c r="D16631" s="319"/>
    </row>
    <row r="16632" spans="3:4">
      <c r="C16632" s="319"/>
      <c r="D16632" s="319"/>
    </row>
    <row r="16633" spans="3:4">
      <c r="C16633" s="319"/>
      <c r="D16633" s="319"/>
    </row>
    <row r="16634" spans="3:4">
      <c r="C16634" s="319"/>
      <c r="D16634" s="319"/>
    </row>
    <row r="16635" spans="3:4">
      <c r="C16635" s="319"/>
      <c r="D16635" s="319"/>
    </row>
    <row r="16636" spans="3:4">
      <c r="C16636" s="319"/>
      <c r="D16636" s="319"/>
    </row>
    <row r="16637" spans="3:4">
      <c r="C16637" s="319"/>
      <c r="D16637" s="319"/>
    </row>
    <row r="16638" spans="3:4">
      <c r="C16638" s="319"/>
      <c r="D16638" s="319"/>
    </row>
    <row r="16639" spans="3:4">
      <c r="C16639" s="319"/>
      <c r="D16639" s="319"/>
    </row>
    <row r="16640" spans="3:4">
      <c r="C16640" s="319"/>
      <c r="D16640" s="319"/>
    </row>
    <row r="16641" spans="3:4">
      <c r="C16641" s="319"/>
      <c r="D16641" s="319"/>
    </row>
    <row r="16642" spans="3:4">
      <c r="C16642" s="319"/>
      <c r="D16642" s="319"/>
    </row>
    <row r="16643" spans="3:4">
      <c r="C16643" s="319"/>
      <c r="D16643" s="319"/>
    </row>
    <row r="16644" spans="3:4">
      <c r="C16644" s="319"/>
      <c r="D16644" s="319"/>
    </row>
    <row r="16645" spans="3:4">
      <c r="C16645" s="319"/>
      <c r="D16645" s="319"/>
    </row>
    <row r="16646" spans="3:4">
      <c r="C16646" s="319"/>
      <c r="D16646" s="319"/>
    </row>
    <row r="16647" spans="3:4">
      <c r="C16647" s="319"/>
      <c r="D16647" s="319"/>
    </row>
    <row r="16648" spans="3:4">
      <c r="C16648" s="319"/>
      <c r="D16648" s="319"/>
    </row>
    <row r="16649" spans="3:4">
      <c r="C16649" s="319"/>
      <c r="D16649" s="319"/>
    </row>
    <row r="16650" spans="3:4">
      <c r="C16650" s="319"/>
      <c r="D16650" s="319"/>
    </row>
    <row r="16651" spans="3:4">
      <c r="C16651" s="319"/>
      <c r="D16651" s="319"/>
    </row>
    <row r="16652" spans="3:4">
      <c r="C16652" s="319"/>
      <c r="D16652" s="319"/>
    </row>
    <row r="16653" spans="3:4">
      <c r="C16653" s="319"/>
      <c r="D16653" s="319"/>
    </row>
    <row r="16654" spans="3:4">
      <c r="C16654" s="319"/>
      <c r="D16654" s="319"/>
    </row>
    <row r="16655" spans="3:4">
      <c r="C16655" s="319"/>
      <c r="D16655" s="319"/>
    </row>
    <row r="16656" spans="3:4">
      <c r="C16656" s="319"/>
      <c r="D16656" s="319"/>
    </row>
    <row r="16657" spans="3:4">
      <c r="C16657" s="319"/>
      <c r="D16657" s="319"/>
    </row>
    <row r="16658" spans="3:4">
      <c r="C16658" s="319"/>
      <c r="D16658" s="319"/>
    </row>
    <row r="16659" spans="3:4">
      <c r="C16659" s="319"/>
      <c r="D16659" s="319"/>
    </row>
    <row r="16660" spans="3:4">
      <c r="C16660" s="319"/>
      <c r="D16660" s="319"/>
    </row>
    <row r="16661" spans="3:4">
      <c r="C16661" s="319"/>
      <c r="D16661" s="319"/>
    </row>
    <row r="16662" spans="3:4">
      <c r="C16662" s="319"/>
      <c r="D16662" s="319"/>
    </row>
    <row r="16663" spans="3:4">
      <c r="C16663" s="319"/>
      <c r="D16663" s="319"/>
    </row>
    <row r="16664" spans="3:4">
      <c r="C16664" s="319"/>
      <c r="D16664" s="319"/>
    </row>
    <row r="16665" spans="3:4">
      <c r="C16665" s="319"/>
      <c r="D16665" s="319"/>
    </row>
    <row r="16666" spans="3:4">
      <c r="C16666" s="319"/>
      <c r="D16666" s="319"/>
    </row>
    <row r="16667" spans="3:4">
      <c r="C16667" s="319"/>
      <c r="D16667" s="319"/>
    </row>
    <row r="16668" spans="3:4">
      <c r="C16668" s="319"/>
      <c r="D16668" s="319"/>
    </row>
    <row r="16669" spans="3:4">
      <c r="C16669" s="319"/>
      <c r="D16669" s="319"/>
    </row>
    <row r="16670" spans="3:4">
      <c r="C16670" s="319"/>
      <c r="D16670" s="319"/>
    </row>
    <row r="16671" spans="3:4">
      <c r="C16671" s="319"/>
      <c r="D16671" s="319"/>
    </row>
    <row r="16672" spans="3:4">
      <c r="C16672" s="319"/>
      <c r="D16672" s="319"/>
    </row>
    <row r="16673" spans="3:4">
      <c r="C16673" s="319"/>
      <c r="D16673" s="319"/>
    </row>
    <row r="16674" spans="3:4">
      <c r="C16674" s="319"/>
      <c r="D16674" s="319"/>
    </row>
    <row r="16675" spans="3:4">
      <c r="C16675" s="319"/>
      <c r="D16675" s="319"/>
    </row>
    <row r="16676" spans="3:4">
      <c r="C16676" s="319"/>
      <c r="D16676" s="319"/>
    </row>
    <row r="16677" spans="3:4">
      <c r="C16677" s="319"/>
      <c r="D16677" s="319"/>
    </row>
    <row r="16678" spans="3:4">
      <c r="C16678" s="319"/>
      <c r="D16678" s="319"/>
    </row>
    <row r="16679" spans="3:4">
      <c r="C16679" s="319"/>
      <c r="D16679" s="319"/>
    </row>
    <row r="16680" spans="3:4">
      <c r="C16680" s="319"/>
      <c r="D16680" s="319"/>
    </row>
    <row r="16681" spans="3:4">
      <c r="C16681" s="319"/>
      <c r="D16681" s="319"/>
    </row>
    <row r="16682" spans="3:4">
      <c r="C16682" s="319"/>
      <c r="D16682" s="319"/>
    </row>
    <row r="16683" spans="3:4">
      <c r="C16683" s="319"/>
      <c r="D16683" s="319"/>
    </row>
    <row r="16684" spans="3:4">
      <c r="C16684" s="319"/>
      <c r="D16684" s="319"/>
    </row>
    <row r="16685" spans="3:4">
      <c r="C16685" s="319"/>
      <c r="D16685" s="319"/>
    </row>
    <row r="16686" spans="3:4">
      <c r="C16686" s="319"/>
      <c r="D16686" s="319"/>
    </row>
    <row r="16687" spans="3:4">
      <c r="C16687" s="319"/>
      <c r="D16687" s="319"/>
    </row>
    <row r="16688" spans="3:4">
      <c r="C16688" s="319"/>
      <c r="D16688" s="319"/>
    </row>
    <row r="16689" spans="3:4">
      <c r="C16689" s="319"/>
      <c r="D16689" s="319"/>
    </row>
    <row r="16690" spans="3:4">
      <c r="C16690" s="319"/>
      <c r="D16690" s="319"/>
    </row>
    <row r="16691" spans="3:4">
      <c r="C16691" s="319"/>
      <c r="D16691" s="319"/>
    </row>
    <row r="16692" spans="3:4">
      <c r="C16692" s="319"/>
      <c r="D16692" s="319"/>
    </row>
    <row r="16693" spans="3:4">
      <c r="C16693" s="319"/>
      <c r="D16693" s="319"/>
    </row>
    <row r="16694" spans="3:4">
      <c r="C16694" s="319"/>
      <c r="D16694" s="319"/>
    </row>
    <row r="16695" spans="3:4">
      <c r="C16695" s="319"/>
      <c r="D16695" s="319"/>
    </row>
    <row r="16696" spans="3:4">
      <c r="C16696" s="319"/>
      <c r="D16696" s="319"/>
    </row>
    <row r="16697" spans="3:4">
      <c r="C16697" s="319"/>
      <c r="D16697" s="319"/>
    </row>
    <row r="16698" spans="3:4">
      <c r="C16698" s="319"/>
      <c r="D16698" s="319"/>
    </row>
    <row r="16699" spans="3:4">
      <c r="C16699" s="319"/>
      <c r="D16699" s="319"/>
    </row>
    <row r="16700" spans="3:4">
      <c r="C16700" s="319"/>
      <c r="D16700" s="319"/>
    </row>
    <row r="16701" spans="3:4">
      <c r="C16701" s="319"/>
      <c r="D16701" s="319"/>
    </row>
    <row r="16702" spans="3:4">
      <c r="C16702" s="319"/>
      <c r="D16702" s="319"/>
    </row>
    <row r="16703" spans="3:4">
      <c r="C16703" s="319"/>
      <c r="D16703" s="319"/>
    </row>
    <row r="16704" spans="3:4">
      <c r="C16704" s="319"/>
      <c r="D16704" s="319"/>
    </row>
    <row r="16705" spans="3:4">
      <c r="C16705" s="319"/>
      <c r="D16705" s="319"/>
    </row>
    <row r="16706" spans="3:4">
      <c r="C16706" s="319"/>
      <c r="D16706" s="319"/>
    </row>
    <row r="16707" spans="3:4">
      <c r="C16707" s="319"/>
      <c r="D16707" s="319"/>
    </row>
    <row r="16708" spans="3:4">
      <c r="C16708" s="319"/>
      <c r="D16708" s="319"/>
    </row>
    <row r="16709" spans="3:4">
      <c r="C16709" s="319"/>
      <c r="D16709" s="319"/>
    </row>
    <row r="16710" spans="3:4">
      <c r="C16710" s="319"/>
      <c r="D16710" s="319"/>
    </row>
    <row r="16711" spans="3:4">
      <c r="C16711" s="319"/>
      <c r="D16711" s="319"/>
    </row>
    <row r="16712" spans="3:4">
      <c r="C16712" s="319"/>
      <c r="D16712" s="319"/>
    </row>
    <row r="16713" spans="3:4">
      <c r="C16713" s="319"/>
      <c r="D16713" s="319"/>
    </row>
    <row r="16714" spans="3:4">
      <c r="C16714" s="319"/>
      <c r="D16714" s="319"/>
    </row>
    <row r="16715" spans="3:4">
      <c r="C16715" s="319"/>
      <c r="D16715" s="319"/>
    </row>
    <row r="16716" spans="3:4">
      <c r="C16716" s="319"/>
      <c r="D16716" s="319"/>
    </row>
    <row r="16717" spans="3:4">
      <c r="C16717" s="319"/>
      <c r="D16717" s="319"/>
    </row>
    <row r="16718" spans="3:4">
      <c r="C16718" s="319"/>
      <c r="D16718" s="319"/>
    </row>
    <row r="16719" spans="3:4">
      <c r="C16719" s="319"/>
      <c r="D16719" s="319"/>
    </row>
    <row r="16720" spans="3:4">
      <c r="C16720" s="319"/>
      <c r="D16720" s="319"/>
    </row>
    <row r="16721" spans="3:4">
      <c r="C16721" s="319"/>
      <c r="D16721" s="319"/>
    </row>
    <row r="16722" spans="3:4">
      <c r="C16722" s="319"/>
      <c r="D16722" s="319"/>
    </row>
    <row r="16723" spans="3:4">
      <c r="C16723" s="319"/>
      <c r="D16723" s="319"/>
    </row>
    <row r="16724" spans="3:4">
      <c r="C16724" s="319"/>
      <c r="D16724" s="319"/>
    </row>
    <row r="16725" spans="3:4">
      <c r="C16725" s="319"/>
      <c r="D16725" s="319"/>
    </row>
    <row r="16726" spans="3:4">
      <c r="C16726" s="319"/>
      <c r="D16726" s="319"/>
    </row>
    <row r="16727" spans="3:4">
      <c r="C16727" s="319"/>
      <c r="D16727" s="319"/>
    </row>
    <row r="16728" spans="3:4">
      <c r="C16728" s="319"/>
      <c r="D16728" s="319"/>
    </row>
    <row r="16729" spans="3:4">
      <c r="C16729" s="319"/>
      <c r="D16729" s="319"/>
    </row>
    <row r="16730" spans="3:4">
      <c r="C16730" s="319"/>
      <c r="D16730" s="319"/>
    </row>
    <row r="16731" spans="3:4">
      <c r="C16731" s="319"/>
      <c r="D16731" s="319"/>
    </row>
    <row r="16732" spans="3:4">
      <c r="C16732" s="319"/>
      <c r="D16732" s="319"/>
    </row>
    <row r="16733" spans="3:4">
      <c r="C16733" s="319"/>
      <c r="D16733" s="319"/>
    </row>
    <row r="16734" spans="3:4">
      <c r="C16734" s="319"/>
      <c r="D16734" s="319"/>
    </row>
    <row r="16735" spans="3:4">
      <c r="C16735" s="319"/>
      <c r="D16735" s="319"/>
    </row>
    <row r="16736" spans="3:4">
      <c r="C16736" s="319"/>
      <c r="D16736" s="319"/>
    </row>
    <row r="16737" spans="3:4">
      <c r="C16737" s="319"/>
      <c r="D16737" s="319"/>
    </row>
    <row r="16738" spans="3:4">
      <c r="C16738" s="319"/>
      <c r="D16738" s="319"/>
    </row>
    <row r="16739" spans="3:4">
      <c r="C16739" s="319"/>
      <c r="D16739" s="319"/>
    </row>
    <row r="16740" spans="3:4">
      <c r="C16740" s="319"/>
      <c r="D16740" s="319"/>
    </row>
    <row r="16741" spans="3:4">
      <c r="C16741" s="319"/>
      <c r="D16741" s="319"/>
    </row>
    <row r="16742" spans="3:4">
      <c r="C16742" s="319"/>
      <c r="D16742" s="319"/>
    </row>
    <row r="16743" spans="3:4">
      <c r="C16743" s="319"/>
      <c r="D16743" s="319"/>
    </row>
    <row r="16744" spans="3:4">
      <c r="C16744" s="319"/>
      <c r="D16744" s="319"/>
    </row>
    <row r="16745" spans="3:4">
      <c r="C16745" s="319"/>
      <c r="D16745" s="319"/>
    </row>
    <row r="16746" spans="3:4">
      <c r="C16746" s="319"/>
      <c r="D16746" s="319"/>
    </row>
    <row r="16747" spans="3:4">
      <c r="C16747" s="319"/>
      <c r="D16747" s="319"/>
    </row>
    <row r="16748" spans="3:4">
      <c r="C16748" s="319"/>
      <c r="D16748" s="319"/>
    </row>
    <row r="16749" spans="3:4">
      <c r="C16749" s="319"/>
      <c r="D16749" s="319"/>
    </row>
    <row r="16750" spans="3:4">
      <c r="C16750" s="319"/>
      <c r="D16750" s="319"/>
    </row>
    <row r="16751" spans="3:4">
      <c r="C16751" s="319"/>
      <c r="D16751" s="319"/>
    </row>
    <row r="16752" spans="3:4">
      <c r="C16752" s="319"/>
      <c r="D16752" s="319"/>
    </row>
    <row r="16753" spans="3:4">
      <c r="C16753" s="319"/>
      <c r="D16753" s="319"/>
    </row>
    <row r="16754" spans="3:4">
      <c r="C16754" s="319"/>
      <c r="D16754" s="319"/>
    </row>
    <row r="16755" spans="3:4">
      <c r="C16755" s="319"/>
      <c r="D16755" s="319"/>
    </row>
    <row r="16756" spans="3:4">
      <c r="C16756" s="319"/>
      <c r="D16756" s="319"/>
    </row>
    <row r="16757" spans="3:4">
      <c r="C16757" s="319"/>
      <c r="D16757" s="319"/>
    </row>
    <row r="16758" spans="3:4">
      <c r="C16758" s="319"/>
      <c r="D16758" s="319"/>
    </row>
    <row r="16759" spans="3:4">
      <c r="C16759" s="319"/>
      <c r="D16759" s="319"/>
    </row>
    <row r="16760" spans="3:4">
      <c r="C16760" s="319"/>
      <c r="D16760" s="319"/>
    </row>
    <row r="16761" spans="3:4">
      <c r="C16761" s="319"/>
      <c r="D16761" s="319"/>
    </row>
    <row r="16762" spans="3:4">
      <c r="C16762" s="319"/>
      <c r="D16762" s="319"/>
    </row>
    <row r="16763" spans="3:4">
      <c r="C16763" s="319"/>
      <c r="D16763" s="319"/>
    </row>
    <row r="16764" spans="3:4">
      <c r="C16764" s="319"/>
      <c r="D16764" s="319"/>
    </row>
    <row r="16765" spans="3:4">
      <c r="C16765" s="319"/>
      <c r="D16765" s="319"/>
    </row>
    <row r="16766" spans="3:4">
      <c r="C16766" s="319"/>
      <c r="D16766" s="319"/>
    </row>
    <row r="16767" spans="3:4">
      <c r="C16767" s="319"/>
      <c r="D16767" s="319"/>
    </row>
    <row r="16768" spans="3:4">
      <c r="C16768" s="319"/>
      <c r="D16768" s="319"/>
    </row>
    <row r="16769" spans="3:4">
      <c r="C16769" s="319"/>
      <c r="D16769" s="319"/>
    </row>
    <row r="16770" spans="3:4">
      <c r="C16770" s="319"/>
      <c r="D16770" s="319"/>
    </row>
    <row r="16771" spans="3:4">
      <c r="C16771" s="319"/>
      <c r="D16771" s="319"/>
    </row>
    <row r="16772" spans="3:4">
      <c r="C16772" s="319"/>
      <c r="D16772" s="319"/>
    </row>
    <row r="16773" spans="3:4">
      <c r="C16773" s="319"/>
      <c r="D16773" s="319"/>
    </row>
    <row r="16774" spans="3:4">
      <c r="C16774" s="319"/>
      <c r="D16774" s="319"/>
    </row>
    <row r="16775" spans="3:4">
      <c r="C16775" s="319"/>
      <c r="D16775" s="319"/>
    </row>
    <row r="16776" spans="3:4">
      <c r="C16776" s="319"/>
      <c r="D16776" s="319"/>
    </row>
    <row r="16777" spans="3:4">
      <c r="C16777" s="319"/>
      <c r="D16777" s="319"/>
    </row>
    <row r="16778" spans="3:4">
      <c r="C16778" s="319"/>
      <c r="D16778" s="319"/>
    </row>
    <row r="16779" spans="3:4">
      <c r="C16779" s="319"/>
      <c r="D16779" s="319"/>
    </row>
    <row r="16780" spans="3:4">
      <c r="C16780" s="319"/>
      <c r="D16780" s="319"/>
    </row>
    <row r="16781" spans="3:4">
      <c r="C16781" s="319"/>
      <c r="D16781" s="319"/>
    </row>
    <row r="16782" spans="3:4">
      <c r="C16782" s="319"/>
      <c r="D16782" s="319"/>
    </row>
    <row r="16783" spans="3:4">
      <c r="C16783" s="319"/>
      <c r="D16783" s="319"/>
    </row>
    <row r="16784" spans="3:4">
      <c r="C16784" s="319"/>
      <c r="D16784" s="319"/>
    </row>
    <row r="16785" spans="3:4">
      <c r="C16785" s="319"/>
      <c r="D16785" s="319"/>
    </row>
    <row r="16786" spans="3:4">
      <c r="C16786" s="319"/>
      <c r="D16786" s="319"/>
    </row>
    <row r="16787" spans="3:4">
      <c r="C16787" s="319"/>
      <c r="D16787" s="319"/>
    </row>
    <row r="16788" spans="3:4">
      <c r="C16788" s="319"/>
      <c r="D16788" s="319"/>
    </row>
    <row r="16789" spans="3:4">
      <c r="C16789" s="319"/>
      <c r="D16789" s="319"/>
    </row>
    <row r="16790" spans="3:4">
      <c r="C16790" s="319"/>
      <c r="D16790" s="319"/>
    </row>
    <row r="16791" spans="3:4">
      <c r="C16791" s="319"/>
      <c r="D16791" s="319"/>
    </row>
    <row r="16792" spans="3:4">
      <c r="C16792" s="319"/>
      <c r="D16792" s="319"/>
    </row>
    <row r="16793" spans="3:4">
      <c r="C16793" s="319"/>
      <c r="D16793" s="319"/>
    </row>
    <row r="16794" spans="3:4">
      <c r="C16794" s="319"/>
      <c r="D16794" s="319"/>
    </row>
    <row r="16795" spans="3:4">
      <c r="C16795" s="319"/>
      <c r="D16795" s="319"/>
    </row>
    <row r="16796" spans="3:4">
      <c r="C16796" s="319"/>
      <c r="D16796" s="319"/>
    </row>
    <row r="16797" spans="3:4">
      <c r="C16797" s="319"/>
      <c r="D16797" s="319"/>
    </row>
    <row r="16798" spans="3:4">
      <c r="C16798" s="319"/>
      <c r="D16798" s="319"/>
    </row>
    <row r="16799" spans="3:4">
      <c r="C16799" s="319"/>
      <c r="D16799" s="319"/>
    </row>
    <row r="16800" spans="3:4">
      <c r="C16800" s="319"/>
      <c r="D16800" s="319"/>
    </row>
    <row r="16801" spans="3:4">
      <c r="C16801" s="319"/>
      <c r="D16801" s="319"/>
    </row>
    <row r="16802" spans="3:4">
      <c r="C16802" s="319"/>
      <c r="D16802" s="319"/>
    </row>
    <row r="16803" spans="3:4">
      <c r="C16803" s="319"/>
      <c r="D16803" s="319"/>
    </row>
    <row r="16804" spans="3:4">
      <c r="C16804" s="319"/>
      <c r="D16804" s="319"/>
    </row>
    <row r="16805" spans="3:4">
      <c r="C16805" s="319"/>
      <c r="D16805" s="319"/>
    </row>
    <row r="16806" spans="3:4">
      <c r="C16806" s="319"/>
      <c r="D16806" s="319"/>
    </row>
    <row r="16807" spans="3:4">
      <c r="C16807" s="319"/>
      <c r="D16807" s="319"/>
    </row>
    <row r="16808" spans="3:4">
      <c r="C16808" s="319"/>
      <c r="D16808" s="319"/>
    </row>
    <row r="16809" spans="3:4">
      <c r="C16809" s="319"/>
      <c r="D16809" s="319"/>
    </row>
    <row r="16810" spans="3:4">
      <c r="C16810" s="319"/>
      <c r="D16810" s="319"/>
    </row>
    <row r="16811" spans="3:4">
      <c r="C16811" s="319"/>
      <c r="D16811" s="319"/>
    </row>
    <row r="16812" spans="3:4">
      <c r="C16812" s="319"/>
      <c r="D16812" s="319"/>
    </row>
    <row r="16813" spans="3:4">
      <c r="C16813" s="319"/>
      <c r="D16813" s="319"/>
    </row>
    <row r="16814" spans="3:4">
      <c r="C16814" s="319"/>
      <c r="D16814" s="319"/>
    </row>
    <row r="16815" spans="3:4">
      <c r="C16815" s="319"/>
      <c r="D16815" s="319"/>
    </row>
    <row r="16816" spans="3:4">
      <c r="C16816" s="319"/>
      <c r="D16816" s="319"/>
    </row>
    <row r="16817" spans="3:4">
      <c r="C16817" s="319"/>
      <c r="D16817" s="319"/>
    </row>
    <row r="16818" spans="3:4">
      <c r="C16818" s="319"/>
      <c r="D16818" s="319"/>
    </row>
    <row r="16819" spans="3:4">
      <c r="C16819" s="319"/>
      <c r="D16819" s="319"/>
    </row>
    <row r="16820" spans="3:4">
      <c r="C16820" s="319"/>
      <c r="D16820" s="319"/>
    </row>
    <row r="16821" spans="3:4">
      <c r="C16821" s="319"/>
      <c r="D16821" s="319"/>
    </row>
    <row r="16822" spans="3:4">
      <c r="C16822" s="319"/>
      <c r="D16822" s="319"/>
    </row>
    <row r="16823" spans="3:4">
      <c r="C16823" s="319"/>
      <c r="D16823" s="319"/>
    </row>
    <row r="16824" spans="3:4">
      <c r="C16824" s="319"/>
      <c r="D16824" s="319"/>
    </row>
    <row r="16825" spans="3:4">
      <c r="C16825" s="319"/>
      <c r="D16825" s="319"/>
    </row>
    <row r="16826" spans="3:4">
      <c r="C16826" s="319"/>
      <c r="D16826" s="319"/>
    </row>
    <row r="16827" spans="3:4">
      <c r="C16827" s="319"/>
      <c r="D16827" s="319"/>
    </row>
    <row r="16828" spans="3:4">
      <c r="C16828" s="319"/>
      <c r="D16828" s="319"/>
    </row>
    <row r="16829" spans="3:4">
      <c r="C16829" s="319"/>
      <c r="D16829" s="319"/>
    </row>
    <row r="16830" spans="3:4">
      <c r="C16830" s="319"/>
      <c r="D16830" s="319"/>
    </row>
    <row r="16831" spans="3:4">
      <c r="C16831" s="319"/>
      <c r="D16831" s="319"/>
    </row>
    <row r="16832" spans="3:4">
      <c r="C16832" s="319"/>
      <c r="D16832" s="319"/>
    </row>
    <row r="16833" spans="3:4">
      <c r="C16833" s="319"/>
      <c r="D16833" s="319"/>
    </row>
    <row r="16834" spans="3:4">
      <c r="C16834" s="319"/>
      <c r="D16834" s="319"/>
    </row>
    <row r="16835" spans="3:4">
      <c r="C16835" s="319"/>
      <c r="D16835" s="319"/>
    </row>
    <row r="16836" spans="3:4">
      <c r="C16836" s="319"/>
      <c r="D16836" s="319"/>
    </row>
    <row r="16837" spans="3:4">
      <c r="C16837" s="319"/>
      <c r="D16837" s="319"/>
    </row>
    <row r="16838" spans="3:4">
      <c r="C16838" s="319"/>
      <c r="D16838" s="319"/>
    </row>
    <row r="16839" spans="3:4">
      <c r="C16839" s="319"/>
      <c r="D16839" s="319"/>
    </row>
    <row r="16840" spans="3:4">
      <c r="C16840" s="319"/>
      <c r="D16840" s="319"/>
    </row>
    <row r="16841" spans="3:4">
      <c r="C16841" s="319"/>
      <c r="D16841" s="319"/>
    </row>
    <row r="16842" spans="3:4">
      <c r="C16842" s="319"/>
      <c r="D16842" s="319"/>
    </row>
    <row r="16843" spans="3:4">
      <c r="C16843" s="319"/>
      <c r="D16843" s="319"/>
    </row>
    <row r="16844" spans="3:4">
      <c r="C16844" s="319"/>
      <c r="D16844" s="319"/>
    </row>
    <row r="16845" spans="3:4">
      <c r="C16845" s="319"/>
      <c r="D16845" s="319"/>
    </row>
    <row r="16846" spans="3:4">
      <c r="C16846" s="319"/>
      <c r="D16846" s="319"/>
    </row>
    <row r="16847" spans="3:4">
      <c r="C16847" s="319"/>
      <c r="D16847" s="319"/>
    </row>
    <row r="16848" spans="3:4">
      <c r="C16848" s="319"/>
      <c r="D16848" s="319"/>
    </row>
    <row r="16849" spans="3:4">
      <c r="C16849" s="319"/>
      <c r="D16849" s="319"/>
    </row>
    <row r="16850" spans="3:4">
      <c r="C16850" s="319"/>
      <c r="D16850" s="319"/>
    </row>
    <row r="16851" spans="3:4">
      <c r="C16851" s="319"/>
      <c r="D16851" s="319"/>
    </row>
    <row r="16852" spans="3:4">
      <c r="C16852" s="319"/>
      <c r="D16852" s="319"/>
    </row>
    <row r="16853" spans="3:4">
      <c r="C16853" s="319"/>
      <c r="D16853" s="319"/>
    </row>
    <row r="16854" spans="3:4">
      <c r="C16854" s="319"/>
      <c r="D16854" s="319"/>
    </row>
    <row r="16855" spans="3:4">
      <c r="C16855" s="319"/>
      <c r="D16855" s="319"/>
    </row>
    <row r="16856" spans="3:4">
      <c r="C16856" s="319"/>
      <c r="D16856" s="319"/>
    </row>
    <row r="16857" spans="3:4">
      <c r="C16857" s="319"/>
      <c r="D16857" s="319"/>
    </row>
    <row r="16858" spans="3:4">
      <c r="C16858" s="319"/>
      <c r="D16858" s="319"/>
    </row>
    <row r="16859" spans="3:4">
      <c r="C16859" s="319"/>
      <c r="D16859" s="319"/>
    </row>
    <row r="16860" spans="3:4">
      <c r="C16860" s="319"/>
      <c r="D16860" s="319"/>
    </row>
    <row r="16861" spans="3:4">
      <c r="C16861" s="319"/>
      <c r="D16861" s="319"/>
    </row>
    <row r="16862" spans="3:4">
      <c r="C16862" s="319"/>
      <c r="D16862" s="319"/>
    </row>
    <row r="16863" spans="3:4">
      <c r="C16863" s="319"/>
      <c r="D16863" s="319"/>
    </row>
    <row r="16864" spans="3:4">
      <c r="C16864" s="319"/>
      <c r="D16864" s="319"/>
    </row>
    <row r="16865" spans="3:4">
      <c r="C16865" s="319"/>
      <c r="D16865" s="319"/>
    </row>
    <row r="16866" spans="3:4">
      <c r="C16866" s="319"/>
      <c r="D16866" s="319"/>
    </row>
    <row r="16867" spans="3:4">
      <c r="C16867" s="319"/>
      <c r="D16867" s="319"/>
    </row>
    <row r="16868" spans="3:4">
      <c r="C16868" s="319"/>
      <c r="D16868" s="319"/>
    </row>
    <row r="16869" spans="3:4">
      <c r="C16869" s="319"/>
      <c r="D16869" s="319"/>
    </row>
    <row r="16870" spans="3:4">
      <c r="C16870" s="319"/>
      <c r="D16870" s="319"/>
    </row>
    <row r="16871" spans="3:4">
      <c r="C16871" s="319"/>
      <c r="D16871" s="319"/>
    </row>
    <row r="16872" spans="3:4">
      <c r="C16872" s="319"/>
      <c r="D16872" s="319"/>
    </row>
    <row r="16873" spans="3:4">
      <c r="C16873" s="319"/>
      <c r="D16873" s="319"/>
    </row>
    <row r="16874" spans="3:4">
      <c r="C16874" s="319"/>
      <c r="D16874" s="319"/>
    </row>
    <row r="16875" spans="3:4">
      <c r="C16875" s="319"/>
      <c r="D16875" s="319"/>
    </row>
    <row r="16876" spans="3:4">
      <c r="C16876" s="319"/>
      <c r="D16876" s="319"/>
    </row>
    <row r="16877" spans="3:4">
      <c r="C16877" s="319"/>
      <c r="D16877" s="319"/>
    </row>
    <row r="16878" spans="3:4">
      <c r="C16878" s="319"/>
      <c r="D16878" s="319"/>
    </row>
    <row r="16879" spans="3:4">
      <c r="C16879" s="319"/>
      <c r="D16879" s="319"/>
    </row>
    <row r="16880" spans="3:4">
      <c r="C16880" s="319"/>
      <c r="D16880" s="319"/>
    </row>
    <row r="16881" spans="3:4">
      <c r="C16881" s="319"/>
      <c r="D16881" s="319"/>
    </row>
    <row r="16882" spans="3:4">
      <c r="C16882" s="319"/>
      <c r="D16882" s="319"/>
    </row>
    <row r="16883" spans="3:4">
      <c r="C16883" s="319"/>
      <c r="D16883" s="319"/>
    </row>
    <row r="16884" spans="3:4">
      <c r="C16884" s="319"/>
      <c r="D16884" s="319"/>
    </row>
    <row r="16885" spans="3:4">
      <c r="C16885" s="319"/>
      <c r="D16885" s="319"/>
    </row>
    <row r="16886" spans="3:4">
      <c r="C16886" s="319"/>
      <c r="D16886" s="319"/>
    </row>
    <row r="16887" spans="3:4">
      <c r="C16887" s="319"/>
      <c r="D16887" s="319"/>
    </row>
    <row r="16888" spans="3:4">
      <c r="C16888" s="319"/>
      <c r="D16888" s="319"/>
    </row>
    <row r="16889" spans="3:4">
      <c r="C16889" s="319"/>
      <c r="D16889" s="319"/>
    </row>
    <row r="16890" spans="3:4">
      <c r="C16890" s="319"/>
      <c r="D16890" s="319"/>
    </row>
    <row r="16891" spans="3:4">
      <c r="C16891" s="319"/>
      <c r="D16891" s="319"/>
    </row>
    <row r="16892" spans="3:4">
      <c r="C16892" s="319"/>
      <c r="D16892" s="319"/>
    </row>
    <row r="16893" spans="3:4">
      <c r="C16893" s="319"/>
      <c r="D16893" s="319"/>
    </row>
    <row r="16894" spans="3:4">
      <c r="C16894" s="319"/>
      <c r="D16894" s="319"/>
    </row>
    <row r="16895" spans="3:4">
      <c r="C16895" s="319"/>
      <c r="D16895" s="319"/>
    </row>
    <row r="16896" spans="3:4">
      <c r="C16896" s="319"/>
      <c r="D16896" s="319"/>
    </row>
    <row r="16897" spans="3:4">
      <c r="C16897" s="319"/>
      <c r="D16897" s="319"/>
    </row>
    <row r="16898" spans="3:4">
      <c r="C16898" s="319"/>
      <c r="D16898" s="319"/>
    </row>
    <row r="16899" spans="3:4">
      <c r="C16899" s="319"/>
      <c r="D16899" s="319"/>
    </row>
    <row r="16900" spans="3:4">
      <c r="C16900" s="319"/>
      <c r="D16900" s="319"/>
    </row>
    <row r="16901" spans="3:4">
      <c r="C16901" s="319"/>
      <c r="D16901" s="319"/>
    </row>
    <row r="16902" spans="3:4">
      <c r="C16902" s="319"/>
      <c r="D16902" s="319"/>
    </row>
    <row r="16903" spans="3:4">
      <c r="C16903" s="319"/>
      <c r="D16903" s="319"/>
    </row>
    <row r="16904" spans="3:4">
      <c r="C16904" s="319"/>
      <c r="D16904" s="319"/>
    </row>
    <row r="16905" spans="3:4">
      <c r="C16905" s="319"/>
      <c r="D16905" s="319"/>
    </row>
    <row r="16906" spans="3:4">
      <c r="C16906" s="319"/>
      <c r="D16906" s="319"/>
    </row>
    <row r="16907" spans="3:4">
      <c r="C16907" s="319"/>
      <c r="D16907" s="319"/>
    </row>
    <row r="16908" spans="3:4">
      <c r="C16908" s="319"/>
      <c r="D16908" s="319"/>
    </row>
    <row r="16909" spans="3:4">
      <c r="C16909" s="319"/>
      <c r="D16909" s="319"/>
    </row>
    <row r="16910" spans="3:4">
      <c r="C16910" s="319"/>
      <c r="D16910" s="319"/>
    </row>
    <row r="16911" spans="3:4">
      <c r="C16911" s="319"/>
      <c r="D16911" s="319"/>
    </row>
    <row r="16912" spans="3:4">
      <c r="C16912" s="319"/>
      <c r="D16912" s="319"/>
    </row>
    <row r="16913" spans="3:4">
      <c r="C16913" s="319"/>
      <c r="D16913" s="319"/>
    </row>
    <row r="16914" spans="3:4">
      <c r="C16914" s="319"/>
      <c r="D16914" s="319"/>
    </row>
    <row r="16915" spans="3:4">
      <c r="C16915" s="319"/>
      <c r="D16915" s="319"/>
    </row>
    <row r="16916" spans="3:4">
      <c r="C16916" s="319"/>
      <c r="D16916" s="319"/>
    </row>
    <row r="16917" spans="3:4">
      <c r="C16917" s="319"/>
      <c r="D16917" s="319"/>
    </row>
    <row r="16918" spans="3:4">
      <c r="C16918" s="319"/>
      <c r="D16918" s="319"/>
    </row>
    <row r="16919" spans="3:4">
      <c r="C16919" s="319"/>
      <c r="D16919" s="319"/>
    </row>
    <row r="16920" spans="3:4">
      <c r="C16920" s="319"/>
      <c r="D16920" s="319"/>
    </row>
    <row r="16921" spans="3:4">
      <c r="C16921" s="319"/>
      <c r="D16921" s="319"/>
    </row>
    <row r="16922" spans="3:4">
      <c r="C16922" s="319"/>
      <c r="D16922" s="319"/>
    </row>
    <row r="16923" spans="3:4">
      <c r="C16923" s="319"/>
      <c r="D16923" s="319"/>
    </row>
    <row r="16924" spans="3:4">
      <c r="C16924" s="319"/>
      <c r="D16924" s="319"/>
    </row>
    <row r="16925" spans="3:4">
      <c r="C16925" s="319"/>
      <c r="D16925" s="319"/>
    </row>
    <row r="16926" spans="3:4">
      <c r="C16926" s="319"/>
      <c r="D16926" s="319"/>
    </row>
    <row r="16927" spans="3:4">
      <c r="C16927" s="319"/>
      <c r="D16927" s="319"/>
    </row>
    <row r="16928" spans="3:4">
      <c r="C16928" s="319"/>
      <c r="D16928" s="319"/>
    </row>
    <row r="16929" spans="3:4">
      <c r="C16929" s="319"/>
      <c r="D16929" s="319"/>
    </row>
    <row r="16930" spans="3:4">
      <c r="C16930" s="319"/>
      <c r="D16930" s="319"/>
    </row>
    <row r="16931" spans="3:4">
      <c r="C16931" s="319"/>
      <c r="D16931" s="319"/>
    </row>
    <row r="16932" spans="3:4">
      <c r="C16932" s="319"/>
      <c r="D16932" s="319"/>
    </row>
    <row r="16933" spans="3:4">
      <c r="C16933" s="319"/>
      <c r="D16933" s="319"/>
    </row>
    <row r="16934" spans="3:4">
      <c r="C16934" s="319"/>
      <c r="D16934" s="319"/>
    </row>
    <row r="16935" spans="3:4">
      <c r="C16935" s="319"/>
      <c r="D16935" s="319"/>
    </row>
    <row r="16936" spans="3:4">
      <c r="C16936" s="319"/>
      <c r="D16936" s="319"/>
    </row>
    <row r="16937" spans="3:4">
      <c r="C16937" s="319"/>
      <c r="D16937" s="319"/>
    </row>
    <row r="16938" spans="3:4">
      <c r="C16938" s="319"/>
      <c r="D16938" s="319"/>
    </row>
    <row r="16939" spans="3:4">
      <c r="C16939" s="319"/>
      <c r="D16939" s="319"/>
    </row>
    <row r="16940" spans="3:4">
      <c r="C16940" s="319"/>
      <c r="D16940" s="319"/>
    </row>
    <row r="16941" spans="3:4">
      <c r="C16941" s="319"/>
      <c r="D16941" s="319"/>
    </row>
    <row r="16942" spans="3:4">
      <c r="C16942" s="319"/>
      <c r="D16942" s="319"/>
    </row>
    <row r="16943" spans="3:4">
      <c r="C16943" s="319"/>
      <c r="D16943" s="319"/>
    </row>
    <row r="16944" spans="3:4">
      <c r="C16944" s="319"/>
      <c r="D16944" s="319"/>
    </row>
    <row r="16945" spans="3:4">
      <c r="C16945" s="319"/>
      <c r="D16945" s="319"/>
    </row>
    <row r="16946" spans="3:4">
      <c r="C16946" s="319"/>
      <c r="D16946" s="319"/>
    </row>
    <row r="16947" spans="3:4">
      <c r="C16947" s="319"/>
      <c r="D16947" s="319"/>
    </row>
    <row r="16948" spans="3:4">
      <c r="C16948" s="319"/>
      <c r="D16948" s="319"/>
    </row>
    <row r="16949" spans="3:4">
      <c r="C16949" s="319"/>
      <c r="D16949" s="319"/>
    </row>
    <row r="16950" spans="3:4">
      <c r="C16950" s="319"/>
      <c r="D16950" s="319"/>
    </row>
    <row r="16951" spans="3:4">
      <c r="C16951" s="319"/>
      <c r="D16951" s="319"/>
    </row>
    <row r="16952" spans="3:4">
      <c r="C16952" s="319"/>
      <c r="D16952" s="319"/>
    </row>
    <row r="16953" spans="3:4">
      <c r="C16953" s="319"/>
      <c r="D16953" s="319"/>
    </row>
    <row r="16954" spans="3:4">
      <c r="C16954" s="319"/>
      <c r="D16954" s="319"/>
    </row>
    <row r="16955" spans="3:4">
      <c r="C16955" s="319"/>
      <c r="D16955" s="319"/>
    </row>
    <row r="16956" spans="3:4">
      <c r="C16956" s="319"/>
      <c r="D16956" s="319"/>
    </row>
    <row r="16957" spans="3:4">
      <c r="C16957" s="319"/>
      <c r="D16957" s="319"/>
    </row>
    <row r="16958" spans="3:4">
      <c r="C16958" s="319"/>
      <c r="D16958" s="319"/>
    </row>
    <row r="16959" spans="3:4">
      <c r="C16959" s="319"/>
      <c r="D16959" s="319"/>
    </row>
    <row r="16960" spans="3:4">
      <c r="C16960" s="319"/>
      <c r="D16960" s="319"/>
    </row>
    <row r="16961" spans="3:4">
      <c r="C16961" s="319"/>
      <c r="D16961" s="319"/>
    </row>
    <row r="16962" spans="3:4">
      <c r="C16962" s="319"/>
      <c r="D16962" s="319"/>
    </row>
    <row r="16963" spans="3:4">
      <c r="C16963" s="319"/>
      <c r="D16963" s="319"/>
    </row>
    <row r="16964" spans="3:4">
      <c r="C16964" s="319"/>
      <c r="D16964" s="319"/>
    </row>
    <row r="16965" spans="3:4">
      <c r="C16965" s="319"/>
      <c r="D16965" s="319"/>
    </row>
    <row r="16966" spans="3:4">
      <c r="C16966" s="319"/>
      <c r="D16966" s="319"/>
    </row>
    <row r="16967" spans="3:4">
      <c r="C16967" s="319"/>
      <c r="D16967" s="319"/>
    </row>
    <row r="16968" spans="3:4">
      <c r="C16968" s="319"/>
      <c r="D16968" s="319"/>
    </row>
    <row r="16969" spans="3:4">
      <c r="C16969" s="319"/>
      <c r="D16969" s="319"/>
    </row>
    <row r="16970" spans="3:4">
      <c r="C16970" s="319"/>
      <c r="D16970" s="319"/>
    </row>
    <row r="16971" spans="3:4">
      <c r="C16971" s="319"/>
      <c r="D16971" s="319"/>
    </row>
    <row r="16972" spans="3:4">
      <c r="C16972" s="319"/>
      <c r="D16972" s="319"/>
    </row>
    <row r="16973" spans="3:4">
      <c r="C16973" s="319"/>
      <c r="D16973" s="319"/>
    </row>
    <row r="16974" spans="3:4">
      <c r="C16974" s="319"/>
      <c r="D16974" s="319"/>
    </row>
    <row r="16975" spans="3:4">
      <c r="C16975" s="319"/>
      <c r="D16975" s="319"/>
    </row>
    <row r="16976" spans="3:4">
      <c r="C16976" s="319"/>
      <c r="D16976" s="319"/>
    </row>
    <row r="16977" spans="3:4">
      <c r="C16977" s="319"/>
      <c r="D16977" s="319"/>
    </row>
    <row r="16978" spans="3:4">
      <c r="C16978" s="319"/>
      <c r="D16978" s="319"/>
    </row>
    <row r="16979" spans="3:4">
      <c r="C16979" s="319"/>
      <c r="D16979" s="319"/>
    </row>
    <row r="16980" spans="3:4">
      <c r="C16980" s="319"/>
      <c r="D16980" s="319"/>
    </row>
    <row r="16981" spans="3:4">
      <c r="C16981" s="319"/>
      <c r="D16981" s="319"/>
    </row>
    <row r="16982" spans="3:4">
      <c r="C16982" s="319"/>
      <c r="D16982" s="319"/>
    </row>
    <row r="16983" spans="3:4">
      <c r="C16983" s="319"/>
      <c r="D16983" s="319"/>
    </row>
    <row r="16984" spans="3:4">
      <c r="C16984" s="319"/>
      <c r="D16984" s="319"/>
    </row>
    <row r="16985" spans="3:4">
      <c r="C16985" s="319"/>
      <c r="D16985" s="319"/>
    </row>
    <row r="16986" spans="3:4">
      <c r="C16986" s="319"/>
      <c r="D16986" s="319"/>
    </row>
    <row r="16987" spans="3:4">
      <c r="C16987" s="319"/>
      <c r="D16987" s="319"/>
    </row>
    <row r="16988" spans="3:4">
      <c r="C16988" s="319"/>
      <c r="D16988" s="319"/>
    </row>
    <row r="16989" spans="3:4">
      <c r="C16989" s="319"/>
      <c r="D16989" s="319"/>
    </row>
    <row r="16990" spans="3:4">
      <c r="C16990" s="319"/>
      <c r="D16990" s="319"/>
    </row>
    <row r="16991" spans="3:4">
      <c r="C16991" s="319"/>
      <c r="D16991" s="319"/>
    </row>
    <row r="16992" spans="3:4">
      <c r="C16992" s="319"/>
      <c r="D16992" s="319"/>
    </row>
    <row r="16993" spans="3:4">
      <c r="C16993" s="319"/>
      <c r="D16993" s="319"/>
    </row>
    <row r="16994" spans="3:4">
      <c r="C16994" s="319"/>
      <c r="D16994" s="319"/>
    </row>
    <row r="16995" spans="3:4">
      <c r="C16995" s="319"/>
      <c r="D16995" s="319"/>
    </row>
    <row r="16996" spans="3:4">
      <c r="C16996" s="319"/>
      <c r="D16996" s="319"/>
    </row>
    <row r="16997" spans="3:4">
      <c r="C16997" s="319"/>
      <c r="D16997" s="319"/>
    </row>
    <row r="16998" spans="3:4">
      <c r="C16998" s="319"/>
      <c r="D16998" s="319"/>
    </row>
    <row r="16999" spans="3:4">
      <c r="C16999" s="319"/>
      <c r="D16999" s="319"/>
    </row>
    <row r="17000" spans="3:4">
      <c r="C17000" s="319"/>
      <c r="D17000" s="319"/>
    </row>
    <row r="17001" spans="3:4">
      <c r="C17001" s="319"/>
      <c r="D17001" s="319"/>
    </row>
    <row r="17002" spans="3:4">
      <c r="C17002" s="319"/>
      <c r="D17002" s="319"/>
    </row>
    <row r="17003" spans="3:4">
      <c r="C17003" s="319"/>
      <c r="D17003" s="319"/>
    </row>
    <row r="17004" spans="3:4">
      <c r="C17004" s="319"/>
      <c r="D17004" s="319"/>
    </row>
    <row r="17005" spans="3:4">
      <c r="C17005" s="319"/>
      <c r="D17005" s="319"/>
    </row>
    <row r="17006" spans="3:4">
      <c r="C17006" s="319"/>
      <c r="D17006" s="319"/>
    </row>
    <row r="17007" spans="3:4">
      <c r="C17007" s="319"/>
      <c r="D17007" s="319"/>
    </row>
    <row r="17008" spans="3:4">
      <c r="C17008" s="319"/>
      <c r="D17008" s="319"/>
    </row>
    <row r="17009" spans="3:4">
      <c r="C17009" s="319"/>
      <c r="D17009" s="319"/>
    </row>
    <row r="17010" spans="3:4">
      <c r="C17010" s="319"/>
      <c r="D17010" s="319"/>
    </row>
    <row r="17011" spans="3:4">
      <c r="C17011" s="319"/>
      <c r="D17011" s="319"/>
    </row>
    <row r="17012" spans="3:4">
      <c r="C17012" s="319"/>
      <c r="D17012" s="319"/>
    </row>
    <row r="17013" spans="3:4">
      <c r="C17013" s="319"/>
      <c r="D17013" s="319"/>
    </row>
    <row r="17014" spans="3:4">
      <c r="C17014" s="319"/>
      <c r="D17014" s="319"/>
    </row>
    <row r="17015" spans="3:4">
      <c r="C17015" s="319"/>
      <c r="D17015" s="319"/>
    </row>
    <row r="17016" spans="3:4">
      <c r="C17016" s="319"/>
      <c r="D17016" s="319"/>
    </row>
    <row r="17017" spans="3:4">
      <c r="C17017" s="319"/>
      <c r="D17017" s="319"/>
    </row>
    <row r="17018" spans="3:4">
      <c r="C17018" s="319"/>
      <c r="D17018" s="319"/>
    </row>
    <row r="17019" spans="3:4">
      <c r="C17019" s="319"/>
      <c r="D17019" s="319"/>
    </row>
    <row r="17020" spans="3:4">
      <c r="C17020" s="319"/>
      <c r="D17020" s="319"/>
    </row>
    <row r="17021" spans="3:4">
      <c r="C17021" s="319"/>
      <c r="D17021" s="319"/>
    </row>
    <row r="17022" spans="3:4">
      <c r="C17022" s="319"/>
      <c r="D17022" s="319"/>
    </row>
    <row r="17023" spans="3:4">
      <c r="C17023" s="319"/>
      <c r="D17023" s="319"/>
    </row>
    <row r="17024" spans="3:4">
      <c r="C17024" s="319"/>
      <c r="D17024" s="319"/>
    </row>
    <row r="17025" spans="3:4">
      <c r="C17025" s="319"/>
      <c r="D17025" s="319"/>
    </row>
    <row r="17026" spans="3:4">
      <c r="C17026" s="319"/>
      <c r="D17026" s="319"/>
    </row>
    <row r="17027" spans="3:4">
      <c r="C17027" s="319"/>
      <c r="D17027" s="319"/>
    </row>
    <row r="17028" spans="3:4">
      <c r="C17028" s="319"/>
      <c r="D17028" s="319"/>
    </row>
    <row r="17029" spans="3:4">
      <c r="C17029" s="319"/>
      <c r="D17029" s="319"/>
    </row>
    <row r="17030" spans="3:4">
      <c r="C17030" s="319"/>
      <c r="D17030" s="319"/>
    </row>
    <row r="17031" spans="3:4">
      <c r="C17031" s="319"/>
      <c r="D17031" s="319"/>
    </row>
    <row r="17032" spans="3:4">
      <c r="C17032" s="319"/>
      <c r="D17032" s="319"/>
    </row>
    <row r="17033" spans="3:4">
      <c r="C17033" s="319"/>
      <c r="D17033" s="319"/>
    </row>
    <row r="17034" spans="3:4">
      <c r="C17034" s="319"/>
      <c r="D17034" s="319"/>
    </row>
    <row r="17035" spans="3:4">
      <c r="C17035" s="319"/>
      <c r="D17035" s="319"/>
    </row>
    <row r="17036" spans="3:4">
      <c r="C17036" s="319"/>
      <c r="D17036" s="319"/>
    </row>
    <row r="17037" spans="3:4">
      <c r="C17037" s="319"/>
      <c r="D17037" s="319"/>
    </row>
    <row r="17038" spans="3:4">
      <c r="C17038" s="319"/>
      <c r="D17038" s="319"/>
    </row>
    <row r="17039" spans="3:4">
      <c r="C17039" s="319"/>
      <c r="D17039" s="319"/>
    </row>
    <row r="17040" spans="3:4">
      <c r="C17040" s="319"/>
      <c r="D17040" s="319"/>
    </row>
    <row r="17041" spans="3:4">
      <c r="C17041" s="319"/>
      <c r="D17041" s="319"/>
    </row>
    <row r="17042" spans="3:4">
      <c r="C17042" s="319"/>
      <c r="D17042" s="319"/>
    </row>
    <row r="17043" spans="3:4">
      <c r="C17043" s="319"/>
      <c r="D17043" s="319"/>
    </row>
    <row r="17044" spans="3:4">
      <c r="C17044" s="319"/>
      <c r="D17044" s="319"/>
    </row>
    <row r="17045" spans="3:4">
      <c r="C17045" s="319"/>
      <c r="D17045" s="319"/>
    </row>
    <row r="17046" spans="3:4">
      <c r="C17046" s="319"/>
      <c r="D17046" s="319"/>
    </row>
    <row r="17047" spans="3:4">
      <c r="C17047" s="319"/>
      <c r="D17047" s="319"/>
    </row>
    <row r="17048" spans="3:4">
      <c r="C17048" s="319"/>
      <c r="D17048" s="319"/>
    </row>
    <row r="17049" spans="3:4">
      <c r="C17049" s="319"/>
      <c r="D17049" s="319"/>
    </row>
    <row r="17050" spans="3:4">
      <c r="C17050" s="319"/>
      <c r="D17050" s="319"/>
    </row>
    <row r="17051" spans="3:4">
      <c r="C17051" s="319"/>
      <c r="D17051" s="319"/>
    </row>
    <row r="17052" spans="3:4">
      <c r="C17052" s="319"/>
      <c r="D17052" s="319"/>
    </row>
    <row r="17053" spans="3:4">
      <c r="C17053" s="319"/>
      <c r="D17053" s="319"/>
    </row>
    <row r="17054" spans="3:4">
      <c r="C17054" s="319"/>
      <c r="D17054" s="319"/>
    </row>
    <row r="17055" spans="3:4">
      <c r="C17055" s="319"/>
      <c r="D17055" s="319"/>
    </row>
    <row r="17056" spans="3:4">
      <c r="C17056" s="319"/>
      <c r="D17056" s="319"/>
    </row>
    <row r="17057" spans="3:4">
      <c r="C17057" s="319"/>
      <c r="D17057" s="319"/>
    </row>
    <row r="17058" spans="3:4">
      <c r="C17058" s="319"/>
      <c r="D17058" s="319"/>
    </row>
    <row r="17059" spans="3:4">
      <c r="C17059" s="319"/>
      <c r="D17059" s="319"/>
    </row>
    <row r="17060" spans="3:4">
      <c r="C17060" s="319"/>
      <c r="D17060" s="319"/>
    </row>
    <row r="17061" spans="3:4">
      <c r="C17061" s="319"/>
      <c r="D17061" s="319"/>
    </row>
    <row r="17062" spans="3:4">
      <c r="C17062" s="319"/>
      <c r="D17062" s="319"/>
    </row>
    <row r="17063" spans="3:4">
      <c r="C17063" s="319"/>
      <c r="D17063" s="319"/>
    </row>
    <row r="17064" spans="3:4">
      <c r="C17064" s="319"/>
      <c r="D17064" s="319"/>
    </row>
    <row r="17065" spans="3:4">
      <c r="C17065" s="319"/>
      <c r="D17065" s="319"/>
    </row>
    <row r="17066" spans="3:4">
      <c r="C17066" s="319"/>
      <c r="D17066" s="319"/>
    </row>
    <row r="17067" spans="3:4">
      <c r="C17067" s="319"/>
      <c r="D17067" s="319"/>
    </row>
    <row r="17068" spans="3:4">
      <c r="C17068" s="319"/>
      <c r="D17068" s="319"/>
    </row>
    <row r="17069" spans="3:4">
      <c r="C17069" s="319"/>
      <c r="D17069" s="319"/>
    </row>
    <row r="17070" spans="3:4">
      <c r="C17070" s="319"/>
      <c r="D17070" s="319"/>
    </row>
    <row r="17071" spans="3:4">
      <c r="C17071" s="319"/>
      <c r="D17071" s="319"/>
    </row>
    <row r="17072" spans="3:4">
      <c r="C17072" s="319"/>
      <c r="D17072" s="319"/>
    </row>
    <row r="17073" spans="3:4">
      <c r="C17073" s="319"/>
      <c r="D17073" s="319"/>
    </row>
    <row r="17074" spans="3:4">
      <c r="C17074" s="319"/>
      <c r="D17074" s="319"/>
    </row>
    <row r="17075" spans="3:4">
      <c r="C17075" s="319"/>
      <c r="D17075" s="319"/>
    </row>
    <row r="17076" spans="3:4">
      <c r="C17076" s="319"/>
      <c r="D17076" s="319"/>
    </row>
    <row r="17077" spans="3:4">
      <c r="C17077" s="319"/>
      <c r="D17077" s="319"/>
    </row>
    <row r="17078" spans="3:4">
      <c r="C17078" s="319"/>
      <c r="D17078" s="319"/>
    </row>
    <row r="17079" spans="3:4">
      <c r="C17079" s="319"/>
      <c r="D17079" s="319"/>
    </row>
    <row r="17080" spans="3:4">
      <c r="C17080" s="319"/>
      <c r="D17080" s="319"/>
    </row>
    <row r="17081" spans="3:4">
      <c r="C17081" s="319"/>
      <c r="D17081" s="319"/>
    </row>
    <row r="17082" spans="3:4">
      <c r="C17082" s="319"/>
      <c r="D17082" s="319"/>
    </row>
    <row r="17083" spans="3:4">
      <c r="C17083" s="319"/>
      <c r="D17083" s="319"/>
    </row>
    <row r="17084" spans="3:4">
      <c r="C17084" s="319"/>
      <c r="D17084" s="319"/>
    </row>
    <row r="17085" spans="3:4">
      <c r="C17085" s="319"/>
      <c r="D17085" s="319"/>
    </row>
    <row r="17086" spans="3:4">
      <c r="C17086" s="319"/>
      <c r="D17086" s="319"/>
    </row>
    <row r="17087" spans="3:4">
      <c r="C17087" s="319"/>
      <c r="D17087" s="319"/>
    </row>
    <row r="17088" spans="3:4">
      <c r="C17088" s="319"/>
      <c r="D17088" s="319"/>
    </row>
    <row r="17089" spans="3:4">
      <c r="C17089" s="319"/>
      <c r="D17089" s="319"/>
    </row>
    <row r="17090" spans="3:4">
      <c r="C17090" s="319"/>
      <c r="D17090" s="319"/>
    </row>
    <row r="17091" spans="3:4">
      <c r="C17091" s="319"/>
      <c r="D17091" s="319"/>
    </row>
    <row r="17092" spans="3:4">
      <c r="C17092" s="319"/>
      <c r="D17092" s="319"/>
    </row>
    <row r="17093" spans="3:4">
      <c r="C17093" s="319"/>
      <c r="D17093" s="319"/>
    </row>
    <row r="17094" spans="3:4">
      <c r="C17094" s="319"/>
      <c r="D17094" s="319"/>
    </row>
    <row r="17095" spans="3:4">
      <c r="C17095" s="319"/>
      <c r="D17095" s="319"/>
    </row>
    <row r="17096" spans="3:4">
      <c r="C17096" s="319"/>
      <c r="D17096" s="319"/>
    </row>
    <row r="17097" spans="3:4">
      <c r="C17097" s="319"/>
      <c r="D17097" s="319"/>
    </row>
    <row r="17098" spans="3:4">
      <c r="C17098" s="319"/>
      <c r="D17098" s="319"/>
    </row>
    <row r="17099" spans="3:4">
      <c r="C17099" s="319"/>
      <c r="D17099" s="319"/>
    </row>
    <row r="17100" spans="3:4">
      <c r="C17100" s="319"/>
      <c r="D17100" s="319"/>
    </row>
    <row r="17101" spans="3:4">
      <c r="C17101" s="319"/>
      <c r="D17101" s="319"/>
    </row>
    <row r="17102" spans="3:4">
      <c r="C17102" s="319"/>
      <c r="D17102" s="319"/>
    </row>
    <row r="17103" spans="3:4">
      <c r="C17103" s="319"/>
      <c r="D17103" s="319"/>
    </row>
    <row r="17104" spans="3:4">
      <c r="C17104" s="319"/>
      <c r="D17104" s="319"/>
    </row>
    <row r="17105" spans="3:4">
      <c r="C17105" s="319"/>
      <c r="D17105" s="319"/>
    </row>
    <row r="17106" spans="3:4">
      <c r="C17106" s="319"/>
      <c r="D17106" s="319"/>
    </row>
    <row r="17107" spans="3:4">
      <c r="C17107" s="319"/>
      <c r="D17107" s="319"/>
    </row>
    <row r="17108" spans="3:4">
      <c r="C17108" s="319"/>
      <c r="D17108" s="319"/>
    </row>
    <row r="17109" spans="3:4">
      <c r="C17109" s="319"/>
      <c r="D17109" s="319"/>
    </row>
    <row r="17110" spans="3:4">
      <c r="C17110" s="319"/>
      <c r="D17110" s="319"/>
    </row>
    <row r="17111" spans="3:4">
      <c r="C17111" s="319"/>
      <c r="D17111" s="319"/>
    </row>
    <row r="17112" spans="3:4">
      <c r="C17112" s="319"/>
      <c r="D17112" s="319"/>
    </row>
    <row r="17113" spans="3:4">
      <c r="C17113" s="319"/>
      <c r="D17113" s="319"/>
    </row>
    <row r="17114" spans="3:4">
      <c r="C17114" s="319"/>
      <c r="D17114" s="319"/>
    </row>
    <row r="17115" spans="3:4">
      <c r="C17115" s="319"/>
      <c r="D17115" s="319"/>
    </row>
    <row r="17116" spans="3:4">
      <c r="C17116" s="319"/>
      <c r="D17116" s="319"/>
    </row>
    <row r="17117" spans="3:4">
      <c r="C17117" s="319"/>
      <c r="D17117" s="319"/>
    </row>
    <row r="17118" spans="3:4">
      <c r="C17118" s="319"/>
      <c r="D17118" s="319"/>
    </row>
    <row r="17119" spans="3:4">
      <c r="C17119" s="319"/>
      <c r="D17119" s="319"/>
    </row>
    <row r="17120" spans="3:4">
      <c r="C17120" s="319"/>
      <c r="D17120" s="319"/>
    </row>
    <row r="17121" spans="3:4">
      <c r="C17121" s="319"/>
      <c r="D17121" s="319"/>
    </row>
    <row r="17122" spans="3:4">
      <c r="C17122" s="319"/>
      <c r="D17122" s="319"/>
    </row>
    <row r="17123" spans="3:4">
      <c r="C17123" s="319"/>
      <c r="D17123" s="319"/>
    </row>
    <row r="17124" spans="3:4">
      <c r="C17124" s="319"/>
      <c r="D17124" s="319"/>
    </row>
    <row r="17125" spans="3:4">
      <c r="C17125" s="319"/>
      <c r="D17125" s="319"/>
    </row>
    <row r="17126" spans="3:4">
      <c r="C17126" s="319"/>
      <c r="D17126" s="319"/>
    </row>
    <row r="17127" spans="3:4">
      <c r="C17127" s="319"/>
      <c r="D17127" s="319"/>
    </row>
    <row r="17128" spans="3:4">
      <c r="C17128" s="319"/>
      <c r="D17128" s="319"/>
    </row>
    <row r="17129" spans="3:4">
      <c r="C17129" s="319"/>
      <c r="D17129" s="319"/>
    </row>
    <row r="17130" spans="3:4">
      <c r="C17130" s="319"/>
      <c r="D17130" s="319"/>
    </row>
    <row r="17131" spans="3:4">
      <c r="C17131" s="319"/>
      <c r="D17131" s="319"/>
    </row>
    <row r="17132" spans="3:4">
      <c r="C17132" s="319"/>
      <c r="D17132" s="319"/>
    </row>
    <row r="17133" spans="3:4">
      <c r="C17133" s="319"/>
      <c r="D17133" s="319"/>
    </row>
    <row r="17134" spans="3:4">
      <c r="C17134" s="319"/>
      <c r="D17134" s="319"/>
    </row>
    <row r="17135" spans="3:4">
      <c r="C17135" s="319"/>
      <c r="D17135" s="319"/>
    </row>
    <row r="17136" spans="3:4">
      <c r="C17136" s="319"/>
      <c r="D17136" s="319"/>
    </row>
    <row r="17137" spans="3:4">
      <c r="C17137" s="319"/>
      <c r="D17137" s="319"/>
    </row>
    <row r="17138" spans="3:4">
      <c r="C17138" s="319"/>
      <c r="D17138" s="319"/>
    </row>
    <row r="17139" spans="3:4">
      <c r="C17139" s="319"/>
      <c r="D17139" s="319"/>
    </row>
    <row r="17140" spans="3:4">
      <c r="C17140" s="319"/>
      <c r="D17140" s="319"/>
    </row>
    <row r="17141" spans="3:4">
      <c r="C17141" s="319"/>
      <c r="D17141" s="319"/>
    </row>
    <row r="17142" spans="3:4">
      <c r="C17142" s="319"/>
      <c r="D17142" s="319"/>
    </row>
    <row r="17143" spans="3:4">
      <c r="C17143" s="319"/>
      <c r="D17143" s="319"/>
    </row>
    <row r="17144" spans="3:4">
      <c r="C17144" s="319"/>
      <c r="D17144" s="319"/>
    </row>
    <row r="17145" spans="3:4">
      <c r="C17145" s="319"/>
      <c r="D17145" s="319"/>
    </row>
    <row r="17146" spans="3:4">
      <c r="C17146" s="319"/>
      <c r="D17146" s="319"/>
    </row>
    <row r="17147" spans="3:4">
      <c r="C17147" s="319"/>
      <c r="D17147" s="319"/>
    </row>
    <row r="17148" spans="3:4">
      <c r="C17148" s="319"/>
      <c r="D17148" s="319"/>
    </row>
    <row r="17149" spans="3:4">
      <c r="C17149" s="319"/>
      <c r="D17149" s="319"/>
    </row>
    <row r="17150" spans="3:4">
      <c r="C17150" s="319"/>
      <c r="D17150" s="319"/>
    </row>
    <row r="17151" spans="3:4">
      <c r="C17151" s="319"/>
      <c r="D17151" s="319"/>
    </row>
    <row r="17152" spans="3:4">
      <c r="C17152" s="319"/>
      <c r="D17152" s="319"/>
    </row>
    <row r="17153" spans="3:4">
      <c r="C17153" s="319"/>
      <c r="D17153" s="319"/>
    </row>
    <row r="17154" spans="3:4">
      <c r="C17154" s="319"/>
      <c r="D17154" s="319"/>
    </row>
    <row r="17155" spans="3:4">
      <c r="C17155" s="319"/>
      <c r="D17155" s="319"/>
    </row>
    <row r="17156" spans="3:4">
      <c r="C17156" s="319"/>
      <c r="D17156" s="319"/>
    </row>
    <row r="17157" spans="3:4">
      <c r="C17157" s="319"/>
      <c r="D17157" s="319"/>
    </row>
    <row r="17158" spans="3:4">
      <c r="C17158" s="319"/>
      <c r="D17158" s="319"/>
    </row>
    <row r="17159" spans="3:4">
      <c r="C17159" s="319"/>
      <c r="D17159" s="319"/>
    </row>
    <row r="17160" spans="3:4">
      <c r="C17160" s="319"/>
      <c r="D17160" s="319"/>
    </row>
    <row r="17161" spans="3:4">
      <c r="C17161" s="319"/>
      <c r="D17161" s="319"/>
    </row>
    <row r="17162" spans="3:4">
      <c r="C17162" s="319"/>
      <c r="D17162" s="319"/>
    </row>
    <row r="17163" spans="3:4">
      <c r="C17163" s="319"/>
      <c r="D17163" s="319"/>
    </row>
    <row r="17164" spans="3:4">
      <c r="C17164" s="319"/>
      <c r="D17164" s="319"/>
    </row>
    <row r="17165" spans="3:4">
      <c r="C17165" s="319"/>
      <c r="D17165" s="319"/>
    </row>
    <row r="17166" spans="3:4">
      <c r="C17166" s="319"/>
      <c r="D17166" s="319"/>
    </row>
    <row r="17167" spans="3:4">
      <c r="C17167" s="319"/>
      <c r="D17167" s="319"/>
    </row>
    <row r="17168" spans="3:4">
      <c r="C17168" s="319"/>
      <c r="D17168" s="319"/>
    </row>
    <row r="17169" spans="3:4">
      <c r="C17169" s="319"/>
      <c r="D17169" s="319"/>
    </row>
    <row r="17170" spans="3:4">
      <c r="C17170" s="319"/>
      <c r="D17170" s="319"/>
    </row>
    <row r="17171" spans="3:4">
      <c r="C17171" s="319"/>
      <c r="D17171" s="319"/>
    </row>
    <row r="17172" spans="3:4">
      <c r="C17172" s="319"/>
      <c r="D17172" s="319"/>
    </row>
    <row r="17173" spans="3:4">
      <c r="C17173" s="319"/>
      <c r="D17173" s="319"/>
    </row>
    <row r="17174" spans="3:4">
      <c r="C17174" s="319"/>
      <c r="D17174" s="319"/>
    </row>
    <row r="17175" spans="3:4">
      <c r="C17175" s="319"/>
      <c r="D17175" s="319"/>
    </row>
    <row r="17176" spans="3:4">
      <c r="C17176" s="319"/>
      <c r="D17176" s="319"/>
    </row>
    <row r="17177" spans="3:4">
      <c r="C17177" s="319"/>
      <c r="D17177" s="319"/>
    </row>
    <row r="17178" spans="3:4">
      <c r="C17178" s="319"/>
      <c r="D17178" s="319"/>
    </row>
    <row r="17179" spans="3:4">
      <c r="C17179" s="319"/>
      <c r="D17179" s="319"/>
    </row>
    <row r="17180" spans="3:4">
      <c r="C17180" s="319"/>
      <c r="D17180" s="319"/>
    </row>
    <row r="17181" spans="3:4">
      <c r="C17181" s="319"/>
      <c r="D17181" s="319"/>
    </row>
    <row r="17182" spans="3:4">
      <c r="C17182" s="319"/>
      <c r="D17182" s="319"/>
    </row>
    <row r="17183" spans="3:4">
      <c r="C17183" s="319"/>
      <c r="D17183" s="319"/>
    </row>
    <row r="17184" spans="3:4">
      <c r="C17184" s="319"/>
      <c r="D17184" s="319"/>
    </row>
    <row r="17185" spans="3:4">
      <c r="C17185" s="319"/>
      <c r="D17185" s="319"/>
    </row>
    <row r="17186" spans="3:4">
      <c r="C17186" s="319"/>
      <c r="D17186" s="319"/>
    </row>
    <row r="17187" spans="3:4">
      <c r="C17187" s="319"/>
      <c r="D17187" s="319"/>
    </row>
    <row r="17188" spans="3:4">
      <c r="C17188" s="319"/>
      <c r="D17188" s="319"/>
    </row>
    <row r="17189" spans="3:4">
      <c r="C17189" s="319"/>
      <c r="D17189" s="319"/>
    </row>
    <row r="17190" spans="3:4">
      <c r="C17190" s="319"/>
      <c r="D17190" s="319"/>
    </row>
    <row r="17191" spans="3:4">
      <c r="C17191" s="319"/>
      <c r="D17191" s="319"/>
    </row>
    <row r="17192" spans="3:4">
      <c r="C17192" s="319"/>
      <c r="D17192" s="319"/>
    </row>
    <row r="17193" spans="3:4">
      <c r="C17193" s="319"/>
      <c r="D17193" s="319"/>
    </row>
    <row r="17194" spans="3:4">
      <c r="C17194" s="319"/>
      <c r="D17194" s="319"/>
    </row>
    <row r="17195" spans="3:4">
      <c r="C17195" s="319"/>
      <c r="D17195" s="319"/>
    </row>
    <row r="17196" spans="3:4">
      <c r="C17196" s="319"/>
      <c r="D17196" s="319"/>
    </row>
    <row r="17197" spans="3:4">
      <c r="C17197" s="319"/>
      <c r="D17197" s="319"/>
    </row>
    <row r="17198" spans="3:4">
      <c r="C17198" s="319"/>
      <c r="D17198" s="319"/>
    </row>
    <row r="17199" spans="3:4">
      <c r="C17199" s="319"/>
      <c r="D17199" s="319"/>
    </row>
    <row r="17200" spans="3:4">
      <c r="C17200" s="319"/>
      <c r="D17200" s="319"/>
    </row>
    <row r="17201" spans="3:4">
      <c r="C17201" s="319"/>
      <c r="D17201" s="319"/>
    </row>
    <row r="17202" spans="3:4">
      <c r="C17202" s="319"/>
      <c r="D17202" s="319"/>
    </row>
    <row r="17203" spans="3:4">
      <c r="C17203" s="319"/>
      <c r="D17203" s="319"/>
    </row>
    <row r="17204" spans="3:4">
      <c r="C17204" s="319"/>
      <c r="D17204" s="319"/>
    </row>
    <row r="17205" spans="3:4">
      <c r="C17205" s="319"/>
      <c r="D17205" s="319"/>
    </row>
    <row r="17206" spans="3:4">
      <c r="C17206" s="319"/>
      <c r="D17206" s="319"/>
    </row>
    <row r="17207" spans="3:4">
      <c r="C17207" s="319"/>
      <c r="D17207" s="319"/>
    </row>
    <row r="17208" spans="3:4">
      <c r="C17208" s="319"/>
      <c r="D17208" s="319"/>
    </row>
    <row r="17209" spans="3:4">
      <c r="C17209" s="319"/>
      <c r="D17209" s="319"/>
    </row>
    <row r="17210" spans="3:4">
      <c r="C17210" s="319"/>
      <c r="D17210" s="319"/>
    </row>
    <row r="17211" spans="3:4">
      <c r="C17211" s="319"/>
      <c r="D17211" s="319"/>
    </row>
    <row r="17212" spans="3:4">
      <c r="C17212" s="319"/>
      <c r="D17212" s="319"/>
    </row>
    <row r="17213" spans="3:4">
      <c r="C17213" s="319"/>
      <c r="D17213" s="319"/>
    </row>
    <row r="17214" spans="3:4">
      <c r="C17214" s="319"/>
      <c r="D17214" s="319"/>
    </row>
    <row r="17215" spans="3:4">
      <c r="C17215" s="319"/>
      <c r="D17215" s="319"/>
    </row>
    <row r="17216" spans="3:4">
      <c r="C17216" s="319"/>
      <c r="D17216" s="319"/>
    </row>
    <row r="17217" spans="3:4">
      <c r="C17217" s="319"/>
      <c r="D17217" s="319"/>
    </row>
    <row r="17218" spans="3:4">
      <c r="C17218" s="319"/>
      <c r="D17218" s="319"/>
    </row>
    <row r="17219" spans="3:4">
      <c r="C17219" s="319"/>
      <c r="D17219" s="319"/>
    </row>
    <row r="17220" spans="3:4">
      <c r="C17220" s="319"/>
      <c r="D17220" s="319"/>
    </row>
    <row r="17221" spans="3:4">
      <c r="C17221" s="319"/>
      <c r="D17221" s="319"/>
    </row>
    <row r="17222" spans="3:4">
      <c r="C17222" s="319"/>
      <c r="D17222" s="319"/>
    </row>
    <row r="17223" spans="3:4">
      <c r="C17223" s="319"/>
      <c r="D17223" s="319"/>
    </row>
    <row r="17224" spans="3:4">
      <c r="C17224" s="319"/>
      <c r="D17224" s="319"/>
    </row>
    <row r="17225" spans="3:4">
      <c r="C17225" s="319"/>
      <c r="D17225" s="319"/>
    </row>
    <row r="17226" spans="3:4">
      <c r="C17226" s="319"/>
      <c r="D17226" s="319"/>
    </row>
    <row r="17227" spans="3:4">
      <c r="C17227" s="319"/>
      <c r="D17227" s="319"/>
    </row>
    <row r="17228" spans="3:4">
      <c r="C17228" s="319"/>
      <c r="D17228" s="319"/>
    </row>
    <row r="17229" spans="3:4">
      <c r="C17229" s="319"/>
      <c r="D17229" s="319"/>
    </row>
    <row r="17230" spans="3:4">
      <c r="C17230" s="319"/>
      <c r="D17230" s="319"/>
    </row>
    <row r="17231" spans="3:4">
      <c r="C17231" s="319"/>
      <c r="D17231" s="319"/>
    </row>
    <row r="17232" spans="3:4">
      <c r="C17232" s="319"/>
      <c r="D17232" s="319"/>
    </row>
    <row r="17233" spans="3:4">
      <c r="C17233" s="319"/>
      <c r="D17233" s="319"/>
    </row>
    <row r="17234" spans="3:4">
      <c r="C17234" s="319"/>
      <c r="D17234" s="319"/>
    </row>
    <row r="17235" spans="3:4">
      <c r="C17235" s="319"/>
      <c r="D17235" s="319"/>
    </row>
    <row r="17236" spans="3:4">
      <c r="C17236" s="319"/>
      <c r="D17236" s="319"/>
    </row>
    <row r="17237" spans="3:4">
      <c r="C17237" s="319"/>
      <c r="D17237" s="319"/>
    </row>
    <row r="17238" spans="3:4">
      <c r="C17238" s="319"/>
      <c r="D17238" s="319"/>
    </row>
    <row r="17239" spans="3:4">
      <c r="C17239" s="319"/>
      <c r="D17239" s="319"/>
    </row>
    <row r="17240" spans="3:4">
      <c r="C17240" s="319"/>
      <c r="D17240" s="319"/>
    </row>
    <row r="17241" spans="3:4">
      <c r="C17241" s="319"/>
      <c r="D17241" s="319"/>
    </row>
    <row r="17242" spans="3:4">
      <c r="C17242" s="319"/>
      <c r="D17242" s="319"/>
    </row>
    <row r="17243" spans="3:4">
      <c r="C17243" s="319"/>
      <c r="D17243" s="319"/>
    </row>
    <row r="17244" spans="3:4">
      <c r="C17244" s="319"/>
      <c r="D17244" s="319"/>
    </row>
    <row r="17245" spans="3:4">
      <c r="C17245" s="319"/>
      <c r="D17245" s="319"/>
    </row>
    <row r="17246" spans="3:4">
      <c r="C17246" s="319"/>
      <c r="D17246" s="319"/>
    </row>
    <row r="17247" spans="3:4">
      <c r="C17247" s="319"/>
      <c r="D17247" s="319"/>
    </row>
    <row r="17248" spans="3:4">
      <c r="C17248" s="319"/>
      <c r="D17248" s="319"/>
    </row>
    <row r="17249" spans="3:4">
      <c r="C17249" s="319"/>
      <c r="D17249" s="319"/>
    </row>
    <row r="17250" spans="3:4">
      <c r="C17250" s="319"/>
      <c r="D17250" s="319"/>
    </row>
    <row r="17251" spans="3:4">
      <c r="C17251" s="319"/>
      <c r="D17251" s="319"/>
    </row>
    <row r="17252" spans="3:4">
      <c r="C17252" s="319"/>
      <c r="D17252" s="319"/>
    </row>
    <row r="17253" spans="3:4">
      <c r="C17253" s="319"/>
      <c r="D17253" s="319"/>
    </row>
    <row r="17254" spans="3:4">
      <c r="C17254" s="319"/>
      <c r="D17254" s="319"/>
    </row>
    <row r="17255" spans="3:4">
      <c r="C17255" s="319"/>
      <c r="D17255" s="319"/>
    </row>
    <row r="17256" spans="3:4">
      <c r="C17256" s="319"/>
      <c r="D17256" s="319"/>
    </row>
    <row r="17257" spans="3:4">
      <c r="C17257" s="319"/>
      <c r="D17257" s="319"/>
    </row>
    <row r="17258" spans="3:4">
      <c r="C17258" s="319"/>
      <c r="D17258" s="319"/>
    </row>
    <row r="17259" spans="3:4">
      <c r="C17259" s="319"/>
      <c r="D17259" s="319"/>
    </row>
    <row r="17260" spans="3:4">
      <c r="C17260" s="319"/>
      <c r="D17260" s="319"/>
    </row>
    <row r="17261" spans="3:4">
      <c r="C17261" s="319"/>
      <c r="D17261" s="319"/>
    </row>
    <row r="17262" spans="3:4">
      <c r="C17262" s="319"/>
      <c r="D17262" s="319"/>
    </row>
    <row r="17263" spans="3:4">
      <c r="C17263" s="319"/>
      <c r="D17263" s="319"/>
    </row>
    <row r="17264" spans="3:4">
      <c r="C17264" s="319"/>
      <c r="D17264" s="319"/>
    </row>
    <row r="17265" spans="3:4">
      <c r="C17265" s="319"/>
      <c r="D17265" s="319"/>
    </row>
    <row r="17266" spans="3:4">
      <c r="C17266" s="319"/>
      <c r="D17266" s="319"/>
    </row>
    <row r="17267" spans="3:4">
      <c r="C17267" s="319"/>
      <c r="D17267" s="319"/>
    </row>
    <row r="17268" spans="3:4">
      <c r="C17268" s="319"/>
      <c r="D17268" s="319"/>
    </row>
    <row r="17269" spans="3:4">
      <c r="C17269" s="319"/>
      <c r="D17269" s="319"/>
    </row>
    <row r="17270" spans="3:4">
      <c r="C17270" s="319"/>
      <c r="D17270" s="319"/>
    </row>
    <row r="17271" spans="3:4">
      <c r="C17271" s="319"/>
      <c r="D17271" s="319"/>
    </row>
    <row r="17272" spans="3:4">
      <c r="C17272" s="319"/>
      <c r="D17272" s="319"/>
    </row>
    <row r="17273" spans="3:4">
      <c r="C17273" s="319"/>
      <c r="D17273" s="319"/>
    </row>
    <row r="17274" spans="3:4">
      <c r="C17274" s="319"/>
      <c r="D17274" s="319"/>
    </row>
    <row r="17275" spans="3:4">
      <c r="C17275" s="319"/>
      <c r="D17275" s="319"/>
    </row>
    <row r="17276" spans="3:4">
      <c r="C17276" s="319"/>
      <c r="D17276" s="319"/>
    </row>
    <row r="17277" spans="3:4">
      <c r="C17277" s="319"/>
      <c r="D17277" s="319"/>
    </row>
    <row r="17278" spans="3:4">
      <c r="C17278" s="319"/>
      <c r="D17278" s="319"/>
    </row>
    <row r="17279" spans="3:4">
      <c r="C17279" s="319"/>
      <c r="D17279" s="319"/>
    </row>
    <row r="17280" spans="3:4">
      <c r="C17280" s="319"/>
      <c r="D17280" s="319"/>
    </row>
    <row r="17281" spans="3:4">
      <c r="C17281" s="319"/>
      <c r="D17281" s="319"/>
    </row>
    <row r="17282" spans="3:4">
      <c r="C17282" s="319"/>
      <c r="D17282" s="319"/>
    </row>
    <row r="17283" spans="3:4">
      <c r="C17283" s="319"/>
      <c r="D17283" s="319"/>
    </row>
    <row r="17284" spans="3:4">
      <c r="C17284" s="319"/>
      <c r="D17284" s="319"/>
    </row>
    <row r="17285" spans="3:4">
      <c r="C17285" s="319"/>
      <c r="D17285" s="319"/>
    </row>
    <row r="17286" spans="3:4">
      <c r="C17286" s="319"/>
      <c r="D17286" s="319"/>
    </row>
    <row r="17287" spans="3:4">
      <c r="C17287" s="319"/>
      <c r="D17287" s="319"/>
    </row>
    <row r="17288" spans="3:4">
      <c r="C17288" s="319"/>
      <c r="D17288" s="319"/>
    </row>
    <row r="17289" spans="3:4">
      <c r="C17289" s="319"/>
      <c r="D17289" s="319"/>
    </row>
    <row r="17290" spans="3:4">
      <c r="C17290" s="319"/>
      <c r="D17290" s="319"/>
    </row>
    <row r="17291" spans="3:4">
      <c r="C17291" s="319"/>
      <c r="D17291" s="319"/>
    </row>
    <row r="17292" spans="3:4">
      <c r="C17292" s="319"/>
      <c r="D17292" s="319"/>
    </row>
    <row r="17293" spans="3:4">
      <c r="C17293" s="319"/>
      <c r="D17293" s="319"/>
    </row>
    <row r="17294" spans="3:4">
      <c r="C17294" s="319"/>
      <c r="D17294" s="319"/>
    </row>
    <row r="17295" spans="3:4">
      <c r="C17295" s="319"/>
      <c r="D17295" s="319"/>
    </row>
    <row r="17296" spans="3:4">
      <c r="C17296" s="319"/>
      <c r="D17296" s="319"/>
    </row>
    <row r="17297" spans="3:4">
      <c r="C17297" s="319"/>
      <c r="D17297" s="319"/>
    </row>
    <row r="17298" spans="3:4">
      <c r="C17298" s="319"/>
      <c r="D17298" s="319"/>
    </row>
    <row r="17299" spans="3:4">
      <c r="C17299" s="319"/>
      <c r="D17299" s="319"/>
    </row>
    <row r="17300" spans="3:4">
      <c r="C17300" s="319"/>
      <c r="D17300" s="319"/>
    </row>
    <row r="17301" spans="3:4">
      <c r="C17301" s="319"/>
      <c r="D17301" s="319"/>
    </row>
    <row r="17302" spans="3:4">
      <c r="C17302" s="319"/>
      <c r="D17302" s="319"/>
    </row>
    <row r="17303" spans="3:4">
      <c r="C17303" s="319"/>
      <c r="D17303" s="319"/>
    </row>
    <row r="17304" spans="3:4">
      <c r="C17304" s="319"/>
      <c r="D17304" s="319"/>
    </row>
    <row r="17305" spans="3:4">
      <c r="C17305" s="319"/>
      <c r="D17305" s="319"/>
    </row>
    <row r="17306" spans="3:4">
      <c r="C17306" s="319"/>
      <c r="D17306" s="319"/>
    </row>
    <row r="17307" spans="3:4">
      <c r="C17307" s="319"/>
      <c r="D17307" s="319"/>
    </row>
    <row r="17308" spans="3:4">
      <c r="C17308" s="319"/>
      <c r="D17308" s="319"/>
    </row>
    <row r="17309" spans="3:4">
      <c r="C17309" s="319"/>
      <c r="D17309" s="319"/>
    </row>
    <row r="17310" spans="3:4">
      <c r="C17310" s="319"/>
      <c r="D17310" s="319"/>
    </row>
    <row r="17311" spans="3:4">
      <c r="C17311" s="319"/>
      <c r="D17311" s="319"/>
    </row>
    <row r="17312" spans="3:4">
      <c r="C17312" s="319"/>
      <c r="D17312" s="319"/>
    </row>
    <row r="17313" spans="3:4">
      <c r="C17313" s="319"/>
      <c r="D17313" s="319"/>
    </row>
    <row r="17314" spans="3:4">
      <c r="C17314" s="319"/>
      <c r="D17314" s="319"/>
    </row>
    <row r="17315" spans="3:4">
      <c r="C17315" s="319"/>
      <c r="D17315" s="319"/>
    </row>
    <row r="17316" spans="3:4">
      <c r="C17316" s="319"/>
      <c r="D17316" s="319"/>
    </row>
    <row r="17317" spans="3:4">
      <c r="C17317" s="319"/>
      <c r="D17317" s="319"/>
    </row>
    <row r="17318" spans="3:4">
      <c r="C17318" s="319"/>
      <c r="D17318" s="319"/>
    </row>
    <row r="17319" spans="3:4">
      <c r="C17319" s="319"/>
      <c r="D17319" s="319"/>
    </row>
    <row r="17320" spans="3:4">
      <c r="C17320" s="319"/>
      <c r="D17320" s="319"/>
    </row>
    <row r="17321" spans="3:4">
      <c r="C17321" s="319"/>
      <c r="D17321" s="319"/>
    </row>
    <row r="17322" spans="3:4">
      <c r="C17322" s="319"/>
      <c r="D17322" s="319"/>
    </row>
    <row r="17323" spans="3:4">
      <c r="C17323" s="319"/>
      <c r="D17323" s="319"/>
    </row>
    <row r="17324" spans="3:4">
      <c r="C17324" s="319"/>
      <c r="D17324" s="319"/>
    </row>
    <row r="17325" spans="3:4">
      <c r="C17325" s="319"/>
      <c r="D17325" s="319"/>
    </row>
    <row r="17326" spans="3:4">
      <c r="C17326" s="319"/>
      <c r="D17326" s="319"/>
    </row>
    <row r="17327" spans="3:4">
      <c r="C17327" s="319"/>
      <c r="D17327" s="319"/>
    </row>
    <row r="17328" spans="3:4">
      <c r="C17328" s="319"/>
      <c r="D17328" s="319"/>
    </row>
    <row r="17329" spans="3:4">
      <c r="C17329" s="319"/>
      <c r="D17329" s="319"/>
    </row>
    <row r="17330" spans="3:4">
      <c r="C17330" s="319"/>
      <c r="D17330" s="319"/>
    </row>
    <row r="17331" spans="3:4">
      <c r="C17331" s="319"/>
      <c r="D17331" s="319"/>
    </row>
    <row r="17332" spans="3:4">
      <c r="C17332" s="319"/>
      <c r="D17332" s="319"/>
    </row>
    <row r="17333" spans="3:4">
      <c r="C17333" s="319"/>
      <c r="D17333" s="319"/>
    </row>
    <row r="17334" spans="3:4">
      <c r="C17334" s="319"/>
      <c r="D17334" s="319"/>
    </row>
    <row r="17335" spans="3:4">
      <c r="C17335" s="319"/>
      <c r="D17335" s="319"/>
    </row>
    <row r="17336" spans="3:4">
      <c r="C17336" s="319"/>
      <c r="D17336" s="319"/>
    </row>
    <row r="17337" spans="3:4">
      <c r="C17337" s="319"/>
      <c r="D17337" s="319"/>
    </row>
    <row r="17338" spans="3:4">
      <c r="C17338" s="319"/>
      <c r="D17338" s="319"/>
    </row>
    <row r="17339" spans="3:4">
      <c r="C17339" s="319"/>
      <c r="D17339" s="319"/>
    </row>
    <row r="17340" spans="3:4">
      <c r="C17340" s="319"/>
      <c r="D17340" s="319"/>
    </row>
    <row r="17341" spans="3:4">
      <c r="C17341" s="319"/>
      <c r="D17341" s="319"/>
    </row>
    <row r="17342" spans="3:4">
      <c r="C17342" s="319"/>
      <c r="D17342" s="319"/>
    </row>
    <row r="17343" spans="3:4">
      <c r="C17343" s="319"/>
      <c r="D17343" s="319"/>
    </row>
    <row r="17344" spans="3:4">
      <c r="C17344" s="319"/>
      <c r="D17344" s="319"/>
    </row>
    <row r="17345" spans="3:4">
      <c r="C17345" s="319"/>
      <c r="D17345" s="319"/>
    </row>
    <row r="17346" spans="3:4">
      <c r="C17346" s="319"/>
      <c r="D17346" s="319"/>
    </row>
    <row r="17347" spans="3:4">
      <c r="C17347" s="319"/>
      <c r="D17347" s="319"/>
    </row>
    <row r="17348" spans="3:4">
      <c r="C17348" s="319"/>
      <c r="D17348" s="319"/>
    </row>
    <row r="17349" spans="3:4">
      <c r="C17349" s="319"/>
      <c r="D17349" s="319"/>
    </row>
    <row r="17350" spans="3:4">
      <c r="C17350" s="319"/>
      <c r="D17350" s="319"/>
    </row>
    <row r="17351" spans="3:4">
      <c r="C17351" s="319"/>
      <c r="D17351" s="319"/>
    </row>
    <row r="17352" spans="3:4">
      <c r="C17352" s="319"/>
      <c r="D17352" s="319"/>
    </row>
    <row r="17353" spans="3:4">
      <c r="C17353" s="319"/>
      <c r="D17353" s="319"/>
    </row>
    <row r="17354" spans="3:4">
      <c r="C17354" s="319"/>
      <c r="D17354" s="319"/>
    </row>
    <row r="17355" spans="3:4">
      <c r="C17355" s="319"/>
      <c r="D17355" s="319"/>
    </row>
    <row r="17356" spans="3:4">
      <c r="C17356" s="319"/>
      <c r="D17356" s="319"/>
    </row>
    <row r="17357" spans="3:4">
      <c r="C17357" s="319"/>
      <c r="D17357" s="319"/>
    </row>
    <row r="17358" spans="3:4">
      <c r="C17358" s="319"/>
      <c r="D17358" s="319"/>
    </row>
    <row r="17359" spans="3:4">
      <c r="C17359" s="319"/>
      <c r="D17359" s="319"/>
    </row>
    <row r="17360" spans="3:4">
      <c r="C17360" s="319"/>
      <c r="D17360" s="319"/>
    </row>
    <row r="17361" spans="3:4">
      <c r="C17361" s="319"/>
      <c r="D17361" s="319"/>
    </row>
    <row r="17362" spans="3:4">
      <c r="C17362" s="319"/>
      <c r="D17362" s="319"/>
    </row>
    <row r="17363" spans="3:4">
      <c r="C17363" s="319"/>
      <c r="D17363" s="319"/>
    </row>
    <row r="17364" spans="3:4">
      <c r="C17364" s="319"/>
      <c r="D17364" s="319"/>
    </row>
    <row r="17365" spans="3:4">
      <c r="C17365" s="319"/>
      <c r="D17365" s="319"/>
    </row>
    <row r="17366" spans="3:4">
      <c r="C17366" s="319"/>
      <c r="D17366" s="319"/>
    </row>
    <row r="17367" spans="3:4">
      <c r="C17367" s="319"/>
      <c r="D17367" s="319"/>
    </row>
    <row r="17368" spans="3:4">
      <c r="C17368" s="319"/>
      <c r="D17368" s="319"/>
    </row>
    <row r="17369" spans="3:4">
      <c r="C17369" s="319"/>
      <c r="D17369" s="319"/>
    </row>
    <row r="17370" spans="3:4">
      <c r="C17370" s="319"/>
      <c r="D17370" s="319"/>
    </row>
    <row r="17371" spans="3:4">
      <c r="C17371" s="319"/>
      <c r="D17371" s="319"/>
    </row>
    <row r="17372" spans="3:4">
      <c r="C17372" s="319"/>
      <c r="D17372" s="319"/>
    </row>
    <row r="17373" spans="3:4">
      <c r="C17373" s="319"/>
      <c r="D17373" s="319"/>
    </row>
    <row r="17374" spans="3:4">
      <c r="C17374" s="319"/>
      <c r="D17374" s="319"/>
    </row>
    <row r="17375" spans="3:4">
      <c r="C17375" s="319"/>
      <c r="D17375" s="319"/>
    </row>
    <row r="17376" spans="3:4">
      <c r="C17376" s="319"/>
      <c r="D17376" s="319"/>
    </row>
    <row r="17377" spans="3:4">
      <c r="C17377" s="319"/>
      <c r="D17377" s="319"/>
    </row>
    <row r="17378" spans="3:4">
      <c r="C17378" s="319"/>
      <c r="D17378" s="319"/>
    </row>
    <row r="17379" spans="3:4">
      <c r="C17379" s="319"/>
      <c r="D17379" s="319"/>
    </row>
    <row r="17380" spans="3:4">
      <c r="C17380" s="319"/>
      <c r="D17380" s="319"/>
    </row>
    <row r="17381" spans="3:4">
      <c r="C17381" s="319"/>
      <c r="D17381" s="319"/>
    </row>
    <row r="17382" spans="3:4">
      <c r="C17382" s="319"/>
      <c r="D17382" s="319"/>
    </row>
    <row r="17383" spans="3:4">
      <c r="C17383" s="319"/>
      <c r="D17383" s="319"/>
    </row>
    <row r="17384" spans="3:4">
      <c r="C17384" s="319"/>
      <c r="D17384" s="319"/>
    </row>
    <row r="17385" spans="3:4">
      <c r="C17385" s="319"/>
      <c r="D17385" s="319"/>
    </row>
    <row r="17386" spans="3:4">
      <c r="C17386" s="319"/>
      <c r="D17386" s="319"/>
    </row>
    <row r="17387" spans="3:4">
      <c r="C17387" s="319"/>
      <c r="D17387" s="319"/>
    </row>
    <row r="17388" spans="3:4">
      <c r="C17388" s="319"/>
      <c r="D17388" s="319"/>
    </row>
    <row r="17389" spans="3:4">
      <c r="C17389" s="319"/>
      <c r="D17389" s="319"/>
    </row>
    <row r="17390" spans="3:4">
      <c r="C17390" s="319"/>
      <c r="D17390" s="319"/>
    </row>
    <row r="17391" spans="3:4">
      <c r="C17391" s="319"/>
      <c r="D17391" s="319"/>
    </row>
    <row r="17392" spans="3:4">
      <c r="C17392" s="319"/>
      <c r="D17392" s="319"/>
    </row>
    <row r="17393" spans="3:4">
      <c r="C17393" s="319"/>
      <c r="D17393" s="319"/>
    </row>
    <row r="17394" spans="3:4">
      <c r="C17394" s="319"/>
      <c r="D17394" s="319"/>
    </row>
    <row r="17395" spans="3:4">
      <c r="C17395" s="319"/>
      <c r="D17395" s="319"/>
    </row>
    <row r="17396" spans="3:4">
      <c r="C17396" s="319"/>
      <c r="D17396" s="319"/>
    </row>
    <row r="17397" spans="3:4">
      <c r="C17397" s="319"/>
      <c r="D17397" s="319"/>
    </row>
    <row r="17398" spans="3:4">
      <c r="C17398" s="319"/>
      <c r="D17398" s="319"/>
    </row>
    <row r="17399" spans="3:4">
      <c r="C17399" s="319"/>
      <c r="D17399" s="319"/>
    </row>
    <row r="17400" spans="3:4">
      <c r="C17400" s="319"/>
      <c r="D17400" s="319"/>
    </row>
    <row r="17401" spans="3:4">
      <c r="C17401" s="319"/>
      <c r="D17401" s="319"/>
    </row>
    <row r="17402" spans="3:4">
      <c r="C17402" s="319"/>
      <c r="D17402" s="319"/>
    </row>
    <row r="17403" spans="3:4">
      <c r="C17403" s="319"/>
      <c r="D17403" s="319"/>
    </row>
    <row r="17404" spans="3:4">
      <c r="C17404" s="319"/>
      <c r="D17404" s="319"/>
    </row>
    <row r="17405" spans="3:4">
      <c r="C17405" s="319"/>
      <c r="D17405" s="319"/>
    </row>
    <row r="17406" spans="3:4">
      <c r="C17406" s="319"/>
      <c r="D17406" s="319"/>
    </row>
    <row r="17407" spans="3:4">
      <c r="C17407" s="319"/>
      <c r="D17407" s="319"/>
    </row>
    <row r="17408" spans="3:4">
      <c r="C17408" s="319"/>
      <c r="D17408" s="319"/>
    </row>
    <row r="17409" spans="3:4">
      <c r="C17409" s="319"/>
      <c r="D17409" s="319"/>
    </row>
    <row r="17410" spans="3:4">
      <c r="C17410" s="319"/>
      <c r="D17410" s="319"/>
    </row>
    <row r="17411" spans="3:4">
      <c r="C17411" s="319"/>
      <c r="D17411" s="319"/>
    </row>
    <row r="17412" spans="3:4">
      <c r="C17412" s="319"/>
      <c r="D17412" s="319"/>
    </row>
    <row r="17413" spans="3:4">
      <c r="C17413" s="319"/>
      <c r="D17413" s="319"/>
    </row>
    <row r="17414" spans="3:4">
      <c r="C17414" s="319"/>
      <c r="D17414" s="319"/>
    </row>
    <row r="17415" spans="3:4">
      <c r="C17415" s="319"/>
      <c r="D17415" s="319"/>
    </row>
    <row r="17416" spans="3:4">
      <c r="C17416" s="319"/>
      <c r="D17416" s="319"/>
    </row>
    <row r="17417" spans="3:4">
      <c r="C17417" s="319"/>
      <c r="D17417" s="319"/>
    </row>
    <row r="17418" spans="3:4">
      <c r="C17418" s="319"/>
      <c r="D17418" s="319"/>
    </row>
    <row r="17419" spans="3:4">
      <c r="C17419" s="319"/>
      <c r="D17419" s="319"/>
    </row>
    <row r="17420" spans="3:4">
      <c r="C17420" s="319"/>
      <c r="D17420" s="319"/>
    </row>
    <row r="17421" spans="3:4">
      <c r="C17421" s="319"/>
      <c r="D17421" s="319"/>
    </row>
    <row r="17422" spans="3:4">
      <c r="C17422" s="319"/>
      <c r="D17422" s="319"/>
    </row>
    <row r="17423" spans="3:4">
      <c r="C17423" s="319"/>
      <c r="D17423" s="319"/>
    </row>
    <row r="17424" spans="3:4">
      <c r="C17424" s="319"/>
      <c r="D17424" s="319"/>
    </row>
    <row r="17425" spans="3:4">
      <c r="C17425" s="319"/>
      <c r="D17425" s="319"/>
    </row>
    <row r="17426" spans="3:4">
      <c r="C17426" s="319"/>
      <c r="D17426" s="319"/>
    </row>
    <row r="17427" spans="3:4">
      <c r="C17427" s="319"/>
      <c r="D17427" s="319"/>
    </row>
    <row r="17428" spans="3:4">
      <c r="C17428" s="319"/>
      <c r="D17428" s="319"/>
    </row>
    <row r="17429" spans="3:4">
      <c r="C17429" s="319"/>
      <c r="D17429" s="319"/>
    </row>
    <row r="17430" spans="3:4">
      <c r="C17430" s="319"/>
      <c r="D17430" s="319"/>
    </row>
    <row r="17431" spans="3:4">
      <c r="C17431" s="319"/>
      <c r="D17431" s="319"/>
    </row>
    <row r="17432" spans="3:4">
      <c r="C17432" s="319"/>
      <c r="D17432" s="319"/>
    </row>
    <row r="17433" spans="3:4">
      <c r="C17433" s="319"/>
      <c r="D17433" s="319"/>
    </row>
    <row r="17434" spans="3:4">
      <c r="C17434" s="319"/>
      <c r="D17434" s="319"/>
    </row>
    <row r="17435" spans="3:4">
      <c r="C17435" s="319"/>
      <c r="D17435" s="319"/>
    </row>
    <row r="17436" spans="3:4">
      <c r="C17436" s="319"/>
      <c r="D17436" s="319"/>
    </row>
    <row r="17437" spans="3:4">
      <c r="C17437" s="319"/>
      <c r="D17437" s="319"/>
    </row>
    <row r="17438" spans="3:4">
      <c r="C17438" s="319"/>
      <c r="D17438" s="319"/>
    </row>
    <row r="17439" spans="3:4">
      <c r="C17439" s="319"/>
      <c r="D17439" s="319"/>
    </row>
    <row r="17440" spans="3:4">
      <c r="C17440" s="319"/>
      <c r="D17440" s="319"/>
    </row>
    <row r="17441" spans="3:4">
      <c r="C17441" s="319"/>
      <c r="D17441" s="319"/>
    </row>
    <row r="17442" spans="3:4">
      <c r="C17442" s="319"/>
      <c r="D17442" s="319"/>
    </row>
    <row r="17443" spans="3:4">
      <c r="C17443" s="319"/>
      <c r="D17443" s="319"/>
    </row>
    <row r="17444" spans="3:4">
      <c r="C17444" s="319"/>
      <c r="D17444" s="319"/>
    </row>
    <row r="17445" spans="3:4">
      <c r="C17445" s="319"/>
      <c r="D17445" s="319"/>
    </row>
    <row r="17446" spans="3:4">
      <c r="C17446" s="319"/>
      <c r="D17446" s="319"/>
    </row>
    <row r="17447" spans="3:4">
      <c r="C17447" s="319"/>
      <c r="D17447" s="319"/>
    </row>
    <row r="17448" spans="3:4">
      <c r="C17448" s="319"/>
      <c r="D17448" s="319"/>
    </row>
    <row r="17449" spans="3:4">
      <c r="C17449" s="319"/>
      <c r="D17449" s="319"/>
    </row>
    <row r="17450" spans="3:4">
      <c r="C17450" s="319"/>
      <c r="D17450" s="319"/>
    </row>
    <row r="17451" spans="3:4">
      <c r="C17451" s="319"/>
      <c r="D17451" s="319"/>
    </row>
    <row r="17452" spans="3:4">
      <c r="C17452" s="319"/>
      <c r="D17452" s="319"/>
    </row>
    <row r="17453" spans="3:4">
      <c r="C17453" s="319"/>
      <c r="D17453" s="319"/>
    </row>
    <row r="17454" spans="3:4">
      <c r="C17454" s="319"/>
      <c r="D17454" s="319"/>
    </row>
    <row r="17455" spans="3:4">
      <c r="C17455" s="319"/>
      <c r="D17455" s="319"/>
    </row>
    <row r="17456" spans="3:4">
      <c r="C17456" s="319"/>
      <c r="D17456" s="319"/>
    </row>
    <row r="17457" spans="3:4">
      <c r="C17457" s="319"/>
      <c r="D17457" s="319"/>
    </row>
    <row r="17458" spans="3:4">
      <c r="C17458" s="319"/>
      <c r="D17458" s="319"/>
    </row>
    <row r="17459" spans="3:4">
      <c r="C17459" s="319"/>
      <c r="D17459" s="319"/>
    </row>
    <row r="17460" spans="3:4">
      <c r="C17460" s="319"/>
      <c r="D17460" s="319"/>
    </row>
    <row r="17461" spans="3:4">
      <c r="C17461" s="319"/>
      <c r="D17461" s="319"/>
    </row>
    <row r="17462" spans="3:4">
      <c r="C17462" s="319"/>
      <c r="D17462" s="319"/>
    </row>
    <row r="17463" spans="3:4">
      <c r="C17463" s="319"/>
      <c r="D17463" s="319"/>
    </row>
    <row r="17464" spans="3:4">
      <c r="C17464" s="319"/>
      <c r="D17464" s="319"/>
    </row>
    <row r="17465" spans="3:4">
      <c r="C17465" s="319"/>
      <c r="D17465" s="319"/>
    </row>
    <row r="17466" spans="3:4">
      <c r="C17466" s="319"/>
      <c r="D17466" s="319"/>
    </row>
    <row r="17467" spans="3:4">
      <c r="C17467" s="319"/>
      <c r="D17467" s="319"/>
    </row>
    <row r="17468" spans="3:4">
      <c r="C17468" s="319"/>
      <c r="D17468" s="319"/>
    </row>
    <row r="17469" spans="3:4">
      <c r="C17469" s="319"/>
      <c r="D17469" s="319"/>
    </row>
    <row r="17470" spans="3:4">
      <c r="C17470" s="319"/>
      <c r="D17470" s="319"/>
    </row>
    <row r="17471" spans="3:4">
      <c r="C17471" s="319"/>
      <c r="D17471" s="319"/>
    </row>
    <row r="17472" spans="3:4">
      <c r="C17472" s="319"/>
      <c r="D17472" s="319"/>
    </row>
    <row r="17473" spans="3:4">
      <c r="C17473" s="319"/>
      <c r="D17473" s="319"/>
    </row>
    <row r="17474" spans="3:4">
      <c r="C17474" s="319"/>
      <c r="D17474" s="319"/>
    </row>
    <row r="17475" spans="3:4">
      <c r="C17475" s="319"/>
      <c r="D17475" s="319"/>
    </row>
    <row r="17476" spans="3:4">
      <c r="C17476" s="319"/>
      <c r="D17476" s="319"/>
    </row>
    <row r="17477" spans="3:4">
      <c r="C17477" s="319"/>
      <c r="D17477" s="319"/>
    </row>
    <row r="17478" spans="3:4">
      <c r="C17478" s="319"/>
      <c r="D17478" s="319"/>
    </row>
    <row r="17479" spans="3:4">
      <c r="C17479" s="319"/>
      <c r="D17479" s="319"/>
    </row>
    <row r="17480" spans="3:4">
      <c r="C17480" s="319"/>
      <c r="D17480" s="319"/>
    </row>
    <row r="17481" spans="3:4">
      <c r="C17481" s="319"/>
      <c r="D17481" s="319"/>
    </row>
    <row r="17482" spans="3:4">
      <c r="C17482" s="319"/>
      <c r="D17482" s="319"/>
    </row>
    <row r="17483" spans="3:4">
      <c r="C17483" s="319"/>
      <c r="D17483" s="319"/>
    </row>
    <row r="17484" spans="3:4">
      <c r="C17484" s="319"/>
      <c r="D17484" s="319"/>
    </row>
    <row r="17485" spans="3:4">
      <c r="C17485" s="319"/>
      <c r="D17485" s="319"/>
    </row>
    <row r="17486" spans="3:4">
      <c r="C17486" s="319"/>
      <c r="D17486" s="319"/>
    </row>
    <row r="17487" spans="3:4">
      <c r="C17487" s="319"/>
      <c r="D17487" s="319"/>
    </row>
    <row r="17488" spans="3:4">
      <c r="C17488" s="319"/>
      <c r="D17488" s="319"/>
    </row>
    <row r="17489" spans="3:4">
      <c r="C17489" s="319"/>
      <c r="D17489" s="319"/>
    </row>
    <row r="17490" spans="3:4">
      <c r="C17490" s="319"/>
      <c r="D17490" s="319"/>
    </row>
    <row r="17491" spans="3:4">
      <c r="C17491" s="319"/>
      <c r="D17491" s="319"/>
    </row>
    <row r="17492" spans="3:4">
      <c r="C17492" s="319"/>
      <c r="D17492" s="319"/>
    </row>
    <row r="17493" spans="3:4">
      <c r="C17493" s="319"/>
      <c r="D17493" s="319"/>
    </row>
    <row r="17494" spans="3:4">
      <c r="C17494" s="319"/>
      <c r="D17494" s="319"/>
    </row>
    <row r="17495" spans="3:4">
      <c r="C17495" s="319"/>
      <c r="D17495" s="319"/>
    </row>
    <row r="17496" spans="3:4">
      <c r="C17496" s="319"/>
      <c r="D17496" s="319"/>
    </row>
    <row r="17497" spans="3:4">
      <c r="C17497" s="319"/>
      <c r="D17497" s="319"/>
    </row>
    <row r="17498" spans="3:4">
      <c r="C17498" s="319"/>
      <c r="D17498" s="319"/>
    </row>
    <row r="17499" spans="3:4">
      <c r="C17499" s="319"/>
      <c r="D17499" s="319"/>
    </row>
    <row r="17500" spans="3:4">
      <c r="C17500" s="319"/>
      <c r="D17500" s="319"/>
    </row>
    <row r="17501" spans="3:4">
      <c r="C17501" s="319"/>
      <c r="D17501" s="319"/>
    </row>
    <row r="17502" spans="3:4">
      <c r="C17502" s="319"/>
      <c r="D17502" s="319"/>
    </row>
    <row r="17503" spans="3:4">
      <c r="C17503" s="319"/>
      <c r="D17503" s="319"/>
    </row>
    <row r="17504" spans="3:4">
      <c r="C17504" s="319"/>
      <c r="D17504" s="319"/>
    </row>
    <row r="17505" spans="3:4">
      <c r="C17505" s="319"/>
      <c r="D17505" s="319"/>
    </row>
    <row r="17506" spans="3:4">
      <c r="C17506" s="319"/>
      <c r="D17506" s="319"/>
    </row>
    <row r="17507" spans="3:4">
      <c r="C17507" s="319"/>
      <c r="D17507" s="319"/>
    </row>
    <row r="17508" spans="3:4">
      <c r="C17508" s="319"/>
      <c r="D17508" s="319"/>
    </row>
    <row r="17509" spans="3:4">
      <c r="C17509" s="319"/>
      <c r="D17509" s="319"/>
    </row>
    <row r="17510" spans="3:4">
      <c r="C17510" s="319"/>
      <c r="D17510" s="319"/>
    </row>
    <row r="17511" spans="3:4">
      <c r="C17511" s="319"/>
      <c r="D17511" s="319"/>
    </row>
    <row r="17512" spans="3:4">
      <c r="C17512" s="319"/>
      <c r="D17512" s="319"/>
    </row>
    <row r="17513" spans="3:4">
      <c r="C17513" s="319"/>
      <c r="D17513" s="319"/>
    </row>
    <row r="17514" spans="3:4">
      <c r="C17514" s="319"/>
      <c r="D17514" s="319"/>
    </row>
    <row r="17515" spans="3:4">
      <c r="C17515" s="319"/>
      <c r="D17515" s="319"/>
    </row>
    <row r="17516" spans="3:4">
      <c r="C17516" s="319"/>
      <c r="D17516" s="319"/>
    </row>
    <row r="17517" spans="3:4">
      <c r="C17517" s="319"/>
      <c r="D17517" s="319"/>
    </row>
    <row r="17518" spans="3:4">
      <c r="C17518" s="319"/>
      <c r="D17518" s="319"/>
    </row>
    <row r="17519" spans="3:4">
      <c r="C17519" s="319"/>
      <c r="D17519" s="319"/>
    </row>
    <row r="17520" spans="3:4">
      <c r="C17520" s="319"/>
      <c r="D17520" s="319"/>
    </row>
    <row r="17521" spans="3:4">
      <c r="C17521" s="319"/>
      <c r="D17521" s="319"/>
    </row>
    <row r="17522" spans="3:4">
      <c r="C17522" s="319"/>
      <c r="D17522" s="319"/>
    </row>
    <row r="17523" spans="3:4">
      <c r="C17523" s="319"/>
      <c r="D17523" s="319"/>
    </row>
    <row r="17524" spans="3:4">
      <c r="C17524" s="319"/>
      <c r="D17524" s="319"/>
    </row>
    <row r="17525" spans="3:4">
      <c r="C17525" s="319"/>
      <c r="D17525" s="319"/>
    </row>
    <row r="17526" spans="3:4">
      <c r="C17526" s="319"/>
      <c r="D17526" s="319"/>
    </row>
    <row r="17527" spans="3:4">
      <c r="C17527" s="319"/>
      <c r="D17527" s="319"/>
    </row>
    <row r="17528" spans="3:4">
      <c r="C17528" s="319"/>
      <c r="D17528" s="319"/>
    </row>
    <row r="17529" spans="3:4">
      <c r="C17529" s="319"/>
      <c r="D17529" s="319"/>
    </row>
    <row r="17530" spans="3:4">
      <c r="C17530" s="319"/>
      <c r="D17530" s="319"/>
    </row>
    <row r="17531" spans="3:4">
      <c r="C17531" s="319"/>
      <c r="D17531" s="319"/>
    </row>
    <row r="17532" spans="3:4">
      <c r="C17532" s="319"/>
      <c r="D17532" s="319"/>
    </row>
    <row r="17533" spans="3:4">
      <c r="C17533" s="319"/>
      <c r="D17533" s="319"/>
    </row>
    <row r="17534" spans="3:4">
      <c r="C17534" s="319"/>
      <c r="D17534" s="319"/>
    </row>
    <row r="17535" spans="3:4">
      <c r="C17535" s="319"/>
      <c r="D17535" s="319"/>
    </row>
    <row r="17536" spans="3:4">
      <c r="C17536" s="319"/>
      <c r="D17536" s="319"/>
    </row>
    <row r="17537" spans="3:4">
      <c r="C17537" s="319"/>
      <c r="D17537" s="319"/>
    </row>
    <row r="17538" spans="3:4">
      <c r="C17538" s="319"/>
      <c r="D17538" s="319"/>
    </row>
    <row r="17539" spans="3:4">
      <c r="C17539" s="319"/>
      <c r="D17539" s="319"/>
    </row>
    <row r="17540" spans="3:4">
      <c r="C17540" s="319"/>
      <c r="D17540" s="319"/>
    </row>
    <row r="17541" spans="3:4">
      <c r="C17541" s="319"/>
      <c r="D17541" s="319"/>
    </row>
    <row r="17542" spans="3:4">
      <c r="C17542" s="319"/>
      <c r="D17542" s="319"/>
    </row>
    <row r="17543" spans="3:4">
      <c r="C17543" s="319"/>
      <c r="D17543" s="319"/>
    </row>
    <row r="17544" spans="3:4">
      <c r="C17544" s="319"/>
      <c r="D17544" s="319"/>
    </row>
    <row r="17545" spans="3:4">
      <c r="C17545" s="319"/>
      <c r="D17545" s="319"/>
    </row>
    <row r="17546" spans="3:4">
      <c r="C17546" s="319"/>
      <c r="D17546" s="319"/>
    </row>
    <row r="17547" spans="3:4">
      <c r="C17547" s="319"/>
      <c r="D17547" s="319"/>
    </row>
    <row r="17548" spans="3:4">
      <c r="C17548" s="319"/>
      <c r="D17548" s="319"/>
    </row>
    <row r="17549" spans="3:4">
      <c r="C17549" s="319"/>
      <c r="D17549" s="319"/>
    </row>
    <row r="17550" spans="3:4">
      <c r="C17550" s="319"/>
      <c r="D17550" s="319"/>
    </row>
    <row r="17551" spans="3:4">
      <c r="C17551" s="319"/>
      <c r="D17551" s="319"/>
    </row>
    <row r="17552" spans="3:4">
      <c r="C17552" s="319"/>
      <c r="D17552" s="319"/>
    </row>
    <row r="17553" spans="3:4">
      <c r="C17553" s="319"/>
      <c r="D17553" s="319"/>
    </row>
    <row r="17554" spans="3:4">
      <c r="C17554" s="319"/>
      <c r="D17554" s="319"/>
    </row>
    <row r="17555" spans="3:4">
      <c r="C17555" s="319"/>
      <c r="D17555" s="319"/>
    </row>
    <row r="17556" spans="3:4">
      <c r="C17556" s="319"/>
      <c r="D17556" s="319"/>
    </row>
    <row r="17557" spans="3:4">
      <c r="C17557" s="319"/>
      <c r="D17557" s="319"/>
    </row>
    <row r="17558" spans="3:4">
      <c r="C17558" s="319"/>
      <c r="D17558" s="319"/>
    </row>
    <row r="17559" spans="3:4">
      <c r="C17559" s="319"/>
      <c r="D17559" s="319"/>
    </row>
    <row r="17560" spans="3:4">
      <c r="C17560" s="319"/>
      <c r="D17560" s="319"/>
    </row>
    <row r="17561" spans="3:4">
      <c r="C17561" s="319"/>
      <c r="D17561" s="319"/>
    </row>
    <row r="17562" spans="3:4">
      <c r="C17562" s="319"/>
      <c r="D17562" s="319"/>
    </row>
    <row r="17563" spans="3:4">
      <c r="C17563" s="319"/>
      <c r="D17563" s="319"/>
    </row>
    <row r="17564" spans="3:4">
      <c r="C17564" s="319"/>
      <c r="D17564" s="319"/>
    </row>
    <row r="17565" spans="3:4">
      <c r="C17565" s="319"/>
      <c r="D17565" s="319"/>
    </row>
    <row r="17566" spans="3:4">
      <c r="C17566" s="319"/>
      <c r="D17566" s="319"/>
    </row>
    <row r="17567" spans="3:4">
      <c r="C17567" s="319"/>
      <c r="D17567" s="319"/>
    </row>
    <row r="17568" spans="3:4">
      <c r="C17568" s="319"/>
      <c r="D17568" s="319"/>
    </row>
    <row r="17569" spans="3:4">
      <c r="C17569" s="319"/>
      <c r="D17569" s="319"/>
    </row>
    <row r="17570" spans="3:4">
      <c r="C17570" s="319"/>
      <c r="D17570" s="319"/>
    </row>
    <row r="17571" spans="3:4">
      <c r="C17571" s="319"/>
      <c r="D17571" s="319"/>
    </row>
    <row r="17572" spans="3:4">
      <c r="C17572" s="319"/>
      <c r="D17572" s="319"/>
    </row>
    <row r="17573" spans="3:4">
      <c r="C17573" s="319"/>
      <c r="D17573" s="319"/>
    </row>
    <row r="17574" spans="3:4">
      <c r="C17574" s="319"/>
      <c r="D17574" s="319"/>
    </row>
    <row r="17575" spans="3:4">
      <c r="C17575" s="319"/>
      <c r="D17575" s="319"/>
    </row>
    <row r="17576" spans="3:4">
      <c r="C17576" s="319"/>
      <c r="D17576" s="319"/>
    </row>
    <row r="17577" spans="3:4">
      <c r="C17577" s="319"/>
      <c r="D17577" s="319"/>
    </row>
    <row r="17578" spans="3:4">
      <c r="C17578" s="319"/>
      <c r="D17578" s="319"/>
    </row>
    <row r="17579" spans="3:4">
      <c r="C17579" s="319"/>
      <c r="D17579" s="319"/>
    </row>
    <row r="17580" spans="3:4">
      <c r="C17580" s="319"/>
      <c r="D17580" s="319"/>
    </row>
    <row r="17581" spans="3:4">
      <c r="C17581" s="319"/>
      <c r="D17581" s="319"/>
    </row>
    <row r="17582" spans="3:4">
      <c r="C17582" s="319"/>
      <c r="D17582" s="319"/>
    </row>
    <row r="17583" spans="3:4">
      <c r="C17583" s="319"/>
      <c r="D17583" s="319"/>
    </row>
    <row r="17584" spans="3:4">
      <c r="C17584" s="319"/>
      <c r="D17584" s="319"/>
    </row>
    <row r="17585" spans="3:4">
      <c r="C17585" s="319"/>
      <c r="D17585" s="319"/>
    </row>
    <row r="17586" spans="3:4">
      <c r="C17586" s="319"/>
      <c r="D17586" s="319"/>
    </row>
    <row r="17587" spans="3:4">
      <c r="C17587" s="319"/>
      <c r="D17587" s="319"/>
    </row>
    <row r="17588" spans="3:4">
      <c r="C17588" s="319"/>
      <c r="D17588" s="319"/>
    </row>
    <row r="17589" spans="3:4">
      <c r="C17589" s="319"/>
      <c r="D17589" s="319"/>
    </row>
    <row r="17590" spans="3:4">
      <c r="C17590" s="319"/>
      <c r="D17590" s="319"/>
    </row>
    <row r="17591" spans="3:4">
      <c r="C17591" s="319"/>
      <c r="D17591" s="319"/>
    </row>
    <row r="17592" spans="3:4">
      <c r="C17592" s="319"/>
      <c r="D17592" s="319"/>
    </row>
    <row r="17593" spans="3:4">
      <c r="C17593" s="319"/>
      <c r="D17593" s="319"/>
    </row>
    <row r="17594" spans="3:4">
      <c r="C17594" s="319"/>
      <c r="D17594" s="319"/>
    </row>
    <row r="17595" spans="3:4">
      <c r="C17595" s="319"/>
      <c r="D17595" s="319"/>
    </row>
    <row r="17596" spans="3:4">
      <c r="C17596" s="319"/>
      <c r="D17596" s="319"/>
    </row>
    <row r="17597" spans="3:4">
      <c r="C17597" s="319"/>
      <c r="D17597" s="319"/>
    </row>
    <row r="17598" spans="3:4">
      <c r="C17598" s="319"/>
      <c r="D17598" s="319"/>
    </row>
    <row r="17599" spans="3:4">
      <c r="C17599" s="319"/>
      <c r="D17599" s="319"/>
    </row>
    <row r="17600" spans="3:4">
      <c r="C17600" s="319"/>
      <c r="D17600" s="319"/>
    </row>
    <row r="17601" spans="3:4">
      <c r="C17601" s="319"/>
      <c r="D17601" s="319"/>
    </row>
    <row r="17602" spans="3:4">
      <c r="C17602" s="319"/>
      <c r="D17602" s="319"/>
    </row>
    <row r="17603" spans="3:4">
      <c r="C17603" s="319"/>
      <c r="D17603" s="319"/>
    </row>
    <row r="17604" spans="3:4">
      <c r="C17604" s="319"/>
      <c r="D17604" s="319"/>
    </row>
    <row r="17605" spans="3:4">
      <c r="C17605" s="319"/>
      <c r="D17605" s="319"/>
    </row>
    <row r="17606" spans="3:4">
      <c r="C17606" s="319"/>
      <c r="D17606" s="319"/>
    </row>
    <row r="17607" spans="3:4">
      <c r="C17607" s="319"/>
      <c r="D17607" s="319"/>
    </row>
    <row r="17608" spans="3:4">
      <c r="C17608" s="319"/>
      <c r="D17608" s="319"/>
    </row>
    <row r="17609" spans="3:4">
      <c r="C17609" s="319"/>
      <c r="D17609" s="319"/>
    </row>
    <row r="17610" spans="3:4">
      <c r="C17610" s="319"/>
      <c r="D17610" s="319"/>
    </row>
    <row r="17611" spans="3:4">
      <c r="C17611" s="319"/>
      <c r="D17611" s="319"/>
    </row>
    <row r="17612" spans="3:4">
      <c r="C17612" s="319"/>
      <c r="D17612" s="319"/>
    </row>
    <row r="17613" spans="3:4">
      <c r="C17613" s="319"/>
      <c r="D17613" s="319"/>
    </row>
    <row r="17614" spans="3:4">
      <c r="C17614" s="319"/>
      <c r="D17614" s="319"/>
    </row>
    <row r="17615" spans="3:4">
      <c r="C17615" s="319"/>
      <c r="D17615" s="319"/>
    </row>
    <row r="17616" spans="3:4">
      <c r="C17616" s="319"/>
      <c r="D17616" s="319"/>
    </row>
    <row r="17617" spans="3:4">
      <c r="C17617" s="319"/>
      <c r="D17617" s="319"/>
    </row>
    <row r="17618" spans="3:4">
      <c r="C17618" s="319"/>
      <c r="D17618" s="319"/>
    </row>
    <row r="17619" spans="3:4">
      <c r="C17619" s="319"/>
      <c r="D17619" s="319"/>
    </row>
    <row r="17620" spans="3:4">
      <c r="C17620" s="319"/>
      <c r="D17620" s="319"/>
    </row>
    <row r="17621" spans="3:4">
      <c r="C17621" s="319"/>
      <c r="D17621" s="319"/>
    </row>
    <row r="17622" spans="3:4">
      <c r="C17622" s="319"/>
      <c r="D17622" s="319"/>
    </row>
    <row r="17623" spans="3:4">
      <c r="C17623" s="319"/>
      <c r="D17623" s="319"/>
    </row>
    <row r="17624" spans="3:4">
      <c r="C17624" s="319"/>
      <c r="D17624" s="319"/>
    </row>
    <row r="17625" spans="3:4">
      <c r="C17625" s="319"/>
      <c r="D17625" s="319"/>
    </row>
    <row r="17626" spans="3:4">
      <c r="C17626" s="319"/>
      <c r="D17626" s="319"/>
    </row>
    <row r="17627" spans="3:4">
      <c r="C17627" s="319"/>
      <c r="D17627" s="319"/>
    </row>
    <row r="17628" spans="3:4">
      <c r="C17628" s="319"/>
      <c r="D17628" s="319"/>
    </row>
    <row r="17629" spans="3:4">
      <c r="C17629" s="319"/>
      <c r="D17629" s="319"/>
    </row>
    <row r="17630" spans="3:4">
      <c r="C17630" s="319"/>
      <c r="D17630" s="319"/>
    </row>
    <row r="17631" spans="3:4">
      <c r="C17631" s="319"/>
      <c r="D17631" s="319"/>
    </row>
    <row r="17632" spans="3:4">
      <c r="C17632" s="319"/>
      <c r="D17632" s="319"/>
    </row>
    <row r="17633" spans="3:4">
      <c r="C17633" s="319"/>
      <c r="D17633" s="319"/>
    </row>
    <row r="17634" spans="3:4">
      <c r="C17634" s="319"/>
      <c r="D17634" s="319"/>
    </row>
    <row r="17635" spans="3:4">
      <c r="C17635" s="319"/>
      <c r="D17635" s="319"/>
    </row>
    <row r="17636" spans="3:4">
      <c r="C17636" s="319"/>
      <c r="D17636" s="319"/>
    </row>
    <row r="17637" spans="3:4">
      <c r="C17637" s="319"/>
      <c r="D17637" s="319"/>
    </row>
    <row r="17638" spans="3:4">
      <c r="C17638" s="319"/>
      <c r="D17638" s="319"/>
    </row>
    <row r="17639" spans="3:4">
      <c r="C17639" s="319"/>
      <c r="D17639" s="319"/>
    </row>
    <row r="17640" spans="3:4">
      <c r="C17640" s="319"/>
      <c r="D17640" s="319"/>
    </row>
    <row r="17641" spans="3:4">
      <c r="C17641" s="319"/>
      <c r="D17641" s="319"/>
    </row>
    <row r="17642" spans="3:4">
      <c r="C17642" s="319"/>
      <c r="D17642" s="319"/>
    </row>
    <row r="17643" spans="3:4">
      <c r="C17643" s="319"/>
      <c r="D17643" s="319"/>
    </row>
    <row r="17644" spans="3:4">
      <c r="C17644" s="319"/>
      <c r="D17644" s="319"/>
    </row>
    <row r="17645" spans="3:4">
      <c r="C17645" s="319"/>
      <c r="D17645" s="319"/>
    </row>
    <row r="17646" spans="3:4">
      <c r="C17646" s="319"/>
      <c r="D17646" s="319"/>
    </row>
    <row r="17647" spans="3:4">
      <c r="C17647" s="319"/>
      <c r="D17647" s="319"/>
    </row>
    <row r="17648" spans="3:4">
      <c r="C17648" s="319"/>
      <c r="D17648" s="319"/>
    </row>
    <row r="17649" spans="3:4">
      <c r="C17649" s="319"/>
      <c r="D17649" s="319"/>
    </row>
    <row r="17650" spans="3:4">
      <c r="C17650" s="319"/>
      <c r="D17650" s="319"/>
    </row>
    <row r="17651" spans="3:4">
      <c r="C17651" s="319"/>
      <c r="D17651" s="319"/>
    </row>
    <row r="17652" spans="3:4">
      <c r="C17652" s="319"/>
      <c r="D17652" s="319"/>
    </row>
    <row r="17653" spans="3:4">
      <c r="C17653" s="319"/>
      <c r="D17653" s="319"/>
    </row>
    <row r="17654" spans="3:4">
      <c r="C17654" s="319"/>
      <c r="D17654" s="319"/>
    </row>
    <row r="17655" spans="3:4">
      <c r="C17655" s="319"/>
      <c r="D17655" s="319"/>
    </row>
    <row r="17656" spans="3:4">
      <c r="C17656" s="319"/>
      <c r="D17656" s="319"/>
    </row>
    <row r="17657" spans="3:4">
      <c r="C17657" s="319"/>
      <c r="D17657" s="319"/>
    </row>
    <row r="17658" spans="3:4">
      <c r="C17658" s="319"/>
      <c r="D17658" s="319"/>
    </row>
    <row r="17659" spans="3:4">
      <c r="C17659" s="319"/>
      <c r="D17659" s="319"/>
    </row>
    <row r="17660" spans="3:4">
      <c r="C17660" s="319"/>
      <c r="D17660" s="319"/>
    </row>
    <row r="17661" spans="3:4">
      <c r="C17661" s="319"/>
      <c r="D17661" s="319"/>
    </row>
    <row r="17662" spans="3:4">
      <c r="C17662" s="319"/>
      <c r="D17662" s="319"/>
    </row>
    <row r="17663" spans="3:4">
      <c r="C17663" s="319"/>
      <c r="D17663" s="319"/>
    </row>
    <row r="17664" spans="3:4">
      <c r="C17664" s="319"/>
      <c r="D17664" s="319"/>
    </row>
    <row r="17665" spans="3:4">
      <c r="C17665" s="319"/>
      <c r="D17665" s="319"/>
    </row>
    <row r="17666" spans="3:4">
      <c r="C17666" s="319"/>
      <c r="D17666" s="319"/>
    </row>
    <row r="17667" spans="3:4">
      <c r="C17667" s="319"/>
      <c r="D17667" s="319"/>
    </row>
    <row r="17668" spans="3:4">
      <c r="C17668" s="319"/>
      <c r="D17668" s="319"/>
    </row>
    <row r="17669" spans="3:4">
      <c r="C17669" s="319"/>
      <c r="D17669" s="319"/>
    </row>
    <row r="17670" spans="3:4">
      <c r="C17670" s="319"/>
      <c r="D17670" s="319"/>
    </row>
    <row r="17671" spans="3:4">
      <c r="C17671" s="319"/>
      <c r="D17671" s="319"/>
    </row>
    <row r="17672" spans="3:4">
      <c r="C17672" s="319"/>
      <c r="D17672" s="319"/>
    </row>
    <row r="17673" spans="3:4">
      <c r="C17673" s="319"/>
      <c r="D17673" s="319"/>
    </row>
    <row r="17674" spans="3:4">
      <c r="C17674" s="319"/>
      <c r="D17674" s="319"/>
    </row>
    <row r="17675" spans="3:4">
      <c r="C17675" s="319"/>
      <c r="D17675" s="319"/>
    </row>
    <row r="17676" spans="3:4">
      <c r="C17676" s="319"/>
      <c r="D17676" s="319"/>
    </row>
    <row r="17677" spans="3:4">
      <c r="C17677" s="319"/>
      <c r="D17677" s="319"/>
    </row>
    <row r="17678" spans="3:4">
      <c r="C17678" s="319"/>
      <c r="D17678" s="319"/>
    </row>
    <row r="17679" spans="3:4">
      <c r="C17679" s="319"/>
      <c r="D17679" s="319"/>
    </row>
    <row r="17680" spans="3:4">
      <c r="C17680" s="319"/>
      <c r="D17680" s="319"/>
    </row>
    <row r="17681" spans="3:4">
      <c r="C17681" s="319"/>
      <c r="D17681" s="319"/>
    </row>
    <row r="17682" spans="3:4">
      <c r="C17682" s="319"/>
      <c r="D17682" s="319"/>
    </row>
    <row r="17683" spans="3:4">
      <c r="C17683" s="319"/>
      <c r="D17683" s="319"/>
    </row>
    <row r="17684" spans="3:4">
      <c r="C17684" s="319"/>
      <c r="D17684" s="319"/>
    </row>
    <row r="17685" spans="3:4">
      <c r="C17685" s="319"/>
      <c r="D17685" s="319"/>
    </row>
    <row r="17686" spans="3:4">
      <c r="C17686" s="319"/>
      <c r="D17686" s="319"/>
    </row>
    <row r="17687" spans="3:4">
      <c r="C17687" s="319"/>
      <c r="D17687" s="319"/>
    </row>
    <row r="17688" spans="3:4">
      <c r="C17688" s="319"/>
      <c r="D17688" s="319"/>
    </row>
    <row r="17689" spans="3:4">
      <c r="C17689" s="319"/>
      <c r="D17689" s="319"/>
    </row>
    <row r="17690" spans="3:4">
      <c r="C17690" s="319"/>
      <c r="D17690" s="319"/>
    </row>
    <row r="17691" spans="3:4">
      <c r="C17691" s="319"/>
      <c r="D17691" s="319"/>
    </row>
    <row r="17692" spans="3:4">
      <c r="C17692" s="319"/>
      <c r="D17692" s="319"/>
    </row>
    <row r="17693" spans="3:4">
      <c r="C17693" s="319"/>
      <c r="D17693" s="319"/>
    </row>
    <row r="17694" spans="3:4">
      <c r="C17694" s="319"/>
      <c r="D17694" s="319"/>
    </row>
    <row r="17695" spans="3:4">
      <c r="C17695" s="319"/>
      <c r="D17695" s="319"/>
    </row>
    <row r="17696" spans="3:4">
      <c r="C17696" s="319"/>
      <c r="D17696" s="319"/>
    </row>
    <row r="17697" spans="3:4">
      <c r="C17697" s="319"/>
      <c r="D17697" s="319"/>
    </row>
    <row r="17698" spans="3:4">
      <c r="C17698" s="319"/>
      <c r="D17698" s="319"/>
    </row>
    <row r="17699" spans="3:4">
      <c r="C17699" s="319"/>
      <c r="D17699" s="319"/>
    </row>
    <row r="17700" spans="3:4">
      <c r="C17700" s="319"/>
      <c r="D17700" s="319"/>
    </row>
    <row r="17701" spans="3:4">
      <c r="C17701" s="319"/>
      <c r="D17701" s="319"/>
    </row>
    <row r="17702" spans="3:4">
      <c r="C17702" s="319"/>
      <c r="D17702" s="319"/>
    </row>
    <row r="17703" spans="3:4">
      <c r="C17703" s="319"/>
      <c r="D17703" s="319"/>
    </row>
    <row r="17704" spans="3:4">
      <c r="C17704" s="319"/>
      <c r="D17704" s="319"/>
    </row>
    <row r="17705" spans="3:4">
      <c r="C17705" s="319"/>
      <c r="D17705" s="319"/>
    </row>
    <row r="17706" spans="3:4">
      <c r="C17706" s="319"/>
      <c r="D17706" s="319"/>
    </row>
    <row r="17707" spans="3:4">
      <c r="C17707" s="319"/>
      <c r="D17707" s="319"/>
    </row>
    <row r="17708" spans="3:4">
      <c r="C17708" s="319"/>
      <c r="D17708" s="319"/>
    </row>
    <row r="17709" spans="3:4">
      <c r="C17709" s="319"/>
      <c r="D17709" s="319"/>
    </row>
    <row r="17710" spans="3:4">
      <c r="C17710" s="319"/>
      <c r="D17710" s="319"/>
    </row>
    <row r="17711" spans="3:4">
      <c r="C17711" s="319"/>
      <c r="D17711" s="319"/>
    </row>
    <row r="17712" spans="3:4">
      <c r="C17712" s="319"/>
      <c r="D17712" s="319"/>
    </row>
    <row r="17713" spans="3:4">
      <c r="C17713" s="319"/>
      <c r="D17713" s="319"/>
    </row>
    <row r="17714" spans="3:4">
      <c r="C17714" s="319"/>
      <c r="D17714" s="319"/>
    </row>
    <row r="17715" spans="3:4">
      <c r="C17715" s="319"/>
      <c r="D17715" s="319"/>
    </row>
    <row r="17716" spans="3:4">
      <c r="C17716" s="319"/>
      <c r="D17716" s="319"/>
    </row>
    <row r="17717" spans="3:4">
      <c r="C17717" s="319"/>
      <c r="D17717" s="319"/>
    </row>
    <row r="17718" spans="3:4">
      <c r="C17718" s="319"/>
      <c r="D17718" s="319"/>
    </row>
    <row r="17719" spans="3:4">
      <c r="C17719" s="319"/>
      <c r="D17719" s="319"/>
    </row>
    <row r="17720" spans="3:4">
      <c r="C17720" s="319"/>
      <c r="D17720" s="319"/>
    </row>
    <row r="17721" spans="3:4">
      <c r="C17721" s="319"/>
      <c r="D17721" s="319"/>
    </row>
    <row r="17722" spans="3:4">
      <c r="C17722" s="319"/>
      <c r="D17722" s="319"/>
    </row>
    <row r="17723" spans="3:4">
      <c r="C17723" s="319"/>
      <c r="D17723" s="319"/>
    </row>
    <row r="17724" spans="3:4">
      <c r="C17724" s="319"/>
      <c r="D17724" s="319"/>
    </row>
    <row r="17725" spans="3:4">
      <c r="C17725" s="319"/>
      <c r="D17725" s="319"/>
    </row>
    <row r="17726" spans="3:4">
      <c r="C17726" s="319"/>
      <c r="D17726" s="319"/>
    </row>
    <row r="17727" spans="3:4">
      <c r="C17727" s="319"/>
      <c r="D17727" s="319"/>
    </row>
    <row r="17728" spans="3:4">
      <c r="C17728" s="319"/>
      <c r="D17728" s="319"/>
    </row>
    <row r="17729" spans="3:4">
      <c r="C17729" s="319"/>
      <c r="D17729" s="319"/>
    </row>
    <row r="17730" spans="3:4">
      <c r="C17730" s="319"/>
      <c r="D17730" s="319"/>
    </row>
    <row r="17731" spans="3:4">
      <c r="C17731" s="319"/>
      <c r="D17731" s="319"/>
    </row>
    <row r="17732" spans="3:4">
      <c r="C17732" s="319"/>
      <c r="D17732" s="319"/>
    </row>
    <row r="17733" spans="3:4">
      <c r="C17733" s="319"/>
      <c r="D17733" s="319"/>
    </row>
    <row r="17734" spans="3:4">
      <c r="C17734" s="319"/>
      <c r="D17734" s="319"/>
    </row>
    <row r="17735" spans="3:4">
      <c r="C17735" s="319"/>
      <c r="D17735" s="319"/>
    </row>
    <row r="17736" spans="3:4">
      <c r="C17736" s="319"/>
      <c r="D17736" s="319"/>
    </row>
    <row r="17737" spans="3:4">
      <c r="C17737" s="319"/>
      <c r="D17737" s="319"/>
    </row>
    <row r="17738" spans="3:4">
      <c r="C17738" s="319"/>
      <c r="D17738" s="319"/>
    </row>
    <row r="17739" spans="3:4">
      <c r="C17739" s="319"/>
      <c r="D17739" s="319"/>
    </row>
    <row r="17740" spans="3:4">
      <c r="C17740" s="319"/>
      <c r="D17740" s="319"/>
    </row>
    <row r="17741" spans="3:4">
      <c r="C17741" s="319"/>
      <c r="D17741" s="319"/>
    </row>
    <row r="17742" spans="3:4">
      <c r="C17742" s="319"/>
      <c r="D17742" s="319"/>
    </row>
    <row r="17743" spans="3:4">
      <c r="C17743" s="319"/>
      <c r="D17743" s="319"/>
    </row>
    <row r="17744" spans="3:4">
      <c r="C17744" s="319"/>
      <c r="D17744" s="319"/>
    </row>
    <row r="17745" spans="3:4">
      <c r="C17745" s="319"/>
      <c r="D17745" s="319"/>
    </row>
    <row r="17746" spans="3:4">
      <c r="C17746" s="319"/>
      <c r="D17746" s="319"/>
    </row>
    <row r="17747" spans="3:4">
      <c r="C17747" s="319"/>
      <c r="D17747" s="319"/>
    </row>
    <row r="17748" spans="3:4">
      <c r="C17748" s="319"/>
      <c r="D17748" s="319"/>
    </row>
    <row r="17749" spans="3:4">
      <c r="C17749" s="319"/>
      <c r="D17749" s="319"/>
    </row>
    <row r="17750" spans="3:4">
      <c r="C17750" s="319"/>
      <c r="D17750" s="319"/>
    </row>
    <row r="17751" spans="3:4">
      <c r="C17751" s="319"/>
      <c r="D17751" s="319"/>
    </row>
    <row r="17752" spans="3:4">
      <c r="C17752" s="319"/>
      <c r="D17752" s="319"/>
    </row>
    <row r="17753" spans="3:4">
      <c r="C17753" s="319"/>
      <c r="D17753" s="319"/>
    </row>
    <row r="17754" spans="3:4">
      <c r="C17754" s="319"/>
      <c r="D17754" s="319"/>
    </row>
    <row r="17755" spans="3:4">
      <c r="C17755" s="319"/>
      <c r="D17755" s="319"/>
    </row>
    <row r="17756" spans="3:4">
      <c r="C17756" s="319"/>
      <c r="D17756" s="319"/>
    </row>
    <row r="17757" spans="3:4">
      <c r="C17757" s="319"/>
      <c r="D17757" s="319"/>
    </row>
    <row r="17758" spans="3:4">
      <c r="C17758" s="319"/>
      <c r="D17758" s="319"/>
    </row>
    <row r="17759" spans="3:4">
      <c r="C17759" s="319"/>
      <c r="D17759" s="319"/>
    </row>
    <row r="17760" spans="3:4">
      <c r="C17760" s="319"/>
      <c r="D17760" s="319"/>
    </row>
    <row r="17761" spans="3:4">
      <c r="C17761" s="319"/>
      <c r="D17761" s="319"/>
    </row>
    <row r="17762" spans="3:4">
      <c r="C17762" s="319"/>
      <c r="D17762" s="319"/>
    </row>
    <row r="17763" spans="3:4">
      <c r="C17763" s="319"/>
      <c r="D17763" s="319"/>
    </row>
    <row r="17764" spans="3:4">
      <c r="C17764" s="319"/>
      <c r="D17764" s="319"/>
    </row>
    <row r="17765" spans="3:4">
      <c r="C17765" s="319"/>
      <c r="D17765" s="319"/>
    </row>
    <row r="17766" spans="3:4">
      <c r="C17766" s="319"/>
      <c r="D17766" s="319"/>
    </row>
    <row r="17767" spans="3:4">
      <c r="C17767" s="319"/>
      <c r="D17767" s="319"/>
    </row>
    <row r="17768" spans="3:4">
      <c r="C17768" s="319"/>
      <c r="D17768" s="319"/>
    </row>
    <row r="17769" spans="3:4">
      <c r="C17769" s="319"/>
      <c r="D17769" s="319"/>
    </row>
    <row r="17770" spans="3:4">
      <c r="C17770" s="319"/>
      <c r="D17770" s="319"/>
    </row>
    <row r="17771" spans="3:4">
      <c r="C17771" s="319"/>
      <c r="D17771" s="319"/>
    </row>
    <row r="17772" spans="3:4">
      <c r="C17772" s="319"/>
      <c r="D17772" s="319"/>
    </row>
    <row r="17773" spans="3:4">
      <c r="C17773" s="319"/>
      <c r="D17773" s="319"/>
    </row>
    <row r="17774" spans="3:4">
      <c r="C17774" s="319"/>
      <c r="D17774" s="319"/>
    </row>
    <row r="17775" spans="3:4">
      <c r="C17775" s="319"/>
      <c r="D17775" s="319"/>
    </row>
    <row r="17776" spans="3:4">
      <c r="C17776" s="319"/>
      <c r="D17776" s="319"/>
    </row>
    <row r="17777" spans="3:4">
      <c r="C17777" s="319"/>
      <c r="D17777" s="319"/>
    </row>
    <row r="17778" spans="3:4">
      <c r="C17778" s="319"/>
      <c r="D17778" s="319"/>
    </row>
    <row r="17779" spans="3:4">
      <c r="C17779" s="319"/>
      <c r="D17779" s="319"/>
    </row>
    <row r="17780" spans="3:4">
      <c r="C17780" s="319"/>
      <c r="D17780" s="319"/>
    </row>
    <row r="17781" spans="3:4">
      <c r="C17781" s="319"/>
      <c r="D17781" s="319"/>
    </row>
    <row r="17782" spans="3:4">
      <c r="C17782" s="319"/>
      <c r="D17782" s="319"/>
    </row>
    <row r="17783" spans="3:4">
      <c r="C17783" s="319"/>
      <c r="D17783" s="319"/>
    </row>
    <row r="17784" spans="3:4">
      <c r="C17784" s="319"/>
      <c r="D17784" s="319"/>
    </row>
    <row r="17785" spans="3:4">
      <c r="C17785" s="319"/>
      <c r="D17785" s="319"/>
    </row>
    <row r="17786" spans="3:4">
      <c r="C17786" s="319"/>
      <c r="D17786" s="319"/>
    </row>
    <row r="17787" spans="3:4">
      <c r="C17787" s="319"/>
      <c r="D17787" s="319"/>
    </row>
    <row r="17788" spans="3:4">
      <c r="C17788" s="319"/>
      <c r="D17788" s="319"/>
    </row>
    <row r="17789" spans="3:4">
      <c r="C17789" s="319"/>
      <c r="D17789" s="319"/>
    </row>
    <row r="17790" spans="3:4">
      <c r="C17790" s="319"/>
      <c r="D17790" s="319"/>
    </row>
    <row r="17791" spans="3:4">
      <c r="C17791" s="319"/>
      <c r="D17791" s="319"/>
    </row>
    <row r="17792" spans="3:4">
      <c r="C17792" s="319"/>
      <c r="D17792" s="319"/>
    </row>
    <row r="17793" spans="3:4">
      <c r="C17793" s="319"/>
      <c r="D17793" s="319"/>
    </row>
    <row r="17794" spans="3:4">
      <c r="C17794" s="319"/>
      <c r="D17794" s="319"/>
    </row>
    <row r="17795" spans="3:4">
      <c r="C17795" s="319"/>
      <c r="D17795" s="319"/>
    </row>
    <row r="17796" spans="3:4">
      <c r="C17796" s="319"/>
      <c r="D17796" s="319"/>
    </row>
    <row r="17797" spans="3:4">
      <c r="C17797" s="319"/>
      <c r="D17797" s="319"/>
    </row>
    <row r="17798" spans="3:4">
      <c r="C17798" s="319"/>
      <c r="D17798" s="319"/>
    </row>
    <row r="17799" spans="3:4">
      <c r="C17799" s="319"/>
      <c r="D17799" s="319"/>
    </row>
    <row r="17800" spans="3:4">
      <c r="C17800" s="319"/>
      <c r="D17800" s="319"/>
    </row>
    <row r="17801" spans="3:4">
      <c r="C17801" s="319"/>
      <c r="D17801" s="319"/>
    </row>
    <row r="17802" spans="3:4">
      <c r="C17802" s="319"/>
      <c r="D17802" s="319"/>
    </row>
    <row r="17803" spans="3:4">
      <c r="C17803" s="319"/>
      <c r="D17803" s="319"/>
    </row>
    <row r="17804" spans="3:4">
      <c r="C17804" s="319"/>
      <c r="D17804" s="319"/>
    </row>
    <row r="17805" spans="3:4">
      <c r="C17805" s="319"/>
      <c r="D17805" s="319"/>
    </row>
    <row r="17806" spans="3:4">
      <c r="C17806" s="319"/>
      <c r="D17806" s="319"/>
    </row>
    <row r="17807" spans="3:4">
      <c r="C17807" s="319"/>
      <c r="D17807" s="319"/>
    </row>
    <row r="17808" spans="3:4">
      <c r="C17808" s="319"/>
      <c r="D17808" s="319"/>
    </row>
    <row r="17809" spans="3:4">
      <c r="C17809" s="319"/>
      <c r="D17809" s="319"/>
    </row>
    <row r="17810" spans="3:4">
      <c r="C17810" s="319"/>
      <c r="D17810" s="319"/>
    </row>
    <row r="17811" spans="3:4">
      <c r="C17811" s="319"/>
      <c r="D17811" s="319"/>
    </row>
    <row r="17812" spans="3:4">
      <c r="C17812" s="319"/>
      <c r="D17812" s="319"/>
    </row>
    <row r="17813" spans="3:4">
      <c r="C17813" s="319"/>
      <c r="D17813" s="319"/>
    </row>
    <row r="17814" spans="3:4">
      <c r="C17814" s="319"/>
      <c r="D17814" s="319"/>
    </row>
    <row r="17815" spans="3:4">
      <c r="C17815" s="319"/>
      <c r="D17815" s="319"/>
    </row>
    <row r="17816" spans="3:4">
      <c r="C17816" s="319"/>
      <c r="D17816" s="319"/>
    </row>
    <row r="17817" spans="3:4">
      <c r="C17817" s="319"/>
      <c r="D17817" s="319"/>
    </row>
    <row r="17818" spans="3:4">
      <c r="C17818" s="319"/>
      <c r="D17818" s="319"/>
    </row>
    <row r="17819" spans="3:4">
      <c r="C17819" s="319"/>
      <c r="D17819" s="319"/>
    </row>
    <row r="17820" spans="3:4">
      <c r="C17820" s="319"/>
      <c r="D17820" s="319"/>
    </row>
    <row r="17821" spans="3:4">
      <c r="C17821" s="319"/>
      <c r="D17821" s="319"/>
    </row>
    <row r="17822" spans="3:4">
      <c r="C17822" s="319"/>
      <c r="D17822" s="319"/>
    </row>
    <row r="17823" spans="3:4">
      <c r="C17823" s="319"/>
      <c r="D17823" s="319"/>
    </row>
    <row r="17824" spans="3:4">
      <c r="C17824" s="319"/>
      <c r="D17824" s="319"/>
    </row>
    <row r="17825" spans="3:4">
      <c r="C17825" s="319"/>
      <c r="D17825" s="319"/>
    </row>
    <row r="17826" spans="3:4">
      <c r="C17826" s="319"/>
      <c r="D17826" s="319"/>
    </row>
    <row r="17827" spans="3:4">
      <c r="C17827" s="319"/>
      <c r="D17827" s="319"/>
    </row>
    <row r="17828" spans="3:4">
      <c r="C17828" s="319"/>
      <c r="D17828" s="319"/>
    </row>
    <row r="17829" spans="3:4">
      <c r="C17829" s="319"/>
      <c r="D17829" s="319"/>
    </row>
    <row r="17830" spans="3:4">
      <c r="C17830" s="319"/>
      <c r="D17830" s="319"/>
    </row>
    <row r="17831" spans="3:4">
      <c r="C17831" s="319"/>
      <c r="D17831" s="319"/>
    </row>
    <row r="17832" spans="3:4">
      <c r="C17832" s="319"/>
      <c r="D17832" s="319"/>
    </row>
    <row r="17833" spans="3:4">
      <c r="C17833" s="319"/>
      <c r="D17833" s="319"/>
    </row>
    <row r="17834" spans="3:4">
      <c r="C17834" s="319"/>
      <c r="D17834" s="319"/>
    </row>
    <row r="17835" spans="3:4">
      <c r="C17835" s="319"/>
      <c r="D17835" s="319"/>
    </row>
    <row r="17836" spans="3:4">
      <c r="C17836" s="319"/>
      <c r="D17836" s="319"/>
    </row>
    <row r="17837" spans="3:4">
      <c r="C17837" s="319"/>
      <c r="D17837" s="319"/>
    </row>
    <row r="17838" spans="3:4">
      <c r="C17838" s="319"/>
      <c r="D17838" s="319"/>
    </row>
    <row r="17839" spans="3:4">
      <c r="C17839" s="319"/>
      <c r="D17839" s="319"/>
    </row>
    <row r="17840" spans="3:4">
      <c r="C17840" s="319"/>
      <c r="D17840" s="319"/>
    </row>
    <row r="17841" spans="3:4">
      <c r="C17841" s="319"/>
      <c r="D17841" s="319"/>
    </row>
    <row r="17842" spans="3:4">
      <c r="C17842" s="319"/>
      <c r="D17842" s="319"/>
    </row>
    <row r="17843" spans="3:4">
      <c r="C17843" s="319"/>
      <c r="D17843" s="319"/>
    </row>
    <row r="17844" spans="3:4">
      <c r="C17844" s="319"/>
      <c r="D17844" s="319"/>
    </row>
    <row r="17845" spans="3:4">
      <c r="C17845" s="319"/>
      <c r="D17845" s="319"/>
    </row>
    <row r="17846" spans="3:4">
      <c r="C17846" s="319"/>
      <c r="D17846" s="319"/>
    </row>
    <row r="17847" spans="3:4">
      <c r="C17847" s="319"/>
      <c r="D17847" s="319"/>
    </row>
    <row r="17848" spans="3:4">
      <c r="C17848" s="319"/>
      <c r="D17848" s="319"/>
    </row>
    <row r="17849" spans="3:4">
      <c r="C17849" s="319"/>
      <c r="D17849" s="319"/>
    </row>
    <row r="17850" spans="3:4">
      <c r="C17850" s="319"/>
      <c r="D17850" s="319"/>
    </row>
    <row r="17851" spans="3:4">
      <c r="C17851" s="319"/>
      <c r="D17851" s="319"/>
    </row>
    <row r="17852" spans="3:4">
      <c r="C17852" s="319"/>
      <c r="D17852" s="319"/>
    </row>
    <row r="17853" spans="3:4">
      <c r="C17853" s="319"/>
      <c r="D17853" s="319"/>
    </row>
    <row r="17854" spans="3:4">
      <c r="C17854" s="319"/>
      <c r="D17854" s="319"/>
    </row>
    <row r="17855" spans="3:4">
      <c r="C17855" s="319"/>
      <c r="D17855" s="319"/>
    </row>
    <row r="17856" spans="3:4">
      <c r="C17856" s="319"/>
      <c r="D17856" s="319"/>
    </row>
    <row r="17857" spans="3:4">
      <c r="C17857" s="319"/>
      <c r="D17857" s="319"/>
    </row>
    <row r="17858" spans="3:4">
      <c r="C17858" s="319"/>
      <c r="D17858" s="319"/>
    </row>
    <row r="17859" spans="3:4">
      <c r="C17859" s="319"/>
      <c r="D17859" s="319"/>
    </row>
    <row r="17860" spans="3:4">
      <c r="C17860" s="319"/>
      <c r="D17860" s="319"/>
    </row>
    <row r="17861" spans="3:4">
      <c r="C17861" s="319"/>
      <c r="D17861" s="319"/>
    </row>
    <row r="17862" spans="3:4">
      <c r="C17862" s="319"/>
      <c r="D17862" s="319"/>
    </row>
    <row r="17863" spans="3:4">
      <c r="C17863" s="319"/>
      <c r="D17863" s="319"/>
    </row>
    <row r="17864" spans="3:4">
      <c r="C17864" s="319"/>
      <c r="D17864" s="319"/>
    </row>
    <row r="17865" spans="3:4">
      <c r="C17865" s="319"/>
      <c r="D17865" s="319"/>
    </row>
    <row r="17866" spans="3:4">
      <c r="C17866" s="319"/>
      <c r="D17866" s="319"/>
    </row>
    <row r="17867" spans="3:4">
      <c r="C17867" s="319"/>
      <c r="D17867" s="319"/>
    </row>
    <row r="17868" spans="3:4">
      <c r="C17868" s="319"/>
      <c r="D17868" s="319"/>
    </row>
    <row r="17869" spans="3:4">
      <c r="C17869" s="319"/>
      <c r="D17869" s="319"/>
    </row>
    <row r="17870" spans="3:4">
      <c r="C17870" s="319"/>
      <c r="D17870" s="319"/>
    </row>
    <row r="17871" spans="3:4">
      <c r="C17871" s="319"/>
      <c r="D17871" s="319"/>
    </row>
    <row r="17872" spans="3:4">
      <c r="C17872" s="319"/>
      <c r="D17872" s="319"/>
    </row>
    <row r="17873" spans="3:4">
      <c r="C17873" s="319"/>
      <c r="D17873" s="319"/>
    </row>
    <row r="17874" spans="3:4">
      <c r="C17874" s="319"/>
      <c r="D17874" s="319"/>
    </row>
    <row r="17875" spans="3:4">
      <c r="C17875" s="319"/>
      <c r="D17875" s="319"/>
    </row>
    <row r="17876" spans="3:4">
      <c r="C17876" s="319"/>
      <c r="D17876" s="319"/>
    </row>
    <row r="17877" spans="3:4">
      <c r="C17877" s="319"/>
      <c r="D17877" s="319"/>
    </row>
    <row r="17878" spans="3:4">
      <c r="C17878" s="319"/>
      <c r="D17878" s="319"/>
    </row>
    <row r="17879" spans="3:4">
      <c r="C17879" s="319"/>
      <c r="D17879" s="319"/>
    </row>
    <row r="17880" spans="3:4">
      <c r="C17880" s="319"/>
      <c r="D17880" s="319"/>
    </row>
    <row r="17881" spans="3:4">
      <c r="C17881" s="319"/>
      <c r="D17881" s="319"/>
    </row>
    <row r="17882" spans="3:4">
      <c r="C17882" s="319"/>
      <c r="D17882" s="319"/>
    </row>
    <row r="17883" spans="3:4">
      <c r="C17883" s="319"/>
      <c r="D17883" s="319"/>
    </row>
    <row r="17884" spans="3:4">
      <c r="C17884" s="319"/>
      <c r="D17884" s="319"/>
    </row>
    <row r="17885" spans="3:4">
      <c r="C17885" s="319"/>
      <c r="D17885" s="319"/>
    </row>
    <row r="17886" spans="3:4">
      <c r="C17886" s="319"/>
      <c r="D17886" s="319"/>
    </row>
    <row r="17887" spans="3:4">
      <c r="C17887" s="319"/>
      <c r="D17887" s="319"/>
    </row>
    <row r="17888" spans="3:4">
      <c r="C17888" s="319"/>
      <c r="D17888" s="319"/>
    </row>
    <row r="17889" spans="3:4">
      <c r="C17889" s="319"/>
      <c r="D17889" s="319"/>
    </row>
    <row r="17890" spans="3:4">
      <c r="C17890" s="319"/>
      <c r="D17890" s="319"/>
    </row>
    <row r="17891" spans="3:4">
      <c r="C17891" s="319"/>
      <c r="D17891" s="319"/>
    </row>
    <row r="17892" spans="3:4">
      <c r="C17892" s="319"/>
      <c r="D17892" s="319"/>
    </row>
    <row r="17893" spans="3:4">
      <c r="C17893" s="319"/>
      <c r="D17893" s="319"/>
    </row>
    <row r="17894" spans="3:4">
      <c r="C17894" s="319"/>
      <c r="D17894" s="319"/>
    </row>
    <row r="17895" spans="3:4">
      <c r="C17895" s="319"/>
      <c r="D17895" s="319"/>
    </row>
    <row r="17896" spans="3:4">
      <c r="C17896" s="319"/>
      <c r="D17896" s="319"/>
    </row>
    <row r="17897" spans="3:4">
      <c r="C17897" s="319"/>
      <c r="D17897" s="319"/>
    </row>
    <row r="17898" spans="3:4">
      <c r="C17898" s="319"/>
      <c r="D17898" s="319"/>
    </row>
    <row r="17899" spans="3:4">
      <c r="C17899" s="319"/>
      <c r="D17899" s="319"/>
    </row>
    <row r="17900" spans="3:4">
      <c r="C17900" s="319"/>
      <c r="D17900" s="319"/>
    </row>
    <row r="17901" spans="3:4">
      <c r="C17901" s="319"/>
      <c r="D17901" s="319"/>
    </row>
    <row r="17902" spans="3:4">
      <c r="C17902" s="319"/>
      <c r="D17902" s="319"/>
    </row>
    <row r="17903" spans="3:4">
      <c r="C17903" s="319"/>
      <c r="D17903" s="319"/>
    </row>
    <row r="17904" spans="3:4">
      <c r="C17904" s="319"/>
      <c r="D17904" s="319"/>
    </row>
    <row r="17905" spans="3:4">
      <c r="C17905" s="319"/>
      <c r="D17905" s="319"/>
    </row>
    <row r="17906" spans="3:4">
      <c r="C17906" s="319"/>
      <c r="D17906" s="319"/>
    </row>
    <row r="17907" spans="3:4">
      <c r="C17907" s="319"/>
      <c r="D17907" s="319"/>
    </row>
    <row r="17908" spans="3:4">
      <c r="C17908" s="319"/>
      <c r="D17908" s="319"/>
    </row>
    <row r="17909" spans="3:4">
      <c r="C17909" s="319"/>
      <c r="D17909" s="319"/>
    </row>
    <row r="17910" spans="3:4">
      <c r="C17910" s="319"/>
      <c r="D17910" s="319"/>
    </row>
    <row r="17911" spans="3:4">
      <c r="C17911" s="319"/>
      <c r="D17911" s="319"/>
    </row>
    <row r="17912" spans="3:4">
      <c r="C17912" s="319"/>
      <c r="D17912" s="319"/>
    </row>
    <row r="17913" spans="3:4">
      <c r="C17913" s="319"/>
      <c r="D17913" s="319"/>
    </row>
    <row r="17914" spans="3:4">
      <c r="C17914" s="319"/>
      <c r="D17914" s="319"/>
    </row>
    <row r="17915" spans="3:4">
      <c r="C17915" s="319"/>
      <c r="D17915" s="319"/>
    </row>
    <row r="17916" spans="3:4">
      <c r="C17916" s="319"/>
      <c r="D17916" s="319"/>
    </row>
    <row r="17917" spans="3:4">
      <c r="C17917" s="319"/>
      <c r="D17917" s="319"/>
    </row>
    <row r="17918" spans="3:4">
      <c r="C17918" s="319"/>
      <c r="D17918" s="319"/>
    </row>
    <row r="17919" spans="3:4">
      <c r="C17919" s="319"/>
      <c r="D17919" s="319"/>
    </row>
    <row r="17920" spans="3:4">
      <c r="C17920" s="319"/>
      <c r="D17920" s="319"/>
    </row>
    <row r="17921" spans="3:4">
      <c r="C17921" s="319"/>
      <c r="D17921" s="319"/>
    </row>
    <row r="17922" spans="3:4">
      <c r="C17922" s="319"/>
      <c r="D17922" s="319"/>
    </row>
    <row r="17923" spans="3:4">
      <c r="C17923" s="319"/>
      <c r="D17923" s="319"/>
    </row>
    <row r="17924" spans="3:4">
      <c r="C17924" s="319"/>
      <c r="D17924" s="319"/>
    </row>
    <row r="17925" spans="3:4">
      <c r="C17925" s="319"/>
      <c r="D17925" s="319"/>
    </row>
    <row r="17926" spans="3:4">
      <c r="C17926" s="319"/>
      <c r="D17926" s="319"/>
    </row>
    <row r="17927" spans="3:4">
      <c r="C17927" s="319"/>
      <c r="D17927" s="319"/>
    </row>
    <row r="17928" spans="3:4">
      <c r="C17928" s="319"/>
      <c r="D17928" s="319"/>
    </row>
    <row r="17929" spans="3:4">
      <c r="C17929" s="319"/>
      <c r="D17929" s="319"/>
    </row>
    <row r="17930" spans="3:4">
      <c r="C17930" s="319"/>
      <c r="D17930" s="319"/>
    </row>
    <row r="17931" spans="3:4">
      <c r="C17931" s="319"/>
      <c r="D17931" s="319"/>
    </row>
    <row r="17932" spans="3:4">
      <c r="C17932" s="319"/>
      <c r="D17932" s="319"/>
    </row>
    <row r="17933" spans="3:4">
      <c r="C17933" s="319"/>
      <c r="D17933" s="319"/>
    </row>
    <row r="17934" spans="3:4">
      <c r="C17934" s="319"/>
      <c r="D17934" s="319"/>
    </row>
    <row r="17935" spans="3:4">
      <c r="C17935" s="319"/>
      <c r="D17935" s="319"/>
    </row>
    <row r="17936" spans="3:4">
      <c r="C17936" s="319"/>
      <c r="D17936" s="319"/>
    </row>
    <row r="17937" spans="3:4">
      <c r="C17937" s="319"/>
      <c r="D17937" s="319"/>
    </row>
    <row r="17938" spans="3:4">
      <c r="C17938" s="319"/>
      <c r="D17938" s="319"/>
    </row>
    <row r="17939" spans="3:4">
      <c r="C17939" s="319"/>
      <c r="D17939" s="319"/>
    </row>
    <row r="17940" spans="3:4">
      <c r="C17940" s="319"/>
      <c r="D17940" s="319"/>
    </row>
    <row r="17941" spans="3:4">
      <c r="C17941" s="319"/>
      <c r="D17941" s="319"/>
    </row>
    <row r="17942" spans="3:4">
      <c r="C17942" s="319"/>
      <c r="D17942" s="319"/>
    </row>
    <row r="17943" spans="3:4">
      <c r="C17943" s="319"/>
      <c r="D17943" s="319"/>
    </row>
    <row r="17944" spans="3:4">
      <c r="C17944" s="319"/>
      <c r="D17944" s="319"/>
    </row>
    <row r="17945" spans="3:4">
      <c r="C17945" s="319"/>
      <c r="D17945" s="319"/>
    </row>
    <row r="17946" spans="3:4">
      <c r="C17946" s="319"/>
      <c r="D17946" s="319"/>
    </row>
    <row r="17947" spans="3:4">
      <c r="C17947" s="319"/>
      <c r="D17947" s="319"/>
    </row>
    <row r="17948" spans="3:4">
      <c r="C17948" s="319"/>
      <c r="D17948" s="319"/>
    </row>
    <row r="17949" spans="3:4">
      <c r="C17949" s="319"/>
      <c r="D17949" s="319"/>
    </row>
    <row r="17950" spans="3:4">
      <c r="C17950" s="319"/>
      <c r="D17950" s="319"/>
    </row>
    <row r="17951" spans="3:4">
      <c r="C17951" s="319"/>
      <c r="D17951" s="319"/>
    </row>
    <row r="17952" spans="3:4">
      <c r="C17952" s="319"/>
      <c r="D17952" s="319"/>
    </row>
    <row r="17953" spans="3:4">
      <c r="C17953" s="319"/>
      <c r="D17953" s="319"/>
    </row>
    <row r="17954" spans="3:4">
      <c r="C17954" s="319"/>
      <c r="D17954" s="319"/>
    </row>
    <row r="17955" spans="3:4">
      <c r="C17955" s="319"/>
      <c r="D17955" s="319"/>
    </row>
    <row r="17956" spans="3:4">
      <c r="C17956" s="319"/>
      <c r="D17956" s="319"/>
    </row>
    <row r="17957" spans="3:4">
      <c r="C17957" s="319"/>
      <c r="D17957" s="319"/>
    </row>
    <row r="17958" spans="3:4">
      <c r="C17958" s="319"/>
      <c r="D17958" s="319"/>
    </row>
    <row r="17959" spans="3:4">
      <c r="C17959" s="319"/>
      <c r="D17959" s="319"/>
    </row>
    <row r="17960" spans="3:4">
      <c r="C17960" s="319"/>
      <c r="D17960" s="319"/>
    </row>
    <row r="17961" spans="3:4">
      <c r="C17961" s="319"/>
      <c r="D17961" s="319"/>
    </row>
    <row r="17962" spans="3:4">
      <c r="C17962" s="319"/>
      <c r="D17962" s="319"/>
    </row>
    <row r="17963" spans="3:4">
      <c r="C17963" s="319"/>
      <c r="D17963" s="319"/>
    </row>
    <row r="17964" spans="3:4">
      <c r="C17964" s="319"/>
      <c r="D17964" s="319"/>
    </row>
    <row r="17965" spans="3:4">
      <c r="C17965" s="319"/>
      <c r="D17965" s="319"/>
    </row>
    <row r="17966" spans="3:4">
      <c r="C17966" s="319"/>
      <c r="D17966" s="319"/>
    </row>
    <row r="17967" spans="3:4">
      <c r="C17967" s="319"/>
      <c r="D17967" s="319"/>
    </row>
    <row r="17968" spans="3:4">
      <c r="C17968" s="319"/>
      <c r="D17968" s="319"/>
    </row>
    <row r="17969" spans="3:4">
      <c r="C17969" s="319"/>
      <c r="D17969" s="319"/>
    </row>
    <row r="17970" spans="3:4">
      <c r="C17970" s="319"/>
      <c r="D17970" s="319"/>
    </row>
    <row r="17971" spans="3:4">
      <c r="C17971" s="319"/>
      <c r="D17971" s="319"/>
    </row>
    <row r="17972" spans="3:4">
      <c r="C17972" s="319"/>
      <c r="D17972" s="319"/>
    </row>
    <row r="17973" spans="3:4">
      <c r="C17973" s="319"/>
      <c r="D17973" s="319"/>
    </row>
    <row r="17974" spans="3:4">
      <c r="C17974" s="319"/>
      <c r="D17974" s="319"/>
    </row>
    <row r="17975" spans="3:4">
      <c r="C17975" s="319"/>
      <c r="D17975" s="319"/>
    </row>
    <row r="17976" spans="3:4">
      <c r="C17976" s="319"/>
      <c r="D17976" s="319"/>
    </row>
    <row r="17977" spans="3:4">
      <c r="C17977" s="319"/>
      <c r="D17977" s="319"/>
    </row>
    <row r="17978" spans="3:4">
      <c r="C17978" s="319"/>
      <c r="D17978" s="319"/>
    </row>
    <row r="17979" spans="3:4">
      <c r="C17979" s="319"/>
      <c r="D17979" s="319"/>
    </row>
    <row r="17980" spans="3:4">
      <c r="C17980" s="319"/>
      <c r="D17980" s="319"/>
    </row>
    <row r="17981" spans="3:4">
      <c r="C17981" s="319"/>
      <c r="D17981" s="319"/>
    </row>
    <row r="17982" spans="3:4">
      <c r="C17982" s="319"/>
      <c r="D17982" s="319"/>
    </row>
    <row r="17983" spans="3:4">
      <c r="C17983" s="319"/>
      <c r="D17983" s="319"/>
    </row>
    <row r="17984" spans="3:4">
      <c r="C17984" s="319"/>
      <c r="D17984" s="319"/>
    </row>
    <row r="17985" spans="3:4">
      <c r="C17985" s="319"/>
      <c r="D17985" s="319"/>
    </row>
    <row r="17986" spans="3:4">
      <c r="C17986" s="319"/>
      <c r="D17986" s="319"/>
    </row>
    <row r="17987" spans="3:4">
      <c r="C17987" s="319"/>
      <c r="D17987" s="319"/>
    </row>
    <row r="17988" spans="3:4">
      <c r="C17988" s="319"/>
      <c r="D17988" s="319"/>
    </row>
    <row r="17989" spans="3:4">
      <c r="C17989" s="319"/>
      <c r="D17989" s="319"/>
    </row>
    <row r="17990" spans="3:4">
      <c r="C17990" s="319"/>
      <c r="D17990" s="319"/>
    </row>
    <row r="17991" spans="3:4">
      <c r="C17991" s="319"/>
      <c r="D17991" s="319"/>
    </row>
    <row r="17992" spans="3:4">
      <c r="C17992" s="319"/>
      <c r="D17992" s="319"/>
    </row>
    <row r="17993" spans="3:4">
      <c r="C17993" s="319"/>
      <c r="D17993" s="319"/>
    </row>
    <row r="17994" spans="3:4">
      <c r="C17994" s="319"/>
      <c r="D17994" s="319"/>
    </row>
    <row r="17995" spans="3:4">
      <c r="C17995" s="319"/>
      <c r="D17995" s="319"/>
    </row>
    <row r="17996" spans="3:4">
      <c r="C17996" s="319"/>
      <c r="D17996" s="319"/>
    </row>
    <row r="17997" spans="3:4">
      <c r="C17997" s="319"/>
      <c r="D17997" s="319"/>
    </row>
    <row r="17998" spans="3:4">
      <c r="C17998" s="319"/>
      <c r="D17998" s="319"/>
    </row>
    <row r="17999" spans="3:4">
      <c r="C17999" s="319"/>
      <c r="D17999" s="319"/>
    </row>
    <row r="18000" spans="3:4">
      <c r="C18000" s="319"/>
      <c r="D18000" s="319"/>
    </row>
    <row r="18001" spans="3:4">
      <c r="C18001" s="319"/>
      <c r="D18001" s="319"/>
    </row>
    <row r="18002" spans="3:4">
      <c r="C18002" s="319"/>
      <c r="D18002" s="319"/>
    </row>
    <row r="18003" spans="3:4">
      <c r="C18003" s="319"/>
      <c r="D18003" s="319"/>
    </row>
    <row r="18004" spans="3:4">
      <c r="C18004" s="319"/>
      <c r="D18004" s="319"/>
    </row>
    <row r="18005" spans="3:4">
      <c r="C18005" s="319"/>
      <c r="D18005" s="319"/>
    </row>
    <row r="18006" spans="3:4">
      <c r="C18006" s="319"/>
      <c r="D18006" s="319"/>
    </row>
    <row r="18007" spans="3:4">
      <c r="C18007" s="319"/>
      <c r="D18007" s="319"/>
    </row>
    <row r="18008" spans="3:4">
      <c r="C18008" s="319"/>
      <c r="D18008" s="319"/>
    </row>
    <row r="18009" spans="3:4">
      <c r="C18009" s="319"/>
      <c r="D18009" s="319"/>
    </row>
    <row r="18010" spans="3:4">
      <c r="C18010" s="319"/>
      <c r="D18010" s="319"/>
    </row>
    <row r="18011" spans="3:4">
      <c r="C18011" s="319"/>
      <c r="D18011" s="319"/>
    </row>
    <row r="18012" spans="3:4">
      <c r="C18012" s="319"/>
      <c r="D18012" s="319"/>
    </row>
    <row r="18013" spans="3:4">
      <c r="C18013" s="319"/>
      <c r="D18013" s="319"/>
    </row>
    <row r="18014" spans="3:4">
      <c r="C18014" s="319"/>
      <c r="D18014" s="319"/>
    </row>
    <row r="18015" spans="3:4">
      <c r="C18015" s="319"/>
      <c r="D18015" s="319"/>
    </row>
    <row r="18016" spans="3:4">
      <c r="C18016" s="319"/>
      <c r="D18016" s="319"/>
    </row>
    <row r="18017" spans="3:4">
      <c r="C18017" s="319"/>
      <c r="D18017" s="319"/>
    </row>
    <row r="18018" spans="3:4">
      <c r="C18018" s="319"/>
      <c r="D18018" s="319"/>
    </row>
    <row r="18019" spans="3:4">
      <c r="C18019" s="319"/>
      <c r="D18019" s="319"/>
    </row>
    <row r="18020" spans="3:4">
      <c r="C18020" s="319"/>
      <c r="D18020" s="319"/>
    </row>
    <row r="18021" spans="3:4">
      <c r="C18021" s="319"/>
      <c r="D18021" s="319"/>
    </row>
    <row r="18022" spans="3:4">
      <c r="C18022" s="319"/>
      <c r="D18022" s="319"/>
    </row>
    <row r="18023" spans="3:4">
      <c r="C18023" s="319"/>
      <c r="D18023" s="319"/>
    </row>
    <row r="18024" spans="3:4">
      <c r="C18024" s="319"/>
      <c r="D18024" s="319"/>
    </row>
    <row r="18025" spans="3:4">
      <c r="C18025" s="319"/>
      <c r="D18025" s="319"/>
    </row>
    <row r="18026" spans="3:4">
      <c r="C18026" s="319"/>
      <c r="D18026" s="319"/>
    </row>
    <row r="18027" spans="3:4">
      <c r="C18027" s="319"/>
      <c r="D18027" s="319"/>
    </row>
    <row r="18028" spans="3:4">
      <c r="C18028" s="319"/>
      <c r="D18028" s="319"/>
    </row>
    <row r="18029" spans="3:4">
      <c r="C18029" s="319"/>
      <c r="D18029" s="319"/>
    </row>
    <row r="18030" spans="3:4">
      <c r="C18030" s="319"/>
      <c r="D18030" s="319"/>
    </row>
    <row r="18031" spans="3:4">
      <c r="C18031" s="319"/>
      <c r="D18031" s="319"/>
    </row>
    <row r="18032" spans="3:4">
      <c r="C18032" s="319"/>
      <c r="D18032" s="319"/>
    </row>
    <row r="18033" spans="3:4">
      <c r="C18033" s="319"/>
      <c r="D18033" s="319"/>
    </row>
    <row r="18034" spans="3:4">
      <c r="C18034" s="319"/>
      <c r="D18034" s="319"/>
    </row>
    <row r="18035" spans="3:4">
      <c r="C18035" s="319"/>
      <c r="D18035" s="319"/>
    </row>
    <row r="18036" spans="3:4">
      <c r="C18036" s="319"/>
      <c r="D18036" s="319"/>
    </row>
    <row r="18037" spans="3:4">
      <c r="C18037" s="319"/>
      <c r="D18037" s="319"/>
    </row>
    <row r="18038" spans="3:4">
      <c r="C18038" s="319"/>
      <c r="D18038" s="319"/>
    </row>
    <row r="18039" spans="3:4">
      <c r="C18039" s="319"/>
      <c r="D18039" s="319"/>
    </row>
    <row r="18040" spans="3:4">
      <c r="C18040" s="319"/>
      <c r="D18040" s="319"/>
    </row>
    <row r="18041" spans="3:4">
      <c r="C18041" s="319"/>
      <c r="D18041" s="319"/>
    </row>
    <row r="18042" spans="3:4">
      <c r="C18042" s="319"/>
      <c r="D18042" s="319"/>
    </row>
    <row r="18043" spans="3:4">
      <c r="C18043" s="319"/>
      <c r="D18043" s="319"/>
    </row>
    <row r="18044" spans="3:4">
      <c r="C18044" s="319"/>
      <c r="D18044" s="319"/>
    </row>
    <row r="18045" spans="3:4">
      <c r="C18045" s="319"/>
      <c r="D18045" s="319"/>
    </row>
    <row r="18046" spans="3:4">
      <c r="C18046" s="319"/>
      <c r="D18046" s="319"/>
    </row>
    <row r="18047" spans="3:4">
      <c r="C18047" s="319"/>
      <c r="D18047" s="319"/>
    </row>
    <row r="18048" spans="3:4">
      <c r="C18048" s="319"/>
      <c r="D18048" s="319"/>
    </row>
    <row r="18049" spans="3:4">
      <c r="C18049" s="319"/>
      <c r="D18049" s="319"/>
    </row>
    <row r="18050" spans="3:4">
      <c r="C18050" s="319"/>
      <c r="D18050" s="319"/>
    </row>
    <row r="18051" spans="3:4">
      <c r="C18051" s="319"/>
      <c r="D18051" s="319"/>
    </row>
    <row r="18052" spans="3:4">
      <c r="C18052" s="319"/>
      <c r="D18052" s="319"/>
    </row>
    <row r="18053" spans="3:4">
      <c r="C18053" s="319"/>
      <c r="D18053" s="319"/>
    </row>
    <row r="18054" spans="3:4">
      <c r="C18054" s="319"/>
      <c r="D18054" s="319"/>
    </row>
    <row r="18055" spans="3:4">
      <c r="C18055" s="319"/>
      <c r="D18055" s="319"/>
    </row>
    <row r="18056" spans="3:4">
      <c r="C18056" s="319"/>
      <c r="D18056" s="319"/>
    </row>
    <row r="18057" spans="3:4">
      <c r="C18057" s="319"/>
      <c r="D18057" s="319"/>
    </row>
    <row r="18058" spans="3:4">
      <c r="C18058" s="319"/>
      <c r="D18058" s="319"/>
    </row>
    <row r="18059" spans="3:4">
      <c r="C18059" s="319"/>
      <c r="D18059" s="319"/>
    </row>
    <row r="18060" spans="3:4">
      <c r="C18060" s="319"/>
      <c r="D18060" s="319"/>
    </row>
    <row r="18061" spans="3:4">
      <c r="C18061" s="319"/>
      <c r="D18061" s="319"/>
    </row>
    <row r="18062" spans="3:4">
      <c r="C18062" s="319"/>
      <c r="D18062" s="319"/>
    </row>
    <row r="18063" spans="3:4">
      <c r="C18063" s="319"/>
      <c r="D18063" s="319"/>
    </row>
    <row r="18064" spans="3:4">
      <c r="C18064" s="319"/>
      <c r="D18064" s="319"/>
    </row>
    <row r="18065" spans="3:4">
      <c r="C18065" s="319"/>
      <c r="D18065" s="319"/>
    </row>
    <row r="18066" spans="3:4">
      <c r="C18066" s="319"/>
      <c r="D18066" s="319"/>
    </row>
    <row r="18067" spans="3:4">
      <c r="C18067" s="319"/>
      <c r="D18067" s="319"/>
    </row>
    <row r="18068" spans="3:4">
      <c r="C18068" s="319"/>
      <c r="D18068" s="319"/>
    </row>
    <row r="18069" spans="3:4">
      <c r="C18069" s="319"/>
      <c r="D18069" s="319"/>
    </row>
    <row r="18070" spans="3:4">
      <c r="C18070" s="319"/>
      <c r="D18070" s="319"/>
    </row>
    <row r="18071" spans="3:4">
      <c r="C18071" s="319"/>
      <c r="D18071" s="319"/>
    </row>
    <row r="18072" spans="3:4">
      <c r="C18072" s="319"/>
      <c r="D18072" s="319"/>
    </row>
    <row r="18073" spans="3:4">
      <c r="C18073" s="319"/>
      <c r="D18073" s="319"/>
    </row>
    <row r="18074" spans="3:4">
      <c r="C18074" s="319"/>
      <c r="D18074" s="319"/>
    </row>
    <row r="18075" spans="3:4">
      <c r="C18075" s="319"/>
      <c r="D18075" s="319"/>
    </row>
    <row r="18076" spans="3:4">
      <c r="C18076" s="319"/>
      <c r="D18076" s="319"/>
    </row>
    <row r="18077" spans="3:4">
      <c r="C18077" s="319"/>
      <c r="D18077" s="319"/>
    </row>
    <row r="18078" spans="3:4">
      <c r="C18078" s="319"/>
      <c r="D18078" s="319"/>
    </row>
    <row r="18079" spans="3:4">
      <c r="C18079" s="319"/>
      <c r="D18079" s="319"/>
    </row>
    <row r="18080" spans="3:4">
      <c r="C18080" s="319"/>
      <c r="D18080" s="319"/>
    </row>
    <row r="18081" spans="3:4">
      <c r="C18081" s="319"/>
      <c r="D18081" s="319"/>
    </row>
    <row r="18082" spans="3:4">
      <c r="C18082" s="319"/>
      <c r="D18082" s="319"/>
    </row>
    <row r="18083" spans="3:4">
      <c r="C18083" s="319"/>
      <c r="D18083" s="319"/>
    </row>
    <row r="18084" spans="3:4">
      <c r="C18084" s="319"/>
      <c r="D18084" s="319"/>
    </row>
    <row r="18085" spans="3:4">
      <c r="C18085" s="319"/>
      <c r="D18085" s="319"/>
    </row>
    <row r="18086" spans="3:4">
      <c r="C18086" s="319"/>
      <c r="D18086" s="319"/>
    </row>
    <row r="18087" spans="3:4">
      <c r="C18087" s="319"/>
      <c r="D18087" s="319"/>
    </row>
    <row r="18088" spans="3:4">
      <c r="C18088" s="319"/>
      <c r="D18088" s="319"/>
    </row>
    <row r="18089" spans="3:4">
      <c r="C18089" s="319"/>
      <c r="D18089" s="319"/>
    </row>
    <row r="18090" spans="3:4">
      <c r="C18090" s="319"/>
      <c r="D18090" s="319"/>
    </row>
    <row r="18091" spans="3:4">
      <c r="C18091" s="319"/>
      <c r="D18091" s="319"/>
    </row>
    <row r="18092" spans="3:4">
      <c r="C18092" s="319"/>
      <c r="D18092" s="319"/>
    </row>
    <row r="18093" spans="3:4">
      <c r="C18093" s="319"/>
      <c r="D18093" s="319"/>
    </row>
    <row r="18094" spans="3:4">
      <c r="C18094" s="319"/>
      <c r="D18094" s="319"/>
    </row>
    <row r="18095" spans="3:4">
      <c r="C18095" s="319"/>
      <c r="D18095" s="319"/>
    </row>
    <row r="18096" spans="3:4">
      <c r="C18096" s="319"/>
      <c r="D18096" s="319"/>
    </row>
    <row r="18097" spans="3:4">
      <c r="C18097" s="319"/>
      <c r="D18097" s="319"/>
    </row>
    <row r="18098" spans="3:4">
      <c r="C18098" s="319"/>
      <c r="D18098" s="319"/>
    </row>
    <row r="18099" spans="3:4">
      <c r="C18099" s="319"/>
      <c r="D18099" s="319"/>
    </row>
    <row r="18100" spans="3:4">
      <c r="C18100" s="319"/>
      <c r="D18100" s="319"/>
    </row>
    <row r="18101" spans="3:4">
      <c r="C18101" s="319"/>
      <c r="D18101" s="319"/>
    </row>
    <row r="18102" spans="3:4">
      <c r="C18102" s="319"/>
      <c r="D18102" s="319"/>
    </row>
    <row r="18103" spans="3:4">
      <c r="C18103" s="319"/>
      <c r="D18103" s="319"/>
    </row>
    <row r="18104" spans="3:4">
      <c r="C18104" s="319"/>
      <c r="D18104" s="319"/>
    </row>
    <row r="18105" spans="3:4">
      <c r="C18105" s="319"/>
      <c r="D18105" s="319"/>
    </row>
    <row r="18106" spans="3:4">
      <c r="C18106" s="319"/>
      <c r="D18106" s="319"/>
    </row>
    <row r="18107" spans="3:4">
      <c r="C18107" s="319"/>
      <c r="D18107" s="319"/>
    </row>
    <row r="18108" spans="3:4">
      <c r="C18108" s="319"/>
      <c r="D18108" s="319"/>
    </row>
    <row r="18109" spans="3:4">
      <c r="C18109" s="319"/>
      <c r="D18109" s="319"/>
    </row>
    <row r="18110" spans="3:4">
      <c r="C18110" s="319"/>
      <c r="D18110" s="319"/>
    </row>
    <row r="18111" spans="3:4">
      <c r="C18111" s="319"/>
      <c r="D18111" s="319"/>
    </row>
    <row r="18112" spans="3:4">
      <c r="C18112" s="319"/>
      <c r="D18112" s="319"/>
    </row>
    <row r="18113" spans="3:4">
      <c r="C18113" s="319"/>
      <c r="D18113" s="319"/>
    </row>
    <row r="18114" spans="3:4">
      <c r="C18114" s="319"/>
      <c r="D18114" s="319"/>
    </row>
    <row r="18115" spans="3:4">
      <c r="C18115" s="319"/>
      <c r="D18115" s="319"/>
    </row>
    <row r="18116" spans="3:4">
      <c r="C18116" s="319"/>
      <c r="D18116" s="319"/>
    </row>
    <row r="18117" spans="3:4">
      <c r="C18117" s="319"/>
      <c r="D18117" s="319"/>
    </row>
    <row r="18118" spans="3:4">
      <c r="C18118" s="319"/>
      <c r="D18118" s="319"/>
    </row>
    <row r="18119" spans="3:4">
      <c r="C18119" s="319"/>
      <c r="D18119" s="319"/>
    </row>
    <row r="18120" spans="3:4">
      <c r="C18120" s="319"/>
      <c r="D18120" s="319"/>
    </row>
    <row r="18121" spans="3:4">
      <c r="C18121" s="319"/>
      <c r="D18121" s="319"/>
    </row>
    <row r="18122" spans="3:4">
      <c r="C18122" s="319"/>
      <c r="D18122" s="319"/>
    </row>
    <row r="18123" spans="3:4">
      <c r="C18123" s="319"/>
      <c r="D18123" s="319"/>
    </row>
    <row r="18124" spans="3:4">
      <c r="C18124" s="319"/>
      <c r="D18124" s="319"/>
    </row>
    <row r="18125" spans="3:4">
      <c r="C18125" s="319"/>
      <c r="D18125" s="319"/>
    </row>
    <row r="18126" spans="3:4">
      <c r="C18126" s="319"/>
      <c r="D18126" s="319"/>
    </row>
    <row r="18127" spans="3:4">
      <c r="C18127" s="319"/>
      <c r="D18127" s="319"/>
    </row>
    <row r="18128" spans="3:4">
      <c r="C18128" s="319"/>
      <c r="D18128" s="319"/>
    </row>
    <row r="18129" spans="3:4">
      <c r="C18129" s="319"/>
      <c r="D18129" s="319"/>
    </row>
    <row r="18130" spans="3:4">
      <c r="C18130" s="319"/>
      <c r="D18130" s="319"/>
    </row>
    <row r="18131" spans="3:4">
      <c r="C18131" s="319"/>
      <c r="D18131" s="319"/>
    </row>
    <row r="18132" spans="3:4">
      <c r="C18132" s="319"/>
      <c r="D18132" s="319"/>
    </row>
    <row r="18133" spans="3:4">
      <c r="C18133" s="319"/>
      <c r="D18133" s="319"/>
    </row>
    <row r="18134" spans="3:4">
      <c r="C18134" s="319"/>
      <c r="D18134" s="319"/>
    </row>
    <row r="18135" spans="3:4">
      <c r="C18135" s="319"/>
      <c r="D18135" s="319"/>
    </row>
    <row r="18136" spans="3:4">
      <c r="C18136" s="319"/>
      <c r="D18136" s="319"/>
    </row>
    <row r="18137" spans="3:4">
      <c r="C18137" s="319"/>
      <c r="D18137" s="319"/>
    </row>
    <row r="18138" spans="3:4">
      <c r="C18138" s="319"/>
      <c r="D18138" s="319"/>
    </row>
    <row r="18139" spans="3:4">
      <c r="C18139" s="319"/>
      <c r="D18139" s="319"/>
    </row>
    <row r="18140" spans="3:4">
      <c r="C18140" s="319"/>
      <c r="D18140" s="319"/>
    </row>
    <row r="18141" spans="3:4">
      <c r="C18141" s="319"/>
      <c r="D18141" s="319"/>
    </row>
    <row r="18142" spans="3:4">
      <c r="C18142" s="319"/>
      <c r="D18142" s="319"/>
    </row>
    <row r="18143" spans="3:4">
      <c r="C18143" s="319"/>
      <c r="D18143" s="319"/>
    </row>
    <row r="18144" spans="3:4">
      <c r="C18144" s="319"/>
      <c r="D18144" s="319"/>
    </row>
    <row r="18145" spans="3:4">
      <c r="C18145" s="319"/>
      <c r="D18145" s="319"/>
    </row>
    <row r="18146" spans="3:4">
      <c r="C18146" s="319"/>
      <c r="D18146" s="319"/>
    </row>
    <row r="18147" spans="3:4">
      <c r="C18147" s="319"/>
      <c r="D18147" s="319"/>
    </row>
    <row r="18148" spans="3:4">
      <c r="C18148" s="319"/>
      <c r="D18148" s="319"/>
    </row>
    <row r="18149" spans="3:4">
      <c r="C18149" s="319"/>
      <c r="D18149" s="319"/>
    </row>
    <row r="18150" spans="3:4">
      <c r="C18150" s="319"/>
      <c r="D18150" s="319"/>
    </row>
    <row r="18151" spans="3:4">
      <c r="C18151" s="319"/>
      <c r="D18151" s="319"/>
    </row>
    <row r="18152" spans="3:4">
      <c r="C18152" s="319"/>
      <c r="D18152" s="319"/>
    </row>
    <row r="18153" spans="3:4">
      <c r="C18153" s="319"/>
      <c r="D18153" s="319"/>
    </row>
    <row r="18154" spans="3:4">
      <c r="C18154" s="319"/>
      <c r="D18154" s="319"/>
    </row>
    <row r="18155" spans="3:4">
      <c r="C18155" s="319"/>
      <c r="D18155" s="319"/>
    </row>
    <row r="18156" spans="3:4">
      <c r="C18156" s="319"/>
      <c r="D18156" s="319"/>
    </row>
    <row r="18157" spans="3:4">
      <c r="C18157" s="319"/>
      <c r="D18157" s="319"/>
    </row>
    <row r="18158" spans="3:4">
      <c r="C18158" s="319"/>
      <c r="D18158" s="319"/>
    </row>
    <row r="18159" spans="3:4">
      <c r="C18159" s="319"/>
      <c r="D18159" s="319"/>
    </row>
    <row r="18160" spans="3:4">
      <c r="C18160" s="319"/>
      <c r="D18160" s="319"/>
    </row>
    <row r="18161" spans="3:4">
      <c r="C18161" s="319"/>
      <c r="D18161" s="319"/>
    </row>
    <row r="18162" spans="3:4">
      <c r="C18162" s="319"/>
      <c r="D18162" s="319"/>
    </row>
    <row r="18163" spans="3:4">
      <c r="C18163" s="319"/>
      <c r="D18163" s="319"/>
    </row>
    <row r="18164" spans="3:4">
      <c r="C18164" s="319"/>
      <c r="D18164" s="319"/>
    </row>
    <row r="18165" spans="3:4">
      <c r="C18165" s="319"/>
      <c r="D18165" s="319"/>
    </row>
    <row r="18166" spans="3:4">
      <c r="C18166" s="319"/>
      <c r="D18166" s="319"/>
    </row>
    <row r="18167" spans="3:4">
      <c r="C18167" s="319"/>
      <c r="D18167" s="319"/>
    </row>
    <row r="18168" spans="3:4">
      <c r="C18168" s="319"/>
      <c r="D18168" s="319"/>
    </row>
    <row r="18169" spans="3:4">
      <c r="C18169" s="319"/>
      <c r="D18169" s="319"/>
    </row>
    <row r="18170" spans="3:4">
      <c r="C18170" s="319"/>
      <c r="D18170" s="319"/>
    </row>
    <row r="18171" spans="3:4">
      <c r="C18171" s="319"/>
      <c r="D18171" s="319"/>
    </row>
    <row r="18172" spans="3:4">
      <c r="C18172" s="319"/>
      <c r="D18172" s="319"/>
    </row>
    <row r="18173" spans="3:4">
      <c r="C18173" s="319"/>
      <c r="D18173" s="319"/>
    </row>
    <row r="18174" spans="3:4">
      <c r="C18174" s="319"/>
      <c r="D18174" s="319"/>
    </row>
    <row r="18175" spans="3:4">
      <c r="C18175" s="319"/>
      <c r="D18175" s="319"/>
    </row>
    <row r="18176" spans="3:4">
      <c r="C18176" s="319"/>
      <c r="D18176" s="319"/>
    </row>
    <row r="18177" spans="3:4">
      <c r="C18177" s="319"/>
      <c r="D18177" s="319"/>
    </row>
    <row r="18178" spans="3:4">
      <c r="C18178" s="319"/>
      <c r="D18178" s="319"/>
    </row>
    <row r="18179" spans="3:4">
      <c r="C18179" s="319"/>
      <c r="D18179" s="319"/>
    </row>
    <row r="18180" spans="3:4">
      <c r="C18180" s="319"/>
      <c r="D18180" s="319"/>
    </row>
    <row r="18181" spans="3:4">
      <c r="C18181" s="319"/>
      <c r="D18181" s="319"/>
    </row>
    <row r="18182" spans="3:4">
      <c r="C18182" s="319"/>
      <c r="D18182" s="319"/>
    </row>
    <row r="18183" spans="3:4">
      <c r="C18183" s="319"/>
      <c r="D18183" s="319"/>
    </row>
    <row r="18184" spans="3:4">
      <c r="C18184" s="319"/>
      <c r="D18184" s="319"/>
    </row>
    <row r="18185" spans="3:4">
      <c r="C18185" s="319"/>
      <c r="D18185" s="319"/>
    </row>
    <row r="18186" spans="3:4">
      <c r="C18186" s="319"/>
      <c r="D18186" s="319"/>
    </row>
    <row r="18187" spans="3:4">
      <c r="C18187" s="319"/>
      <c r="D18187" s="319"/>
    </row>
    <row r="18188" spans="3:4">
      <c r="C18188" s="319"/>
      <c r="D18188" s="319"/>
    </row>
    <row r="18189" spans="3:4">
      <c r="C18189" s="319"/>
      <c r="D18189" s="319"/>
    </row>
    <row r="18190" spans="3:4">
      <c r="C18190" s="319"/>
      <c r="D18190" s="319"/>
    </row>
    <row r="18191" spans="3:4">
      <c r="C18191" s="319"/>
      <c r="D18191" s="319"/>
    </row>
    <row r="18192" spans="3:4">
      <c r="C18192" s="319"/>
      <c r="D18192" s="319"/>
    </row>
    <row r="18193" spans="3:4">
      <c r="C18193" s="319"/>
      <c r="D18193" s="319"/>
    </row>
    <row r="18194" spans="3:4">
      <c r="C18194" s="319"/>
      <c r="D18194" s="319"/>
    </row>
    <row r="18195" spans="3:4">
      <c r="C18195" s="319"/>
      <c r="D18195" s="319"/>
    </row>
    <row r="18196" spans="3:4">
      <c r="C18196" s="319"/>
      <c r="D18196" s="319"/>
    </row>
    <row r="18197" spans="3:4">
      <c r="C18197" s="319"/>
      <c r="D18197" s="319"/>
    </row>
    <row r="18198" spans="3:4">
      <c r="C18198" s="319"/>
      <c r="D18198" s="319"/>
    </row>
    <row r="18199" spans="3:4">
      <c r="C18199" s="319"/>
      <c r="D18199" s="319"/>
    </row>
    <row r="18200" spans="3:4">
      <c r="C18200" s="319"/>
      <c r="D18200" s="319"/>
    </row>
    <row r="18201" spans="3:4">
      <c r="C18201" s="319"/>
      <c r="D18201" s="319"/>
    </row>
    <row r="18202" spans="3:4">
      <c r="C18202" s="319"/>
      <c r="D18202" s="319"/>
    </row>
    <row r="18203" spans="3:4">
      <c r="C18203" s="319"/>
      <c r="D18203" s="319"/>
    </row>
    <row r="18204" spans="3:4">
      <c r="C18204" s="319"/>
      <c r="D18204" s="319"/>
    </row>
    <row r="18205" spans="3:4">
      <c r="C18205" s="319"/>
      <c r="D18205" s="319"/>
    </row>
    <row r="18206" spans="3:4">
      <c r="C18206" s="319"/>
      <c r="D18206" s="319"/>
    </row>
    <row r="18207" spans="3:4">
      <c r="C18207" s="319"/>
      <c r="D18207" s="319"/>
    </row>
    <row r="18208" spans="3:4">
      <c r="C18208" s="319"/>
      <c r="D18208" s="319"/>
    </row>
    <row r="18209" spans="3:4">
      <c r="C18209" s="319"/>
      <c r="D18209" s="319"/>
    </row>
    <row r="18210" spans="3:4">
      <c r="C18210" s="319"/>
      <c r="D18210" s="319"/>
    </row>
    <row r="18211" spans="3:4">
      <c r="C18211" s="319"/>
      <c r="D18211" s="319"/>
    </row>
    <row r="18212" spans="3:4">
      <c r="C18212" s="319"/>
      <c r="D18212" s="319"/>
    </row>
    <row r="18213" spans="3:4">
      <c r="C18213" s="319"/>
      <c r="D18213" s="319"/>
    </row>
    <row r="18214" spans="3:4">
      <c r="C18214" s="319"/>
      <c r="D18214" s="319"/>
    </row>
    <row r="18215" spans="3:4">
      <c r="C18215" s="319"/>
      <c r="D18215" s="319"/>
    </row>
    <row r="18216" spans="3:4">
      <c r="C18216" s="319"/>
      <c r="D18216" s="319"/>
    </row>
    <row r="18217" spans="3:4">
      <c r="C18217" s="319"/>
      <c r="D18217" s="319"/>
    </row>
    <row r="18218" spans="3:4">
      <c r="C18218" s="319"/>
      <c r="D18218" s="319"/>
    </row>
    <row r="18219" spans="3:4">
      <c r="C18219" s="319"/>
      <c r="D18219" s="319"/>
    </row>
    <row r="18220" spans="3:4">
      <c r="C18220" s="319"/>
      <c r="D18220" s="319"/>
    </row>
    <row r="18221" spans="3:4">
      <c r="C18221" s="319"/>
      <c r="D18221" s="319"/>
    </row>
    <row r="18222" spans="3:4">
      <c r="C18222" s="319"/>
      <c r="D18222" s="319"/>
    </row>
    <row r="18223" spans="3:4">
      <c r="C18223" s="319"/>
      <c r="D18223" s="319"/>
    </row>
    <row r="18224" spans="3:4">
      <c r="C18224" s="319"/>
      <c r="D18224" s="319"/>
    </row>
    <row r="18225" spans="3:4">
      <c r="C18225" s="319"/>
      <c r="D18225" s="319"/>
    </row>
    <row r="18226" spans="3:4">
      <c r="C18226" s="319"/>
      <c r="D18226" s="319"/>
    </row>
    <row r="18227" spans="3:4">
      <c r="C18227" s="319"/>
      <c r="D18227" s="319"/>
    </row>
    <row r="18228" spans="3:4">
      <c r="C18228" s="319"/>
      <c r="D18228" s="319"/>
    </row>
    <row r="18229" spans="3:4">
      <c r="C18229" s="319"/>
      <c r="D18229" s="319"/>
    </row>
    <row r="18230" spans="3:4">
      <c r="C18230" s="319"/>
      <c r="D18230" s="319"/>
    </row>
    <row r="18231" spans="3:4">
      <c r="C18231" s="319"/>
      <c r="D18231" s="319"/>
    </row>
    <row r="18232" spans="3:4">
      <c r="C18232" s="319"/>
      <c r="D18232" s="319"/>
    </row>
    <row r="18233" spans="3:4">
      <c r="C18233" s="319"/>
      <c r="D18233" s="319"/>
    </row>
    <row r="18234" spans="3:4">
      <c r="C18234" s="319"/>
      <c r="D18234" s="319"/>
    </row>
    <row r="18235" spans="3:4">
      <c r="C18235" s="319"/>
      <c r="D18235" s="319"/>
    </row>
    <row r="18236" spans="3:4">
      <c r="C18236" s="319"/>
      <c r="D18236" s="319"/>
    </row>
    <row r="18237" spans="3:4">
      <c r="C18237" s="319"/>
      <c r="D18237" s="319"/>
    </row>
    <row r="18238" spans="3:4">
      <c r="C18238" s="319"/>
      <c r="D18238" s="319"/>
    </row>
    <row r="18239" spans="3:4">
      <c r="C18239" s="319"/>
      <c r="D18239" s="319"/>
    </row>
    <row r="18240" spans="3:4">
      <c r="C18240" s="319"/>
      <c r="D18240" s="319"/>
    </row>
    <row r="18241" spans="3:4">
      <c r="C18241" s="319"/>
      <c r="D18241" s="319"/>
    </row>
    <row r="18242" spans="3:4">
      <c r="C18242" s="319"/>
      <c r="D18242" s="319"/>
    </row>
    <row r="18243" spans="3:4">
      <c r="C18243" s="319"/>
      <c r="D18243" s="319"/>
    </row>
    <row r="18244" spans="3:4">
      <c r="C18244" s="319"/>
      <c r="D18244" s="319"/>
    </row>
    <row r="18245" spans="3:4">
      <c r="C18245" s="319"/>
      <c r="D18245" s="319"/>
    </row>
    <row r="18246" spans="3:4">
      <c r="C18246" s="319"/>
      <c r="D18246" s="319"/>
    </row>
    <row r="18247" spans="3:4">
      <c r="C18247" s="319"/>
      <c r="D18247" s="319"/>
    </row>
    <row r="18248" spans="3:4">
      <c r="C18248" s="319"/>
      <c r="D18248" s="319"/>
    </row>
    <row r="18249" spans="3:4">
      <c r="C18249" s="319"/>
      <c r="D18249" s="319"/>
    </row>
    <row r="18250" spans="3:4">
      <c r="C18250" s="319"/>
      <c r="D18250" s="319"/>
    </row>
    <row r="18251" spans="3:4">
      <c r="C18251" s="319"/>
      <c r="D18251" s="319"/>
    </row>
    <row r="18252" spans="3:4">
      <c r="C18252" s="319"/>
      <c r="D18252" s="319"/>
    </row>
    <row r="18253" spans="3:4">
      <c r="C18253" s="319"/>
      <c r="D18253" s="319"/>
    </row>
    <row r="18254" spans="3:4">
      <c r="C18254" s="319"/>
      <c r="D18254" s="319"/>
    </row>
    <row r="18255" spans="3:4">
      <c r="C18255" s="319"/>
      <c r="D18255" s="319"/>
    </row>
    <row r="18256" spans="3:4">
      <c r="C18256" s="319"/>
      <c r="D18256" s="319"/>
    </row>
    <row r="18257" spans="3:4">
      <c r="C18257" s="319"/>
      <c r="D18257" s="319"/>
    </row>
    <row r="18258" spans="3:4">
      <c r="C18258" s="319"/>
      <c r="D18258" s="319"/>
    </row>
    <row r="18259" spans="3:4">
      <c r="C18259" s="319"/>
      <c r="D18259" s="319"/>
    </row>
    <row r="18260" spans="3:4">
      <c r="C18260" s="319"/>
      <c r="D18260" s="319"/>
    </row>
    <row r="18261" spans="3:4">
      <c r="C18261" s="319"/>
      <c r="D18261" s="319"/>
    </row>
    <row r="18262" spans="3:4">
      <c r="C18262" s="319"/>
      <c r="D18262" s="319"/>
    </row>
    <row r="18263" spans="3:4">
      <c r="C18263" s="319"/>
      <c r="D18263" s="319"/>
    </row>
    <row r="18264" spans="3:4">
      <c r="C18264" s="319"/>
      <c r="D18264" s="319"/>
    </row>
    <row r="18265" spans="3:4">
      <c r="C18265" s="319"/>
      <c r="D18265" s="319"/>
    </row>
    <row r="18266" spans="3:4">
      <c r="C18266" s="319"/>
      <c r="D18266" s="319"/>
    </row>
    <row r="18267" spans="3:4">
      <c r="C18267" s="319"/>
      <c r="D18267" s="319"/>
    </row>
    <row r="18268" spans="3:4">
      <c r="C18268" s="319"/>
      <c r="D18268" s="319"/>
    </row>
    <row r="18269" spans="3:4">
      <c r="C18269" s="319"/>
      <c r="D18269" s="319"/>
    </row>
    <row r="18270" spans="3:4">
      <c r="C18270" s="319"/>
      <c r="D18270" s="319"/>
    </row>
    <row r="18271" spans="3:4">
      <c r="C18271" s="319"/>
      <c r="D18271" s="319"/>
    </row>
    <row r="18272" spans="3:4">
      <c r="C18272" s="319"/>
      <c r="D18272" s="319"/>
    </row>
    <row r="18273" spans="3:4">
      <c r="C18273" s="319"/>
      <c r="D18273" s="319"/>
    </row>
    <row r="18274" spans="3:4">
      <c r="C18274" s="319"/>
      <c r="D18274" s="319"/>
    </row>
    <row r="18275" spans="3:4">
      <c r="C18275" s="319"/>
      <c r="D18275" s="319"/>
    </row>
    <row r="18276" spans="3:4">
      <c r="C18276" s="319"/>
      <c r="D18276" s="319"/>
    </row>
    <row r="18277" spans="3:4">
      <c r="C18277" s="319"/>
      <c r="D18277" s="319"/>
    </row>
    <row r="18278" spans="3:4">
      <c r="C18278" s="319"/>
      <c r="D18278" s="319"/>
    </row>
    <row r="18279" spans="3:4">
      <c r="C18279" s="319"/>
      <c r="D18279" s="319"/>
    </row>
    <row r="18280" spans="3:4">
      <c r="C18280" s="319"/>
      <c r="D18280" s="319"/>
    </row>
    <row r="18281" spans="3:4">
      <c r="C18281" s="319"/>
      <c r="D18281" s="319"/>
    </row>
    <row r="18282" spans="3:4">
      <c r="C18282" s="319"/>
      <c r="D18282" s="319"/>
    </row>
    <row r="18283" spans="3:4">
      <c r="C18283" s="319"/>
      <c r="D18283" s="319"/>
    </row>
    <row r="18284" spans="3:4">
      <c r="C18284" s="319"/>
      <c r="D18284" s="319"/>
    </row>
    <row r="18285" spans="3:4">
      <c r="C18285" s="319"/>
      <c r="D18285" s="319"/>
    </row>
    <row r="18286" spans="3:4">
      <c r="C18286" s="319"/>
      <c r="D18286" s="319"/>
    </row>
    <row r="18287" spans="3:4">
      <c r="C18287" s="319"/>
      <c r="D18287" s="319"/>
    </row>
    <row r="18288" spans="3:4">
      <c r="C18288" s="319"/>
      <c r="D18288" s="319"/>
    </row>
    <row r="18289" spans="3:4">
      <c r="C18289" s="319"/>
      <c r="D18289" s="319"/>
    </row>
    <row r="18290" spans="3:4">
      <c r="C18290" s="319"/>
      <c r="D18290" s="319"/>
    </row>
    <row r="18291" spans="3:4">
      <c r="C18291" s="319"/>
      <c r="D18291" s="319"/>
    </row>
    <row r="18292" spans="3:4">
      <c r="C18292" s="319"/>
      <c r="D18292" s="319"/>
    </row>
    <row r="18293" spans="3:4">
      <c r="C18293" s="319"/>
      <c r="D18293" s="319"/>
    </row>
    <row r="18294" spans="3:4">
      <c r="C18294" s="319"/>
      <c r="D18294" s="319"/>
    </row>
    <row r="18295" spans="3:4">
      <c r="C18295" s="319"/>
      <c r="D18295" s="319"/>
    </row>
    <row r="18296" spans="3:4">
      <c r="C18296" s="319"/>
      <c r="D18296" s="319"/>
    </row>
    <row r="18297" spans="3:4">
      <c r="C18297" s="319"/>
      <c r="D18297" s="319"/>
    </row>
    <row r="18298" spans="3:4">
      <c r="C18298" s="319"/>
      <c r="D18298" s="319"/>
    </row>
    <row r="18299" spans="3:4">
      <c r="C18299" s="319"/>
      <c r="D18299" s="319"/>
    </row>
    <row r="18300" spans="3:4">
      <c r="C18300" s="319"/>
      <c r="D18300" s="319"/>
    </row>
    <row r="18301" spans="3:4">
      <c r="C18301" s="319"/>
      <c r="D18301" s="319"/>
    </row>
    <row r="18302" spans="3:4">
      <c r="C18302" s="319"/>
      <c r="D18302" s="319"/>
    </row>
    <row r="18303" spans="3:4">
      <c r="C18303" s="319"/>
      <c r="D18303" s="319"/>
    </row>
    <row r="18304" spans="3:4">
      <c r="C18304" s="319"/>
      <c r="D18304" s="319"/>
    </row>
    <row r="18305" spans="3:4">
      <c r="C18305" s="319"/>
      <c r="D18305" s="319"/>
    </row>
    <row r="18306" spans="3:4">
      <c r="C18306" s="319"/>
      <c r="D18306" s="319"/>
    </row>
    <row r="18307" spans="3:4">
      <c r="C18307" s="319"/>
      <c r="D18307" s="319"/>
    </row>
    <row r="18308" spans="3:4">
      <c r="C18308" s="319"/>
      <c r="D18308" s="319"/>
    </row>
    <row r="18309" spans="3:4">
      <c r="C18309" s="319"/>
      <c r="D18309" s="319"/>
    </row>
    <row r="18310" spans="3:4">
      <c r="C18310" s="319"/>
      <c r="D18310" s="319"/>
    </row>
    <row r="18311" spans="3:4">
      <c r="C18311" s="319"/>
      <c r="D18311" s="319"/>
    </row>
    <row r="18312" spans="3:4">
      <c r="C18312" s="319"/>
      <c r="D18312" s="319"/>
    </row>
    <row r="18313" spans="3:4">
      <c r="C18313" s="319"/>
      <c r="D18313" s="319"/>
    </row>
    <row r="18314" spans="3:4">
      <c r="C18314" s="319"/>
      <c r="D18314" s="319"/>
    </row>
    <row r="18315" spans="3:4">
      <c r="C18315" s="319"/>
      <c r="D18315" s="319"/>
    </row>
    <row r="18316" spans="3:4">
      <c r="C18316" s="319"/>
      <c r="D18316" s="319"/>
    </row>
    <row r="18317" spans="3:4">
      <c r="C18317" s="319"/>
      <c r="D18317" s="319"/>
    </row>
    <row r="18318" spans="3:4">
      <c r="C18318" s="319"/>
      <c r="D18318" s="319"/>
    </row>
    <row r="18319" spans="3:4">
      <c r="C18319" s="319"/>
      <c r="D18319" s="319"/>
    </row>
    <row r="18320" spans="3:4">
      <c r="C18320" s="319"/>
      <c r="D18320" s="319"/>
    </row>
    <row r="18321" spans="3:4">
      <c r="C18321" s="319"/>
      <c r="D18321" s="319"/>
    </row>
    <row r="18322" spans="3:4">
      <c r="C18322" s="319"/>
      <c r="D18322" s="319"/>
    </row>
    <row r="18323" spans="3:4">
      <c r="C18323" s="319"/>
      <c r="D18323" s="319"/>
    </row>
    <row r="18324" spans="3:4">
      <c r="C18324" s="319"/>
      <c r="D18324" s="319"/>
    </row>
    <row r="18325" spans="3:4">
      <c r="C18325" s="319"/>
      <c r="D18325" s="319"/>
    </row>
    <row r="18326" spans="3:4">
      <c r="C18326" s="319"/>
      <c r="D18326" s="319"/>
    </row>
    <row r="18327" spans="3:4">
      <c r="C18327" s="319"/>
      <c r="D18327" s="319"/>
    </row>
    <row r="18328" spans="3:4">
      <c r="C18328" s="319"/>
      <c r="D18328" s="319"/>
    </row>
    <row r="18329" spans="3:4">
      <c r="C18329" s="319"/>
      <c r="D18329" s="319"/>
    </row>
    <row r="18330" spans="3:4">
      <c r="C18330" s="319"/>
      <c r="D18330" s="319"/>
    </row>
    <row r="18331" spans="3:4">
      <c r="C18331" s="319"/>
      <c r="D18331" s="319"/>
    </row>
    <row r="18332" spans="3:4">
      <c r="C18332" s="319"/>
      <c r="D18332" s="319"/>
    </row>
    <row r="18333" spans="3:4">
      <c r="C18333" s="319"/>
      <c r="D18333" s="319"/>
    </row>
    <row r="18334" spans="3:4">
      <c r="C18334" s="319"/>
      <c r="D18334" s="319"/>
    </row>
    <row r="18335" spans="3:4">
      <c r="C18335" s="319"/>
      <c r="D18335" s="319"/>
    </row>
    <row r="18336" spans="3:4">
      <c r="C18336" s="319"/>
      <c r="D18336" s="319"/>
    </row>
    <row r="18337" spans="3:4">
      <c r="C18337" s="319"/>
      <c r="D18337" s="319"/>
    </row>
    <row r="18338" spans="3:4">
      <c r="C18338" s="319"/>
      <c r="D18338" s="319"/>
    </row>
    <row r="18339" spans="3:4">
      <c r="C18339" s="319"/>
      <c r="D18339" s="319"/>
    </row>
    <row r="18340" spans="3:4">
      <c r="C18340" s="319"/>
      <c r="D18340" s="319"/>
    </row>
    <row r="18341" spans="3:4">
      <c r="C18341" s="319"/>
      <c r="D18341" s="319"/>
    </row>
    <row r="18342" spans="3:4">
      <c r="C18342" s="319"/>
      <c r="D18342" s="319"/>
    </row>
    <row r="18343" spans="3:4">
      <c r="C18343" s="319"/>
      <c r="D18343" s="319"/>
    </row>
    <row r="18344" spans="3:4">
      <c r="C18344" s="319"/>
      <c r="D18344" s="319"/>
    </row>
    <row r="18345" spans="3:4">
      <c r="C18345" s="319"/>
      <c r="D18345" s="319"/>
    </row>
    <row r="18346" spans="3:4">
      <c r="C18346" s="319"/>
      <c r="D18346" s="319"/>
    </row>
    <row r="18347" spans="3:4">
      <c r="C18347" s="319"/>
      <c r="D18347" s="319"/>
    </row>
    <row r="18348" spans="3:4">
      <c r="C18348" s="319"/>
      <c r="D18348" s="319"/>
    </row>
    <row r="18349" spans="3:4">
      <c r="C18349" s="319"/>
      <c r="D18349" s="319"/>
    </row>
    <row r="18350" spans="3:4">
      <c r="C18350" s="319"/>
      <c r="D18350" s="319"/>
    </row>
    <row r="18351" spans="3:4">
      <c r="C18351" s="319"/>
      <c r="D18351" s="319"/>
    </row>
    <row r="18352" spans="3:4">
      <c r="C18352" s="319"/>
      <c r="D18352" s="319"/>
    </row>
    <row r="18353" spans="3:4">
      <c r="C18353" s="319"/>
      <c r="D18353" s="319"/>
    </row>
    <row r="18354" spans="3:4">
      <c r="C18354" s="319"/>
      <c r="D18354" s="319"/>
    </row>
    <row r="18355" spans="3:4">
      <c r="C18355" s="319"/>
      <c r="D18355" s="319"/>
    </row>
    <row r="18356" spans="3:4">
      <c r="C18356" s="319"/>
      <c r="D18356" s="319"/>
    </row>
    <row r="18357" spans="3:4">
      <c r="C18357" s="319"/>
      <c r="D18357" s="319"/>
    </row>
    <row r="18358" spans="3:4">
      <c r="C18358" s="319"/>
      <c r="D18358" s="319"/>
    </row>
    <row r="18359" spans="3:4">
      <c r="C18359" s="319"/>
      <c r="D18359" s="319"/>
    </row>
    <row r="18360" spans="3:4">
      <c r="C18360" s="319"/>
      <c r="D18360" s="319"/>
    </row>
    <row r="18361" spans="3:4">
      <c r="C18361" s="319"/>
      <c r="D18361" s="319"/>
    </row>
    <row r="18362" spans="3:4">
      <c r="C18362" s="319"/>
      <c r="D18362" s="319"/>
    </row>
    <row r="18363" spans="3:4">
      <c r="C18363" s="319"/>
      <c r="D18363" s="319"/>
    </row>
    <row r="18364" spans="3:4">
      <c r="C18364" s="319"/>
      <c r="D18364" s="319"/>
    </row>
    <row r="18365" spans="3:4">
      <c r="C18365" s="319"/>
      <c r="D18365" s="319"/>
    </row>
    <row r="18366" spans="3:4">
      <c r="C18366" s="319"/>
      <c r="D18366" s="319"/>
    </row>
    <row r="18367" spans="3:4">
      <c r="C18367" s="319"/>
      <c r="D18367" s="319"/>
    </row>
    <row r="18368" spans="3:4">
      <c r="C18368" s="319"/>
      <c r="D18368" s="319"/>
    </row>
    <row r="18369" spans="3:4">
      <c r="C18369" s="319"/>
      <c r="D18369" s="319"/>
    </row>
    <row r="18370" spans="3:4">
      <c r="C18370" s="319"/>
      <c r="D18370" s="319"/>
    </row>
    <row r="18371" spans="3:4">
      <c r="C18371" s="319"/>
      <c r="D18371" s="319"/>
    </row>
    <row r="18372" spans="3:4">
      <c r="C18372" s="319"/>
      <c r="D18372" s="319"/>
    </row>
    <row r="18373" spans="3:4">
      <c r="C18373" s="319"/>
      <c r="D18373" s="319"/>
    </row>
    <row r="18374" spans="3:4">
      <c r="C18374" s="319"/>
      <c r="D18374" s="319"/>
    </row>
    <row r="18375" spans="3:4">
      <c r="C18375" s="319"/>
      <c r="D18375" s="319"/>
    </row>
    <row r="18376" spans="3:4">
      <c r="C18376" s="319"/>
      <c r="D18376" s="319"/>
    </row>
    <row r="18377" spans="3:4">
      <c r="C18377" s="319"/>
      <c r="D18377" s="319"/>
    </row>
    <row r="18378" spans="3:4">
      <c r="C18378" s="319"/>
      <c r="D18378" s="319"/>
    </row>
    <row r="18379" spans="3:4">
      <c r="C18379" s="319"/>
      <c r="D18379" s="319"/>
    </row>
    <row r="18380" spans="3:4">
      <c r="C18380" s="319"/>
      <c r="D18380" s="319"/>
    </row>
    <row r="18381" spans="3:4">
      <c r="C18381" s="319"/>
      <c r="D18381" s="319"/>
    </row>
    <row r="18382" spans="3:4">
      <c r="C18382" s="319"/>
      <c r="D18382" s="319"/>
    </row>
    <row r="18383" spans="3:4">
      <c r="C18383" s="319"/>
      <c r="D18383" s="319"/>
    </row>
    <row r="18384" spans="3:4">
      <c r="C18384" s="319"/>
      <c r="D18384" s="319"/>
    </row>
    <row r="18385" spans="3:4">
      <c r="C18385" s="319"/>
      <c r="D18385" s="319"/>
    </row>
    <row r="18386" spans="3:4">
      <c r="C18386" s="319"/>
      <c r="D18386" s="319"/>
    </row>
    <row r="18387" spans="3:4">
      <c r="C18387" s="319"/>
      <c r="D18387" s="319"/>
    </row>
    <row r="18388" spans="3:4">
      <c r="C18388" s="319"/>
      <c r="D18388" s="319"/>
    </row>
    <row r="18389" spans="3:4">
      <c r="C18389" s="319"/>
      <c r="D18389" s="319"/>
    </row>
    <row r="18390" spans="3:4">
      <c r="C18390" s="319"/>
      <c r="D18390" s="319"/>
    </row>
    <row r="18391" spans="3:4">
      <c r="C18391" s="319"/>
      <c r="D18391" s="319"/>
    </row>
    <row r="18392" spans="3:4">
      <c r="C18392" s="319"/>
      <c r="D18392" s="319"/>
    </row>
    <row r="18393" spans="3:4">
      <c r="C18393" s="319"/>
      <c r="D18393" s="319"/>
    </row>
    <row r="18394" spans="3:4">
      <c r="C18394" s="319"/>
      <c r="D18394" s="319"/>
    </row>
    <row r="18395" spans="3:4">
      <c r="C18395" s="319"/>
      <c r="D18395" s="319"/>
    </row>
    <row r="18396" spans="3:4">
      <c r="C18396" s="319"/>
      <c r="D18396" s="319"/>
    </row>
    <row r="18397" spans="3:4">
      <c r="C18397" s="319"/>
      <c r="D18397" s="319"/>
    </row>
    <row r="18398" spans="3:4">
      <c r="C18398" s="319"/>
      <c r="D18398" s="319"/>
    </row>
    <row r="18399" spans="3:4">
      <c r="C18399" s="319"/>
      <c r="D18399" s="319"/>
    </row>
    <row r="18400" spans="3:4">
      <c r="C18400" s="319"/>
      <c r="D18400" s="319"/>
    </row>
    <row r="18401" spans="3:4">
      <c r="C18401" s="319"/>
      <c r="D18401" s="319"/>
    </row>
    <row r="18402" spans="3:4">
      <c r="C18402" s="319"/>
      <c r="D18402" s="319"/>
    </row>
    <row r="18403" spans="3:4">
      <c r="C18403" s="319"/>
      <c r="D18403" s="319"/>
    </row>
    <row r="18404" spans="3:4">
      <c r="C18404" s="319"/>
      <c r="D18404" s="319"/>
    </row>
    <row r="18405" spans="3:4">
      <c r="C18405" s="319"/>
      <c r="D18405" s="319"/>
    </row>
    <row r="18406" spans="3:4">
      <c r="C18406" s="319"/>
      <c r="D18406" s="319"/>
    </row>
    <row r="18407" spans="3:4">
      <c r="C18407" s="319"/>
      <c r="D18407" s="319"/>
    </row>
    <row r="18408" spans="3:4">
      <c r="C18408" s="319"/>
      <c r="D18408" s="319"/>
    </row>
    <row r="18409" spans="3:4">
      <c r="C18409" s="319"/>
      <c r="D18409" s="319"/>
    </row>
    <row r="18410" spans="3:4">
      <c r="C18410" s="319"/>
      <c r="D18410" s="319"/>
    </row>
    <row r="18411" spans="3:4">
      <c r="C18411" s="319"/>
      <c r="D18411" s="319"/>
    </row>
    <row r="18412" spans="3:4">
      <c r="C18412" s="319"/>
      <c r="D18412" s="319"/>
    </row>
    <row r="18413" spans="3:4">
      <c r="C18413" s="319"/>
      <c r="D18413" s="319"/>
    </row>
    <row r="18414" spans="3:4">
      <c r="C18414" s="319"/>
      <c r="D18414" s="319"/>
    </row>
    <row r="18415" spans="3:4">
      <c r="C18415" s="319"/>
      <c r="D18415" s="319"/>
    </row>
    <row r="18416" spans="3:4">
      <c r="C18416" s="319"/>
      <c r="D18416" s="319"/>
    </row>
    <row r="18417" spans="3:4">
      <c r="C18417" s="319"/>
      <c r="D18417" s="319"/>
    </row>
    <row r="18418" spans="3:4">
      <c r="C18418" s="319"/>
      <c r="D18418" s="319"/>
    </row>
    <row r="18419" spans="3:4">
      <c r="C18419" s="319"/>
      <c r="D18419" s="319"/>
    </row>
    <row r="18420" spans="3:4">
      <c r="C18420" s="319"/>
      <c r="D18420" s="319"/>
    </row>
    <row r="18421" spans="3:4">
      <c r="C18421" s="319"/>
      <c r="D18421" s="319"/>
    </row>
    <row r="18422" spans="3:4">
      <c r="C18422" s="319"/>
      <c r="D18422" s="319"/>
    </row>
    <row r="18423" spans="3:4">
      <c r="C18423" s="319"/>
      <c r="D18423" s="319"/>
    </row>
    <row r="18424" spans="3:4">
      <c r="C18424" s="319"/>
      <c r="D18424" s="319"/>
    </row>
    <row r="18425" spans="3:4">
      <c r="C18425" s="319"/>
      <c r="D18425" s="319"/>
    </row>
    <row r="18426" spans="3:4">
      <c r="C18426" s="319"/>
      <c r="D18426" s="319"/>
    </row>
    <row r="18427" spans="3:4">
      <c r="C18427" s="319"/>
      <c r="D18427" s="319"/>
    </row>
    <row r="18428" spans="3:4">
      <c r="C18428" s="319"/>
      <c r="D18428" s="319"/>
    </row>
    <row r="18429" spans="3:4">
      <c r="C18429" s="319"/>
      <c r="D18429" s="319"/>
    </row>
    <row r="18430" spans="3:4">
      <c r="C18430" s="319"/>
      <c r="D18430" s="319"/>
    </row>
    <row r="18431" spans="3:4">
      <c r="C18431" s="319"/>
      <c r="D18431" s="319"/>
    </row>
    <row r="18432" spans="3:4">
      <c r="C18432" s="319"/>
      <c r="D18432" s="319"/>
    </row>
    <row r="18433" spans="3:4">
      <c r="C18433" s="319"/>
      <c r="D18433" s="319"/>
    </row>
    <row r="18434" spans="3:4">
      <c r="C18434" s="319"/>
      <c r="D18434" s="319"/>
    </row>
    <row r="18435" spans="3:4">
      <c r="C18435" s="319"/>
      <c r="D18435" s="319"/>
    </row>
    <row r="18436" spans="3:4">
      <c r="C18436" s="319"/>
      <c r="D18436" s="319"/>
    </row>
    <row r="18437" spans="3:4">
      <c r="C18437" s="319"/>
      <c r="D18437" s="319"/>
    </row>
    <row r="18438" spans="3:4">
      <c r="C18438" s="319"/>
      <c r="D18438" s="319"/>
    </row>
    <row r="18439" spans="3:4">
      <c r="C18439" s="319"/>
      <c r="D18439" s="319"/>
    </row>
    <row r="18440" spans="3:4">
      <c r="C18440" s="319"/>
      <c r="D18440" s="319"/>
    </row>
    <row r="18441" spans="3:4">
      <c r="C18441" s="319"/>
      <c r="D18441" s="319"/>
    </row>
    <row r="18442" spans="3:4">
      <c r="C18442" s="319"/>
      <c r="D18442" s="319"/>
    </row>
    <row r="18443" spans="3:4">
      <c r="C18443" s="319"/>
      <c r="D18443" s="319"/>
    </row>
    <row r="18444" spans="3:4">
      <c r="C18444" s="319"/>
      <c r="D18444" s="319"/>
    </row>
    <row r="18445" spans="3:4">
      <c r="C18445" s="319"/>
      <c r="D18445" s="319"/>
    </row>
    <row r="18446" spans="3:4">
      <c r="C18446" s="319"/>
      <c r="D18446" s="319"/>
    </row>
    <row r="18447" spans="3:4">
      <c r="C18447" s="319"/>
      <c r="D18447" s="319"/>
    </row>
    <row r="18448" spans="3:4">
      <c r="C18448" s="319"/>
      <c r="D18448" s="319"/>
    </row>
    <row r="18449" spans="3:4">
      <c r="C18449" s="319"/>
      <c r="D18449" s="319"/>
    </row>
    <row r="18450" spans="3:4">
      <c r="C18450" s="319"/>
      <c r="D18450" s="319"/>
    </row>
    <row r="18451" spans="3:4">
      <c r="C18451" s="319"/>
      <c r="D18451" s="319"/>
    </row>
    <row r="18452" spans="3:4">
      <c r="C18452" s="319"/>
      <c r="D18452" s="319"/>
    </row>
    <row r="18453" spans="3:4">
      <c r="C18453" s="319"/>
      <c r="D18453" s="319"/>
    </row>
    <row r="18454" spans="3:4">
      <c r="C18454" s="319"/>
      <c r="D18454" s="319"/>
    </row>
    <row r="18455" spans="3:4">
      <c r="C18455" s="319"/>
      <c r="D18455" s="319"/>
    </row>
    <row r="18456" spans="3:4">
      <c r="C18456" s="319"/>
      <c r="D18456" s="319"/>
    </row>
    <row r="18457" spans="3:4">
      <c r="C18457" s="319"/>
      <c r="D18457" s="319"/>
    </row>
    <row r="18458" spans="3:4">
      <c r="C18458" s="319"/>
      <c r="D18458" s="319"/>
    </row>
    <row r="18459" spans="3:4">
      <c r="C18459" s="319"/>
      <c r="D18459" s="319"/>
    </row>
    <row r="18460" spans="3:4">
      <c r="C18460" s="319"/>
      <c r="D18460" s="319"/>
    </row>
    <row r="18461" spans="3:4">
      <c r="C18461" s="319"/>
      <c r="D18461" s="319"/>
    </row>
    <row r="18462" spans="3:4">
      <c r="C18462" s="319"/>
      <c r="D18462" s="319"/>
    </row>
    <row r="18463" spans="3:4">
      <c r="C18463" s="319"/>
      <c r="D18463" s="319"/>
    </row>
    <row r="18464" spans="3:4">
      <c r="C18464" s="319"/>
      <c r="D18464" s="319"/>
    </row>
    <row r="18465" spans="3:4">
      <c r="C18465" s="319"/>
      <c r="D18465" s="319"/>
    </row>
    <row r="18466" spans="3:4">
      <c r="C18466" s="319"/>
      <c r="D18466" s="319"/>
    </row>
    <row r="18467" spans="3:4">
      <c r="C18467" s="319"/>
      <c r="D18467" s="319"/>
    </row>
    <row r="18468" spans="3:4">
      <c r="C18468" s="319"/>
      <c r="D18468" s="319"/>
    </row>
    <row r="18469" spans="3:4">
      <c r="C18469" s="319"/>
      <c r="D18469" s="319"/>
    </row>
    <row r="18470" spans="3:4">
      <c r="C18470" s="319"/>
      <c r="D18470" s="319"/>
    </row>
    <row r="18471" spans="3:4">
      <c r="C18471" s="319"/>
      <c r="D18471" s="319"/>
    </row>
    <row r="18472" spans="3:4">
      <c r="C18472" s="319"/>
      <c r="D18472" s="319"/>
    </row>
    <row r="18473" spans="3:4">
      <c r="C18473" s="319"/>
      <c r="D18473" s="319"/>
    </row>
    <row r="18474" spans="3:4">
      <c r="C18474" s="319"/>
      <c r="D18474" s="319"/>
    </row>
    <row r="18475" spans="3:4">
      <c r="C18475" s="319"/>
      <c r="D18475" s="319"/>
    </row>
    <row r="18476" spans="3:4">
      <c r="C18476" s="319"/>
      <c r="D18476" s="319"/>
    </row>
    <row r="18477" spans="3:4">
      <c r="C18477" s="319"/>
      <c r="D18477" s="319"/>
    </row>
    <row r="18478" spans="3:4">
      <c r="C18478" s="319"/>
      <c r="D18478" s="319"/>
    </row>
    <row r="18479" spans="3:4">
      <c r="C18479" s="319"/>
      <c r="D18479" s="319"/>
    </row>
    <row r="18480" spans="3:4">
      <c r="C18480" s="319"/>
      <c r="D18480" s="319"/>
    </row>
    <row r="18481" spans="3:4">
      <c r="C18481" s="319"/>
      <c r="D18481" s="319"/>
    </row>
    <row r="18482" spans="3:4">
      <c r="C18482" s="319"/>
      <c r="D18482" s="319"/>
    </row>
    <row r="18483" spans="3:4">
      <c r="C18483" s="319"/>
      <c r="D18483" s="319"/>
    </row>
    <row r="18484" spans="3:4">
      <c r="C18484" s="319"/>
      <c r="D18484" s="319"/>
    </row>
    <row r="18485" spans="3:4">
      <c r="C18485" s="319"/>
      <c r="D18485" s="319"/>
    </row>
    <row r="18486" spans="3:4">
      <c r="C18486" s="319"/>
      <c r="D18486" s="319"/>
    </row>
    <row r="18487" spans="3:4">
      <c r="C18487" s="319"/>
      <c r="D18487" s="319"/>
    </row>
    <row r="18488" spans="3:4">
      <c r="C18488" s="319"/>
      <c r="D18488" s="319"/>
    </row>
    <row r="18489" spans="3:4">
      <c r="C18489" s="319"/>
      <c r="D18489" s="319"/>
    </row>
    <row r="18490" spans="3:4">
      <c r="C18490" s="319"/>
      <c r="D18490" s="319"/>
    </row>
    <row r="18491" spans="3:4">
      <c r="C18491" s="319"/>
      <c r="D18491" s="319"/>
    </row>
    <row r="18492" spans="3:4">
      <c r="C18492" s="319"/>
      <c r="D18492" s="319"/>
    </row>
    <row r="18493" spans="3:4">
      <c r="C18493" s="319"/>
      <c r="D18493" s="319"/>
    </row>
    <row r="18494" spans="3:4">
      <c r="C18494" s="319"/>
      <c r="D18494" s="319"/>
    </row>
    <row r="18495" spans="3:4">
      <c r="C18495" s="319"/>
      <c r="D18495" s="319"/>
    </row>
    <row r="18496" spans="3:4">
      <c r="C18496" s="319"/>
      <c r="D18496" s="319"/>
    </row>
    <row r="18497" spans="3:4">
      <c r="C18497" s="319"/>
      <c r="D18497" s="319"/>
    </row>
    <row r="18498" spans="3:4">
      <c r="C18498" s="319"/>
      <c r="D18498" s="319"/>
    </row>
    <row r="18499" spans="3:4">
      <c r="C18499" s="319"/>
      <c r="D18499" s="319"/>
    </row>
    <row r="18500" spans="3:4">
      <c r="C18500" s="319"/>
      <c r="D18500" s="319"/>
    </row>
    <row r="18501" spans="3:4">
      <c r="C18501" s="319"/>
      <c r="D18501" s="319"/>
    </row>
    <row r="18502" spans="3:4">
      <c r="C18502" s="319"/>
      <c r="D18502" s="319"/>
    </row>
    <row r="18503" spans="3:4">
      <c r="C18503" s="319"/>
      <c r="D18503" s="319"/>
    </row>
    <row r="18504" spans="3:4">
      <c r="C18504" s="319"/>
      <c r="D18504" s="319"/>
    </row>
    <row r="18505" spans="3:4">
      <c r="C18505" s="319"/>
      <c r="D18505" s="319"/>
    </row>
    <row r="18506" spans="3:4">
      <c r="C18506" s="319"/>
      <c r="D18506" s="319"/>
    </row>
    <row r="18507" spans="3:4">
      <c r="C18507" s="319"/>
      <c r="D18507" s="319"/>
    </row>
    <row r="18508" spans="3:4">
      <c r="C18508" s="319"/>
      <c r="D18508" s="319"/>
    </row>
    <row r="18509" spans="3:4">
      <c r="C18509" s="319"/>
      <c r="D18509" s="319"/>
    </row>
    <row r="18510" spans="3:4">
      <c r="C18510" s="319"/>
      <c r="D18510" s="319"/>
    </row>
    <row r="18511" spans="3:4">
      <c r="C18511" s="319"/>
      <c r="D18511" s="319"/>
    </row>
    <row r="18512" spans="3:4">
      <c r="C18512" s="319"/>
      <c r="D18512" s="319"/>
    </row>
    <row r="18513" spans="3:4">
      <c r="C18513" s="319"/>
      <c r="D18513" s="319"/>
    </row>
    <row r="18514" spans="3:4">
      <c r="C18514" s="319"/>
      <c r="D18514" s="319"/>
    </row>
    <row r="18515" spans="3:4">
      <c r="C18515" s="319"/>
      <c r="D18515" s="319"/>
    </row>
    <row r="18516" spans="3:4">
      <c r="C18516" s="319"/>
      <c r="D18516" s="319"/>
    </row>
    <row r="18517" spans="3:4">
      <c r="C18517" s="319"/>
      <c r="D18517" s="319"/>
    </row>
    <row r="18518" spans="3:4">
      <c r="C18518" s="319"/>
      <c r="D18518" s="319"/>
    </row>
    <row r="18519" spans="3:4">
      <c r="C18519" s="319"/>
      <c r="D18519" s="319"/>
    </row>
    <row r="18520" spans="3:4">
      <c r="C18520" s="319"/>
      <c r="D18520" s="319"/>
    </row>
    <row r="18521" spans="3:4">
      <c r="C18521" s="319"/>
      <c r="D18521" s="319"/>
    </row>
    <row r="18522" spans="3:4">
      <c r="C18522" s="319"/>
      <c r="D18522" s="319"/>
    </row>
    <row r="18523" spans="3:4">
      <c r="C18523" s="319"/>
      <c r="D18523" s="319"/>
    </row>
    <row r="18524" spans="3:4">
      <c r="C18524" s="319"/>
      <c r="D18524" s="319"/>
    </row>
    <row r="18525" spans="3:4">
      <c r="C18525" s="319"/>
      <c r="D18525" s="319"/>
    </row>
    <row r="18526" spans="3:4">
      <c r="C18526" s="319"/>
      <c r="D18526" s="319"/>
    </row>
    <row r="18527" spans="3:4">
      <c r="C18527" s="319"/>
      <c r="D18527" s="319"/>
    </row>
    <row r="18528" spans="3:4">
      <c r="C18528" s="319"/>
      <c r="D18528" s="319"/>
    </row>
    <row r="18529" spans="3:4">
      <c r="C18529" s="319"/>
      <c r="D18529" s="319"/>
    </row>
    <row r="18530" spans="3:4">
      <c r="C18530" s="319"/>
      <c r="D18530" s="319"/>
    </row>
    <row r="18531" spans="3:4">
      <c r="C18531" s="319"/>
      <c r="D18531" s="319"/>
    </row>
    <row r="18532" spans="3:4">
      <c r="C18532" s="319"/>
      <c r="D18532" s="319"/>
    </row>
    <row r="18533" spans="3:4">
      <c r="C18533" s="319"/>
      <c r="D18533" s="319"/>
    </row>
    <row r="18534" spans="3:4">
      <c r="C18534" s="319"/>
      <c r="D18534" s="319"/>
    </row>
    <row r="18535" spans="3:4">
      <c r="C18535" s="319"/>
      <c r="D18535" s="319"/>
    </row>
    <row r="18536" spans="3:4">
      <c r="C18536" s="319"/>
      <c r="D18536" s="319"/>
    </row>
    <row r="18537" spans="3:4">
      <c r="C18537" s="319"/>
      <c r="D18537" s="319"/>
    </row>
    <row r="18538" spans="3:4">
      <c r="C18538" s="319"/>
      <c r="D18538" s="319"/>
    </row>
    <row r="18539" spans="3:4">
      <c r="C18539" s="319"/>
      <c r="D18539" s="319"/>
    </row>
    <row r="18540" spans="3:4">
      <c r="C18540" s="319"/>
      <c r="D18540" s="319"/>
    </row>
    <row r="18541" spans="3:4">
      <c r="C18541" s="319"/>
      <c r="D18541" s="319"/>
    </row>
    <row r="18542" spans="3:4">
      <c r="C18542" s="319"/>
      <c r="D18542" s="319"/>
    </row>
    <row r="18543" spans="3:4">
      <c r="C18543" s="319"/>
      <c r="D18543" s="319"/>
    </row>
    <row r="18544" spans="3:4">
      <c r="C18544" s="319"/>
      <c r="D18544" s="319"/>
    </row>
    <row r="18545" spans="3:4">
      <c r="C18545" s="319"/>
      <c r="D18545" s="319"/>
    </row>
    <row r="18546" spans="3:4">
      <c r="C18546" s="319"/>
      <c r="D18546" s="319"/>
    </row>
    <row r="18547" spans="3:4">
      <c r="C18547" s="319"/>
      <c r="D18547" s="319"/>
    </row>
    <row r="18548" spans="3:4">
      <c r="C18548" s="319"/>
      <c r="D18548" s="319"/>
    </row>
    <row r="18549" spans="3:4">
      <c r="C18549" s="319"/>
      <c r="D18549" s="319"/>
    </row>
    <row r="18550" spans="3:4">
      <c r="C18550" s="319"/>
      <c r="D18550" s="319"/>
    </row>
    <row r="18551" spans="3:4">
      <c r="C18551" s="319"/>
      <c r="D18551" s="319"/>
    </row>
    <row r="18552" spans="3:4">
      <c r="C18552" s="319"/>
      <c r="D18552" s="319"/>
    </row>
    <row r="18553" spans="3:4">
      <c r="C18553" s="319"/>
      <c r="D18553" s="319"/>
    </row>
    <row r="18554" spans="3:4">
      <c r="C18554" s="319"/>
      <c r="D18554" s="319"/>
    </row>
    <row r="18555" spans="3:4">
      <c r="C18555" s="319"/>
      <c r="D18555" s="319"/>
    </row>
    <row r="18556" spans="3:4">
      <c r="C18556" s="319"/>
      <c r="D18556" s="319"/>
    </row>
    <row r="18557" spans="3:4">
      <c r="C18557" s="319"/>
      <c r="D18557" s="319"/>
    </row>
    <row r="18558" spans="3:4">
      <c r="C18558" s="319"/>
      <c r="D18558" s="319"/>
    </row>
    <row r="18559" spans="3:4">
      <c r="C18559" s="319"/>
      <c r="D18559" s="319"/>
    </row>
    <row r="18560" spans="3:4">
      <c r="C18560" s="319"/>
      <c r="D18560" s="319"/>
    </row>
    <row r="18561" spans="3:4">
      <c r="C18561" s="319"/>
      <c r="D18561" s="319"/>
    </row>
    <row r="18562" spans="3:4">
      <c r="C18562" s="319"/>
      <c r="D18562" s="319"/>
    </row>
    <row r="18563" spans="3:4">
      <c r="C18563" s="319"/>
      <c r="D18563" s="319"/>
    </row>
    <row r="18564" spans="3:4">
      <c r="C18564" s="319"/>
      <c r="D18564" s="319"/>
    </row>
    <row r="18565" spans="3:4">
      <c r="C18565" s="319"/>
      <c r="D18565" s="319"/>
    </row>
    <row r="18566" spans="3:4">
      <c r="C18566" s="319"/>
      <c r="D18566" s="319"/>
    </row>
    <row r="18567" spans="3:4">
      <c r="C18567" s="319"/>
      <c r="D18567" s="319"/>
    </row>
    <row r="18568" spans="3:4">
      <c r="C18568" s="319"/>
      <c r="D18568" s="319"/>
    </row>
    <row r="18569" spans="3:4">
      <c r="C18569" s="319"/>
      <c r="D18569" s="319"/>
    </row>
    <row r="18570" spans="3:4">
      <c r="C18570" s="319"/>
      <c r="D18570" s="319"/>
    </row>
    <row r="18571" spans="3:4">
      <c r="C18571" s="319"/>
      <c r="D18571" s="319"/>
    </row>
    <row r="18572" spans="3:4">
      <c r="C18572" s="319"/>
      <c r="D18572" s="319"/>
    </row>
    <row r="18573" spans="3:4">
      <c r="C18573" s="319"/>
      <c r="D18573" s="319"/>
    </row>
    <row r="18574" spans="3:4">
      <c r="C18574" s="319"/>
      <c r="D18574" s="319"/>
    </row>
    <row r="18575" spans="3:4">
      <c r="C18575" s="319"/>
      <c r="D18575" s="319"/>
    </row>
    <row r="18576" spans="3:4">
      <c r="C18576" s="319"/>
      <c r="D18576" s="319"/>
    </row>
    <row r="18577" spans="3:4">
      <c r="C18577" s="319"/>
      <c r="D18577" s="319"/>
    </row>
    <row r="18578" spans="3:4">
      <c r="C18578" s="319"/>
      <c r="D18578" s="319"/>
    </row>
    <row r="18579" spans="3:4">
      <c r="C18579" s="319"/>
      <c r="D18579" s="319"/>
    </row>
    <row r="18580" spans="3:4">
      <c r="C18580" s="319"/>
      <c r="D18580" s="319"/>
    </row>
    <row r="18581" spans="3:4">
      <c r="C18581" s="319"/>
      <c r="D18581" s="319"/>
    </row>
    <row r="18582" spans="3:4">
      <c r="C18582" s="319"/>
      <c r="D18582" s="319"/>
    </row>
    <row r="18583" spans="3:4">
      <c r="C18583" s="319"/>
      <c r="D18583" s="319"/>
    </row>
    <row r="18584" spans="3:4">
      <c r="C18584" s="319"/>
      <c r="D18584" s="319"/>
    </row>
    <row r="18585" spans="3:4">
      <c r="C18585" s="319"/>
      <c r="D18585" s="319"/>
    </row>
    <row r="18586" spans="3:4">
      <c r="C18586" s="319"/>
      <c r="D18586" s="319"/>
    </row>
    <row r="18587" spans="3:4">
      <c r="C18587" s="319"/>
      <c r="D18587" s="319"/>
    </row>
    <row r="18588" spans="3:4">
      <c r="C18588" s="319"/>
      <c r="D18588" s="319"/>
    </row>
    <row r="18589" spans="3:4">
      <c r="C18589" s="319"/>
      <c r="D18589" s="319"/>
    </row>
    <row r="18590" spans="3:4">
      <c r="C18590" s="319"/>
      <c r="D18590" s="319"/>
    </row>
    <row r="18591" spans="3:4">
      <c r="C18591" s="319"/>
      <c r="D18591" s="319"/>
    </row>
    <row r="18592" spans="3:4">
      <c r="C18592" s="319"/>
      <c r="D18592" s="319"/>
    </row>
    <row r="18593" spans="3:4">
      <c r="C18593" s="319"/>
      <c r="D18593" s="319"/>
    </row>
    <row r="18594" spans="3:4">
      <c r="C18594" s="319"/>
      <c r="D18594" s="319"/>
    </row>
    <row r="18595" spans="3:4">
      <c r="C18595" s="319"/>
      <c r="D18595" s="319"/>
    </row>
    <row r="18596" spans="3:4">
      <c r="C18596" s="319"/>
      <c r="D18596" s="319"/>
    </row>
    <row r="18597" spans="3:4">
      <c r="C18597" s="319"/>
      <c r="D18597" s="319"/>
    </row>
    <row r="18598" spans="3:4">
      <c r="C18598" s="319"/>
      <c r="D18598" s="319"/>
    </row>
    <row r="18599" spans="3:4">
      <c r="C18599" s="319"/>
      <c r="D18599" s="319"/>
    </row>
    <row r="18600" spans="3:4">
      <c r="C18600" s="319"/>
      <c r="D18600" s="319"/>
    </row>
    <row r="18601" spans="3:4">
      <c r="C18601" s="319"/>
      <c r="D18601" s="319"/>
    </row>
    <row r="18602" spans="3:4">
      <c r="C18602" s="319"/>
      <c r="D18602" s="319"/>
    </row>
    <row r="18603" spans="3:4">
      <c r="C18603" s="319"/>
      <c r="D18603" s="319"/>
    </row>
    <row r="18604" spans="3:4">
      <c r="C18604" s="319"/>
      <c r="D18604" s="319"/>
    </row>
    <row r="18605" spans="3:4">
      <c r="C18605" s="319"/>
      <c r="D18605" s="319"/>
    </row>
    <row r="18606" spans="3:4">
      <c r="C18606" s="319"/>
      <c r="D18606" s="319"/>
    </row>
    <row r="18607" spans="3:4">
      <c r="C18607" s="319"/>
      <c r="D18607" s="319"/>
    </row>
    <row r="18608" spans="3:4">
      <c r="C18608" s="319"/>
      <c r="D18608" s="319"/>
    </row>
    <row r="18609" spans="3:4">
      <c r="C18609" s="319"/>
      <c r="D18609" s="319"/>
    </row>
    <row r="18610" spans="3:4">
      <c r="C18610" s="319"/>
      <c r="D18610" s="319"/>
    </row>
    <row r="18611" spans="3:4">
      <c r="C18611" s="319"/>
      <c r="D18611" s="319"/>
    </row>
    <row r="18612" spans="3:4">
      <c r="C18612" s="319"/>
      <c r="D18612" s="319"/>
    </row>
    <row r="18613" spans="3:4">
      <c r="C18613" s="319"/>
      <c r="D18613" s="319"/>
    </row>
    <row r="18614" spans="3:4">
      <c r="C18614" s="319"/>
      <c r="D18614" s="319"/>
    </row>
    <row r="18615" spans="3:4">
      <c r="C18615" s="319"/>
      <c r="D18615" s="319"/>
    </row>
    <row r="18616" spans="3:4">
      <c r="C18616" s="319"/>
      <c r="D18616" s="319"/>
    </row>
    <row r="18617" spans="3:4">
      <c r="C18617" s="319"/>
      <c r="D18617" s="319"/>
    </row>
    <row r="18618" spans="3:4">
      <c r="C18618" s="319"/>
      <c r="D18618" s="319"/>
    </row>
    <row r="18619" spans="3:4">
      <c r="C18619" s="319"/>
      <c r="D18619" s="319"/>
    </row>
    <row r="18620" spans="3:4">
      <c r="C18620" s="319"/>
      <c r="D18620" s="319"/>
    </row>
    <row r="18621" spans="3:4">
      <c r="C18621" s="319"/>
      <c r="D18621" s="319"/>
    </row>
    <row r="18622" spans="3:4">
      <c r="C18622" s="319"/>
      <c r="D18622" s="319"/>
    </row>
    <row r="18623" spans="3:4">
      <c r="C18623" s="319"/>
      <c r="D18623" s="319"/>
    </row>
    <row r="18624" spans="3:4">
      <c r="C18624" s="319"/>
      <c r="D18624" s="319"/>
    </row>
    <row r="18625" spans="3:4">
      <c r="C18625" s="319"/>
      <c r="D18625" s="319"/>
    </row>
    <row r="18626" spans="3:4">
      <c r="C18626" s="319"/>
      <c r="D18626" s="319"/>
    </row>
    <row r="18627" spans="3:4">
      <c r="C18627" s="319"/>
      <c r="D18627" s="319"/>
    </row>
    <row r="18628" spans="3:4">
      <c r="C18628" s="319"/>
      <c r="D18628" s="319"/>
    </row>
    <row r="18629" spans="3:4">
      <c r="C18629" s="319"/>
      <c r="D18629" s="319"/>
    </row>
    <row r="18630" spans="3:4">
      <c r="C18630" s="319"/>
      <c r="D18630" s="319"/>
    </row>
    <row r="18631" spans="3:4">
      <c r="C18631" s="319"/>
      <c r="D18631" s="319"/>
    </row>
    <row r="18632" spans="3:4">
      <c r="C18632" s="319"/>
      <c r="D18632" s="319"/>
    </row>
    <row r="18633" spans="3:4">
      <c r="C18633" s="319"/>
      <c r="D18633" s="319"/>
    </row>
    <row r="18634" spans="3:4">
      <c r="C18634" s="319"/>
      <c r="D18634" s="319"/>
    </row>
    <row r="18635" spans="3:4">
      <c r="C18635" s="319"/>
      <c r="D18635" s="319"/>
    </row>
    <row r="18636" spans="3:4">
      <c r="C18636" s="319"/>
      <c r="D18636" s="319"/>
    </row>
    <row r="18637" spans="3:4">
      <c r="C18637" s="319"/>
      <c r="D18637" s="319"/>
    </row>
    <row r="18638" spans="3:4">
      <c r="C18638" s="319"/>
      <c r="D18638" s="319"/>
    </row>
    <row r="18639" spans="3:4">
      <c r="C18639" s="319"/>
      <c r="D18639" s="319"/>
    </row>
    <row r="18640" spans="3:4">
      <c r="C18640" s="319"/>
      <c r="D18640" s="319"/>
    </row>
    <row r="18641" spans="3:4">
      <c r="C18641" s="319"/>
      <c r="D18641" s="319"/>
    </row>
    <row r="18642" spans="3:4">
      <c r="C18642" s="319"/>
      <c r="D18642" s="319"/>
    </row>
    <row r="18643" spans="3:4">
      <c r="C18643" s="319"/>
      <c r="D18643" s="319"/>
    </row>
    <row r="18644" spans="3:4">
      <c r="C18644" s="319"/>
      <c r="D18644" s="319"/>
    </row>
    <row r="18645" spans="3:4">
      <c r="C18645" s="319"/>
      <c r="D18645" s="319"/>
    </row>
    <row r="18646" spans="3:4">
      <c r="C18646" s="319"/>
      <c r="D18646" s="319"/>
    </row>
    <row r="18647" spans="3:4">
      <c r="C18647" s="319"/>
      <c r="D18647" s="319"/>
    </row>
    <row r="18648" spans="3:4">
      <c r="C18648" s="319"/>
      <c r="D18648" s="319"/>
    </row>
    <row r="18649" spans="3:4">
      <c r="C18649" s="319"/>
      <c r="D18649" s="319"/>
    </row>
    <row r="18650" spans="3:4">
      <c r="C18650" s="319"/>
      <c r="D18650" s="319"/>
    </row>
    <row r="18651" spans="3:4">
      <c r="C18651" s="319"/>
      <c r="D18651" s="319"/>
    </row>
    <row r="18652" spans="3:4">
      <c r="C18652" s="319"/>
      <c r="D18652" s="319"/>
    </row>
    <row r="18653" spans="3:4">
      <c r="C18653" s="319"/>
      <c r="D18653" s="319"/>
    </row>
    <row r="18654" spans="3:4">
      <c r="C18654" s="319"/>
      <c r="D18654" s="319"/>
    </row>
    <row r="18655" spans="3:4">
      <c r="C18655" s="319"/>
      <c r="D18655" s="319"/>
    </row>
    <row r="18656" spans="3:4">
      <c r="C18656" s="319"/>
      <c r="D18656" s="319"/>
    </row>
    <row r="18657" spans="3:4">
      <c r="C18657" s="319"/>
      <c r="D18657" s="319"/>
    </row>
    <row r="18658" spans="3:4">
      <c r="C18658" s="319"/>
      <c r="D18658" s="319"/>
    </row>
    <row r="18659" spans="3:4">
      <c r="C18659" s="319"/>
      <c r="D18659" s="319"/>
    </row>
    <row r="18660" spans="3:4">
      <c r="C18660" s="319"/>
      <c r="D18660" s="319"/>
    </row>
    <row r="18661" spans="3:4">
      <c r="C18661" s="319"/>
      <c r="D18661" s="319"/>
    </row>
    <row r="18662" spans="3:4">
      <c r="C18662" s="319"/>
      <c r="D18662" s="319"/>
    </row>
    <row r="18663" spans="3:4">
      <c r="C18663" s="319"/>
      <c r="D18663" s="319"/>
    </row>
    <row r="18664" spans="3:4">
      <c r="C18664" s="319"/>
      <c r="D18664" s="319"/>
    </row>
    <row r="18665" spans="3:4">
      <c r="C18665" s="319"/>
      <c r="D18665" s="319"/>
    </row>
    <row r="18666" spans="3:4">
      <c r="C18666" s="319"/>
      <c r="D18666" s="319"/>
    </row>
    <row r="18667" spans="3:4">
      <c r="C18667" s="319"/>
      <c r="D18667" s="319"/>
    </row>
    <row r="18668" spans="3:4">
      <c r="C18668" s="319"/>
      <c r="D18668" s="319"/>
    </row>
    <row r="18669" spans="3:4">
      <c r="C18669" s="319"/>
      <c r="D18669" s="319"/>
    </row>
    <row r="18670" spans="3:4">
      <c r="C18670" s="319"/>
      <c r="D18670" s="319"/>
    </row>
    <row r="18671" spans="3:4">
      <c r="C18671" s="319"/>
      <c r="D18671" s="319"/>
    </row>
    <row r="18672" spans="3:4">
      <c r="C18672" s="319"/>
      <c r="D18672" s="319"/>
    </row>
    <row r="18673" spans="3:4">
      <c r="C18673" s="319"/>
      <c r="D18673" s="319"/>
    </row>
    <row r="18674" spans="3:4">
      <c r="C18674" s="319"/>
      <c r="D18674" s="319"/>
    </row>
    <row r="18675" spans="3:4">
      <c r="C18675" s="319"/>
      <c r="D18675" s="319"/>
    </row>
    <row r="18676" spans="3:4">
      <c r="C18676" s="319"/>
      <c r="D18676" s="319"/>
    </row>
    <row r="18677" spans="3:4">
      <c r="C18677" s="319"/>
      <c r="D18677" s="319"/>
    </row>
    <row r="18678" spans="3:4">
      <c r="C18678" s="319"/>
      <c r="D18678" s="319"/>
    </row>
    <row r="18679" spans="3:4">
      <c r="C18679" s="319"/>
      <c r="D18679" s="319"/>
    </row>
    <row r="18680" spans="3:4">
      <c r="C18680" s="319"/>
      <c r="D18680" s="319"/>
    </row>
    <row r="18681" spans="3:4">
      <c r="C18681" s="319"/>
      <c r="D18681" s="319"/>
    </row>
    <row r="18682" spans="3:4">
      <c r="C18682" s="319"/>
      <c r="D18682" s="319"/>
    </row>
    <row r="18683" spans="3:4">
      <c r="C18683" s="319"/>
      <c r="D18683" s="319"/>
    </row>
    <row r="18684" spans="3:4">
      <c r="C18684" s="319"/>
      <c r="D18684" s="319"/>
    </row>
    <row r="18685" spans="3:4">
      <c r="C18685" s="319"/>
      <c r="D18685" s="319"/>
    </row>
    <row r="18686" spans="3:4">
      <c r="C18686" s="319"/>
      <c r="D18686" s="319"/>
    </row>
    <row r="18687" spans="3:4">
      <c r="C18687" s="319"/>
      <c r="D18687" s="319"/>
    </row>
    <row r="18688" spans="3:4">
      <c r="C18688" s="319"/>
      <c r="D18688" s="319"/>
    </row>
    <row r="18689" spans="3:4">
      <c r="C18689" s="319"/>
      <c r="D18689" s="319"/>
    </row>
    <row r="18690" spans="3:4">
      <c r="C18690" s="319"/>
      <c r="D18690" s="319"/>
    </row>
    <row r="18691" spans="3:4">
      <c r="C18691" s="319"/>
      <c r="D18691" s="319"/>
    </row>
    <row r="18692" spans="3:4">
      <c r="C18692" s="319"/>
      <c r="D18692" s="319"/>
    </row>
    <row r="18693" spans="3:4">
      <c r="C18693" s="319"/>
      <c r="D18693" s="319"/>
    </row>
    <row r="18694" spans="3:4">
      <c r="C18694" s="319"/>
      <c r="D18694" s="319"/>
    </row>
    <row r="18695" spans="3:4">
      <c r="C18695" s="319"/>
      <c r="D18695" s="319"/>
    </row>
    <row r="18696" spans="3:4">
      <c r="C18696" s="319"/>
      <c r="D18696" s="319"/>
    </row>
    <row r="18697" spans="3:4">
      <c r="C18697" s="319"/>
      <c r="D18697" s="319"/>
    </row>
    <row r="18698" spans="3:4">
      <c r="C18698" s="319"/>
      <c r="D18698" s="319"/>
    </row>
    <row r="18699" spans="3:4">
      <c r="C18699" s="319"/>
      <c r="D18699" s="319"/>
    </row>
    <row r="18700" spans="3:4">
      <c r="C18700" s="319"/>
      <c r="D18700" s="319"/>
    </row>
    <row r="18701" spans="3:4">
      <c r="C18701" s="319"/>
      <c r="D18701" s="319"/>
    </row>
    <row r="18702" spans="3:4">
      <c r="C18702" s="319"/>
      <c r="D18702" s="319"/>
    </row>
    <row r="18703" spans="3:4">
      <c r="C18703" s="319"/>
      <c r="D18703" s="319"/>
    </row>
    <row r="18704" spans="3:4">
      <c r="C18704" s="319"/>
      <c r="D18704" s="319"/>
    </row>
    <row r="18705" spans="3:4">
      <c r="C18705" s="319"/>
      <c r="D18705" s="319"/>
    </row>
    <row r="18706" spans="3:4">
      <c r="C18706" s="319"/>
      <c r="D18706" s="319"/>
    </row>
    <row r="18707" spans="3:4">
      <c r="C18707" s="319"/>
      <c r="D18707" s="319"/>
    </row>
    <row r="18708" spans="3:4">
      <c r="C18708" s="319"/>
      <c r="D18708" s="319"/>
    </row>
    <row r="18709" spans="3:4">
      <c r="C18709" s="319"/>
      <c r="D18709" s="319"/>
    </row>
    <row r="18710" spans="3:4">
      <c r="C18710" s="319"/>
      <c r="D18710" s="319"/>
    </row>
    <row r="18711" spans="3:4">
      <c r="C18711" s="319"/>
      <c r="D18711" s="319"/>
    </row>
    <row r="18712" spans="3:4">
      <c r="C18712" s="319"/>
      <c r="D18712" s="319"/>
    </row>
    <row r="18713" spans="3:4">
      <c r="C18713" s="319"/>
      <c r="D18713" s="319"/>
    </row>
    <row r="18714" spans="3:4">
      <c r="C18714" s="319"/>
      <c r="D18714" s="319"/>
    </row>
    <row r="18715" spans="3:4">
      <c r="C18715" s="319"/>
      <c r="D18715" s="319"/>
    </row>
    <row r="18716" spans="3:4">
      <c r="C18716" s="319"/>
      <c r="D18716" s="319"/>
    </row>
    <row r="18717" spans="3:4">
      <c r="C18717" s="319"/>
      <c r="D18717" s="319"/>
    </row>
    <row r="18718" spans="3:4">
      <c r="C18718" s="319"/>
      <c r="D18718" s="319"/>
    </row>
    <row r="18719" spans="3:4">
      <c r="C18719" s="319"/>
      <c r="D18719" s="319"/>
    </row>
    <row r="18720" spans="3:4">
      <c r="C18720" s="319"/>
      <c r="D18720" s="319"/>
    </row>
    <row r="18721" spans="3:4">
      <c r="C18721" s="319"/>
      <c r="D18721" s="319"/>
    </row>
    <row r="18722" spans="3:4">
      <c r="C18722" s="319"/>
      <c r="D18722" s="319"/>
    </row>
    <row r="18723" spans="3:4">
      <c r="C18723" s="319"/>
      <c r="D18723" s="319"/>
    </row>
    <row r="18724" spans="3:4">
      <c r="C18724" s="319"/>
      <c r="D18724" s="319"/>
    </row>
    <row r="18725" spans="3:4">
      <c r="C18725" s="319"/>
      <c r="D18725" s="319"/>
    </row>
    <row r="18726" spans="3:4">
      <c r="C18726" s="319"/>
      <c r="D18726" s="319"/>
    </row>
    <row r="18727" spans="3:4">
      <c r="C18727" s="319"/>
      <c r="D18727" s="319"/>
    </row>
    <row r="18728" spans="3:4">
      <c r="C18728" s="319"/>
      <c r="D18728" s="319"/>
    </row>
    <row r="18729" spans="3:4">
      <c r="C18729" s="319"/>
      <c r="D18729" s="319"/>
    </row>
    <row r="18730" spans="3:4">
      <c r="C18730" s="319"/>
      <c r="D18730" s="319"/>
    </row>
    <row r="18731" spans="3:4">
      <c r="C18731" s="319"/>
      <c r="D18731" s="319"/>
    </row>
    <row r="18732" spans="3:4">
      <c r="C18732" s="319"/>
      <c r="D18732" s="319"/>
    </row>
    <row r="18733" spans="3:4">
      <c r="C18733" s="319"/>
      <c r="D18733" s="319"/>
    </row>
    <row r="18734" spans="3:4">
      <c r="C18734" s="319"/>
      <c r="D18734" s="319"/>
    </row>
    <row r="18735" spans="3:4">
      <c r="C18735" s="319"/>
      <c r="D18735" s="319"/>
    </row>
    <row r="18736" spans="3:4">
      <c r="C18736" s="319"/>
      <c r="D18736" s="319"/>
    </row>
    <row r="18737" spans="3:4">
      <c r="C18737" s="319"/>
      <c r="D18737" s="319"/>
    </row>
    <row r="18738" spans="3:4">
      <c r="C18738" s="319"/>
      <c r="D18738" s="319"/>
    </row>
    <row r="18739" spans="3:4">
      <c r="C18739" s="319"/>
      <c r="D18739" s="319"/>
    </row>
    <row r="18740" spans="3:4">
      <c r="C18740" s="319"/>
      <c r="D18740" s="319"/>
    </row>
    <row r="18741" spans="3:4">
      <c r="C18741" s="319"/>
      <c r="D18741" s="319"/>
    </row>
    <row r="18742" spans="3:4">
      <c r="C18742" s="319"/>
      <c r="D18742" s="319"/>
    </row>
    <row r="18743" spans="3:4">
      <c r="C18743" s="319"/>
      <c r="D18743" s="319"/>
    </row>
    <row r="18744" spans="3:4">
      <c r="C18744" s="319"/>
      <c r="D18744" s="319"/>
    </row>
    <row r="18745" spans="3:4">
      <c r="C18745" s="319"/>
      <c r="D18745" s="319"/>
    </row>
    <row r="18746" spans="3:4">
      <c r="C18746" s="319"/>
      <c r="D18746" s="319"/>
    </row>
    <row r="18747" spans="3:4">
      <c r="C18747" s="319"/>
      <c r="D18747" s="319"/>
    </row>
    <row r="18748" spans="3:4">
      <c r="C18748" s="319"/>
      <c r="D18748" s="319"/>
    </row>
    <row r="18749" spans="3:4">
      <c r="C18749" s="319"/>
      <c r="D18749" s="319"/>
    </row>
    <row r="18750" spans="3:4">
      <c r="C18750" s="319"/>
      <c r="D18750" s="319"/>
    </row>
    <row r="18751" spans="3:4">
      <c r="C18751" s="319"/>
      <c r="D18751" s="319"/>
    </row>
    <row r="18752" spans="3:4">
      <c r="C18752" s="319"/>
      <c r="D18752" s="319"/>
    </row>
    <row r="18753" spans="3:4">
      <c r="C18753" s="319"/>
      <c r="D18753" s="319"/>
    </row>
    <row r="18754" spans="3:4">
      <c r="C18754" s="319"/>
      <c r="D18754" s="319"/>
    </row>
    <row r="18755" spans="3:4">
      <c r="C18755" s="319"/>
      <c r="D18755" s="319"/>
    </row>
    <row r="18756" spans="3:4">
      <c r="C18756" s="319"/>
      <c r="D18756" s="319"/>
    </row>
    <row r="18757" spans="3:4">
      <c r="C18757" s="319"/>
      <c r="D18757" s="319"/>
    </row>
    <row r="18758" spans="3:4">
      <c r="C18758" s="319"/>
      <c r="D18758" s="319"/>
    </row>
    <row r="18759" spans="3:4">
      <c r="C18759" s="319"/>
      <c r="D18759" s="319"/>
    </row>
    <row r="18760" spans="3:4">
      <c r="C18760" s="319"/>
      <c r="D18760" s="319"/>
    </row>
    <row r="18761" spans="3:4">
      <c r="C18761" s="319"/>
      <c r="D18761" s="319"/>
    </row>
    <row r="18762" spans="3:4">
      <c r="C18762" s="319"/>
      <c r="D18762" s="319"/>
    </row>
    <row r="18763" spans="3:4">
      <c r="C18763" s="319"/>
      <c r="D18763" s="319"/>
    </row>
    <row r="18764" spans="3:4">
      <c r="C18764" s="319"/>
      <c r="D18764" s="319"/>
    </row>
    <row r="18765" spans="3:4">
      <c r="C18765" s="319"/>
      <c r="D18765" s="319"/>
    </row>
    <row r="18766" spans="3:4">
      <c r="C18766" s="319"/>
      <c r="D18766" s="319"/>
    </row>
    <row r="18767" spans="3:4">
      <c r="C18767" s="319"/>
      <c r="D18767" s="319"/>
    </row>
    <row r="18768" spans="3:4">
      <c r="C18768" s="319"/>
      <c r="D18768" s="319"/>
    </row>
    <row r="18769" spans="3:4">
      <c r="C18769" s="319"/>
      <c r="D18769" s="319"/>
    </row>
    <row r="18770" spans="3:4">
      <c r="C18770" s="319"/>
      <c r="D18770" s="319"/>
    </row>
    <row r="18771" spans="3:4">
      <c r="C18771" s="319"/>
      <c r="D18771" s="319"/>
    </row>
    <row r="18772" spans="3:4">
      <c r="C18772" s="319"/>
      <c r="D18772" s="319"/>
    </row>
    <row r="18773" spans="3:4">
      <c r="C18773" s="319"/>
      <c r="D18773" s="319"/>
    </row>
    <row r="18774" spans="3:4">
      <c r="C18774" s="319"/>
      <c r="D18774" s="319"/>
    </row>
    <row r="18775" spans="3:4">
      <c r="C18775" s="319"/>
      <c r="D18775" s="319"/>
    </row>
    <row r="18776" spans="3:4">
      <c r="C18776" s="319"/>
      <c r="D18776" s="319"/>
    </row>
    <row r="18777" spans="3:4">
      <c r="C18777" s="319"/>
      <c r="D18777" s="319"/>
    </row>
    <row r="18778" spans="3:4">
      <c r="C18778" s="319"/>
      <c r="D18778" s="319"/>
    </row>
    <row r="18779" spans="3:4">
      <c r="C18779" s="319"/>
      <c r="D18779" s="319"/>
    </row>
    <row r="18780" spans="3:4">
      <c r="C18780" s="319"/>
      <c r="D18780" s="319"/>
    </row>
    <row r="18781" spans="3:4">
      <c r="C18781" s="319"/>
      <c r="D18781" s="319"/>
    </row>
    <row r="18782" spans="3:4">
      <c r="C18782" s="319"/>
      <c r="D18782" s="319"/>
    </row>
    <row r="18783" spans="3:4">
      <c r="C18783" s="319"/>
      <c r="D18783" s="319"/>
    </row>
    <row r="18784" spans="3:4">
      <c r="C18784" s="319"/>
      <c r="D18784" s="319"/>
    </row>
    <row r="18785" spans="3:4">
      <c r="C18785" s="319"/>
      <c r="D18785" s="319"/>
    </row>
    <row r="18786" spans="3:4">
      <c r="C18786" s="319"/>
      <c r="D18786" s="319"/>
    </row>
    <row r="18787" spans="3:4">
      <c r="C18787" s="319"/>
      <c r="D18787" s="319"/>
    </row>
    <row r="18788" spans="3:4">
      <c r="C18788" s="319"/>
      <c r="D18788" s="319"/>
    </row>
    <row r="18789" spans="3:4">
      <c r="C18789" s="319"/>
      <c r="D18789" s="319"/>
    </row>
    <row r="18790" spans="3:4">
      <c r="C18790" s="319"/>
      <c r="D18790" s="319"/>
    </row>
    <row r="18791" spans="3:4">
      <c r="C18791" s="319"/>
      <c r="D18791" s="319"/>
    </row>
    <row r="18792" spans="3:4">
      <c r="C18792" s="319"/>
      <c r="D18792" s="319"/>
    </row>
    <row r="18793" spans="3:4">
      <c r="C18793" s="319"/>
      <c r="D18793" s="319"/>
    </row>
    <row r="18794" spans="3:4">
      <c r="C18794" s="319"/>
      <c r="D18794" s="319"/>
    </row>
    <row r="18795" spans="3:4">
      <c r="C18795" s="319"/>
      <c r="D18795" s="319"/>
    </row>
    <row r="18796" spans="3:4">
      <c r="C18796" s="319"/>
      <c r="D18796" s="319"/>
    </row>
    <row r="18797" spans="3:4">
      <c r="C18797" s="319"/>
      <c r="D18797" s="319"/>
    </row>
    <row r="18798" spans="3:4">
      <c r="C18798" s="319"/>
      <c r="D18798" s="319"/>
    </row>
    <row r="18799" spans="3:4">
      <c r="C18799" s="319"/>
      <c r="D18799" s="319"/>
    </row>
    <row r="18800" spans="3:4">
      <c r="C18800" s="319"/>
      <c r="D18800" s="319"/>
    </row>
    <row r="18801" spans="3:4">
      <c r="C18801" s="319"/>
      <c r="D18801" s="319"/>
    </row>
    <row r="18802" spans="3:4">
      <c r="C18802" s="319"/>
      <c r="D18802" s="319"/>
    </row>
    <row r="18803" spans="3:4">
      <c r="C18803" s="319"/>
      <c r="D18803" s="319"/>
    </row>
    <row r="18804" spans="3:4">
      <c r="C18804" s="319"/>
      <c r="D18804" s="319"/>
    </row>
    <row r="18805" spans="3:4">
      <c r="C18805" s="319"/>
      <c r="D18805" s="319"/>
    </row>
    <row r="18806" spans="3:4">
      <c r="C18806" s="319"/>
      <c r="D18806" s="319"/>
    </row>
    <row r="18807" spans="3:4">
      <c r="C18807" s="319"/>
      <c r="D18807" s="319"/>
    </row>
    <row r="18808" spans="3:4">
      <c r="C18808" s="319"/>
      <c r="D18808" s="319"/>
    </row>
    <row r="18809" spans="3:4">
      <c r="C18809" s="319"/>
      <c r="D18809" s="319"/>
    </row>
    <row r="18810" spans="3:4">
      <c r="C18810" s="319"/>
      <c r="D18810" s="319"/>
    </row>
    <row r="18811" spans="3:4">
      <c r="C18811" s="319"/>
      <c r="D18811" s="319"/>
    </row>
    <row r="18812" spans="3:4">
      <c r="C18812" s="319"/>
      <c r="D18812" s="319"/>
    </row>
    <row r="18813" spans="3:4">
      <c r="C18813" s="319"/>
      <c r="D18813" s="319"/>
    </row>
    <row r="18814" spans="3:4">
      <c r="C18814" s="319"/>
      <c r="D18814" s="319"/>
    </row>
    <row r="18815" spans="3:4">
      <c r="C18815" s="319"/>
      <c r="D18815" s="319"/>
    </row>
    <row r="18816" spans="3:4">
      <c r="C18816" s="319"/>
      <c r="D18816" s="319"/>
    </row>
    <row r="18817" spans="3:4">
      <c r="C18817" s="319"/>
      <c r="D18817" s="319"/>
    </row>
    <row r="18818" spans="3:4">
      <c r="C18818" s="319"/>
      <c r="D18818" s="319"/>
    </row>
    <row r="18819" spans="3:4">
      <c r="C18819" s="319"/>
      <c r="D18819" s="319"/>
    </row>
    <row r="18820" spans="3:4">
      <c r="C18820" s="319"/>
      <c r="D18820" s="319"/>
    </row>
    <row r="18821" spans="3:4">
      <c r="C18821" s="319"/>
      <c r="D18821" s="319"/>
    </row>
    <row r="18822" spans="3:4">
      <c r="C18822" s="319"/>
      <c r="D18822" s="319"/>
    </row>
    <row r="18823" spans="3:4">
      <c r="C18823" s="319"/>
      <c r="D18823" s="319"/>
    </row>
    <row r="18824" spans="3:4">
      <c r="C18824" s="319"/>
      <c r="D18824" s="319"/>
    </row>
    <row r="18825" spans="3:4">
      <c r="C18825" s="319"/>
      <c r="D18825" s="319"/>
    </row>
    <row r="18826" spans="3:4">
      <c r="C18826" s="319"/>
      <c r="D18826" s="319"/>
    </row>
    <row r="18827" spans="3:4">
      <c r="C18827" s="319"/>
      <c r="D18827" s="319"/>
    </row>
    <row r="18828" spans="3:4">
      <c r="C18828" s="319"/>
      <c r="D18828" s="319"/>
    </row>
    <row r="18829" spans="3:4">
      <c r="C18829" s="319"/>
      <c r="D18829" s="319"/>
    </row>
    <row r="18830" spans="3:4">
      <c r="C18830" s="319"/>
      <c r="D18830" s="319"/>
    </row>
    <row r="18831" spans="3:4">
      <c r="C18831" s="319"/>
      <c r="D18831" s="319"/>
    </row>
    <row r="18832" spans="3:4">
      <c r="C18832" s="319"/>
      <c r="D18832" s="319"/>
    </row>
    <row r="18833" spans="3:4">
      <c r="C18833" s="319"/>
      <c r="D18833" s="319"/>
    </row>
    <row r="18834" spans="3:4">
      <c r="C18834" s="319"/>
      <c r="D18834" s="319"/>
    </row>
    <row r="18835" spans="3:4">
      <c r="C18835" s="319"/>
      <c r="D18835" s="319"/>
    </row>
    <row r="18836" spans="3:4">
      <c r="C18836" s="319"/>
      <c r="D18836" s="319"/>
    </row>
    <row r="18837" spans="3:4">
      <c r="C18837" s="319"/>
      <c r="D18837" s="319"/>
    </row>
    <row r="18838" spans="3:4">
      <c r="C18838" s="319"/>
      <c r="D18838" s="319"/>
    </row>
    <row r="18839" spans="3:4">
      <c r="C18839" s="319"/>
      <c r="D18839" s="319"/>
    </row>
    <row r="18840" spans="3:4">
      <c r="C18840" s="319"/>
      <c r="D18840" s="319"/>
    </row>
    <row r="18841" spans="3:4">
      <c r="C18841" s="319"/>
      <c r="D18841" s="319"/>
    </row>
    <row r="18842" spans="3:4">
      <c r="C18842" s="319"/>
      <c r="D18842" s="319"/>
    </row>
    <row r="18843" spans="3:4">
      <c r="C18843" s="319"/>
      <c r="D18843" s="319"/>
    </row>
    <row r="18844" spans="3:4">
      <c r="C18844" s="319"/>
      <c r="D18844" s="319"/>
    </row>
    <row r="18845" spans="3:4">
      <c r="C18845" s="319"/>
      <c r="D18845" s="319"/>
    </row>
    <row r="18846" spans="3:4">
      <c r="C18846" s="319"/>
      <c r="D18846" s="319"/>
    </row>
    <row r="18847" spans="3:4">
      <c r="C18847" s="319"/>
      <c r="D18847" s="319"/>
    </row>
    <row r="18848" spans="3:4">
      <c r="C18848" s="319"/>
      <c r="D18848" s="319"/>
    </row>
    <row r="18849" spans="3:4">
      <c r="C18849" s="319"/>
      <c r="D18849" s="319"/>
    </row>
    <row r="18850" spans="3:4">
      <c r="C18850" s="319"/>
      <c r="D18850" s="319"/>
    </row>
    <row r="18851" spans="3:4">
      <c r="C18851" s="319"/>
      <c r="D18851" s="319"/>
    </row>
    <row r="18852" spans="3:4">
      <c r="C18852" s="319"/>
      <c r="D18852" s="319"/>
    </row>
    <row r="18853" spans="3:4">
      <c r="C18853" s="319"/>
      <c r="D18853" s="319"/>
    </row>
    <row r="18854" spans="3:4">
      <c r="C18854" s="319"/>
      <c r="D18854" s="319"/>
    </row>
    <row r="18855" spans="3:4">
      <c r="C18855" s="319"/>
      <c r="D18855" s="319"/>
    </row>
    <row r="18856" spans="3:4">
      <c r="C18856" s="319"/>
      <c r="D18856" s="319"/>
    </row>
    <row r="18857" spans="3:4">
      <c r="C18857" s="319"/>
      <c r="D18857" s="319"/>
    </row>
    <row r="18858" spans="3:4">
      <c r="C18858" s="319"/>
      <c r="D18858" s="319"/>
    </row>
    <row r="18859" spans="3:4">
      <c r="C18859" s="319"/>
      <c r="D18859" s="319"/>
    </row>
    <row r="18860" spans="3:4">
      <c r="C18860" s="319"/>
      <c r="D18860" s="319"/>
    </row>
    <row r="18861" spans="3:4">
      <c r="C18861" s="319"/>
      <c r="D18861" s="319"/>
    </row>
    <row r="18862" spans="3:4">
      <c r="C18862" s="319"/>
      <c r="D18862" s="319"/>
    </row>
    <row r="18863" spans="3:4">
      <c r="C18863" s="319"/>
      <c r="D18863" s="319"/>
    </row>
    <row r="18864" spans="3:4">
      <c r="C18864" s="319"/>
      <c r="D18864" s="319"/>
    </row>
    <row r="18865" spans="3:4">
      <c r="C18865" s="319"/>
      <c r="D18865" s="319"/>
    </row>
    <row r="18866" spans="3:4">
      <c r="C18866" s="319"/>
      <c r="D18866" s="319"/>
    </row>
    <row r="18867" spans="3:4">
      <c r="C18867" s="319"/>
      <c r="D18867" s="319"/>
    </row>
    <row r="18868" spans="3:4">
      <c r="C18868" s="319"/>
      <c r="D18868" s="319"/>
    </row>
    <row r="18869" spans="3:4">
      <c r="C18869" s="319"/>
      <c r="D18869" s="319"/>
    </row>
    <row r="18870" spans="3:4">
      <c r="C18870" s="319"/>
      <c r="D18870" s="319"/>
    </row>
    <row r="18871" spans="3:4">
      <c r="C18871" s="319"/>
      <c r="D18871" s="319"/>
    </row>
    <row r="18872" spans="3:4">
      <c r="C18872" s="319"/>
      <c r="D18872" s="319"/>
    </row>
    <row r="18873" spans="3:4">
      <c r="C18873" s="319"/>
      <c r="D18873" s="319"/>
    </row>
    <row r="18874" spans="3:4">
      <c r="C18874" s="319"/>
      <c r="D18874" s="319"/>
    </row>
    <row r="18875" spans="3:4">
      <c r="C18875" s="319"/>
      <c r="D18875" s="319"/>
    </row>
    <row r="18876" spans="3:4">
      <c r="C18876" s="319"/>
      <c r="D18876" s="319"/>
    </row>
    <row r="18877" spans="3:4">
      <c r="C18877" s="319"/>
      <c r="D18877" s="319"/>
    </row>
    <row r="18878" spans="3:4">
      <c r="C18878" s="319"/>
      <c r="D18878" s="319"/>
    </row>
    <row r="18879" spans="3:4">
      <c r="C18879" s="319"/>
      <c r="D18879" s="319"/>
    </row>
    <row r="18880" spans="3:4">
      <c r="C18880" s="319"/>
      <c r="D18880" s="319"/>
    </row>
    <row r="18881" spans="3:4">
      <c r="C18881" s="319"/>
      <c r="D18881" s="319"/>
    </row>
    <row r="18882" spans="3:4">
      <c r="C18882" s="319"/>
      <c r="D18882" s="319"/>
    </row>
    <row r="18883" spans="3:4">
      <c r="C18883" s="319"/>
      <c r="D18883" s="319"/>
    </row>
    <row r="18884" spans="3:4">
      <c r="C18884" s="319"/>
      <c r="D18884" s="319"/>
    </row>
    <row r="18885" spans="3:4">
      <c r="C18885" s="319"/>
      <c r="D18885" s="319"/>
    </row>
    <row r="18886" spans="3:4">
      <c r="C18886" s="319"/>
      <c r="D18886" s="319"/>
    </row>
    <row r="18887" spans="3:4">
      <c r="C18887" s="319"/>
      <c r="D18887" s="319"/>
    </row>
    <row r="18888" spans="3:4">
      <c r="C18888" s="319"/>
      <c r="D18888" s="319"/>
    </row>
    <row r="18889" spans="3:4">
      <c r="C18889" s="319"/>
      <c r="D18889" s="319"/>
    </row>
    <row r="18890" spans="3:4">
      <c r="C18890" s="319"/>
      <c r="D18890" s="319"/>
    </row>
    <row r="18891" spans="3:4">
      <c r="C18891" s="319"/>
      <c r="D18891" s="319"/>
    </row>
    <row r="18892" spans="3:4">
      <c r="C18892" s="319"/>
      <c r="D18892" s="319"/>
    </row>
    <row r="18893" spans="3:4">
      <c r="C18893" s="319"/>
      <c r="D18893" s="319"/>
    </row>
    <row r="18894" spans="3:4">
      <c r="C18894" s="319"/>
      <c r="D18894" s="319"/>
    </row>
    <row r="18895" spans="3:4">
      <c r="C18895" s="319"/>
      <c r="D18895" s="319"/>
    </row>
    <row r="18896" spans="3:4">
      <c r="C18896" s="319"/>
      <c r="D18896" s="319"/>
    </row>
    <row r="18897" spans="3:4">
      <c r="C18897" s="319"/>
      <c r="D18897" s="319"/>
    </row>
    <row r="18898" spans="3:4">
      <c r="C18898" s="319"/>
      <c r="D18898" s="319"/>
    </row>
    <row r="18899" spans="3:4">
      <c r="C18899" s="319"/>
      <c r="D18899" s="319"/>
    </row>
    <row r="18900" spans="3:4">
      <c r="C18900" s="319"/>
      <c r="D18900" s="319"/>
    </row>
    <row r="18901" spans="3:4">
      <c r="C18901" s="319"/>
      <c r="D18901" s="319"/>
    </row>
    <row r="18902" spans="3:4">
      <c r="C18902" s="319"/>
      <c r="D18902" s="319"/>
    </row>
    <row r="18903" spans="3:4">
      <c r="C18903" s="319"/>
      <c r="D18903" s="319"/>
    </row>
    <row r="18904" spans="3:4">
      <c r="C18904" s="319"/>
      <c r="D18904" s="319"/>
    </row>
    <row r="18905" spans="3:4">
      <c r="C18905" s="319"/>
      <c r="D18905" s="319"/>
    </row>
    <row r="18906" spans="3:4">
      <c r="C18906" s="319"/>
      <c r="D18906" s="319"/>
    </row>
    <row r="18907" spans="3:4">
      <c r="C18907" s="319"/>
      <c r="D18907" s="319"/>
    </row>
    <row r="18908" spans="3:4">
      <c r="C18908" s="319"/>
      <c r="D18908" s="319"/>
    </row>
    <row r="18909" spans="3:4">
      <c r="C18909" s="319"/>
      <c r="D18909" s="319"/>
    </row>
    <row r="18910" spans="3:4">
      <c r="C18910" s="319"/>
      <c r="D18910" s="319"/>
    </row>
    <row r="18911" spans="3:4">
      <c r="C18911" s="319"/>
      <c r="D18911" s="319"/>
    </row>
    <row r="18912" spans="3:4">
      <c r="C18912" s="319"/>
      <c r="D18912" s="319"/>
    </row>
    <row r="18913" spans="3:4">
      <c r="C18913" s="319"/>
      <c r="D18913" s="319"/>
    </row>
    <row r="18914" spans="3:4">
      <c r="C18914" s="319"/>
      <c r="D18914" s="319"/>
    </row>
    <row r="18915" spans="3:4">
      <c r="C18915" s="319"/>
      <c r="D18915" s="319"/>
    </row>
    <row r="18916" spans="3:4">
      <c r="C18916" s="319"/>
      <c r="D18916" s="319"/>
    </row>
    <row r="18917" spans="3:4">
      <c r="C18917" s="319"/>
      <c r="D18917" s="319"/>
    </row>
    <row r="18918" spans="3:4">
      <c r="C18918" s="319"/>
      <c r="D18918" s="319"/>
    </row>
    <row r="18919" spans="3:4">
      <c r="C18919" s="319"/>
      <c r="D18919" s="319"/>
    </row>
    <row r="18920" spans="3:4">
      <c r="C18920" s="319"/>
      <c r="D18920" s="319"/>
    </row>
    <row r="18921" spans="3:4">
      <c r="C18921" s="319"/>
      <c r="D18921" s="319"/>
    </row>
    <row r="18922" spans="3:4">
      <c r="C18922" s="319"/>
      <c r="D18922" s="319"/>
    </row>
    <row r="18923" spans="3:4">
      <c r="C18923" s="319"/>
      <c r="D18923" s="319"/>
    </row>
    <row r="18924" spans="3:4">
      <c r="C18924" s="319"/>
      <c r="D18924" s="319"/>
    </row>
    <row r="18925" spans="3:4">
      <c r="C18925" s="319"/>
      <c r="D18925" s="319"/>
    </row>
    <row r="18926" spans="3:4">
      <c r="C18926" s="319"/>
      <c r="D18926" s="319"/>
    </row>
    <row r="18927" spans="3:4">
      <c r="C18927" s="319"/>
      <c r="D18927" s="319"/>
    </row>
    <row r="18928" spans="3:4">
      <c r="C18928" s="319"/>
      <c r="D18928" s="319"/>
    </row>
    <row r="18929" spans="3:4">
      <c r="C18929" s="319"/>
      <c r="D18929" s="319"/>
    </row>
    <row r="18930" spans="3:4">
      <c r="C18930" s="319"/>
      <c r="D18930" s="319"/>
    </row>
    <row r="18931" spans="3:4">
      <c r="C18931" s="319"/>
      <c r="D18931" s="319"/>
    </row>
    <row r="18932" spans="3:4">
      <c r="C18932" s="319"/>
      <c r="D18932" s="319"/>
    </row>
    <row r="18933" spans="3:4">
      <c r="C18933" s="319"/>
      <c r="D18933" s="319"/>
    </row>
    <row r="18934" spans="3:4">
      <c r="C18934" s="319"/>
      <c r="D18934" s="319"/>
    </row>
    <row r="18935" spans="3:4">
      <c r="C18935" s="319"/>
      <c r="D18935" s="319"/>
    </row>
    <row r="18936" spans="3:4">
      <c r="C18936" s="319"/>
      <c r="D18936" s="319"/>
    </row>
    <row r="18937" spans="3:4">
      <c r="C18937" s="319"/>
      <c r="D18937" s="319"/>
    </row>
    <row r="18938" spans="3:4">
      <c r="C18938" s="319"/>
      <c r="D18938" s="319"/>
    </row>
    <row r="18939" spans="3:4">
      <c r="C18939" s="319"/>
      <c r="D18939" s="319"/>
    </row>
    <row r="18940" spans="3:4">
      <c r="C18940" s="319"/>
      <c r="D18940" s="319"/>
    </row>
    <row r="18941" spans="3:4">
      <c r="C18941" s="319"/>
      <c r="D18941" s="319"/>
    </row>
    <row r="18942" spans="3:4">
      <c r="C18942" s="319"/>
      <c r="D18942" s="319"/>
    </row>
    <row r="18943" spans="3:4">
      <c r="C18943" s="319"/>
      <c r="D18943" s="319"/>
    </row>
    <row r="18944" spans="3:4">
      <c r="C18944" s="319"/>
      <c r="D18944" s="319"/>
    </row>
    <row r="18945" spans="3:4">
      <c r="C18945" s="319"/>
      <c r="D18945" s="319"/>
    </row>
    <row r="18946" spans="3:4">
      <c r="C18946" s="319"/>
      <c r="D18946" s="319"/>
    </row>
    <row r="18947" spans="3:4">
      <c r="C18947" s="319"/>
      <c r="D18947" s="319"/>
    </row>
    <row r="18948" spans="3:4">
      <c r="C18948" s="319"/>
      <c r="D18948" s="319"/>
    </row>
    <row r="18949" spans="3:4">
      <c r="C18949" s="319"/>
      <c r="D18949" s="319"/>
    </row>
    <row r="18950" spans="3:4">
      <c r="C18950" s="319"/>
      <c r="D18950" s="319"/>
    </row>
    <row r="18951" spans="3:4">
      <c r="C18951" s="319"/>
      <c r="D18951" s="319"/>
    </row>
    <row r="18952" spans="3:4">
      <c r="C18952" s="319"/>
      <c r="D18952" s="319"/>
    </row>
    <row r="18953" spans="3:4">
      <c r="C18953" s="319"/>
      <c r="D18953" s="319"/>
    </row>
    <row r="18954" spans="3:4">
      <c r="C18954" s="319"/>
      <c r="D18954" s="319"/>
    </row>
    <row r="18955" spans="3:4">
      <c r="C18955" s="319"/>
      <c r="D18955" s="319"/>
    </row>
    <row r="18956" spans="3:4">
      <c r="C18956" s="319"/>
      <c r="D18956" s="319"/>
    </row>
    <row r="18957" spans="3:4">
      <c r="C18957" s="319"/>
      <c r="D18957" s="319"/>
    </row>
    <row r="18958" spans="3:4">
      <c r="C18958" s="319"/>
      <c r="D18958" s="319"/>
    </row>
    <row r="18959" spans="3:4">
      <c r="C18959" s="319"/>
      <c r="D18959" s="319"/>
    </row>
    <row r="18960" spans="3:4">
      <c r="C18960" s="319"/>
      <c r="D18960" s="319"/>
    </row>
    <row r="18961" spans="3:4">
      <c r="C18961" s="319"/>
      <c r="D18961" s="319"/>
    </row>
    <row r="18962" spans="3:4">
      <c r="C18962" s="319"/>
      <c r="D18962" s="319"/>
    </row>
    <row r="18963" spans="3:4">
      <c r="C18963" s="319"/>
      <c r="D18963" s="319"/>
    </row>
    <row r="18964" spans="3:4">
      <c r="C18964" s="319"/>
      <c r="D18964" s="319"/>
    </row>
    <row r="18965" spans="3:4">
      <c r="C18965" s="319"/>
      <c r="D18965" s="319"/>
    </row>
    <row r="18966" spans="3:4">
      <c r="C18966" s="319"/>
      <c r="D18966" s="319"/>
    </row>
    <row r="18967" spans="3:4">
      <c r="C18967" s="319"/>
      <c r="D18967" s="319"/>
    </row>
    <row r="18968" spans="3:4">
      <c r="C18968" s="319"/>
      <c r="D18968" s="319"/>
    </row>
    <row r="18969" spans="3:4">
      <c r="C18969" s="319"/>
      <c r="D18969" s="319"/>
    </row>
    <row r="18970" spans="3:4">
      <c r="C18970" s="319"/>
      <c r="D18970" s="319"/>
    </row>
    <row r="18971" spans="3:4">
      <c r="C18971" s="319"/>
      <c r="D18971" s="319"/>
    </row>
    <row r="18972" spans="3:4">
      <c r="C18972" s="319"/>
      <c r="D18972" s="319"/>
    </row>
    <row r="18973" spans="3:4">
      <c r="C18973" s="319"/>
      <c r="D18973" s="319"/>
    </row>
    <row r="18974" spans="3:4">
      <c r="C18974" s="319"/>
      <c r="D18974" s="319"/>
    </row>
    <row r="18975" spans="3:4">
      <c r="C18975" s="319"/>
      <c r="D18975" s="319"/>
    </row>
    <row r="18976" spans="3:4">
      <c r="C18976" s="319"/>
      <c r="D18976" s="319"/>
    </row>
    <row r="18977" spans="3:4">
      <c r="C18977" s="319"/>
      <c r="D18977" s="319"/>
    </row>
    <row r="18978" spans="3:4">
      <c r="C18978" s="319"/>
      <c r="D18978" s="319"/>
    </row>
    <row r="18979" spans="3:4">
      <c r="C18979" s="319"/>
      <c r="D18979" s="319"/>
    </row>
    <row r="18980" spans="3:4">
      <c r="C18980" s="319"/>
      <c r="D18980" s="319"/>
    </row>
    <row r="18981" spans="3:4">
      <c r="C18981" s="319"/>
      <c r="D18981" s="319"/>
    </row>
    <row r="18982" spans="3:4">
      <c r="C18982" s="319"/>
      <c r="D18982" s="319"/>
    </row>
    <row r="18983" spans="3:4">
      <c r="C18983" s="319"/>
      <c r="D18983" s="319"/>
    </row>
    <row r="18984" spans="3:4">
      <c r="C18984" s="319"/>
      <c r="D18984" s="319"/>
    </row>
    <row r="18985" spans="3:4">
      <c r="C18985" s="319"/>
      <c r="D18985" s="319"/>
    </row>
    <row r="18986" spans="3:4">
      <c r="C18986" s="319"/>
      <c r="D18986" s="319"/>
    </row>
    <row r="18987" spans="3:4">
      <c r="C18987" s="319"/>
      <c r="D18987" s="319"/>
    </row>
    <row r="18988" spans="3:4">
      <c r="C18988" s="319"/>
      <c r="D18988" s="319"/>
    </row>
    <row r="18989" spans="3:4">
      <c r="C18989" s="319"/>
      <c r="D18989" s="319"/>
    </row>
    <row r="18990" spans="3:4">
      <c r="C18990" s="319"/>
      <c r="D18990" s="319"/>
    </row>
    <row r="18991" spans="3:4">
      <c r="C18991" s="319"/>
      <c r="D18991" s="319"/>
    </row>
    <row r="18992" spans="3:4">
      <c r="C18992" s="319"/>
      <c r="D18992" s="319"/>
    </row>
    <row r="18993" spans="3:4">
      <c r="C18993" s="319"/>
      <c r="D18993" s="319"/>
    </row>
    <row r="18994" spans="3:4">
      <c r="C18994" s="319"/>
      <c r="D18994" s="319"/>
    </row>
    <row r="18995" spans="3:4">
      <c r="C18995" s="319"/>
      <c r="D18995" s="319"/>
    </row>
    <row r="18996" spans="3:4">
      <c r="C18996" s="319"/>
      <c r="D18996" s="319"/>
    </row>
    <row r="18997" spans="3:4">
      <c r="C18997" s="319"/>
      <c r="D18997" s="319"/>
    </row>
    <row r="18998" spans="3:4">
      <c r="C18998" s="319"/>
      <c r="D18998" s="319"/>
    </row>
    <row r="18999" spans="3:4">
      <c r="C18999" s="319"/>
      <c r="D18999" s="319"/>
    </row>
    <row r="19000" spans="3:4">
      <c r="C19000" s="319"/>
      <c r="D19000" s="319"/>
    </row>
    <row r="19001" spans="3:4">
      <c r="C19001" s="319"/>
      <c r="D19001" s="319"/>
    </row>
    <row r="19002" spans="3:4">
      <c r="C19002" s="319"/>
      <c r="D19002" s="319"/>
    </row>
    <row r="19003" spans="3:4">
      <c r="C19003" s="319"/>
      <c r="D19003" s="319"/>
    </row>
    <row r="19004" spans="3:4">
      <c r="C19004" s="319"/>
      <c r="D19004" s="319"/>
    </row>
    <row r="19005" spans="3:4">
      <c r="C19005" s="319"/>
      <c r="D19005" s="319"/>
    </row>
    <row r="19006" spans="3:4">
      <c r="C19006" s="319"/>
      <c r="D19006" s="319"/>
    </row>
    <row r="19007" spans="3:4">
      <c r="C19007" s="319"/>
      <c r="D19007" s="319"/>
    </row>
    <row r="19008" spans="3:4">
      <c r="C19008" s="319"/>
      <c r="D19008" s="319"/>
    </row>
    <row r="19009" spans="3:4">
      <c r="C19009" s="319"/>
      <c r="D19009" s="319"/>
    </row>
    <row r="19010" spans="3:4">
      <c r="C19010" s="319"/>
      <c r="D19010" s="319"/>
    </row>
    <row r="19011" spans="3:4">
      <c r="C19011" s="319"/>
      <c r="D19011" s="319"/>
    </row>
    <row r="19012" spans="3:4">
      <c r="C19012" s="319"/>
      <c r="D19012" s="319"/>
    </row>
    <row r="19013" spans="3:4">
      <c r="C19013" s="319"/>
      <c r="D19013" s="319"/>
    </row>
    <row r="19014" spans="3:4">
      <c r="C19014" s="319"/>
      <c r="D19014" s="319"/>
    </row>
    <row r="19015" spans="3:4">
      <c r="C19015" s="319"/>
      <c r="D19015" s="319"/>
    </row>
    <row r="19016" spans="3:4">
      <c r="C19016" s="319"/>
      <c r="D19016" s="319"/>
    </row>
    <row r="19017" spans="3:4">
      <c r="C19017" s="319"/>
      <c r="D19017" s="319"/>
    </row>
    <row r="19018" spans="3:4">
      <c r="C19018" s="319"/>
      <c r="D19018" s="319"/>
    </row>
    <row r="19019" spans="3:4">
      <c r="C19019" s="319"/>
      <c r="D19019" s="319"/>
    </row>
    <row r="19020" spans="3:4">
      <c r="C19020" s="319"/>
      <c r="D19020" s="319"/>
    </row>
    <row r="19021" spans="3:4">
      <c r="C19021" s="319"/>
      <c r="D19021" s="319"/>
    </row>
    <row r="19022" spans="3:4">
      <c r="C19022" s="319"/>
      <c r="D19022" s="319"/>
    </row>
    <row r="19023" spans="3:4">
      <c r="C19023" s="319"/>
      <c r="D19023" s="319"/>
    </row>
    <row r="19024" spans="3:4">
      <c r="C19024" s="319"/>
      <c r="D19024" s="319"/>
    </row>
    <row r="19025" spans="3:4">
      <c r="C19025" s="319"/>
      <c r="D19025" s="319"/>
    </row>
    <row r="19026" spans="3:4">
      <c r="C19026" s="319"/>
      <c r="D19026" s="319"/>
    </row>
    <row r="19027" spans="3:4">
      <c r="C19027" s="319"/>
      <c r="D19027" s="319"/>
    </row>
    <row r="19028" spans="3:4">
      <c r="C19028" s="319"/>
      <c r="D19028" s="319"/>
    </row>
    <row r="19029" spans="3:4">
      <c r="C19029" s="319"/>
      <c r="D19029" s="319"/>
    </row>
    <row r="19030" spans="3:4">
      <c r="C19030" s="319"/>
      <c r="D19030" s="319"/>
    </row>
    <row r="19031" spans="3:4">
      <c r="C19031" s="319"/>
      <c r="D19031" s="319"/>
    </row>
    <row r="19032" spans="3:4">
      <c r="C19032" s="319"/>
      <c r="D19032" s="319"/>
    </row>
    <row r="19033" spans="3:4">
      <c r="C19033" s="319"/>
      <c r="D19033" s="319"/>
    </row>
    <row r="19034" spans="3:4">
      <c r="C19034" s="319"/>
      <c r="D19034" s="319"/>
    </row>
    <row r="19035" spans="3:4">
      <c r="C19035" s="319"/>
      <c r="D19035" s="319"/>
    </row>
    <row r="19036" spans="3:4">
      <c r="C19036" s="319"/>
      <c r="D19036" s="319"/>
    </row>
    <row r="19037" spans="3:4">
      <c r="C19037" s="319"/>
      <c r="D19037" s="319"/>
    </row>
    <row r="19038" spans="3:4">
      <c r="C19038" s="319"/>
      <c r="D19038" s="319"/>
    </row>
    <row r="19039" spans="3:4">
      <c r="C19039" s="319"/>
      <c r="D19039" s="319"/>
    </row>
    <row r="19040" spans="3:4">
      <c r="C19040" s="319"/>
      <c r="D19040" s="319"/>
    </row>
    <row r="19041" spans="3:4">
      <c r="C19041" s="319"/>
      <c r="D19041" s="319"/>
    </row>
    <row r="19042" spans="3:4">
      <c r="C19042" s="319"/>
      <c r="D19042" s="319"/>
    </row>
    <row r="19043" spans="3:4">
      <c r="C19043" s="319"/>
      <c r="D19043" s="319"/>
    </row>
    <row r="19044" spans="3:4">
      <c r="C19044" s="319"/>
      <c r="D19044" s="319"/>
    </row>
    <row r="19045" spans="3:4">
      <c r="C19045" s="319"/>
      <c r="D19045" s="319"/>
    </row>
    <row r="19046" spans="3:4">
      <c r="C19046" s="319"/>
      <c r="D19046" s="319"/>
    </row>
    <row r="19047" spans="3:4">
      <c r="C19047" s="319"/>
      <c r="D19047" s="319"/>
    </row>
    <row r="19048" spans="3:4">
      <c r="C19048" s="319"/>
      <c r="D19048" s="319"/>
    </row>
    <row r="19049" spans="3:4">
      <c r="C19049" s="319"/>
      <c r="D19049" s="319"/>
    </row>
    <row r="19050" spans="3:4">
      <c r="C19050" s="319"/>
      <c r="D19050" s="319"/>
    </row>
    <row r="19051" spans="3:4">
      <c r="C19051" s="319"/>
      <c r="D19051" s="319"/>
    </row>
    <row r="19052" spans="3:4">
      <c r="C19052" s="319"/>
      <c r="D19052" s="319"/>
    </row>
    <row r="19053" spans="3:4">
      <c r="C19053" s="319"/>
      <c r="D19053" s="319"/>
    </row>
    <row r="19054" spans="3:4">
      <c r="C19054" s="319"/>
      <c r="D19054" s="319"/>
    </row>
    <row r="19055" spans="3:4">
      <c r="C19055" s="319"/>
      <c r="D19055" s="319"/>
    </row>
    <row r="19056" spans="3:4">
      <c r="C19056" s="319"/>
      <c r="D19056" s="319"/>
    </row>
    <row r="19057" spans="3:4">
      <c r="C19057" s="319"/>
      <c r="D19057" s="319"/>
    </row>
    <row r="19058" spans="3:4">
      <c r="C19058" s="319"/>
      <c r="D19058" s="319"/>
    </row>
    <row r="19059" spans="3:4">
      <c r="C19059" s="319"/>
      <c r="D19059" s="319"/>
    </row>
    <row r="19060" spans="3:4">
      <c r="C19060" s="319"/>
      <c r="D19060" s="319"/>
    </row>
    <row r="19061" spans="3:4">
      <c r="C19061" s="319"/>
      <c r="D19061" s="319"/>
    </row>
    <row r="19062" spans="3:4">
      <c r="C19062" s="319"/>
      <c r="D19062" s="319"/>
    </row>
    <row r="19063" spans="3:4">
      <c r="C19063" s="319"/>
      <c r="D19063" s="319"/>
    </row>
    <row r="19064" spans="3:4">
      <c r="C19064" s="319"/>
      <c r="D19064" s="319"/>
    </row>
    <row r="19065" spans="3:4">
      <c r="C19065" s="319"/>
      <c r="D19065" s="319"/>
    </row>
    <row r="19066" spans="3:4">
      <c r="C19066" s="319"/>
      <c r="D19066" s="319"/>
    </row>
    <row r="19067" spans="3:4">
      <c r="C19067" s="319"/>
      <c r="D19067" s="319"/>
    </row>
    <row r="19068" spans="3:4">
      <c r="C19068" s="319"/>
      <c r="D19068" s="319"/>
    </row>
    <row r="19069" spans="3:4">
      <c r="C19069" s="319"/>
      <c r="D19069" s="319"/>
    </row>
    <row r="19070" spans="3:4">
      <c r="C19070" s="319"/>
      <c r="D19070" s="319"/>
    </row>
    <row r="19071" spans="3:4">
      <c r="C19071" s="319"/>
      <c r="D19071" s="319"/>
    </row>
    <row r="19072" spans="3:4">
      <c r="C19072" s="319"/>
      <c r="D19072" s="319"/>
    </row>
    <row r="19073" spans="3:4">
      <c r="C19073" s="319"/>
      <c r="D19073" s="319"/>
    </row>
    <row r="19074" spans="3:4">
      <c r="C19074" s="319"/>
      <c r="D19074" s="319"/>
    </row>
    <row r="19075" spans="3:4">
      <c r="C19075" s="319"/>
      <c r="D19075" s="319"/>
    </row>
    <row r="19076" spans="3:4">
      <c r="C19076" s="319"/>
      <c r="D19076" s="319"/>
    </row>
    <row r="19077" spans="3:4">
      <c r="C19077" s="319"/>
      <c r="D19077" s="319"/>
    </row>
    <row r="19078" spans="3:4">
      <c r="C19078" s="319"/>
      <c r="D19078" s="319"/>
    </row>
    <row r="19079" spans="3:4">
      <c r="C19079" s="319"/>
      <c r="D19079" s="319"/>
    </row>
    <row r="19080" spans="3:4">
      <c r="C19080" s="319"/>
      <c r="D19080" s="319"/>
    </row>
    <row r="19081" spans="3:4">
      <c r="C19081" s="319"/>
      <c r="D19081" s="319"/>
    </row>
    <row r="19082" spans="3:4">
      <c r="C19082" s="319"/>
      <c r="D19082" s="319"/>
    </row>
    <row r="19083" spans="3:4">
      <c r="C19083" s="319"/>
      <c r="D19083" s="319"/>
    </row>
    <row r="19084" spans="3:4">
      <c r="C19084" s="319"/>
      <c r="D19084" s="319"/>
    </row>
    <row r="19085" spans="3:4">
      <c r="C19085" s="319"/>
      <c r="D19085" s="319"/>
    </row>
    <row r="19086" spans="3:4">
      <c r="C19086" s="319"/>
      <c r="D19086" s="319"/>
    </row>
    <row r="19087" spans="3:4">
      <c r="C19087" s="319"/>
      <c r="D19087" s="319"/>
    </row>
    <row r="19088" spans="3:4">
      <c r="C19088" s="319"/>
      <c r="D19088" s="319"/>
    </row>
    <row r="19089" spans="3:4">
      <c r="C19089" s="319"/>
      <c r="D19089" s="319"/>
    </row>
    <row r="19090" spans="3:4">
      <c r="C19090" s="319"/>
      <c r="D19090" s="319"/>
    </row>
    <row r="19091" spans="3:4">
      <c r="C19091" s="319"/>
      <c r="D19091" s="319"/>
    </row>
    <row r="19092" spans="3:4">
      <c r="C19092" s="319"/>
      <c r="D19092" s="319"/>
    </row>
    <row r="19093" spans="3:4">
      <c r="C19093" s="319"/>
      <c r="D19093" s="319"/>
    </row>
    <row r="19094" spans="3:4">
      <c r="C19094" s="319"/>
      <c r="D19094" s="319"/>
    </row>
    <row r="19095" spans="3:4">
      <c r="C19095" s="319"/>
      <c r="D19095" s="319"/>
    </row>
    <row r="19096" spans="3:4">
      <c r="C19096" s="319"/>
      <c r="D19096" s="319"/>
    </row>
    <row r="19097" spans="3:4">
      <c r="C19097" s="319"/>
      <c r="D19097" s="319"/>
    </row>
    <row r="19098" spans="3:4">
      <c r="C19098" s="319"/>
      <c r="D19098" s="319"/>
    </row>
    <row r="19099" spans="3:4">
      <c r="C19099" s="319"/>
      <c r="D19099" s="319"/>
    </row>
    <row r="19100" spans="3:4">
      <c r="C19100" s="319"/>
      <c r="D19100" s="319"/>
    </row>
    <row r="19101" spans="3:4">
      <c r="C19101" s="319"/>
      <c r="D19101" s="319"/>
    </row>
    <row r="19102" spans="3:4">
      <c r="C19102" s="319"/>
      <c r="D19102" s="319"/>
    </row>
    <row r="19103" spans="3:4">
      <c r="C19103" s="319"/>
      <c r="D19103" s="319"/>
    </row>
    <row r="19104" spans="3:4">
      <c r="C19104" s="319"/>
      <c r="D19104" s="319"/>
    </row>
    <row r="19105" spans="3:4">
      <c r="C19105" s="319"/>
      <c r="D19105" s="319"/>
    </row>
    <row r="19106" spans="3:4">
      <c r="C19106" s="319"/>
      <c r="D19106" s="319"/>
    </row>
    <row r="19107" spans="3:4">
      <c r="C19107" s="319"/>
      <c r="D19107" s="319"/>
    </row>
    <row r="19108" spans="3:4">
      <c r="C19108" s="319"/>
      <c r="D19108" s="319"/>
    </row>
    <row r="19109" spans="3:4">
      <c r="C19109" s="319"/>
      <c r="D19109" s="319"/>
    </row>
    <row r="19110" spans="3:4">
      <c r="C19110" s="319"/>
      <c r="D19110" s="319"/>
    </row>
    <row r="19111" spans="3:4">
      <c r="C19111" s="319"/>
      <c r="D19111" s="319"/>
    </row>
    <row r="19112" spans="3:4">
      <c r="C19112" s="319"/>
      <c r="D19112" s="319"/>
    </row>
    <row r="19113" spans="3:4">
      <c r="C19113" s="319"/>
      <c r="D19113" s="319"/>
    </row>
    <row r="19114" spans="3:4">
      <c r="C19114" s="319"/>
      <c r="D19114" s="319"/>
    </row>
    <row r="19115" spans="3:4">
      <c r="C19115" s="319"/>
      <c r="D19115" s="319"/>
    </row>
    <row r="19116" spans="3:4">
      <c r="C19116" s="319"/>
      <c r="D19116" s="319"/>
    </row>
    <row r="19117" spans="3:4">
      <c r="C19117" s="319"/>
      <c r="D19117" s="319"/>
    </row>
    <row r="19118" spans="3:4">
      <c r="C19118" s="319"/>
      <c r="D19118" s="319"/>
    </row>
    <row r="19119" spans="3:4">
      <c r="C19119" s="319"/>
      <c r="D19119" s="319"/>
    </row>
    <row r="19120" spans="3:4">
      <c r="C19120" s="319"/>
      <c r="D19120" s="319"/>
    </row>
    <row r="19121" spans="3:4">
      <c r="C19121" s="319"/>
      <c r="D19121" s="319"/>
    </row>
    <row r="19122" spans="3:4">
      <c r="C19122" s="319"/>
      <c r="D19122" s="319"/>
    </row>
    <row r="19123" spans="3:4">
      <c r="C19123" s="319"/>
      <c r="D19123" s="319"/>
    </row>
    <row r="19124" spans="3:4">
      <c r="C19124" s="319"/>
      <c r="D19124" s="319"/>
    </row>
    <row r="19125" spans="3:4">
      <c r="C19125" s="319"/>
      <c r="D19125" s="319"/>
    </row>
    <row r="19126" spans="3:4">
      <c r="C19126" s="319"/>
      <c r="D19126" s="319"/>
    </row>
    <row r="19127" spans="3:4">
      <c r="C19127" s="319"/>
      <c r="D19127" s="319"/>
    </row>
    <row r="19128" spans="3:4">
      <c r="C19128" s="319"/>
      <c r="D19128" s="319"/>
    </row>
    <row r="19129" spans="3:4">
      <c r="C19129" s="319"/>
      <c r="D19129" s="319"/>
    </row>
    <row r="19130" spans="3:4">
      <c r="C19130" s="319"/>
      <c r="D19130" s="319"/>
    </row>
    <row r="19131" spans="3:4">
      <c r="C19131" s="319"/>
      <c r="D19131" s="319"/>
    </row>
    <row r="19132" spans="3:4">
      <c r="C19132" s="319"/>
      <c r="D19132" s="319"/>
    </row>
    <row r="19133" spans="3:4">
      <c r="C19133" s="319"/>
      <c r="D19133" s="319"/>
    </row>
    <row r="19134" spans="3:4">
      <c r="C19134" s="319"/>
      <c r="D19134" s="319"/>
    </row>
    <row r="19135" spans="3:4">
      <c r="C19135" s="319"/>
      <c r="D19135" s="319"/>
    </row>
    <row r="19136" spans="3:4">
      <c r="C19136" s="319"/>
      <c r="D19136" s="319"/>
    </row>
    <row r="19137" spans="3:4">
      <c r="C19137" s="319"/>
      <c r="D19137" s="319"/>
    </row>
    <row r="19138" spans="3:4">
      <c r="C19138" s="319"/>
      <c r="D19138" s="319"/>
    </row>
    <row r="19139" spans="3:4">
      <c r="C19139" s="319"/>
      <c r="D19139" s="319"/>
    </row>
    <row r="19140" spans="3:4">
      <c r="C19140" s="319"/>
      <c r="D19140" s="319"/>
    </row>
    <row r="19141" spans="3:4">
      <c r="C19141" s="319"/>
      <c r="D19141" s="319"/>
    </row>
    <row r="19142" spans="3:4">
      <c r="C19142" s="319"/>
      <c r="D19142" s="319"/>
    </row>
    <row r="19143" spans="3:4">
      <c r="C19143" s="319"/>
      <c r="D19143" s="319"/>
    </row>
    <row r="19144" spans="3:4">
      <c r="C19144" s="319"/>
      <c r="D19144" s="319"/>
    </row>
    <row r="19145" spans="3:4">
      <c r="C19145" s="319"/>
      <c r="D19145" s="319"/>
    </row>
    <row r="19146" spans="3:4">
      <c r="C19146" s="319"/>
      <c r="D19146" s="319"/>
    </row>
    <row r="19147" spans="3:4">
      <c r="C19147" s="319"/>
      <c r="D19147" s="319"/>
    </row>
    <row r="19148" spans="3:4">
      <c r="C19148" s="319"/>
      <c r="D19148" s="319"/>
    </row>
    <row r="19149" spans="3:4">
      <c r="C19149" s="319"/>
      <c r="D19149" s="319"/>
    </row>
    <row r="19150" spans="3:4">
      <c r="C19150" s="319"/>
      <c r="D19150" s="319"/>
    </row>
    <row r="19151" spans="3:4">
      <c r="C19151" s="319"/>
      <c r="D19151" s="319"/>
    </row>
    <row r="19152" spans="3:4">
      <c r="C19152" s="319"/>
      <c r="D19152" s="319"/>
    </row>
    <row r="19153" spans="3:4">
      <c r="C19153" s="319"/>
      <c r="D19153" s="319"/>
    </row>
    <row r="19154" spans="3:4">
      <c r="C19154" s="319"/>
      <c r="D19154" s="319"/>
    </row>
    <row r="19155" spans="3:4">
      <c r="C19155" s="319"/>
      <c r="D19155" s="319"/>
    </row>
    <row r="19156" spans="3:4">
      <c r="C19156" s="319"/>
      <c r="D19156" s="319"/>
    </row>
    <row r="19157" spans="3:4">
      <c r="C19157" s="319"/>
      <c r="D19157" s="319"/>
    </row>
    <row r="19158" spans="3:4">
      <c r="C19158" s="319"/>
      <c r="D19158" s="319"/>
    </row>
    <row r="19159" spans="3:4">
      <c r="C19159" s="319"/>
      <c r="D19159" s="319"/>
    </row>
    <row r="19160" spans="3:4">
      <c r="C19160" s="319"/>
      <c r="D19160" s="319"/>
    </row>
    <row r="19161" spans="3:4">
      <c r="C19161" s="319"/>
      <c r="D19161" s="319"/>
    </row>
    <row r="19162" spans="3:4">
      <c r="C19162" s="319"/>
      <c r="D19162" s="319"/>
    </row>
    <row r="19163" spans="3:4">
      <c r="C19163" s="319"/>
      <c r="D19163" s="319"/>
    </row>
    <row r="19164" spans="3:4">
      <c r="C19164" s="319"/>
      <c r="D19164" s="319"/>
    </row>
    <row r="19165" spans="3:4">
      <c r="C19165" s="319"/>
      <c r="D19165" s="319"/>
    </row>
    <row r="19166" spans="3:4">
      <c r="C19166" s="319"/>
      <c r="D19166" s="319"/>
    </row>
    <row r="19167" spans="3:4">
      <c r="C19167" s="319"/>
      <c r="D19167" s="319"/>
    </row>
    <row r="19168" spans="3:4">
      <c r="C19168" s="319"/>
      <c r="D19168" s="319"/>
    </row>
    <row r="19169" spans="3:4">
      <c r="C19169" s="319"/>
      <c r="D19169" s="319"/>
    </row>
    <row r="19170" spans="3:4">
      <c r="C19170" s="319"/>
      <c r="D19170" s="319"/>
    </row>
    <row r="19171" spans="3:4">
      <c r="C19171" s="319"/>
      <c r="D19171" s="319"/>
    </row>
    <row r="19172" spans="3:4">
      <c r="C19172" s="319"/>
      <c r="D19172" s="319"/>
    </row>
    <row r="19173" spans="3:4">
      <c r="C19173" s="319"/>
      <c r="D19173" s="319"/>
    </row>
    <row r="19174" spans="3:4">
      <c r="C19174" s="319"/>
      <c r="D19174" s="319"/>
    </row>
    <row r="19175" spans="3:4">
      <c r="C19175" s="319"/>
      <c r="D19175" s="319"/>
    </row>
    <row r="19176" spans="3:4">
      <c r="C19176" s="319"/>
      <c r="D19176" s="319"/>
    </row>
    <row r="19177" spans="3:4">
      <c r="C19177" s="319"/>
      <c r="D19177" s="319"/>
    </row>
    <row r="19178" spans="3:4">
      <c r="C19178" s="319"/>
      <c r="D19178" s="319"/>
    </row>
    <row r="19179" spans="3:4">
      <c r="C19179" s="319"/>
      <c r="D19179" s="319"/>
    </row>
    <row r="19180" spans="3:4">
      <c r="C19180" s="319"/>
      <c r="D19180" s="319"/>
    </row>
    <row r="19181" spans="3:4">
      <c r="C19181" s="319"/>
      <c r="D19181" s="319"/>
    </row>
    <row r="19182" spans="3:4">
      <c r="C19182" s="319"/>
      <c r="D19182" s="319"/>
    </row>
    <row r="19183" spans="3:4">
      <c r="C19183" s="319"/>
      <c r="D19183" s="319"/>
    </row>
    <row r="19184" spans="3:4">
      <c r="C19184" s="319"/>
      <c r="D19184" s="319"/>
    </row>
    <row r="19185" spans="3:4">
      <c r="C19185" s="319"/>
      <c r="D19185" s="319"/>
    </row>
    <row r="19186" spans="3:4">
      <c r="C19186" s="319"/>
      <c r="D19186" s="319"/>
    </row>
    <row r="19187" spans="3:4">
      <c r="C19187" s="319"/>
      <c r="D19187" s="319"/>
    </row>
    <row r="19188" spans="3:4">
      <c r="C19188" s="319"/>
      <c r="D19188" s="319"/>
    </row>
    <row r="19189" spans="3:4">
      <c r="C19189" s="319"/>
      <c r="D19189" s="319"/>
    </row>
    <row r="19190" spans="3:4">
      <c r="C19190" s="319"/>
      <c r="D19190" s="319"/>
    </row>
    <row r="19191" spans="3:4">
      <c r="C19191" s="319"/>
      <c r="D19191" s="319"/>
    </row>
    <row r="19192" spans="3:4">
      <c r="C19192" s="319"/>
      <c r="D19192" s="319"/>
    </row>
    <row r="19193" spans="3:4">
      <c r="C19193" s="319"/>
      <c r="D19193" s="319"/>
    </row>
    <row r="19194" spans="3:4">
      <c r="C19194" s="319"/>
      <c r="D19194" s="319"/>
    </row>
    <row r="19195" spans="3:4">
      <c r="C19195" s="319"/>
      <c r="D19195" s="319"/>
    </row>
    <row r="19196" spans="3:4">
      <c r="C19196" s="319"/>
      <c r="D19196" s="319"/>
    </row>
    <row r="19197" spans="3:4">
      <c r="C19197" s="319"/>
      <c r="D19197" s="319"/>
    </row>
    <row r="19198" spans="3:4">
      <c r="C19198" s="319"/>
      <c r="D19198" s="319"/>
    </row>
    <row r="19199" spans="3:4">
      <c r="C19199" s="319"/>
      <c r="D19199" s="319"/>
    </row>
    <row r="19200" spans="3:4">
      <c r="C19200" s="319"/>
      <c r="D19200" s="319"/>
    </row>
    <row r="19201" spans="3:4">
      <c r="C19201" s="319"/>
      <c r="D19201" s="319"/>
    </row>
    <row r="19202" spans="3:4">
      <c r="C19202" s="319"/>
      <c r="D19202" s="319"/>
    </row>
    <row r="19203" spans="3:4">
      <c r="C19203" s="319"/>
      <c r="D19203" s="319"/>
    </row>
    <row r="19204" spans="3:4">
      <c r="C19204" s="319"/>
      <c r="D19204" s="319"/>
    </row>
    <row r="19205" spans="3:4">
      <c r="C19205" s="319"/>
      <c r="D19205" s="319"/>
    </row>
    <row r="19206" spans="3:4">
      <c r="C19206" s="319"/>
      <c r="D19206" s="319"/>
    </row>
    <row r="19207" spans="3:4">
      <c r="C19207" s="319"/>
      <c r="D19207" s="319"/>
    </row>
    <row r="19208" spans="3:4">
      <c r="C19208" s="319"/>
      <c r="D19208" s="319"/>
    </row>
    <row r="19209" spans="3:4">
      <c r="C19209" s="319"/>
      <c r="D19209" s="319"/>
    </row>
    <row r="19210" spans="3:4">
      <c r="C19210" s="319"/>
      <c r="D19210" s="319"/>
    </row>
    <row r="19211" spans="3:4">
      <c r="C19211" s="319"/>
      <c r="D19211" s="319"/>
    </row>
    <row r="19212" spans="3:4">
      <c r="C19212" s="319"/>
      <c r="D19212" s="319"/>
    </row>
    <row r="19213" spans="3:4">
      <c r="C19213" s="319"/>
      <c r="D19213" s="319"/>
    </row>
    <row r="19214" spans="3:4">
      <c r="C19214" s="319"/>
      <c r="D19214" s="319"/>
    </row>
    <row r="19215" spans="3:4">
      <c r="C19215" s="319"/>
      <c r="D19215" s="319"/>
    </row>
    <row r="19216" spans="3:4">
      <c r="C19216" s="319"/>
      <c r="D19216" s="319"/>
    </row>
    <row r="19217" spans="3:4">
      <c r="C19217" s="319"/>
      <c r="D19217" s="319"/>
    </row>
    <row r="19218" spans="3:4">
      <c r="C19218" s="319"/>
      <c r="D19218" s="319"/>
    </row>
    <row r="19219" spans="3:4">
      <c r="C19219" s="319"/>
      <c r="D19219" s="319"/>
    </row>
    <row r="19220" spans="3:4">
      <c r="C19220" s="319"/>
      <c r="D19220" s="319"/>
    </row>
    <row r="19221" spans="3:4">
      <c r="C19221" s="319"/>
      <c r="D19221" s="319"/>
    </row>
    <row r="19222" spans="3:4">
      <c r="C19222" s="319"/>
      <c r="D19222" s="319"/>
    </row>
    <row r="19223" spans="3:4">
      <c r="C19223" s="319"/>
      <c r="D19223" s="319"/>
    </row>
    <row r="19224" spans="3:4">
      <c r="C19224" s="319"/>
      <c r="D19224" s="319"/>
    </row>
    <row r="19225" spans="3:4">
      <c r="C19225" s="319"/>
      <c r="D19225" s="319"/>
    </row>
    <row r="19226" spans="3:4">
      <c r="C19226" s="319"/>
      <c r="D19226" s="319"/>
    </row>
    <row r="19227" spans="3:4">
      <c r="C19227" s="319"/>
      <c r="D19227" s="319"/>
    </row>
    <row r="19228" spans="3:4">
      <c r="C19228" s="319"/>
      <c r="D19228" s="319"/>
    </row>
    <row r="19229" spans="3:4">
      <c r="C19229" s="319"/>
      <c r="D19229" s="319"/>
    </row>
    <row r="19230" spans="3:4">
      <c r="C19230" s="319"/>
      <c r="D19230" s="319"/>
    </row>
    <row r="19231" spans="3:4">
      <c r="C19231" s="319"/>
      <c r="D19231" s="319"/>
    </row>
    <row r="19232" spans="3:4">
      <c r="C19232" s="319"/>
      <c r="D19232" s="319"/>
    </row>
    <row r="19233" spans="3:4">
      <c r="C19233" s="319"/>
      <c r="D19233" s="319"/>
    </row>
    <row r="19234" spans="3:4">
      <c r="C19234" s="319"/>
      <c r="D19234" s="319"/>
    </row>
    <row r="19235" spans="3:4">
      <c r="C19235" s="319"/>
      <c r="D19235" s="319"/>
    </row>
    <row r="19236" spans="3:4">
      <c r="C19236" s="319"/>
      <c r="D19236" s="319"/>
    </row>
    <row r="19237" spans="3:4">
      <c r="C19237" s="319"/>
      <c r="D19237" s="319"/>
    </row>
    <row r="19238" spans="3:4">
      <c r="C19238" s="319"/>
      <c r="D19238" s="319"/>
    </row>
    <row r="19239" spans="3:4">
      <c r="C19239" s="319"/>
      <c r="D19239" s="319"/>
    </row>
    <row r="19240" spans="3:4">
      <c r="C19240" s="319"/>
      <c r="D19240" s="319"/>
    </row>
    <row r="19241" spans="3:4">
      <c r="C19241" s="319"/>
      <c r="D19241" s="319"/>
    </row>
    <row r="19242" spans="3:4">
      <c r="C19242" s="319"/>
      <c r="D19242" s="319"/>
    </row>
    <row r="19243" spans="3:4">
      <c r="C19243" s="319"/>
      <c r="D19243" s="319"/>
    </row>
    <row r="19244" spans="3:4">
      <c r="C19244" s="319"/>
      <c r="D19244" s="319"/>
    </row>
    <row r="19245" spans="3:4">
      <c r="C19245" s="319"/>
      <c r="D19245" s="319"/>
    </row>
    <row r="19246" spans="3:4">
      <c r="C19246" s="319"/>
      <c r="D19246" s="319"/>
    </row>
    <row r="19247" spans="3:4">
      <c r="C19247" s="319"/>
      <c r="D19247" s="319"/>
    </row>
    <row r="19248" spans="3:4">
      <c r="C19248" s="319"/>
      <c r="D19248" s="319"/>
    </row>
    <row r="19249" spans="3:4">
      <c r="C19249" s="319"/>
      <c r="D19249" s="319"/>
    </row>
    <row r="19250" spans="3:4">
      <c r="C19250" s="319"/>
      <c r="D19250" s="319"/>
    </row>
    <row r="19251" spans="3:4">
      <c r="C19251" s="319"/>
      <c r="D19251" s="319"/>
    </row>
    <row r="19252" spans="3:4">
      <c r="C19252" s="319"/>
      <c r="D19252" s="319"/>
    </row>
    <row r="19253" spans="3:4">
      <c r="C19253" s="319"/>
      <c r="D19253" s="319"/>
    </row>
    <row r="19254" spans="3:4">
      <c r="C19254" s="319"/>
      <c r="D19254" s="319"/>
    </row>
    <row r="19255" spans="3:4">
      <c r="C19255" s="319"/>
      <c r="D19255" s="319"/>
    </row>
    <row r="19256" spans="3:4">
      <c r="C19256" s="319"/>
      <c r="D19256" s="319"/>
    </row>
    <row r="19257" spans="3:4">
      <c r="C19257" s="319"/>
      <c r="D19257" s="319"/>
    </row>
    <row r="19258" spans="3:4">
      <c r="C19258" s="319"/>
      <c r="D19258" s="319"/>
    </row>
    <row r="19259" spans="3:4">
      <c r="C19259" s="319"/>
      <c r="D19259" s="319"/>
    </row>
    <row r="19260" spans="3:4">
      <c r="C19260" s="319"/>
      <c r="D19260" s="319"/>
    </row>
    <row r="19261" spans="3:4">
      <c r="C19261" s="319"/>
      <c r="D19261" s="319"/>
    </row>
    <row r="19262" spans="3:4">
      <c r="C19262" s="319"/>
      <c r="D19262" s="319"/>
    </row>
    <row r="19263" spans="3:4">
      <c r="C19263" s="319"/>
      <c r="D19263" s="319"/>
    </row>
    <row r="19264" spans="3:4">
      <c r="C19264" s="319"/>
      <c r="D19264" s="319"/>
    </row>
    <row r="19265" spans="3:4">
      <c r="C19265" s="319"/>
      <c r="D19265" s="319"/>
    </row>
    <row r="19266" spans="3:4">
      <c r="C19266" s="319"/>
      <c r="D19266" s="319"/>
    </row>
    <row r="19267" spans="3:4">
      <c r="C19267" s="319"/>
      <c r="D19267" s="319"/>
    </row>
    <row r="19268" spans="3:4">
      <c r="C19268" s="319"/>
      <c r="D19268" s="319"/>
    </row>
    <row r="19269" spans="3:4">
      <c r="C19269" s="319"/>
      <c r="D19269" s="319"/>
    </row>
    <row r="19270" spans="3:4">
      <c r="C19270" s="319"/>
      <c r="D19270" s="319"/>
    </row>
    <row r="19271" spans="3:4">
      <c r="C19271" s="319"/>
      <c r="D19271" s="319"/>
    </row>
    <row r="19272" spans="3:4">
      <c r="C19272" s="319"/>
      <c r="D19272" s="319"/>
    </row>
    <row r="19273" spans="3:4">
      <c r="C19273" s="319"/>
      <c r="D19273" s="319"/>
    </row>
    <row r="19274" spans="3:4">
      <c r="C19274" s="319"/>
      <c r="D19274" s="319"/>
    </row>
    <row r="19275" spans="3:4">
      <c r="C19275" s="319"/>
      <c r="D19275" s="319"/>
    </row>
    <row r="19276" spans="3:4">
      <c r="C19276" s="319"/>
      <c r="D19276" s="319"/>
    </row>
    <row r="19277" spans="3:4">
      <c r="C19277" s="319"/>
      <c r="D19277" s="319"/>
    </row>
    <row r="19278" spans="3:4">
      <c r="C19278" s="319"/>
      <c r="D19278" s="319"/>
    </row>
    <row r="19279" spans="3:4">
      <c r="C19279" s="319"/>
      <c r="D19279" s="319"/>
    </row>
    <row r="19280" spans="3:4">
      <c r="C19280" s="319"/>
      <c r="D19280" s="319"/>
    </row>
    <row r="19281" spans="3:4">
      <c r="C19281" s="319"/>
      <c r="D19281" s="319"/>
    </row>
    <row r="19282" spans="3:4">
      <c r="C19282" s="319"/>
      <c r="D19282" s="319"/>
    </row>
    <row r="19283" spans="3:4">
      <c r="C19283" s="319"/>
      <c r="D19283" s="319"/>
    </row>
    <row r="19284" spans="3:4">
      <c r="C19284" s="319"/>
      <c r="D19284" s="319"/>
    </row>
    <row r="19285" spans="3:4">
      <c r="C19285" s="319"/>
      <c r="D19285" s="319"/>
    </row>
    <row r="19286" spans="3:4">
      <c r="C19286" s="319"/>
      <c r="D19286" s="319"/>
    </row>
    <row r="19287" spans="3:4">
      <c r="C19287" s="319"/>
      <c r="D19287" s="319"/>
    </row>
    <row r="19288" spans="3:4">
      <c r="C19288" s="319"/>
      <c r="D19288" s="319"/>
    </row>
    <row r="19289" spans="3:4">
      <c r="C19289" s="319"/>
      <c r="D19289" s="319"/>
    </row>
    <row r="19290" spans="3:4">
      <c r="C19290" s="319"/>
      <c r="D19290" s="319"/>
    </row>
    <row r="19291" spans="3:4">
      <c r="C19291" s="319"/>
      <c r="D19291" s="319"/>
    </row>
    <row r="19292" spans="3:4">
      <c r="C19292" s="319"/>
      <c r="D19292" s="319"/>
    </row>
    <row r="19293" spans="3:4">
      <c r="C19293" s="319"/>
      <c r="D19293" s="319"/>
    </row>
    <row r="19294" spans="3:4">
      <c r="C19294" s="319"/>
      <c r="D19294" s="319"/>
    </row>
    <row r="19295" spans="3:4">
      <c r="C19295" s="319"/>
      <c r="D19295" s="319"/>
    </row>
    <row r="19296" spans="3:4">
      <c r="C19296" s="319"/>
      <c r="D19296" s="319"/>
    </row>
    <row r="19297" spans="3:4">
      <c r="C19297" s="319"/>
      <c r="D19297" s="319"/>
    </row>
    <row r="19298" spans="3:4">
      <c r="C19298" s="319"/>
      <c r="D19298" s="319"/>
    </row>
    <row r="19299" spans="3:4">
      <c r="C19299" s="319"/>
      <c r="D19299" s="319"/>
    </row>
    <row r="19300" spans="3:4">
      <c r="C19300" s="319"/>
      <c r="D19300" s="319"/>
    </row>
    <row r="19301" spans="3:4">
      <c r="C19301" s="319"/>
      <c r="D19301" s="319"/>
    </row>
    <row r="19302" spans="3:4">
      <c r="C19302" s="319"/>
      <c r="D19302" s="319"/>
    </row>
    <row r="19303" spans="3:4">
      <c r="C19303" s="319"/>
      <c r="D19303" s="319"/>
    </row>
    <row r="19304" spans="3:4">
      <c r="C19304" s="319"/>
      <c r="D19304" s="319"/>
    </row>
    <row r="19305" spans="3:4">
      <c r="C19305" s="319"/>
      <c r="D19305" s="319"/>
    </row>
    <row r="19306" spans="3:4">
      <c r="C19306" s="319"/>
      <c r="D19306" s="319"/>
    </row>
    <row r="19307" spans="3:4">
      <c r="C19307" s="319"/>
      <c r="D19307" s="319"/>
    </row>
    <row r="19308" spans="3:4">
      <c r="C19308" s="319"/>
      <c r="D19308" s="319"/>
    </row>
    <row r="19309" spans="3:4">
      <c r="C19309" s="319"/>
      <c r="D19309" s="319"/>
    </row>
    <row r="19310" spans="3:4">
      <c r="C19310" s="319"/>
      <c r="D19310" s="319"/>
    </row>
    <row r="19311" spans="3:4">
      <c r="C19311" s="319"/>
      <c r="D19311" s="319"/>
    </row>
    <row r="19312" spans="3:4">
      <c r="C19312" s="319"/>
      <c r="D19312" s="319"/>
    </row>
    <row r="19313" spans="3:4">
      <c r="C19313" s="319"/>
      <c r="D19313" s="319"/>
    </row>
    <row r="19314" spans="3:4">
      <c r="C19314" s="319"/>
      <c r="D19314" s="319"/>
    </row>
    <row r="19315" spans="3:4">
      <c r="C19315" s="319"/>
      <c r="D19315" s="319"/>
    </row>
    <row r="19316" spans="3:4">
      <c r="C19316" s="319"/>
      <c r="D19316" s="319"/>
    </row>
    <row r="19317" spans="3:4">
      <c r="C19317" s="319"/>
      <c r="D19317" s="319"/>
    </row>
    <row r="19318" spans="3:4">
      <c r="C19318" s="319"/>
      <c r="D19318" s="319"/>
    </row>
    <row r="19319" spans="3:4">
      <c r="C19319" s="319"/>
      <c r="D19319" s="319"/>
    </row>
    <row r="19320" spans="3:4">
      <c r="C19320" s="319"/>
      <c r="D19320" s="319"/>
    </row>
    <row r="19321" spans="3:4">
      <c r="C19321" s="319"/>
      <c r="D19321" s="319"/>
    </row>
    <row r="19322" spans="3:4">
      <c r="C19322" s="319"/>
      <c r="D19322" s="319"/>
    </row>
    <row r="19323" spans="3:4">
      <c r="C19323" s="319"/>
      <c r="D19323" s="319"/>
    </row>
    <row r="19324" spans="3:4">
      <c r="C19324" s="319"/>
      <c r="D19324" s="319"/>
    </row>
    <row r="19325" spans="3:4">
      <c r="C19325" s="319"/>
      <c r="D19325" s="319"/>
    </row>
    <row r="19326" spans="3:4">
      <c r="C19326" s="319"/>
      <c r="D19326" s="319"/>
    </row>
    <row r="19327" spans="3:4">
      <c r="C19327" s="319"/>
      <c r="D19327" s="319"/>
    </row>
    <row r="19328" spans="3:4">
      <c r="C19328" s="319"/>
      <c r="D19328" s="319"/>
    </row>
    <row r="19329" spans="3:4">
      <c r="C19329" s="319"/>
      <c r="D19329" s="319"/>
    </row>
    <row r="19330" spans="3:4">
      <c r="C19330" s="319"/>
      <c r="D19330" s="319"/>
    </row>
    <row r="19331" spans="3:4">
      <c r="C19331" s="319"/>
      <c r="D19331" s="319"/>
    </row>
    <row r="19332" spans="3:4">
      <c r="C19332" s="319"/>
      <c r="D19332" s="319"/>
    </row>
    <row r="19333" spans="3:4">
      <c r="C19333" s="319"/>
      <c r="D19333" s="319"/>
    </row>
    <row r="19334" spans="3:4">
      <c r="C19334" s="319"/>
      <c r="D19334" s="319"/>
    </row>
    <row r="19335" spans="3:4">
      <c r="C19335" s="319"/>
      <c r="D19335" s="319"/>
    </row>
    <row r="19336" spans="3:4">
      <c r="C19336" s="319"/>
      <c r="D19336" s="319"/>
    </row>
    <row r="19337" spans="3:4">
      <c r="C19337" s="319"/>
      <c r="D19337" s="319"/>
    </row>
    <row r="19338" spans="3:4">
      <c r="C19338" s="319"/>
      <c r="D19338" s="319"/>
    </row>
    <row r="19339" spans="3:4">
      <c r="C19339" s="319"/>
      <c r="D19339" s="319"/>
    </row>
    <row r="19340" spans="3:4">
      <c r="C19340" s="319"/>
      <c r="D19340" s="319"/>
    </row>
    <row r="19341" spans="3:4">
      <c r="C19341" s="319"/>
      <c r="D19341" s="319"/>
    </row>
    <row r="19342" spans="3:4">
      <c r="C19342" s="319"/>
      <c r="D19342" s="319"/>
    </row>
    <row r="19343" spans="3:4">
      <c r="C19343" s="319"/>
      <c r="D19343" s="319"/>
    </row>
    <row r="19344" spans="3:4">
      <c r="C19344" s="319"/>
      <c r="D19344" s="319"/>
    </row>
    <row r="19345" spans="3:4">
      <c r="C19345" s="319"/>
      <c r="D19345" s="319"/>
    </row>
    <row r="19346" spans="3:4">
      <c r="C19346" s="319"/>
      <c r="D19346" s="319"/>
    </row>
    <row r="19347" spans="3:4">
      <c r="C19347" s="319"/>
      <c r="D19347" s="319"/>
    </row>
    <row r="19348" spans="3:4">
      <c r="C19348" s="319"/>
      <c r="D19348" s="319"/>
    </row>
    <row r="19349" spans="3:4">
      <c r="C19349" s="319"/>
      <c r="D19349" s="319"/>
    </row>
    <row r="19350" spans="3:4">
      <c r="C19350" s="319"/>
      <c r="D19350" s="319"/>
    </row>
    <row r="19351" spans="3:4">
      <c r="C19351" s="319"/>
      <c r="D19351" s="319"/>
    </row>
    <row r="19352" spans="3:4">
      <c r="C19352" s="319"/>
      <c r="D19352" s="319"/>
    </row>
    <row r="19353" spans="3:4">
      <c r="C19353" s="319"/>
      <c r="D19353" s="319"/>
    </row>
    <row r="19354" spans="3:4">
      <c r="C19354" s="319"/>
      <c r="D19354" s="319"/>
    </row>
    <row r="19355" spans="3:4">
      <c r="C19355" s="319"/>
      <c r="D19355" s="319"/>
    </row>
    <row r="19356" spans="3:4">
      <c r="C19356" s="319"/>
      <c r="D19356" s="319"/>
    </row>
    <row r="19357" spans="3:4">
      <c r="C19357" s="319"/>
      <c r="D19357" s="319"/>
    </row>
    <row r="19358" spans="3:4">
      <c r="C19358" s="319"/>
      <c r="D19358" s="319"/>
    </row>
    <row r="19359" spans="3:4">
      <c r="C19359" s="319"/>
      <c r="D19359" s="319"/>
    </row>
    <row r="19360" spans="3:4">
      <c r="C19360" s="319"/>
      <c r="D19360" s="319"/>
    </row>
    <row r="19361" spans="3:4">
      <c r="C19361" s="319"/>
      <c r="D19361" s="319"/>
    </row>
    <row r="19362" spans="3:4">
      <c r="C19362" s="319"/>
      <c r="D19362" s="319"/>
    </row>
    <row r="19363" spans="3:4">
      <c r="C19363" s="319"/>
      <c r="D19363" s="319"/>
    </row>
    <row r="19364" spans="3:4">
      <c r="C19364" s="319"/>
      <c r="D19364" s="319"/>
    </row>
    <row r="19365" spans="3:4">
      <c r="C19365" s="319"/>
      <c r="D19365" s="319"/>
    </row>
    <row r="19366" spans="3:4">
      <c r="C19366" s="319"/>
      <c r="D19366" s="319"/>
    </row>
    <row r="19367" spans="3:4">
      <c r="C19367" s="319"/>
      <c r="D19367" s="319"/>
    </row>
    <row r="19368" spans="3:4">
      <c r="C19368" s="319"/>
      <c r="D19368" s="319"/>
    </row>
    <row r="19369" spans="3:4">
      <c r="C19369" s="319"/>
      <c r="D19369" s="319"/>
    </row>
    <row r="19370" spans="3:4">
      <c r="C19370" s="319"/>
      <c r="D19370" s="319"/>
    </row>
    <row r="19371" spans="3:4">
      <c r="C19371" s="319"/>
      <c r="D19371" s="319"/>
    </row>
    <row r="19372" spans="3:4">
      <c r="C19372" s="319"/>
      <c r="D19372" s="319"/>
    </row>
    <row r="19373" spans="3:4">
      <c r="C19373" s="319"/>
      <c r="D19373" s="319"/>
    </row>
    <row r="19374" spans="3:4">
      <c r="C19374" s="319"/>
      <c r="D19374" s="319"/>
    </row>
    <row r="19375" spans="3:4">
      <c r="C19375" s="319"/>
      <c r="D19375" s="319"/>
    </row>
    <row r="19376" spans="3:4">
      <c r="C19376" s="319"/>
      <c r="D19376" s="319"/>
    </row>
    <row r="19377" spans="3:4">
      <c r="C19377" s="319"/>
      <c r="D19377" s="319"/>
    </row>
    <row r="19378" spans="3:4">
      <c r="C19378" s="319"/>
      <c r="D19378" s="319"/>
    </row>
    <row r="19379" spans="3:4">
      <c r="C19379" s="319"/>
      <c r="D19379" s="319"/>
    </row>
    <row r="19380" spans="3:4">
      <c r="C19380" s="319"/>
      <c r="D19380" s="319"/>
    </row>
    <row r="19381" spans="3:4">
      <c r="C19381" s="319"/>
      <c r="D19381" s="319"/>
    </row>
    <row r="19382" spans="3:4">
      <c r="C19382" s="319"/>
      <c r="D19382" s="319"/>
    </row>
    <row r="19383" spans="3:4">
      <c r="C19383" s="319"/>
      <c r="D19383" s="319"/>
    </row>
    <row r="19384" spans="3:4">
      <c r="C19384" s="319"/>
      <c r="D19384" s="319"/>
    </row>
    <row r="19385" spans="3:4">
      <c r="C19385" s="319"/>
      <c r="D19385" s="319"/>
    </row>
    <row r="19386" spans="3:4">
      <c r="C19386" s="319"/>
      <c r="D19386" s="319"/>
    </row>
    <row r="19387" spans="3:4">
      <c r="C19387" s="319"/>
      <c r="D19387" s="319"/>
    </row>
    <row r="19388" spans="3:4">
      <c r="C19388" s="319"/>
      <c r="D19388" s="319"/>
    </row>
    <row r="19389" spans="3:4">
      <c r="C19389" s="319"/>
      <c r="D19389" s="319"/>
    </row>
    <row r="19390" spans="3:4">
      <c r="C19390" s="319"/>
      <c r="D19390" s="319"/>
    </row>
    <row r="19391" spans="3:4">
      <c r="C19391" s="319"/>
      <c r="D19391" s="319"/>
    </row>
    <row r="19392" spans="3:4">
      <c r="C19392" s="319"/>
      <c r="D19392" s="319"/>
    </row>
    <row r="19393" spans="3:4">
      <c r="C19393" s="319"/>
      <c r="D19393" s="319"/>
    </row>
    <row r="19394" spans="3:4">
      <c r="C19394" s="319"/>
      <c r="D19394" s="319"/>
    </row>
    <row r="19395" spans="3:4">
      <c r="C19395" s="319"/>
      <c r="D19395" s="319"/>
    </row>
    <row r="19396" spans="3:4">
      <c r="C19396" s="319"/>
      <c r="D19396" s="319"/>
    </row>
    <row r="19397" spans="3:4">
      <c r="C19397" s="319"/>
      <c r="D19397" s="319"/>
    </row>
    <row r="19398" spans="3:4">
      <c r="C19398" s="319"/>
      <c r="D19398" s="319"/>
    </row>
    <row r="19399" spans="3:4">
      <c r="C19399" s="319"/>
      <c r="D19399" s="319"/>
    </row>
    <row r="19400" spans="3:4">
      <c r="C19400" s="319"/>
      <c r="D19400" s="319"/>
    </row>
    <row r="19401" spans="3:4">
      <c r="C19401" s="319"/>
      <c r="D19401" s="319"/>
    </row>
    <row r="19402" spans="3:4">
      <c r="C19402" s="319"/>
      <c r="D19402" s="319"/>
    </row>
    <row r="19403" spans="3:4">
      <c r="C19403" s="319"/>
      <c r="D19403" s="319"/>
    </row>
    <row r="19404" spans="3:4">
      <c r="C19404" s="319"/>
      <c r="D19404" s="319"/>
    </row>
    <row r="19405" spans="3:4">
      <c r="C19405" s="319"/>
      <c r="D19405" s="319"/>
    </row>
    <row r="19406" spans="3:4">
      <c r="C19406" s="319"/>
      <c r="D19406" s="319"/>
    </row>
    <row r="19407" spans="3:4">
      <c r="C19407" s="319"/>
      <c r="D19407" s="319"/>
    </row>
    <row r="19408" spans="3:4">
      <c r="C19408" s="319"/>
      <c r="D19408" s="319"/>
    </row>
    <row r="19409" spans="3:4">
      <c r="C19409" s="319"/>
      <c r="D19409" s="319"/>
    </row>
    <row r="19410" spans="3:4">
      <c r="C19410" s="319"/>
      <c r="D19410" s="319"/>
    </row>
    <row r="19411" spans="3:4">
      <c r="C19411" s="319"/>
      <c r="D19411" s="319"/>
    </row>
    <row r="19412" spans="3:4">
      <c r="C19412" s="319"/>
      <c r="D19412" s="319"/>
    </row>
    <row r="19413" spans="3:4">
      <c r="C19413" s="319"/>
      <c r="D19413" s="319"/>
    </row>
    <row r="19414" spans="3:4">
      <c r="C19414" s="319"/>
      <c r="D19414" s="319"/>
    </row>
    <row r="19415" spans="3:4">
      <c r="C19415" s="319"/>
      <c r="D19415" s="319"/>
    </row>
    <row r="19416" spans="3:4">
      <c r="C19416" s="319"/>
      <c r="D19416" s="319"/>
    </row>
    <row r="19417" spans="3:4">
      <c r="C19417" s="319"/>
      <c r="D19417" s="319"/>
    </row>
    <row r="19418" spans="3:4">
      <c r="C19418" s="319"/>
      <c r="D19418" s="319"/>
    </row>
    <row r="19419" spans="3:4">
      <c r="C19419" s="319"/>
      <c r="D19419" s="319"/>
    </row>
    <row r="19420" spans="3:4">
      <c r="C19420" s="319"/>
      <c r="D19420" s="319"/>
    </row>
    <row r="19421" spans="3:4">
      <c r="C19421" s="319"/>
      <c r="D19421" s="319"/>
    </row>
    <row r="19422" spans="3:4">
      <c r="C19422" s="319"/>
      <c r="D19422" s="319"/>
    </row>
    <row r="19423" spans="3:4">
      <c r="C19423" s="319"/>
      <c r="D19423" s="319"/>
    </row>
    <row r="19424" spans="3:4">
      <c r="C19424" s="319"/>
      <c r="D19424" s="319"/>
    </row>
    <row r="19425" spans="3:4">
      <c r="C19425" s="319"/>
      <c r="D19425" s="319"/>
    </row>
    <row r="19426" spans="3:4">
      <c r="C19426" s="319"/>
      <c r="D19426" s="319"/>
    </row>
    <row r="19427" spans="3:4">
      <c r="C19427" s="319"/>
      <c r="D19427" s="319"/>
    </row>
    <row r="19428" spans="3:4">
      <c r="C19428" s="319"/>
      <c r="D19428" s="319"/>
    </row>
    <row r="19429" spans="3:4">
      <c r="C19429" s="319"/>
      <c r="D19429" s="319"/>
    </row>
    <row r="19430" spans="3:4">
      <c r="C19430" s="319"/>
      <c r="D19430" s="319"/>
    </row>
    <row r="19431" spans="3:4">
      <c r="C19431" s="319"/>
      <c r="D19431" s="319"/>
    </row>
    <row r="19432" spans="3:4">
      <c r="C19432" s="319"/>
      <c r="D19432" s="319"/>
    </row>
    <row r="19433" spans="3:4">
      <c r="C19433" s="319"/>
      <c r="D19433" s="319"/>
    </row>
    <row r="19434" spans="3:4">
      <c r="C19434" s="319"/>
      <c r="D19434" s="319"/>
    </row>
    <row r="19435" spans="3:4">
      <c r="C19435" s="319"/>
      <c r="D19435" s="319"/>
    </row>
    <row r="19436" spans="3:4">
      <c r="C19436" s="319"/>
      <c r="D19436" s="319"/>
    </row>
    <row r="19437" spans="3:4">
      <c r="C19437" s="319"/>
      <c r="D19437" s="319"/>
    </row>
    <row r="19438" spans="3:4">
      <c r="C19438" s="319"/>
      <c r="D19438" s="319"/>
    </row>
    <row r="19439" spans="3:4">
      <c r="C19439" s="319"/>
      <c r="D19439" s="319"/>
    </row>
    <row r="19440" spans="3:4">
      <c r="C19440" s="319"/>
      <c r="D19440" s="319"/>
    </row>
    <row r="19441" spans="3:4">
      <c r="C19441" s="319"/>
      <c r="D19441" s="319"/>
    </row>
    <row r="19442" spans="3:4">
      <c r="C19442" s="319"/>
      <c r="D19442" s="319"/>
    </row>
    <row r="19443" spans="3:4">
      <c r="C19443" s="319"/>
      <c r="D19443" s="319"/>
    </row>
    <row r="19444" spans="3:4">
      <c r="C19444" s="319"/>
      <c r="D19444" s="319"/>
    </row>
    <row r="19445" spans="3:4">
      <c r="C19445" s="319"/>
      <c r="D19445" s="319"/>
    </row>
    <row r="19446" spans="3:4">
      <c r="C19446" s="319"/>
      <c r="D19446" s="319"/>
    </row>
    <row r="19447" spans="3:4">
      <c r="C19447" s="319"/>
      <c r="D19447" s="319"/>
    </row>
    <row r="19448" spans="3:4">
      <c r="C19448" s="319"/>
      <c r="D19448" s="319"/>
    </row>
    <row r="19449" spans="3:4">
      <c r="C19449" s="319"/>
      <c r="D19449" s="319"/>
    </row>
    <row r="19450" spans="3:4">
      <c r="C19450" s="319"/>
      <c r="D19450" s="319"/>
    </row>
    <row r="19451" spans="3:4">
      <c r="C19451" s="319"/>
      <c r="D19451" s="319"/>
    </row>
    <row r="19452" spans="3:4">
      <c r="C19452" s="319"/>
      <c r="D19452" s="319"/>
    </row>
    <row r="19453" spans="3:4">
      <c r="C19453" s="319"/>
      <c r="D19453" s="319"/>
    </row>
    <row r="19454" spans="3:4">
      <c r="C19454" s="319"/>
      <c r="D19454" s="319"/>
    </row>
    <row r="19455" spans="3:4">
      <c r="C19455" s="319"/>
      <c r="D19455" s="319"/>
    </row>
    <row r="19456" spans="3:4">
      <c r="C19456" s="319"/>
      <c r="D19456" s="319"/>
    </row>
    <row r="19457" spans="3:4">
      <c r="C19457" s="319"/>
      <c r="D19457" s="319"/>
    </row>
    <row r="19458" spans="3:4">
      <c r="C19458" s="319"/>
      <c r="D19458" s="319"/>
    </row>
    <row r="19459" spans="3:4">
      <c r="C19459" s="319"/>
      <c r="D19459" s="319"/>
    </row>
    <row r="19460" spans="3:4">
      <c r="C19460" s="319"/>
      <c r="D19460" s="319"/>
    </row>
    <row r="19461" spans="3:4">
      <c r="C19461" s="319"/>
      <c r="D19461" s="319"/>
    </row>
    <row r="19462" spans="3:4">
      <c r="C19462" s="319"/>
      <c r="D19462" s="319"/>
    </row>
    <row r="19463" spans="3:4">
      <c r="C19463" s="319"/>
      <c r="D19463" s="319"/>
    </row>
    <row r="19464" spans="3:4">
      <c r="C19464" s="319"/>
      <c r="D19464" s="319"/>
    </row>
    <row r="19465" spans="3:4">
      <c r="C19465" s="319"/>
      <c r="D19465" s="319"/>
    </row>
    <row r="19466" spans="3:4">
      <c r="C19466" s="319"/>
      <c r="D19466" s="319"/>
    </row>
    <row r="19467" spans="3:4">
      <c r="C19467" s="319"/>
      <c r="D19467" s="319"/>
    </row>
    <row r="19468" spans="3:4">
      <c r="C19468" s="319"/>
      <c r="D19468" s="319"/>
    </row>
    <row r="19469" spans="3:4">
      <c r="C19469" s="319"/>
      <c r="D19469" s="319"/>
    </row>
    <row r="19470" spans="3:4">
      <c r="C19470" s="319"/>
      <c r="D19470" s="319"/>
    </row>
    <row r="19471" spans="3:4">
      <c r="C19471" s="319"/>
      <c r="D19471" s="319"/>
    </row>
    <row r="19472" spans="3:4">
      <c r="C19472" s="319"/>
      <c r="D19472" s="319"/>
    </row>
    <row r="19473" spans="3:4">
      <c r="C19473" s="319"/>
      <c r="D19473" s="319"/>
    </row>
    <row r="19474" spans="3:4">
      <c r="C19474" s="319"/>
      <c r="D19474" s="319"/>
    </row>
    <row r="19475" spans="3:4">
      <c r="C19475" s="319"/>
      <c r="D19475" s="319"/>
    </row>
    <row r="19476" spans="3:4">
      <c r="C19476" s="319"/>
      <c r="D19476" s="319"/>
    </row>
    <row r="19477" spans="3:4">
      <c r="C19477" s="319"/>
      <c r="D19477" s="319"/>
    </row>
    <row r="19478" spans="3:4">
      <c r="C19478" s="319"/>
      <c r="D19478" s="319"/>
    </row>
    <row r="19479" spans="3:4">
      <c r="C19479" s="319"/>
      <c r="D19479" s="319"/>
    </row>
    <row r="19480" spans="3:4">
      <c r="C19480" s="319"/>
      <c r="D19480" s="319"/>
    </row>
    <row r="19481" spans="3:4">
      <c r="C19481" s="319"/>
      <c r="D19481" s="319"/>
    </row>
    <row r="19482" spans="3:4">
      <c r="C19482" s="319"/>
      <c r="D19482" s="319"/>
    </row>
    <row r="19483" spans="3:4">
      <c r="C19483" s="319"/>
      <c r="D19483" s="319"/>
    </row>
    <row r="19484" spans="3:4">
      <c r="C19484" s="319"/>
      <c r="D19484" s="319"/>
    </row>
    <row r="19485" spans="3:4">
      <c r="C19485" s="319"/>
      <c r="D19485" s="319"/>
    </row>
    <row r="19486" spans="3:4">
      <c r="C19486" s="319"/>
      <c r="D19486" s="319"/>
    </row>
    <row r="19487" spans="3:4">
      <c r="C19487" s="319"/>
      <c r="D19487" s="319"/>
    </row>
    <row r="19488" spans="3:4">
      <c r="C19488" s="319"/>
      <c r="D19488" s="319"/>
    </row>
    <row r="19489" spans="3:4">
      <c r="C19489" s="319"/>
      <c r="D19489" s="319"/>
    </row>
    <row r="19490" spans="3:4">
      <c r="C19490" s="319"/>
      <c r="D19490" s="319"/>
    </row>
    <row r="19491" spans="3:4">
      <c r="C19491" s="319"/>
      <c r="D19491" s="319"/>
    </row>
    <row r="19492" spans="3:4">
      <c r="C19492" s="319"/>
      <c r="D19492" s="319"/>
    </row>
    <row r="19493" spans="3:4">
      <c r="C19493" s="319"/>
      <c r="D19493" s="319"/>
    </row>
    <row r="19494" spans="3:4">
      <c r="C19494" s="319"/>
      <c r="D19494" s="319"/>
    </row>
    <row r="19495" spans="3:4">
      <c r="C19495" s="319"/>
      <c r="D19495" s="319"/>
    </row>
    <row r="19496" spans="3:4">
      <c r="C19496" s="319"/>
      <c r="D19496" s="319"/>
    </row>
    <row r="19497" spans="3:4">
      <c r="C19497" s="319"/>
      <c r="D19497" s="319"/>
    </row>
    <row r="19498" spans="3:4">
      <c r="C19498" s="319"/>
      <c r="D19498" s="319"/>
    </row>
    <row r="19499" spans="3:4">
      <c r="C19499" s="319"/>
      <c r="D19499" s="319"/>
    </row>
    <row r="19500" spans="3:4">
      <c r="C19500" s="319"/>
      <c r="D19500" s="319"/>
    </row>
    <row r="19501" spans="3:4">
      <c r="C19501" s="319"/>
      <c r="D19501" s="319"/>
    </row>
    <row r="19502" spans="3:4">
      <c r="C19502" s="319"/>
      <c r="D19502" s="319"/>
    </row>
    <row r="19503" spans="3:4">
      <c r="C19503" s="319"/>
      <c r="D19503" s="319"/>
    </row>
    <row r="19504" spans="3:4">
      <c r="C19504" s="319"/>
      <c r="D19504" s="319"/>
    </row>
    <row r="19505" spans="3:4">
      <c r="C19505" s="319"/>
      <c r="D19505" s="319"/>
    </row>
    <row r="19506" spans="3:4">
      <c r="C19506" s="319"/>
      <c r="D19506" s="319"/>
    </row>
    <row r="19507" spans="3:4">
      <c r="C19507" s="319"/>
      <c r="D19507" s="319"/>
    </row>
    <row r="19508" spans="3:4">
      <c r="C19508" s="319"/>
      <c r="D19508" s="319"/>
    </row>
    <row r="19509" spans="3:4">
      <c r="C19509" s="319"/>
      <c r="D19509" s="319"/>
    </row>
    <row r="19510" spans="3:4">
      <c r="C19510" s="319"/>
      <c r="D19510" s="319"/>
    </row>
    <row r="19511" spans="3:4">
      <c r="C19511" s="319"/>
      <c r="D19511" s="319"/>
    </row>
    <row r="19512" spans="3:4">
      <c r="C19512" s="319"/>
      <c r="D19512" s="319"/>
    </row>
    <row r="19513" spans="3:4">
      <c r="C19513" s="319"/>
      <c r="D19513" s="319"/>
    </row>
    <row r="19514" spans="3:4">
      <c r="C19514" s="319"/>
      <c r="D19514" s="319"/>
    </row>
    <row r="19515" spans="3:4">
      <c r="C19515" s="319"/>
      <c r="D19515" s="319"/>
    </row>
    <row r="19516" spans="3:4">
      <c r="C19516" s="319"/>
      <c r="D19516" s="319"/>
    </row>
    <row r="19517" spans="3:4">
      <c r="C19517" s="319"/>
      <c r="D19517" s="319"/>
    </row>
    <row r="19518" spans="3:4">
      <c r="C19518" s="319"/>
      <c r="D19518" s="319"/>
    </row>
    <row r="19519" spans="3:4">
      <c r="C19519" s="319"/>
      <c r="D19519" s="319"/>
    </row>
    <row r="19520" spans="3:4">
      <c r="C19520" s="319"/>
      <c r="D19520" s="319"/>
    </row>
    <row r="19521" spans="3:4">
      <c r="C19521" s="319"/>
      <c r="D19521" s="319"/>
    </row>
    <row r="19522" spans="3:4">
      <c r="C19522" s="319"/>
      <c r="D19522" s="319"/>
    </row>
    <row r="19523" spans="3:4">
      <c r="C19523" s="319"/>
      <c r="D19523" s="319"/>
    </row>
    <row r="19524" spans="3:4">
      <c r="C19524" s="319"/>
      <c r="D19524" s="319"/>
    </row>
    <row r="19525" spans="3:4">
      <c r="C19525" s="319"/>
      <c r="D19525" s="319"/>
    </row>
    <row r="19526" spans="3:4">
      <c r="C19526" s="319"/>
      <c r="D19526" s="319"/>
    </row>
    <row r="19527" spans="3:4">
      <c r="C19527" s="319"/>
      <c r="D19527" s="319"/>
    </row>
    <row r="19528" spans="3:4">
      <c r="C19528" s="319"/>
      <c r="D19528" s="319"/>
    </row>
    <row r="19529" spans="3:4">
      <c r="C19529" s="319"/>
      <c r="D19529" s="319"/>
    </row>
    <row r="19530" spans="3:4">
      <c r="C19530" s="319"/>
      <c r="D19530" s="319"/>
    </row>
    <row r="19531" spans="3:4">
      <c r="C19531" s="319"/>
      <c r="D19531" s="319"/>
    </row>
    <row r="19532" spans="3:4">
      <c r="C19532" s="319"/>
      <c r="D19532" s="319"/>
    </row>
    <row r="19533" spans="3:4">
      <c r="C19533" s="319"/>
      <c r="D19533" s="319"/>
    </row>
    <row r="19534" spans="3:4">
      <c r="C19534" s="319"/>
      <c r="D19534" s="319"/>
    </row>
    <row r="19535" spans="3:4">
      <c r="C19535" s="319"/>
      <c r="D19535" s="319"/>
    </row>
    <row r="19536" spans="3:4">
      <c r="C19536" s="319"/>
      <c r="D19536" s="319"/>
    </row>
    <row r="19537" spans="3:4">
      <c r="C19537" s="319"/>
      <c r="D19537" s="319"/>
    </row>
    <row r="19538" spans="3:4">
      <c r="C19538" s="319"/>
      <c r="D19538" s="319"/>
    </row>
    <row r="19539" spans="3:4">
      <c r="C19539" s="319"/>
      <c r="D19539" s="319"/>
    </row>
    <row r="19540" spans="3:4">
      <c r="C19540" s="319"/>
      <c r="D19540" s="319"/>
    </row>
    <row r="19541" spans="3:4">
      <c r="C19541" s="319"/>
      <c r="D19541" s="319"/>
    </row>
    <row r="19542" spans="3:4">
      <c r="C19542" s="319"/>
      <c r="D19542" s="319"/>
    </row>
    <row r="19543" spans="3:4">
      <c r="C19543" s="319"/>
      <c r="D19543" s="319"/>
    </row>
    <row r="19544" spans="3:4">
      <c r="C19544" s="319"/>
      <c r="D19544" s="319"/>
    </row>
    <row r="19545" spans="3:4">
      <c r="C19545" s="319"/>
      <c r="D19545" s="319"/>
    </row>
    <row r="19546" spans="3:4">
      <c r="C19546" s="319"/>
      <c r="D19546" s="319"/>
    </row>
    <row r="19547" spans="3:4">
      <c r="C19547" s="319"/>
      <c r="D19547" s="319"/>
    </row>
    <row r="19548" spans="3:4">
      <c r="C19548" s="319"/>
      <c r="D19548" s="319"/>
    </row>
    <row r="19549" spans="3:4">
      <c r="C19549" s="319"/>
      <c r="D19549" s="319"/>
    </row>
    <row r="19550" spans="3:4">
      <c r="C19550" s="319"/>
      <c r="D19550" s="319"/>
    </row>
    <row r="19551" spans="3:4">
      <c r="C19551" s="319"/>
      <c r="D19551" s="319"/>
    </row>
    <row r="19552" spans="3:4">
      <c r="C19552" s="319"/>
      <c r="D19552" s="319"/>
    </row>
    <row r="19553" spans="3:4">
      <c r="C19553" s="319"/>
      <c r="D19553" s="319"/>
    </row>
    <row r="19554" spans="3:4">
      <c r="C19554" s="319"/>
      <c r="D19554" s="319"/>
    </row>
    <row r="19555" spans="3:4">
      <c r="C19555" s="319"/>
      <c r="D19555" s="319"/>
    </row>
    <row r="19556" spans="3:4">
      <c r="C19556" s="319"/>
      <c r="D19556" s="319"/>
    </row>
    <row r="19557" spans="3:4">
      <c r="C19557" s="319"/>
      <c r="D19557" s="319"/>
    </row>
    <row r="19558" spans="3:4">
      <c r="C19558" s="319"/>
      <c r="D19558" s="319"/>
    </row>
    <row r="19559" spans="3:4">
      <c r="C19559" s="319"/>
      <c r="D19559" s="319"/>
    </row>
    <row r="19560" spans="3:4">
      <c r="C19560" s="319"/>
      <c r="D19560" s="319"/>
    </row>
    <row r="19561" spans="3:4">
      <c r="C19561" s="319"/>
      <c r="D19561" s="319"/>
    </row>
    <row r="19562" spans="3:4">
      <c r="C19562" s="319"/>
      <c r="D19562" s="319"/>
    </row>
    <row r="19563" spans="3:4">
      <c r="C19563" s="319"/>
      <c r="D19563" s="319"/>
    </row>
    <row r="19564" spans="3:4">
      <c r="C19564" s="319"/>
      <c r="D19564" s="319"/>
    </row>
    <row r="19565" spans="3:4">
      <c r="C19565" s="319"/>
      <c r="D19565" s="319"/>
    </row>
    <row r="19566" spans="3:4">
      <c r="C19566" s="319"/>
      <c r="D19566" s="319"/>
    </row>
    <row r="19567" spans="3:4">
      <c r="C19567" s="319"/>
      <c r="D19567" s="319"/>
    </row>
    <row r="19568" spans="3:4">
      <c r="C19568" s="319"/>
      <c r="D19568" s="319"/>
    </row>
    <row r="19569" spans="3:4">
      <c r="C19569" s="319"/>
      <c r="D19569" s="319"/>
    </row>
    <row r="19570" spans="3:4">
      <c r="C19570" s="319"/>
      <c r="D19570" s="319"/>
    </row>
    <row r="19571" spans="3:4">
      <c r="C19571" s="319"/>
      <c r="D19571" s="319"/>
    </row>
    <row r="19572" spans="3:4">
      <c r="C19572" s="319"/>
      <c r="D19572" s="319"/>
    </row>
    <row r="19573" spans="3:4">
      <c r="C19573" s="319"/>
      <c r="D19573" s="319"/>
    </row>
    <row r="19574" spans="3:4">
      <c r="C19574" s="319"/>
      <c r="D19574" s="319"/>
    </row>
    <row r="19575" spans="3:4">
      <c r="C19575" s="319"/>
      <c r="D19575" s="319"/>
    </row>
    <row r="19576" spans="3:4">
      <c r="C19576" s="319"/>
      <c r="D19576" s="319"/>
    </row>
    <row r="19577" spans="3:4">
      <c r="C19577" s="319"/>
      <c r="D19577" s="319"/>
    </row>
    <row r="19578" spans="3:4">
      <c r="C19578" s="319"/>
      <c r="D19578" s="319"/>
    </row>
    <row r="19579" spans="3:4">
      <c r="C19579" s="319"/>
      <c r="D19579" s="319"/>
    </row>
    <row r="19580" spans="3:4">
      <c r="C19580" s="319"/>
      <c r="D19580" s="319"/>
    </row>
    <row r="19581" spans="3:4">
      <c r="C19581" s="319"/>
      <c r="D19581" s="319"/>
    </row>
    <row r="19582" spans="3:4">
      <c r="C19582" s="319"/>
      <c r="D19582" s="319"/>
    </row>
    <row r="19583" spans="3:4">
      <c r="C19583" s="319"/>
      <c r="D19583" s="319"/>
    </row>
    <row r="19584" spans="3:4">
      <c r="C19584" s="319"/>
      <c r="D19584" s="319"/>
    </row>
    <row r="19585" spans="3:4">
      <c r="C19585" s="319"/>
      <c r="D19585" s="319"/>
    </row>
    <row r="19586" spans="3:4">
      <c r="C19586" s="319"/>
      <c r="D19586" s="319"/>
    </row>
    <row r="19587" spans="3:4">
      <c r="C19587" s="319"/>
      <c r="D19587" s="319"/>
    </row>
    <row r="19588" spans="3:4">
      <c r="C19588" s="319"/>
      <c r="D19588" s="319"/>
    </row>
    <row r="19589" spans="3:4">
      <c r="C19589" s="319"/>
      <c r="D19589" s="319"/>
    </row>
    <row r="19590" spans="3:4">
      <c r="C19590" s="319"/>
      <c r="D19590" s="319"/>
    </row>
    <row r="19591" spans="3:4">
      <c r="C19591" s="319"/>
      <c r="D19591" s="319"/>
    </row>
    <row r="19592" spans="3:4">
      <c r="C19592" s="319"/>
      <c r="D19592" s="319"/>
    </row>
    <row r="19593" spans="3:4">
      <c r="C19593" s="319"/>
      <c r="D19593" s="319"/>
    </row>
    <row r="19594" spans="3:4">
      <c r="C19594" s="319"/>
      <c r="D19594" s="319"/>
    </row>
    <row r="19595" spans="3:4">
      <c r="C19595" s="319"/>
      <c r="D19595" s="319"/>
    </row>
    <row r="19596" spans="3:4">
      <c r="C19596" s="319"/>
      <c r="D19596" s="319"/>
    </row>
    <row r="19597" spans="3:4">
      <c r="C19597" s="319"/>
      <c r="D19597" s="319"/>
    </row>
    <row r="19598" spans="3:4">
      <c r="C19598" s="319"/>
      <c r="D19598" s="319"/>
    </row>
    <row r="19599" spans="3:4">
      <c r="C19599" s="319"/>
      <c r="D19599" s="319"/>
    </row>
    <row r="19600" spans="3:4">
      <c r="C19600" s="319"/>
      <c r="D19600" s="319"/>
    </row>
    <row r="19601" spans="3:4">
      <c r="C19601" s="319"/>
      <c r="D19601" s="319"/>
    </row>
    <row r="19602" spans="3:4">
      <c r="C19602" s="319"/>
      <c r="D19602" s="319"/>
    </row>
    <row r="19603" spans="3:4">
      <c r="C19603" s="319"/>
      <c r="D19603" s="319"/>
    </row>
    <row r="19604" spans="3:4">
      <c r="C19604" s="319"/>
      <c r="D19604" s="319"/>
    </row>
    <row r="19605" spans="3:4">
      <c r="C19605" s="319"/>
      <c r="D19605" s="319"/>
    </row>
    <row r="19606" spans="3:4">
      <c r="C19606" s="319"/>
      <c r="D19606" s="319"/>
    </row>
    <row r="19607" spans="3:4">
      <c r="C19607" s="319"/>
      <c r="D19607" s="319"/>
    </row>
    <row r="19608" spans="3:4">
      <c r="C19608" s="319"/>
      <c r="D19608" s="319"/>
    </row>
    <row r="19609" spans="3:4">
      <c r="C19609" s="319"/>
      <c r="D19609" s="319"/>
    </row>
    <row r="19610" spans="3:4">
      <c r="C19610" s="319"/>
      <c r="D19610" s="319"/>
    </row>
    <row r="19611" spans="3:4">
      <c r="C19611" s="319"/>
      <c r="D19611" s="319"/>
    </row>
    <row r="19612" spans="3:4">
      <c r="C19612" s="319"/>
      <c r="D19612" s="319"/>
    </row>
    <row r="19613" spans="3:4">
      <c r="C19613" s="319"/>
      <c r="D19613" s="319"/>
    </row>
    <row r="19614" spans="3:4">
      <c r="C19614" s="319"/>
      <c r="D19614" s="319"/>
    </row>
    <row r="19615" spans="3:4">
      <c r="C19615" s="319"/>
      <c r="D19615" s="319"/>
    </row>
    <row r="19616" spans="3:4">
      <c r="C19616" s="319"/>
      <c r="D19616" s="319"/>
    </row>
    <row r="19617" spans="3:4">
      <c r="C19617" s="319"/>
      <c r="D19617" s="319"/>
    </row>
    <row r="19618" spans="3:4">
      <c r="C19618" s="319"/>
      <c r="D19618" s="319"/>
    </row>
    <row r="19619" spans="3:4">
      <c r="C19619" s="319"/>
      <c r="D19619" s="319"/>
    </row>
    <row r="19620" spans="3:4">
      <c r="C19620" s="319"/>
      <c r="D19620" s="319"/>
    </row>
    <row r="19621" spans="3:4">
      <c r="C19621" s="319"/>
      <c r="D19621" s="319"/>
    </row>
    <row r="19622" spans="3:4">
      <c r="C19622" s="319"/>
      <c r="D19622" s="319"/>
    </row>
    <row r="19623" spans="3:4">
      <c r="C19623" s="319"/>
      <c r="D19623" s="319"/>
    </row>
    <row r="19624" spans="3:4">
      <c r="C19624" s="319"/>
      <c r="D19624" s="319"/>
    </row>
    <row r="19625" spans="3:4">
      <c r="C19625" s="319"/>
      <c r="D19625" s="319"/>
    </row>
    <row r="19626" spans="3:4">
      <c r="C19626" s="319"/>
      <c r="D19626" s="319"/>
    </row>
    <row r="19627" spans="3:4">
      <c r="C19627" s="319"/>
      <c r="D19627" s="319"/>
    </row>
    <row r="19628" spans="3:4">
      <c r="C19628" s="319"/>
      <c r="D19628" s="319"/>
    </row>
    <row r="19629" spans="3:4">
      <c r="C19629" s="319"/>
      <c r="D19629" s="319"/>
    </row>
    <row r="19630" spans="3:4">
      <c r="C19630" s="319"/>
      <c r="D19630" s="319"/>
    </row>
    <row r="19631" spans="3:4">
      <c r="C19631" s="319"/>
      <c r="D19631" s="319"/>
    </row>
    <row r="19632" spans="3:4">
      <c r="C19632" s="319"/>
      <c r="D19632" s="319"/>
    </row>
    <row r="19633" spans="3:4">
      <c r="C19633" s="319"/>
      <c r="D19633" s="319"/>
    </row>
    <row r="19634" spans="3:4">
      <c r="C19634" s="319"/>
      <c r="D19634" s="319"/>
    </row>
    <row r="19635" spans="3:4">
      <c r="C19635" s="319"/>
      <c r="D19635" s="319"/>
    </row>
    <row r="19636" spans="3:4">
      <c r="C19636" s="319"/>
      <c r="D19636" s="319"/>
    </row>
    <row r="19637" spans="3:4">
      <c r="C19637" s="319"/>
      <c r="D19637" s="319"/>
    </row>
    <row r="19638" spans="3:4">
      <c r="C19638" s="319"/>
      <c r="D19638" s="319"/>
    </row>
    <row r="19639" spans="3:4">
      <c r="C19639" s="319"/>
      <c r="D19639" s="319"/>
    </row>
    <row r="19640" spans="3:4">
      <c r="C19640" s="319"/>
      <c r="D19640" s="319"/>
    </row>
    <row r="19641" spans="3:4">
      <c r="C19641" s="319"/>
      <c r="D19641" s="319"/>
    </row>
    <row r="19642" spans="3:4">
      <c r="C19642" s="319"/>
      <c r="D19642" s="319"/>
    </row>
    <row r="19643" spans="3:4">
      <c r="C19643" s="319"/>
      <c r="D19643" s="319"/>
    </row>
    <row r="19644" spans="3:4">
      <c r="C19644" s="319"/>
      <c r="D19644" s="319"/>
    </row>
    <row r="19645" spans="3:4">
      <c r="C19645" s="319"/>
      <c r="D19645" s="319"/>
    </row>
    <row r="19646" spans="3:4">
      <c r="C19646" s="319"/>
      <c r="D19646" s="319"/>
    </row>
    <row r="19647" spans="3:4">
      <c r="C19647" s="319"/>
      <c r="D19647" s="319"/>
    </row>
    <row r="19648" spans="3:4">
      <c r="C19648" s="319"/>
      <c r="D19648" s="319"/>
    </row>
    <row r="19649" spans="3:4">
      <c r="C19649" s="319"/>
      <c r="D19649" s="319"/>
    </row>
    <row r="19650" spans="3:4">
      <c r="C19650" s="319"/>
      <c r="D19650" s="319"/>
    </row>
    <row r="19651" spans="3:4">
      <c r="C19651" s="319"/>
      <c r="D19651" s="319"/>
    </row>
    <row r="19652" spans="3:4">
      <c r="C19652" s="319"/>
      <c r="D19652" s="319"/>
    </row>
    <row r="19653" spans="3:4">
      <c r="C19653" s="319"/>
      <c r="D19653" s="319"/>
    </row>
    <row r="19654" spans="3:4">
      <c r="C19654" s="319"/>
      <c r="D19654" s="319"/>
    </row>
    <row r="19655" spans="3:4">
      <c r="C19655" s="319"/>
      <c r="D19655" s="319"/>
    </row>
    <row r="19656" spans="3:4">
      <c r="C19656" s="319"/>
      <c r="D19656" s="319"/>
    </row>
    <row r="19657" spans="3:4">
      <c r="C19657" s="319"/>
      <c r="D19657" s="319"/>
    </row>
    <row r="19658" spans="3:4">
      <c r="C19658" s="319"/>
      <c r="D19658" s="319"/>
    </row>
    <row r="19659" spans="3:4">
      <c r="C19659" s="319"/>
      <c r="D19659" s="319"/>
    </row>
    <row r="19660" spans="3:4">
      <c r="C19660" s="319"/>
      <c r="D19660" s="319"/>
    </row>
    <row r="19661" spans="3:4">
      <c r="C19661" s="319"/>
      <c r="D19661" s="319"/>
    </row>
    <row r="19662" spans="3:4">
      <c r="C19662" s="319"/>
      <c r="D19662" s="319"/>
    </row>
    <row r="19663" spans="3:4">
      <c r="C19663" s="319"/>
      <c r="D19663" s="319"/>
    </row>
    <row r="19664" spans="3:4">
      <c r="C19664" s="319"/>
      <c r="D19664" s="319"/>
    </row>
    <row r="19665" spans="3:4">
      <c r="C19665" s="319"/>
      <c r="D19665" s="319"/>
    </row>
    <row r="19666" spans="3:4">
      <c r="C19666" s="319"/>
      <c r="D19666" s="319"/>
    </row>
    <row r="19667" spans="3:4">
      <c r="C19667" s="319"/>
      <c r="D19667" s="319"/>
    </row>
    <row r="19668" spans="3:4">
      <c r="C19668" s="319"/>
      <c r="D19668" s="319"/>
    </row>
    <row r="19669" spans="3:4">
      <c r="C19669" s="319"/>
      <c r="D19669" s="319"/>
    </row>
    <row r="19670" spans="3:4">
      <c r="C19670" s="319"/>
      <c r="D19670" s="319"/>
    </row>
    <row r="19671" spans="3:4">
      <c r="C19671" s="319"/>
      <c r="D19671" s="319"/>
    </row>
    <row r="19672" spans="3:4">
      <c r="C19672" s="319"/>
      <c r="D19672" s="319"/>
    </row>
    <row r="19673" spans="3:4">
      <c r="C19673" s="319"/>
      <c r="D19673" s="319"/>
    </row>
    <row r="19674" spans="3:4">
      <c r="C19674" s="319"/>
      <c r="D19674" s="319"/>
    </row>
    <row r="19675" spans="3:4">
      <c r="C19675" s="319"/>
      <c r="D19675" s="319"/>
    </row>
    <row r="19676" spans="3:4">
      <c r="C19676" s="319"/>
      <c r="D19676" s="319"/>
    </row>
    <row r="19677" spans="3:4">
      <c r="C19677" s="319"/>
      <c r="D19677" s="319"/>
    </row>
    <row r="19678" spans="3:4">
      <c r="C19678" s="319"/>
      <c r="D19678" s="319"/>
    </row>
    <row r="19679" spans="3:4">
      <c r="C19679" s="319"/>
      <c r="D19679" s="319"/>
    </row>
    <row r="19680" spans="3:4">
      <c r="C19680" s="319"/>
      <c r="D19680" s="319"/>
    </row>
    <row r="19681" spans="3:4">
      <c r="C19681" s="319"/>
      <c r="D19681" s="319"/>
    </row>
    <row r="19682" spans="3:4">
      <c r="C19682" s="319"/>
      <c r="D19682" s="319"/>
    </row>
    <row r="19683" spans="3:4">
      <c r="C19683" s="319"/>
      <c r="D19683" s="319"/>
    </row>
    <row r="19684" spans="3:4">
      <c r="C19684" s="319"/>
      <c r="D19684" s="319"/>
    </row>
    <row r="19685" spans="3:4">
      <c r="C19685" s="319"/>
      <c r="D19685" s="319"/>
    </row>
    <row r="19686" spans="3:4">
      <c r="C19686" s="319"/>
      <c r="D19686" s="319"/>
    </row>
    <row r="19687" spans="3:4">
      <c r="C19687" s="319"/>
      <c r="D19687" s="319"/>
    </row>
    <row r="19688" spans="3:4">
      <c r="C19688" s="319"/>
      <c r="D19688" s="319"/>
    </row>
    <row r="19689" spans="3:4">
      <c r="C19689" s="319"/>
      <c r="D19689" s="319"/>
    </row>
    <row r="19690" spans="3:4">
      <c r="C19690" s="319"/>
      <c r="D19690" s="319"/>
    </row>
    <row r="19691" spans="3:4">
      <c r="C19691" s="319"/>
      <c r="D19691" s="319"/>
    </row>
    <row r="19692" spans="3:4">
      <c r="C19692" s="319"/>
      <c r="D19692" s="319"/>
    </row>
    <row r="19693" spans="3:4">
      <c r="C19693" s="319"/>
      <c r="D19693" s="319"/>
    </row>
    <row r="19694" spans="3:4">
      <c r="C19694" s="319"/>
      <c r="D19694" s="319"/>
    </row>
    <row r="19695" spans="3:4">
      <c r="C19695" s="319"/>
      <c r="D19695" s="319"/>
    </row>
    <row r="19696" spans="3:4">
      <c r="C19696" s="319"/>
      <c r="D19696" s="319"/>
    </row>
    <row r="19697" spans="3:4">
      <c r="C19697" s="319"/>
      <c r="D19697" s="319"/>
    </row>
    <row r="19698" spans="3:4">
      <c r="C19698" s="319"/>
      <c r="D19698" s="319"/>
    </row>
    <row r="19699" spans="3:4">
      <c r="C19699" s="319"/>
      <c r="D19699" s="319"/>
    </row>
    <row r="19700" spans="3:4">
      <c r="C19700" s="319"/>
      <c r="D19700" s="319"/>
    </row>
    <row r="19701" spans="3:4">
      <c r="C19701" s="319"/>
      <c r="D19701" s="319"/>
    </row>
    <row r="19702" spans="3:4">
      <c r="C19702" s="319"/>
      <c r="D19702" s="319"/>
    </row>
    <row r="19703" spans="3:4">
      <c r="C19703" s="319"/>
      <c r="D19703" s="319"/>
    </row>
    <row r="19704" spans="3:4">
      <c r="C19704" s="319"/>
      <c r="D19704" s="319"/>
    </row>
    <row r="19705" spans="3:4">
      <c r="C19705" s="319"/>
      <c r="D19705" s="319"/>
    </row>
    <row r="19706" spans="3:4">
      <c r="C19706" s="319"/>
      <c r="D19706" s="319"/>
    </row>
    <row r="19707" spans="3:4">
      <c r="C19707" s="319"/>
      <c r="D19707" s="319"/>
    </row>
    <row r="19708" spans="3:4">
      <c r="C19708" s="319"/>
      <c r="D19708" s="319"/>
    </row>
    <row r="19709" spans="3:4">
      <c r="C19709" s="319"/>
      <c r="D19709" s="319"/>
    </row>
    <row r="19710" spans="3:4">
      <c r="C19710" s="319"/>
      <c r="D19710" s="319"/>
    </row>
    <row r="19711" spans="3:4">
      <c r="C19711" s="319"/>
      <c r="D19711" s="319"/>
    </row>
    <row r="19712" spans="3:4">
      <c r="C19712" s="319"/>
      <c r="D19712" s="319"/>
    </row>
    <row r="19713" spans="3:4">
      <c r="C19713" s="319"/>
      <c r="D19713" s="319"/>
    </row>
    <row r="19714" spans="3:4">
      <c r="C19714" s="319"/>
      <c r="D19714" s="319"/>
    </row>
    <row r="19715" spans="3:4">
      <c r="C19715" s="319"/>
      <c r="D19715" s="319"/>
    </row>
    <row r="19716" spans="3:4">
      <c r="C19716" s="319"/>
      <c r="D19716" s="319"/>
    </row>
    <row r="19717" spans="3:4">
      <c r="C19717" s="319"/>
      <c r="D19717" s="319"/>
    </row>
    <row r="19718" spans="3:4">
      <c r="C19718" s="319"/>
      <c r="D19718" s="319"/>
    </row>
    <row r="19719" spans="3:4">
      <c r="C19719" s="319"/>
      <c r="D19719" s="319"/>
    </row>
    <row r="19720" spans="3:4">
      <c r="C19720" s="319"/>
      <c r="D19720" s="319"/>
    </row>
    <row r="19721" spans="3:4">
      <c r="C19721" s="319"/>
      <c r="D19721" s="319"/>
    </row>
    <row r="19722" spans="3:4">
      <c r="C19722" s="319"/>
      <c r="D19722" s="319"/>
    </row>
    <row r="19723" spans="3:4">
      <c r="C19723" s="319"/>
      <c r="D19723" s="319"/>
    </row>
    <row r="19724" spans="3:4">
      <c r="C19724" s="319"/>
      <c r="D19724" s="319"/>
    </row>
    <row r="19725" spans="3:4">
      <c r="C19725" s="319"/>
      <c r="D19725" s="319"/>
    </row>
    <row r="19726" spans="3:4">
      <c r="C19726" s="319"/>
      <c r="D19726" s="319"/>
    </row>
    <row r="19727" spans="3:4">
      <c r="C19727" s="319"/>
      <c r="D19727" s="319"/>
    </row>
    <row r="19728" spans="3:4">
      <c r="C19728" s="319"/>
      <c r="D19728" s="319"/>
    </row>
    <row r="19729" spans="3:4">
      <c r="C19729" s="319"/>
      <c r="D19729" s="319"/>
    </row>
    <row r="19730" spans="3:4">
      <c r="C19730" s="319"/>
      <c r="D19730" s="319"/>
    </row>
    <row r="19731" spans="3:4">
      <c r="C19731" s="319"/>
      <c r="D19731" s="319"/>
    </row>
    <row r="19732" spans="3:4">
      <c r="C19732" s="319"/>
      <c r="D19732" s="319"/>
    </row>
    <row r="19733" spans="3:4">
      <c r="C19733" s="319"/>
      <c r="D19733" s="319"/>
    </row>
    <row r="19734" spans="3:4">
      <c r="C19734" s="319"/>
      <c r="D19734" s="319"/>
    </row>
    <row r="19735" spans="3:4">
      <c r="C19735" s="319"/>
      <c r="D19735" s="319"/>
    </row>
    <row r="19736" spans="3:4">
      <c r="C19736" s="319"/>
      <c r="D19736" s="319"/>
    </row>
    <row r="19737" spans="3:4">
      <c r="C19737" s="319"/>
      <c r="D19737" s="319"/>
    </row>
    <row r="19738" spans="3:4">
      <c r="C19738" s="319"/>
      <c r="D19738" s="319"/>
    </row>
    <row r="19739" spans="3:4">
      <c r="C19739" s="319"/>
      <c r="D19739" s="319"/>
    </row>
    <row r="19740" spans="3:4">
      <c r="C19740" s="319"/>
      <c r="D19740" s="319"/>
    </row>
    <row r="19741" spans="3:4">
      <c r="C19741" s="319"/>
      <c r="D19741" s="319"/>
    </row>
    <row r="19742" spans="3:4">
      <c r="C19742" s="319"/>
      <c r="D19742" s="319"/>
    </row>
    <row r="19743" spans="3:4">
      <c r="C19743" s="319"/>
      <c r="D19743" s="319"/>
    </row>
    <row r="19744" spans="3:4">
      <c r="C19744" s="319"/>
      <c r="D19744" s="319"/>
    </row>
    <row r="19745" spans="3:4">
      <c r="C19745" s="319"/>
      <c r="D19745" s="319"/>
    </row>
    <row r="19746" spans="3:4">
      <c r="C19746" s="319"/>
      <c r="D19746" s="319"/>
    </row>
    <row r="19747" spans="3:4">
      <c r="C19747" s="319"/>
      <c r="D19747" s="319"/>
    </row>
    <row r="19748" spans="3:4">
      <c r="C19748" s="319"/>
      <c r="D19748" s="319"/>
    </row>
    <row r="19749" spans="3:4">
      <c r="C19749" s="319"/>
      <c r="D19749" s="319"/>
    </row>
    <row r="19750" spans="3:4">
      <c r="C19750" s="319"/>
      <c r="D19750" s="319"/>
    </row>
    <row r="19751" spans="3:4">
      <c r="C19751" s="319"/>
      <c r="D19751" s="319"/>
    </row>
    <row r="19752" spans="3:4">
      <c r="C19752" s="319"/>
      <c r="D19752" s="319"/>
    </row>
    <row r="19753" spans="3:4">
      <c r="C19753" s="319"/>
      <c r="D19753" s="319"/>
    </row>
    <row r="19754" spans="3:4">
      <c r="C19754" s="319"/>
      <c r="D19754" s="319"/>
    </row>
    <row r="19755" spans="3:4">
      <c r="C19755" s="319"/>
      <c r="D19755" s="319"/>
    </row>
    <row r="19756" spans="3:4">
      <c r="C19756" s="319"/>
      <c r="D19756" s="319"/>
    </row>
    <row r="19757" spans="3:4">
      <c r="C19757" s="319"/>
      <c r="D19757" s="319"/>
    </row>
    <row r="19758" spans="3:4">
      <c r="C19758" s="319"/>
      <c r="D19758" s="319"/>
    </row>
    <row r="19759" spans="3:4">
      <c r="C19759" s="319"/>
      <c r="D19759" s="319"/>
    </row>
    <row r="19760" spans="3:4">
      <c r="C19760" s="319"/>
      <c r="D19760" s="319"/>
    </row>
    <row r="19761" spans="3:4">
      <c r="C19761" s="319"/>
      <c r="D19761" s="319"/>
    </row>
    <row r="19762" spans="3:4">
      <c r="C19762" s="319"/>
      <c r="D19762" s="319"/>
    </row>
    <row r="19763" spans="3:4">
      <c r="C19763" s="319"/>
      <c r="D19763" s="319"/>
    </row>
    <row r="19764" spans="3:4">
      <c r="C19764" s="319"/>
      <c r="D19764" s="319"/>
    </row>
    <row r="19765" spans="3:4">
      <c r="C19765" s="319"/>
      <c r="D19765" s="319"/>
    </row>
    <row r="19766" spans="3:4">
      <c r="C19766" s="319"/>
      <c r="D19766" s="319"/>
    </row>
    <row r="19767" spans="3:4">
      <c r="C19767" s="319"/>
      <c r="D19767" s="319"/>
    </row>
    <row r="19768" spans="3:4">
      <c r="C19768" s="319"/>
      <c r="D19768" s="319"/>
    </row>
    <row r="19769" spans="3:4">
      <c r="C19769" s="319"/>
      <c r="D19769" s="319"/>
    </row>
    <row r="19770" spans="3:4">
      <c r="C19770" s="319"/>
      <c r="D19770" s="319"/>
    </row>
    <row r="19771" spans="3:4">
      <c r="C19771" s="319"/>
      <c r="D19771" s="319"/>
    </row>
    <row r="19772" spans="3:4">
      <c r="C19772" s="319"/>
      <c r="D19772" s="319"/>
    </row>
    <row r="19773" spans="3:4">
      <c r="C19773" s="319"/>
      <c r="D19773" s="319"/>
    </row>
    <row r="19774" spans="3:4">
      <c r="C19774" s="319"/>
      <c r="D19774" s="319"/>
    </row>
    <row r="19775" spans="3:4">
      <c r="C19775" s="319"/>
      <c r="D19775" s="319"/>
    </row>
    <row r="19776" spans="3:4">
      <c r="C19776" s="319"/>
      <c r="D19776" s="319"/>
    </row>
    <row r="19777" spans="3:4">
      <c r="C19777" s="319"/>
      <c r="D19777" s="319"/>
    </row>
    <row r="19778" spans="3:4">
      <c r="C19778" s="319"/>
      <c r="D19778" s="319"/>
    </row>
    <row r="19779" spans="3:4">
      <c r="C19779" s="319"/>
      <c r="D19779" s="319"/>
    </row>
    <row r="19780" spans="3:4">
      <c r="C19780" s="319"/>
      <c r="D19780" s="319"/>
    </row>
    <row r="19781" spans="3:4">
      <c r="C19781" s="319"/>
      <c r="D19781" s="319"/>
    </row>
    <row r="19782" spans="3:4">
      <c r="C19782" s="319"/>
      <c r="D19782" s="319"/>
    </row>
    <row r="19783" spans="3:4">
      <c r="C19783" s="319"/>
      <c r="D19783" s="319"/>
    </row>
    <row r="19784" spans="3:4">
      <c r="C19784" s="319"/>
      <c r="D19784" s="319"/>
    </row>
    <row r="19785" spans="3:4">
      <c r="C19785" s="319"/>
      <c r="D19785" s="319"/>
    </row>
    <row r="19786" spans="3:4">
      <c r="C19786" s="319"/>
      <c r="D19786" s="319"/>
    </row>
    <row r="19787" spans="3:4">
      <c r="C19787" s="319"/>
      <c r="D19787" s="319"/>
    </row>
    <row r="19788" spans="3:4">
      <c r="C19788" s="319"/>
      <c r="D19788" s="319"/>
    </row>
    <row r="19789" spans="3:4">
      <c r="C19789" s="319"/>
      <c r="D19789" s="319"/>
    </row>
    <row r="19790" spans="3:4">
      <c r="C19790" s="319"/>
      <c r="D19790" s="319"/>
    </row>
    <row r="19791" spans="3:4">
      <c r="C19791" s="319"/>
      <c r="D19791" s="319"/>
    </row>
    <row r="19792" spans="3:4">
      <c r="C19792" s="319"/>
      <c r="D19792" s="319"/>
    </row>
    <row r="19793" spans="3:4">
      <c r="C19793" s="319"/>
      <c r="D19793" s="319"/>
    </row>
    <row r="19794" spans="3:4">
      <c r="C19794" s="319"/>
      <c r="D19794" s="319"/>
    </row>
    <row r="19795" spans="3:4">
      <c r="C19795" s="319"/>
      <c r="D19795" s="319"/>
    </row>
    <row r="19796" spans="3:4">
      <c r="C19796" s="319"/>
      <c r="D19796" s="319"/>
    </row>
    <row r="19797" spans="3:4">
      <c r="C19797" s="319"/>
      <c r="D19797" s="319"/>
    </row>
    <row r="19798" spans="3:4">
      <c r="C19798" s="319"/>
      <c r="D19798" s="319"/>
    </row>
    <row r="19799" spans="3:4">
      <c r="C19799" s="319"/>
      <c r="D19799" s="319"/>
    </row>
    <row r="19800" spans="3:4">
      <c r="C19800" s="319"/>
      <c r="D19800" s="319"/>
    </row>
    <row r="19801" spans="3:4">
      <c r="C19801" s="319"/>
      <c r="D19801" s="319"/>
    </row>
    <row r="19802" spans="3:4">
      <c r="C19802" s="319"/>
      <c r="D19802" s="319"/>
    </row>
    <row r="19803" spans="3:4">
      <c r="C19803" s="319"/>
      <c r="D19803" s="319"/>
    </row>
    <row r="19804" spans="3:4">
      <c r="C19804" s="319"/>
      <c r="D19804" s="319"/>
    </row>
    <row r="19805" spans="3:4">
      <c r="C19805" s="319"/>
      <c r="D19805" s="319"/>
    </row>
    <row r="19806" spans="3:4">
      <c r="C19806" s="319"/>
      <c r="D19806" s="319"/>
    </row>
    <row r="19807" spans="3:4">
      <c r="C19807" s="319"/>
      <c r="D19807" s="319"/>
    </row>
    <row r="19808" spans="3:4">
      <c r="C19808" s="319"/>
      <c r="D19808" s="319"/>
    </row>
    <row r="19809" spans="3:4">
      <c r="C19809" s="319"/>
      <c r="D19809" s="319"/>
    </row>
    <row r="19810" spans="3:4">
      <c r="C19810" s="319"/>
      <c r="D19810" s="319"/>
    </row>
    <row r="19811" spans="3:4">
      <c r="C19811" s="319"/>
      <c r="D19811" s="319"/>
    </row>
    <row r="19812" spans="3:4">
      <c r="C19812" s="319"/>
      <c r="D19812" s="319"/>
    </row>
    <row r="19813" spans="3:4">
      <c r="C19813" s="319"/>
      <c r="D19813" s="319"/>
    </row>
    <row r="19814" spans="3:4">
      <c r="C19814" s="319"/>
      <c r="D19814" s="319"/>
    </row>
    <row r="19815" spans="3:4">
      <c r="C19815" s="319"/>
      <c r="D19815" s="319"/>
    </row>
    <row r="19816" spans="3:4">
      <c r="C19816" s="319"/>
      <c r="D19816" s="319"/>
    </row>
    <row r="19817" spans="3:4">
      <c r="C19817" s="319"/>
      <c r="D19817" s="319"/>
    </row>
    <row r="19818" spans="3:4">
      <c r="C19818" s="319"/>
      <c r="D19818" s="319"/>
    </row>
    <row r="19819" spans="3:4">
      <c r="C19819" s="319"/>
      <c r="D19819" s="319"/>
    </row>
    <row r="19820" spans="3:4">
      <c r="C19820" s="319"/>
      <c r="D19820" s="319"/>
    </row>
    <row r="19821" spans="3:4">
      <c r="C19821" s="319"/>
      <c r="D19821" s="319"/>
    </row>
    <row r="19822" spans="3:4">
      <c r="C19822" s="319"/>
      <c r="D19822" s="319"/>
    </row>
    <row r="19823" spans="3:4">
      <c r="C19823" s="319"/>
      <c r="D19823" s="319"/>
    </row>
    <row r="19824" spans="3:4">
      <c r="C19824" s="319"/>
      <c r="D19824" s="319"/>
    </row>
    <row r="19825" spans="3:4">
      <c r="C19825" s="319"/>
      <c r="D19825" s="319"/>
    </row>
    <row r="19826" spans="3:4">
      <c r="C19826" s="319"/>
      <c r="D19826" s="319"/>
    </row>
    <row r="19827" spans="3:4">
      <c r="C19827" s="319"/>
      <c r="D19827" s="319"/>
    </row>
    <row r="19828" spans="3:4">
      <c r="C19828" s="319"/>
      <c r="D19828" s="319"/>
    </row>
    <row r="19829" spans="3:4">
      <c r="C19829" s="319"/>
      <c r="D19829" s="319"/>
    </row>
    <row r="19830" spans="3:4">
      <c r="C19830" s="319"/>
      <c r="D19830" s="319"/>
    </row>
    <row r="19831" spans="3:4">
      <c r="C19831" s="319"/>
      <c r="D19831" s="319"/>
    </row>
    <row r="19832" spans="3:4">
      <c r="C19832" s="319"/>
      <c r="D19832" s="319"/>
    </row>
    <row r="19833" spans="3:4">
      <c r="C19833" s="319"/>
      <c r="D19833" s="319"/>
    </row>
    <row r="19834" spans="3:4">
      <c r="C19834" s="319"/>
      <c r="D19834" s="319"/>
    </row>
    <row r="19835" spans="3:4">
      <c r="C19835" s="319"/>
      <c r="D19835" s="319"/>
    </row>
    <row r="19836" spans="3:4">
      <c r="C19836" s="319"/>
      <c r="D19836" s="319"/>
    </row>
    <row r="19837" spans="3:4">
      <c r="C19837" s="319"/>
      <c r="D19837" s="319"/>
    </row>
    <row r="19838" spans="3:4">
      <c r="C19838" s="319"/>
      <c r="D19838" s="319"/>
    </row>
    <row r="19839" spans="3:4">
      <c r="C19839" s="319"/>
      <c r="D19839" s="319"/>
    </row>
    <row r="19840" spans="3:4">
      <c r="C19840" s="319"/>
      <c r="D19840" s="319"/>
    </row>
    <row r="19841" spans="3:4">
      <c r="C19841" s="319"/>
      <c r="D19841" s="319"/>
    </row>
    <row r="19842" spans="3:4">
      <c r="C19842" s="319"/>
      <c r="D19842" s="319"/>
    </row>
    <row r="19843" spans="3:4">
      <c r="C19843" s="319"/>
      <c r="D19843" s="319"/>
    </row>
    <row r="19844" spans="3:4">
      <c r="C19844" s="319"/>
      <c r="D19844" s="319"/>
    </row>
    <row r="19845" spans="3:4">
      <c r="C19845" s="319"/>
      <c r="D19845" s="319"/>
    </row>
    <row r="19846" spans="3:4">
      <c r="C19846" s="319"/>
      <c r="D19846" s="319"/>
    </row>
    <row r="19847" spans="3:4">
      <c r="C19847" s="319"/>
      <c r="D19847" s="319"/>
    </row>
    <row r="19848" spans="3:4">
      <c r="C19848" s="319"/>
      <c r="D19848" s="319"/>
    </row>
    <row r="19849" spans="3:4">
      <c r="C19849" s="319"/>
      <c r="D19849" s="319"/>
    </row>
    <row r="19850" spans="3:4">
      <c r="C19850" s="319"/>
      <c r="D19850" s="319"/>
    </row>
    <row r="19851" spans="3:4">
      <c r="C19851" s="319"/>
      <c r="D19851" s="319"/>
    </row>
    <row r="19852" spans="3:4">
      <c r="C19852" s="319"/>
      <c r="D19852" s="319"/>
    </row>
    <row r="19853" spans="3:4">
      <c r="C19853" s="319"/>
      <c r="D19853" s="319"/>
    </row>
    <row r="19854" spans="3:4">
      <c r="C19854" s="319"/>
      <c r="D19854" s="319"/>
    </row>
    <row r="19855" spans="3:4">
      <c r="C19855" s="319"/>
      <c r="D19855" s="319"/>
    </row>
    <row r="19856" spans="3:4">
      <c r="C19856" s="319"/>
      <c r="D19856" s="319"/>
    </row>
    <row r="19857" spans="3:4">
      <c r="C19857" s="319"/>
      <c r="D19857" s="319"/>
    </row>
    <row r="19858" spans="3:4">
      <c r="C19858" s="319"/>
      <c r="D19858" s="319"/>
    </row>
    <row r="19859" spans="3:4">
      <c r="C19859" s="319"/>
      <c r="D19859" s="319"/>
    </row>
    <row r="19860" spans="3:4">
      <c r="C19860" s="319"/>
      <c r="D19860" s="319"/>
    </row>
    <row r="19861" spans="3:4">
      <c r="C19861" s="319"/>
      <c r="D19861" s="319"/>
    </row>
    <row r="19862" spans="3:4">
      <c r="C19862" s="319"/>
      <c r="D19862" s="319"/>
    </row>
    <row r="19863" spans="3:4">
      <c r="C19863" s="319"/>
      <c r="D19863" s="319"/>
    </row>
    <row r="19864" spans="3:4">
      <c r="C19864" s="319"/>
      <c r="D19864" s="319"/>
    </row>
    <row r="19865" spans="3:4">
      <c r="C19865" s="319"/>
      <c r="D19865" s="319"/>
    </row>
    <row r="19866" spans="3:4">
      <c r="C19866" s="319"/>
      <c r="D19866" s="319"/>
    </row>
    <row r="19867" spans="3:4">
      <c r="C19867" s="319"/>
      <c r="D19867" s="319"/>
    </row>
    <row r="19868" spans="3:4">
      <c r="C19868" s="319"/>
      <c r="D19868" s="319"/>
    </row>
    <row r="19869" spans="3:4">
      <c r="C19869" s="319"/>
      <c r="D19869" s="319"/>
    </row>
    <row r="19870" spans="3:4">
      <c r="C19870" s="319"/>
      <c r="D19870" s="319"/>
    </row>
    <row r="19871" spans="3:4">
      <c r="C19871" s="319"/>
      <c r="D19871" s="319"/>
    </row>
    <row r="19872" spans="3:4">
      <c r="C19872" s="319"/>
      <c r="D19872" s="319"/>
    </row>
    <row r="19873" spans="3:4">
      <c r="C19873" s="319"/>
      <c r="D19873" s="319"/>
    </row>
    <row r="19874" spans="3:4">
      <c r="C19874" s="319"/>
      <c r="D19874" s="319"/>
    </row>
    <row r="19875" spans="3:4">
      <c r="C19875" s="319"/>
      <c r="D19875" s="319"/>
    </row>
    <row r="19876" spans="3:4">
      <c r="C19876" s="319"/>
      <c r="D19876" s="319"/>
    </row>
    <row r="19877" spans="3:4">
      <c r="C19877" s="319"/>
      <c r="D19877" s="319"/>
    </row>
    <row r="19878" spans="3:4">
      <c r="C19878" s="319"/>
      <c r="D19878" s="319"/>
    </row>
    <row r="19879" spans="3:4">
      <c r="C19879" s="319"/>
      <c r="D19879" s="319"/>
    </row>
    <row r="19880" spans="3:4">
      <c r="C19880" s="319"/>
      <c r="D19880" s="319"/>
    </row>
    <row r="19881" spans="3:4">
      <c r="C19881" s="319"/>
      <c r="D19881" s="319"/>
    </row>
    <row r="19882" spans="3:4">
      <c r="C19882" s="319"/>
      <c r="D19882" s="319"/>
    </row>
    <row r="19883" spans="3:4">
      <c r="C19883" s="319"/>
      <c r="D19883" s="319"/>
    </row>
    <row r="19884" spans="3:4">
      <c r="C19884" s="319"/>
      <c r="D19884" s="319"/>
    </row>
    <row r="19885" spans="3:4">
      <c r="C19885" s="319"/>
      <c r="D19885" s="319"/>
    </row>
    <row r="19886" spans="3:4">
      <c r="C19886" s="319"/>
      <c r="D19886" s="319"/>
    </row>
    <row r="19887" spans="3:4">
      <c r="C19887" s="319"/>
      <c r="D19887" s="319"/>
    </row>
    <row r="19888" spans="3:4">
      <c r="C19888" s="319"/>
      <c r="D19888" s="319"/>
    </row>
    <row r="19889" spans="3:4">
      <c r="C19889" s="319"/>
      <c r="D19889" s="319"/>
    </row>
    <row r="19890" spans="3:4">
      <c r="C19890" s="319"/>
      <c r="D19890" s="319"/>
    </row>
    <row r="19891" spans="3:4">
      <c r="C19891" s="319"/>
      <c r="D19891" s="319"/>
    </row>
    <row r="19892" spans="3:4">
      <c r="C19892" s="319"/>
      <c r="D19892" s="319"/>
    </row>
    <row r="19893" spans="3:4">
      <c r="C19893" s="319"/>
      <c r="D19893" s="319"/>
    </row>
    <row r="19894" spans="3:4">
      <c r="C19894" s="319"/>
      <c r="D19894" s="319"/>
    </row>
    <row r="19895" spans="3:4">
      <c r="C19895" s="319"/>
      <c r="D19895" s="319"/>
    </row>
    <row r="19896" spans="3:4">
      <c r="C19896" s="319"/>
      <c r="D19896" s="319"/>
    </row>
    <row r="19897" spans="3:4">
      <c r="C19897" s="319"/>
      <c r="D19897" s="319"/>
    </row>
    <row r="19898" spans="3:4">
      <c r="C19898" s="319"/>
      <c r="D19898" s="319"/>
    </row>
    <row r="19899" spans="3:4">
      <c r="C19899" s="319"/>
      <c r="D19899" s="319"/>
    </row>
    <row r="19900" spans="3:4">
      <c r="C19900" s="319"/>
      <c r="D19900" s="319"/>
    </row>
    <row r="19901" spans="3:4">
      <c r="C19901" s="319"/>
      <c r="D19901" s="319"/>
    </row>
    <row r="19902" spans="3:4">
      <c r="C19902" s="319"/>
      <c r="D19902" s="319"/>
    </row>
    <row r="19903" spans="3:4">
      <c r="C19903" s="319"/>
      <c r="D19903" s="319"/>
    </row>
    <row r="19904" spans="3:4">
      <c r="C19904" s="319"/>
      <c r="D19904" s="319"/>
    </row>
    <row r="19905" spans="3:4">
      <c r="C19905" s="319"/>
      <c r="D19905" s="319"/>
    </row>
    <row r="19906" spans="3:4">
      <c r="C19906" s="319"/>
      <c r="D19906" s="319"/>
    </row>
    <row r="19907" spans="3:4">
      <c r="C19907" s="319"/>
      <c r="D19907" s="319"/>
    </row>
    <row r="19908" spans="3:4">
      <c r="C19908" s="319"/>
      <c r="D19908" s="319"/>
    </row>
    <row r="19909" spans="3:4">
      <c r="C19909" s="319"/>
      <c r="D19909" s="319"/>
    </row>
    <row r="19910" spans="3:4">
      <c r="C19910" s="319"/>
      <c r="D19910" s="319"/>
    </row>
    <row r="19911" spans="3:4">
      <c r="C19911" s="319"/>
      <c r="D19911" s="319"/>
    </row>
    <row r="19912" spans="3:4">
      <c r="C19912" s="319"/>
      <c r="D19912" s="319"/>
    </row>
    <row r="19913" spans="3:4">
      <c r="C19913" s="319"/>
      <c r="D19913" s="319"/>
    </row>
    <row r="19914" spans="3:4">
      <c r="C19914" s="319"/>
      <c r="D19914" s="319"/>
    </row>
    <row r="19915" spans="3:4">
      <c r="C19915" s="319"/>
      <c r="D19915" s="319"/>
    </row>
    <row r="19916" spans="3:4">
      <c r="C19916" s="319"/>
      <c r="D19916" s="319"/>
    </row>
    <row r="19917" spans="3:4">
      <c r="C19917" s="319"/>
      <c r="D19917" s="319"/>
    </row>
    <row r="19918" spans="3:4">
      <c r="C19918" s="319"/>
      <c r="D19918" s="319"/>
    </row>
    <row r="19919" spans="3:4">
      <c r="C19919" s="319"/>
      <c r="D19919" s="319"/>
    </row>
    <row r="19920" spans="3:4">
      <c r="C19920" s="319"/>
      <c r="D19920" s="319"/>
    </row>
    <row r="19921" spans="3:4">
      <c r="C19921" s="319"/>
      <c r="D19921" s="319"/>
    </row>
    <row r="19922" spans="3:4">
      <c r="C19922" s="319"/>
      <c r="D19922" s="319"/>
    </row>
    <row r="19923" spans="3:4">
      <c r="C19923" s="319"/>
      <c r="D19923" s="319"/>
    </row>
    <row r="19924" spans="3:4">
      <c r="C19924" s="319"/>
      <c r="D19924" s="319"/>
    </row>
    <row r="19925" spans="3:4">
      <c r="C19925" s="319"/>
      <c r="D19925" s="319"/>
    </row>
    <row r="19926" spans="3:4">
      <c r="C19926" s="319"/>
      <c r="D19926" s="319"/>
    </row>
    <row r="19927" spans="3:4">
      <c r="C19927" s="319"/>
      <c r="D19927" s="319"/>
    </row>
    <row r="19928" spans="3:4">
      <c r="C19928" s="319"/>
      <c r="D19928" s="319"/>
    </row>
    <row r="19929" spans="3:4">
      <c r="C19929" s="319"/>
      <c r="D19929" s="319"/>
    </row>
    <row r="19930" spans="3:4">
      <c r="C19930" s="319"/>
      <c r="D19930" s="319"/>
    </row>
    <row r="19931" spans="3:4">
      <c r="C19931" s="319"/>
      <c r="D19931" s="319"/>
    </row>
    <row r="19932" spans="3:4">
      <c r="C19932" s="319"/>
      <c r="D19932" s="319"/>
    </row>
    <row r="19933" spans="3:4">
      <c r="C19933" s="319"/>
      <c r="D19933" s="319"/>
    </row>
    <row r="19934" spans="3:4">
      <c r="C19934" s="319"/>
      <c r="D19934" s="319"/>
    </row>
    <row r="19935" spans="3:4">
      <c r="C19935" s="319"/>
      <c r="D19935" s="319"/>
    </row>
    <row r="19936" spans="3:4">
      <c r="C19936" s="319"/>
      <c r="D19936" s="319"/>
    </row>
    <row r="19937" spans="3:4">
      <c r="C19937" s="319"/>
      <c r="D19937" s="319"/>
    </row>
    <row r="19938" spans="3:4">
      <c r="C19938" s="319"/>
      <c r="D19938" s="319"/>
    </row>
    <row r="19939" spans="3:4">
      <c r="C19939" s="319"/>
      <c r="D19939" s="319"/>
    </row>
    <row r="19940" spans="3:4">
      <c r="C19940" s="319"/>
      <c r="D19940" s="319"/>
    </row>
    <row r="19941" spans="3:4">
      <c r="C19941" s="319"/>
      <c r="D19941" s="319"/>
    </row>
    <row r="19942" spans="3:4">
      <c r="C19942" s="319"/>
      <c r="D19942" s="319"/>
    </row>
    <row r="19943" spans="3:4">
      <c r="C19943" s="319"/>
      <c r="D19943" s="319"/>
    </row>
    <row r="19944" spans="3:4">
      <c r="C19944" s="319"/>
      <c r="D19944" s="319"/>
    </row>
    <row r="19945" spans="3:4">
      <c r="C19945" s="319"/>
      <c r="D19945" s="319"/>
    </row>
    <row r="19946" spans="3:4">
      <c r="C19946" s="319"/>
      <c r="D19946" s="319"/>
    </row>
    <row r="19947" spans="3:4">
      <c r="C19947" s="319"/>
      <c r="D19947" s="319"/>
    </row>
    <row r="19948" spans="3:4">
      <c r="C19948" s="319"/>
      <c r="D19948" s="319"/>
    </row>
    <row r="19949" spans="3:4">
      <c r="C19949" s="319"/>
      <c r="D19949" s="319"/>
    </row>
    <row r="19950" spans="3:4">
      <c r="C19950" s="319"/>
      <c r="D19950" s="319"/>
    </row>
    <row r="19951" spans="3:4">
      <c r="C19951" s="319"/>
      <c r="D19951" s="319"/>
    </row>
    <row r="19952" spans="3:4">
      <c r="C19952" s="319"/>
      <c r="D19952" s="319"/>
    </row>
    <row r="19953" spans="3:4">
      <c r="C19953" s="319"/>
      <c r="D19953" s="319"/>
    </row>
    <row r="19954" spans="3:4">
      <c r="C19954" s="319"/>
      <c r="D19954" s="319"/>
    </row>
    <row r="19955" spans="3:4">
      <c r="C19955" s="319"/>
      <c r="D19955" s="319"/>
    </row>
    <row r="19956" spans="3:4">
      <c r="C19956" s="319"/>
      <c r="D19956" s="319"/>
    </row>
    <row r="19957" spans="3:4">
      <c r="C19957" s="319"/>
      <c r="D19957" s="319"/>
    </row>
    <row r="19958" spans="3:4">
      <c r="C19958" s="319"/>
      <c r="D19958" s="319"/>
    </row>
    <row r="19959" spans="3:4">
      <c r="C19959" s="319"/>
      <c r="D19959" s="319"/>
    </row>
    <row r="19960" spans="3:4">
      <c r="C19960" s="319"/>
      <c r="D19960" s="319"/>
    </row>
    <row r="19961" spans="3:4">
      <c r="C19961" s="319"/>
      <c r="D19961" s="319"/>
    </row>
    <row r="19962" spans="3:4">
      <c r="C19962" s="319"/>
      <c r="D19962" s="319"/>
    </row>
    <row r="19963" spans="3:4">
      <c r="C19963" s="319"/>
      <c r="D19963" s="319"/>
    </row>
    <row r="19964" spans="3:4">
      <c r="C19964" s="319"/>
      <c r="D19964" s="319"/>
    </row>
    <row r="19965" spans="3:4">
      <c r="C19965" s="319"/>
      <c r="D19965" s="319"/>
    </row>
    <row r="19966" spans="3:4">
      <c r="C19966" s="319"/>
      <c r="D19966" s="319"/>
    </row>
    <row r="19967" spans="3:4">
      <c r="C19967" s="319"/>
      <c r="D19967" s="319"/>
    </row>
    <row r="19968" spans="3:4">
      <c r="C19968" s="319"/>
      <c r="D19968" s="319"/>
    </row>
    <row r="19969" spans="3:4">
      <c r="C19969" s="319"/>
      <c r="D19969" s="319"/>
    </row>
    <row r="19970" spans="3:4">
      <c r="C19970" s="319"/>
      <c r="D19970" s="319"/>
    </row>
    <row r="19971" spans="3:4">
      <c r="C19971" s="319"/>
      <c r="D19971" s="319"/>
    </row>
    <row r="19972" spans="3:4">
      <c r="C19972" s="319"/>
      <c r="D19972" s="319"/>
    </row>
    <row r="19973" spans="3:4">
      <c r="C19973" s="319"/>
      <c r="D19973" s="319"/>
    </row>
    <row r="19974" spans="3:4">
      <c r="C19974" s="319"/>
      <c r="D19974" s="319"/>
    </row>
    <row r="19975" spans="3:4">
      <c r="C19975" s="319"/>
      <c r="D19975" s="319"/>
    </row>
    <row r="19976" spans="3:4">
      <c r="C19976" s="319"/>
      <c r="D19976" s="319"/>
    </row>
    <row r="19977" spans="3:4">
      <c r="C19977" s="319"/>
      <c r="D19977" s="319"/>
    </row>
    <row r="19978" spans="3:4">
      <c r="C19978" s="319"/>
      <c r="D19978" s="319"/>
    </row>
    <row r="19979" spans="3:4">
      <c r="C19979" s="319"/>
      <c r="D19979" s="319"/>
    </row>
    <row r="19980" spans="3:4">
      <c r="C19980" s="319"/>
      <c r="D19980" s="319"/>
    </row>
    <row r="19981" spans="3:4">
      <c r="C19981" s="319"/>
      <c r="D19981" s="319"/>
    </row>
    <row r="19982" spans="3:4">
      <c r="C19982" s="319"/>
      <c r="D19982" s="319"/>
    </row>
    <row r="19983" spans="3:4">
      <c r="C19983" s="319"/>
      <c r="D19983" s="319"/>
    </row>
    <row r="19984" spans="3:4">
      <c r="C19984" s="319"/>
      <c r="D19984" s="319"/>
    </row>
    <row r="19985" spans="3:4">
      <c r="C19985" s="319"/>
      <c r="D19985" s="319"/>
    </row>
    <row r="19986" spans="3:4">
      <c r="C19986" s="319"/>
      <c r="D19986" s="319"/>
    </row>
    <row r="19987" spans="3:4">
      <c r="C19987" s="319"/>
      <c r="D19987" s="319"/>
    </row>
    <row r="19988" spans="3:4">
      <c r="C19988" s="319"/>
      <c r="D19988" s="319"/>
    </row>
    <row r="19989" spans="3:4">
      <c r="C19989" s="319"/>
      <c r="D19989" s="319"/>
    </row>
    <row r="19990" spans="3:4">
      <c r="C19990" s="319"/>
      <c r="D19990" s="319"/>
    </row>
    <row r="19991" spans="3:4">
      <c r="C19991" s="319"/>
      <c r="D19991" s="319"/>
    </row>
    <row r="19992" spans="3:4">
      <c r="C19992" s="319"/>
      <c r="D19992" s="319"/>
    </row>
    <row r="19993" spans="3:4">
      <c r="C19993" s="319"/>
      <c r="D19993" s="319"/>
    </row>
    <row r="19994" spans="3:4">
      <c r="C19994" s="319"/>
      <c r="D19994" s="319"/>
    </row>
    <row r="19995" spans="3:4">
      <c r="C19995" s="319"/>
      <c r="D19995" s="319"/>
    </row>
    <row r="19996" spans="3:4">
      <c r="C19996" s="319"/>
      <c r="D19996" s="319"/>
    </row>
    <row r="19997" spans="3:4">
      <c r="C19997" s="319"/>
      <c r="D19997" s="319"/>
    </row>
    <row r="19998" spans="3:4">
      <c r="C19998" s="319"/>
      <c r="D19998" s="319"/>
    </row>
    <row r="19999" spans="3:4">
      <c r="C19999" s="319"/>
      <c r="D19999" s="319"/>
    </row>
    <row r="20000" spans="3:4">
      <c r="C20000" s="319"/>
      <c r="D20000" s="319"/>
    </row>
    <row r="20001" spans="3:4">
      <c r="C20001" s="319"/>
      <c r="D20001" s="319"/>
    </row>
    <row r="20002" spans="3:4">
      <c r="C20002" s="319"/>
      <c r="D20002" s="319"/>
    </row>
    <row r="20003" spans="3:4">
      <c r="C20003" s="319"/>
      <c r="D20003" s="319"/>
    </row>
    <row r="20004" spans="3:4">
      <c r="C20004" s="319"/>
      <c r="D20004" s="319"/>
    </row>
    <row r="20005" spans="3:4">
      <c r="C20005" s="319"/>
      <c r="D20005" s="319"/>
    </row>
    <row r="20006" spans="3:4">
      <c r="C20006" s="319"/>
      <c r="D20006" s="319"/>
    </row>
    <row r="20007" spans="3:4">
      <c r="C20007" s="319"/>
      <c r="D20007" s="319"/>
    </row>
    <row r="20008" spans="3:4">
      <c r="C20008" s="319"/>
      <c r="D20008" s="319"/>
    </row>
    <row r="20009" spans="3:4">
      <c r="C20009" s="319"/>
      <c r="D20009" s="319"/>
    </row>
    <row r="20010" spans="3:4">
      <c r="C20010" s="319"/>
      <c r="D20010" s="319"/>
    </row>
    <row r="20011" spans="3:4">
      <c r="C20011" s="319"/>
      <c r="D20011" s="319"/>
    </row>
    <row r="20012" spans="3:4">
      <c r="C20012" s="319"/>
      <c r="D20012" s="319"/>
    </row>
    <row r="20013" spans="3:4">
      <c r="C20013" s="319"/>
      <c r="D20013" s="319"/>
    </row>
    <row r="20014" spans="3:4">
      <c r="C20014" s="319"/>
      <c r="D20014" s="319"/>
    </row>
    <row r="20015" spans="3:4">
      <c r="C20015" s="319"/>
      <c r="D20015" s="319"/>
    </row>
    <row r="20016" spans="3:4">
      <c r="C20016" s="319"/>
      <c r="D20016" s="319"/>
    </row>
    <row r="20017" spans="3:4">
      <c r="C20017" s="319"/>
      <c r="D20017" s="319"/>
    </row>
    <row r="20018" spans="3:4">
      <c r="C20018" s="319"/>
      <c r="D20018" s="319"/>
    </row>
    <row r="20019" spans="3:4">
      <c r="C20019" s="319"/>
      <c r="D20019" s="319"/>
    </row>
    <row r="20020" spans="3:4">
      <c r="C20020" s="319"/>
      <c r="D20020" s="319"/>
    </row>
    <row r="20021" spans="3:4">
      <c r="C20021" s="319"/>
      <c r="D20021" s="319"/>
    </row>
    <row r="20022" spans="3:4">
      <c r="C20022" s="319"/>
      <c r="D20022" s="319"/>
    </row>
    <row r="20023" spans="3:4">
      <c r="C20023" s="319"/>
      <c r="D20023" s="319"/>
    </row>
    <row r="20024" spans="3:4">
      <c r="C20024" s="319"/>
      <c r="D20024" s="319"/>
    </row>
    <row r="20025" spans="3:4">
      <c r="C20025" s="319"/>
      <c r="D20025" s="319"/>
    </row>
    <row r="20026" spans="3:4">
      <c r="C20026" s="319"/>
      <c r="D20026" s="319"/>
    </row>
    <row r="20027" spans="3:4">
      <c r="C20027" s="319"/>
      <c r="D20027" s="319"/>
    </row>
    <row r="20028" spans="3:4">
      <c r="C20028" s="319"/>
      <c r="D20028" s="319"/>
    </row>
    <row r="20029" spans="3:4">
      <c r="C20029" s="319"/>
      <c r="D20029" s="319"/>
    </row>
    <row r="20030" spans="3:4">
      <c r="C20030" s="319"/>
      <c r="D20030" s="319"/>
    </row>
    <row r="20031" spans="3:4">
      <c r="C20031" s="319"/>
      <c r="D20031" s="319"/>
    </row>
    <row r="20032" spans="3:4">
      <c r="C20032" s="319"/>
      <c r="D20032" s="319"/>
    </row>
    <row r="20033" spans="3:4">
      <c r="C20033" s="319"/>
      <c r="D20033" s="319"/>
    </row>
    <row r="20034" spans="3:4">
      <c r="C20034" s="319"/>
      <c r="D20034" s="319"/>
    </row>
    <row r="20035" spans="3:4">
      <c r="C20035" s="319"/>
      <c r="D20035" s="319"/>
    </row>
    <row r="20036" spans="3:4">
      <c r="C20036" s="319"/>
      <c r="D20036" s="319"/>
    </row>
    <row r="20037" spans="3:4">
      <c r="C20037" s="319"/>
      <c r="D20037" s="319"/>
    </row>
    <row r="20038" spans="3:4">
      <c r="C20038" s="319"/>
      <c r="D20038" s="319"/>
    </row>
    <row r="20039" spans="3:4">
      <c r="C20039" s="319"/>
      <c r="D20039" s="319"/>
    </row>
    <row r="20040" spans="3:4">
      <c r="C20040" s="319"/>
      <c r="D20040" s="319"/>
    </row>
    <row r="20041" spans="3:4">
      <c r="C20041" s="319"/>
      <c r="D20041" s="319"/>
    </row>
    <row r="20042" spans="3:4">
      <c r="C20042" s="319"/>
      <c r="D20042" s="319"/>
    </row>
    <row r="20043" spans="3:4">
      <c r="C20043" s="319"/>
      <c r="D20043" s="319"/>
    </row>
    <row r="20044" spans="3:4">
      <c r="C20044" s="319"/>
      <c r="D20044" s="319"/>
    </row>
    <row r="20045" spans="3:4">
      <c r="C20045" s="319"/>
      <c r="D20045" s="319"/>
    </row>
    <row r="20046" spans="3:4">
      <c r="C20046" s="319"/>
      <c r="D20046" s="319"/>
    </row>
    <row r="20047" spans="3:4">
      <c r="C20047" s="319"/>
      <c r="D20047" s="319"/>
    </row>
    <row r="20048" spans="3:4">
      <c r="C20048" s="319"/>
      <c r="D20048" s="319"/>
    </row>
    <row r="20049" spans="3:4">
      <c r="C20049" s="319"/>
      <c r="D20049" s="319"/>
    </row>
    <row r="20050" spans="3:4">
      <c r="C20050" s="319"/>
      <c r="D20050" s="319"/>
    </row>
    <row r="20051" spans="3:4">
      <c r="C20051" s="319"/>
      <c r="D20051" s="319"/>
    </row>
    <row r="20052" spans="3:4">
      <c r="C20052" s="319"/>
      <c r="D20052" s="319"/>
    </row>
    <row r="20053" spans="3:4">
      <c r="C20053" s="319"/>
      <c r="D20053" s="319"/>
    </row>
    <row r="20054" spans="3:4">
      <c r="C20054" s="319"/>
      <c r="D20054" s="319"/>
    </row>
    <row r="20055" spans="3:4">
      <c r="C20055" s="319"/>
      <c r="D20055" s="319"/>
    </row>
    <row r="20056" spans="3:4">
      <c r="C20056" s="319"/>
      <c r="D20056" s="319"/>
    </row>
    <row r="20057" spans="3:4">
      <c r="C20057" s="319"/>
      <c r="D20057" s="319"/>
    </row>
    <row r="20058" spans="3:4">
      <c r="C20058" s="319"/>
      <c r="D20058" s="319"/>
    </row>
    <row r="20059" spans="3:4">
      <c r="C20059" s="319"/>
      <c r="D20059" s="319"/>
    </row>
    <row r="20060" spans="3:4">
      <c r="C20060" s="319"/>
      <c r="D20060" s="319"/>
    </row>
    <row r="20061" spans="3:4">
      <c r="C20061" s="319"/>
      <c r="D20061" s="319"/>
    </row>
    <row r="20062" spans="3:4">
      <c r="C20062" s="319"/>
      <c r="D20062" s="319"/>
    </row>
    <row r="20063" spans="3:4">
      <c r="C20063" s="319"/>
      <c r="D20063" s="319"/>
    </row>
    <row r="20064" spans="3:4">
      <c r="C20064" s="319"/>
      <c r="D20064" s="319"/>
    </row>
    <row r="20065" spans="3:4">
      <c r="C20065" s="319"/>
      <c r="D20065" s="319"/>
    </row>
    <row r="20066" spans="3:4">
      <c r="C20066" s="319"/>
      <c r="D20066" s="319"/>
    </row>
    <row r="20067" spans="3:4">
      <c r="C20067" s="319"/>
      <c r="D20067" s="319"/>
    </row>
    <row r="20068" spans="3:4">
      <c r="C20068" s="319"/>
      <c r="D20068" s="319"/>
    </row>
    <row r="20069" spans="3:4">
      <c r="C20069" s="319"/>
      <c r="D20069" s="319"/>
    </row>
    <row r="20070" spans="3:4">
      <c r="C20070" s="319"/>
      <c r="D20070" s="319"/>
    </row>
    <row r="20071" spans="3:4">
      <c r="C20071" s="319"/>
      <c r="D20071" s="319"/>
    </row>
    <row r="20072" spans="3:4">
      <c r="C20072" s="319"/>
      <c r="D20072" s="319"/>
    </row>
    <row r="20073" spans="3:4">
      <c r="C20073" s="319"/>
      <c r="D20073" s="319"/>
    </row>
    <row r="20074" spans="3:4">
      <c r="C20074" s="319"/>
      <c r="D20074" s="319"/>
    </row>
    <row r="20075" spans="3:4">
      <c r="C20075" s="319"/>
      <c r="D20075" s="319"/>
    </row>
    <row r="20076" spans="3:4">
      <c r="C20076" s="319"/>
      <c r="D20076" s="319"/>
    </row>
    <row r="20077" spans="3:4">
      <c r="C20077" s="319"/>
      <c r="D20077" s="319"/>
    </row>
    <row r="20078" spans="3:4">
      <c r="C20078" s="319"/>
      <c r="D20078" s="319"/>
    </row>
    <row r="20079" spans="3:4">
      <c r="C20079" s="319"/>
      <c r="D20079" s="319"/>
    </row>
    <row r="20080" spans="3:4">
      <c r="C20080" s="319"/>
      <c r="D20080" s="319"/>
    </row>
    <row r="20081" spans="3:4">
      <c r="C20081" s="319"/>
      <c r="D20081" s="319"/>
    </row>
    <row r="20082" spans="3:4">
      <c r="C20082" s="319"/>
      <c r="D20082" s="319"/>
    </row>
    <row r="20083" spans="3:4">
      <c r="C20083" s="319"/>
      <c r="D20083" s="319"/>
    </row>
    <row r="20084" spans="3:4">
      <c r="C20084" s="319"/>
      <c r="D20084" s="319"/>
    </row>
    <row r="20085" spans="3:4">
      <c r="C20085" s="319"/>
      <c r="D20085" s="319"/>
    </row>
    <row r="20086" spans="3:4">
      <c r="C20086" s="319"/>
      <c r="D20086" s="319"/>
    </row>
    <row r="20087" spans="3:4">
      <c r="C20087" s="319"/>
      <c r="D20087" s="319"/>
    </row>
    <row r="20088" spans="3:4">
      <c r="C20088" s="319"/>
      <c r="D20088" s="319"/>
    </row>
    <row r="20089" spans="3:4">
      <c r="C20089" s="319"/>
      <c r="D20089" s="319"/>
    </row>
    <row r="20090" spans="3:4">
      <c r="C20090" s="319"/>
      <c r="D20090" s="319"/>
    </row>
    <row r="20091" spans="3:4">
      <c r="C20091" s="319"/>
      <c r="D20091" s="319"/>
    </row>
    <row r="20092" spans="3:4">
      <c r="C20092" s="319"/>
      <c r="D20092" s="319"/>
    </row>
    <row r="20093" spans="3:4">
      <c r="C20093" s="319"/>
      <c r="D20093" s="319"/>
    </row>
    <row r="20094" spans="3:4">
      <c r="C20094" s="319"/>
      <c r="D20094" s="319"/>
    </row>
    <row r="20095" spans="3:4">
      <c r="C20095" s="319"/>
      <c r="D20095" s="319"/>
    </row>
    <row r="20096" spans="3:4">
      <c r="C20096" s="319"/>
      <c r="D20096" s="319"/>
    </row>
    <row r="20097" spans="3:4">
      <c r="C20097" s="319"/>
      <c r="D20097" s="319"/>
    </row>
    <row r="20098" spans="3:4">
      <c r="C20098" s="319"/>
      <c r="D20098" s="319"/>
    </row>
    <row r="20099" spans="3:4">
      <c r="C20099" s="319"/>
      <c r="D20099" s="319"/>
    </row>
    <row r="20100" spans="3:4">
      <c r="C20100" s="319"/>
      <c r="D20100" s="319"/>
    </row>
    <row r="20101" spans="3:4">
      <c r="C20101" s="319"/>
      <c r="D20101" s="319"/>
    </row>
    <row r="20102" spans="3:4">
      <c r="C20102" s="319"/>
      <c r="D20102" s="319"/>
    </row>
    <row r="20103" spans="3:4">
      <c r="C20103" s="319"/>
      <c r="D20103" s="319"/>
    </row>
    <row r="20104" spans="3:4">
      <c r="C20104" s="319"/>
      <c r="D20104" s="319"/>
    </row>
    <row r="20105" spans="3:4">
      <c r="C20105" s="319"/>
      <c r="D20105" s="319"/>
    </row>
    <row r="20106" spans="3:4">
      <c r="C20106" s="319"/>
      <c r="D20106" s="319"/>
    </row>
    <row r="20107" spans="3:4">
      <c r="C20107" s="319"/>
      <c r="D20107" s="319"/>
    </row>
    <row r="20108" spans="3:4">
      <c r="C20108" s="319"/>
      <c r="D20108" s="319"/>
    </row>
    <row r="20109" spans="3:4">
      <c r="C20109" s="319"/>
      <c r="D20109" s="319"/>
    </row>
    <row r="20110" spans="3:4">
      <c r="C20110" s="319"/>
      <c r="D20110" s="319"/>
    </row>
    <row r="20111" spans="3:4">
      <c r="C20111" s="319"/>
      <c r="D20111" s="319"/>
    </row>
    <row r="20112" spans="3:4">
      <c r="C20112" s="319"/>
      <c r="D20112" s="319"/>
    </row>
    <row r="20113" spans="3:4">
      <c r="C20113" s="319"/>
      <c r="D20113" s="319"/>
    </row>
    <row r="20114" spans="3:4">
      <c r="C20114" s="319"/>
      <c r="D20114" s="319"/>
    </row>
    <row r="20115" spans="3:4">
      <c r="C20115" s="319"/>
      <c r="D20115" s="319"/>
    </row>
    <row r="20116" spans="3:4">
      <c r="C20116" s="319"/>
      <c r="D20116" s="319"/>
    </row>
    <row r="20117" spans="3:4">
      <c r="C20117" s="319"/>
      <c r="D20117" s="319"/>
    </row>
    <row r="20118" spans="3:4">
      <c r="C20118" s="319"/>
      <c r="D20118" s="319"/>
    </row>
    <row r="20119" spans="3:4">
      <c r="C20119" s="319"/>
      <c r="D20119" s="319"/>
    </row>
    <row r="20120" spans="3:4">
      <c r="C20120" s="319"/>
      <c r="D20120" s="319"/>
    </row>
    <row r="20121" spans="3:4">
      <c r="C20121" s="319"/>
      <c r="D20121" s="319"/>
    </row>
    <row r="20122" spans="3:4">
      <c r="C20122" s="319"/>
      <c r="D20122" s="319"/>
    </row>
    <row r="20123" spans="3:4">
      <c r="C20123" s="319"/>
      <c r="D20123" s="319"/>
    </row>
    <row r="20124" spans="3:4">
      <c r="C20124" s="319"/>
      <c r="D20124" s="319"/>
    </row>
    <row r="20125" spans="3:4">
      <c r="C20125" s="319"/>
      <c r="D20125" s="319"/>
    </row>
    <row r="20126" spans="3:4">
      <c r="C20126" s="319"/>
      <c r="D20126" s="319"/>
    </row>
    <row r="20127" spans="3:4">
      <c r="C20127" s="319"/>
      <c r="D20127" s="319"/>
    </row>
    <row r="20128" spans="3:4">
      <c r="C20128" s="319"/>
      <c r="D20128" s="319"/>
    </row>
    <row r="20129" spans="3:4">
      <c r="C20129" s="319"/>
      <c r="D20129" s="319"/>
    </row>
    <row r="20130" spans="3:4">
      <c r="C20130" s="319"/>
      <c r="D20130" s="319"/>
    </row>
    <row r="20131" spans="3:4">
      <c r="C20131" s="319"/>
      <c r="D20131" s="319"/>
    </row>
    <row r="20132" spans="3:4">
      <c r="C20132" s="319"/>
      <c r="D20132" s="319"/>
    </row>
    <row r="20133" spans="3:4">
      <c r="C20133" s="319"/>
      <c r="D20133" s="319"/>
    </row>
    <row r="20134" spans="3:4">
      <c r="C20134" s="319"/>
      <c r="D20134" s="319"/>
    </row>
    <row r="20135" spans="3:4">
      <c r="C20135" s="319"/>
      <c r="D20135" s="319"/>
    </row>
    <row r="20136" spans="3:4">
      <c r="C20136" s="319"/>
      <c r="D20136" s="319"/>
    </row>
    <row r="20137" spans="3:4">
      <c r="C20137" s="319"/>
      <c r="D20137" s="319"/>
    </row>
    <row r="20138" spans="3:4">
      <c r="C20138" s="319"/>
      <c r="D20138" s="319"/>
    </row>
    <row r="20139" spans="3:4">
      <c r="C20139" s="319"/>
      <c r="D20139" s="319"/>
    </row>
    <row r="20140" spans="3:4">
      <c r="C20140" s="319"/>
      <c r="D20140" s="319"/>
    </row>
    <row r="20141" spans="3:4">
      <c r="C20141" s="319"/>
      <c r="D20141" s="319"/>
    </row>
    <row r="20142" spans="3:4">
      <c r="C20142" s="319"/>
      <c r="D20142" s="319"/>
    </row>
    <row r="20143" spans="3:4">
      <c r="C20143" s="319"/>
      <c r="D20143" s="319"/>
    </row>
    <row r="20144" spans="3:4">
      <c r="C20144" s="319"/>
      <c r="D20144" s="319"/>
    </row>
    <row r="20145" spans="3:4">
      <c r="C20145" s="319"/>
      <c r="D20145" s="319"/>
    </row>
    <row r="20146" spans="3:4">
      <c r="C20146" s="319"/>
      <c r="D20146" s="319"/>
    </row>
    <row r="20147" spans="3:4">
      <c r="C20147" s="319"/>
      <c r="D20147" s="319"/>
    </row>
    <row r="20148" spans="3:4">
      <c r="C20148" s="319"/>
      <c r="D20148" s="319"/>
    </row>
    <row r="20149" spans="3:4">
      <c r="C20149" s="319"/>
      <c r="D20149" s="319"/>
    </row>
    <row r="20150" spans="3:4">
      <c r="C20150" s="319"/>
      <c r="D20150" s="319"/>
    </row>
    <row r="20151" spans="3:4">
      <c r="C20151" s="319"/>
      <c r="D20151" s="319"/>
    </row>
    <row r="20152" spans="3:4">
      <c r="C20152" s="319"/>
      <c r="D20152" s="319"/>
    </row>
    <row r="20153" spans="3:4">
      <c r="C20153" s="319"/>
      <c r="D20153" s="319"/>
    </row>
    <row r="20154" spans="3:4">
      <c r="C20154" s="319"/>
      <c r="D20154" s="319"/>
    </row>
    <row r="20155" spans="3:4">
      <c r="C20155" s="319"/>
      <c r="D20155" s="319"/>
    </row>
    <row r="20156" spans="3:4">
      <c r="C20156" s="319"/>
      <c r="D20156" s="319"/>
    </row>
    <row r="20157" spans="3:4">
      <c r="C20157" s="319"/>
      <c r="D20157" s="319"/>
    </row>
    <row r="20158" spans="3:4">
      <c r="C20158" s="319"/>
      <c r="D20158" s="319"/>
    </row>
    <row r="20159" spans="3:4">
      <c r="C20159" s="319"/>
      <c r="D20159" s="319"/>
    </row>
    <row r="20160" spans="3:4">
      <c r="C20160" s="319"/>
      <c r="D20160" s="319"/>
    </row>
    <row r="20161" spans="3:4">
      <c r="C20161" s="319"/>
      <c r="D20161" s="319"/>
    </row>
    <row r="20162" spans="3:4">
      <c r="C20162" s="319"/>
      <c r="D20162" s="319"/>
    </row>
    <row r="20163" spans="3:4">
      <c r="C20163" s="319"/>
      <c r="D20163" s="319"/>
    </row>
    <row r="20164" spans="3:4">
      <c r="C20164" s="319"/>
      <c r="D20164" s="319"/>
    </row>
    <row r="20165" spans="3:4">
      <c r="C20165" s="319"/>
      <c r="D20165" s="319"/>
    </row>
    <row r="20166" spans="3:4">
      <c r="C20166" s="319"/>
      <c r="D20166" s="319"/>
    </row>
    <row r="20167" spans="3:4">
      <c r="C20167" s="319"/>
      <c r="D20167" s="319"/>
    </row>
    <row r="20168" spans="3:4">
      <c r="C20168" s="319"/>
      <c r="D20168" s="319"/>
    </row>
    <row r="20169" spans="3:4">
      <c r="C20169" s="319"/>
      <c r="D20169" s="319"/>
    </row>
    <row r="20170" spans="3:4">
      <c r="C20170" s="319"/>
      <c r="D20170" s="319"/>
    </row>
    <row r="20171" spans="3:4">
      <c r="C20171" s="319"/>
      <c r="D20171" s="319"/>
    </row>
    <row r="20172" spans="3:4">
      <c r="C20172" s="319"/>
      <c r="D20172" s="319"/>
    </row>
    <row r="20173" spans="3:4">
      <c r="C20173" s="319"/>
      <c r="D20173" s="319"/>
    </row>
    <row r="20174" spans="3:4">
      <c r="C20174" s="319"/>
      <c r="D20174" s="319"/>
    </row>
    <row r="20175" spans="3:4">
      <c r="C20175" s="319"/>
      <c r="D20175" s="319"/>
    </row>
    <row r="20176" spans="3:4">
      <c r="C20176" s="319"/>
      <c r="D20176" s="319"/>
    </row>
    <row r="20177" spans="3:4">
      <c r="C20177" s="319"/>
      <c r="D20177" s="319"/>
    </row>
    <row r="20178" spans="3:4">
      <c r="C20178" s="319"/>
      <c r="D20178" s="319"/>
    </row>
    <row r="20179" spans="3:4">
      <c r="C20179" s="319"/>
      <c r="D20179" s="319"/>
    </row>
    <row r="20180" spans="3:4">
      <c r="C20180" s="319"/>
      <c r="D20180" s="319"/>
    </row>
    <row r="20181" spans="3:4">
      <c r="C20181" s="319"/>
      <c r="D20181" s="319"/>
    </row>
    <row r="20182" spans="3:4">
      <c r="C20182" s="319"/>
      <c r="D20182" s="319"/>
    </row>
    <row r="20183" spans="3:4">
      <c r="C20183" s="319"/>
      <c r="D20183" s="319"/>
    </row>
    <row r="20184" spans="3:4">
      <c r="C20184" s="319"/>
      <c r="D20184" s="319"/>
    </row>
    <row r="20185" spans="3:4">
      <c r="C20185" s="319"/>
      <c r="D20185" s="319"/>
    </row>
    <row r="20186" spans="3:4">
      <c r="C20186" s="319"/>
      <c r="D20186" s="319"/>
    </row>
    <row r="20187" spans="3:4">
      <c r="C20187" s="319"/>
      <c r="D20187" s="319"/>
    </row>
    <row r="20188" spans="3:4">
      <c r="C20188" s="319"/>
      <c r="D20188" s="319"/>
    </row>
    <row r="20189" spans="3:4">
      <c r="C20189" s="319"/>
      <c r="D20189" s="319"/>
    </row>
    <row r="20190" spans="3:4">
      <c r="C20190" s="319"/>
      <c r="D20190" s="319"/>
    </row>
    <row r="20191" spans="3:4">
      <c r="C20191" s="319"/>
      <c r="D20191" s="319"/>
    </row>
    <row r="20192" spans="3:4">
      <c r="C20192" s="319"/>
      <c r="D20192" s="319"/>
    </row>
    <row r="20193" spans="3:4">
      <c r="C20193" s="319"/>
      <c r="D20193" s="319"/>
    </row>
    <row r="20194" spans="3:4">
      <c r="C20194" s="319"/>
      <c r="D20194" s="319"/>
    </row>
    <row r="20195" spans="3:4">
      <c r="C20195" s="319"/>
      <c r="D20195" s="319"/>
    </row>
    <row r="20196" spans="3:4">
      <c r="C20196" s="319"/>
      <c r="D20196" s="319"/>
    </row>
    <row r="20197" spans="3:4">
      <c r="C20197" s="319"/>
      <c r="D20197" s="319"/>
    </row>
    <row r="20198" spans="3:4">
      <c r="C20198" s="319"/>
      <c r="D20198" s="319"/>
    </row>
    <row r="20199" spans="3:4">
      <c r="C20199" s="319"/>
      <c r="D20199" s="319"/>
    </row>
    <row r="20200" spans="3:4">
      <c r="C20200" s="319"/>
      <c r="D20200" s="319"/>
    </row>
    <row r="20201" spans="3:4">
      <c r="C20201" s="319"/>
      <c r="D20201" s="319"/>
    </row>
    <row r="20202" spans="3:4">
      <c r="C20202" s="319"/>
      <c r="D20202" s="319"/>
    </row>
    <row r="20203" spans="3:4">
      <c r="C20203" s="319"/>
      <c r="D20203" s="319"/>
    </row>
    <row r="20204" spans="3:4">
      <c r="C20204" s="319"/>
      <c r="D20204" s="319"/>
    </row>
    <row r="20205" spans="3:4">
      <c r="C20205" s="319"/>
      <c r="D20205" s="319"/>
    </row>
    <row r="20206" spans="3:4">
      <c r="C20206" s="319"/>
      <c r="D20206" s="319"/>
    </row>
    <row r="20207" spans="3:4">
      <c r="C20207" s="319"/>
      <c r="D20207" s="319"/>
    </row>
    <row r="20208" spans="3:4">
      <c r="C20208" s="319"/>
      <c r="D20208" s="319"/>
    </row>
    <row r="20209" spans="3:4">
      <c r="C20209" s="319"/>
      <c r="D20209" s="319"/>
    </row>
    <row r="20210" spans="3:4">
      <c r="C20210" s="319"/>
      <c r="D20210" s="319"/>
    </row>
    <row r="20211" spans="3:4">
      <c r="C20211" s="319"/>
      <c r="D20211" s="319"/>
    </row>
    <row r="20212" spans="3:4">
      <c r="C20212" s="319"/>
      <c r="D20212" s="319"/>
    </row>
    <row r="20213" spans="3:4">
      <c r="C20213" s="319"/>
      <c r="D20213" s="319"/>
    </row>
    <row r="20214" spans="3:4">
      <c r="C20214" s="319"/>
      <c r="D20214" s="319"/>
    </row>
    <row r="20215" spans="3:4">
      <c r="C20215" s="319"/>
      <c r="D20215" s="319"/>
    </row>
    <row r="20216" spans="3:4">
      <c r="C20216" s="319"/>
      <c r="D20216" s="319"/>
    </row>
    <row r="20217" spans="3:4">
      <c r="C20217" s="319"/>
      <c r="D20217" s="319"/>
    </row>
    <row r="20218" spans="3:4">
      <c r="C20218" s="319"/>
      <c r="D20218" s="319"/>
    </row>
    <row r="20219" spans="3:4">
      <c r="C20219" s="319"/>
      <c r="D20219" s="319"/>
    </row>
    <row r="20220" spans="3:4">
      <c r="C20220" s="319"/>
      <c r="D20220" s="319"/>
    </row>
    <row r="20221" spans="3:4">
      <c r="C20221" s="319"/>
      <c r="D20221" s="319"/>
    </row>
    <row r="20222" spans="3:4">
      <c r="C20222" s="319"/>
      <c r="D20222" s="319"/>
    </row>
    <row r="20223" spans="3:4">
      <c r="C20223" s="319"/>
      <c r="D20223" s="319"/>
    </row>
    <row r="20224" spans="3:4">
      <c r="C20224" s="319"/>
      <c r="D20224" s="319"/>
    </row>
    <row r="20225" spans="3:4">
      <c r="C20225" s="319"/>
      <c r="D20225" s="319"/>
    </row>
    <row r="20226" spans="3:4">
      <c r="C20226" s="319"/>
      <c r="D20226" s="319"/>
    </row>
    <row r="20227" spans="3:4">
      <c r="C20227" s="319"/>
      <c r="D20227" s="319"/>
    </row>
    <row r="20228" spans="3:4">
      <c r="C20228" s="319"/>
      <c r="D20228" s="319"/>
    </row>
    <row r="20229" spans="3:4">
      <c r="C20229" s="319"/>
      <c r="D20229" s="319"/>
    </row>
    <row r="20230" spans="3:4">
      <c r="C20230" s="319"/>
      <c r="D20230" s="319"/>
    </row>
    <row r="20231" spans="3:4">
      <c r="C20231" s="319"/>
      <c r="D20231" s="319"/>
    </row>
    <row r="20232" spans="3:4">
      <c r="C20232" s="319"/>
      <c r="D20232" s="319"/>
    </row>
    <row r="20233" spans="3:4">
      <c r="C20233" s="319"/>
      <c r="D20233" s="319"/>
    </row>
    <row r="20234" spans="3:4">
      <c r="C20234" s="319"/>
      <c r="D20234" s="319"/>
    </row>
    <row r="20235" spans="3:4">
      <c r="C20235" s="319"/>
      <c r="D20235" s="319"/>
    </row>
    <row r="20236" spans="3:4">
      <c r="C20236" s="319"/>
      <c r="D20236" s="319"/>
    </row>
    <row r="20237" spans="3:4">
      <c r="C20237" s="319"/>
      <c r="D20237" s="319"/>
    </row>
    <row r="20238" spans="3:4">
      <c r="C20238" s="319"/>
      <c r="D20238" s="319"/>
    </row>
    <row r="20239" spans="3:4">
      <c r="C20239" s="319"/>
      <c r="D20239" s="319"/>
    </row>
    <row r="20240" spans="3:4">
      <c r="C20240" s="319"/>
      <c r="D20240" s="319"/>
    </row>
    <row r="20241" spans="3:4">
      <c r="C20241" s="319"/>
      <c r="D20241" s="319"/>
    </row>
    <row r="20242" spans="3:4">
      <c r="C20242" s="319"/>
      <c r="D20242" s="319"/>
    </row>
    <row r="20243" spans="3:4">
      <c r="C20243" s="319"/>
      <c r="D20243" s="319"/>
    </row>
    <row r="20244" spans="3:4">
      <c r="C20244" s="319"/>
      <c r="D20244" s="319"/>
    </row>
    <row r="20245" spans="3:4">
      <c r="C20245" s="319"/>
      <c r="D20245" s="319"/>
    </row>
    <row r="20246" spans="3:4">
      <c r="C20246" s="319"/>
      <c r="D20246" s="319"/>
    </row>
    <row r="20247" spans="3:4">
      <c r="C20247" s="319"/>
      <c r="D20247" s="319"/>
    </row>
    <row r="20248" spans="3:4">
      <c r="C20248" s="319"/>
      <c r="D20248" s="319"/>
    </row>
    <row r="20249" spans="3:4">
      <c r="C20249" s="319"/>
      <c r="D20249" s="319"/>
    </row>
    <row r="20250" spans="3:4">
      <c r="C20250" s="319"/>
      <c r="D20250" s="319"/>
    </row>
    <row r="20251" spans="3:4">
      <c r="C20251" s="319"/>
      <c r="D20251" s="319"/>
    </row>
    <row r="20252" spans="3:4">
      <c r="C20252" s="319"/>
      <c r="D20252" s="319"/>
    </row>
    <row r="20253" spans="3:4">
      <c r="C20253" s="319"/>
      <c r="D20253" s="319"/>
    </row>
    <row r="20254" spans="3:4">
      <c r="C20254" s="319"/>
      <c r="D20254" s="319"/>
    </row>
    <row r="20255" spans="3:4">
      <c r="C20255" s="319"/>
      <c r="D20255" s="319"/>
    </row>
    <row r="20256" spans="3:4">
      <c r="C20256" s="319"/>
      <c r="D20256" s="319"/>
    </row>
    <row r="20257" spans="3:4">
      <c r="C20257" s="319"/>
      <c r="D20257" s="319"/>
    </row>
    <row r="20258" spans="3:4">
      <c r="C20258" s="319"/>
      <c r="D20258" s="319"/>
    </row>
    <row r="20259" spans="3:4">
      <c r="C20259" s="319"/>
      <c r="D20259" s="319"/>
    </row>
    <row r="20260" spans="3:4">
      <c r="C20260" s="319"/>
      <c r="D20260" s="319"/>
    </row>
    <row r="20261" spans="3:4">
      <c r="C20261" s="319"/>
      <c r="D20261" s="319"/>
    </row>
    <row r="20262" spans="3:4">
      <c r="C20262" s="319"/>
      <c r="D20262" s="319"/>
    </row>
    <row r="20263" spans="3:4">
      <c r="C20263" s="319"/>
      <c r="D20263" s="319"/>
    </row>
    <row r="20264" spans="3:4">
      <c r="C20264" s="319"/>
      <c r="D20264" s="319"/>
    </row>
    <row r="20265" spans="3:4">
      <c r="C20265" s="319"/>
      <c r="D20265" s="319"/>
    </row>
    <row r="20266" spans="3:4">
      <c r="C20266" s="319"/>
      <c r="D20266" s="319"/>
    </row>
    <row r="20267" spans="3:4">
      <c r="C20267" s="319"/>
      <c r="D20267" s="319"/>
    </row>
    <row r="20268" spans="3:4">
      <c r="C20268" s="319"/>
      <c r="D20268" s="319"/>
    </row>
    <row r="20269" spans="3:4">
      <c r="C20269" s="319"/>
      <c r="D20269" s="319"/>
    </row>
    <row r="20270" spans="3:4">
      <c r="C20270" s="319"/>
      <c r="D20270" s="319"/>
    </row>
    <row r="20271" spans="3:4">
      <c r="C20271" s="319"/>
      <c r="D20271" s="319"/>
    </row>
    <row r="20272" spans="3:4">
      <c r="C20272" s="319"/>
      <c r="D20272" s="319"/>
    </row>
    <row r="20273" spans="3:4">
      <c r="C20273" s="319"/>
      <c r="D20273" s="319"/>
    </row>
    <row r="20274" spans="3:4">
      <c r="C20274" s="319"/>
      <c r="D20274" s="319"/>
    </row>
    <row r="20275" spans="3:4">
      <c r="C20275" s="319"/>
      <c r="D20275" s="319"/>
    </row>
    <row r="20276" spans="3:4">
      <c r="C20276" s="319"/>
      <c r="D20276" s="319"/>
    </row>
    <row r="20277" spans="3:4">
      <c r="C20277" s="319"/>
      <c r="D20277" s="319"/>
    </row>
    <row r="20278" spans="3:4">
      <c r="C20278" s="319"/>
      <c r="D20278" s="319"/>
    </row>
    <row r="20279" spans="3:4">
      <c r="C20279" s="319"/>
      <c r="D20279" s="319"/>
    </row>
    <row r="20280" spans="3:4">
      <c r="C20280" s="319"/>
      <c r="D20280" s="319"/>
    </row>
    <row r="20281" spans="3:4">
      <c r="C20281" s="319"/>
      <c r="D20281" s="319"/>
    </row>
    <row r="20282" spans="3:4">
      <c r="C20282" s="319"/>
      <c r="D20282" s="319"/>
    </row>
    <row r="20283" spans="3:4">
      <c r="C20283" s="319"/>
      <c r="D20283" s="319"/>
    </row>
    <row r="20284" spans="3:4">
      <c r="C20284" s="319"/>
      <c r="D20284" s="319"/>
    </row>
    <row r="20285" spans="3:4">
      <c r="C20285" s="319"/>
      <c r="D20285" s="319"/>
    </row>
    <row r="20286" spans="3:4">
      <c r="C20286" s="319"/>
      <c r="D20286" s="319"/>
    </row>
    <row r="20287" spans="3:4">
      <c r="C20287" s="319"/>
      <c r="D20287" s="319"/>
    </row>
    <row r="20288" spans="3:4">
      <c r="C20288" s="319"/>
      <c r="D20288" s="319"/>
    </row>
    <row r="20289" spans="3:4">
      <c r="C20289" s="319"/>
      <c r="D20289" s="319"/>
    </row>
    <row r="20290" spans="3:4">
      <c r="C20290" s="319"/>
      <c r="D20290" s="319"/>
    </row>
    <row r="20291" spans="3:4">
      <c r="C20291" s="319"/>
      <c r="D20291" s="319"/>
    </row>
    <row r="20292" spans="3:4">
      <c r="C20292" s="319"/>
      <c r="D20292" s="319"/>
    </row>
    <row r="20293" spans="3:4">
      <c r="C20293" s="319"/>
      <c r="D20293" s="319"/>
    </row>
    <row r="20294" spans="3:4">
      <c r="C20294" s="319"/>
      <c r="D20294" s="319"/>
    </row>
    <row r="20295" spans="3:4">
      <c r="C20295" s="319"/>
      <c r="D20295" s="319"/>
    </row>
    <row r="20296" spans="3:4">
      <c r="C20296" s="319"/>
      <c r="D20296" s="319"/>
    </row>
    <row r="20297" spans="3:4">
      <c r="C20297" s="319"/>
      <c r="D20297" s="319"/>
    </row>
    <row r="20298" spans="3:4">
      <c r="C20298" s="319"/>
      <c r="D20298" s="319"/>
    </row>
    <row r="20299" spans="3:4">
      <c r="C20299" s="319"/>
      <c r="D20299" s="319"/>
    </row>
    <row r="20300" spans="3:4">
      <c r="C20300" s="319"/>
      <c r="D20300" s="319"/>
    </row>
    <row r="20301" spans="3:4">
      <c r="C20301" s="319"/>
      <c r="D20301" s="319"/>
    </row>
    <row r="20302" spans="3:4">
      <c r="C20302" s="319"/>
      <c r="D20302" s="319"/>
    </row>
    <row r="20303" spans="3:4">
      <c r="C20303" s="319"/>
      <c r="D20303" s="319"/>
    </row>
    <row r="20304" spans="3:4">
      <c r="C20304" s="319"/>
      <c r="D20304" s="319"/>
    </row>
    <row r="20305" spans="3:4">
      <c r="C20305" s="319"/>
      <c r="D20305" s="319"/>
    </row>
    <row r="20306" spans="3:4">
      <c r="C20306" s="319"/>
      <c r="D20306" s="319"/>
    </row>
    <row r="20307" spans="3:4">
      <c r="C20307" s="319"/>
      <c r="D20307" s="319"/>
    </row>
    <row r="20308" spans="3:4">
      <c r="C20308" s="319"/>
      <c r="D20308" s="319"/>
    </row>
    <row r="20309" spans="3:4">
      <c r="C20309" s="319"/>
      <c r="D20309" s="319"/>
    </row>
    <row r="20310" spans="3:4">
      <c r="C20310" s="319"/>
      <c r="D20310" s="319"/>
    </row>
    <row r="20311" spans="3:4">
      <c r="C20311" s="319"/>
      <c r="D20311" s="319"/>
    </row>
    <row r="20312" spans="3:4">
      <c r="C20312" s="319"/>
      <c r="D20312" s="319"/>
    </row>
    <row r="20313" spans="3:4">
      <c r="C20313" s="319"/>
      <c r="D20313" s="319"/>
    </row>
    <row r="20314" spans="3:4">
      <c r="C20314" s="319"/>
      <c r="D20314" s="319"/>
    </row>
    <row r="20315" spans="3:4">
      <c r="C20315" s="319"/>
      <c r="D20315" s="319"/>
    </row>
    <row r="20316" spans="3:4">
      <c r="C20316" s="319"/>
      <c r="D20316" s="319"/>
    </row>
    <row r="20317" spans="3:4">
      <c r="C20317" s="319"/>
      <c r="D20317" s="319"/>
    </row>
    <row r="20318" spans="3:4">
      <c r="C20318" s="319"/>
      <c r="D20318" s="319"/>
    </row>
    <row r="20319" spans="3:4">
      <c r="C20319" s="319"/>
      <c r="D20319" s="319"/>
    </row>
    <row r="20320" spans="3:4">
      <c r="C20320" s="319"/>
      <c r="D20320" s="319"/>
    </row>
    <row r="20321" spans="3:4">
      <c r="C20321" s="319"/>
      <c r="D20321" s="319"/>
    </row>
    <row r="20322" spans="3:4">
      <c r="C20322" s="319"/>
      <c r="D20322" s="319"/>
    </row>
    <row r="20323" spans="3:4">
      <c r="C20323" s="319"/>
      <c r="D20323" s="319"/>
    </row>
    <row r="20324" spans="3:4">
      <c r="C20324" s="319"/>
      <c r="D20324" s="319"/>
    </row>
    <row r="20325" spans="3:4">
      <c r="C20325" s="319"/>
      <c r="D20325" s="319"/>
    </row>
    <row r="20326" spans="3:4">
      <c r="C20326" s="319"/>
      <c r="D20326" s="319"/>
    </row>
    <row r="20327" spans="3:4">
      <c r="C20327" s="319"/>
      <c r="D20327" s="319"/>
    </row>
    <row r="20328" spans="3:4">
      <c r="C20328" s="319"/>
      <c r="D20328" s="319"/>
    </row>
    <row r="20329" spans="3:4">
      <c r="C20329" s="319"/>
      <c r="D20329" s="319"/>
    </row>
    <row r="20330" spans="3:4">
      <c r="C20330" s="319"/>
      <c r="D20330" s="319"/>
    </row>
    <row r="20331" spans="3:4">
      <c r="C20331" s="319"/>
      <c r="D20331" s="319"/>
    </row>
    <row r="20332" spans="3:4">
      <c r="C20332" s="319"/>
      <c r="D20332" s="319"/>
    </row>
    <row r="20333" spans="3:4">
      <c r="C20333" s="319"/>
      <c r="D20333" s="319"/>
    </row>
    <row r="20334" spans="3:4">
      <c r="C20334" s="319"/>
      <c r="D20334" s="319"/>
    </row>
    <row r="20335" spans="3:4">
      <c r="C20335" s="319"/>
      <c r="D20335" s="319"/>
    </row>
    <row r="20336" spans="3:4">
      <c r="C20336" s="319"/>
      <c r="D20336" s="319"/>
    </row>
    <row r="20337" spans="3:4">
      <c r="C20337" s="319"/>
      <c r="D20337" s="319"/>
    </row>
    <row r="20338" spans="3:4">
      <c r="C20338" s="319"/>
      <c r="D20338" s="319"/>
    </row>
    <row r="20339" spans="3:4">
      <c r="C20339" s="319"/>
      <c r="D20339" s="319"/>
    </row>
    <row r="20340" spans="3:4">
      <c r="C20340" s="319"/>
      <c r="D20340" s="319"/>
    </row>
    <row r="20341" spans="3:4">
      <c r="C20341" s="319"/>
      <c r="D20341" s="319"/>
    </row>
    <row r="20342" spans="3:4">
      <c r="C20342" s="319"/>
      <c r="D20342" s="319"/>
    </row>
    <row r="20343" spans="3:4">
      <c r="C20343" s="319"/>
      <c r="D20343" s="319"/>
    </row>
    <row r="20344" spans="3:4">
      <c r="C20344" s="319"/>
      <c r="D20344" s="319"/>
    </row>
    <row r="20345" spans="3:4">
      <c r="C20345" s="319"/>
      <c r="D20345" s="319"/>
    </row>
    <row r="20346" spans="3:4">
      <c r="C20346" s="319"/>
      <c r="D20346" s="319"/>
    </row>
    <row r="20347" spans="3:4">
      <c r="C20347" s="319"/>
      <c r="D20347" s="319"/>
    </row>
    <row r="20348" spans="3:4">
      <c r="C20348" s="319"/>
      <c r="D20348" s="319"/>
    </row>
    <row r="20349" spans="3:4">
      <c r="C20349" s="319"/>
      <c r="D20349" s="319"/>
    </row>
    <row r="20350" spans="3:4">
      <c r="C20350" s="319"/>
      <c r="D20350" s="319"/>
    </row>
    <row r="20351" spans="3:4">
      <c r="C20351" s="319"/>
      <c r="D20351" s="319"/>
    </row>
    <row r="20352" spans="3:4">
      <c r="C20352" s="319"/>
      <c r="D20352" s="319"/>
    </row>
    <row r="20353" spans="3:4">
      <c r="C20353" s="319"/>
      <c r="D20353" s="319"/>
    </row>
    <row r="20354" spans="3:4">
      <c r="C20354" s="319"/>
      <c r="D20354" s="319"/>
    </row>
    <row r="20355" spans="3:4">
      <c r="C20355" s="319"/>
      <c r="D20355" s="319"/>
    </row>
    <row r="20356" spans="3:4">
      <c r="C20356" s="319"/>
      <c r="D20356" s="319"/>
    </row>
    <row r="20357" spans="3:4">
      <c r="C20357" s="319"/>
      <c r="D20357" s="319"/>
    </row>
    <row r="20358" spans="3:4">
      <c r="C20358" s="319"/>
      <c r="D20358" s="319"/>
    </row>
    <row r="20359" spans="3:4">
      <c r="C20359" s="319"/>
      <c r="D20359" s="319"/>
    </row>
    <row r="20360" spans="3:4">
      <c r="C20360" s="319"/>
      <c r="D20360" s="319"/>
    </row>
    <row r="20361" spans="3:4">
      <c r="C20361" s="319"/>
      <c r="D20361" s="319"/>
    </row>
    <row r="20362" spans="3:4">
      <c r="C20362" s="319"/>
      <c r="D20362" s="319"/>
    </row>
    <row r="20363" spans="3:4">
      <c r="C20363" s="319"/>
      <c r="D20363" s="319"/>
    </row>
    <row r="20364" spans="3:4">
      <c r="C20364" s="319"/>
      <c r="D20364" s="319"/>
    </row>
    <row r="20365" spans="3:4">
      <c r="C20365" s="319"/>
      <c r="D20365" s="319"/>
    </row>
    <row r="20366" spans="3:4">
      <c r="C20366" s="319"/>
      <c r="D20366" s="319"/>
    </row>
    <row r="20367" spans="3:4">
      <c r="C20367" s="319"/>
      <c r="D20367" s="319"/>
    </row>
    <row r="20368" spans="3:4">
      <c r="C20368" s="319"/>
      <c r="D20368" s="319"/>
    </row>
    <row r="20369" spans="3:4">
      <c r="C20369" s="319"/>
      <c r="D20369" s="319"/>
    </row>
    <row r="20370" spans="3:4">
      <c r="C20370" s="319"/>
      <c r="D20370" s="319"/>
    </row>
    <row r="20371" spans="3:4">
      <c r="C20371" s="319"/>
      <c r="D20371" s="319"/>
    </row>
    <row r="20372" spans="3:4">
      <c r="C20372" s="319"/>
      <c r="D20372" s="319"/>
    </row>
    <row r="20373" spans="3:4">
      <c r="C20373" s="319"/>
      <c r="D20373" s="319"/>
    </row>
    <row r="20374" spans="3:4">
      <c r="C20374" s="319"/>
      <c r="D20374" s="319"/>
    </row>
    <row r="20375" spans="3:4">
      <c r="C20375" s="319"/>
      <c r="D20375" s="319"/>
    </row>
    <row r="20376" spans="3:4">
      <c r="C20376" s="319"/>
      <c r="D20376" s="319"/>
    </row>
    <row r="20377" spans="3:4">
      <c r="C20377" s="319"/>
      <c r="D20377" s="319"/>
    </row>
    <row r="20378" spans="3:4">
      <c r="C20378" s="319"/>
      <c r="D20378" s="319"/>
    </row>
    <row r="20379" spans="3:4">
      <c r="C20379" s="319"/>
      <c r="D20379" s="319"/>
    </row>
    <row r="20380" spans="3:4">
      <c r="C20380" s="319"/>
      <c r="D20380" s="319"/>
    </row>
    <row r="20381" spans="3:4">
      <c r="C20381" s="319"/>
      <c r="D20381" s="319"/>
    </row>
    <row r="20382" spans="3:4">
      <c r="C20382" s="319"/>
      <c r="D20382" s="319"/>
    </row>
    <row r="20383" spans="3:4">
      <c r="C20383" s="319"/>
      <c r="D20383" s="319"/>
    </row>
    <row r="20384" spans="3:4">
      <c r="C20384" s="319"/>
      <c r="D20384" s="319"/>
    </row>
    <row r="20385" spans="3:4">
      <c r="C20385" s="319"/>
      <c r="D20385" s="319"/>
    </row>
    <row r="20386" spans="3:4">
      <c r="C20386" s="319"/>
      <c r="D20386" s="319"/>
    </row>
    <row r="20387" spans="3:4">
      <c r="C20387" s="319"/>
      <c r="D20387" s="319"/>
    </row>
    <row r="20388" spans="3:4">
      <c r="C20388" s="319"/>
      <c r="D20388" s="319"/>
    </row>
    <row r="20389" spans="3:4">
      <c r="C20389" s="319"/>
      <c r="D20389" s="319"/>
    </row>
    <row r="20390" spans="3:4">
      <c r="C20390" s="319"/>
      <c r="D20390" s="319"/>
    </row>
    <row r="20391" spans="3:4">
      <c r="C20391" s="319"/>
      <c r="D20391" s="319"/>
    </row>
    <row r="20392" spans="3:4">
      <c r="C20392" s="319"/>
      <c r="D20392" s="319"/>
    </row>
    <row r="20393" spans="3:4">
      <c r="C20393" s="319"/>
      <c r="D20393" s="319"/>
    </row>
    <row r="20394" spans="3:4">
      <c r="C20394" s="319"/>
      <c r="D20394" s="319"/>
    </row>
    <row r="20395" spans="3:4">
      <c r="C20395" s="319"/>
      <c r="D20395" s="319"/>
    </row>
    <row r="20396" spans="3:4">
      <c r="C20396" s="319"/>
      <c r="D20396" s="319"/>
    </row>
    <row r="20397" spans="3:4">
      <c r="C20397" s="319"/>
      <c r="D20397" s="319"/>
    </row>
    <row r="20398" spans="3:4">
      <c r="C20398" s="319"/>
      <c r="D20398" s="319"/>
    </row>
    <row r="20399" spans="3:4">
      <c r="C20399" s="319"/>
      <c r="D20399" s="319"/>
    </row>
    <row r="20400" spans="3:4">
      <c r="C20400" s="319"/>
      <c r="D20400" s="319"/>
    </row>
    <row r="20401" spans="3:4">
      <c r="C20401" s="319"/>
      <c r="D20401" s="319"/>
    </row>
    <row r="20402" spans="3:4">
      <c r="C20402" s="319"/>
      <c r="D20402" s="319"/>
    </row>
    <row r="20403" spans="3:4">
      <c r="C20403" s="319"/>
      <c r="D20403" s="319"/>
    </row>
    <row r="20404" spans="3:4">
      <c r="C20404" s="319"/>
      <c r="D20404" s="319"/>
    </row>
    <row r="20405" spans="3:4">
      <c r="C20405" s="319"/>
      <c r="D20405" s="319"/>
    </row>
    <row r="20406" spans="3:4">
      <c r="C20406" s="319"/>
      <c r="D20406" s="319"/>
    </row>
    <row r="20407" spans="3:4">
      <c r="C20407" s="319"/>
      <c r="D20407" s="319"/>
    </row>
    <row r="20408" spans="3:4">
      <c r="C20408" s="319"/>
      <c r="D20408" s="319"/>
    </row>
    <row r="20409" spans="3:4">
      <c r="C20409" s="319"/>
      <c r="D20409" s="319"/>
    </row>
    <row r="20410" spans="3:4">
      <c r="C20410" s="319"/>
      <c r="D20410" s="319"/>
    </row>
    <row r="20411" spans="3:4">
      <c r="C20411" s="319"/>
      <c r="D20411" s="319"/>
    </row>
    <row r="20412" spans="3:4">
      <c r="C20412" s="319"/>
      <c r="D20412" s="319"/>
    </row>
    <row r="20413" spans="3:4">
      <c r="C20413" s="319"/>
      <c r="D20413" s="319"/>
    </row>
    <row r="20414" spans="3:4">
      <c r="C20414" s="319"/>
      <c r="D20414" s="319"/>
    </row>
    <row r="20415" spans="3:4">
      <c r="C20415" s="319"/>
      <c r="D20415" s="319"/>
    </row>
    <row r="20416" spans="3:4">
      <c r="C20416" s="319"/>
      <c r="D20416" s="319"/>
    </row>
    <row r="20417" spans="3:4">
      <c r="C20417" s="319"/>
      <c r="D20417" s="319"/>
    </row>
    <row r="20418" spans="3:4">
      <c r="C20418" s="319"/>
      <c r="D20418" s="319"/>
    </row>
    <row r="20419" spans="3:4">
      <c r="C20419" s="319"/>
      <c r="D20419" s="319"/>
    </row>
    <row r="20420" spans="3:4">
      <c r="C20420" s="319"/>
      <c r="D20420" s="319"/>
    </row>
    <row r="20421" spans="3:4">
      <c r="C20421" s="319"/>
      <c r="D20421" s="319"/>
    </row>
    <row r="20422" spans="3:4">
      <c r="C20422" s="319"/>
      <c r="D20422" s="319"/>
    </row>
    <row r="20423" spans="3:4">
      <c r="C20423" s="319"/>
      <c r="D20423" s="319"/>
    </row>
    <row r="20424" spans="3:4">
      <c r="C20424" s="319"/>
      <c r="D20424" s="319"/>
    </row>
    <row r="20425" spans="3:4">
      <c r="C20425" s="319"/>
      <c r="D20425" s="319"/>
    </row>
    <row r="20426" spans="3:4">
      <c r="C20426" s="319"/>
      <c r="D20426" s="319"/>
    </row>
    <row r="20427" spans="3:4">
      <c r="C20427" s="319"/>
      <c r="D20427" s="319"/>
    </row>
    <row r="20428" spans="3:4">
      <c r="C20428" s="319"/>
      <c r="D20428" s="319"/>
    </row>
    <row r="20429" spans="3:4">
      <c r="C20429" s="319"/>
      <c r="D20429" s="319"/>
    </row>
    <row r="20430" spans="3:4">
      <c r="C20430" s="319"/>
      <c r="D20430" s="319"/>
    </row>
    <row r="20431" spans="3:4">
      <c r="C20431" s="319"/>
      <c r="D20431" s="319"/>
    </row>
    <row r="20432" spans="3:4">
      <c r="C20432" s="319"/>
      <c r="D20432" s="319"/>
    </row>
    <row r="20433" spans="3:4">
      <c r="C20433" s="319"/>
      <c r="D20433" s="319"/>
    </row>
    <row r="20434" spans="3:4">
      <c r="C20434" s="319"/>
      <c r="D20434" s="319"/>
    </row>
    <row r="20435" spans="3:4">
      <c r="C20435" s="319"/>
      <c r="D20435" s="319"/>
    </row>
    <row r="20436" spans="3:4">
      <c r="C20436" s="319"/>
      <c r="D20436" s="319"/>
    </row>
    <row r="20437" spans="3:4">
      <c r="C20437" s="319"/>
      <c r="D20437" s="319"/>
    </row>
    <row r="20438" spans="3:4">
      <c r="C20438" s="319"/>
      <c r="D20438" s="319"/>
    </row>
    <row r="20439" spans="3:4">
      <c r="C20439" s="319"/>
      <c r="D20439" s="319"/>
    </row>
    <row r="20440" spans="3:4">
      <c r="C20440" s="319"/>
      <c r="D20440" s="319"/>
    </row>
    <row r="20441" spans="3:4">
      <c r="C20441" s="319"/>
      <c r="D20441" s="319"/>
    </row>
    <row r="20442" spans="3:4">
      <c r="C20442" s="319"/>
      <c r="D20442" s="319"/>
    </row>
    <row r="20443" spans="3:4">
      <c r="C20443" s="319"/>
      <c r="D20443" s="319"/>
    </row>
    <row r="20444" spans="3:4">
      <c r="C20444" s="319"/>
      <c r="D20444" s="319"/>
    </row>
    <row r="20445" spans="3:4">
      <c r="C20445" s="319"/>
      <c r="D20445" s="319"/>
    </row>
    <row r="20446" spans="3:4">
      <c r="C20446" s="319"/>
      <c r="D20446" s="319"/>
    </row>
    <row r="20447" spans="3:4">
      <c r="C20447" s="319"/>
      <c r="D20447" s="319"/>
    </row>
    <row r="20448" spans="3:4">
      <c r="C20448" s="319"/>
      <c r="D20448" s="319"/>
    </row>
    <row r="20449" spans="3:4">
      <c r="C20449" s="319"/>
      <c r="D20449" s="319"/>
    </row>
    <row r="20450" spans="3:4">
      <c r="C20450" s="319"/>
      <c r="D20450" s="319"/>
    </row>
    <row r="20451" spans="3:4">
      <c r="C20451" s="319"/>
      <c r="D20451" s="319"/>
    </row>
    <row r="20452" spans="3:4">
      <c r="C20452" s="319"/>
      <c r="D20452" s="319"/>
    </row>
    <row r="20453" spans="3:4">
      <c r="C20453" s="319"/>
      <c r="D20453" s="319"/>
    </row>
    <row r="20454" spans="3:4">
      <c r="C20454" s="319"/>
      <c r="D20454" s="319"/>
    </row>
    <row r="20455" spans="3:4">
      <c r="C20455" s="319"/>
      <c r="D20455" s="319"/>
    </row>
    <row r="20456" spans="3:4">
      <c r="C20456" s="319"/>
      <c r="D20456" s="319"/>
    </row>
    <row r="20457" spans="3:4">
      <c r="C20457" s="319"/>
      <c r="D20457" s="319"/>
    </row>
    <row r="20458" spans="3:4">
      <c r="C20458" s="319"/>
      <c r="D20458" s="319"/>
    </row>
    <row r="20459" spans="3:4">
      <c r="C20459" s="319"/>
      <c r="D20459" s="319"/>
    </row>
    <row r="20460" spans="3:4">
      <c r="C20460" s="319"/>
      <c r="D20460" s="319"/>
    </row>
    <row r="20461" spans="3:4">
      <c r="C20461" s="319"/>
      <c r="D20461" s="319"/>
    </row>
    <row r="20462" spans="3:4">
      <c r="C20462" s="319"/>
      <c r="D20462" s="319"/>
    </row>
    <row r="20463" spans="3:4">
      <c r="C20463" s="319"/>
      <c r="D20463" s="319"/>
    </row>
    <row r="20464" spans="3:4">
      <c r="C20464" s="319"/>
      <c r="D20464" s="319"/>
    </row>
    <row r="20465" spans="3:4">
      <c r="C20465" s="319"/>
      <c r="D20465" s="319"/>
    </row>
    <row r="20466" spans="3:4">
      <c r="C20466" s="319"/>
      <c r="D20466" s="319"/>
    </row>
    <row r="20467" spans="3:4">
      <c r="C20467" s="319"/>
      <c r="D20467" s="319"/>
    </row>
    <row r="20468" spans="3:4">
      <c r="C20468" s="319"/>
      <c r="D20468" s="319"/>
    </row>
    <row r="20469" spans="3:4">
      <c r="C20469" s="319"/>
      <c r="D20469" s="319"/>
    </row>
    <row r="20470" spans="3:4">
      <c r="C20470" s="319"/>
      <c r="D20470" s="319"/>
    </row>
    <row r="20471" spans="3:4">
      <c r="C20471" s="319"/>
      <c r="D20471" s="319"/>
    </row>
    <row r="20472" spans="3:4">
      <c r="C20472" s="319"/>
      <c r="D20472" s="319"/>
    </row>
    <row r="20473" spans="3:4">
      <c r="C20473" s="319"/>
      <c r="D20473" s="319"/>
    </row>
    <row r="20474" spans="3:4">
      <c r="C20474" s="319"/>
      <c r="D20474" s="319"/>
    </row>
    <row r="20475" spans="3:4">
      <c r="C20475" s="319"/>
      <c r="D20475" s="319"/>
    </row>
    <row r="20476" spans="3:4">
      <c r="C20476" s="319"/>
      <c r="D20476" s="319"/>
    </row>
    <row r="20477" spans="3:4">
      <c r="C20477" s="319"/>
      <c r="D20477" s="319"/>
    </row>
    <row r="20478" spans="3:4">
      <c r="C20478" s="319"/>
      <c r="D20478" s="319"/>
    </row>
    <row r="20479" spans="3:4">
      <c r="C20479" s="319"/>
      <c r="D20479" s="319"/>
    </row>
    <row r="20480" spans="3:4">
      <c r="C20480" s="319"/>
      <c r="D20480" s="319"/>
    </row>
    <row r="20481" spans="3:4">
      <c r="C20481" s="319"/>
      <c r="D20481" s="319"/>
    </row>
    <row r="20482" spans="3:4">
      <c r="C20482" s="319"/>
      <c r="D20482" s="319"/>
    </row>
    <row r="20483" spans="3:4">
      <c r="C20483" s="319"/>
      <c r="D20483" s="319"/>
    </row>
    <row r="20484" spans="3:4">
      <c r="C20484" s="319"/>
      <c r="D20484" s="319"/>
    </row>
    <row r="20485" spans="3:4">
      <c r="C20485" s="319"/>
      <c r="D20485" s="319"/>
    </row>
    <row r="20486" spans="3:4">
      <c r="C20486" s="319"/>
      <c r="D20486" s="319"/>
    </row>
    <row r="20487" spans="3:4">
      <c r="C20487" s="319"/>
      <c r="D20487" s="319"/>
    </row>
    <row r="20488" spans="3:4">
      <c r="C20488" s="319"/>
      <c r="D20488" s="319"/>
    </row>
    <row r="20489" spans="3:4">
      <c r="C20489" s="319"/>
      <c r="D20489" s="319"/>
    </row>
    <row r="20490" spans="3:4">
      <c r="C20490" s="319"/>
      <c r="D20490" s="319"/>
    </row>
    <row r="20491" spans="3:4">
      <c r="C20491" s="319"/>
      <c r="D20491" s="319"/>
    </row>
    <row r="20492" spans="3:4">
      <c r="C20492" s="319"/>
      <c r="D20492" s="319"/>
    </row>
    <row r="20493" spans="3:4">
      <c r="C20493" s="319"/>
      <c r="D20493" s="319"/>
    </row>
    <row r="20494" spans="3:4">
      <c r="C20494" s="319"/>
      <c r="D20494" s="319"/>
    </row>
    <row r="20495" spans="3:4">
      <c r="C20495" s="319"/>
      <c r="D20495" s="319"/>
    </row>
    <row r="20496" spans="3:4">
      <c r="C20496" s="319"/>
      <c r="D20496" s="319"/>
    </row>
    <row r="20497" spans="3:4">
      <c r="C20497" s="319"/>
      <c r="D20497" s="319"/>
    </row>
    <row r="20498" spans="3:4">
      <c r="C20498" s="319"/>
      <c r="D20498" s="319"/>
    </row>
    <row r="20499" spans="3:4">
      <c r="C20499" s="319"/>
      <c r="D20499" s="319"/>
    </row>
    <row r="20500" spans="3:4">
      <c r="C20500" s="319"/>
      <c r="D20500" s="319"/>
    </row>
    <row r="20501" spans="3:4">
      <c r="C20501" s="319"/>
      <c r="D20501" s="319"/>
    </row>
    <row r="20502" spans="3:4">
      <c r="C20502" s="319"/>
      <c r="D20502" s="319"/>
    </row>
    <row r="20503" spans="3:4">
      <c r="C20503" s="319"/>
      <c r="D20503" s="319"/>
    </row>
    <row r="20504" spans="3:4">
      <c r="C20504" s="319"/>
      <c r="D20504" s="319"/>
    </row>
    <row r="20505" spans="3:4">
      <c r="C20505" s="319"/>
      <c r="D20505" s="319"/>
    </row>
    <row r="20506" spans="3:4">
      <c r="C20506" s="319"/>
      <c r="D20506" s="319"/>
    </row>
    <row r="20507" spans="3:4">
      <c r="C20507" s="319"/>
      <c r="D20507" s="319"/>
    </row>
    <row r="20508" spans="3:4">
      <c r="C20508" s="319"/>
      <c r="D20508" s="319"/>
    </row>
    <row r="20509" spans="3:4">
      <c r="C20509" s="319"/>
      <c r="D20509" s="319"/>
    </row>
    <row r="20510" spans="3:4">
      <c r="C20510" s="319"/>
      <c r="D20510" s="319"/>
    </row>
    <row r="20511" spans="3:4">
      <c r="C20511" s="319"/>
      <c r="D20511" s="319"/>
    </row>
    <row r="20512" spans="3:4">
      <c r="C20512" s="319"/>
      <c r="D20512" s="319"/>
    </row>
    <row r="20513" spans="3:4">
      <c r="C20513" s="319"/>
      <c r="D20513" s="319"/>
    </row>
    <row r="20514" spans="3:4">
      <c r="C20514" s="319"/>
      <c r="D20514" s="319"/>
    </row>
    <row r="20515" spans="3:4">
      <c r="C20515" s="319"/>
      <c r="D20515" s="319"/>
    </row>
    <row r="20516" spans="3:4">
      <c r="C20516" s="319"/>
      <c r="D20516" s="319"/>
    </row>
    <row r="20517" spans="3:4">
      <c r="C20517" s="319"/>
      <c r="D20517" s="319"/>
    </row>
    <row r="20518" spans="3:4">
      <c r="C20518" s="319"/>
      <c r="D20518" s="319"/>
    </row>
    <row r="20519" spans="3:4">
      <c r="C20519" s="319"/>
      <c r="D20519" s="319"/>
    </row>
    <row r="20520" spans="3:4">
      <c r="C20520" s="319"/>
      <c r="D20520" s="319"/>
    </row>
    <row r="20521" spans="3:4">
      <c r="C20521" s="319"/>
      <c r="D20521" s="319"/>
    </row>
    <row r="20522" spans="3:4">
      <c r="C20522" s="319"/>
      <c r="D20522" s="319"/>
    </row>
    <row r="20523" spans="3:4">
      <c r="C20523" s="319"/>
      <c r="D20523" s="319"/>
    </row>
    <row r="20524" spans="3:4">
      <c r="C20524" s="319"/>
      <c r="D20524" s="319"/>
    </row>
    <row r="20525" spans="3:4">
      <c r="C20525" s="319"/>
      <c r="D20525" s="319"/>
    </row>
    <row r="20526" spans="3:4">
      <c r="C20526" s="319"/>
      <c r="D20526" s="319"/>
    </row>
    <row r="20527" spans="3:4">
      <c r="C20527" s="319"/>
      <c r="D20527" s="319"/>
    </row>
    <row r="20528" spans="3:4">
      <c r="C20528" s="319"/>
      <c r="D20528" s="319"/>
    </row>
    <row r="20529" spans="3:4">
      <c r="C20529" s="319"/>
      <c r="D20529" s="319"/>
    </row>
    <row r="20530" spans="3:4">
      <c r="C20530" s="319"/>
      <c r="D20530" s="319"/>
    </row>
    <row r="20531" spans="3:4">
      <c r="C20531" s="319"/>
      <c r="D20531" s="319"/>
    </row>
    <row r="20532" spans="3:4">
      <c r="C20532" s="319"/>
      <c r="D20532" s="319"/>
    </row>
    <row r="20533" spans="3:4">
      <c r="C20533" s="319"/>
      <c r="D20533" s="319"/>
    </row>
    <row r="20534" spans="3:4">
      <c r="C20534" s="319"/>
      <c r="D20534" s="319"/>
    </row>
    <row r="20535" spans="3:4">
      <c r="C20535" s="319"/>
      <c r="D20535" s="319"/>
    </row>
    <row r="20536" spans="3:4">
      <c r="C20536" s="319"/>
      <c r="D20536" s="319"/>
    </row>
    <row r="20537" spans="3:4">
      <c r="C20537" s="319"/>
      <c r="D20537" s="319"/>
    </row>
    <row r="20538" spans="3:4">
      <c r="C20538" s="319"/>
      <c r="D20538" s="319"/>
    </row>
    <row r="20539" spans="3:4">
      <c r="C20539" s="319"/>
      <c r="D20539" s="319"/>
    </row>
    <row r="20540" spans="3:4">
      <c r="C20540" s="319"/>
      <c r="D20540" s="319"/>
    </row>
    <row r="20541" spans="3:4">
      <c r="C20541" s="319"/>
      <c r="D20541" s="319"/>
    </row>
    <row r="20542" spans="3:4">
      <c r="C20542" s="319"/>
      <c r="D20542" s="319"/>
    </row>
    <row r="20543" spans="3:4">
      <c r="C20543" s="319"/>
      <c r="D20543" s="319"/>
    </row>
    <row r="20544" spans="3:4">
      <c r="C20544" s="319"/>
      <c r="D20544" s="319"/>
    </row>
    <row r="20545" spans="3:4">
      <c r="C20545" s="319"/>
      <c r="D20545" s="319"/>
    </row>
    <row r="20546" spans="3:4">
      <c r="C20546" s="319"/>
      <c r="D20546" s="319"/>
    </row>
    <row r="20547" spans="3:4">
      <c r="C20547" s="319"/>
      <c r="D20547" s="319"/>
    </row>
    <row r="20548" spans="3:4">
      <c r="C20548" s="319"/>
      <c r="D20548" s="319"/>
    </row>
    <row r="20549" spans="3:4">
      <c r="C20549" s="319"/>
      <c r="D20549" s="319"/>
    </row>
    <row r="20550" spans="3:4">
      <c r="C20550" s="319"/>
      <c r="D20550" s="319"/>
    </row>
    <row r="20551" spans="3:4">
      <c r="C20551" s="319"/>
      <c r="D20551" s="319"/>
    </row>
    <row r="20552" spans="3:4">
      <c r="C20552" s="319"/>
      <c r="D20552" s="319"/>
    </row>
    <row r="20553" spans="3:4">
      <c r="C20553" s="319"/>
      <c r="D20553" s="319"/>
    </row>
    <row r="20554" spans="3:4">
      <c r="C20554" s="319"/>
      <c r="D20554" s="319"/>
    </row>
    <row r="20555" spans="3:4">
      <c r="C20555" s="319"/>
      <c r="D20555" s="319"/>
    </row>
    <row r="20556" spans="3:4">
      <c r="C20556" s="319"/>
      <c r="D20556" s="319"/>
    </row>
    <row r="20557" spans="3:4">
      <c r="C20557" s="319"/>
      <c r="D20557" s="319"/>
    </row>
    <row r="20558" spans="3:4">
      <c r="C20558" s="319"/>
      <c r="D20558" s="319"/>
    </row>
    <row r="20559" spans="3:4">
      <c r="C20559" s="319"/>
      <c r="D20559" s="319"/>
    </row>
    <row r="20560" spans="3:4">
      <c r="C20560" s="319"/>
      <c r="D20560" s="319"/>
    </row>
    <row r="20561" spans="3:4">
      <c r="C20561" s="319"/>
      <c r="D20561" s="319"/>
    </row>
    <row r="20562" spans="3:4">
      <c r="C20562" s="319"/>
      <c r="D20562" s="319"/>
    </row>
    <row r="20563" spans="3:4">
      <c r="C20563" s="319"/>
      <c r="D20563" s="319"/>
    </row>
    <row r="20564" spans="3:4">
      <c r="C20564" s="319"/>
      <c r="D20564" s="319"/>
    </row>
    <row r="20565" spans="3:4">
      <c r="C20565" s="319"/>
      <c r="D20565" s="319"/>
    </row>
    <row r="20566" spans="3:4">
      <c r="C20566" s="319"/>
      <c r="D20566" s="319"/>
    </row>
    <row r="20567" spans="3:4">
      <c r="C20567" s="319"/>
      <c r="D20567" s="319"/>
    </row>
    <row r="20568" spans="3:4">
      <c r="C20568" s="319"/>
      <c r="D20568" s="319"/>
    </row>
    <row r="20569" spans="3:4">
      <c r="C20569" s="319"/>
      <c r="D20569" s="319"/>
    </row>
    <row r="20570" spans="3:4">
      <c r="C20570" s="319"/>
      <c r="D20570" s="319"/>
    </row>
    <row r="20571" spans="3:4">
      <c r="C20571" s="319"/>
      <c r="D20571" s="319"/>
    </row>
    <row r="20572" spans="3:4">
      <c r="C20572" s="319"/>
      <c r="D20572" s="319"/>
    </row>
    <row r="20573" spans="3:4">
      <c r="C20573" s="319"/>
      <c r="D20573" s="319"/>
    </row>
    <row r="20574" spans="3:4">
      <c r="C20574" s="319"/>
      <c r="D20574" s="319"/>
    </row>
    <row r="20575" spans="3:4">
      <c r="C20575" s="319"/>
      <c r="D20575" s="319"/>
    </row>
    <row r="20576" spans="3:4">
      <c r="C20576" s="319"/>
      <c r="D20576" s="319"/>
    </row>
    <row r="20577" spans="3:4">
      <c r="C20577" s="319"/>
      <c r="D20577" s="319"/>
    </row>
    <row r="20578" spans="3:4">
      <c r="C20578" s="319"/>
      <c r="D20578" s="319"/>
    </row>
    <row r="20579" spans="3:4">
      <c r="C20579" s="319"/>
      <c r="D20579" s="319"/>
    </row>
    <row r="20580" spans="3:4">
      <c r="C20580" s="319"/>
      <c r="D20580" s="319"/>
    </row>
    <row r="20581" spans="3:4">
      <c r="C20581" s="319"/>
      <c r="D20581" s="319"/>
    </row>
    <row r="20582" spans="3:4">
      <c r="C20582" s="319"/>
      <c r="D20582" s="319"/>
    </row>
    <row r="20583" spans="3:4">
      <c r="C20583" s="319"/>
      <c r="D20583" s="319"/>
    </row>
    <row r="20584" spans="3:4">
      <c r="C20584" s="319"/>
      <c r="D20584" s="319"/>
    </row>
    <row r="20585" spans="3:4">
      <c r="C20585" s="319"/>
      <c r="D20585" s="319"/>
    </row>
    <row r="20586" spans="3:4">
      <c r="C20586" s="319"/>
      <c r="D20586" s="319"/>
    </row>
    <row r="20587" spans="3:4">
      <c r="C20587" s="319"/>
      <c r="D20587" s="319"/>
    </row>
    <row r="20588" spans="3:4">
      <c r="C20588" s="319"/>
      <c r="D20588" s="319"/>
    </row>
    <row r="20589" spans="3:4">
      <c r="C20589" s="319"/>
      <c r="D20589" s="319"/>
    </row>
    <row r="20590" spans="3:4">
      <c r="C20590" s="319"/>
      <c r="D20590" s="319"/>
    </row>
    <row r="20591" spans="3:4">
      <c r="C20591" s="319"/>
      <c r="D20591" s="319"/>
    </row>
    <row r="20592" spans="3:4">
      <c r="C20592" s="319"/>
      <c r="D20592" s="319"/>
    </row>
    <row r="20593" spans="3:4">
      <c r="C20593" s="319"/>
      <c r="D20593" s="319"/>
    </row>
    <row r="20594" spans="3:4">
      <c r="C20594" s="319"/>
      <c r="D20594" s="319"/>
    </row>
    <row r="20595" spans="3:4">
      <c r="C20595" s="319"/>
      <c r="D20595" s="319"/>
    </row>
    <row r="20596" spans="3:4">
      <c r="C20596" s="319"/>
      <c r="D20596" s="319"/>
    </row>
    <row r="20597" spans="3:4">
      <c r="C20597" s="319"/>
      <c r="D20597" s="319"/>
    </row>
    <row r="20598" spans="3:4">
      <c r="C20598" s="319"/>
      <c r="D20598" s="319"/>
    </row>
    <row r="20599" spans="3:4">
      <c r="C20599" s="319"/>
      <c r="D20599" s="319"/>
    </row>
    <row r="20600" spans="3:4">
      <c r="C20600" s="319"/>
      <c r="D20600" s="319"/>
    </row>
    <row r="20601" spans="3:4">
      <c r="C20601" s="319"/>
      <c r="D20601" s="319"/>
    </row>
    <row r="20602" spans="3:4">
      <c r="C20602" s="319"/>
      <c r="D20602" s="319"/>
    </row>
    <row r="20603" spans="3:4">
      <c r="C20603" s="319"/>
      <c r="D20603" s="319"/>
    </row>
    <row r="20604" spans="3:4">
      <c r="C20604" s="319"/>
      <c r="D20604" s="319"/>
    </row>
    <row r="20605" spans="3:4">
      <c r="C20605" s="319"/>
      <c r="D20605" s="319"/>
    </row>
    <row r="20606" spans="3:4">
      <c r="C20606" s="319"/>
      <c r="D20606" s="319"/>
    </row>
    <row r="20607" spans="3:4">
      <c r="C20607" s="319"/>
      <c r="D20607" s="319"/>
    </row>
    <row r="20608" spans="3:4">
      <c r="C20608" s="319"/>
      <c r="D20608" s="319"/>
    </row>
    <row r="20609" spans="3:4">
      <c r="C20609" s="319"/>
      <c r="D20609" s="319"/>
    </row>
    <row r="20610" spans="3:4">
      <c r="C20610" s="319"/>
      <c r="D20610" s="319"/>
    </row>
    <row r="20611" spans="3:4">
      <c r="C20611" s="319"/>
      <c r="D20611" s="319"/>
    </row>
    <row r="20612" spans="3:4">
      <c r="C20612" s="319"/>
      <c r="D20612" s="319"/>
    </row>
    <row r="20613" spans="3:4">
      <c r="C20613" s="319"/>
      <c r="D20613" s="319"/>
    </row>
    <row r="20614" spans="3:4">
      <c r="C20614" s="319"/>
      <c r="D20614" s="319"/>
    </row>
    <row r="20615" spans="3:4">
      <c r="C20615" s="319"/>
      <c r="D20615" s="319"/>
    </row>
    <row r="20616" spans="3:4">
      <c r="C20616" s="319"/>
      <c r="D20616" s="319"/>
    </row>
    <row r="20617" spans="3:4">
      <c r="C20617" s="319"/>
      <c r="D20617" s="319"/>
    </row>
    <row r="20618" spans="3:4">
      <c r="C20618" s="319"/>
      <c r="D20618" s="319"/>
    </row>
    <row r="20619" spans="3:4">
      <c r="C20619" s="319"/>
      <c r="D20619" s="319"/>
    </row>
    <row r="20620" spans="3:4">
      <c r="C20620" s="319"/>
      <c r="D20620" s="319"/>
    </row>
    <row r="20621" spans="3:4">
      <c r="C20621" s="319"/>
      <c r="D20621" s="319"/>
    </row>
    <row r="20622" spans="3:4">
      <c r="C20622" s="319"/>
      <c r="D20622" s="319"/>
    </row>
    <row r="20623" spans="3:4">
      <c r="C20623" s="319"/>
      <c r="D20623" s="319"/>
    </row>
    <row r="20624" spans="3:4">
      <c r="C20624" s="319"/>
      <c r="D20624" s="319"/>
    </row>
    <row r="20625" spans="3:4">
      <c r="C20625" s="319"/>
      <c r="D20625" s="319"/>
    </row>
    <row r="20626" spans="3:4">
      <c r="C20626" s="319"/>
      <c r="D20626" s="319"/>
    </row>
    <row r="20627" spans="3:4">
      <c r="C20627" s="319"/>
      <c r="D20627" s="319"/>
    </row>
    <row r="20628" spans="3:4">
      <c r="C20628" s="319"/>
      <c r="D20628" s="319"/>
    </row>
    <row r="20629" spans="3:4">
      <c r="C20629" s="319"/>
      <c r="D20629" s="319"/>
    </row>
    <row r="20630" spans="3:4">
      <c r="C20630" s="319"/>
      <c r="D20630" s="319"/>
    </row>
    <row r="20631" spans="3:4">
      <c r="C20631" s="319"/>
      <c r="D20631" s="319"/>
    </row>
    <row r="20632" spans="3:4">
      <c r="C20632" s="319"/>
      <c r="D20632" s="319"/>
    </row>
    <row r="20633" spans="3:4">
      <c r="C20633" s="319"/>
      <c r="D20633" s="319"/>
    </row>
    <row r="20634" spans="3:4">
      <c r="C20634" s="319"/>
      <c r="D20634" s="319"/>
    </row>
    <row r="20635" spans="3:4">
      <c r="C20635" s="319"/>
      <c r="D20635" s="319"/>
    </row>
    <row r="20636" spans="3:4">
      <c r="C20636" s="319"/>
      <c r="D20636" s="319"/>
    </row>
    <row r="20637" spans="3:4">
      <c r="C20637" s="319"/>
      <c r="D20637" s="319"/>
    </row>
    <row r="20638" spans="3:4">
      <c r="C20638" s="319"/>
      <c r="D20638" s="319"/>
    </row>
    <row r="20639" spans="3:4">
      <c r="C20639" s="319"/>
      <c r="D20639" s="319"/>
    </row>
    <row r="20640" spans="3:4">
      <c r="C20640" s="319"/>
      <c r="D20640" s="319"/>
    </row>
    <row r="20641" spans="3:4">
      <c r="C20641" s="319"/>
      <c r="D20641" s="319"/>
    </row>
    <row r="20642" spans="3:4">
      <c r="C20642" s="319"/>
      <c r="D20642" s="319"/>
    </row>
    <row r="20643" spans="3:4">
      <c r="C20643" s="319"/>
      <c r="D20643" s="319"/>
    </row>
    <row r="20644" spans="3:4">
      <c r="C20644" s="319"/>
      <c r="D20644" s="319"/>
    </row>
    <row r="20645" spans="3:4">
      <c r="C20645" s="319"/>
      <c r="D20645" s="319"/>
    </row>
    <row r="20646" spans="3:4">
      <c r="C20646" s="319"/>
      <c r="D20646" s="319"/>
    </row>
    <row r="20647" spans="3:4">
      <c r="C20647" s="319"/>
      <c r="D20647" s="319"/>
    </row>
    <row r="20648" spans="3:4">
      <c r="C20648" s="319"/>
      <c r="D20648" s="319"/>
    </row>
    <row r="20649" spans="3:4">
      <c r="C20649" s="319"/>
      <c r="D20649" s="319"/>
    </row>
    <row r="20650" spans="3:4">
      <c r="C20650" s="319"/>
      <c r="D20650" s="319"/>
    </row>
    <row r="20651" spans="3:4">
      <c r="C20651" s="319"/>
      <c r="D20651" s="319"/>
    </row>
    <row r="20652" spans="3:4">
      <c r="C20652" s="319"/>
      <c r="D20652" s="319"/>
    </row>
    <row r="20653" spans="3:4">
      <c r="C20653" s="319"/>
      <c r="D20653" s="319"/>
    </row>
    <row r="20654" spans="3:4">
      <c r="C20654" s="319"/>
      <c r="D20654" s="319"/>
    </row>
    <row r="20655" spans="3:4">
      <c r="C20655" s="319"/>
      <c r="D20655" s="319"/>
    </row>
    <row r="20656" spans="3:4">
      <c r="C20656" s="319"/>
      <c r="D20656" s="319"/>
    </row>
    <row r="20657" spans="3:4">
      <c r="C20657" s="319"/>
      <c r="D20657" s="319"/>
    </row>
    <row r="20658" spans="3:4">
      <c r="C20658" s="319"/>
      <c r="D20658" s="319"/>
    </row>
    <row r="20659" spans="3:4">
      <c r="C20659" s="319"/>
      <c r="D20659" s="319"/>
    </row>
    <row r="20660" spans="3:4">
      <c r="C20660" s="319"/>
      <c r="D20660" s="319"/>
    </row>
    <row r="20661" spans="3:4">
      <c r="C20661" s="319"/>
      <c r="D20661" s="319"/>
    </row>
    <row r="20662" spans="3:4">
      <c r="C20662" s="319"/>
      <c r="D20662" s="319"/>
    </row>
    <row r="20663" spans="3:4">
      <c r="C20663" s="319"/>
      <c r="D20663" s="319"/>
    </row>
    <row r="20664" spans="3:4">
      <c r="C20664" s="319"/>
      <c r="D20664" s="319"/>
    </row>
    <row r="20665" spans="3:4">
      <c r="C20665" s="319"/>
      <c r="D20665" s="319"/>
    </row>
    <row r="20666" spans="3:4">
      <c r="C20666" s="319"/>
      <c r="D20666" s="319"/>
    </row>
    <row r="20667" spans="3:4">
      <c r="C20667" s="319"/>
      <c r="D20667" s="319"/>
    </row>
    <row r="20668" spans="3:4">
      <c r="C20668" s="319"/>
      <c r="D20668" s="319"/>
    </row>
    <row r="20669" spans="3:4">
      <c r="C20669" s="319"/>
      <c r="D20669" s="319"/>
    </row>
    <row r="20670" spans="3:4">
      <c r="C20670" s="319"/>
      <c r="D20670" s="319"/>
    </row>
    <row r="20671" spans="3:4">
      <c r="C20671" s="319"/>
      <c r="D20671" s="319"/>
    </row>
    <row r="20672" spans="3:4">
      <c r="C20672" s="319"/>
      <c r="D20672" s="319"/>
    </row>
    <row r="20673" spans="3:4">
      <c r="C20673" s="319"/>
      <c r="D20673" s="319"/>
    </row>
    <row r="20674" spans="3:4">
      <c r="C20674" s="319"/>
      <c r="D20674" s="319"/>
    </row>
    <row r="20675" spans="3:4">
      <c r="C20675" s="319"/>
      <c r="D20675" s="319"/>
    </row>
    <row r="20676" spans="3:4">
      <c r="C20676" s="319"/>
      <c r="D20676" s="319"/>
    </row>
    <row r="20677" spans="3:4">
      <c r="C20677" s="319"/>
      <c r="D20677" s="319"/>
    </row>
    <row r="20678" spans="3:4">
      <c r="C20678" s="319"/>
      <c r="D20678" s="319"/>
    </row>
    <row r="20679" spans="3:4">
      <c r="C20679" s="319"/>
      <c r="D20679" s="319"/>
    </row>
    <row r="20680" spans="3:4">
      <c r="C20680" s="319"/>
      <c r="D20680" s="319"/>
    </row>
    <row r="20681" spans="3:4">
      <c r="C20681" s="319"/>
      <c r="D20681" s="319"/>
    </row>
    <row r="20682" spans="3:4">
      <c r="C20682" s="319"/>
      <c r="D20682" s="319"/>
    </row>
    <row r="20683" spans="3:4">
      <c r="C20683" s="319"/>
      <c r="D20683" s="319"/>
    </row>
    <row r="20684" spans="3:4">
      <c r="C20684" s="319"/>
      <c r="D20684" s="319"/>
    </row>
    <row r="20685" spans="3:4">
      <c r="C20685" s="319"/>
      <c r="D20685" s="319"/>
    </row>
    <row r="20686" spans="3:4">
      <c r="C20686" s="319"/>
      <c r="D20686" s="319"/>
    </row>
    <row r="20687" spans="3:4">
      <c r="C20687" s="319"/>
      <c r="D20687" s="319"/>
    </row>
    <row r="20688" spans="3:4">
      <c r="C20688" s="319"/>
      <c r="D20688" s="319"/>
    </row>
    <row r="20689" spans="3:4">
      <c r="C20689" s="319"/>
      <c r="D20689" s="319"/>
    </row>
    <row r="20690" spans="3:4">
      <c r="C20690" s="319"/>
      <c r="D20690" s="319"/>
    </row>
    <row r="20691" spans="3:4">
      <c r="C20691" s="319"/>
      <c r="D20691" s="319"/>
    </row>
    <row r="20692" spans="3:4">
      <c r="C20692" s="319"/>
      <c r="D20692" s="319"/>
    </row>
    <row r="20693" spans="3:4">
      <c r="C20693" s="319"/>
      <c r="D20693" s="319"/>
    </row>
    <row r="20694" spans="3:4">
      <c r="C20694" s="319"/>
      <c r="D20694" s="319"/>
    </row>
    <row r="20695" spans="3:4">
      <c r="C20695" s="319"/>
      <c r="D20695" s="319"/>
    </row>
    <row r="20696" spans="3:4">
      <c r="C20696" s="319"/>
      <c r="D20696" s="319"/>
    </row>
    <row r="20697" spans="3:4">
      <c r="C20697" s="319"/>
      <c r="D20697" s="319"/>
    </row>
    <row r="20698" spans="3:4">
      <c r="C20698" s="319"/>
      <c r="D20698" s="319"/>
    </row>
    <row r="20699" spans="3:4">
      <c r="C20699" s="319"/>
      <c r="D20699" s="319"/>
    </row>
    <row r="20700" spans="3:4">
      <c r="C20700" s="319"/>
      <c r="D20700" s="319"/>
    </row>
    <row r="20701" spans="3:4">
      <c r="C20701" s="319"/>
      <c r="D20701" s="319"/>
    </row>
    <row r="20702" spans="3:4">
      <c r="C20702" s="319"/>
      <c r="D20702" s="319"/>
    </row>
    <row r="20703" spans="3:4">
      <c r="C20703" s="319"/>
      <c r="D20703" s="319"/>
    </row>
    <row r="20704" spans="3:4">
      <c r="C20704" s="319"/>
      <c r="D20704" s="319"/>
    </row>
    <row r="20705" spans="3:4">
      <c r="C20705" s="319"/>
      <c r="D20705" s="319"/>
    </row>
    <row r="20706" spans="3:4">
      <c r="C20706" s="319"/>
      <c r="D20706" s="319"/>
    </row>
    <row r="20707" spans="3:4">
      <c r="C20707" s="319"/>
      <c r="D20707" s="319"/>
    </row>
    <row r="20708" spans="3:4">
      <c r="C20708" s="319"/>
      <c r="D20708" s="319"/>
    </row>
    <row r="20709" spans="3:4">
      <c r="C20709" s="319"/>
      <c r="D20709" s="319"/>
    </row>
    <row r="20710" spans="3:4">
      <c r="C20710" s="319"/>
      <c r="D20710" s="319"/>
    </row>
    <row r="20711" spans="3:4">
      <c r="C20711" s="319"/>
      <c r="D20711" s="319"/>
    </row>
    <row r="20712" spans="3:4">
      <c r="C20712" s="319"/>
      <c r="D20712" s="319"/>
    </row>
    <row r="20713" spans="3:4">
      <c r="C20713" s="319"/>
      <c r="D20713" s="319"/>
    </row>
    <row r="20714" spans="3:4">
      <c r="C20714" s="319"/>
      <c r="D20714" s="319"/>
    </row>
    <row r="20715" spans="3:4">
      <c r="C20715" s="319"/>
      <c r="D20715" s="319"/>
    </row>
    <row r="20716" spans="3:4">
      <c r="C20716" s="319"/>
      <c r="D20716" s="319"/>
    </row>
    <row r="20717" spans="3:4">
      <c r="C20717" s="319"/>
      <c r="D20717" s="319"/>
    </row>
    <row r="20718" spans="3:4">
      <c r="C20718" s="319"/>
      <c r="D20718" s="319"/>
    </row>
    <row r="20719" spans="3:4">
      <c r="C20719" s="319"/>
      <c r="D20719" s="319"/>
    </row>
    <row r="20720" spans="3:4">
      <c r="C20720" s="319"/>
      <c r="D20720" s="319"/>
    </row>
    <row r="20721" spans="3:4">
      <c r="C20721" s="319"/>
      <c r="D20721" s="319"/>
    </row>
    <row r="20722" spans="3:4">
      <c r="C20722" s="319"/>
      <c r="D20722" s="319"/>
    </row>
    <row r="20723" spans="3:4">
      <c r="C20723" s="319"/>
      <c r="D20723" s="319"/>
    </row>
    <row r="20724" spans="3:4">
      <c r="C20724" s="319"/>
      <c r="D20724" s="319"/>
    </row>
    <row r="20725" spans="3:4">
      <c r="C20725" s="319"/>
      <c r="D20725" s="319"/>
    </row>
    <row r="20726" spans="3:4">
      <c r="C20726" s="319"/>
      <c r="D20726" s="319"/>
    </row>
    <row r="20727" spans="3:4">
      <c r="C20727" s="319"/>
      <c r="D20727" s="319"/>
    </row>
    <row r="20728" spans="3:4">
      <c r="C20728" s="319"/>
      <c r="D20728" s="319"/>
    </row>
    <row r="20729" spans="3:4">
      <c r="C20729" s="319"/>
      <c r="D20729" s="319"/>
    </row>
    <row r="20730" spans="3:4">
      <c r="C20730" s="319"/>
      <c r="D20730" s="319"/>
    </row>
    <row r="20731" spans="3:4">
      <c r="C20731" s="319"/>
      <c r="D20731" s="319"/>
    </row>
    <row r="20732" spans="3:4">
      <c r="C20732" s="319"/>
      <c r="D20732" s="319"/>
    </row>
    <row r="20733" spans="3:4">
      <c r="C20733" s="319"/>
      <c r="D20733" s="319"/>
    </row>
    <row r="20734" spans="3:4">
      <c r="C20734" s="319"/>
      <c r="D20734" s="319"/>
    </row>
    <row r="20735" spans="3:4">
      <c r="C20735" s="319"/>
      <c r="D20735" s="319"/>
    </row>
    <row r="20736" spans="3:4">
      <c r="C20736" s="319"/>
      <c r="D20736" s="319"/>
    </row>
    <row r="20737" spans="3:4">
      <c r="C20737" s="319"/>
      <c r="D20737" s="319"/>
    </row>
    <row r="20738" spans="3:4">
      <c r="C20738" s="319"/>
      <c r="D20738" s="319"/>
    </row>
    <row r="20739" spans="3:4">
      <c r="C20739" s="319"/>
      <c r="D20739" s="319"/>
    </row>
    <row r="20740" spans="3:4">
      <c r="C20740" s="319"/>
      <c r="D20740" s="319"/>
    </row>
    <row r="20741" spans="3:4">
      <c r="C20741" s="319"/>
      <c r="D20741" s="319"/>
    </row>
    <row r="20742" spans="3:4">
      <c r="C20742" s="319"/>
      <c r="D20742" s="319"/>
    </row>
    <row r="20743" spans="3:4">
      <c r="C20743" s="319"/>
      <c r="D20743" s="319"/>
    </row>
    <row r="20744" spans="3:4">
      <c r="C20744" s="319"/>
      <c r="D20744" s="319"/>
    </row>
    <row r="20745" spans="3:4">
      <c r="C20745" s="319"/>
      <c r="D20745" s="319"/>
    </row>
    <row r="20746" spans="3:4">
      <c r="C20746" s="319"/>
      <c r="D20746" s="319"/>
    </row>
    <row r="20747" spans="3:4">
      <c r="C20747" s="319"/>
      <c r="D20747" s="319"/>
    </row>
    <row r="20748" spans="3:4">
      <c r="C20748" s="319"/>
      <c r="D20748" s="319"/>
    </row>
    <row r="20749" spans="3:4">
      <c r="C20749" s="319"/>
      <c r="D20749" s="319"/>
    </row>
    <row r="20750" spans="3:4">
      <c r="C20750" s="319"/>
      <c r="D20750" s="319"/>
    </row>
    <row r="20751" spans="3:4">
      <c r="C20751" s="319"/>
      <c r="D20751" s="319"/>
    </row>
    <row r="20752" spans="3:4">
      <c r="C20752" s="319"/>
      <c r="D20752" s="319"/>
    </row>
    <row r="20753" spans="3:4">
      <c r="C20753" s="319"/>
      <c r="D20753" s="319"/>
    </row>
    <row r="20754" spans="3:4">
      <c r="C20754" s="319"/>
      <c r="D20754" s="319"/>
    </row>
    <row r="20755" spans="3:4">
      <c r="C20755" s="319"/>
      <c r="D20755" s="319"/>
    </row>
    <row r="20756" spans="3:4">
      <c r="C20756" s="319"/>
      <c r="D20756" s="319"/>
    </row>
    <row r="20757" spans="3:4">
      <c r="C20757" s="319"/>
      <c r="D20757" s="319"/>
    </row>
    <row r="20758" spans="3:4">
      <c r="C20758" s="319"/>
      <c r="D20758" s="319"/>
    </row>
    <row r="20759" spans="3:4">
      <c r="C20759" s="319"/>
      <c r="D20759" s="319"/>
    </row>
    <row r="20760" spans="3:4">
      <c r="C20760" s="319"/>
      <c r="D20760" s="319"/>
    </row>
    <row r="20761" spans="3:4">
      <c r="C20761" s="319"/>
      <c r="D20761" s="319"/>
    </row>
    <row r="20762" spans="3:4">
      <c r="C20762" s="319"/>
      <c r="D20762" s="319"/>
    </row>
    <row r="20763" spans="3:4">
      <c r="C20763" s="319"/>
      <c r="D20763" s="319"/>
    </row>
    <row r="20764" spans="3:4">
      <c r="C20764" s="319"/>
      <c r="D20764" s="319"/>
    </row>
    <row r="20765" spans="3:4">
      <c r="C20765" s="319"/>
      <c r="D20765" s="319"/>
    </row>
    <row r="20766" spans="3:4">
      <c r="C20766" s="319"/>
      <c r="D20766" s="319"/>
    </row>
    <row r="20767" spans="3:4">
      <c r="C20767" s="319"/>
      <c r="D20767" s="319"/>
    </row>
    <row r="20768" spans="3:4">
      <c r="C20768" s="319"/>
      <c r="D20768" s="319"/>
    </row>
    <row r="20769" spans="3:4">
      <c r="C20769" s="319"/>
      <c r="D20769" s="319"/>
    </row>
    <row r="20770" spans="3:4">
      <c r="C20770" s="319"/>
      <c r="D20770" s="319"/>
    </row>
    <row r="20771" spans="3:4">
      <c r="C20771" s="319"/>
      <c r="D20771" s="319"/>
    </row>
    <row r="20772" spans="3:4">
      <c r="C20772" s="319"/>
      <c r="D20772" s="319"/>
    </row>
    <row r="20773" spans="3:4">
      <c r="C20773" s="319"/>
      <c r="D20773" s="319"/>
    </row>
    <row r="20774" spans="3:4">
      <c r="C20774" s="319"/>
      <c r="D20774" s="319"/>
    </row>
    <row r="20775" spans="3:4">
      <c r="C20775" s="319"/>
      <c r="D20775" s="319"/>
    </row>
    <row r="20776" spans="3:4">
      <c r="C20776" s="319"/>
      <c r="D20776" s="319"/>
    </row>
    <row r="20777" spans="3:4">
      <c r="C20777" s="319"/>
      <c r="D20777" s="319"/>
    </row>
    <row r="20778" spans="3:4">
      <c r="C20778" s="319"/>
      <c r="D20778" s="319"/>
    </row>
    <row r="20779" spans="3:4">
      <c r="C20779" s="319"/>
      <c r="D20779" s="319"/>
    </row>
    <row r="20780" spans="3:4">
      <c r="C20780" s="319"/>
      <c r="D20780" s="319"/>
    </row>
    <row r="20781" spans="3:4">
      <c r="C20781" s="319"/>
      <c r="D20781" s="319"/>
    </row>
    <row r="20782" spans="3:4">
      <c r="C20782" s="319"/>
      <c r="D20782" s="319"/>
    </row>
    <row r="20783" spans="3:4">
      <c r="C20783" s="319"/>
      <c r="D20783" s="319"/>
    </row>
    <row r="20784" spans="3:4">
      <c r="C20784" s="319"/>
      <c r="D20784" s="319"/>
    </row>
    <row r="20785" spans="3:4">
      <c r="C20785" s="319"/>
      <c r="D20785" s="319"/>
    </row>
    <row r="20786" spans="3:4">
      <c r="C20786" s="319"/>
      <c r="D20786" s="319"/>
    </row>
    <row r="20787" spans="3:4">
      <c r="C20787" s="319"/>
      <c r="D20787" s="319"/>
    </row>
    <row r="20788" spans="3:4">
      <c r="C20788" s="319"/>
      <c r="D20788" s="319"/>
    </row>
    <row r="20789" spans="3:4">
      <c r="C20789" s="319"/>
      <c r="D20789" s="319"/>
    </row>
    <row r="20790" spans="3:4">
      <c r="C20790" s="319"/>
      <c r="D20790" s="319"/>
    </row>
    <row r="20791" spans="3:4">
      <c r="C20791" s="319"/>
      <c r="D20791" s="319"/>
    </row>
    <row r="20792" spans="3:4">
      <c r="C20792" s="319"/>
      <c r="D20792" s="319"/>
    </row>
    <row r="20793" spans="3:4">
      <c r="C20793" s="319"/>
      <c r="D20793" s="319"/>
    </row>
    <row r="20794" spans="3:4">
      <c r="C20794" s="319"/>
      <c r="D20794" s="319"/>
    </row>
    <row r="20795" spans="3:4">
      <c r="C20795" s="319"/>
      <c r="D20795" s="319"/>
    </row>
    <row r="20796" spans="3:4">
      <c r="C20796" s="319"/>
      <c r="D20796" s="319"/>
    </row>
    <row r="20797" spans="3:4">
      <c r="C20797" s="319"/>
      <c r="D20797" s="319"/>
    </row>
    <row r="20798" spans="3:4">
      <c r="C20798" s="319"/>
      <c r="D20798" s="319"/>
    </row>
    <row r="20799" spans="3:4">
      <c r="C20799" s="319"/>
      <c r="D20799" s="319"/>
    </row>
    <row r="20800" spans="3:4">
      <c r="C20800" s="319"/>
      <c r="D20800" s="319"/>
    </row>
    <row r="20801" spans="3:4">
      <c r="C20801" s="319"/>
      <c r="D20801" s="319"/>
    </row>
    <row r="20802" spans="3:4">
      <c r="C20802" s="319"/>
      <c r="D20802" s="319"/>
    </row>
    <row r="20803" spans="3:4">
      <c r="C20803" s="319"/>
      <c r="D20803" s="319"/>
    </row>
    <row r="20804" spans="3:4">
      <c r="C20804" s="319"/>
      <c r="D20804" s="319"/>
    </row>
    <row r="20805" spans="3:4">
      <c r="C20805" s="319"/>
      <c r="D20805" s="319"/>
    </row>
    <row r="20806" spans="3:4">
      <c r="C20806" s="319"/>
      <c r="D20806" s="319"/>
    </row>
    <row r="20807" spans="3:4">
      <c r="C20807" s="319"/>
      <c r="D20807" s="319"/>
    </row>
    <row r="20808" spans="3:4">
      <c r="C20808" s="319"/>
      <c r="D20808" s="319"/>
    </row>
    <row r="20809" spans="3:4">
      <c r="C20809" s="319"/>
      <c r="D20809" s="319"/>
    </row>
    <row r="20810" spans="3:4">
      <c r="C20810" s="319"/>
      <c r="D20810" s="319"/>
    </row>
    <row r="20811" spans="3:4">
      <c r="C20811" s="319"/>
      <c r="D20811" s="319"/>
    </row>
    <row r="20812" spans="3:4">
      <c r="C20812" s="319"/>
      <c r="D20812" s="319"/>
    </row>
    <row r="20813" spans="3:4">
      <c r="C20813" s="319"/>
      <c r="D20813" s="319"/>
    </row>
    <row r="20814" spans="3:4">
      <c r="C20814" s="319"/>
      <c r="D20814" s="319"/>
    </row>
    <row r="20815" spans="3:4">
      <c r="C20815" s="319"/>
      <c r="D20815" s="319"/>
    </row>
    <row r="20816" spans="3:4">
      <c r="C20816" s="319"/>
      <c r="D20816" s="319"/>
    </row>
    <row r="20817" spans="3:4">
      <c r="C20817" s="319"/>
      <c r="D20817" s="319"/>
    </row>
    <row r="20818" spans="3:4">
      <c r="C20818" s="319"/>
      <c r="D20818" s="319"/>
    </row>
    <row r="20819" spans="3:4">
      <c r="C20819" s="319"/>
      <c r="D20819" s="319"/>
    </row>
    <row r="20820" spans="3:4">
      <c r="C20820" s="319"/>
      <c r="D20820" s="319"/>
    </row>
    <row r="20821" spans="3:4">
      <c r="C20821" s="319"/>
      <c r="D20821" s="319"/>
    </row>
    <row r="20822" spans="3:4">
      <c r="C20822" s="319"/>
      <c r="D20822" s="319"/>
    </row>
    <row r="20823" spans="3:4">
      <c r="C20823" s="319"/>
      <c r="D20823" s="319"/>
    </row>
    <row r="20824" spans="3:4">
      <c r="C20824" s="319"/>
      <c r="D20824" s="319"/>
    </row>
    <row r="20825" spans="3:4">
      <c r="C20825" s="319"/>
      <c r="D20825" s="319"/>
    </row>
    <row r="20826" spans="3:4">
      <c r="C20826" s="319"/>
      <c r="D20826" s="319"/>
    </row>
    <row r="20827" spans="3:4">
      <c r="C20827" s="319"/>
      <c r="D20827" s="319"/>
    </row>
    <row r="20828" spans="3:4">
      <c r="C20828" s="319"/>
      <c r="D20828" s="319"/>
    </row>
    <row r="20829" spans="3:4">
      <c r="C20829" s="319"/>
      <c r="D20829" s="319"/>
    </row>
    <row r="20830" spans="3:4">
      <c r="C20830" s="319"/>
      <c r="D20830" s="319"/>
    </row>
    <row r="20831" spans="3:4">
      <c r="C20831" s="319"/>
      <c r="D20831" s="319"/>
    </row>
    <row r="20832" spans="3:4">
      <c r="C20832" s="319"/>
      <c r="D20832" s="319"/>
    </row>
    <row r="20833" spans="3:4">
      <c r="C20833" s="319"/>
      <c r="D20833" s="319"/>
    </row>
    <row r="20834" spans="3:4">
      <c r="C20834" s="319"/>
      <c r="D20834" s="319"/>
    </row>
    <row r="20835" spans="3:4">
      <c r="C20835" s="319"/>
      <c r="D20835" s="319"/>
    </row>
    <row r="20836" spans="3:4">
      <c r="C20836" s="319"/>
      <c r="D20836" s="319"/>
    </row>
    <row r="20837" spans="3:4">
      <c r="C20837" s="319"/>
      <c r="D20837" s="319"/>
    </row>
    <row r="20838" spans="3:4">
      <c r="C20838" s="319"/>
      <c r="D20838" s="319"/>
    </row>
    <row r="20839" spans="3:4">
      <c r="C20839" s="319"/>
      <c r="D20839" s="319"/>
    </row>
    <row r="20840" spans="3:4">
      <c r="C20840" s="319"/>
      <c r="D20840" s="319"/>
    </row>
    <row r="20841" spans="3:4">
      <c r="C20841" s="319"/>
      <c r="D20841" s="319"/>
    </row>
    <row r="20842" spans="3:4">
      <c r="C20842" s="319"/>
      <c r="D20842" s="319"/>
    </row>
    <row r="20843" spans="3:4">
      <c r="C20843" s="319"/>
      <c r="D20843" s="319"/>
    </row>
    <row r="20844" spans="3:4">
      <c r="C20844" s="319"/>
      <c r="D20844" s="319"/>
    </row>
    <row r="20845" spans="3:4">
      <c r="C20845" s="319"/>
      <c r="D20845" s="319"/>
    </row>
    <row r="20846" spans="3:4">
      <c r="C20846" s="319"/>
      <c r="D20846" s="319"/>
    </row>
    <row r="20847" spans="3:4">
      <c r="C20847" s="319"/>
      <c r="D20847" s="319"/>
    </row>
    <row r="20848" spans="3:4">
      <c r="C20848" s="319"/>
      <c r="D20848" s="319"/>
    </row>
    <row r="20849" spans="3:4">
      <c r="C20849" s="319"/>
      <c r="D20849" s="319"/>
    </row>
    <row r="20850" spans="3:4">
      <c r="C20850" s="319"/>
      <c r="D20850" s="319"/>
    </row>
    <row r="20851" spans="3:4">
      <c r="C20851" s="319"/>
      <c r="D20851" s="319"/>
    </row>
    <row r="20852" spans="3:4">
      <c r="C20852" s="319"/>
      <c r="D20852" s="319"/>
    </row>
    <row r="20853" spans="3:4">
      <c r="C20853" s="319"/>
      <c r="D20853" s="319"/>
    </row>
    <row r="20854" spans="3:4">
      <c r="C20854" s="319"/>
      <c r="D20854" s="319"/>
    </row>
    <row r="20855" spans="3:4">
      <c r="C20855" s="319"/>
      <c r="D20855" s="319"/>
    </row>
    <row r="20856" spans="3:4">
      <c r="C20856" s="319"/>
      <c r="D20856" s="319"/>
    </row>
    <row r="20857" spans="3:4">
      <c r="C20857" s="319"/>
      <c r="D20857" s="319"/>
    </row>
    <row r="20858" spans="3:4">
      <c r="C20858" s="319"/>
      <c r="D20858" s="319"/>
    </row>
    <row r="20859" spans="3:4">
      <c r="C20859" s="319"/>
      <c r="D20859" s="319"/>
    </row>
    <row r="20860" spans="3:4">
      <c r="C20860" s="319"/>
      <c r="D20860" s="319"/>
    </row>
    <row r="20861" spans="3:4">
      <c r="C20861" s="319"/>
      <c r="D20861" s="319"/>
    </row>
    <row r="20862" spans="3:4">
      <c r="C20862" s="319"/>
      <c r="D20862" s="319"/>
    </row>
    <row r="20863" spans="3:4">
      <c r="C20863" s="319"/>
      <c r="D20863" s="319"/>
    </row>
    <row r="20864" spans="3:4">
      <c r="C20864" s="319"/>
      <c r="D20864" s="319"/>
    </row>
    <row r="20865" spans="3:4">
      <c r="C20865" s="319"/>
      <c r="D20865" s="319"/>
    </row>
    <row r="20866" spans="3:4">
      <c r="C20866" s="319"/>
      <c r="D20866" s="319"/>
    </row>
    <row r="20867" spans="3:4">
      <c r="C20867" s="319"/>
      <c r="D20867" s="319"/>
    </row>
    <row r="20868" spans="3:4">
      <c r="C20868" s="319"/>
      <c r="D20868" s="319"/>
    </row>
    <row r="20869" spans="3:4">
      <c r="C20869" s="319"/>
      <c r="D20869" s="319"/>
    </row>
    <row r="20870" spans="3:4">
      <c r="C20870" s="319"/>
      <c r="D20870" s="319"/>
    </row>
    <row r="20871" spans="3:4">
      <c r="C20871" s="319"/>
      <c r="D20871" s="319"/>
    </row>
    <row r="20872" spans="3:4">
      <c r="C20872" s="319"/>
      <c r="D20872" s="319"/>
    </row>
    <row r="20873" spans="3:4">
      <c r="C20873" s="319"/>
      <c r="D20873" s="319"/>
    </row>
    <row r="20874" spans="3:4">
      <c r="C20874" s="319"/>
      <c r="D20874" s="319"/>
    </row>
    <row r="20875" spans="3:4">
      <c r="C20875" s="319"/>
      <c r="D20875" s="319"/>
    </row>
    <row r="20876" spans="3:4">
      <c r="C20876" s="319"/>
      <c r="D20876" s="319"/>
    </row>
    <row r="20877" spans="3:4">
      <c r="C20877" s="319"/>
      <c r="D20877" s="319"/>
    </row>
    <row r="20878" spans="3:4">
      <c r="C20878" s="319"/>
      <c r="D20878" s="319"/>
    </row>
    <row r="20879" spans="3:4">
      <c r="C20879" s="319"/>
      <c r="D20879" s="319"/>
    </row>
    <row r="20880" spans="3:4">
      <c r="C20880" s="319"/>
      <c r="D20880" s="319"/>
    </row>
    <row r="20881" spans="3:4">
      <c r="C20881" s="319"/>
      <c r="D20881" s="319"/>
    </row>
    <row r="20882" spans="3:4">
      <c r="C20882" s="319"/>
      <c r="D20882" s="319"/>
    </row>
    <row r="20883" spans="3:4">
      <c r="C20883" s="319"/>
      <c r="D20883" s="319"/>
    </row>
    <row r="20884" spans="3:4">
      <c r="C20884" s="319"/>
      <c r="D20884" s="319"/>
    </row>
    <row r="20885" spans="3:4">
      <c r="C20885" s="319"/>
      <c r="D20885" s="319"/>
    </row>
    <row r="20886" spans="3:4">
      <c r="C20886" s="319"/>
      <c r="D20886" s="319"/>
    </row>
    <row r="20887" spans="3:4">
      <c r="C20887" s="319"/>
      <c r="D20887" s="319"/>
    </row>
    <row r="20888" spans="3:4">
      <c r="C20888" s="319"/>
      <c r="D20888" s="319"/>
    </row>
    <row r="20889" spans="3:4">
      <c r="C20889" s="319"/>
      <c r="D20889" s="319"/>
    </row>
    <row r="20890" spans="3:4">
      <c r="C20890" s="319"/>
      <c r="D20890" s="319"/>
    </row>
    <row r="20891" spans="3:4">
      <c r="C20891" s="319"/>
      <c r="D20891" s="319"/>
    </row>
    <row r="20892" spans="3:4">
      <c r="C20892" s="319"/>
      <c r="D20892" s="319"/>
    </row>
    <row r="20893" spans="3:4">
      <c r="C20893" s="319"/>
      <c r="D20893" s="319"/>
    </row>
    <row r="20894" spans="3:4">
      <c r="C20894" s="319"/>
      <c r="D20894" s="319"/>
    </row>
    <row r="20895" spans="3:4">
      <c r="C20895" s="319"/>
      <c r="D20895" s="319"/>
    </row>
    <row r="20896" spans="3:4">
      <c r="C20896" s="319"/>
      <c r="D20896" s="319"/>
    </row>
    <row r="20897" spans="3:4">
      <c r="C20897" s="319"/>
      <c r="D20897" s="319"/>
    </row>
    <row r="20898" spans="3:4">
      <c r="C20898" s="319"/>
      <c r="D20898" s="319"/>
    </row>
    <row r="20899" spans="3:4">
      <c r="C20899" s="319"/>
      <c r="D20899" s="319"/>
    </row>
    <row r="20900" spans="3:4">
      <c r="C20900" s="319"/>
      <c r="D20900" s="319"/>
    </row>
    <row r="20901" spans="3:4">
      <c r="C20901" s="319"/>
      <c r="D20901" s="319"/>
    </row>
    <row r="20902" spans="3:4">
      <c r="C20902" s="319"/>
      <c r="D20902" s="319"/>
    </row>
    <row r="20903" spans="3:4">
      <c r="C20903" s="319"/>
      <c r="D20903" s="319"/>
    </row>
    <row r="20904" spans="3:4">
      <c r="C20904" s="319"/>
      <c r="D20904" s="319"/>
    </row>
    <row r="20905" spans="3:4">
      <c r="C20905" s="319"/>
      <c r="D20905" s="319"/>
    </row>
    <row r="20906" spans="3:4">
      <c r="C20906" s="319"/>
      <c r="D20906" s="319"/>
    </row>
    <row r="20907" spans="3:4">
      <c r="C20907" s="319"/>
      <c r="D20907" s="319"/>
    </row>
    <row r="20908" spans="3:4">
      <c r="C20908" s="319"/>
      <c r="D20908" s="319"/>
    </row>
    <row r="20909" spans="3:4">
      <c r="C20909" s="319"/>
      <c r="D20909" s="319"/>
    </row>
    <row r="20910" spans="3:4">
      <c r="C20910" s="319"/>
      <c r="D20910" s="319"/>
    </row>
    <row r="20911" spans="3:4">
      <c r="C20911" s="319"/>
      <c r="D20911" s="319"/>
    </row>
    <row r="20912" spans="3:4">
      <c r="C20912" s="319"/>
      <c r="D20912" s="319"/>
    </row>
    <row r="20913" spans="3:4">
      <c r="C20913" s="319"/>
      <c r="D20913" s="319"/>
    </row>
    <row r="20914" spans="3:4">
      <c r="C20914" s="319"/>
      <c r="D20914" s="319"/>
    </row>
    <row r="20915" spans="3:4">
      <c r="C20915" s="319"/>
      <c r="D20915" s="319"/>
    </row>
    <row r="20916" spans="3:4">
      <c r="C20916" s="319"/>
      <c r="D20916" s="319"/>
    </row>
    <row r="20917" spans="3:4">
      <c r="C20917" s="319"/>
      <c r="D20917" s="319"/>
    </row>
    <row r="20918" spans="3:4">
      <c r="C20918" s="319"/>
      <c r="D20918" s="319"/>
    </row>
    <row r="20919" spans="3:4">
      <c r="C20919" s="319"/>
      <c r="D20919" s="319"/>
    </row>
    <row r="20920" spans="3:4">
      <c r="C20920" s="319"/>
      <c r="D20920" s="319"/>
    </row>
    <row r="20921" spans="3:4">
      <c r="C20921" s="319"/>
      <c r="D20921" s="319"/>
    </row>
    <row r="20922" spans="3:4">
      <c r="C20922" s="319"/>
      <c r="D20922" s="319"/>
    </row>
    <row r="20923" spans="3:4">
      <c r="C20923" s="319"/>
      <c r="D20923" s="319"/>
    </row>
    <row r="20924" spans="3:4">
      <c r="C20924" s="319"/>
      <c r="D20924" s="319"/>
    </row>
    <row r="20925" spans="3:4">
      <c r="C20925" s="319"/>
      <c r="D20925" s="319"/>
    </row>
    <row r="20926" spans="3:4">
      <c r="C20926" s="319"/>
      <c r="D20926" s="319"/>
    </row>
    <row r="20927" spans="3:4">
      <c r="C20927" s="319"/>
      <c r="D20927" s="319"/>
    </row>
    <row r="20928" spans="3:4">
      <c r="C20928" s="319"/>
      <c r="D20928" s="319"/>
    </row>
    <row r="20929" spans="3:4">
      <c r="C20929" s="319"/>
      <c r="D20929" s="319"/>
    </row>
    <row r="20930" spans="3:4">
      <c r="C20930" s="319"/>
      <c r="D20930" s="319"/>
    </row>
    <row r="20931" spans="3:4">
      <c r="C20931" s="319"/>
      <c r="D20931" s="319"/>
    </row>
    <row r="20932" spans="3:4">
      <c r="C20932" s="319"/>
      <c r="D20932" s="319"/>
    </row>
    <row r="20933" spans="3:4">
      <c r="C20933" s="319"/>
      <c r="D20933" s="319"/>
    </row>
    <row r="20934" spans="3:4">
      <c r="C20934" s="319"/>
      <c r="D20934" s="319"/>
    </row>
    <row r="20935" spans="3:4">
      <c r="C20935" s="319"/>
      <c r="D20935" s="319"/>
    </row>
    <row r="20936" spans="3:4">
      <c r="C20936" s="319"/>
      <c r="D20936" s="319"/>
    </row>
    <row r="20937" spans="3:4">
      <c r="C20937" s="319"/>
      <c r="D20937" s="319"/>
    </row>
    <row r="20938" spans="3:4">
      <c r="C20938" s="319"/>
      <c r="D20938" s="319"/>
    </row>
    <row r="20939" spans="3:4">
      <c r="C20939" s="319"/>
      <c r="D20939" s="319"/>
    </row>
    <row r="20940" spans="3:4">
      <c r="C20940" s="319"/>
      <c r="D20940" s="319"/>
    </row>
    <row r="20941" spans="3:4">
      <c r="C20941" s="319"/>
      <c r="D20941" s="319"/>
    </row>
    <row r="20942" spans="3:4">
      <c r="C20942" s="319"/>
      <c r="D20942" s="319"/>
    </row>
    <row r="20943" spans="3:4">
      <c r="C20943" s="319"/>
      <c r="D20943" s="319"/>
    </row>
    <row r="20944" spans="3:4">
      <c r="C20944" s="319"/>
      <c r="D20944" s="319"/>
    </row>
    <row r="20945" spans="3:4">
      <c r="C20945" s="319"/>
      <c r="D20945" s="319"/>
    </row>
    <row r="20946" spans="3:4">
      <c r="C20946" s="319"/>
      <c r="D20946" s="319"/>
    </row>
    <row r="20947" spans="3:4">
      <c r="C20947" s="319"/>
      <c r="D20947" s="319"/>
    </row>
    <row r="20948" spans="3:4">
      <c r="C20948" s="319"/>
      <c r="D20948" s="319"/>
    </row>
    <row r="20949" spans="3:4">
      <c r="C20949" s="319"/>
      <c r="D20949" s="319"/>
    </row>
    <row r="20950" spans="3:4">
      <c r="C20950" s="319"/>
      <c r="D20950" s="319"/>
    </row>
    <row r="20951" spans="3:4">
      <c r="C20951" s="319"/>
      <c r="D20951" s="319"/>
    </row>
    <row r="20952" spans="3:4">
      <c r="C20952" s="319"/>
      <c r="D20952" s="319"/>
    </row>
    <row r="20953" spans="3:4">
      <c r="C20953" s="319"/>
      <c r="D20953" s="319"/>
    </row>
    <row r="20954" spans="3:4">
      <c r="C20954" s="319"/>
      <c r="D20954" s="319"/>
    </row>
    <row r="20955" spans="3:4">
      <c r="C20955" s="319"/>
      <c r="D20955" s="319"/>
    </row>
    <row r="20956" spans="3:4">
      <c r="C20956" s="319"/>
      <c r="D20956" s="319"/>
    </row>
    <row r="20957" spans="3:4">
      <c r="C20957" s="319"/>
      <c r="D20957" s="319"/>
    </row>
    <row r="20958" spans="3:4">
      <c r="C20958" s="319"/>
      <c r="D20958" s="319"/>
    </row>
    <row r="20959" spans="3:4">
      <c r="C20959" s="319"/>
      <c r="D20959" s="319"/>
    </row>
    <row r="20960" spans="3:4">
      <c r="C20960" s="319"/>
      <c r="D20960" s="319"/>
    </row>
    <row r="20961" spans="3:4">
      <c r="C20961" s="319"/>
      <c r="D20961" s="319"/>
    </row>
    <row r="20962" spans="3:4">
      <c r="C20962" s="319"/>
      <c r="D20962" s="319"/>
    </row>
    <row r="20963" spans="3:4">
      <c r="C20963" s="319"/>
      <c r="D20963" s="319"/>
    </row>
    <row r="20964" spans="3:4">
      <c r="C20964" s="319"/>
      <c r="D20964" s="319"/>
    </row>
    <row r="20965" spans="3:4">
      <c r="C20965" s="319"/>
      <c r="D20965" s="319"/>
    </row>
    <row r="20966" spans="3:4">
      <c r="C20966" s="319"/>
      <c r="D20966" s="319"/>
    </row>
    <row r="20967" spans="3:4">
      <c r="C20967" s="319"/>
      <c r="D20967" s="319"/>
    </row>
    <row r="20968" spans="3:4">
      <c r="C20968" s="319"/>
      <c r="D20968" s="319"/>
    </row>
    <row r="20969" spans="3:4">
      <c r="C20969" s="319"/>
      <c r="D20969" s="319"/>
    </row>
    <row r="20970" spans="3:4">
      <c r="C20970" s="319"/>
      <c r="D20970" s="319"/>
    </row>
    <row r="20971" spans="3:4">
      <c r="C20971" s="319"/>
      <c r="D20971" s="319"/>
    </row>
    <row r="20972" spans="3:4">
      <c r="C20972" s="319"/>
      <c r="D20972" s="319"/>
    </row>
    <row r="20973" spans="3:4">
      <c r="C20973" s="319"/>
      <c r="D20973" s="319"/>
    </row>
    <row r="20974" spans="3:4">
      <c r="C20974" s="319"/>
      <c r="D20974" s="319"/>
    </row>
    <row r="20975" spans="3:4">
      <c r="C20975" s="319"/>
      <c r="D20975" s="319"/>
    </row>
    <row r="20976" spans="3:4">
      <c r="C20976" s="319"/>
      <c r="D20976" s="319"/>
    </row>
    <row r="20977" spans="3:4">
      <c r="C20977" s="319"/>
      <c r="D20977" s="319"/>
    </row>
    <row r="20978" spans="3:4">
      <c r="C20978" s="319"/>
      <c r="D20978" s="319"/>
    </row>
    <row r="20979" spans="3:4">
      <c r="C20979" s="319"/>
      <c r="D20979" s="319"/>
    </row>
    <row r="20980" spans="3:4">
      <c r="C20980" s="319"/>
      <c r="D20980" s="319"/>
    </row>
    <row r="20981" spans="3:4">
      <c r="C20981" s="319"/>
      <c r="D20981" s="319"/>
    </row>
    <row r="20982" spans="3:4">
      <c r="C20982" s="319"/>
      <c r="D20982" s="319"/>
    </row>
    <row r="20983" spans="3:4">
      <c r="C20983" s="319"/>
      <c r="D20983" s="319"/>
    </row>
    <row r="20984" spans="3:4">
      <c r="C20984" s="319"/>
      <c r="D20984" s="319"/>
    </row>
    <row r="20985" spans="3:4">
      <c r="C20985" s="319"/>
      <c r="D20985" s="319"/>
    </row>
    <row r="20986" spans="3:4">
      <c r="C20986" s="319"/>
      <c r="D20986" s="319"/>
    </row>
    <row r="20987" spans="3:4">
      <c r="C20987" s="319"/>
      <c r="D20987" s="319"/>
    </row>
    <row r="20988" spans="3:4">
      <c r="C20988" s="319"/>
      <c r="D20988" s="319"/>
    </row>
    <row r="20989" spans="3:4">
      <c r="C20989" s="319"/>
      <c r="D20989" s="319"/>
    </row>
    <row r="20990" spans="3:4">
      <c r="C20990" s="319"/>
      <c r="D20990" s="319"/>
    </row>
    <row r="20991" spans="3:4">
      <c r="C20991" s="319"/>
      <c r="D20991" s="319"/>
    </row>
    <row r="20992" spans="3:4">
      <c r="C20992" s="319"/>
      <c r="D20992" s="319"/>
    </row>
    <row r="20993" spans="3:4">
      <c r="C20993" s="319"/>
      <c r="D20993" s="319"/>
    </row>
    <row r="20994" spans="3:4">
      <c r="C20994" s="319"/>
      <c r="D20994" s="319"/>
    </row>
    <row r="20995" spans="3:4">
      <c r="C20995" s="319"/>
      <c r="D20995" s="319"/>
    </row>
    <row r="20996" spans="3:4">
      <c r="C20996" s="319"/>
      <c r="D20996" s="319"/>
    </row>
    <row r="20997" spans="3:4">
      <c r="C20997" s="319"/>
      <c r="D20997" s="319"/>
    </row>
    <row r="20998" spans="3:4">
      <c r="C20998" s="319"/>
      <c r="D20998" s="319"/>
    </row>
    <row r="20999" spans="3:4">
      <c r="C20999" s="319"/>
      <c r="D20999" s="319"/>
    </row>
    <row r="21000" spans="3:4">
      <c r="C21000" s="319"/>
      <c r="D21000" s="319"/>
    </row>
    <row r="21001" spans="3:4">
      <c r="C21001" s="319"/>
      <c r="D21001" s="319"/>
    </row>
    <row r="21002" spans="3:4">
      <c r="C21002" s="319"/>
      <c r="D21002" s="319"/>
    </row>
    <row r="21003" spans="3:4">
      <c r="C21003" s="319"/>
      <c r="D21003" s="319"/>
    </row>
    <row r="21004" spans="3:4">
      <c r="C21004" s="319"/>
      <c r="D21004" s="319"/>
    </row>
    <row r="21005" spans="3:4">
      <c r="C21005" s="319"/>
      <c r="D21005" s="319"/>
    </row>
    <row r="21006" spans="3:4">
      <c r="C21006" s="319"/>
      <c r="D21006" s="319"/>
    </row>
    <row r="21007" spans="3:4">
      <c r="C21007" s="319"/>
      <c r="D21007" s="319"/>
    </row>
    <row r="21008" spans="3:4">
      <c r="C21008" s="319"/>
      <c r="D21008" s="319"/>
    </row>
    <row r="21009" spans="3:4">
      <c r="C21009" s="319"/>
      <c r="D21009" s="319"/>
    </row>
    <row r="21010" spans="3:4">
      <c r="C21010" s="319"/>
      <c r="D21010" s="319"/>
    </row>
    <row r="21011" spans="3:4">
      <c r="C21011" s="319"/>
      <c r="D21011" s="319"/>
    </row>
    <row r="21012" spans="3:4">
      <c r="C21012" s="319"/>
      <c r="D21012" s="319"/>
    </row>
    <row r="21013" spans="3:4">
      <c r="C21013" s="319"/>
      <c r="D21013" s="319"/>
    </row>
    <row r="21014" spans="3:4">
      <c r="C21014" s="319"/>
      <c r="D21014" s="319"/>
    </row>
    <row r="21015" spans="3:4">
      <c r="C21015" s="319"/>
      <c r="D21015" s="319"/>
    </row>
    <row r="21016" spans="3:4">
      <c r="C21016" s="319"/>
      <c r="D21016" s="319"/>
    </row>
    <row r="21017" spans="3:4">
      <c r="C21017" s="319"/>
      <c r="D21017" s="319"/>
    </row>
    <row r="21018" spans="3:4">
      <c r="C21018" s="319"/>
      <c r="D21018" s="319"/>
    </row>
    <row r="21019" spans="3:4">
      <c r="C21019" s="319"/>
      <c r="D21019" s="319"/>
    </row>
    <row r="21020" spans="3:4">
      <c r="C21020" s="319"/>
      <c r="D21020" s="319"/>
    </row>
    <row r="21021" spans="3:4">
      <c r="C21021" s="319"/>
      <c r="D21021" s="319"/>
    </row>
    <row r="21022" spans="3:4">
      <c r="C21022" s="319"/>
      <c r="D21022" s="319"/>
    </row>
    <row r="21023" spans="3:4">
      <c r="C21023" s="319"/>
      <c r="D21023" s="319"/>
    </row>
    <row r="21024" spans="3:4">
      <c r="C21024" s="319"/>
      <c r="D21024" s="319"/>
    </row>
    <row r="21025" spans="3:4">
      <c r="C21025" s="319"/>
      <c r="D21025" s="319"/>
    </row>
    <row r="21026" spans="3:4">
      <c r="C21026" s="319"/>
      <c r="D21026" s="319"/>
    </row>
    <row r="21027" spans="3:4">
      <c r="C21027" s="319"/>
      <c r="D21027" s="319"/>
    </row>
    <row r="21028" spans="3:4">
      <c r="C21028" s="319"/>
      <c r="D21028" s="319"/>
    </row>
    <row r="21029" spans="3:4">
      <c r="C21029" s="319"/>
      <c r="D21029" s="319"/>
    </row>
    <row r="21030" spans="3:4">
      <c r="C21030" s="319"/>
      <c r="D21030" s="319"/>
    </row>
    <row r="21031" spans="3:4">
      <c r="C21031" s="319"/>
      <c r="D21031" s="319"/>
    </row>
    <row r="21032" spans="3:4">
      <c r="C21032" s="319"/>
      <c r="D21032" s="319"/>
    </row>
    <row r="21033" spans="3:4">
      <c r="C21033" s="319"/>
      <c r="D21033" s="319"/>
    </row>
    <row r="21034" spans="3:4">
      <c r="C21034" s="319"/>
      <c r="D21034" s="319"/>
    </row>
    <row r="21035" spans="3:4">
      <c r="C21035" s="319"/>
      <c r="D21035" s="319"/>
    </row>
    <row r="21036" spans="3:4">
      <c r="C21036" s="319"/>
      <c r="D21036" s="319"/>
    </row>
    <row r="21037" spans="3:4">
      <c r="C21037" s="319"/>
      <c r="D21037" s="319"/>
    </row>
    <row r="21038" spans="3:4">
      <c r="C21038" s="319"/>
      <c r="D21038" s="319"/>
    </row>
    <row r="21039" spans="3:4">
      <c r="C21039" s="319"/>
      <c r="D21039" s="319"/>
    </row>
    <row r="21040" spans="3:4">
      <c r="C21040" s="319"/>
      <c r="D21040" s="319"/>
    </row>
    <row r="21041" spans="3:4">
      <c r="C21041" s="319"/>
      <c r="D21041" s="319"/>
    </row>
    <row r="21042" spans="3:4">
      <c r="C21042" s="319"/>
      <c r="D21042" s="319"/>
    </row>
    <row r="21043" spans="3:4">
      <c r="C21043" s="319"/>
      <c r="D21043" s="319"/>
    </row>
    <row r="21044" spans="3:4">
      <c r="C21044" s="319"/>
      <c r="D21044" s="319"/>
    </row>
    <row r="21045" spans="3:4">
      <c r="C21045" s="319"/>
      <c r="D21045" s="319"/>
    </row>
    <row r="21046" spans="3:4">
      <c r="C21046" s="319"/>
      <c r="D21046" s="319"/>
    </row>
    <row r="21047" spans="3:4">
      <c r="C21047" s="319"/>
      <c r="D21047" s="319"/>
    </row>
    <row r="21048" spans="3:4">
      <c r="C21048" s="319"/>
      <c r="D21048" s="319"/>
    </row>
    <row r="21049" spans="3:4">
      <c r="C21049" s="319"/>
      <c r="D21049" s="319"/>
    </row>
    <row r="21050" spans="3:4">
      <c r="C21050" s="319"/>
      <c r="D21050" s="319"/>
    </row>
    <row r="21051" spans="3:4">
      <c r="C21051" s="319"/>
      <c r="D21051" s="319"/>
    </row>
    <row r="21052" spans="3:4">
      <c r="C21052" s="319"/>
      <c r="D21052" s="319"/>
    </row>
    <row r="21053" spans="3:4">
      <c r="C21053" s="319"/>
      <c r="D21053" s="319"/>
    </row>
    <row r="21054" spans="3:4">
      <c r="C21054" s="319"/>
      <c r="D21054" s="319"/>
    </row>
    <row r="21055" spans="3:4">
      <c r="C21055" s="319"/>
      <c r="D21055" s="319"/>
    </row>
    <row r="21056" spans="3:4">
      <c r="C21056" s="319"/>
      <c r="D21056" s="319"/>
    </row>
    <row r="21057" spans="3:4">
      <c r="C21057" s="319"/>
      <c r="D21057" s="319"/>
    </row>
    <row r="21058" spans="3:4">
      <c r="C21058" s="319"/>
      <c r="D21058" s="319"/>
    </row>
    <row r="21059" spans="3:4">
      <c r="C21059" s="319"/>
      <c r="D21059" s="319"/>
    </row>
    <row r="21060" spans="3:4">
      <c r="C21060" s="319"/>
      <c r="D21060" s="319"/>
    </row>
    <row r="21061" spans="3:4">
      <c r="C21061" s="319"/>
      <c r="D21061" s="319"/>
    </row>
    <row r="21062" spans="3:4">
      <c r="C21062" s="319"/>
      <c r="D21062" s="319"/>
    </row>
    <row r="21063" spans="3:4">
      <c r="C21063" s="319"/>
      <c r="D21063" s="319"/>
    </row>
    <row r="21064" spans="3:4">
      <c r="C21064" s="319"/>
      <c r="D21064" s="319"/>
    </row>
    <row r="21065" spans="3:4">
      <c r="C21065" s="319"/>
      <c r="D21065" s="319"/>
    </row>
    <row r="21066" spans="3:4">
      <c r="C21066" s="319"/>
      <c r="D21066" s="319"/>
    </row>
    <row r="21067" spans="3:4">
      <c r="C21067" s="319"/>
      <c r="D21067" s="319"/>
    </row>
    <row r="21068" spans="3:4">
      <c r="C21068" s="319"/>
      <c r="D21068" s="319"/>
    </row>
    <row r="21069" spans="3:4">
      <c r="C21069" s="319"/>
      <c r="D21069" s="319"/>
    </row>
    <row r="21070" spans="3:4">
      <c r="C21070" s="319"/>
      <c r="D21070" s="319"/>
    </row>
    <row r="21071" spans="3:4">
      <c r="C21071" s="319"/>
      <c r="D21071" s="319"/>
    </row>
    <row r="21072" spans="3:4">
      <c r="C21072" s="319"/>
      <c r="D21072" s="319"/>
    </row>
    <row r="21073" spans="3:4">
      <c r="C21073" s="319"/>
      <c r="D21073" s="319"/>
    </row>
    <row r="21074" spans="3:4">
      <c r="C21074" s="319"/>
      <c r="D21074" s="319"/>
    </row>
    <row r="21075" spans="3:4">
      <c r="C21075" s="319"/>
      <c r="D21075" s="319"/>
    </row>
    <row r="21076" spans="3:4">
      <c r="C21076" s="319"/>
      <c r="D21076" s="319"/>
    </row>
    <row r="21077" spans="3:4">
      <c r="C21077" s="319"/>
      <c r="D21077" s="319"/>
    </row>
    <row r="21078" spans="3:4">
      <c r="C21078" s="319"/>
      <c r="D21078" s="319"/>
    </row>
    <row r="21079" spans="3:4">
      <c r="C21079" s="319"/>
      <c r="D21079" s="319"/>
    </row>
    <row r="21080" spans="3:4">
      <c r="C21080" s="319"/>
      <c r="D21080" s="319"/>
    </row>
    <row r="21081" spans="3:4">
      <c r="C21081" s="319"/>
      <c r="D21081" s="319"/>
    </row>
    <row r="21082" spans="3:4">
      <c r="C21082" s="319"/>
      <c r="D21082" s="319"/>
    </row>
    <row r="21083" spans="3:4">
      <c r="C21083" s="319"/>
      <c r="D21083" s="319"/>
    </row>
    <row r="21084" spans="3:4">
      <c r="C21084" s="319"/>
      <c r="D21084" s="319"/>
    </row>
    <row r="21085" spans="3:4">
      <c r="C21085" s="319"/>
      <c r="D21085" s="319"/>
    </row>
    <row r="21086" spans="3:4">
      <c r="C21086" s="319"/>
      <c r="D21086" s="319"/>
    </row>
    <row r="21087" spans="3:4">
      <c r="C21087" s="319"/>
      <c r="D21087" s="319"/>
    </row>
    <row r="21088" spans="3:4">
      <c r="C21088" s="319"/>
      <c r="D21088" s="319"/>
    </row>
    <row r="21089" spans="3:4">
      <c r="C21089" s="319"/>
      <c r="D21089" s="319"/>
    </row>
    <row r="21090" spans="3:4">
      <c r="C21090" s="319"/>
      <c r="D21090" s="319"/>
    </row>
    <row r="21091" spans="3:4">
      <c r="C21091" s="319"/>
      <c r="D21091" s="319"/>
    </row>
    <row r="21092" spans="3:4">
      <c r="C21092" s="319"/>
      <c r="D21092" s="319"/>
    </row>
    <row r="21093" spans="3:4">
      <c r="C21093" s="319"/>
      <c r="D21093" s="319"/>
    </row>
    <row r="21094" spans="3:4">
      <c r="C21094" s="319"/>
      <c r="D21094" s="319"/>
    </row>
    <row r="21095" spans="3:4">
      <c r="C21095" s="319"/>
      <c r="D21095" s="319"/>
    </row>
    <row r="21096" spans="3:4">
      <c r="C21096" s="319"/>
      <c r="D21096" s="319"/>
    </row>
    <row r="21097" spans="3:4">
      <c r="C21097" s="319"/>
      <c r="D21097" s="319"/>
    </row>
    <row r="21098" spans="3:4">
      <c r="C21098" s="319"/>
      <c r="D21098" s="319"/>
    </row>
    <row r="21099" spans="3:4">
      <c r="C21099" s="319"/>
      <c r="D21099" s="319"/>
    </row>
    <row r="21100" spans="3:4">
      <c r="C21100" s="319"/>
      <c r="D21100" s="319"/>
    </row>
    <row r="21101" spans="3:4">
      <c r="C21101" s="319"/>
      <c r="D21101" s="319"/>
    </row>
    <row r="21102" spans="3:4">
      <c r="C21102" s="319"/>
      <c r="D21102" s="319"/>
    </row>
    <row r="21103" spans="3:4">
      <c r="C21103" s="319"/>
      <c r="D21103" s="319"/>
    </row>
    <row r="21104" spans="3:4">
      <c r="C21104" s="319"/>
      <c r="D21104" s="319"/>
    </row>
    <row r="21105" spans="3:4">
      <c r="C21105" s="319"/>
      <c r="D21105" s="319"/>
    </row>
    <row r="21106" spans="3:4">
      <c r="C21106" s="319"/>
      <c r="D21106" s="319"/>
    </row>
    <row r="21107" spans="3:4">
      <c r="C21107" s="319"/>
      <c r="D21107" s="319"/>
    </row>
    <row r="21108" spans="3:4">
      <c r="C21108" s="319"/>
      <c r="D21108" s="319"/>
    </row>
    <row r="21109" spans="3:4">
      <c r="C21109" s="319"/>
      <c r="D21109" s="319"/>
    </row>
    <row r="21110" spans="3:4">
      <c r="C21110" s="319"/>
      <c r="D21110" s="319"/>
    </row>
    <row r="21111" spans="3:4">
      <c r="C21111" s="319"/>
      <c r="D21111" s="319"/>
    </row>
    <row r="21112" spans="3:4">
      <c r="C21112" s="319"/>
      <c r="D21112" s="319"/>
    </row>
    <row r="21113" spans="3:4">
      <c r="C21113" s="319"/>
      <c r="D21113" s="319"/>
    </row>
    <row r="21114" spans="3:4">
      <c r="C21114" s="319"/>
      <c r="D21114" s="319"/>
    </row>
    <row r="21115" spans="3:4">
      <c r="C21115" s="319"/>
      <c r="D21115" s="319"/>
    </row>
    <row r="21116" spans="3:4">
      <c r="C21116" s="319"/>
      <c r="D21116" s="319"/>
    </row>
    <row r="21117" spans="3:4">
      <c r="C21117" s="319"/>
      <c r="D21117" s="319"/>
    </row>
    <row r="21118" spans="3:4">
      <c r="C21118" s="319"/>
      <c r="D21118" s="319"/>
    </row>
    <row r="21119" spans="3:4">
      <c r="C21119" s="319"/>
      <c r="D21119" s="319"/>
    </row>
    <row r="21120" spans="3:4">
      <c r="C21120" s="319"/>
      <c r="D21120" s="319"/>
    </row>
    <row r="21121" spans="3:4">
      <c r="C21121" s="319"/>
      <c r="D21121" s="319"/>
    </row>
    <row r="21122" spans="3:4">
      <c r="C21122" s="319"/>
      <c r="D21122" s="319"/>
    </row>
    <row r="21123" spans="3:4">
      <c r="C21123" s="319"/>
      <c r="D21123" s="319"/>
    </row>
    <row r="21124" spans="3:4">
      <c r="C21124" s="319"/>
      <c r="D21124" s="319"/>
    </row>
    <row r="21125" spans="3:4">
      <c r="C21125" s="319"/>
      <c r="D21125" s="319"/>
    </row>
    <row r="21126" spans="3:4">
      <c r="C21126" s="319"/>
      <c r="D21126" s="319"/>
    </row>
    <row r="21127" spans="3:4">
      <c r="C21127" s="319"/>
      <c r="D21127" s="319"/>
    </row>
    <row r="21128" spans="3:4">
      <c r="C21128" s="319"/>
      <c r="D21128" s="319"/>
    </row>
    <row r="21129" spans="3:4">
      <c r="C21129" s="319"/>
      <c r="D21129" s="319"/>
    </row>
    <row r="21130" spans="3:4">
      <c r="C21130" s="319"/>
      <c r="D21130" s="319"/>
    </row>
    <row r="21131" spans="3:4">
      <c r="C21131" s="319"/>
      <c r="D21131" s="319"/>
    </row>
    <row r="21132" spans="3:4">
      <c r="C21132" s="319"/>
      <c r="D21132" s="319"/>
    </row>
    <row r="21133" spans="3:4">
      <c r="C21133" s="319"/>
      <c r="D21133" s="319"/>
    </row>
    <row r="21134" spans="3:4">
      <c r="C21134" s="319"/>
      <c r="D21134" s="319"/>
    </row>
    <row r="21135" spans="3:4">
      <c r="C21135" s="319"/>
      <c r="D21135" s="319"/>
    </row>
    <row r="21136" spans="3:4">
      <c r="C21136" s="319"/>
      <c r="D21136" s="319"/>
    </row>
    <row r="21137" spans="3:4">
      <c r="C21137" s="319"/>
      <c r="D21137" s="319"/>
    </row>
    <row r="21138" spans="3:4">
      <c r="C21138" s="319"/>
      <c r="D21138" s="319"/>
    </row>
    <row r="21139" spans="3:4">
      <c r="C21139" s="319"/>
      <c r="D21139" s="319"/>
    </row>
    <row r="21140" spans="3:4">
      <c r="C21140" s="319"/>
      <c r="D21140" s="319"/>
    </row>
    <row r="21141" spans="3:4">
      <c r="C21141" s="319"/>
      <c r="D21141" s="319"/>
    </row>
    <row r="21142" spans="3:4">
      <c r="C21142" s="319"/>
      <c r="D21142" s="319"/>
    </row>
    <row r="21143" spans="3:4">
      <c r="C21143" s="319"/>
      <c r="D21143" s="319"/>
    </row>
    <row r="21144" spans="3:4">
      <c r="C21144" s="319"/>
      <c r="D21144" s="319"/>
    </row>
    <row r="21145" spans="3:4">
      <c r="C21145" s="319"/>
      <c r="D21145" s="319"/>
    </row>
    <row r="21146" spans="3:4">
      <c r="C21146" s="319"/>
      <c r="D21146" s="319"/>
    </row>
    <row r="21147" spans="3:4">
      <c r="C21147" s="319"/>
      <c r="D21147" s="319"/>
    </row>
    <row r="21148" spans="3:4">
      <c r="C21148" s="319"/>
      <c r="D21148" s="319"/>
    </row>
    <row r="21149" spans="3:4">
      <c r="C21149" s="319"/>
      <c r="D21149" s="319"/>
    </row>
    <row r="21150" spans="3:4">
      <c r="C21150" s="319"/>
      <c r="D21150" s="319"/>
    </row>
    <row r="21151" spans="3:4">
      <c r="C21151" s="319"/>
      <c r="D21151" s="319"/>
    </row>
    <row r="21152" spans="3:4">
      <c r="C21152" s="319"/>
      <c r="D21152" s="319"/>
    </row>
    <row r="21153" spans="3:4">
      <c r="C21153" s="319"/>
      <c r="D21153" s="319"/>
    </row>
    <row r="21154" spans="3:4">
      <c r="C21154" s="319"/>
      <c r="D21154" s="319"/>
    </row>
    <row r="21155" spans="3:4">
      <c r="C21155" s="319"/>
      <c r="D21155" s="319"/>
    </row>
    <row r="21156" spans="3:4">
      <c r="C21156" s="319"/>
      <c r="D21156" s="319"/>
    </row>
    <row r="21157" spans="3:4">
      <c r="C21157" s="319"/>
      <c r="D21157" s="319"/>
    </row>
    <row r="21158" spans="3:4">
      <c r="C21158" s="319"/>
      <c r="D21158" s="319"/>
    </row>
    <row r="21159" spans="3:4">
      <c r="C21159" s="319"/>
      <c r="D21159" s="319"/>
    </row>
    <row r="21160" spans="3:4">
      <c r="C21160" s="319"/>
      <c r="D21160" s="319"/>
    </row>
    <row r="21161" spans="3:4">
      <c r="C21161" s="319"/>
      <c r="D21161" s="319"/>
    </row>
    <row r="21162" spans="3:4">
      <c r="C21162" s="319"/>
      <c r="D21162" s="319"/>
    </row>
    <row r="21163" spans="3:4">
      <c r="C21163" s="319"/>
      <c r="D21163" s="319"/>
    </row>
    <row r="21164" spans="3:4">
      <c r="C21164" s="319"/>
      <c r="D21164" s="319"/>
    </row>
    <row r="21165" spans="3:4">
      <c r="C21165" s="319"/>
      <c r="D21165" s="319"/>
    </row>
    <row r="21166" spans="3:4">
      <c r="C21166" s="319"/>
      <c r="D21166" s="319"/>
    </row>
    <row r="21167" spans="3:4">
      <c r="C21167" s="319"/>
      <c r="D21167" s="319"/>
    </row>
    <row r="21168" spans="3:4">
      <c r="C21168" s="319"/>
      <c r="D21168" s="319"/>
    </row>
    <row r="21169" spans="3:4">
      <c r="C21169" s="319"/>
      <c r="D21169" s="319"/>
    </row>
    <row r="21170" spans="3:4">
      <c r="C21170" s="319"/>
      <c r="D21170" s="319"/>
    </row>
    <row r="21171" spans="3:4">
      <c r="C21171" s="319"/>
      <c r="D21171" s="319"/>
    </row>
    <row r="21172" spans="3:4">
      <c r="C21172" s="319"/>
      <c r="D21172" s="319"/>
    </row>
    <row r="21173" spans="3:4">
      <c r="C21173" s="319"/>
      <c r="D21173" s="319"/>
    </row>
    <row r="21174" spans="3:4">
      <c r="C21174" s="319"/>
      <c r="D21174" s="319"/>
    </row>
    <row r="21175" spans="3:4">
      <c r="C21175" s="319"/>
      <c r="D21175" s="319"/>
    </row>
    <row r="21176" spans="3:4">
      <c r="C21176" s="319"/>
      <c r="D21176" s="319"/>
    </row>
    <row r="21177" spans="3:4">
      <c r="C21177" s="319"/>
      <c r="D21177" s="319"/>
    </row>
    <row r="21178" spans="3:4">
      <c r="C21178" s="319"/>
      <c r="D21178" s="319"/>
    </row>
    <row r="21179" spans="3:4">
      <c r="C21179" s="319"/>
      <c r="D21179" s="319"/>
    </row>
    <row r="21180" spans="3:4">
      <c r="C21180" s="319"/>
      <c r="D21180" s="319"/>
    </row>
    <row r="21181" spans="3:4">
      <c r="C21181" s="319"/>
      <c r="D21181" s="319"/>
    </row>
    <row r="21182" spans="3:4">
      <c r="C21182" s="319"/>
      <c r="D21182" s="319"/>
    </row>
    <row r="21183" spans="3:4">
      <c r="C21183" s="319"/>
      <c r="D21183" s="319"/>
    </row>
    <row r="21184" spans="3:4">
      <c r="C21184" s="319"/>
      <c r="D21184" s="319"/>
    </row>
    <row r="21185" spans="3:4">
      <c r="C21185" s="319"/>
      <c r="D21185" s="319"/>
    </row>
    <row r="21186" spans="3:4">
      <c r="C21186" s="319"/>
      <c r="D21186" s="319"/>
    </row>
    <row r="21187" spans="3:4">
      <c r="C21187" s="319"/>
      <c r="D21187" s="319"/>
    </row>
    <row r="21188" spans="3:4">
      <c r="C21188" s="319"/>
      <c r="D21188" s="319"/>
    </row>
    <row r="21189" spans="3:4">
      <c r="C21189" s="319"/>
      <c r="D21189" s="319"/>
    </row>
    <row r="21190" spans="3:4">
      <c r="C21190" s="319"/>
      <c r="D21190" s="319"/>
    </row>
    <row r="21191" spans="3:4">
      <c r="C21191" s="319"/>
      <c r="D21191" s="319"/>
    </row>
    <row r="21192" spans="3:4">
      <c r="C21192" s="319"/>
      <c r="D21192" s="319"/>
    </row>
    <row r="21193" spans="3:4">
      <c r="C21193" s="319"/>
      <c r="D21193" s="319"/>
    </row>
    <row r="21194" spans="3:4">
      <c r="C21194" s="319"/>
      <c r="D21194" s="319"/>
    </row>
    <row r="21195" spans="3:4">
      <c r="C21195" s="319"/>
      <c r="D21195" s="319"/>
    </row>
    <row r="21196" spans="3:4">
      <c r="C21196" s="319"/>
      <c r="D21196" s="319"/>
    </row>
    <row r="21197" spans="3:4">
      <c r="C21197" s="319"/>
      <c r="D21197" s="319"/>
    </row>
    <row r="21198" spans="3:4">
      <c r="C21198" s="319"/>
      <c r="D21198" s="319"/>
    </row>
    <row r="21199" spans="3:4">
      <c r="C21199" s="319"/>
      <c r="D21199" s="319"/>
    </row>
    <row r="21200" spans="3:4">
      <c r="C21200" s="319"/>
      <c r="D21200" s="319"/>
    </row>
    <row r="21201" spans="3:4">
      <c r="C21201" s="319"/>
      <c r="D21201" s="319"/>
    </row>
    <row r="21202" spans="3:4">
      <c r="C21202" s="319"/>
      <c r="D21202" s="319"/>
    </row>
    <row r="21203" spans="3:4">
      <c r="C21203" s="319"/>
      <c r="D21203" s="319"/>
    </row>
    <row r="21204" spans="3:4">
      <c r="C21204" s="319"/>
      <c r="D21204" s="319"/>
    </row>
    <row r="21205" spans="3:4">
      <c r="C21205" s="319"/>
      <c r="D21205" s="319"/>
    </row>
    <row r="21206" spans="3:4">
      <c r="C21206" s="319"/>
      <c r="D21206" s="319"/>
    </row>
    <row r="21207" spans="3:4">
      <c r="C21207" s="319"/>
      <c r="D21207" s="319"/>
    </row>
    <row r="21208" spans="3:4">
      <c r="C21208" s="319"/>
      <c r="D21208" s="319"/>
    </row>
    <row r="21209" spans="3:4">
      <c r="C21209" s="319"/>
      <c r="D21209" s="319"/>
    </row>
    <row r="21210" spans="3:4">
      <c r="C21210" s="319"/>
      <c r="D21210" s="319"/>
    </row>
    <row r="21211" spans="3:4">
      <c r="C21211" s="319"/>
      <c r="D21211" s="319"/>
    </row>
    <row r="21212" spans="3:4">
      <c r="C21212" s="319"/>
      <c r="D21212" s="319"/>
    </row>
    <row r="21213" spans="3:4">
      <c r="C21213" s="319"/>
      <c r="D21213" s="319"/>
    </row>
    <row r="21214" spans="3:4">
      <c r="C21214" s="319"/>
      <c r="D21214" s="319"/>
    </row>
    <row r="21215" spans="3:4">
      <c r="C21215" s="319"/>
      <c r="D21215" s="319"/>
    </row>
    <row r="21216" spans="3:4">
      <c r="C21216" s="319"/>
      <c r="D21216" s="319"/>
    </row>
    <row r="21217" spans="3:4">
      <c r="C21217" s="319"/>
      <c r="D21217" s="319"/>
    </row>
    <row r="21218" spans="3:4">
      <c r="C21218" s="319"/>
      <c r="D21218" s="319"/>
    </row>
    <row r="21219" spans="3:4">
      <c r="C21219" s="319"/>
      <c r="D21219" s="319"/>
    </row>
    <row r="21220" spans="3:4">
      <c r="C21220" s="319"/>
      <c r="D21220" s="319"/>
    </row>
    <row r="21221" spans="3:4">
      <c r="C21221" s="319"/>
      <c r="D21221" s="319"/>
    </row>
    <row r="21222" spans="3:4">
      <c r="C21222" s="319"/>
      <c r="D21222" s="319"/>
    </row>
    <row r="21223" spans="3:4">
      <c r="C21223" s="319"/>
      <c r="D21223" s="319"/>
    </row>
    <row r="21224" spans="3:4">
      <c r="C21224" s="319"/>
      <c r="D21224" s="319"/>
    </row>
    <row r="21225" spans="3:4">
      <c r="C21225" s="319"/>
      <c r="D21225" s="319"/>
    </row>
    <row r="21226" spans="3:4">
      <c r="C21226" s="319"/>
      <c r="D21226" s="319"/>
    </row>
    <row r="21227" spans="3:4">
      <c r="C21227" s="319"/>
      <c r="D21227" s="319"/>
    </row>
    <row r="21228" spans="3:4">
      <c r="C21228" s="319"/>
      <c r="D21228" s="319"/>
    </row>
    <row r="21229" spans="3:4">
      <c r="C21229" s="319"/>
      <c r="D21229" s="319"/>
    </row>
    <row r="21230" spans="3:4">
      <c r="C21230" s="319"/>
      <c r="D21230" s="319"/>
    </row>
    <row r="21231" spans="3:4">
      <c r="C21231" s="319"/>
      <c r="D21231" s="319"/>
    </row>
    <row r="21232" spans="3:4">
      <c r="C21232" s="319"/>
      <c r="D21232" s="319"/>
    </row>
    <row r="21233" spans="3:4">
      <c r="C21233" s="319"/>
      <c r="D21233" s="319"/>
    </row>
    <row r="21234" spans="3:4">
      <c r="C21234" s="319"/>
      <c r="D21234" s="319"/>
    </row>
    <row r="21235" spans="3:4">
      <c r="C21235" s="319"/>
      <c r="D21235" s="319"/>
    </row>
    <row r="21236" spans="3:4">
      <c r="C21236" s="319"/>
      <c r="D21236" s="319"/>
    </row>
    <row r="21237" spans="3:4">
      <c r="C21237" s="319"/>
      <c r="D21237" s="319"/>
    </row>
    <row r="21238" spans="3:4">
      <c r="C21238" s="319"/>
      <c r="D21238" s="319"/>
    </row>
    <row r="21239" spans="3:4">
      <c r="C21239" s="319"/>
      <c r="D21239" s="319"/>
    </row>
    <row r="21240" spans="3:4">
      <c r="C21240" s="319"/>
      <c r="D21240" s="319"/>
    </row>
    <row r="21241" spans="3:4">
      <c r="C21241" s="319"/>
      <c r="D21241" s="319"/>
    </row>
    <row r="21242" spans="3:4">
      <c r="C21242" s="319"/>
      <c r="D21242" s="319"/>
    </row>
    <row r="21243" spans="3:4">
      <c r="C21243" s="319"/>
      <c r="D21243" s="319"/>
    </row>
    <row r="21244" spans="3:4">
      <c r="C21244" s="319"/>
      <c r="D21244" s="319"/>
    </row>
    <row r="21245" spans="3:4">
      <c r="C21245" s="319"/>
      <c r="D21245" s="319"/>
    </row>
    <row r="21246" spans="3:4">
      <c r="C21246" s="319"/>
      <c r="D21246" s="319"/>
    </row>
    <row r="21247" spans="3:4">
      <c r="C21247" s="319"/>
      <c r="D21247" s="319"/>
    </row>
    <row r="21248" spans="3:4">
      <c r="C21248" s="319"/>
      <c r="D21248" s="319"/>
    </row>
    <row r="21249" spans="3:4">
      <c r="C21249" s="319"/>
      <c r="D21249" s="319"/>
    </row>
    <row r="21250" spans="3:4">
      <c r="C21250" s="319"/>
      <c r="D21250" s="319"/>
    </row>
    <row r="21251" spans="3:4">
      <c r="C21251" s="319"/>
      <c r="D21251" s="319"/>
    </row>
    <row r="21252" spans="3:4">
      <c r="C21252" s="319"/>
      <c r="D21252" s="319"/>
    </row>
    <row r="21253" spans="3:4">
      <c r="C21253" s="319"/>
      <c r="D21253" s="319"/>
    </row>
    <row r="21254" spans="3:4">
      <c r="C21254" s="319"/>
      <c r="D21254" s="319"/>
    </row>
    <row r="21255" spans="3:4">
      <c r="C21255" s="319"/>
      <c r="D21255" s="319"/>
    </row>
    <row r="21256" spans="3:4">
      <c r="C21256" s="319"/>
      <c r="D21256" s="319"/>
    </row>
    <row r="21257" spans="3:4">
      <c r="C21257" s="319"/>
      <c r="D21257" s="319"/>
    </row>
    <row r="21258" spans="3:4">
      <c r="C21258" s="319"/>
      <c r="D21258" s="319"/>
    </row>
    <row r="21259" spans="3:4">
      <c r="C21259" s="319"/>
      <c r="D21259" s="319"/>
    </row>
    <row r="21260" spans="3:4">
      <c r="C21260" s="319"/>
      <c r="D21260" s="319"/>
    </row>
    <row r="21261" spans="3:4">
      <c r="C21261" s="319"/>
      <c r="D21261" s="319"/>
    </row>
    <row r="21262" spans="3:4">
      <c r="C21262" s="319"/>
      <c r="D21262" s="319"/>
    </row>
    <row r="21263" spans="3:4">
      <c r="C21263" s="319"/>
      <c r="D21263" s="319"/>
    </row>
    <row r="21264" spans="3:4">
      <c r="C21264" s="319"/>
      <c r="D21264" s="319"/>
    </row>
    <row r="21265" spans="3:4">
      <c r="C21265" s="319"/>
      <c r="D21265" s="319"/>
    </row>
    <row r="21266" spans="3:4">
      <c r="C21266" s="319"/>
      <c r="D21266" s="319"/>
    </row>
    <row r="21267" spans="3:4">
      <c r="C21267" s="319"/>
      <c r="D21267" s="319"/>
    </row>
    <row r="21268" spans="3:4">
      <c r="C21268" s="319"/>
      <c r="D21268" s="319"/>
    </row>
    <row r="21269" spans="3:4">
      <c r="C21269" s="319"/>
      <c r="D21269" s="319"/>
    </row>
    <row r="21270" spans="3:4">
      <c r="C21270" s="319"/>
      <c r="D21270" s="319"/>
    </row>
    <row r="21271" spans="3:4">
      <c r="C21271" s="319"/>
      <c r="D21271" s="319"/>
    </row>
    <row r="21272" spans="3:4">
      <c r="C21272" s="319"/>
      <c r="D21272" s="319"/>
    </row>
    <row r="21273" spans="3:4">
      <c r="C21273" s="319"/>
      <c r="D21273" s="319"/>
    </row>
    <row r="21274" spans="3:4">
      <c r="C21274" s="319"/>
      <c r="D21274" s="319"/>
    </row>
    <row r="21275" spans="3:4">
      <c r="C21275" s="319"/>
      <c r="D21275" s="319"/>
    </row>
    <row r="21276" spans="3:4">
      <c r="C21276" s="319"/>
      <c r="D21276" s="319"/>
    </row>
    <row r="21277" spans="3:4">
      <c r="C21277" s="319"/>
      <c r="D21277" s="319"/>
    </row>
    <row r="21278" spans="3:4">
      <c r="C21278" s="319"/>
      <c r="D21278" s="319"/>
    </row>
    <row r="21279" spans="3:4">
      <c r="C21279" s="319"/>
      <c r="D21279" s="319"/>
    </row>
    <row r="21280" spans="3:4">
      <c r="C21280" s="319"/>
      <c r="D21280" s="319"/>
    </row>
    <row r="21281" spans="3:4">
      <c r="C21281" s="319"/>
      <c r="D21281" s="319"/>
    </row>
    <row r="21282" spans="3:4">
      <c r="C21282" s="319"/>
      <c r="D21282" s="319"/>
    </row>
    <row r="21283" spans="3:4">
      <c r="C21283" s="319"/>
      <c r="D21283" s="319"/>
    </row>
    <row r="21284" spans="3:4">
      <c r="C21284" s="319"/>
      <c r="D21284" s="319"/>
    </row>
    <row r="21285" spans="3:4">
      <c r="C21285" s="319"/>
      <c r="D21285" s="319"/>
    </row>
    <row r="21286" spans="3:4">
      <c r="C21286" s="319"/>
      <c r="D21286" s="319"/>
    </row>
    <row r="21287" spans="3:4">
      <c r="C21287" s="319"/>
      <c r="D21287" s="319"/>
    </row>
    <row r="21288" spans="3:4">
      <c r="C21288" s="319"/>
      <c r="D21288" s="319"/>
    </row>
    <row r="21289" spans="3:4">
      <c r="C21289" s="319"/>
      <c r="D21289" s="319"/>
    </row>
    <row r="21290" spans="3:4">
      <c r="C21290" s="319"/>
      <c r="D21290" s="319"/>
    </row>
    <row r="21291" spans="3:4">
      <c r="C21291" s="319"/>
      <c r="D21291" s="319"/>
    </row>
    <row r="21292" spans="3:4">
      <c r="C21292" s="319"/>
      <c r="D21292" s="319"/>
    </row>
    <row r="21293" spans="3:4">
      <c r="C21293" s="319"/>
      <c r="D21293" s="319"/>
    </row>
    <row r="21294" spans="3:4">
      <c r="C21294" s="319"/>
      <c r="D21294" s="319"/>
    </row>
    <row r="21295" spans="3:4">
      <c r="C21295" s="319"/>
      <c r="D21295" s="319"/>
    </row>
    <row r="21296" spans="3:4">
      <c r="C21296" s="319"/>
      <c r="D21296" s="319"/>
    </row>
    <row r="21297" spans="3:4">
      <c r="C21297" s="319"/>
      <c r="D21297" s="319"/>
    </row>
    <row r="21298" spans="3:4">
      <c r="C21298" s="319"/>
      <c r="D21298" s="319"/>
    </row>
    <row r="21299" spans="3:4">
      <c r="C21299" s="319"/>
      <c r="D21299" s="319"/>
    </row>
    <row r="21300" spans="3:4">
      <c r="C21300" s="319"/>
      <c r="D21300" s="319"/>
    </row>
    <row r="21301" spans="3:4">
      <c r="C21301" s="319"/>
      <c r="D21301" s="319"/>
    </row>
    <row r="21302" spans="3:4">
      <c r="C21302" s="319"/>
      <c r="D21302" s="319"/>
    </row>
    <row r="21303" spans="3:4">
      <c r="C21303" s="319"/>
      <c r="D21303" s="319"/>
    </row>
    <row r="21304" spans="3:4">
      <c r="C21304" s="319"/>
      <c r="D21304" s="319"/>
    </row>
    <row r="21305" spans="3:4">
      <c r="C21305" s="319"/>
      <c r="D21305" s="319"/>
    </row>
    <row r="21306" spans="3:4">
      <c r="C21306" s="319"/>
      <c r="D21306" s="319"/>
    </row>
    <row r="21307" spans="3:4">
      <c r="C21307" s="319"/>
      <c r="D21307" s="319"/>
    </row>
    <row r="21308" spans="3:4">
      <c r="C21308" s="319"/>
      <c r="D21308" s="319"/>
    </row>
    <row r="21309" spans="3:4">
      <c r="C21309" s="319"/>
      <c r="D21309" s="319"/>
    </row>
    <row r="21310" spans="3:4">
      <c r="C21310" s="319"/>
      <c r="D21310" s="319"/>
    </row>
    <row r="21311" spans="3:4">
      <c r="C21311" s="319"/>
      <c r="D21311" s="319"/>
    </row>
    <row r="21312" spans="3:4">
      <c r="C21312" s="319"/>
      <c r="D21312" s="319"/>
    </row>
    <row r="21313" spans="3:4">
      <c r="C21313" s="319"/>
      <c r="D21313" s="319"/>
    </row>
    <row r="21314" spans="3:4">
      <c r="C21314" s="319"/>
      <c r="D21314" s="319"/>
    </row>
    <row r="21315" spans="3:4">
      <c r="C21315" s="319"/>
      <c r="D21315" s="319"/>
    </row>
    <row r="21316" spans="3:4">
      <c r="C21316" s="319"/>
      <c r="D21316" s="319"/>
    </row>
    <row r="21317" spans="3:4">
      <c r="C21317" s="319"/>
      <c r="D21317" s="319"/>
    </row>
    <row r="21318" spans="3:4">
      <c r="C21318" s="319"/>
      <c r="D21318" s="319"/>
    </row>
    <row r="21319" spans="3:4">
      <c r="C21319" s="319"/>
      <c r="D21319" s="319"/>
    </row>
    <row r="21320" spans="3:4">
      <c r="C21320" s="319"/>
      <c r="D21320" s="319"/>
    </row>
    <row r="21321" spans="3:4">
      <c r="C21321" s="319"/>
      <c r="D21321" s="319"/>
    </row>
    <row r="21322" spans="3:4">
      <c r="C21322" s="319"/>
      <c r="D21322" s="319"/>
    </row>
    <row r="21323" spans="3:4">
      <c r="C21323" s="319"/>
      <c r="D21323" s="319"/>
    </row>
    <row r="21324" spans="3:4">
      <c r="C21324" s="319"/>
      <c r="D21324" s="319"/>
    </row>
    <row r="21325" spans="3:4">
      <c r="C21325" s="319"/>
      <c r="D21325" s="319"/>
    </row>
    <row r="21326" spans="3:4">
      <c r="C21326" s="319"/>
      <c r="D21326" s="319"/>
    </row>
    <row r="21327" spans="3:4">
      <c r="C21327" s="319"/>
      <c r="D21327" s="319"/>
    </row>
    <row r="21328" spans="3:4">
      <c r="C21328" s="319"/>
      <c r="D21328" s="319"/>
    </row>
    <row r="21329" spans="3:4">
      <c r="C21329" s="319"/>
      <c r="D21329" s="319"/>
    </row>
    <row r="21330" spans="3:4">
      <c r="C21330" s="319"/>
      <c r="D21330" s="319"/>
    </row>
    <row r="21331" spans="3:4">
      <c r="C21331" s="319"/>
      <c r="D21331" s="319"/>
    </row>
    <row r="21332" spans="3:4">
      <c r="C21332" s="319"/>
      <c r="D21332" s="319"/>
    </row>
    <row r="21333" spans="3:4">
      <c r="C21333" s="319"/>
      <c r="D21333" s="319"/>
    </row>
    <row r="21334" spans="3:4">
      <c r="C21334" s="319"/>
      <c r="D21334" s="319"/>
    </row>
    <row r="21335" spans="3:4">
      <c r="C21335" s="319"/>
      <c r="D21335" s="319"/>
    </row>
    <row r="21336" spans="3:4">
      <c r="C21336" s="319"/>
      <c r="D21336" s="319"/>
    </row>
    <row r="21337" spans="3:4">
      <c r="C21337" s="319"/>
      <c r="D21337" s="319"/>
    </row>
    <row r="21338" spans="3:4">
      <c r="C21338" s="319"/>
      <c r="D21338" s="319"/>
    </row>
    <row r="21339" spans="3:4">
      <c r="C21339" s="319"/>
      <c r="D21339" s="319"/>
    </row>
    <row r="21340" spans="3:4">
      <c r="C21340" s="319"/>
      <c r="D21340" s="319"/>
    </row>
    <row r="21341" spans="3:4">
      <c r="C21341" s="319"/>
      <c r="D21341" s="319"/>
    </row>
    <row r="21342" spans="3:4">
      <c r="C21342" s="319"/>
      <c r="D21342" s="319"/>
    </row>
    <row r="21343" spans="3:4">
      <c r="C21343" s="319"/>
      <c r="D21343" s="319"/>
    </row>
    <row r="21344" spans="3:4">
      <c r="C21344" s="319"/>
      <c r="D21344" s="319"/>
    </row>
    <row r="21345" spans="3:4">
      <c r="C21345" s="319"/>
      <c r="D21345" s="319"/>
    </row>
    <row r="21346" spans="3:4">
      <c r="C21346" s="319"/>
      <c r="D21346" s="319"/>
    </row>
    <row r="21347" spans="3:4">
      <c r="C21347" s="319"/>
      <c r="D21347" s="319"/>
    </row>
    <row r="21348" spans="3:4">
      <c r="C21348" s="319"/>
      <c r="D21348" s="319"/>
    </row>
    <row r="21349" spans="3:4">
      <c r="C21349" s="319"/>
      <c r="D21349" s="319"/>
    </row>
    <row r="21350" spans="3:4">
      <c r="C21350" s="319"/>
      <c r="D21350" s="319"/>
    </row>
    <row r="21351" spans="3:4">
      <c r="C21351" s="319"/>
      <c r="D21351" s="319"/>
    </row>
    <row r="21352" spans="3:4">
      <c r="C21352" s="319"/>
      <c r="D21352" s="319"/>
    </row>
    <row r="21353" spans="3:4">
      <c r="C21353" s="319"/>
      <c r="D21353" s="319"/>
    </row>
    <row r="21354" spans="3:4">
      <c r="C21354" s="319"/>
      <c r="D21354" s="319"/>
    </row>
    <row r="21355" spans="3:4">
      <c r="C21355" s="319"/>
      <c r="D21355" s="319"/>
    </row>
    <row r="21356" spans="3:4">
      <c r="C21356" s="319"/>
      <c r="D21356" s="319"/>
    </row>
    <row r="21357" spans="3:4">
      <c r="C21357" s="319"/>
      <c r="D21357" s="319"/>
    </row>
    <row r="21358" spans="3:4">
      <c r="C21358" s="319"/>
      <c r="D21358" s="319"/>
    </row>
    <row r="21359" spans="3:4">
      <c r="C21359" s="319"/>
      <c r="D21359" s="319"/>
    </row>
    <row r="21360" spans="3:4">
      <c r="C21360" s="319"/>
      <c r="D21360" s="319"/>
    </row>
    <row r="21361" spans="3:4">
      <c r="C21361" s="319"/>
      <c r="D21361" s="319"/>
    </row>
    <row r="21362" spans="3:4">
      <c r="C21362" s="319"/>
      <c r="D21362" s="319"/>
    </row>
    <row r="21363" spans="3:4">
      <c r="C21363" s="319"/>
      <c r="D21363" s="319"/>
    </row>
    <row r="21364" spans="3:4">
      <c r="C21364" s="319"/>
      <c r="D21364" s="319"/>
    </row>
    <row r="21365" spans="3:4">
      <c r="C21365" s="319"/>
      <c r="D21365" s="319"/>
    </row>
    <row r="21366" spans="3:4">
      <c r="C21366" s="319"/>
      <c r="D21366" s="319"/>
    </row>
    <row r="21367" spans="3:4">
      <c r="C21367" s="319"/>
      <c r="D21367" s="319"/>
    </row>
    <row r="21368" spans="3:4">
      <c r="C21368" s="319"/>
      <c r="D21368" s="319"/>
    </row>
    <row r="21369" spans="3:4">
      <c r="C21369" s="319"/>
      <c r="D21369" s="319"/>
    </row>
    <row r="21370" spans="3:4">
      <c r="C21370" s="319"/>
      <c r="D21370" s="319"/>
    </row>
    <row r="21371" spans="3:4">
      <c r="C21371" s="319"/>
      <c r="D21371" s="319"/>
    </row>
    <row r="21372" spans="3:4">
      <c r="C21372" s="319"/>
      <c r="D21372" s="319"/>
    </row>
    <row r="21373" spans="3:4">
      <c r="C21373" s="319"/>
      <c r="D21373" s="319"/>
    </row>
    <row r="21374" spans="3:4">
      <c r="C21374" s="319"/>
      <c r="D21374" s="319"/>
    </row>
    <row r="21375" spans="3:4">
      <c r="C21375" s="319"/>
      <c r="D21375" s="319"/>
    </row>
    <row r="21376" spans="3:4">
      <c r="C21376" s="319"/>
      <c r="D21376" s="319"/>
    </row>
    <row r="21377" spans="3:4">
      <c r="C21377" s="319"/>
      <c r="D21377" s="319"/>
    </row>
    <row r="21378" spans="3:4">
      <c r="C21378" s="319"/>
      <c r="D21378" s="319"/>
    </row>
    <row r="21379" spans="3:4">
      <c r="C21379" s="319"/>
      <c r="D21379" s="319"/>
    </row>
    <row r="21380" spans="3:4">
      <c r="C21380" s="319"/>
      <c r="D21380" s="319"/>
    </row>
    <row r="21381" spans="3:4">
      <c r="C21381" s="319"/>
      <c r="D21381" s="319"/>
    </row>
    <row r="21382" spans="3:4">
      <c r="C21382" s="319"/>
      <c r="D21382" s="319"/>
    </row>
    <row r="21383" spans="3:4">
      <c r="C21383" s="319"/>
      <c r="D21383" s="319"/>
    </row>
    <row r="21384" spans="3:4">
      <c r="C21384" s="319"/>
      <c r="D21384" s="319"/>
    </row>
    <row r="21385" spans="3:4">
      <c r="C21385" s="319"/>
      <c r="D21385" s="319"/>
    </row>
    <row r="21386" spans="3:4">
      <c r="C21386" s="319"/>
      <c r="D21386" s="319"/>
    </row>
    <row r="21387" spans="3:4">
      <c r="C21387" s="319"/>
      <c r="D21387" s="319"/>
    </row>
    <row r="21388" spans="3:4">
      <c r="C21388" s="319"/>
      <c r="D21388" s="319"/>
    </row>
    <row r="21389" spans="3:4">
      <c r="C21389" s="319"/>
      <c r="D21389" s="319"/>
    </row>
    <row r="21390" spans="3:4">
      <c r="C21390" s="319"/>
      <c r="D21390" s="319"/>
    </row>
    <row r="21391" spans="3:4">
      <c r="C21391" s="319"/>
      <c r="D21391" s="319"/>
    </row>
    <row r="21392" spans="3:4">
      <c r="C21392" s="319"/>
      <c r="D21392" s="319"/>
    </row>
    <row r="21393" spans="3:4">
      <c r="C21393" s="319"/>
      <c r="D21393" s="319"/>
    </row>
    <row r="21394" spans="3:4">
      <c r="C21394" s="319"/>
      <c r="D21394" s="319"/>
    </row>
    <row r="21395" spans="3:4">
      <c r="C21395" s="319"/>
      <c r="D21395" s="319"/>
    </row>
    <row r="21396" spans="3:4">
      <c r="C21396" s="319"/>
      <c r="D21396" s="319"/>
    </row>
    <row r="21397" spans="3:4">
      <c r="C21397" s="319"/>
      <c r="D21397" s="319"/>
    </row>
    <row r="21398" spans="3:4">
      <c r="C21398" s="319"/>
      <c r="D21398" s="319"/>
    </row>
    <row r="21399" spans="3:4">
      <c r="C21399" s="319"/>
      <c r="D21399" s="319"/>
    </row>
    <row r="21400" spans="3:4">
      <c r="C21400" s="319"/>
      <c r="D21400" s="319"/>
    </row>
    <row r="21401" spans="3:4">
      <c r="C21401" s="319"/>
      <c r="D21401" s="319"/>
    </row>
    <row r="21402" spans="3:4">
      <c r="C21402" s="319"/>
      <c r="D21402" s="319"/>
    </row>
    <row r="21403" spans="3:4">
      <c r="C21403" s="319"/>
      <c r="D21403" s="319"/>
    </row>
    <row r="21404" spans="3:4">
      <c r="C21404" s="319"/>
      <c r="D21404" s="319"/>
    </row>
    <row r="21405" spans="3:4">
      <c r="C21405" s="319"/>
      <c r="D21405" s="319"/>
    </row>
    <row r="21406" spans="3:4">
      <c r="C21406" s="319"/>
      <c r="D21406" s="319"/>
    </row>
    <row r="21407" spans="3:4">
      <c r="C21407" s="319"/>
      <c r="D21407" s="319"/>
    </row>
    <row r="21408" spans="3:4">
      <c r="C21408" s="319"/>
      <c r="D21408" s="319"/>
    </row>
    <row r="21409" spans="3:4">
      <c r="C21409" s="319"/>
      <c r="D21409" s="319"/>
    </row>
    <row r="21410" spans="3:4">
      <c r="C21410" s="319"/>
      <c r="D21410" s="319"/>
    </row>
    <row r="21411" spans="3:4">
      <c r="C21411" s="319"/>
      <c r="D21411" s="319"/>
    </row>
    <row r="21412" spans="3:4">
      <c r="C21412" s="319"/>
      <c r="D21412" s="319"/>
    </row>
    <row r="21413" spans="3:4">
      <c r="C21413" s="319"/>
      <c r="D21413" s="319"/>
    </row>
    <row r="21414" spans="3:4">
      <c r="C21414" s="319"/>
      <c r="D21414" s="319"/>
    </row>
    <row r="21415" spans="3:4">
      <c r="C21415" s="319"/>
      <c r="D21415" s="319"/>
    </row>
    <row r="21416" spans="3:4">
      <c r="C21416" s="319"/>
      <c r="D21416" s="319"/>
    </row>
    <row r="21417" spans="3:4">
      <c r="C21417" s="319"/>
      <c r="D21417" s="319"/>
    </row>
    <row r="21418" spans="3:4">
      <c r="C21418" s="319"/>
      <c r="D21418" s="319"/>
    </row>
    <row r="21419" spans="3:4">
      <c r="C21419" s="319"/>
      <c r="D21419" s="319"/>
    </row>
    <row r="21420" spans="3:4">
      <c r="C21420" s="319"/>
      <c r="D21420" s="319"/>
    </row>
    <row r="21421" spans="3:4">
      <c r="C21421" s="319"/>
      <c r="D21421" s="319"/>
    </row>
    <row r="21422" spans="3:4">
      <c r="C21422" s="319"/>
      <c r="D21422" s="319"/>
    </row>
    <row r="21423" spans="3:4">
      <c r="C21423" s="319"/>
      <c r="D21423" s="319"/>
    </row>
    <row r="21424" spans="3:4">
      <c r="C21424" s="319"/>
      <c r="D21424" s="319"/>
    </row>
    <row r="21425" spans="3:4">
      <c r="C21425" s="319"/>
      <c r="D21425" s="319"/>
    </row>
    <row r="21426" spans="3:4">
      <c r="C21426" s="319"/>
      <c r="D21426" s="319"/>
    </row>
    <row r="21427" spans="3:4">
      <c r="C21427" s="319"/>
      <c r="D21427" s="319"/>
    </row>
    <row r="21428" spans="3:4">
      <c r="C21428" s="319"/>
      <c r="D21428" s="319"/>
    </row>
    <row r="21429" spans="3:4">
      <c r="C21429" s="319"/>
      <c r="D21429" s="319"/>
    </row>
    <row r="21430" spans="3:4">
      <c r="C21430" s="319"/>
      <c r="D21430" s="319"/>
    </row>
    <row r="21431" spans="3:4">
      <c r="C21431" s="319"/>
      <c r="D21431" s="319"/>
    </row>
    <row r="21432" spans="3:4">
      <c r="C21432" s="319"/>
      <c r="D21432" s="319"/>
    </row>
    <row r="21433" spans="3:4">
      <c r="C21433" s="319"/>
      <c r="D21433" s="319"/>
    </row>
    <row r="21434" spans="3:4">
      <c r="C21434" s="319"/>
      <c r="D21434" s="319"/>
    </row>
    <row r="21435" spans="3:4">
      <c r="C21435" s="319"/>
      <c r="D21435" s="319"/>
    </row>
    <row r="21436" spans="3:4">
      <c r="C21436" s="319"/>
      <c r="D21436" s="319"/>
    </row>
    <row r="21437" spans="3:4">
      <c r="C21437" s="319"/>
      <c r="D21437" s="319"/>
    </row>
    <row r="21438" spans="3:4">
      <c r="C21438" s="319"/>
      <c r="D21438" s="319"/>
    </row>
    <row r="21439" spans="3:4">
      <c r="C21439" s="319"/>
      <c r="D21439" s="319"/>
    </row>
    <row r="21440" spans="3:4">
      <c r="C21440" s="319"/>
      <c r="D21440" s="319"/>
    </row>
    <row r="21441" spans="3:4">
      <c r="C21441" s="319"/>
      <c r="D21441" s="319"/>
    </row>
    <row r="21442" spans="3:4">
      <c r="C21442" s="319"/>
      <c r="D21442" s="319"/>
    </row>
    <row r="21443" spans="3:4">
      <c r="C21443" s="319"/>
      <c r="D21443" s="319"/>
    </row>
    <row r="21444" spans="3:4">
      <c r="C21444" s="319"/>
      <c r="D21444" s="319"/>
    </row>
    <row r="21445" spans="3:4">
      <c r="C21445" s="319"/>
      <c r="D21445" s="319"/>
    </row>
    <row r="21446" spans="3:4">
      <c r="C21446" s="319"/>
      <c r="D21446" s="319"/>
    </row>
    <row r="21447" spans="3:4">
      <c r="C21447" s="319"/>
      <c r="D21447" s="319"/>
    </row>
    <row r="21448" spans="3:4">
      <c r="C21448" s="319"/>
      <c r="D21448" s="319"/>
    </row>
    <row r="21449" spans="3:4">
      <c r="C21449" s="319"/>
      <c r="D21449" s="319"/>
    </row>
    <row r="21450" spans="3:4">
      <c r="C21450" s="319"/>
      <c r="D21450" s="319"/>
    </row>
    <row r="21451" spans="3:4">
      <c r="C21451" s="319"/>
      <c r="D21451" s="319"/>
    </row>
    <row r="21452" spans="3:4">
      <c r="C21452" s="319"/>
      <c r="D21452" s="319"/>
    </row>
    <row r="21453" spans="3:4">
      <c r="C21453" s="319"/>
      <c r="D21453" s="319"/>
    </row>
    <row r="21454" spans="3:4">
      <c r="C21454" s="319"/>
      <c r="D21454" s="319"/>
    </row>
    <row r="21455" spans="3:4">
      <c r="C21455" s="319"/>
      <c r="D21455" s="319"/>
    </row>
    <row r="21456" spans="3:4">
      <c r="C21456" s="319"/>
      <c r="D21456" s="319"/>
    </row>
    <row r="21457" spans="3:4">
      <c r="C21457" s="319"/>
      <c r="D21457" s="319"/>
    </row>
    <row r="21458" spans="3:4">
      <c r="C21458" s="319"/>
      <c r="D21458" s="319"/>
    </row>
    <row r="21459" spans="3:4">
      <c r="C21459" s="319"/>
      <c r="D21459" s="319"/>
    </row>
    <row r="21460" spans="3:4">
      <c r="C21460" s="319"/>
      <c r="D21460" s="319"/>
    </row>
    <row r="21461" spans="3:4">
      <c r="C21461" s="319"/>
      <c r="D21461" s="319"/>
    </row>
    <row r="21462" spans="3:4">
      <c r="C21462" s="319"/>
      <c r="D21462" s="319"/>
    </row>
    <row r="21463" spans="3:4">
      <c r="C21463" s="319"/>
      <c r="D21463" s="319"/>
    </row>
    <row r="21464" spans="3:4">
      <c r="C21464" s="319"/>
      <c r="D21464" s="319"/>
    </row>
    <row r="21465" spans="3:4">
      <c r="C21465" s="319"/>
      <c r="D21465" s="319"/>
    </row>
    <row r="21466" spans="3:4">
      <c r="C21466" s="319"/>
      <c r="D21466" s="319"/>
    </row>
    <row r="21467" spans="3:4">
      <c r="C21467" s="319"/>
      <c r="D21467" s="319"/>
    </row>
    <row r="21468" spans="3:4">
      <c r="C21468" s="319"/>
      <c r="D21468" s="319"/>
    </row>
    <row r="21469" spans="3:4">
      <c r="C21469" s="319"/>
      <c r="D21469" s="319"/>
    </row>
    <row r="21470" spans="3:4">
      <c r="C21470" s="319"/>
      <c r="D21470" s="319"/>
    </row>
    <row r="21471" spans="3:4">
      <c r="C21471" s="319"/>
      <c r="D21471" s="319"/>
    </row>
    <row r="21472" spans="3:4">
      <c r="C21472" s="319"/>
      <c r="D21472" s="319"/>
    </row>
    <row r="21473" spans="3:4">
      <c r="C21473" s="319"/>
      <c r="D21473" s="319"/>
    </row>
    <row r="21474" spans="3:4">
      <c r="C21474" s="319"/>
      <c r="D21474" s="319"/>
    </row>
    <row r="21475" spans="3:4">
      <c r="C21475" s="319"/>
      <c r="D21475" s="319"/>
    </row>
    <row r="21476" spans="3:4">
      <c r="C21476" s="319"/>
      <c r="D21476" s="319"/>
    </row>
    <row r="21477" spans="3:4">
      <c r="C21477" s="319"/>
      <c r="D21477" s="319"/>
    </row>
    <row r="21478" spans="3:4">
      <c r="C21478" s="319"/>
      <c r="D21478" s="319"/>
    </row>
    <row r="21479" spans="3:4">
      <c r="C21479" s="319"/>
      <c r="D21479" s="319"/>
    </row>
    <row r="21480" spans="3:4">
      <c r="C21480" s="319"/>
      <c r="D21480" s="319"/>
    </row>
    <row r="21481" spans="3:4">
      <c r="C21481" s="319"/>
      <c r="D21481" s="319"/>
    </row>
    <row r="21482" spans="3:4">
      <c r="C21482" s="319"/>
      <c r="D21482" s="319"/>
    </row>
    <row r="21483" spans="3:4">
      <c r="C21483" s="319"/>
      <c r="D21483" s="319"/>
    </row>
    <row r="21484" spans="3:4">
      <c r="C21484" s="319"/>
      <c r="D21484" s="319"/>
    </row>
    <row r="21485" spans="3:4">
      <c r="C21485" s="319"/>
      <c r="D21485" s="319"/>
    </row>
    <row r="21486" spans="3:4">
      <c r="C21486" s="319"/>
      <c r="D21486" s="319"/>
    </row>
    <row r="21487" spans="3:4">
      <c r="C21487" s="319"/>
      <c r="D21487" s="319"/>
    </row>
    <row r="21488" spans="3:4">
      <c r="C21488" s="319"/>
      <c r="D21488" s="319"/>
    </row>
    <row r="21489" spans="3:4">
      <c r="C21489" s="319"/>
      <c r="D21489" s="319"/>
    </row>
    <row r="21490" spans="3:4">
      <c r="C21490" s="319"/>
      <c r="D21490" s="319"/>
    </row>
    <row r="21491" spans="3:4">
      <c r="C21491" s="319"/>
      <c r="D21491" s="319"/>
    </row>
    <row r="21492" spans="3:4">
      <c r="C21492" s="319"/>
      <c r="D21492" s="319"/>
    </row>
    <row r="21493" spans="3:4">
      <c r="C21493" s="319"/>
      <c r="D21493" s="319"/>
    </row>
    <row r="21494" spans="3:4">
      <c r="C21494" s="319"/>
      <c r="D21494" s="319"/>
    </row>
    <row r="21495" spans="3:4">
      <c r="C21495" s="319"/>
      <c r="D21495" s="319"/>
    </row>
    <row r="21496" spans="3:4">
      <c r="C21496" s="319"/>
      <c r="D21496" s="319"/>
    </row>
    <row r="21497" spans="3:4">
      <c r="C21497" s="319"/>
      <c r="D21497" s="319"/>
    </row>
    <row r="21498" spans="3:4">
      <c r="C21498" s="319"/>
      <c r="D21498" s="319"/>
    </row>
    <row r="21499" spans="3:4">
      <c r="C21499" s="319"/>
      <c r="D21499" s="319"/>
    </row>
    <row r="21500" spans="3:4">
      <c r="C21500" s="319"/>
      <c r="D21500" s="319"/>
    </row>
    <row r="21501" spans="3:4">
      <c r="C21501" s="319"/>
      <c r="D21501" s="319"/>
    </row>
    <row r="21502" spans="3:4">
      <c r="C21502" s="319"/>
      <c r="D21502" s="319"/>
    </row>
    <row r="21503" spans="3:4">
      <c r="C21503" s="319"/>
      <c r="D21503" s="319"/>
    </row>
    <row r="21504" spans="3:4">
      <c r="C21504" s="319"/>
      <c r="D21504" s="319"/>
    </row>
    <row r="21505" spans="3:4">
      <c r="C21505" s="319"/>
      <c r="D21505" s="319"/>
    </row>
    <row r="21506" spans="3:4">
      <c r="C21506" s="319"/>
      <c r="D21506" s="319"/>
    </row>
    <row r="21507" spans="3:4">
      <c r="C21507" s="319"/>
      <c r="D21507" s="319"/>
    </row>
    <row r="21508" spans="3:4">
      <c r="C21508" s="319"/>
      <c r="D21508" s="319"/>
    </row>
    <row r="21509" spans="3:4">
      <c r="C21509" s="319"/>
      <c r="D21509" s="319"/>
    </row>
    <row r="21510" spans="3:4">
      <c r="C21510" s="319"/>
      <c r="D21510" s="319"/>
    </row>
    <row r="21511" spans="3:4">
      <c r="C21511" s="319"/>
      <c r="D21511" s="319"/>
    </row>
    <row r="21512" spans="3:4">
      <c r="C21512" s="319"/>
      <c r="D21512" s="319"/>
    </row>
    <row r="21513" spans="3:4">
      <c r="C21513" s="319"/>
      <c r="D21513" s="319"/>
    </row>
    <row r="21514" spans="3:4">
      <c r="C21514" s="319"/>
      <c r="D21514" s="319"/>
    </row>
    <row r="21515" spans="3:4">
      <c r="C21515" s="319"/>
      <c r="D21515" s="319"/>
    </row>
    <row r="21516" spans="3:4">
      <c r="C21516" s="319"/>
      <c r="D21516" s="319"/>
    </row>
    <row r="21517" spans="3:4">
      <c r="C21517" s="319"/>
      <c r="D21517" s="319"/>
    </row>
    <row r="21518" spans="3:4">
      <c r="C21518" s="319"/>
      <c r="D21518" s="319"/>
    </row>
    <row r="21519" spans="3:4">
      <c r="C21519" s="319"/>
      <c r="D21519" s="319"/>
    </row>
    <row r="21520" spans="3:4">
      <c r="C21520" s="319"/>
      <c r="D21520" s="319"/>
    </row>
    <row r="21521" spans="3:4">
      <c r="C21521" s="319"/>
      <c r="D21521" s="319"/>
    </row>
    <row r="21522" spans="3:4">
      <c r="C21522" s="319"/>
      <c r="D21522" s="319"/>
    </row>
    <row r="21523" spans="3:4">
      <c r="C21523" s="319"/>
      <c r="D21523" s="319"/>
    </row>
    <row r="21524" spans="3:4">
      <c r="C21524" s="319"/>
      <c r="D21524" s="319"/>
    </row>
    <row r="21525" spans="3:4">
      <c r="C21525" s="319"/>
      <c r="D21525" s="319"/>
    </row>
    <row r="21526" spans="3:4">
      <c r="C21526" s="319"/>
      <c r="D21526" s="319"/>
    </row>
    <row r="21527" spans="3:4">
      <c r="C21527" s="319"/>
      <c r="D21527" s="319"/>
    </row>
    <row r="21528" spans="3:4">
      <c r="C21528" s="319"/>
      <c r="D21528" s="319"/>
    </row>
    <row r="21529" spans="3:4">
      <c r="C21529" s="319"/>
      <c r="D21529" s="319"/>
    </row>
    <row r="21530" spans="3:4">
      <c r="C21530" s="319"/>
      <c r="D21530" s="319"/>
    </row>
    <row r="21531" spans="3:4">
      <c r="C21531" s="319"/>
      <c r="D21531" s="319"/>
    </row>
    <row r="21532" spans="3:4">
      <c r="C21532" s="319"/>
      <c r="D21532" s="319"/>
    </row>
    <row r="21533" spans="3:4">
      <c r="C21533" s="319"/>
      <c r="D21533" s="319"/>
    </row>
    <row r="21534" spans="3:4">
      <c r="C21534" s="319"/>
      <c r="D21534" s="319"/>
    </row>
    <row r="21535" spans="3:4">
      <c r="C21535" s="319"/>
      <c r="D21535" s="319"/>
    </row>
    <row r="21536" spans="3:4">
      <c r="C21536" s="319"/>
      <c r="D21536" s="319"/>
    </row>
    <row r="21537" spans="3:4">
      <c r="C21537" s="319"/>
      <c r="D21537" s="319"/>
    </row>
    <row r="21538" spans="3:4">
      <c r="C21538" s="319"/>
      <c r="D21538" s="319"/>
    </row>
    <row r="21539" spans="3:4">
      <c r="C21539" s="319"/>
      <c r="D21539" s="319"/>
    </row>
    <row r="21540" spans="3:4">
      <c r="C21540" s="319"/>
      <c r="D21540" s="319"/>
    </row>
    <row r="21541" spans="3:4">
      <c r="C21541" s="319"/>
      <c r="D21541" s="319"/>
    </row>
    <row r="21542" spans="3:4">
      <c r="C21542" s="319"/>
      <c r="D21542" s="319"/>
    </row>
    <row r="21543" spans="3:4">
      <c r="C21543" s="319"/>
      <c r="D21543" s="319"/>
    </row>
    <row r="21544" spans="3:4">
      <c r="C21544" s="319"/>
      <c r="D21544" s="319"/>
    </row>
    <row r="21545" spans="3:4">
      <c r="C21545" s="319"/>
      <c r="D21545" s="319"/>
    </row>
    <row r="21546" spans="3:4">
      <c r="C21546" s="319"/>
      <c r="D21546" s="319"/>
    </row>
    <row r="21547" spans="3:4">
      <c r="C21547" s="319"/>
      <c r="D21547" s="319"/>
    </row>
    <row r="21548" spans="3:4">
      <c r="C21548" s="319"/>
      <c r="D21548" s="319"/>
    </row>
    <row r="21549" spans="3:4">
      <c r="C21549" s="319"/>
      <c r="D21549" s="319"/>
    </row>
    <row r="21550" spans="3:4">
      <c r="C21550" s="319"/>
      <c r="D21550" s="319"/>
    </row>
    <row r="21551" spans="3:4">
      <c r="C21551" s="319"/>
      <c r="D21551" s="319"/>
    </row>
    <row r="21552" spans="3:4">
      <c r="C21552" s="319"/>
      <c r="D21552" s="319"/>
    </row>
    <row r="21553" spans="3:4">
      <c r="C21553" s="319"/>
      <c r="D21553" s="319"/>
    </row>
    <row r="21554" spans="3:4">
      <c r="C21554" s="319"/>
      <c r="D21554" s="319"/>
    </row>
    <row r="21555" spans="3:4">
      <c r="C21555" s="319"/>
      <c r="D21555" s="319"/>
    </row>
    <row r="21556" spans="3:4">
      <c r="C21556" s="319"/>
      <c r="D21556" s="319"/>
    </row>
    <row r="21557" spans="3:4">
      <c r="C21557" s="319"/>
      <c r="D21557" s="319"/>
    </row>
    <row r="21558" spans="3:4">
      <c r="C21558" s="319"/>
      <c r="D21558" s="319"/>
    </row>
    <row r="21559" spans="3:4">
      <c r="C21559" s="319"/>
      <c r="D21559" s="319"/>
    </row>
    <row r="21560" spans="3:4">
      <c r="C21560" s="319"/>
      <c r="D21560" s="319"/>
    </row>
    <row r="21561" spans="3:4">
      <c r="C21561" s="319"/>
      <c r="D21561" s="319"/>
    </row>
    <row r="21562" spans="3:4">
      <c r="C21562" s="319"/>
      <c r="D21562" s="319"/>
    </row>
    <row r="21563" spans="3:4">
      <c r="C21563" s="319"/>
      <c r="D21563" s="319"/>
    </row>
    <row r="21564" spans="3:4">
      <c r="C21564" s="319"/>
      <c r="D21564" s="319"/>
    </row>
    <row r="21565" spans="3:4">
      <c r="C21565" s="319"/>
      <c r="D21565" s="319"/>
    </row>
    <row r="21566" spans="3:4">
      <c r="C21566" s="319"/>
      <c r="D21566" s="319"/>
    </row>
    <row r="21567" spans="3:4">
      <c r="C21567" s="319"/>
      <c r="D21567" s="319"/>
    </row>
    <row r="21568" spans="3:4">
      <c r="C21568" s="319"/>
      <c r="D21568" s="319"/>
    </row>
    <row r="21569" spans="3:4">
      <c r="C21569" s="319"/>
      <c r="D21569" s="319"/>
    </row>
    <row r="21570" spans="3:4">
      <c r="C21570" s="319"/>
      <c r="D21570" s="319"/>
    </row>
    <row r="21571" spans="3:4">
      <c r="C21571" s="319"/>
      <c r="D21571" s="319"/>
    </row>
    <row r="21572" spans="3:4">
      <c r="C21572" s="319"/>
      <c r="D21572" s="319"/>
    </row>
    <row r="21573" spans="3:4">
      <c r="C21573" s="319"/>
      <c r="D21573" s="319"/>
    </row>
    <row r="21574" spans="3:4">
      <c r="C21574" s="319"/>
      <c r="D21574" s="319"/>
    </row>
    <row r="21575" spans="3:4">
      <c r="C21575" s="319"/>
      <c r="D21575" s="319"/>
    </row>
    <row r="21576" spans="3:4">
      <c r="C21576" s="319"/>
      <c r="D21576" s="319"/>
    </row>
    <row r="21577" spans="3:4">
      <c r="C21577" s="319"/>
      <c r="D21577" s="319"/>
    </row>
    <row r="21578" spans="3:4">
      <c r="C21578" s="319"/>
      <c r="D21578" s="319"/>
    </row>
    <row r="21579" spans="3:4">
      <c r="C21579" s="319"/>
      <c r="D21579" s="319"/>
    </row>
    <row r="21580" spans="3:4">
      <c r="C21580" s="319"/>
      <c r="D21580" s="319"/>
    </row>
    <row r="21581" spans="3:4">
      <c r="C21581" s="319"/>
      <c r="D21581" s="319"/>
    </row>
    <row r="21582" spans="3:4">
      <c r="C21582" s="319"/>
      <c r="D21582" s="319"/>
    </row>
    <row r="21583" spans="3:4">
      <c r="C21583" s="319"/>
      <c r="D21583" s="319"/>
    </row>
    <row r="21584" spans="3:4">
      <c r="C21584" s="319"/>
      <c r="D21584" s="319"/>
    </row>
    <row r="21585" spans="3:4">
      <c r="C21585" s="319"/>
      <c r="D21585" s="319"/>
    </row>
    <row r="21586" spans="3:4">
      <c r="C21586" s="319"/>
      <c r="D21586" s="319"/>
    </row>
    <row r="21587" spans="3:4">
      <c r="C21587" s="319"/>
      <c r="D21587" s="319"/>
    </row>
    <row r="21588" spans="3:4">
      <c r="C21588" s="319"/>
      <c r="D21588" s="319"/>
    </row>
    <row r="21589" spans="3:4">
      <c r="C21589" s="319"/>
      <c r="D21589" s="319"/>
    </row>
    <row r="21590" spans="3:4">
      <c r="C21590" s="319"/>
      <c r="D21590" s="319"/>
    </row>
    <row r="21591" spans="3:4">
      <c r="C21591" s="319"/>
      <c r="D21591" s="319"/>
    </row>
    <row r="21592" spans="3:4">
      <c r="C21592" s="319"/>
      <c r="D21592" s="319"/>
    </row>
    <row r="21593" spans="3:4">
      <c r="C21593" s="319"/>
      <c r="D21593" s="319"/>
    </row>
    <row r="21594" spans="3:4">
      <c r="C21594" s="319"/>
      <c r="D21594" s="319"/>
    </row>
    <row r="21595" spans="3:4">
      <c r="C21595" s="319"/>
      <c r="D21595" s="319"/>
    </row>
    <row r="21596" spans="3:4">
      <c r="C21596" s="319"/>
      <c r="D21596" s="319"/>
    </row>
    <row r="21597" spans="3:4">
      <c r="C21597" s="319"/>
      <c r="D21597" s="319"/>
    </row>
    <row r="21598" spans="3:4">
      <c r="C21598" s="319"/>
      <c r="D21598" s="319"/>
    </row>
    <row r="21599" spans="3:4">
      <c r="C21599" s="319"/>
      <c r="D21599" s="319"/>
    </row>
    <row r="21600" spans="3:4">
      <c r="C21600" s="319"/>
      <c r="D21600" s="319"/>
    </row>
    <row r="21601" spans="3:4">
      <c r="C21601" s="319"/>
      <c r="D21601" s="319"/>
    </row>
    <row r="21602" spans="3:4">
      <c r="C21602" s="319"/>
      <c r="D21602" s="319"/>
    </row>
    <row r="21603" spans="3:4">
      <c r="C21603" s="319"/>
      <c r="D21603" s="319"/>
    </row>
    <row r="21604" spans="3:4">
      <c r="C21604" s="319"/>
      <c r="D21604" s="319"/>
    </row>
    <row r="21605" spans="3:4">
      <c r="C21605" s="319"/>
      <c r="D21605" s="319"/>
    </row>
    <row r="21606" spans="3:4">
      <c r="C21606" s="319"/>
      <c r="D21606" s="319"/>
    </row>
    <row r="21607" spans="3:4">
      <c r="C21607" s="319"/>
      <c r="D21607" s="319"/>
    </row>
    <row r="21608" spans="3:4">
      <c r="C21608" s="319"/>
      <c r="D21608" s="319"/>
    </row>
    <row r="21609" spans="3:4">
      <c r="C21609" s="319"/>
      <c r="D21609" s="319"/>
    </row>
    <row r="21610" spans="3:4">
      <c r="C21610" s="319"/>
      <c r="D21610" s="319"/>
    </row>
    <row r="21611" spans="3:4">
      <c r="C21611" s="319"/>
      <c r="D21611" s="319"/>
    </row>
    <row r="21612" spans="3:4">
      <c r="C21612" s="319"/>
      <c r="D21612" s="319"/>
    </row>
    <row r="21613" spans="3:4">
      <c r="C21613" s="319"/>
      <c r="D21613" s="319"/>
    </row>
    <row r="21614" spans="3:4">
      <c r="C21614" s="319"/>
      <c r="D21614" s="319"/>
    </row>
    <row r="21615" spans="3:4">
      <c r="C21615" s="319"/>
      <c r="D21615" s="319"/>
    </row>
    <row r="21616" spans="3:4">
      <c r="C21616" s="319"/>
      <c r="D21616" s="319"/>
    </row>
    <row r="21617" spans="3:4">
      <c r="C21617" s="319"/>
      <c r="D21617" s="319"/>
    </row>
    <row r="21618" spans="3:4">
      <c r="C21618" s="319"/>
      <c r="D21618" s="319"/>
    </row>
    <row r="21619" spans="3:4">
      <c r="C21619" s="319"/>
      <c r="D21619" s="319"/>
    </row>
    <row r="21620" spans="3:4">
      <c r="C21620" s="319"/>
      <c r="D21620" s="319"/>
    </row>
    <row r="21621" spans="3:4">
      <c r="C21621" s="319"/>
      <c r="D21621" s="319"/>
    </row>
    <row r="21622" spans="3:4">
      <c r="C21622" s="319"/>
      <c r="D21622" s="319"/>
    </row>
    <row r="21623" spans="3:4">
      <c r="C21623" s="319"/>
      <c r="D21623" s="319"/>
    </row>
    <row r="21624" spans="3:4">
      <c r="C21624" s="319"/>
      <c r="D21624" s="319"/>
    </row>
    <row r="21625" spans="3:4">
      <c r="C21625" s="319"/>
      <c r="D21625" s="319"/>
    </row>
    <row r="21626" spans="3:4">
      <c r="C21626" s="319"/>
      <c r="D21626" s="319"/>
    </row>
    <row r="21627" spans="3:4">
      <c r="C21627" s="319"/>
      <c r="D21627" s="319"/>
    </row>
    <row r="21628" spans="3:4">
      <c r="C21628" s="319"/>
      <c r="D21628" s="319"/>
    </row>
    <row r="21629" spans="3:4">
      <c r="C21629" s="319"/>
      <c r="D21629" s="319"/>
    </row>
    <row r="21630" spans="3:4">
      <c r="C21630" s="319"/>
      <c r="D21630" s="319"/>
    </row>
    <row r="21631" spans="3:4">
      <c r="C21631" s="319"/>
      <c r="D21631" s="319"/>
    </row>
    <row r="21632" spans="3:4">
      <c r="C21632" s="319"/>
      <c r="D21632" s="319"/>
    </row>
    <row r="21633" spans="3:4">
      <c r="C21633" s="319"/>
      <c r="D21633" s="319"/>
    </row>
    <row r="21634" spans="3:4">
      <c r="C21634" s="319"/>
      <c r="D21634" s="319"/>
    </row>
    <row r="21635" spans="3:4">
      <c r="C21635" s="319"/>
      <c r="D21635" s="319"/>
    </row>
    <row r="21636" spans="3:4">
      <c r="C21636" s="319"/>
      <c r="D21636" s="319"/>
    </row>
    <row r="21637" spans="3:4">
      <c r="C21637" s="319"/>
      <c r="D21637" s="319"/>
    </row>
    <row r="21638" spans="3:4">
      <c r="C21638" s="319"/>
      <c r="D21638" s="319"/>
    </row>
    <row r="21639" spans="3:4">
      <c r="C21639" s="319"/>
      <c r="D21639" s="319"/>
    </row>
    <row r="21640" spans="3:4">
      <c r="C21640" s="319"/>
      <c r="D21640" s="319"/>
    </row>
    <row r="21641" spans="3:4">
      <c r="C21641" s="319"/>
      <c r="D21641" s="319"/>
    </row>
    <row r="21642" spans="3:4">
      <c r="C21642" s="319"/>
      <c r="D21642" s="319"/>
    </row>
    <row r="21643" spans="3:4">
      <c r="C21643" s="319"/>
      <c r="D21643" s="319"/>
    </row>
    <row r="21644" spans="3:4">
      <c r="C21644" s="319"/>
      <c r="D21644" s="319"/>
    </row>
    <row r="21645" spans="3:4">
      <c r="C21645" s="319"/>
      <c r="D21645" s="319"/>
    </row>
    <row r="21646" spans="3:4">
      <c r="C21646" s="319"/>
      <c r="D21646" s="319"/>
    </row>
    <row r="21647" spans="3:4">
      <c r="C21647" s="319"/>
      <c r="D21647" s="319"/>
    </row>
    <row r="21648" spans="3:4">
      <c r="C21648" s="319"/>
      <c r="D21648" s="319"/>
    </row>
    <row r="21649" spans="3:4">
      <c r="C21649" s="319"/>
      <c r="D21649" s="319"/>
    </row>
    <row r="21650" spans="3:4">
      <c r="C21650" s="319"/>
      <c r="D21650" s="319"/>
    </row>
    <row r="21651" spans="3:4">
      <c r="C21651" s="319"/>
      <c r="D21651" s="319"/>
    </row>
    <row r="21652" spans="3:4">
      <c r="C21652" s="319"/>
      <c r="D21652" s="319"/>
    </row>
    <row r="21653" spans="3:4">
      <c r="C21653" s="319"/>
      <c r="D21653" s="319"/>
    </row>
    <row r="21654" spans="3:4">
      <c r="C21654" s="319"/>
      <c r="D21654" s="319"/>
    </row>
    <row r="21655" spans="3:4">
      <c r="C21655" s="319"/>
      <c r="D21655" s="319"/>
    </row>
    <row r="21656" spans="3:4">
      <c r="C21656" s="319"/>
      <c r="D21656" s="319"/>
    </row>
    <row r="21657" spans="3:4">
      <c r="C21657" s="319"/>
      <c r="D21657" s="319"/>
    </row>
    <row r="21658" spans="3:4">
      <c r="C21658" s="319"/>
      <c r="D21658" s="319"/>
    </row>
    <row r="21659" spans="3:4">
      <c r="C21659" s="319"/>
      <c r="D21659" s="319"/>
    </row>
    <row r="21660" spans="3:4">
      <c r="C21660" s="319"/>
      <c r="D21660" s="319"/>
    </row>
    <row r="21661" spans="3:4">
      <c r="C21661" s="319"/>
      <c r="D21661" s="319"/>
    </row>
    <row r="21662" spans="3:4">
      <c r="C21662" s="319"/>
      <c r="D21662" s="319"/>
    </row>
    <row r="21663" spans="3:4">
      <c r="C21663" s="319"/>
      <c r="D21663" s="319"/>
    </row>
    <row r="21664" spans="3:4">
      <c r="C21664" s="319"/>
      <c r="D21664" s="319"/>
    </row>
    <row r="21665" spans="3:4">
      <c r="C21665" s="319"/>
      <c r="D21665" s="319"/>
    </row>
    <row r="21666" spans="3:4">
      <c r="C21666" s="319"/>
      <c r="D21666" s="319"/>
    </row>
    <row r="21667" spans="3:4">
      <c r="C21667" s="319"/>
      <c r="D21667" s="319"/>
    </row>
    <row r="21668" spans="3:4">
      <c r="C21668" s="319"/>
      <c r="D21668" s="319"/>
    </row>
    <row r="21669" spans="3:4">
      <c r="C21669" s="319"/>
      <c r="D21669" s="319"/>
    </row>
    <row r="21670" spans="3:4">
      <c r="C21670" s="319"/>
      <c r="D21670" s="319"/>
    </row>
    <row r="21671" spans="3:4">
      <c r="C21671" s="319"/>
      <c r="D21671" s="319"/>
    </row>
    <row r="21672" spans="3:4">
      <c r="C21672" s="319"/>
      <c r="D21672" s="319"/>
    </row>
    <row r="21673" spans="3:4">
      <c r="C21673" s="319"/>
      <c r="D21673" s="319"/>
    </row>
    <row r="21674" spans="3:4">
      <c r="C21674" s="319"/>
      <c r="D21674" s="319"/>
    </row>
    <row r="21675" spans="3:4">
      <c r="C21675" s="319"/>
      <c r="D21675" s="319"/>
    </row>
    <row r="21676" spans="3:4">
      <c r="C21676" s="319"/>
      <c r="D21676" s="319"/>
    </row>
    <row r="21677" spans="3:4">
      <c r="C21677" s="319"/>
      <c r="D21677" s="319"/>
    </row>
    <row r="21678" spans="3:4">
      <c r="C21678" s="319"/>
      <c r="D21678" s="319"/>
    </row>
    <row r="21679" spans="3:4">
      <c r="C21679" s="319"/>
      <c r="D21679" s="319"/>
    </row>
    <row r="21680" spans="3:4">
      <c r="C21680" s="319"/>
      <c r="D21680" s="319"/>
    </row>
    <row r="21681" spans="3:4">
      <c r="C21681" s="319"/>
      <c r="D21681" s="319"/>
    </row>
    <row r="21682" spans="3:4">
      <c r="C21682" s="319"/>
      <c r="D21682" s="319"/>
    </row>
    <row r="21683" spans="3:4">
      <c r="C21683" s="319"/>
      <c r="D21683" s="319"/>
    </row>
    <row r="21684" spans="3:4">
      <c r="C21684" s="319"/>
      <c r="D21684" s="319"/>
    </row>
    <row r="21685" spans="3:4">
      <c r="C21685" s="319"/>
      <c r="D21685" s="319"/>
    </row>
    <row r="21686" spans="3:4">
      <c r="C21686" s="319"/>
      <c r="D21686" s="319"/>
    </row>
    <row r="21687" spans="3:4">
      <c r="C21687" s="319"/>
      <c r="D21687" s="319"/>
    </row>
    <row r="21688" spans="3:4">
      <c r="C21688" s="319"/>
      <c r="D21688" s="319"/>
    </row>
    <row r="21689" spans="3:4">
      <c r="C21689" s="319"/>
      <c r="D21689" s="319"/>
    </row>
    <row r="21690" spans="3:4">
      <c r="C21690" s="319"/>
      <c r="D21690" s="319"/>
    </row>
    <row r="21691" spans="3:4">
      <c r="C21691" s="319"/>
      <c r="D21691" s="319"/>
    </row>
    <row r="21692" spans="3:4">
      <c r="C21692" s="319"/>
      <c r="D21692" s="319"/>
    </row>
    <row r="21693" spans="3:4">
      <c r="C21693" s="319"/>
      <c r="D21693" s="319"/>
    </row>
    <row r="21694" spans="3:4">
      <c r="C21694" s="319"/>
      <c r="D21694" s="319"/>
    </row>
    <row r="21695" spans="3:4">
      <c r="C21695" s="319"/>
      <c r="D21695" s="319"/>
    </row>
    <row r="21696" spans="3:4">
      <c r="C21696" s="319"/>
      <c r="D21696" s="319"/>
    </row>
    <row r="21697" spans="3:4">
      <c r="C21697" s="319"/>
      <c r="D21697" s="319"/>
    </row>
    <row r="21698" spans="3:4">
      <c r="C21698" s="319"/>
      <c r="D21698" s="319"/>
    </row>
    <row r="21699" spans="3:4">
      <c r="C21699" s="319"/>
      <c r="D21699" s="319"/>
    </row>
    <row r="21700" spans="3:4">
      <c r="C21700" s="319"/>
      <c r="D21700" s="319"/>
    </row>
    <row r="21701" spans="3:4">
      <c r="C21701" s="319"/>
      <c r="D21701" s="319"/>
    </row>
    <row r="21702" spans="3:4">
      <c r="C21702" s="319"/>
      <c r="D21702" s="319"/>
    </row>
    <row r="21703" spans="3:4">
      <c r="C21703" s="319"/>
      <c r="D21703" s="319"/>
    </row>
    <row r="21704" spans="3:4">
      <c r="C21704" s="319"/>
      <c r="D21704" s="319"/>
    </row>
    <row r="21705" spans="3:4">
      <c r="C21705" s="319"/>
      <c r="D21705" s="319"/>
    </row>
    <row r="21706" spans="3:4">
      <c r="C21706" s="319"/>
      <c r="D21706" s="319"/>
    </row>
    <row r="21707" spans="3:4">
      <c r="C21707" s="319"/>
      <c r="D21707" s="319"/>
    </row>
    <row r="21708" spans="3:4">
      <c r="C21708" s="319"/>
      <c r="D21708" s="319"/>
    </row>
    <row r="21709" spans="3:4">
      <c r="C21709" s="319"/>
      <c r="D21709" s="319"/>
    </row>
    <row r="21710" spans="3:4">
      <c r="C21710" s="319"/>
      <c r="D21710" s="319"/>
    </row>
    <row r="21711" spans="3:4">
      <c r="C21711" s="319"/>
      <c r="D21711" s="319"/>
    </row>
    <row r="21712" spans="3:4">
      <c r="C21712" s="319"/>
      <c r="D21712" s="319"/>
    </row>
    <row r="21713" spans="3:4">
      <c r="C21713" s="319"/>
      <c r="D21713" s="319"/>
    </row>
    <row r="21714" spans="3:4">
      <c r="C21714" s="319"/>
      <c r="D21714" s="319"/>
    </row>
    <row r="21715" spans="3:4">
      <c r="C21715" s="319"/>
      <c r="D21715" s="319"/>
    </row>
    <row r="21716" spans="3:4">
      <c r="C21716" s="319"/>
      <c r="D21716" s="319"/>
    </row>
    <row r="21717" spans="3:4">
      <c r="C21717" s="319"/>
      <c r="D21717" s="319"/>
    </row>
    <row r="21718" spans="3:4">
      <c r="C21718" s="319"/>
      <c r="D21718" s="319"/>
    </row>
    <row r="21719" spans="3:4">
      <c r="C21719" s="319"/>
      <c r="D21719" s="319"/>
    </row>
    <row r="21720" spans="3:4">
      <c r="C21720" s="319"/>
      <c r="D21720" s="319"/>
    </row>
    <row r="21721" spans="3:4">
      <c r="C21721" s="319"/>
      <c r="D21721" s="319"/>
    </row>
    <row r="21722" spans="3:4">
      <c r="C21722" s="319"/>
      <c r="D21722" s="319"/>
    </row>
    <row r="21723" spans="3:4">
      <c r="C21723" s="319"/>
      <c r="D21723" s="319"/>
    </row>
    <row r="21724" spans="3:4">
      <c r="C21724" s="319"/>
      <c r="D21724" s="319"/>
    </row>
    <row r="21725" spans="3:4">
      <c r="C21725" s="319"/>
      <c r="D21725" s="319"/>
    </row>
    <row r="21726" spans="3:4">
      <c r="C21726" s="319"/>
      <c r="D21726" s="319"/>
    </row>
    <row r="21727" spans="3:4">
      <c r="C21727" s="319"/>
      <c r="D21727" s="319"/>
    </row>
    <row r="21728" spans="3:4">
      <c r="C21728" s="319"/>
      <c r="D21728" s="319"/>
    </row>
    <row r="21729" spans="3:4">
      <c r="C21729" s="319"/>
      <c r="D21729" s="319"/>
    </row>
    <row r="21730" spans="3:4">
      <c r="C21730" s="319"/>
      <c r="D21730" s="319"/>
    </row>
    <row r="21731" spans="3:4">
      <c r="C21731" s="319"/>
      <c r="D21731" s="319"/>
    </row>
    <row r="21732" spans="3:4">
      <c r="C21732" s="319"/>
      <c r="D21732" s="319"/>
    </row>
    <row r="21733" spans="3:4">
      <c r="C21733" s="319"/>
      <c r="D21733" s="319"/>
    </row>
    <row r="21734" spans="3:4">
      <c r="C21734" s="319"/>
      <c r="D21734" s="319"/>
    </row>
    <row r="21735" spans="3:4">
      <c r="C21735" s="319"/>
      <c r="D21735" s="319"/>
    </row>
    <row r="21736" spans="3:4">
      <c r="C21736" s="319"/>
      <c r="D21736" s="319"/>
    </row>
    <row r="21737" spans="3:4">
      <c r="C21737" s="319"/>
      <c r="D21737" s="319"/>
    </row>
    <row r="21738" spans="3:4">
      <c r="C21738" s="319"/>
      <c r="D21738" s="319"/>
    </row>
    <row r="21739" spans="3:4">
      <c r="C21739" s="319"/>
      <c r="D21739" s="319"/>
    </row>
    <row r="21740" spans="3:4">
      <c r="C21740" s="319"/>
      <c r="D21740" s="319"/>
    </row>
    <row r="21741" spans="3:4">
      <c r="C21741" s="319"/>
      <c r="D21741" s="319"/>
    </row>
    <row r="21742" spans="3:4">
      <c r="C21742" s="319"/>
      <c r="D21742" s="319"/>
    </row>
    <row r="21743" spans="3:4">
      <c r="C21743" s="319"/>
      <c r="D21743" s="319"/>
    </row>
    <row r="21744" spans="3:4">
      <c r="C21744" s="319"/>
      <c r="D21744" s="319"/>
    </row>
    <row r="21745" spans="3:4">
      <c r="C21745" s="319"/>
      <c r="D21745" s="319"/>
    </row>
    <row r="21746" spans="3:4">
      <c r="C21746" s="319"/>
      <c r="D21746" s="319"/>
    </row>
    <row r="21747" spans="3:4">
      <c r="C21747" s="319"/>
      <c r="D21747" s="319"/>
    </row>
    <row r="21748" spans="3:4">
      <c r="C21748" s="319"/>
      <c r="D21748" s="319"/>
    </row>
    <row r="21749" spans="3:4">
      <c r="C21749" s="319"/>
      <c r="D21749" s="319"/>
    </row>
    <row r="21750" spans="3:4">
      <c r="C21750" s="319"/>
      <c r="D21750" s="319"/>
    </row>
    <row r="21751" spans="3:4">
      <c r="C21751" s="319"/>
      <c r="D21751" s="319"/>
    </row>
    <row r="21752" spans="3:4">
      <c r="C21752" s="319"/>
      <c r="D21752" s="319"/>
    </row>
    <row r="21753" spans="3:4">
      <c r="C21753" s="319"/>
      <c r="D21753" s="319"/>
    </row>
    <row r="21754" spans="3:4">
      <c r="C21754" s="319"/>
      <c r="D21754" s="319"/>
    </row>
    <row r="21755" spans="3:4">
      <c r="C21755" s="319"/>
      <c r="D21755" s="319"/>
    </row>
    <row r="21756" spans="3:4">
      <c r="C21756" s="319"/>
      <c r="D21756" s="319"/>
    </row>
    <row r="21757" spans="3:4">
      <c r="C21757" s="319"/>
      <c r="D21757" s="319"/>
    </row>
    <row r="21758" spans="3:4">
      <c r="C21758" s="319"/>
      <c r="D21758" s="319"/>
    </row>
    <row r="21759" spans="3:4">
      <c r="C21759" s="319"/>
      <c r="D21759" s="319"/>
    </row>
    <row r="21760" spans="3:4">
      <c r="C21760" s="319"/>
      <c r="D21760" s="319"/>
    </row>
    <row r="21761" spans="3:4">
      <c r="C21761" s="319"/>
      <c r="D21761" s="319"/>
    </row>
    <row r="21762" spans="3:4">
      <c r="C21762" s="319"/>
      <c r="D21762" s="319"/>
    </row>
    <row r="21763" spans="3:4">
      <c r="C21763" s="319"/>
      <c r="D21763" s="319"/>
    </row>
    <row r="21764" spans="3:4">
      <c r="C21764" s="319"/>
      <c r="D21764" s="319"/>
    </row>
    <row r="21765" spans="3:4">
      <c r="C21765" s="319"/>
      <c r="D21765" s="319"/>
    </row>
    <row r="21766" spans="3:4">
      <c r="C21766" s="319"/>
      <c r="D21766" s="319"/>
    </row>
    <row r="21767" spans="3:4">
      <c r="C21767" s="319"/>
      <c r="D21767" s="319"/>
    </row>
    <row r="21768" spans="3:4">
      <c r="C21768" s="319"/>
      <c r="D21768" s="319"/>
    </row>
    <row r="21769" spans="3:4">
      <c r="C21769" s="319"/>
      <c r="D21769" s="319"/>
    </row>
    <row r="21770" spans="3:4">
      <c r="C21770" s="319"/>
      <c r="D21770" s="319"/>
    </row>
    <row r="21771" spans="3:4">
      <c r="C21771" s="319"/>
      <c r="D21771" s="319"/>
    </row>
    <row r="21772" spans="3:4">
      <c r="C21772" s="319"/>
      <c r="D21772" s="319"/>
    </row>
    <row r="21773" spans="3:4">
      <c r="C21773" s="319"/>
      <c r="D21773" s="319"/>
    </row>
    <row r="21774" spans="3:4">
      <c r="C21774" s="319"/>
      <c r="D21774" s="319"/>
    </row>
    <row r="21775" spans="3:4">
      <c r="C21775" s="319"/>
      <c r="D21775" s="319"/>
    </row>
    <row r="21776" spans="3:4">
      <c r="C21776" s="319"/>
      <c r="D21776" s="319"/>
    </row>
    <row r="21777" spans="3:4">
      <c r="C21777" s="319"/>
      <c r="D21777" s="319"/>
    </row>
    <row r="21778" spans="3:4">
      <c r="C21778" s="319"/>
      <c r="D21778" s="319"/>
    </row>
    <row r="21779" spans="3:4">
      <c r="C21779" s="319"/>
      <c r="D21779" s="319"/>
    </row>
    <row r="21780" spans="3:4">
      <c r="C21780" s="319"/>
      <c r="D21780" s="319"/>
    </row>
    <row r="21781" spans="3:4">
      <c r="C21781" s="319"/>
      <c r="D21781" s="319"/>
    </row>
    <row r="21782" spans="3:4">
      <c r="C21782" s="319"/>
      <c r="D21782" s="319"/>
    </row>
    <row r="21783" spans="3:4">
      <c r="C21783" s="319"/>
      <c r="D21783" s="319"/>
    </row>
    <row r="21784" spans="3:4">
      <c r="C21784" s="319"/>
      <c r="D21784" s="319"/>
    </row>
    <row r="21785" spans="3:4">
      <c r="C21785" s="319"/>
      <c r="D21785" s="319"/>
    </row>
    <row r="21786" spans="3:4">
      <c r="C21786" s="319"/>
      <c r="D21786" s="319"/>
    </row>
    <row r="21787" spans="3:4">
      <c r="C21787" s="319"/>
      <c r="D21787" s="319"/>
    </row>
    <row r="21788" spans="3:4">
      <c r="C21788" s="319"/>
      <c r="D21788" s="319"/>
    </row>
    <row r="21789" spans="3:4">
      <c r="C21789" s="319"/>
      <c r="D21789" s="319"/>
    </row>
    <row r="21790" spans="3:4">
      <c r="C21790" s="319"/>
      <c r="D21790" s="319"/>
    </row>
    <row r="21791" spans="3:4">
      <c r="C21791" s="319"/>
      <c r="D21791" s="319"/>
    </row>
    <row r="21792" spans="3:4">
      <c r="C21792" s="319"/>
      <c r="D21792" s="319"/>
    </row>
    <row r="21793" spans="3:4">
      <c r="C21793" s="319"/>
      <c r="D21793" s="319"/>
    </row>
    <row r="21794" spans="3:4">
      <c r="C21794" s="319"/>
      <c r="D21794" s="319"/>
    </row>
    <row r="21795" spans="3:4">
      <c r="C21795" s="319"/>
      <c r="D21795" s="319"/>
    </row>
    <row r="21796" spans="3:4">
      <c r="C21796" s="319"/>
      <c r="D21796" s="319"/>
    </row>
    <row r="21797" spans="3:4">
      <c r="C21797" s="319"/>
      <c r="D21797" s="319"/>
    </row>
    <row r="21798" spans="3:4">
      <c r="C21798" s="319"/>
      <c r="D21798" s="319"/>
    </row>
    <row r="21799" spans="3:4">
      <c r="C21799" s="319"/>
      <c r="D21799" s="319"/>
    </row>
    <row r="21800" spans="3:4">
      <c r="C21800" s="319"/>
      <c r="D21800" s="319"/>
    </row>
    <row r="21801" spans="3:4">
      <c r="C21801" s="319"/>
      <c r="D21801" s="319"/>
    </row>
    <row r="21802" spans="3:4">
      <c r="C21802" s="319"/>
      <c r="D21802" s="319"/>
    </row>
    <row r="21803" spans="3:4">
      <c r="C21803" s="319"/>
      <c r="D21803" s="319"/>
    </row>
    <row r="21804" spans="3:4">
      <c r="C21804" s="319"/>
      <c r="D21804" s="319"/>
    </row>
    <row r="21805" spans="3:4">
      <c r="C21805" s="319"/>
      <c r="D21805" s="319"/>
    </row>
    <row r="21806" spans="3:4">
      <c r="C21806" s="319"/>
      <c r="D21806" s="319"/>
    </row>
    <row r="21807" spans="3:4">
      <c r="C21807" s="319"/>
      <c r="D21807" s="319"/>
    </row>
    <row r="21808" spans="3:4">
      <c r="C21808" s="319"/>
      <c r="D21808" s="319"/>
    </row>
    <row r="21809" spans="3:4">
      <c r="C21809" s="319"/>
      <c r="D21809" s="319"/>
    </row>
    <row r="21810" spans="3:4">
      <c r="C21810" s="319"/>
      <c r="D21810" s="319"/>
    </row>
    <row r="21811" spans="3:4">
      <c r="C21811" s="319"/>
      <c r="D21811" s="319"/>
    </row>
    <row r="21812" spans="3:4">
      <c r="C21812" s="319"/>
      <c r="D21812" s="319"/>
    </row>
    <row r="21813" spans="3:4">
      <c r="C21813" s="319"/>
      <c r="D21813" s="319"/>
    </row>
    <row r="21814" spans="3:4">
      <c r="C21814" s="319"/>
      <c r="D21814" s="319"/>
    </row>
    <row r="21815" spans="3:4">
      <c r="C21815" s="319"/>
      <c r="D21815" s="319"/>
    </row>
    <row r="21816" spans="3:4">
      <c r="C21816" s="319"/>
      <c r="D21816" s="319"/>
    </row>
    <row r="21817" spans="3:4">
      <c r="C21817" s="319"/>
      <c r="D21817" s="319"/>
    </row>
    <row r="21818" spans="3:4">
      <c r="C21818" s="319"/>
      <c r="D21818" s="319"/>
    </row>
    <row r="21819" spans="3:4">
      <c r="C21819" s="319"/>
      <c r="D21819" s="319"/>
    </row>
    <row r="21820" spans="3:4">
      <c r="C21820" s="319"/>
      <c r="D21820" s="319"/>
    </row>
    <row r="21821" spans="3:4">
      <c r="C21821" s="319"/>
      <c r="D21821" s="319"/>
    </row>
    <row r="21822" spans="3:4">
      <c r="C21822" s="319"/>
      <c r="D21822" s="319"/>
    </row>
    <row r="21823" spans="3:4">
      <c r="C21823" s="319"/>
      <c r="D21823" s="319"/>
    </row>
    <row r="21824" spans="3:4">
      <c r="C21824" s="319"/>
      <c r="D21824" s="319"/>
    </row>
    <row r="21825" spans="3:4">
      <c r="C21825" s="319"/>
      <c r="D21825" s="319"/>
    </row>
    <row r="21826" spans="3:4">
      <c r="C21826" s="319"/>
      <c r="D21826" s="319"/>
    </row>
    <row r="21827" spans="3:4">
      <c r="C21827" s="319"/>
      <c r="D21827" s="319"/>
    </row>
    <row r="21828" spans="3:4">
      <c r="C21828" s="319"/>
      <c r="D21828" s="319"/>
    </row>
    <row r="21829" spans="3:4">
      <c r="C21829" s="319"/>
      <c r="D21829" s="319"/>
    </row>
    <row r="21830" spans="3:4">
      <c r="C21830" s="319"/>
      <c r="D21830" s="319"/>
    </row>
    <row r="21831" spans="3:4">
      <c r="C21831" s="319"/>
      <c r="D21831" s="319"/>
    </row>
    <row r="21832" spans="3:4">
      <c r="C21832" s="319"/>
      <c r="D21832" s="319"/>
    </row>
    <row r="21833" spans="3:4">
      <c r="C21833" s="319"/>
      <c r="D21833" s="319"/>
    </row>
    <row r="21834" spans="3:4">
      <c r="C21834" s="319"/>
      <c r="D21834" s="319"/>
    </row>
    <row r="21835" spans="3:4">
      <c r="C21835" s="319"/>
      <c r="D21835" s="319"/>
    </row>
    <row r="21836" spans="3:4">
      <c r="C21836" s="319"/>
      <c r="D21836" s="319"/>
    </row>
    <row r="21837" spans="3:4">
      <c r="C21837" s="319"/>
      <c r="D21837" s="319"/>
    </row>
    <row r="21838" spans="3:4">
      <c r="C21838" s="319"/>
      <c r="D21838" s="319"/>
    </row>
    <row r="21839" spans="3:4">
      <c r="C21839" s="319"/>
      <c r="D21839" s="319"/>
    </row>
    <row r="21840" spans="3:4">
      <c r="C21840" s="319"/>
      <c r="D21840" s="319"/>
    </row>
    <row r="21841" spans="3:4">
      <c r="C21841" s="319"/>
      <c r="D21841" s="319"/>
    </row>
    <row r="21842" spans="3:4">
      <c r="C21842" s="319"/>
      <c r="D21842" s="319"/>
    </row>
    <row r="21843" spans="3:4">
      <c r="C21843" s="319"/>
      <c r="D21843" s="319"/>
    </row>
    <row r="21844" spans="3:4">
      <c r="C21844" s="319"/>
      <c r="D21844" s="319"/>
    </row>
    <row r="21845" spans="3:4">
      <c r="C21845" s="319"/>
      <c r="D21845" s="319"/>
    </row>
    <row r="21846" spans="3:4">
      <c r="C21846" s="319"/>
      <c r="D21846" s="319"/>
    </row>
    <row r="21847" spans="3:4">
      <c r="C21847" s="319"/>
      <c r="D21847" s="319"/>
    </row>
    <row r="21848" spans="3:4">
      <c r="C21848" s="319"/>
      <c r="D21848" s="319"/>
    </row>
    <row r="21849" spans="3:4">
      <c r="C21849" s="319"/>
      <c r="D21849" s="319"/>
    </row>
    <row r="21850" spans="3:4">
      <c r="C21850" s="319"/>
      <c r="D21850" s="319"/>
    </row>
    <row r="21851" spans="3:4">
      <c r="C21851" s="319"/>
      <c r="D21851" s="319"/>
    </row>
    <row r="21852" spans="3:4">
      <c r="C21852" s="319"/>
      <c r="D21852" s="319"/>
    </row>
    <row r="21853" spans="3:4">
      <c r="C21853" s="319"/>
      <c r="D21853" s="319"/>
    </row>
    <row r="21854" spans="3:4">
      <c r="C21854" s="319"/>
      <c r="D21854" s="319"/>
    </row>
    <row r="21855" spans="3:4">
      <c r="C21855" s="319"/>
      <c r="D21855" s="319"/>
    </row>
    <row r="21856" spans="3:4">
      <c r="C21856" s="319"/>
      <c r="D21856" s="319"/>
    </row>
    <row r="21857" spans="3:4">
      <c r="C21857" s="319"/>
      <c r="D21857" s="319"/>
    </row>
    <row r="21858" spans="3:4">
      <c r="C21858" s="319"/>
      <c r="D21858" s="319"/>
    </row>
    <row r="21859" spans="3:4">
      <c r="C21859" s="319"/>
      <c r="D21859" s="319"/>
    </row>
    <row r="21860" spans="3:4">
      <c r="C21860" s="319"/>
      <c r="D21860" s="319"/>
    </row>
    <row r="21861" spans="3:4">
      <c r="C21861" s="319"/>
      <c r="D21861" s="319"/>
    </row>
    <row r="21862" spans="3:4">
      <c r="C21862" s="319"/>
      <c r="D21862" s="319"/>
    </row>
    <row r="21863" spans="3:4">
      <c r="C21863" s="319"/>
      <c r="D21863" s="319"/>
    </row>
    <row r="21864" spans="3:4">
      <c r="C21864" s="319"/>
      <c r="D21864" s="319"/>
    </row>
    <row r="21865" spans="3:4">
      <c r="C21865" s="319"/>
      <c r="D21865" s="319"/>
    </row>
    <row r="21866" spans="3:4">
      <c r="C21866" s="319"/>
      <c r="D21866" s="319"/>
    </row>
    <row r="21867" spans="3:4">
      <c r="C21867" s="319"/>
      <c r="D21867" s="319"/>
    </row>
    <row r="21868" spans="3:4">
      <c r="C21868" s="319"/>
      <c r="D21868" s="319"/>
    </row>
    <row r="21869" spans="3:4">
      <c r="C21869" s="319"/>
      <c r="D21869" s="319"/>
    </row>
    <row r="21870" spans="3:4">
      <c r="C21870" s="319"/>
      <c r="D21870" s="319"/>
    </row>
    <row r="21871" spans="3:4">
      <c r="C21871" s="319"/>
      <c r="D21871" s="319"/>
    </row>
    <row r="21872" spans="3:4">
      <c r="C21872" s="319"/>
      <c r="D21872" s="319"/>
    </row>
    <row r="21873" spans="3:4">
      <c r="C21873" s="319"/>
      <c r="D21873" s="319"/>
    </row>
    <row r="21874" spans="3:4">
      <c r="C21874" s="319"/>
      <c r="D21874" s="319"/>
    </row>
    <row r="21875" spans="3:4">
      <c r="C21875" s="319"/>
      <c r="D21875" s="319"/>
    </row>
    <row r="21876" spans="3:4">
      <c r="C21876" s="319"/>
      <c r="D21876" s="319"/>
    </row>
    <row r="21877" spans="3:4">
      <c r="C21877" s="319"/>
      <c r="D21877" s="319"/>
    </row>
    <row r="21878" spans="3:4">
      <c r="C21878" s="319"/>
      <c r="D21878" s="319"/>
    </row>
    <row r="21879" spans="3:4">
      <c r="C21879" s="319"/>
      <c r="D21879" s="319"/>
    </row>
    <row r="21880" spans="3:4">
      <c r="C21880" s="319"/>
      <c r="D21880" s="319"/>
    </row>
    <row r="21881" spans="3:4">
      <c r="C21881" s="319"/>
      <c r="D21881" s="319"/>
    </row>
    <row r="21882" spans="3:4">
      <c r="C21882" s="319"/>
      <c r="D21882" s="319"/>
    </row>
    <row r="21883" spans="3:4">
      <c r="C21883" s="319"/>
      <c r="D21883" s="319"/>
    </row>
    <row r="21884" spans="3:4">
      <c r="C21884" s="319"/>
      <c r="D21884" s="319"/>
    </row>
    <row r="21885" spans="3:4">
      <c r="C21885" s="319"/>
      <c r="D21885" s="319"/>
    </row>
    <row r="21886" spans="3:4">
      <c r="C21886" s="319"/>
      <c r="D21886" s="319"/>
    </row>
    <row r="21887" spans="3:4">
      <c r="C21887" s="319"/>
      <c r="D21887" s="319"/>
    </row>
    <row r="21888" spans="3:4">
      <c r="C21888" s="319"/>
      <c r="D21888" s="319"/>
    </row>
    <row r="21889" spans="3:4">
      <c r="C21889" s="319"/>
      <c r="D21889" s="319"/>
    </row>
    <row r="21890" spans="3:4">
      <c r="C21890" s="319"/>
      <c r="D21890" s="319"/>
    </row>
    <row r="21891" spans="3:4">
      <c r="C21891" s="319"/>
      <c r="D21891" s="319"/>
    </row>
    <row r="21892" spans="3:4">
      <c r="C21892" s="319"/>
      <c r="D21892" s="319"/>
    </row>
    <row r="21893" spans="3:4">
      <c r="C21893" s="319"/>
      <c r="D21893" s="319"/>
    </row>
    <row r="21894" spans="3:4">
      <c r="C21894" s="319"/>
      <c r="D21894" s="319"/>
    </row>
    <row r="21895" spans="3:4">
      <c r="C21895" s="319"/>
      <c r="D21895" s="319"/>
    </row>
    <row r="21896" spans="3:4">
      <c r="C21896" s="319"/>
      <c r="D21896" s="319"/>
    </row>
    <row r="21897" spans="3:4">
      <c r="C21897" s="319"/>
      <c r="D21897" s="319"/>
    </row>
    <row r="21898" spans="3:4">
      <c r="C21898" s="319"/>
      <c r="D21898" s="319"/>
    </row>
    <row r="21899" spans="3:4">
      <c r="C21899" s="319"/>
      <c r="D21899" s="319"/>
    </row>
    <row r="21900" spans="3:4">
      <c r="C21900" s="319"/>
      <c r="D21900" s="319"/>
    </row>
    <row r="21901" spans="3:4">
      <c r="C21901" s="319"/>
      <c r="D21901" s="319"/>
    </row>
    <row r="21902" spans="3:4">
      <c r="C21902" s="319"/>
      <c r="D21902" s="319"/>
    </row>
    <row r="21903" spans="3:4">
      <c r="C21903" s="319"/>
      <c r="D21903" s="319"/>
    </row>
    <row r="21904" spans="3:4">
      <c r="C21904" s="319"/>
      <c r="D21904" s="319"/>
    </row>
    <row r="21905" spans="3:4">
      <c r="C21905" s="319"/>
      <c r="D21905" s="319"/>
    </row>
    <row r="21906" spans="3:4">
      <c r="C21906" s="319"/>
      <c r="D21906" s="319"/>
    </row>
    <row r="21907" spans="3:4">
      <c r="C21907" s="319"/>
      <c r="D21907" s="319"/>
    </row>
    <row r="21908" spans="3:4">
      <c r="C21908" s="319"/>
      <c r="D21908" s="319"/>
    </row>
    <row r="21909" spans="3:4">
      <c r="C21909" s="319"/>
      <c r="D21909" s="319"/>
    </row>
    <row r="21910" spans="3:4">
      <c r="C21910" s="319"/>
      <c r="D21910" s="319"/>
    </row>
    <row r="21911" spans="3:4">
      <c r="C21911" s="319"/>
      <c r="D21911" s="319"/>
    </row>
    <row r="21912" spans="3:4">
      <c r="C21912" s="319"/>
      <c r="D21912" s="319"/>
    </row>
    <row r="21913" spans="3:4">
      <c r="C21913" s="319"/>
      <c r="D21913" s="319"/>
    </row>
    <row r="21914" spans="3:4">
      <c r="C21914" s="319"/>
      <c r="D21914" s="319"/>
    </row>
    <row r="21915" spans="3:4">
      <c r="C21915" s="319"/>
      <c r="D21915" s="319"/>
    </row>
    <row r="21916" spans="3:4">
      <c r="C21916" s="319"/>
      <c r="D21916" s="319"/>
    </row>
    <row r="21917" spans="3:4">
      <c r="C21917" s="319"/>
      <c r="D21917" s="319"/>
    </row>
    <row r="21918" spans="3:4">
      <c r="C21918" s="319"/>
      <c r="D21918" s="319"/>
    </row>
    <row r="21919" spans="3:4">
      <c r="C21919" s="319"/>
      <c r="D21919" s="319"/>
    </row>
    <row r="21920" spans="3:4">
      <c r="C21920" s="319"/>
      <c r="D21920" s="319"/>
    </row>
    <row r="21921" spans="3:4">
      <c r="C21921" s="319"/>
      <c r="D21921" s="319"/>
    </row>
    <row r="21922" spans="3:4">
      <c r="C21922" s="319"/>
      <c r="D21922" s="319"/>
    </row>
    <row r="21923" spans="3:4">
      <c r="C21923" s="319"/>
      <c r="D21923" s="319"/>
    </row>
    <row r="21924" spans="3:4">
      <c r="C21924" s="319"/>
      <c r="D21924" s="319"/>
    </row>
    <row r="21925" spans="3:4">
      <c r="C21925" s="319"/>
      <c r="D21925" s="319"/>
    </row>
    <row r="21926" spans="3:4">
      <c r="C21926" s="319"/>
      <c r="D21926" s="319"/>
    </row>
    <row r="21927" spans="3:4">
      <c r="C21927" s="319"/>
      <c r="D21927" s="319"/>
    </row>
    <row r="21928" spans="3:4">
      <c r="C21928" s="319"/>
      <c r="D21928" s="319"/>
    </row>
    <row r="21929" spans="3:4">
      <c r="C21929" s="319"/>
      <c r="D21929" s="319"/>
    </row>
    <row r="21930" spans="3:4">
      <c r="C21930" s="319"/>
      <c r="D21930" s="319"/>
    </row>
    <row r="21931" spans="3:4">
      <c r="C21931" s="319"/>
      <c r="D21931" s="319"/>
    </row>
    <row r="21932" spans="3:4">
      <c r="C21932" s="319"/>
      <c r="D21932" s="319"/>
    </row>
    <row r="21933" spans="3:4">
      <c r="C21933" s="319"/>
      <c r="D21933" s="319"/>
    </row>
    <row r="21934" spans="3:4">
      <c r="C21934" s="319"/>
      <c r="D21934" s="319"/>
    </row>
    <row r="21935" spans="3:4">
      <c r="C21935" s="319"/>
      <c r="D21935" s="319"/>
    </row>
    <row r="21936" spans="3:4">
      <c r="C21936" s="319"/>
      <c r="D21936" s="319"/>
    </row>
    <row r="21937" spans="3:4">
      <c r="C21937" s="319"/>
      <c r="D21937" s="319"/>
    </row>
    <row r="21938" spans="3:4">
      <c r="C21938" s="319"/>
      <c r="D21938" s="319"/>
    </row>
    <row r="21939" spans="3:4">
      <c r="C21939" s="319"/>
      <c r="D21939" s="319"/>
    </row>
    <row r="21940" spans="3:4">
      <c r="C21940" s="319"/>
      <c r="D21940" s="319"/>
    </row>
    <row r="21941" spans="3:4">
      <c r="C21941" s="319"/>
      <c r="D21941" s="319"/>
    </row>
    <row r="21942" spans="3:4">
      <c r="C21942" s="319"/>
      <c r="D21942" s="319"/>
    </row>
    <row r="21943" spans="3:4">
      <c r="C21943" s="319"/>
      <c r="D21943" s="319"/>
    </row>
    <row r="21944" spans="3:4">
      <c r="C21944" s="319"/>
      <c r="D21944" s="319"/>
    </row>
    <row r="21945" spans="3:4">
      <c r="C21945" s="319"/>
      <c r="D21945" s="319"/>
    </row>
    <row r="21946" spans="3:4">
      <c r="C21946" s="319"/>
      <c r="D21946" s="319"/>
    </row>
    <row r="21947" spans="3:4">
      <c r="C21947" s="319"/>
      <c r="D21947" s="319"/>
    </row>
    <row r="21948" spans="3:4">
      <c r="C21948" s="319"/>
      <c r="D21948" s="319"/>
    </row>
    <row r="21949" spans="3:4">
      <c r="C21949" s="319"/>
      <c r="D21949" s="319"/>
    </row>
    <row r="21950" spans="3:4">
      <c r="C21950" s="319"/>
      <c r="D21950" s="319"/>
    </row>
    <row r="21951" spans="3:4">
      <c r="C21951" s="319"/>
      <c r="D21951" s="319"/>
    </row>
    <row r="21952" spans="3:4">
      <c r="C21952" s="319"/>
      <c r="D21952" s="319"/>
    </row>
    <row r="21953" spans="3:4">
      <c r="C21953" s="319"/>
      <c r="D21953" s="319"/>
    </row>
    <row r="21954" spans="3:4">
      <c r="C21954" s="319"/>
      <c r="D21954" s="319"/>
    </row>
    <row r="21955" spans="3:4">
      <c r="C21955" s="319"/>
      <c r="D21955" s="319"/>
    </row>
    <row r="21956" spans="3:4">
      <c r="C21956" s="319"/>
      <c r="D21956" s="319"/>
    </row>
    <row r="21957" spans="3:4">
      <c r="C21957" s="319"/>
      <c r="D21957" s="319"/>
    </row>
    <row r="21958" spans="3:4">
      <c r="C21958" s="319"/>
      <c r="D21958" s="319"/>
    </row>
    <row r="21959" spans="3:4">
      <c r="C21959" s="319"/>
      <c r="D21959" s="319"/>
    </row>
    <row r="21960" spans="3:4">
      <c r="C21960" s="319"/>
      <c r="D21960" s="319"/>
    </row>
    <row r="21961" spans="3:4">
      <c r="C21961" s="319"/>
      <c r="D21961" s="319"/>
    </row>
    <row r="21962" spans="3:4">
      <c r="C21962" s="319"/>
      <c r="D21962" s="319"/>
    </row>
    <row r="21963" spans="3:4">
      <c r="C21963" s="319"/>
      <c r="D21963" s="319"/>
    </row>
    <row r="21964" spans="3:4">
      <c r="C21964" s="319"/>
      <c r="D21964" s="319"/>
    </row>
    <row r="21965" spans="3:4">
      <c r="C21965" s="319"/>
      <c r="D21965" s="319"/>
    </row>
    <row r="21966" spans="3:4">
      <c r="C21966" s="319"/>
      <c r="D21966" s="319"/>
    </row>
    <row r="21967" spans="3:4">
      <c r="C21967" s="319"/>
      <c r="D21967" s="319"/>
    </row>
    <row r="21968" spans="3:4">
      <c r="C21968" s="319"/>
      <c r="D21968" s="319"/>
    </row>
    <row r="21969" spans="3:4">
      <c r="C21969" s="319"/>
      <c r="D21969" s="319"/>
    </row>
    <row r="21970" spans="3:4">
      <c r="C21970" s="319"/>
      <c r="D21970" s="319"/>
    </row>
    <row r="21971" spans="3:4">
      <c r="C21971" s="319"/>
      <c r="D21971" s="319"/>
    </row>
    <row r="21972" spans="3:4">
      <c r="C21972" s="319"/>
      <c r="D21972" s="319"/>
    </row>
    <row r="21973" spans="3:4">
      <c r="C21973" s="319"/>
      <c r="D21973" s="319"/>
    </row>
    <row r="21974" spans="3:4">
      <c r="C21974" s="319"/>
      <c r="D21974" s="319"/>
    </row>
    <row r="21975" spans="3:4">
      <c r="C21975" s="319"/>
      <c r="D21975" s="319"/>
    </row>
    <row r="21976" spans="3:4">
      <c r="C21976" s="319"/>
      <c r="D21976" s="319"/>
    </row>
    <row r="21977" spans="3:4">
      <c r="C21977" s="319"/>
      <c r="D21977" s="319"/>
    </row>
    <row r="21978" spans="3:4">
      <c r="C21978" s="319"/>
      <c r="D21978" s="319"/>
    </row>
    <row r="21979" spans="3:4">
      <c r="C21979" s="319"/>
      <c r="D21979" s="319"/>
    </row>
    <row r="21980" spans="3:4">
      <c r="C21980" s="319"/>
      <c r="D21980" s="319"/>
    </row>
    <row r="21981" spans="3:4">
      <c r="C21981" s="319"/>
      <c r="D21981" s="319"/>
    </row>
    <row r="21982" spans="3:4">
      <c r="C21982" s="319"/>
      <c r="D21982" s="319"/>
    </row>
    <row r="21983" spans="3:4">
      <c r="C21983" s="319"/>
      <c r="D21983" s="319"/>
    </row>
    <row r="21984" spans="3:4">
      <c r="C21984" s="319"/>
      <c r="D21984" s="319"/>
    </row>
    <row r="21985" spans="3:4">
      <c r="C21985" s="319"/>
      <c r="D21985" s="319"/>
    </row>
    <row r="21986" spans="3:4">
      <c r="C21986" s="319"/>
      <c r="D21986" s="319"/>
    </row>
    <row r="21987" spans="3:4">
      <c r="C21987" s="319"/>
      <c r="D21987" s="319"/>
    </row>
    <row r="21988" spans="3:4">
      <c r="C21988" s="319"/>
      <c r="D21988" s="319"/>
    </row>
    <row r="21989" spans="3:4">
      <c r="C21989" s="319"/>
      <c r="D21989" s="319"/>
    </row>
    <row r="21990" spans="3:4">
      <c r="C21990" s="319"/>
      <c r="D21990" s="319"/>
    </row>
    <row r="21991" spans="3:4">
      <c r="C21991" s="319"/>
      <c r="D21991" s="319"/>
    </row>
    <row r="21992" spans="3:4">
      <c r="C21992" s="319"/>
      <c r="D21992" s="319"/>
    </row>
    <row r="21993" spans="3:4">
      <c r="C21993" s="319"/>
      <c r="D21993" s="319"/>
    </row>
    <row r="21994" spans="3:4">
      <c r="C21994" s="319"/>
      <c r="D21994" s="319"/>
    </row>
    <row r="21995" spans="3:4">
      <c r="C21995" s="319"/>
      <c r="D21995" s="319"/>
    </row>
    <row r="21996" spans="3:4">
      <c r="C21996" s="319"/>
      <c r="D21996" s="319"/>
    </row>
    <row r="21997" spans="3:4">
      <c r="C21997" s="319"/>
      <c r="D21997" s="319"/>
    </row>
    <row r="21998" spans="3:4">
      <c r="C21998" s="319"/>
      <c r="D21998" s="319"/>
    </row>
    <row r="21999" spans="3:4">
      <c r="C21999" s="319"/>
      <c r="D21999" s="319"/>
    </row>
    <row r="22000" spans="3:4">
      <c r="C22000" s="319"/>
      <c r="D22000" s="319"/>
    </row>
    <row r="22001" spans="3:4">
      <c r="C22001" s="319"/>
      <c r="D22001" s="319"/>
    </row>
    <row r="22002" spans="3:4">
      <c r="C22002" s="319"/>
      <c r="D22002" s="319"/>
    </row>
    <row r="22003" spans="3:4">
      <c r="C22003" s="319"/>
      <c r="D22003" s="319"/>
    </row>
    <row r="22004" spans="3:4">
      <c r="C22004" s="319"/>
      <c r="D22004" s="319"/>
    </row>
    <row r="22005" spans="3:4">
      <c r="C22005" s="319"/>
      <c r="D22005" s="319"/>
    </row>
    <row r="22006" spans="3:4">
      <c r="C22006" s="319"/>
      <c r="D22006" s="319"/>
    </row>
    <row r="22007" spans="3:4">
      <c r="C22007" s="319"/>
      <c r="D22007" s="319"/>
    </row>
    <row r="22008" spans="3:4">
      <c r="C22008" s="319"/>
      <c r="D22008" s="319"/>
    </row>
    <row r="22009" spans="3:4">
      <c r="C22009" s="319"/>
      <c r="D22009" s="319"/>
    </row>
    <row r="22010" spans="3:4">
      <c r="C22010" s="319"/>
      <c r="D22010" s="319"/>
    </row>
    <row r="22011" spans="3:4">
      <c r="C22011" s="319"/>
      <c r="D22011" s="319"/>
    </row>
    <row r="22012" spans="3:4">
      <c r="C22012" s="319"/>
      <c r="D22012" s="319"/>
    </row>
    <row r="22013" spans="3:4">
      <c r="C22013" s="319"/>
      <c r="D22013" s="319"/>
    </row>
    <row r="22014" spans="3:4">
      <c r="C22014" s="319"/>
      <c r="D22014" s="319"/>
    </row>
    <row r="22015" spans="3:4">
      <c r="C22015" s="319"/>
      <c r="D22015" s="319"/>
    </row>
    <row r="22016" spans="3:4">
      <c r="C22016" s="319"/>
      <c r="D22016" s="319"/>
    </row>
    <row r="22017" spans="3:4">
      <c r="C22017" s="319"/>
      <c r="D22017" s="319"/>
    </row>
    <row r="22018" spans="3:4">
      <c r="C22018" s="319"/>
      <c r="D22018" s="319"/>
    </row>
    <row r="22019" spans="3:4">
      <c r="C22019" s="319"/>
      <c r="D22019" s="319"/>
    </row>
    <row r="22020" spans="3:4">
      <c r="C22020" s="319"/>
      <c r="D22020" s="319"/>
    </row>
    <row r="22021" spans="3:4">
      <c r="C22021" s="319"/>
      <c r="D22021" s="319"/>
    </row>
    <row r="22022" spans="3:4">
      <c r="C22022" s="319"/>
      <c r="D22022" s="319"/>
    </row>
    <row r="22023" spans="3:4">
      <c r="C22023" s="319"/>
      <c r="D22023" s="319"/>
    </row>
    <row r="22024" spans="3:4">
      <c r="C22024" s="319"/>
      <c r="D22024" s="319"/>
    </row>
    <row r="22025" spans="3:4">
      <c r="C22025" s="319"/>
      <c r="D22025" s="319"/>
    </row>
    <row r="22026" spans="3:4">
      <c r="C22026" s="319"/>
      <c r="D22026" s="319"/>
    </row>
    <row r="22027" spans="3:4">
      <c r="C22027" s="319"/>
      <c r="D22027" s="319"/>
    </row>
    <row r="22028" spans="3:4">
      <c r="C22028" s="319"/>
      <c r="D22028" s="319"/>
    </row>
    <row r="22029" spans="3:4">
      <c r="C22029" s="319"/>
      <c r="D22029" s="319"/>
    </row>
    <row r="22030" spans="3:4">
      <c r="C22030" s="319"/>
      <c r="D22030" s="319"/>
    </row>
    <row r="22031" spans="3:4">
      <c r="C22031" s="319"/>
      <c r="D22031" s="319"/>
    </row>
    <row r="22032" spans="3:4">
      <c r="C22032" s="319"/>
      <c r="D22032" s="319"/>
    </row>
    <row r="22033" spans="3:4">
      <c r="C22033" s="319"/>
      <c r="D22033" s="319"/>
    </row>
    <row r="22034" spans="3:4">
      <c r="C22034" s="319"/>
      <c r="D22034" s="319"/>
    </row>
    <row r="22035" spans="3:4">
      <c r="C22035" s="319"/>
      <c r="D22035" s="319"/>
    </row>
    <row r="22036" spans="3:4">
      <c r="C22036" s="319"/>
      <c r="D22036" s="319"/>
    </row>
    <row r="22037" spans="3:4">
      <c r="C22037" s="319"/>
      <c r="D22037" s="319"/>
    </row>
    <row r="22038" spans="3:4">
      <c r="C22038" s="319"/>
      <c r="D22038" s="319"/>
    </row>
    <row r="22039" spans="3:4">
      <c r="C22039" s="319"/>
      <c r="D22039" s="319"/>
    </row>
    <row r="22040" spans="3:4">
      <c r="C22040" s="319"/>
      <c r="D22040" s="319"/>
    </row>
    <row r="22041" spans="3:4">
      <c r="C22041" s="319"/>
      <c r="D22041" s="319"/>
    </row>
    <row r="22042" spans="3:4">
      <c r="C22042" s="319"/>
      <c r="D22042" s="319"/>
    </row>
    <row r="22043" spans="3:4">
      <c r="C22043" s="319"/>
      <c r="D22043" s="319"/>
    </row>
    <row r="22044" spans="3:4">
      <c r="C22044" s="319"/>
      <c r="D22044" s="319"/>
    </row>
    <row r="22045" spans="3:4">
      <c r="C22045" s="319"/>
      <c r="D22045" s="319"/>
    </row>
    <row r="22046" spans="3:4">
      <c r="C22046" s="319"/>
      <c r="D22046" s="319"/>
    </row>
    <row r="22047" spans="3:4">
      <c r="C22047" s="319"/>
      <c r="D22047" s="319"/>
    </row>
    <row r="22048" spans="3:4">
      <c r="C22048" s="319"/>
      <c r="D22048" s="319"/>
    </row>
    <row r="22049" spans="3:4">
      <c r="C22049" s="319"/>
      <c r="D22049" s="319"/>
    </row>
    <row r="22050" spans="3:4">
      <c r="C22050" s="319"/>
      <c r="D22050" s="319"/>
    </row>
    <row r="22051" spans="3:4">
      <c r="C22051" s="319"/>
      <c r="D22051" s="319"/>
    </row>
    <row r="22052" spans="3:4">
      <c r="C22052" s="319"/>
      <c r="D22052" s="319"/>
    </row>
    <row r="22053" spans="3:4">
      <c r="C22053" s="319"/>
      <c r="D22053" s="319"/>
    </row>
    <row r="22054" spans="3:4">
      <c r="C22054" s="319"/>
      <c r="D22054" s="319"/>
    </row>
    <row r="22055" spans="3:4">
      <c r="C22055" s="319"/>
      <c r="D22055" s="319"/>
    </row>
    <row r="22056" spans="3:4">
      <c r="C22056" s="319"/>
      <c r="D22056" s="319"/>
    </row>
    <row r="22057" spans="3:4">
      <c r="C22057" s="319"/>
      <c r="D22057" s="319"/>
    </row>
    <row r="22058" spans="3:4">
      <c r="C22058" s="319"/>
      <c r="D22058" s="319"/>
    </row>
    <row r="22059" spans="3:4">
      <c r="C22059" s="319"/>
      <c r="D22059" s="319"/>
    </row>
    <row r="22060" spans="3:4">
      <c r="C22060" s="319"/>
      <c r="D22060" s="319"/>
    </row>
    <row r="22061" spans="3:4">
      <c r="C22061" s="319"/>
      <c r="D22061" s="319"/>
    </row>
    <row r="22062" spans="3:4">
      <c r="C22062" s="319"/>
      <c r="D22062" s="319"/>
    </row>
    <row r="22063" spans="3:4">
      <c r="C22063" s="319"/>
      <c r="D22063" s="319"/>
    </row>
    <row r="22064" spans="3:4">
      <c r="C22064" s="319"/>
      <c r="D22064" s="319"/>
    </row>
    <row r="22065" spans="3:4">
      <c r="C22065" s="319"/>
      <c r="D22065" s="319"/>
    </row>
    <row r="22066" spans="3:4">
      <c r="C22066" s="319"/>
      <c r="D22066" s="319"/>
    </row>
    <row r="22067" spans="3:4">
      <c r="C22067" s="319"/>
      <c r="D22067" s="319"/>
    </row>
    <row r="22068" spans="3:4">
      <c r="C22068" s="319"/>
      <c r="D22068" s="319"/>
    </row>
    <row r="22069" spans="3:4">
      <c r="C22069" s="319"/>
      <c r="D22069" s="319"/>
    </row>
    <row r="22070" spans="3:4">
      <c r="C22070" s="319"/>
      <c r="D22070" s="319"/>
    </row>
    <row r="22071" spans="3:4">
      <c r="C22071" s="319"/>
      <c r="D22071" s="319"/>
    </row>
    <row r="22072" spans="3:4">
      <c r="C22072" s="319"/>
      <c r="D22072" s="319"/>
    </row>
    <row r="22073" spans="3:4">
      <c r="C22073" s="319"/>
      <c r="D22073" s="319"/>
    </row>
    <row r="22074" spans="3:4">
      <c r="C22074" s="319"/>
      <c r="D22074" s="319"/>
    </row>
    <row r="22075" spans="3:4">
      <c r="C22075" s="319"/>
      <c r="D22075" s="319"/>
    </row>
    <row r="22076" spans="3:4">
      <c r="C22076" s="319"/>
      <c r="D22076" s="319"/>
    </row>
    <row r="22077" spans="3:4">
      <c r="C22077" s="319"/>
      <c r="D22077" s="319"/>
    </row>
    <row r="22078" spans="3:4">
      <c r="C22078" s="319"/>
      <c r="D22078" s="319"/>
    </row>
    <row r="22079" spans="3:4">
      <c r="C22079" s="319"/>
      <c r="D22079" s="319"/>
    </row>
    <row r="22080" spans="3:4">
      <c r="C22080" s="319"/>
      <c r="D22080" s="319"/>
    </row>
    <row r="22081" spans="3:4">
      <c r="C22081" s="319"/>
      <c r="D22081" s="319"/>
    </row>
    <row r="22082" spans="3:4">
      <c r="C22082" s="319"/>
      <c r="D22082" s="319"/>
    </row>
    <row r="22083" spans="3:4">
      <c r="C22083" s="319"/>
      <c r="D22083" s="319"/>
    </row>
    <row r="22084" spans="3:4">
      <c r="C22084" s="319"/>
      <c r="D22084" s="319"/>
    </row>
    <row r="22085" spans="3:4">
      <c r="C22085" s="319"/>
      <c r="D22085" s="319"/>
    </row>
    <row r="22086" spans="3:4">
      <c r="C22086" s="319"/>
      <c r="D22086" s="319"/>
    </row>
    <row r="22087" spans="3:4">
      <c r="C22087" s="319"/>
      <c r="D22087" s="319"/>
    </row>
    <row r="22088" spans="3:4">
      <c r="C22088" s="319"/>
      <c r="D22088" s="319"/>
    </row>
    <row r="22089" spans="3:4">
      <c r="C22089" s="319"/>
      <c r="D22089" s="319"/>
    </row>
    <row r="22090" spans="3:4">
      <c r="C22090" s="319"/>
      <c r="D22090" s="319"/>
    </row>
    <row r="22091" spans="3:4">
      <c r="C22091" s="319"/>
      <c r="D22091" s="319"/>
    </row>
    <row r="22092" spans="3:4">
      <c r="C22092" s="319"/>
      <c r="D22092" s="319"/>
    </row>
    <row r="22093" spans="3:4">
      <c r="C22093" s="319"/>
      <c r="D22093" s="319"/>
    </row>
    <row r="22094" spans="3:4">
      <c r="C22094" s="319"/>
      <c r="D22094" s="319"/>
    </row>
    <row r="22095" spans="3:4">
      <c r="C22095" s="319"/>
      <c r="D22095" s="319"/>
    </row>
    <row r="22096" spans="3:4">
      <c r="C22096" s="319"/>
      <c r="D22096" s="319"/>
    </row>
    <row r="22097" spans="3:4">
      <c r="C22097" s="319"/>
      <c r="D22097" s="319"/>
    </row>
    <row r="22098" spans="3:4">
      <c r="C22098" s="319"/>
      <c r="D22098" s="319"/>
    </row>
    <row r="22099" spans="3:4">
      <c r="C22099" s="319"/>
      <c r="D22099" s="319"/>
    </row>
    <row r="22100" spans="3:4">
      <c r="C22100" s="319"/>
      <c r="D22100" s="319"/>
    </row>
    <row r="22101" spans="3:4">
      <c r="C22101" s="319"/>
      <c r="D22101" s="319"/>
    </row>
    <row r="22102" spans="3:4">
      <c r="C22102" s="319"/>
      <c r="D22102" s="319"/>
    </row>
    <row r="22103" spans="3:4">
      <c r="C22103" s="319"/>
      <c r="D22103" s="319"/>
    </row>
    <row r="22104" spans="3:4">
      <c r="C22104" s="319"/>
      <c r="D22104" s="319"/>
    </row>
    <row r="22105" spans="3:4">
      <c r="C22105" s="319"/>
      <c r="D22105" s="319"/>
    </row>
    <row r="22106" spans="3:4">
      <c r="C22106" s="319"/>
      <c r="D22106" s="319"/>
    </row>
    <row r="22107" spans="3:4">
      <c r="C22107" s="319"/>
      <c r="D22107" s="319"/>
    </row>
    <row r="22108" spans="3:4">
      <c r="C22108" s="319"/>
      <c r="D22108" s="319"/>
    </row>
    <row r="22109" spans="3:4">
      <c r="C22109" s="319"/>
      <c r="D22109" s="319"/>
    </row>
    <row r="22110" spans="3:4">
      <c r="C22110" s="319"/>
      <c r="D22110" s="319"/>
    </row>
    <row r="22111" spans="3:4">
      <c r="C22111" s="319"/>
      <c r="D22111" s="319"/>
    </row>
    <row r="22112" spans="3:4">
      <c r="C22112" s="319"/>
      <c r="D22112" s="319"/>
    </row>
    <row r="22113" spans="3:4">
      <c r="C22113" s="319"/>
      <c r="D22113" s="319"/>
    </row>
    <row r="22114" spans="3:4">
      <c r="C22114" s="319"/>
      <c r="D22114" s="319"/>
    </row>
    <row r="22115" spans="3:4">
      <c r="C22115" s="319"/>
      <c r="D22115" s="319"/>
    </row>
    <row r="22116" spans="3:4">
      <c r="C22116" s="319"/>
      <c r="D22116" s="319"/>
    </row>
    <row r="22117" spans="3:4">
      <c r="C22117" s="319"/>
      <c r="D22117" s="319"/>
    </row>
    <row r="22118" spans="3:4">
      <c r="C22118" s="319"/>
      <c r="D22118" s="319"/>
    </row>
    <row r="22119" spans="3:4">
      <c r="C22119" s="319"/>
      <c r="D22119" s="319"/>
    </row>
    <row r="22120" spans="3:4">
      <c r="C22120" s="319"/>
      <c r="D22120" s="319"/>
    </row>
    <row r="22121" spans="3:4">
      <c r="C22121" s="319"/>
      <c r="D22121" s="319"/>
    </row>
    <row r="22122" spans="3:4">
      <c r="C22122" s="319"/>
      <c r="D22122" s="319"/>
    </row>
    <row r="22123" spans="3:4">
      <c r="C22123" s="319"/>
      <c r="D22123" s="319"/>
    </row>
    <row r="22124" spans="3:4">
      <c r="C22124" s="319"/>
      <c r="D22124" s="319"/>
    </row>
    <row r="22125" spans="3:4">
      <c r="C22125" s="319"/>
      <c r="D22125" s="319"/>
    </row>
    <row r="22126" spans="3:4">
      <c r="C22126" s="319"/>
      <c r="D22126" s="319"/>
    </row>
    <row r="22127" spans="3:4">
      <c r="C22127" s="319"/>
      <c r="D22127" s="319"/>
    </row>
    <row r="22128" spans="3:4">
      <c r="C22128" s="319"/>
      <c r="D22128" s="319"/>
    </row>
    <row r="22129" spans="3:4">
      <c r="C22129" s="319"/>
      <c r="D22129" s="319"/>
    </row>
    <row r="22130" spans="3:4">
      <c r="C22130" s="319"/>
      <c r="D22130" s="319"/>
    </row>
    <row r="22131" spans="3:4">
      <c r="C22131" s="319"/>
      <c r="D22131" s="319"/>
    </row>
    <row r="22132" spans="3:4">
      <c r="C22132" s="319"/>
      <c r="D22132" s="319"/>
    </row>
    <row r="22133" spans="3:4">
      <c r="C22133" s="319"/>
      <c r="D22133" s="319"/>
    </row>
    <row r="22134" spans="3:4">
      <c r="C22134" s="319"/>
      <c r="D22134" s="319"/>
    </row>
    <row r="22135" spans="3:4">
      <c r="C22135" s="319"/>
      <c r="D22135" s="319"/>
    </row>
    <row r="22136" spans="3:4">
      <c r="C22136" s="319"/>
      <c r="D22136" s="319"/>
    </row>
    <row r="22137" spans="3:4">
      <c r="C22137" s="319"/>
      <c r="D22137" s="319"/>
    </row>
    <row r="22138" spans="3:4">
      <c r="C22138" s="319"/>
      <c r="D22138" s="319"/>
    </row>
    <row r="22139" spans="3:4">
      <c r="C22139" s="319"/>
      <c r="D22139" s="319"/>
    </row>
    <row r="22140" spans="3:4">
      <c r="C22140" s="319"/>
      <c r="D22140" s="319"/>
    </row>
    <row r="22141" spans="3:4">
      <c r="C22141" s="319"/>
      <c r="D22141" s="319"/>
    </row>
    <row r="22142" spans="3:4">
      <c r="C22142" s="319"/>
      <c r="D22142" s="319"/>
    </row>
    <row r="22143" spans="3:4">
      <c r="C22143" s="319"/>
      <c r="D22143" s="319"/>
    </row>
    <row r="22144" spans="3:4">
      <c r="C22144" s="319"/>
      <c r="D22144" s="319"/>
    </row>
    <row r="22145" spans="3:4">
      <c r="C22145" s="319"/>
      <c r="D22145" s="319"/>
    </row>
    <row r="22146" spans="3:4">
      <c r="C22146" s="319"/>
      <c r="D22146" s="319"/>
    </row>
    <row r="22147" spans="3:4">
      <c r="C22147" s="319"/>
      <c r="D22147" s="319"/>
    </row>
    <row r="22148" spans="3:4">
      <c r="C22148" s="319"/>
      <c r="D22148" s="319"/>
    </row>
    <row r="22149" spans="3:4">
      <c r="C22149" s="319"/>
      <c r="D22149" s="319"/>
    </row>
    <row r="22150" spans="3:4">
      <c r="C22150" s="319"/>
      <c r="D22150" s="319"/>
    </row>
    <row r="22151" spans="3:4">
      <c r="C22151" s="319"/>
      <c r="D22151" s="319"/>
    </row>
    <row r="22152" spans="3:4">
      <c r="C22152" s="319"/>
      <c r="D22152" s="319"/>
    </row>
    <row r="22153" spans="3:4">
      <c r="C22153" s="319"/>
      <c r="D22153" s="319"/>
    </row>
    <row r="22154" spans="3:4">
      <c r="C22154" s="319"/>
      <c r="D22154" s="319"/>
    </row>
    <row r="22155" spans="3:4">
      <c r="C22155" s="319"/>
      <c r="D22155" s="319"/>
    </row>
    <row r="22156" spans="3:4">
      <c r="C22156" s="319"/>
      <c r="D22156" s="319"/>
    </row>
    <row r="22157" spans="3:4">
      <c r="C22157" s="319"/>
      <c r="D22157" s="319"/>
    </row>
    <row r="22158" spans="3:4">
      <c r="C22158" s="319"/>
      <c r="D22158" s="319"/>
    </row>
    <row r="22159" spans="3:4">
      <c r="C22159" s="319"/>
      <c r="D22159" s="319"/>
    </row>
    <row r="22160" spans="3:4">
      <c r="C22160" s="319"/>
      <c r="D22160" s="319"/>
    </row>
    <row r="22161" spans="3:4">
      <c r="C22161" s="319"/>
      <c r="D22161" s="319"/>
    </row>
    <row r="22162" spans="3:4">
      <c r="C22162" s="319"/>
      <c r="D22162" s="319"/>
    </row>
    <row r="22163" spans="3:4">
      <c r="C22163" s="319"/>
      <c r="D22163" s="319"/>
    </row>
    <row r="22164" spans="3:4">
      <c r="C22164" s="319"/>
      <c r="D22164" s="319"/>
    </row>
    <row r="22165" spans="3:4">
      <c r="C22165" s="319"/>
      <c r="D22165" s="319"/>
    </row>
    <row r="22166" spans="3:4">
      <c r="C22166" s="319"/>
      <c r="D22166" s="319"/>
    </row>
    <row r="22167" spans="3:4">
      <c r="C22167" s="319"/>
      <c r="D22167" s="319"/>
    </row>
    <row r="22168" spans="3:4">
      <c r="C22168" s="319"/>
      <c r="D22168" s="319"/>
    </row>
    <row r="22169" spans="3:4">
      <c r="C22169" s="319"/>
      <c r="D22169" s="319"/>
    </row>
    <row r="22170" spans="3:4">
      <c r="C22170" s="319"/>
      <c r="D22170" s="319"/>
    </row>
    <row r="22171" spans="3:4">
      <c r="C22171" s="319"/>
      <c r="D22171" s="319"/>
    </row>
    <row r="22172" spans="3:4">
      <c r="C22172" s="319"/>
      <c r="D22172" s="319"/>
    </row>
    <row r="22173" spans="3:4">
      <c r="C22173" s="319"/>
      <c r="D22173" s="319"/>
    </row>
    <row r="22174" spans="3:4">
      <c r="C22174" s="319"/>
      <c r="D22174" s="319"/>
    </row>
    <row r="22175" spans="3:4">
      <c r="C22175" s="319"/>
      <c r="D22175" s="319"/>
    </row>
    <row r="22176" spans="3:4">
      <c r="C22176" s="319"/>
      <c r="D22176" s="319"/>
    </row>
    <row r="22177" spans="3:4">
      <c r="C22177" s="319"/>
      <c r="D22177" s="319"/>
    </row>
    <row r="22178" spans="3:4">
      <c r="C22178" s="319"/>
      <c r="D22178" s="319"/>
    </row>
    <row r="22179" spans="3:4">
      <c r="C22179" s="319"/>
      <c r="D22179" s="319"/>
    </row>
    <row r="22180" spans="3:4">
      <c r="C22180" s="319"/>
      <c r="D22180" s="319"/>
    </row>
    <row r="22181" spans="3:4">
      <c r="C22181" s="319"/>
      <c r="D22181" s="319"/>
    </row>
    <row r="22182" spans="3:4">
      <c r="C22182" s="319"/>
      <c r="D22182" s="319"/>
    </row>
    <row r="22183" spans="3:4">
      <c r="C22183" s="319"/>
      <c r="D22183" s="319"/>
    </row>
    <row r="22184" spans="3:4">
      <c r="C22184" s="319"/>
      <c r="D22184" s="319"/>
    </row>
    <row r="22185" spans="3:4">
      <c r="C22185" s="319"/>
      <c r="D22185" s="319"/>
    </row>
    <row r="22186" spans="3:4">
      <c r="C22186" s="319"/>
      <c r="D22186" s="319"/>
    </row>
    <row r="22187" spans="3:4">
      <c r="C22187" s="319"/>
      <c r="D22187" s="319"/>
    </row>
    <row r="22188" spans="3:4">
      <c r="C22188" s="319"/>
      <c r="D22188" s="319"/>
    </row>
    <row r="22189" spans="3:4">
      <c r="C22189" s="319"/>
      <c r="D22189" s="319"/>
    </row>
    <row r="22190" spans="3:4">
      <c r="C22190" s="319"/>
      <c r="D22190" s="319"/>
    </row>
    <row r="22191" spans="3:4">
      <c r="C22191" s="319"/>
      <c r="D22191" s="319"/>
    </row>
    <row r="22192" spans="3:4">
      <c r="C22192" s="319"/>
      <c r="D22192" s="319"/>
    </row>
    <row r="22193" spans="3:4">
      <c r="C22193" s="319"/>
      <c r="D22193" s="319"/>
    </row>
    <row r="22194" spans="3:4">
      <c r="C22194" s="319"/>
      <c r="D22194" s="319"/>
    </row>
    <row r="22195" spans="3:4">
      <c r="C22195" s="319"/>
      <c r="D22195" s="319"/>
    </row>
    <row r="22196" spans="3:4">
      <c r="C22196" s="319"/>
      <c r="D22196" s="319"/>
    </row>
    <row r="22197" spans="3:4">
      <c r="C22197" s="319"/>
      <c r="D22197" s="319"/>
    </row>
    <row r="22198" spans="3:4">
      <c r="C22198" s="319"/>
      <c r="D22198" s="319"/>
    </row>
    <row r="22199" spans="3:4">
      <c r="C22199" s="319"/>
      <c r="D22199" s="319"/>
    </row>
    <row r="22200" spans="3:4">
      <c r="C22200" s="319"/>
      <c r="D22200" s="319"/>
    </row>
    <row r="22201" spans="3:4">
      <c r="C22201" s="319"/>
      <c r="D22201" s="319"/>
    </row>
    <row r="22202" spans="3:4">
      <c r="C22202" s="319"/>
      <c r="D22202" s="319"/>
    </row>
    <row r="22203" spans="3:4">
      <c r="C22203" s="319"/>
      <c r="D22203" s="319"/>
    </row>
    <row r="22204" spans="3:4">
      <c r="C22204" s="319"/>
      <c r="D22204" s="319"/>
    </row>
    <row r="22205" spans="3:4">
      <c r="C22205" s="319"/>
      <c r="D22205" s="319"/>
    </row>
    <row r="22206" spans="3:4">
      <c r="C22206" s="319"/>
      <c r="D22206" s="319"/>
    </row>
    <row r="22207" spans="3:4">
      <c r="C22207" s="319"/>
      <c r="D22207" s="319"/>
    </row>
    <row r="22208" spans="3:4">
      <c r="C22208" s="319"/>
      <c r="D22208" s="319"/>
    </row>
    <row r="22209" spans="3:4">
      <c r="C22209" s="319"/>
      <c r="D22209" s="319"/>
    </row>
    <row r="22210" spans="3:4">
      <c r="C22210" s="319"/>
      <c r="D22210" s="319"/>
    </row>
    <row r="22211" spans="3:4">
      <c r="C22211" s="319"/>
      <c r="D22211" s="319"/>
    </row>
    <row r="22212" spans="3:4">
      <c r="C22212" s="319"/>
      <c r="D22212" s="319"/>
    </row>
    <row r="22213" spans="3:4">
      <c r="C22213" s="319"/>
      <c r="D22213" s="319"/>
    </row>
    <row r="22214" spans="3:4">
      <c r="C22214" s="319"/>
      <c r="D22214" s="319"/>
    </row>
    <row r="22215" spans="3:4">
      <c r="C22215" s="319"/>
      <c r="D22215" s="319"/>
    </row>
    <row r="22216" spans="3:4">
      <c r="C22216" s="319"/>
      <c r="D22216" s="319"/>
    </row>
    <row r="22217" spans="3:4">
      <c r="C22217" s="319"/>
      <c r="D22217" s="319"/>
    </row>
    <row r="22218" spans="3:4">
      <c r="C22218" s="319"/>
      <c r="D22218" s="319"/>
    </row>
    <row r="22219" spans="3:4">
      <c r="C22219" s="319"/>
      <c r="D22219" s="319"/>
    </row>
    <row r="22220" spans="3:4">
      <c r="C22220" s="319"/>
      <c r="D22220" s="319"/>
    </row>
    <row r="22221" spans="3:4">
      <c r="C22221" s="319"/>
      <c r="D22221" s="319"/>
    </row>
    <row r="22222" spans="3:4">
      <c r="C22222" s="319"/>
      <c r="D22222" s="319"/>
    </row>
    <row r="22223" spans="3:4">
      <c r="C22223" s="319"/>
      <c r="D22223" s="319"/>
    </row>
    <row r="22224" spans="3:4">
      <c r="C22224" s="319"/>
      <c r="D22224" s="319"/>
    </row>
    <row r="22225" spans="3:4">
      <c r="C22225" s="319"/>
      <c r="D22225" s="319"/>
    </row>
    <row r="22226" spans="3:4">
      <c r="C22226" s="319"/>
      <c r="D22226" s="319"/>
    </row>
    <row r="22227" spans="3:4">
      <c r="C22227" s="319"/>
      <c r="D22227" s="319"/>
    </row>
    <row r="22228" spans="3:4">
      <c r="C22228" s="319"/>
      <c r="D22228" s="319"/>
    </row>
    <row r="22229" spans="3:4">
      <c r="C22229" s="319"/>
      <c r="D22229" s="319"/>
    </row>
    <row r="22230" spans="3:4">
      <c r="C22230" s="319"/>
      <c r="D22230" s="319"/>
    </row>
    <row r="22231" spans="3:4">
      <c r="C22231" s="319"/>
      <c r="D22231" s="319"/>
    </row>
    <row r="22232" spans="3:4">
      <c r="C22232" s="319"/>
      <c r="D22232" s="319"/>
    </row>
    <row r="22233" spans="3:4">
      <c r="C22233" s="319"/>
      <c r="D22233" s="319"/>
    </row>
    <row r="22234" spans="3:4">
      <c r="C22234" s="319"/>
      <c r="D22234" s="319"/>
    </row>
    <row r="22235" spans="3:4">
      <c r="C22235" s="319"/>
      <c r="D22235" s="319"/>
    </row>
    <row r="22236" spans="3:4">
      <c r="C22236" s="319"/>
      <c r="D22236" s="319"/>
    </row>
    <row r="22237" spans="3:4">
      <c r="C22237" s="319"/>
      <c r="D22237" s="319"/>
    </row>
    <row r="22238" spans="3:4">
      <c r="C22238" s="319"/>
      <c r="D22238" s="319"/>
    </row>
    <row r="22239" spans="3:4">
      <c r="C22239" s="319"/>
      <c r="D22239" s="319"/>
    </row>
    <row r="22240" spans="3:4">
      <c r="C22240" s="319"/>
      <c r="D22240" s="319"/>
    </row>
    <row r="22241" spans="3:4">
      <c r="C22241" s="319"/>
      <c r="D22241" s="319"/>
    </row>
    <row r="22242" spans="3:4">
      <c r="C22242" s="319"/>
      <c r="D22242" s="319"/>
    </row>
    <row r="22243" spans="3:4">
      <c r="C22243" s="319"/>
      <c r="D22243" s="319"/>
    </row>
    <row r="22244" spans="3:4">
      <c r="C22244" s="319"/>
      <c r="D22244" s="319"/>
    </row>
    <row r="22245" spans="3:4">
      <c r="C22245" s="319"/>
      <c r="D22245" s="319"/>
    </row>
    <row r="22246" spans="3:4">
      <c r="C22246" s="319"/>
      <c r="D22246" s="319"/>
    </row>
    <row r="22247" spans="3:4">
      <c r="C22247" s="319"/>
      <c r="D22247" s="319"/>
    </row>
    <row r="22248" spans="3:4">
      <c r="C22248" s="319"/>
      <c r="D22248" s="319"/>
    </row>
    <row r="22249" spans="3:4">
      <c r="C22249" s="319"/>
      <c r="D22249" s="319"/>
    </row>
    <row r="22250" spans="3:4">
      <c r="C22250" s="319"/>
      <c r="D22250" s="319"/>
    </row>
    <row r="22251" spans="3:4">
      <c r="C22251" s="319"/>
      <c r="D22251" s="319"/>
    </row>
    <row r="22252" spans="3:4">
      <c r="C22252" s="319"/>
      <c r="D22252" s="319"/>
    </row>
    <row r="22253" spans="3:4">
      <c r="C22253" s="319"/>
      <c r="D22253" s="319"/>
    </row>
    <row r="22254" spans="3:4">
      <c r="C22254" s="319"/>
      <c r="D22254" s="319"/>
    </row>
    <row r="22255" spans="3:4">
      <c r="C22255" s="319"/>
      <c r="D22255" s="319"/>
    </row>
    <row r="22256" spans="3:4">
      <c r="C22256" s="319"/>
      <c r="D22256" s="319"/>
    </row>
    <row r="22257" spans="3:4">
      <c r="C22257" s="319"/>
      <c r="D22257" s="319"/>
    </row>
    <row r="22258" spans="3:4">
      <c r="C22258" s="319"/>
      <c r="D22258" s="319"/>
    </row>
    <row r="22259" spans="3:4">
      <c r="C22259" s="319"/>
      <c r="D22259" s="319"/>
    </row>
    <row r="22260" spans="3:4">
      <c r="C22260" s="319"/>
      <c r="D22260" s="319"/>
    </row>
    <row r="22261" spans="3:4">
      <c r="C22261" s="319"/>
      <c r="D22261" s="319"/>
    </row>
    <row r="22262" spans="3:4">
      <c r="C22262" s="319"/>
      <c r="D22262" s="319"/>
    </row>
    <row r="22263" spans="3:4">
      <c r="C22263" s="319"/>
      <c r="D22263" s="319"/>
    </row>
    <row r="22264" spans="3:4">
      <c r="C22264" s="319"/>
      <c r="D22264" s="319"/>
    </row>
    <row r="22265" spans="3:4">
      <c r="C22265" s="319"/>
      <c r="D22265" s="319"/>
    </row>
    <row r="22266" spans="3:4">
      <c r="C22266" s="319"/>
      <c r="D22266" s="319"/>
    </row>
    <row r="22267" spans="3:4">
      <c r="C22267" s="319"/>
      <c r="D22267" s="319"/>
    </row>
    <row r="22268" spans="3:4">
      <c r="C22268" s="319"/>
      <c r="D22268" s="319"/>
    </row>
    <row r="22269" spans="3:4">
      <c r="C22269" s="319"/>
      <c r="D22269" s="319"/>
    </row>
    <row r="22270" spans="3:4">
      <c r="C22270" s="319"/>
      <c r="D22270" s="319"/>
    </row>
    <row r="22271" spans="3:4">
      <c r="C22271" s="319"/>
      <c r="D22271" s="319"/>
    </row>
    <row r="22272" spans="3:4">
      <c r="C22272" s="319"/>
      <c r="D22272" s="319"/>
    </row>
    <row r="22273" spans="3:4">
      <c r="C22273" s="319"/>
      <c r="D22273" s="319"/>
    </row>
    <row r="22274" spans="3:4">
      <c r="C22274" s="319"/>
      <c r="D22274" s="319"/>
    </row>
    <row r="22275" spans="3:4">
      <c r="C22275" s="319"/>
      <c r="D22275" s="319"/>
    </row>
    <row r="22276" spans="3:4">
      <c r="C22276" s="319"/>
      <c r="D22276" s="319"/>
    </row>
    <row r="22277" spans="3:4">
      <c r="C22277" s="319"/>
      <c r="D22277" s="319"/>
    </row>
    <row r="22278" spans="3:4">
      <c r="C22278" s="319"/>
      <c r="D22278" s="319"/>
    </row>
    <row r="22279" spans="3:4">
      <c r="C22279" s="319"/>
      <c r="D22279" s="319"/>
    </row>
    <row r="22280" spans="3:4">
      <c r="C22280" s="319"/>
      <c r="D22280" s="319"/>
    </row>
    <row r="22281" spans="3:4">
      <c r="C22281" s="319"/>
      <c r="D22281" s="319"/>
    </row>
    <row r="22282" spans="3:4">
      <c r="C22282" s="319"/>
      <c r="D22282" s="319"/>
    </row>
    <row r="22283" spans="3:4">
      <c r="C22283" s="319"/>
      <c r="D22283" s="319"/>
    </row>
    <row r="22284" spans="3:4">
      <c r="C22284" s="319"/>
      <c r="D22284" s="319"/>
    </row>
    <row r="22285" spans="3:4">
      <c r="C22285" s="319"/>
      <c r="D22285" s="319"/>
    </row>
    <row r="22286" spans="3:4">
      <c r="C22286" s="319"/>
      <c r="D22286" s="319"/>
    </row>
    <row r="22287" spans="3:4">
      <c r="C22287" s="319"/>
      <c r="D22287" s="319"/>
    </row>
    <row r="22288" spans="3:4">
      <c r="C22288" s="319"/>
      <c r="D22288" s="319"/>
    </row>
    <row r="22289" spans="3:4">
      <c r="C22289" s="319"/>
      <c r="D22289" s="319"/>
    </row>
    <row r="22290" spans="3:4">
      <c r="C22290" s="319"/>
      <c r="D22290" s="319"/>
    </row>
    <row r="22291" spans="3:4">
      <c r="C22291" s="319"/>
      <c r="D22291" s="319"/>
    </row>
    <row r="22292" spans="3:4">
      <c r="C22292" s="319"/>
      <c r="D22292" s="319"/>
    </row>
    <row r="22293" spans="3:4">
      <c r="C22293" s="319"/>
      <c r="D22293" s="319"/>
    </row>
    <row r="22294" spans="3:4">
      <c r="C22294" s="319"/>
      <c r="D22294" s="319"/>
    </row>
    <row r="22295" spans="3:4">
      <c r="C22295" s="319"/>
      <c r="D22295" s="319"/>
    </row>
    <row r="22296" spans="3:4">
      <c r="C22296" s="319"/>
      <c r="D22296" s="319"/>
    </row>
    <row r="22297" spans="3:4">
      <c r="C22297" s="319"/>
      <c r="D22297" s="319"/>
    </row>
    <row r="22298" spans="3:4">
      <c r="C22298" s="319"/>
      <c r="D22298" s="319"/>
    </row>
    <row r="22299" spans="3:4">
      <c r="C22299" s="319"/>
      <c r="D22299" s="319"/>
    </row>
    <row r="22300" spans="3:4">
      <c r="C22300" s="319"/>
      <c r="D22300" s="319"/>
    </row>
    <row r="22301" spans="3:4">
      <c r="C22301" s="319"/>
      <c r="D22301" s="319"/>
    </row>
    <row r="22302" spans="3:4">
      <c r="C22302" s="319"/>
      <c r="D22302" s="319"/>
    </row>
    <row r="22303" spans="3:4">
      <c r="C22303" s="319"/>
      <c r="D22303" s="319"/>
    </row>
    <row r="22304" spans="3:4">
      <c r="C22304" s="319"/>
      <c r="D22304" s="319"/>
    </row>
    <row r="22305" spans="3:4">
      <c r="C22305" s="319"/>
      <c r="D22305" s="319"/>
    </row>
    <row r="22306" spans="3:4">
      <c r="C22306" s="319"/>
      <c r="D22306" s="319"/>
    </row>
    <row r="22307" spans="3:4">
      <c r="C22307" s="319"/>
      <c r="D22307" s="319"/>
    </row>
    <row r="22308" spans="3:4">
      <c r="C22308" s="319"/>
      <c r="D22308" s="319"/>
    </row>
    <row r="22309" spans="3:4">
      <c r="C22309" s="319"/>
      <c r="D22309" s="319"/>
    </row>
    <row r="22310" spans="3:4">
      <c r="C22310" s="319"/>
      <c r="D22310" s="319"/>
    </row>
    <row r="22311" spans="3:4">
      <c r="C22311" s="319"/>
      <c r="D22311" s="319"/>
    </row>
    <row r="22312" spans="3:4">
      <c r="C22312" s="319"/>
      <c r="D22312" s="319"/>
    </row>
    <row r="22313" spans="3:4">
      <c r="C22313" s="319"/>
      <c r="D22313" s="319"/>
    </row>
    <row r="22314" spans="3:4">
      <c r="C22314" s="319"/>
      <c r="D22314" s="319"/>
    </row>
    <row r="22315" spans="3:4">
      <c r="C22315" s="319"/>
      <c r="D22315" s="319"/>
    </row>
    <row r="22316" spans="3:4">
      <c r="C22316" s="319"/>
      <c r="D22316" s="319"/>
    </row>
    <row r="22317" spans="3:4">
      <c r="C22317" s="319"/>
      <c r="D22317" s="319"/>
    </row>
    <row r="22318" spans="3:4">
      <c r="C22318" s="319"/>
      <c r="D22318" s="319"/>
    </row>
    <row r="22319" spans="3:4">
      <c r="C22319" s="319"/>
      <c r="D22319" s="319"/>
    </row>
    <row r="22320" spans="3:4">
      <c r="C22320" s="319"/>
      <c r="D22320" s="319"/>
    </row>
    <row r="22321" spans="3:4">
      <c r="C22321" s="319"/>
      <c r="D22321" s="319"/>
    </row>
    <row r="22322" spans="3:4">
      <c r="C22322" s="319"/>
      <c r="D22322" s="319"/>
    </row>
    <row r="22323" spans="3:4">
      <c r="C22323" s="319"/>
      <c r="D22323" s="319"/>
    </row>
    <row r="22324" spans="3:4">
      <c r="C22324" s="319"/>
      <c r="D22324" s="319"/>
    </row>
    <row r="22325" spans="3:4">
      <c r="C22325" s="319"/>
      <c r="D22325" s="319"/>
    </row>
    <row r="22326" spans="3:4">
      <c r="C22326" s="319"/>
      <c r="D22326" s="319"/>
    </row>
    <row r="22327" spans="3:4">
      <c r="C22327" s="319"/>
      <c r="D22327" s="319"/>
    </row>
    <row r="22328" spans="3:4">
      <c r="C22328" s="319"/>
      <c r="D22328" s="319"/>
    </row>
    <row r="22329" spans="3:4">
      <c r="C22329" s="319"/>
      <c r="D22329" s="319"/>
    </row>
    <row r="22330" spans="3:4">
      <c r="C22330" s="319"/>
      <c r="D22330" s="319"/>
    </row>
    <row r="22331" spans="3:4">
      <c r="C22331" s="319"/>
      <c r="D22331" s="319"/>
    </row>
    <row r="22332" spans="3:4">
      <c r="C22332" s="319"/>
      <c r="D22332" s="319"/>
    </row>
    <row r="22333" spans="3:4">
      <c r="C22333" s="319"/>
      <c r="D22333" s="319"/>
    </row>
    <row r="22334" spans="3:4">
      <c r="C22334" s="319"/>
      <c r="D22334" s="319"/>
    </row>
    <row r="22335" spans="3:4">
      <c r="C22335" s="319"/>
      <c r="D22335" s="319"/>
    </row>
    <row r="22336" spans="3:4">
      <c r="C22336" s="319"/>
      <c r="D22336" s="319"/>
    </row>
    <row r="22337" spans="3:4">
      <c r="C22337" s="319"/>
      <c r="D22337" s="319"/>
    </row>
    <row r="22338" spans="3:4">
      <c r="C22338" s="319"/>
      <c r="D22338" s="319"/>
    </row>
    <row r="22339" spans="3:4">
      <c r="C22339" s="319"/>
      <c r="D22339" s="319"/>
    </row>
    <row r="22340" spans="3:4">
      <c r="C22340" s="319"/>
      <c r="D22340" s="319"/>
    </row>
    <row r="22341" spans="3:4">
      <c r="C22341" s="319"/>
      <c r="D22341" s="319"/>
    </row>
    <row r="22342" spans="3:4">
      <c r="C22342" s="319"/>
      <c r="D22342" s="319"/>
    </row>
    <row r="22343" spans="3:4">
      <c r="C22343" s="319"/>
      <c r="D22343" s="319"/>
    </row>
    <row r="22344" spans="3:4">
      <c r="C22344" s="319"/>
      <c r="D22344" s="319"/>
    </row>
    <row r="22345" spans="3:4">
      <c r="C22345" s="319"/>
      <c r="D22345" s="319"/>
    </row>
    <row r="22346" spans="3:4">
      <c r="C22346" s="319"/>
      <c r="D22346" s="319"/>
    </row>
    <row r="22347" spans="3:4">
      <c r="C22347" s="319"/>
      <c r="D22347" s="319"/>
    </row>
    <row r="22348" spans="3:4">
      <c r="C22348" s="319"/>
      <c r="D22348" s="319"/>
    </row>
    <row r="22349" spans="3:4">
      <c r="C22349" s="319"/>
      <c r="D22349" s="319"/>
    </row>
    <row r="22350" spans="3:4">
      <c r="C22350" s="319"/>
      <c r="D22350" s="319"/>
    </row>
    <row r="22351" spans="3:4">
      <c r="C22351" s="319"/>
      <c r="D22351" s="319"/>
    </row>
    <row r="22352" spans="3:4">
      <c r="C22352" s="319"/>
      <c r="D22352" s="319"/>
    </row>
    <row r="22353" spans="3:4">
      <c r="C22353" s="319"/>
      <c r="D22353" s="319"/>
    </row>
    <row r="22354" spans="3:4">
      <c r="C22354" s="319"/>
      <c r="D22354" s="319"/>
    </row>
    <row r="22355" spans="3:4">
      <c r="C22355" s="319"/>
      <c r="D22355" s="319"/>
    </row>
    <row r="22356" spans="3:4">
      <c r="C22356" s="319"/>
      <c r="D22356" s="319"/>
    </row>
    <row r="22357" spans="3:4">
      <c r="C22357" s="319"/>
      <c r="D22357" s="319"/>
    </row>
    <row r="22358" spans="3:4">
      <c r="C22358" s="319"/>
      <c r="D22358" s="319"/>
    </row>
    <row r="22359" spans="3:4">
      <c r="C22359" s="319"/>
      <c r="D22359" s="319"/>
    </row>
    <row r="22360" spans="3:4">
      <c r="C22360" s="319"/>
      <c r="D22360" s="319"/>
    </row>
    <row r="22361" spans="3:4">
      <c r="C22361" s="319"/>
      <c r="D22361" s="319"/>
    </row>
    <row r="22362" spans="3:4">
      <c r="C22362" s="319"/>
      <c r="D22362" s="319"/>
    </row>
    <row r="22363" spans="3:4">
      <c r="C22363" s="319"/>
      <c r="D22363" s="319"/>
    </row>
    <row r="22364" spans="3:4">
      <c r="C22364" s="319"/>
      <c r="D22364" s="319"/>
    </row>
    <row r="22365" spans="3:4">
      <c r="C22365" s="319"/>
      <c r="D22365" s="319"/>
    </row>
    <row r="22366" spans="3:4">
      <c r="C22366" s="319"/>
      <c r="D22366" s="319"/>
    </row>
    <row r="22367" spans="3:4">
      <c r="C22367" s="319"/>
      <c r="D22367" s="319"/>
    </row>
    <row r="22368" spans="3:4">
      <c r="C22368" s="319"/>
      <c r="D22368" s="319"/>
    </row>
    <row r="22369" spans="3:4">
      <c r="C22369" s="319"/>
      <c r="D22369" s="319"/>
    </row>
    <row r="22370" spans="3:4">
      <c r="C22370" s="319"/>
      <c r="D22370" s="319"/>
    </row>
    <row r="22371" spans="3:4">
      <c r="C22371" s="319"/>
      <c r="D22371" s="319"/>
    </row>
    <row r="22372" spans="3:4">
      <c r="C22372" s="319"/>
      <c r="D22372" s="319"/>
    </row>
    <row r="22373" spans="3:4">
      <c r="C22373" s="319"/>
      <c r="D22373" s="319"/>
    </row>
    <row r="22374" spans="3:4">
      <c r="C22374" s="319"/>
      <c r="D22374" s="319"/>
    </row>
    <row r="22375" spans="3:4">
      <c r="C22375" s="319"/>
      <c r="D22375" s="319"/>
    </row>
    <row r="22376" spans="3:4">
      <c r="C22376" s="319"/>
      <c r="D22376" s="319"/>
    </row>
    <row r="22377" spans="3:4">
      <c r="C22377" s="319"/>
      <c r="D22377" s="319"/>
    </row>
    <row r="22378" spans="3:4">
      <c r="C22378" s="319"/>
      <c r="D22378" s="319"/>
    </row>
    <row r="22379" spans="3:4">
      <c r="C22379" s="319"/>
      <c r="D22379" s="319"/>
    </row>
    <row r="22380" spans="3:4">
      <c r="C22380" s="319"/>
      <c r="D22380" s="319"/>
    </row>
    <row r="22381" spans="3:4">
      <c r="C22381" s="319"/>
      <c r="D22381" s="319"/>
    </row>
    <row r="22382" spans="3:4">
      <c r="C22382" s="319"/>
      <c r="D22382" s="319"/>
    </row>
    <row r="22383" spans="3:4">
      <c r="C22383" s="319"/>
      <c r="D22383" s="319"/>
    </row>
    <row r="22384" spans="3:4">
      <c r="C22384" s="319"/>
      <c r="D22384" s="319"/>
    </row>
    <row r="22385" spans="3:4">
      <c r="C22385" s="319"/>
      <c r="D22385" s="319"/>
    </row>
    <row r="22386" spans="3:4">
      <c r="C22386" s="319"/>
      <c r="D22386" s="319"/>
    </row>
    <row r="22387" spans="3:4">
      <c r="C22387" s="319"/>
      <c r="D22387" s="319"/>
    </row>
    <row r="22388" spans="3:4">
      <c r="C22388" s="319"/>
      <c r="D22388" s="319"/>
    </row>
    <row r="22389" spans="3:4">
      <c r="C22389" s="319"/>
      <c r="D22389" s="319"/>
    </row>
    <row r="22390" spans="3:4">
      <c r="C22390" s="319"/>
      <c r="D22390" s="319"/>
    </row>
    <row r="22391" spans="3:4">
      <c r="C22391" s="319"/>
      <c r="D22391" s="319"/>
    </row>
    <row r="22392" spans="3:4">
      <c r="C22392" s="319"/>
      <c r="D22392" s="319"/>
    </row>
    <row r="22393" spans="3:4">
      <c r="C22393" s="319"/>
      <c r="D22393" s="319"/>
    </row>
    <row r="22394" spans="3:4">
      <c r="C22394" s="319"/>
      <c r="D22394" s="319"/>
    </row>
    <row r="22395" spans="3:4">
      <c r="C22395" s="319"/>
      <c r="D22395" s="319"/>
    </row>
    <row r="22396" spans="3:4">
      <c r="C22396" s="319"/>
      <c r="D22396" s="319"/>
    </row>
    <row r="22397" spans="3:4">
      <c r="C22397" s="319"/>
      <c r="D22397" s="319"/>
    </row>
    <row r="22398" spans="3:4">
      <c r="C22398" s="319"/>
      <c r="D22398" s="319"/>
    </row>
    <row r="22399" spans="3:4">
      <c r="C22399" s="319"/>
      <c r="D22399" s="319"/>
    </row>
    <row r="22400" spans="3:4">
      <c r="C22400" s="319"/>
      <c r="D22400" s="319"/>
    </row>
    <row r="22401" spans="3:4">
      <c r="C22401" s="319"/>
      <c r="D22401" s="319"/>
    </row>
    <row r="22402" spans="3:4">
      <c r="C22402" s="319"/>
      <c r="D22402" s="319"/>
    </row>
    <row r="22403" spans="3:4">
      <c r="C22403" s="319"/>
      <c r="D22403" s="319"/>
    </row>
  </sheetData>
  <dataConsolidate link="1"/>
  <mergeCells count="36">
    <mergeCell ref="A32:F32"/>
    <mergeCell ref="B24:C24"/>
    <mergeCell ref="D24:E24"/>
    <mergeCell ref="B25:C25"/>
    <mergeCell ref="D25:E25"/>
    <mergeCell ref="B26:C26"/>
    <mergeCell ref="D26:E26"/>
    <mergeCell ref="B27:E27"/>
    <mergeCell ref="A28:F28"/>
    <mergeCell ref="A29:E29"/>
    <mergeCell ref="A30:E30"/>
    <mergeCell ref="A31:E31"/>
    <mergeCell ref="B20:C20"/>
    <mergeCell ref="D20:E20"/>
    <mergeCell ref="B21:E21"/>
    <mergeCell ref="A22:F22"/>
    <mergeCell ref="B23:C23"/>
    <mergeCell ref="D23:E23"/>
    <mergeCell ref="B17:C17"/>
    <mergeCell ref="D17:E17"/>
    <mergeCell ref="B18:C18"/>
    <mergeCell ref="D18:E18"/>
    <mergeCell ref="B19:C19"/>
    <mergeCell ref="D19:E19"/>
    <mergeCell ref="A13:F13"/>
    <mergeCell ref="A14:F14"/>
    <mergeCell ref="B15:C15"/>
    <mergeCell ref="D15:E15"/>
    <mergeCell ref="B16:C16"/>
    <mergeCell ref="D16:E16"/>
    <mergeCell ref="D12:E12"/>
    <mergeCell ref="A1:F1"/>
    <mergeCell ref="A2:F2"/>
    <mergeCell ref="A3:E3"/>
    <mergeCell ref="A6:F6"/>
    <mergeCell ref="A10:F10"/>
  </mergeCells>
  <printOptions horizontalCentered="1"/>
  <pageMargins left="0.74803149606299213" right="0.59055118110236227" top="1.1811023622047245" bottom="0.78740157480314965" header="0.31496062992125984" footer="0.31496062992125984"/>
  <pageSetup paperSize="9" scale="75" fitToHeight="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37798-763C-40AA-963D-4EC885D9DCAA}">
  <sheetPr codeName="Hoja9"/>
  <dimension ref="A1:WVB36"/>
  <sheetViews>
    <sheetView topLeftCell="A31" zoomScale="130" zoomScaleNormal="130" workbookViewId="0">
      <selection activeCell="L24" sqref="L24"/>
    </sheetView>
  </sheetViews>
  <sheetFormatPr baseColWidth="10" defaultColWidth="11.42578125" defaultRowHeight="12.75"/>
  <cols>
    <col min="1" max="1" width="3.42578125" style="126" customWidth="1"/>
    <col min="2" max="2" width="2.140625" style="126" customWidth="1"/>
    <col min="3" max="3" width="17.140625" style="126" customWidth="1"/>
    <col min="4" max="6" width="11.42578125" style="126"/>
    <col min="7" max="7" width="4.85546875" style="126" customWidth="1"/>
    <col min="8" max="8" width="9.85546875" style="126" customWidth="1"/>
    <col min="9" max="9" width="9.140625" style="126" customWidth="1"/>
    <col min="10" max="10" width="8.5703125" style="126" customWidth="1"/>
    <col min="11" max="11" width="10.140625" style="126" customWidth="1"/>
    <col min="12" max="239" width="11.42578125" style="126"/>
    <col min="240" max="240" width="3.42578125" style="126" customWidth="1"/>
    <col min="241" max="241" width="2.140625" style="126" customWidth="1"/>
    <col min="242" max="242" width="12.140625" style="126" bestFit="1" customWidth="1"/>
    <col min="243" max="245" width="11.42578125" style="126"/>
    <col min="246" max="246" width="4.85546875" style="126" customWidth="1"/>
    <col min="247" max="247" width="9" style="126" customWidth="1"/>
    <col min="248" max="248" width="9.140625" style="126" customWidth="1"/>
    <col min="249" max="249" width="8.5703125" style="126" customWidth="1"/>
    <col min="250" max="250" width="10.140625" style="126" customWidth="1"/>
    <col min="251" max="495" width="11.42578125" style="126"/>
    <col min="496" max="496" width="3.42578125" style="126" customWidth="1"/>
    <col min="497" max="497" width="2.140625" style="126" customWidth="1"/>
    <col min="498" max="498" width="12.140625" style="126" bestFit="1" customWidth="1"/>
    <col min="499" max="501" width="11.42578125" style="126"/>
    <col min="502" max="502" width="4.85546875" style="126" customWidth="1"/>
    <col min="503" max="503" width="9" style="126" customWidth="1"/>
    <col min="504" max="504" width="9.140625" style="126" customWidth="1"/>
    <col min="505" max="505" width="8.5703125" style="126" customWidth="1"/>
    <col min="506" max="506" width="10.140625" style="126" customWidth="1"/>
    <col min="507" max="751" width="11.42578125" style="126"/>
    <col min="752" max="752" width="3.42578125" style="126" customWidth="1"/>
    <col min="753" max="753" width="2.140625" style="126" customWidth="1"/>
    <col min="754" max="754" width="12.140625" style="126" bestFit="1" customWidth="1"/>
    <col min="755" max="757" width="11.42578125" style="126"/>
    <col min="758" max="758" width="4.85546875" style="126" customWidth="1"/>
    <col min="759" max="759" width="9" style="126" customWidth="1"/>
    <col min="760" max="760" width="9.140625" style="126" customWidth="1"/>
    <col min="761" max="761" width="8.5703125" style="126" customWidth="1"/>
    <col min="762" max="762" width="10.140625" style="126" customWidth="1"/>
    <col min="763" max="1007" width="11.42578125" style="126"/>
    <col min="1008" max="1008" width="3.42578125" style="126" customWidth="1"/>
    <col min="1009" max="1009" width="2.140625" style="126" customWidth="1"/>
    <col min="1010" max="1010" width="12.140625" style="126" bestFit="1" customWidth="1"/>
    <col min="1011" max="1013" width="11.42578125" style="126"/>
    <col min="1014" max="1014" width="4.85546875" style="126" customWidth="1"/>
    <col min="1015" max="1015" width="9" style="126" customWidth="1"/>
    <col min="1016" max="1016" width="9.140625" style="126" customWidth="1"/>
    <col min="1017" max="1017" width="8.5703125" style="126" customWidth="1"/>
    <col min="1018" max="1018" width="10.140625" style="126" customWidth="1"/>
    <col min="1019" max="1263" width="11.42578125" style="126"/>
    <col min="1264" max="1264" width="3.42578125" style="126" customWidth="1"/>
    <col min="1265" max="1265" width="2.140625" style="126" customWidth="1"/>
    <col min="1266" max="1266" width="12.140625" style="126" bestFit="1" customWidth="1"/>
    <col min="1267" max="1269" width="11.42578125" style="126"/>
    <col min="1270" max="1270" width="4.85546875" style="126" customWidth="1"/>
    <col min="1271" max="1271" width="9" style="126" customWidth="1"/>
    <col min="1272" max="1272" width="9.140625" style="126" customWidth="1"/>
    <col min="1273" max="1273" width="8.5703125" style="126" customWidth="1"/>
    <col min="1274" max="1274" width="10.140625" style="126" customWidth="1"/>
    <col min="1275" max="1519" width="11.42578125" style="126"/>
    <col min="1520" max="1520" width="3.42578125" style="126" customWidth="1"/>
    <col min="1521" max="1521" width="2.140625" style="126" customWidth="1"/>
    <col min="1522" max="1522" width="12.140625" style="126" bestFit="1" customWidth="1"/>
    <col min="1523" max="1525" width="11.42578125" style="126"/>
    <col min="1526" max="1526" width="4.85546875" style="126" customWidth="1"/>
    <col min="1527" max="1527" width="9" style="126" customWidth="1"/>
    <col min="1528" max="1528" width="9.140625" style="126" customWidth="1"/>
    <col min="1529" max="1529" width="8.5703125" style="126" customWidth="1"/>
    <col min="1530" max="1530" width="10.140625" style="126" customWidth="1"/>
    <col min="1531" max="1775" width="11.42578125" style="126"/>
    <col min="1776" max="1776" width="3.42578125" style="126" customWidth="1"/>
    <col min="1777" max="1777" width="2.140625" style="126" customWidth="1"/>
    <col min="1778" max="1778" width="12.140625" style="126" bestFit="1" customWidth="1"/>
    <col min="1779" max="1781" width="11.42578125" style="126"/>
    <col min="1782" max="1782" width="4.85546875" style="126" customWidth="1"/>
    <col min="1783" max="1783" width="9" style="126" customWidth="1"/>
    <col min="1784" max="1784" width="9.140625" style="126" customWidth="1"/>
    <col min="1785" max="1785" width="8.5703125" style="126" customWidth="1"/>
    <col min="1786" max="1786" width="10.140625" style="126" customWidth="1"/>
    <col min="1787" max="2031" width="11.42578125" style="126"/>
    <col min="2032" max="2032" width="3.42578125" style="126" customWidth="1"/>
    <col min="2033" max="2033" width="2.140625" style="126" customWidth="1"/>
    <col min="2034" max="2034" width="12.140625" style="126" bestFit="1" customWidth="1"/>
    <col min="2035" max="2037" width="11.42578125" style="126"/>
    <col min="2038" max="2038" width="4.85546875" style="126" customWidth="1"/>
    <col min="2039" max="2039" width="9" style="126" customWidth="1"/>
    <col min="2040" max="2040" width="9.140625" style="126" customWidth="1"/>
    <col min="2041" max="2041" width="8.5703125" style="126" customWidth="1"/>
    <col min="2042" max="2042" width="10.140625" style="126" customWidth="1"/>
    <col min="2043" max="2287" width="11.42578125" style="126"/>
    <col min="2288" max="2288" width="3.42578125" style="126" customWidth="1"/>
    <col min="2289" max="2289" width="2.140625" style="126" customWidth="1"/>
    <col min="2290" max="2290" width="12.140625" style="126" bestFit="1" customWidth="1"/>
    <col min="2291" max="2293" width="11.42578125" style="126"/>
    <col min="2294" max="2294" width="4.85546875" style="126" customWidth="1"/>
    <col min="2295" max="2295" width="9" style="126" customWidth="1"/>
    <col min="2296" max="2296" width="9.140625" style="126" customWidth="1"/>
    <col min="2297" max="2297" width="8.5703125" style="126" customWidth="1"/>
    <col min="2298" max="2298" width="10.140625" style="126" customWidth="1"/>
    <col min="2299" max="2543" width="11.42578125" style="126"/>
    <col min="2544" max="2544" width="3.42578125" style="126" customWidth="1"/>
    <col min="2545" max="2545" width="2.140625" style="126" customWidth="1"/>
    <col min="2546" max="2546" width="12.140625" style="126" bestFit="1" customWidth="1"/>
    <col min="2547" max="2549" width="11.42578125" style="126"/>
    <col min="2550" max="2550" width="4.85546875" style="126" customWidth="1"/>
    <col min="2551" max="2551" width="9" style="126" customWidth="1"/>
    <col min="2552" max="2552" width="9.140625" style="126" customWidth="1"/>
    <col min="2553" max="2553" width="8.5703125" style="126" customWidth="1"/>
    <col min="2554" max="2554" width="10.140625" style="126" customWidth="1"/>
    <col min="2555" max="2799" width="11.42578125" style="126"/>
    <col min="2800" max="2800" width="3.42578125" style="126" customWidth="1"/>
    <col min="2801" max="2801" width="2.140625" style="126" customWidth="1"/>
    <col min="2802" max="2802" width="12.140625" style="126" bestFit="1" customWidth="1"/>
    <col min="2803" max="2805" width="11.42578125" style="126"/>
    <col min="2806" max="2806" width="4.85546875" style="126" customWidth="1"/>
    <col min="2807" max="2807" width="9" style="126" customWidth="1"/>
    <col min="2808" max="2808" width="9.140625" style="126" customWidth="1"/>
    <col min="2809" max="2809" width="8.5703125" style="126" customWidth="1"/>
    <col min="2810" max="2810" width="10.140625" style="126" customWidth="1"/>
    <col min="2811" max="3055" width="11.42578125" style="126"/>
    <col min="3056" max="3056" width="3.42578125" style="126" customWidth="1"/>
    <col min="3057" max="3057" width="2.140625" style="126" customWidth="1"/>
    <col min="3058" max="3058" width="12.140625" style="126" bestFit="1" customWidth="1"/>
    <col min="3059" max="3061" width="11.42578125" style="126"/>
    <col min="3062" max="3062" width="4.85546875" style="126" customWidth="1"/>
    <col min="3063" max="3063" width="9" style="126" customWidth="1"/>
    <col min="3064" max="3064" width="9.140625" style="126" customWidth="1"/>
    <col min="3065" max="3065" width="8.5703125" style="126" customWidth="1"/>
    <col min="3066" max="3066" width="10.140625" style="126" customWidth="1"/>
    <col min="3067" max="3311" width="11.42578125" style="126"/>
    <col min="3312" max="3312" width="3.42578125" style="126" customWidth="1"/>
    <col min="3313" max="3313" width="2.140625" style="126" customWidth="1"/>
    <col min="3314" max="3314" width="12.140625" style="126" bestFit="1" customWidth="1"/>
    <col min="3315" max="3317" width="11.42578125" style="126"/>
    <col min="3318" max="3318" width="4.85546875" style="126" customWidth="1"/>
    <col min="3319" max="3319" width="9" style="126" customWidth="1"/>
    <col min="3320" max="3320" width="9.140625" style="126" customWidth="1"/>
    <col min="3321" max="3321" width="8.5703125" style="126" customWidth="1"/>
    <col min="3322" max="3322" width="10.140625" style="126" customWidth="1"/>
    <col min="3323" max="3567" width="11.42578125" style="126"/>
    <col min="3568" max="3568" width="3.42578125" style="126" customWidth="1"/>
    <col min="3569" max="3569" width="2.140625" style="126" customWidth="1"/>
    <col min="3570" max="3570" width="12.140625" style="126" bestFit="1" customWidth="1"/>
    <col min="3571" max="3573" width="11.42578125" style="126"/>
    <col min="3574" max="3574" width="4.85546875" style="126" customWidth="1"/>
    <col min="3575" max="3575" width="9" style="126" customWidth="1"/>
    <col min="3576" max="3576" width="9.140625" style="126" customWidth="1"/>
    <col min="3577" max="3577" width="8.5703125" style="126" customWidth="1"/>
    <col min="3578" max="3578" width="10.140625" style="126" customWidth="1"/>
    <col min="3579" max="3823" width="11.42578125" style="126"/>
    <col min="3824" max="3824" width="3.42578125" style="126" customWidth="1"/>
    <col min="3825" max="3825" width="2.140625" style="126" customWidth="1"/>
    <col min="3826" max="3826" width="12.140625" style="126" bestFit="1" customWidth="1"/>
    <col min="3827" max="3829" width="11.42578125" style="126"/>
    <col min="3830" max="3830" width="4.85546875" style="126" customWidth="1"/>
    <col min="3831" max="3831" width="9" style="126" customWidth="1"/>
    <col min="3832" max="3832" width="9.140625" style="126" customWidth="1"/>
    <col min="3833" max="3833" width="8.5703125" style="126" customWidth="1"/>
    <col min="3834" max="3834" width="10.140625" style="126" customWidth="1"/>
    <col min="3835" max="4079" width="11.42578125" style="126"/>
    <col min="4080" max="4080" width="3.42578125" style="126" customWidth="1"/>
    <col min="4081" max="4081" width="2.140625" style="126" customWidth="1"/>
    <col min="4082" max="4082" width="12.140625" style="126" bestFit="1" customWidth="1"/>
    <col min="4083" max="4085" width="11.42578125" style="126"/>
    <col min="4086" max="4086" width="4.85546875" style="126" customWidth="1"/>
    <col min="4087" max="4087" width="9" style="126" customWidth="1"/>
    <col min="4088" max="4088" width="9.140625" style="126" customWidth="1"/>
    <col min="4089" max="4089" width="8.5703125" style="126" customWidth="1"/>
    <col min="4090" max="4090" width="10.140625" style="126" customWidth="1"/>
    <col min="4091" max="4335" width="11.42578125" style="126"/>
    <col min="4336" max="4336" width="3.42578125" style="126" customWidth="1"/>
    <col min="4337" max="4337" width="2.140625" style="126" customWidth="1"/>
    <col min="4338" max="4338" width="12.140625" style="126" bestFit="1" customWidth="1"/>
    <col min="4339" max="4341" width="11.42578125" style="126"/>
    <col min="4342" max="4342" width="4.85546875" style="126" customWidth="1"/>
    <col min="4343" max="4343" width="9" style="126" customWidth="1"/>
    <col min="4344" max="4344" width="9.140625" style="126" customWidth="1"/>
    <col min="4345" max="4345" width="8.5703125" style="126" customWidth="1"/>
    <col min="4346" max="4346" width="10.140625" style="126" customWidth="1"/>
    <col min="4347" max="4591" width="11.42578125" style="126"/>
    <col min="4592" max="4592" width="3.42578125" style="126" customWidth="1"/>
    <col min="4593" max="4593" width="2.140625" style="126" customWidth="1"/>
    <col min="4594" max="4594" width="12.140625" style="126" bestFit="1" customWidth="1"/>
    <col min="4595" max="4597" width="11.42578125" style="126"/>
    <col min="4598" max="4598" width="4.85546875" style="126" customWidth="1"/>
    <col min="4599" max="4599" width="9" style="126" customWidth="1"/>
    <col min="4600" max="4600" width="9.140625" style="126" customWidth="1"/>
    <col min="4601" max="4601" width="8.5703125" style="126" customWidth="1"/>
    <col min="4602" max="4602" width="10.140625" style="126" customWidth="1"/>
    <col min="4603" max="4847" width="11.42578125" style="126"/>
    <col min="4848" max="4848" width="3.42578125" style="126" customWidth="1"/>
    <col min="4849" max="4849" width="2.140625" style="126" customWidth="1"/>
    <col min="4850" max="4850" width="12.140625" style="126" bestFit="1" customWidth="1"/>
    <col min="4851" max="4853" width="11.42578125" style="126"/>
    <col min="4854" max="4854" width="4.85546875" style="126" customWidth="1"/>
    <col min="4855" max="4855" width="9" style="126" customWidth="1"/>
    <col min="4856" max="4856" width="9.140625" style="126" customWidth="1"/>
    <col min="4857" max="4857" width="8.5703125" style="126" customWidth="1"/>
    <col min="4858" max="4858" width="10.140625" style="126" customWidth="1"/>
    <col min="4859" max="5103" width="11.42578125" style="126"/>
    <col min="5104" max="5104" width="3.42578125" style="126" customWidth="1"/>
    <col min="5105" max="5105" width="2.140625" style="126" customWidth="1"/>
    <col min="5106" max="5106" width="12.140625" style="126" bestFit="1" customWidth="1"/>
    <col min="5107" max="5109" width="11.42578125" style="126"/>
    <col min="5110" max="5110" width="4.85546875" style="126" customWidth="1"/>
    <col min="5111" max="5111" width="9" style="126" customWidth="1"/>
    <col min="5112" max="5112" width="9.140625" style="126" customWidth="1"/>
    <col min="5113" max="5113" width="8.5703125" style="126" customWidth="1"/>
    <col min="5114" max="5114" width="10.140625" style="126" customWidth="1"/>
    <col min="5115" max="5359" width="11.42578125" style="126"/>
    <col min="5360" max="5360" width="3.42578125" style="126" customWidth="1"/>
    <col min="5361" max="5361" width="2.140625" style="126" customWidth="1"/>
    <col min="5362" max="5362" width="12.140625" style="126" bestFit="1" customWidth="1"/>
    <col min="5363" max="5365" width="11.42578125" style="126"/>
    <col min="5366" max="5366" width="4.85546875" style="126" customWidth="1"/>
    <col min="5367" max="5367" width="9" style="126" customWidth="1"/>
    <col min="5368" max="5368" width="9.140625" style="126" customWidth="1"/>
    <col min="5369" max="5369" width="8.5703125" style="126" customWidth="1"/>
    <col min="5370" max="5370" width="10.140625" style="126" customWidth="1"/>
    <col min="5371" max="5615" width="11.42578125" style="126"/>
    <col min="5616" max="5616" width="3.42578125" style="126" customWidth="1"/>
    <col min="5617" max="5617" width="2.140625" style="126" customWidth="1"/>
    <col min="5618" max="5618" width="12.140625" style="126" bestFit="1" customWidth="1"/>
    <col min="5619" max="5621" width="11.42578125" style="126"/>
    <col min="5622" max="5622" width="4.85546875" style="126" customWidth="1"/>
    <col min="5623" max="5623" width="9" style="126" customWidth="1"/>
    <col min="5624" max="5624" width="9.140625" style="126" customWidth="1"/>
    <col min="5625" max="5625" width="8.5703125" style="126" customWidth="1"/>
    <col min="5626" max="5626" width="10.140625" style="126" customWidth="1"/>
    <col min="5627" max="5871" width="11.42578125" style="126"/>
    <col min="5872" max="5872" width="3.42578125" style="126" customWidth="1"/>
    <col min="5873" max="5873" width="2.140625" style="126" customWidth="1"/>
    <col min="5874" max="5874" width="12.140625" style="126" bestFit="1" customWidth="1"/>
    <col min="5875" max="5877" width="11.42578125" style="126"/>
    <col min="5878" max="5878" width="4.85546875" style="126" customWidth="1"/>
    <col min="5879" max="5879" width="9" style="126" customWidth="1"/>
    <col min="5880" max="5880" width="9.140625" style="126" customWidth="1"/>
    <col min="5881" max="5881" width="8.5703125" style="126" customWidth="1"/>
    <col min="5882" max="5882" width="10.140625" style="126" customWidth="1"/>
    <col min="5883" max="6127" width="11.42578125" style="126"/>
    <col min="6128" max="6128" width="3.42578125" style="126" customWidth="1"/>
    <col min="6129" max="6129" width="2.140625" style="126" customWidth="1"/>
    <col min="6130" max="6130" width="12.140625" style="126" bestFit="1" customWidth="1"/>
    <col min="6131" max="6133" width="11.42578125" style="126"/>
    <col min="6134" max="6134" width="4.85546875" style="126" customWidth="1"/>
    <col min="6135" max="6135" width="9" style="126" customWidth="1"/>
    <col min="6136" max="6136" width="9.140625" style="126" customWidth="1"/>
    <col min="6137" max="6137" width="8.5703125" style="126" customWidth="1"/>
    <col min="6138" max="6138" width="10.140625" style="126" customWidth="1"/>
    <col min="6139" max="6383" width="11.42578125" style="126"/>
    <col min="6384" max="6384" width="3.42578125" style="126" customWidth="1"/>
    <col min="6385" max="6385" width="2.140625" style="126" customWidth="1"/>
    <col min="6386" max="6386" width="12.140625" style="126" bestFit="1" customWidth="1"/>
    <col min="6387" max="6389" width="11.42578125" style="126"/>
    <col min="6390" max="6390" width="4.85546875" style="126" customWidth="1"/>
    <col min="6391" max="6391" width="9" style="126" customWidth="1"/>
    <col min="6392" max="6392" width="9.140625" style="126" customWidth="1"/>
    <col min="6393" max="6393" width="8.5703125" style="126" customWidth="1"/>
    <col min="6394" max="6394" width="10.140625" style="126" customWidth="1"/>
    <col min="6395" max="6639" width="11.42578125" style="126"/>
    <col min="6640" max="6640" width="3.42578125" style="126" customWidth="1"/>
    <col min="6641" max="6641" width="2.140625" style="126" customWidth="1"/>
    <col min="6642" max="6642" width="12.140625" style="126" bestFit="1" customWidth="1"/>
    <col min="6643" max="6645" width="11.42578125" style="126"/>
    <col min="6646" max="6646" width="4.85546875" style="126" customWidth="1"/>
    <col min="6647" max="6647" width="9" style="126" customWidth="1"/>
    <col min="6648" max="6648" width="9.140625" style="126" customWidth="1"/>
    <col min="6649" max="6649" width="8.5703125" style="126" customWidth="1"/>
    <col min="6650" max="6650" width="10.140625" style="126" customWidth="1"/>
    <col min="6651" max="6895" width="11.42578125" style="126"/>
    <col min="6896" max="6896" width="3.42578125" style="126" customWidth="1"/>
    <col min="6897" max="6897" width="2.140625" style="126" customWidth="1"/>
    <col min="6898" max="6898" width="12.140625" style="126" bestFit="1" customWidth="1"/>
    <col min="6899" max="6901" width="11.42578125" style="126"/>
    <col min="6902" max="6902" width="4.85546875" style="126" customWidth="1"/>
    <col min="6903" max="6903" width="9" style="126" customWidth="1"/>
    <col min="6904" max="6904" width="9.140625" style="126" customWidth="1"/>
    <col min="6905" max="6905" width="8.5703125" style="126" customWidth="1"/>
    <col min="6906" max="6906" width="10.140625" style="126" customWidth="1"/>
    <col min="6907" max="7151" width="11.42578125" style="126"/>
    <col min="7152" max="7152" width="3.42578125" style="126" customWidth="1"/>
    <col min="7153" max="7153" width="2.140625" style="126" customWidth="1"/>
    <col min="7154" max="7154" width="12.140625" style="126" bestFit="1" customWidth="1"/>
    <col min="7155" max="7157" width="11.42578125" style="126"/>
    <col min="7158" max="7158" width="4.85546875" style="126" customWidth="1"/>
    <col min="7159" max="7159" width="9" style="126" customWidth="1"/>
    <col min="7160" max="7160" width="9.140625" style="126" customWidth="1"/>
    <col min="7161" max="7161" width="8.5703125" style="126" customWidth="1"/>
    <col min="7162" max="7162" width="10.140625" style="126" customWidth="1"/>
    <col min="7163" max="7407" width="11.42578125" style="126"/>
    <col min="7408" max="7408" width="3.42578125" style="126" customWidth="1"/>
    <col min="7409" max="7409" width="2.140625" style="126" customWidth="1"/>
    <col min="7410" max="7410" width="12.140625" style="126" bestFit="1" customWidth="1"/>
    <col min="7411" max="7413" width="11.42578125" style="126"/>
    <col min="7414" max="7414" width="4.85546875" style="126" customWidth="1"/>
    <col min="7415" max="7415" width="9" style="126" customWidth="1"/>
    <col min="7416" max="7416" width="9.140625" style="126" customWidth="1"/>
    <col min="7417" max="7417" width="8.5703125" style="126" customWidth="1"/>
    <col min="7418" max="7418" width="10.140625" style="126" customWidth="1"/>
    <col min="7419" max="7663" width="11.42578125" style="126"/>
    <col min="7664" max="7664" width="3.42578125" style="126" customWidth="1"/>
    <col min="7665" max="7665" width="2.140625" style="126" customWidth="1"/>
    <col min="7666" max="7666" width="12.140625" style="126" bestFit="1" customWidth="1"/>
    <col min="7667" max="7669" width="11.42578125" style="126"/>
    <col min="7670" max="7670" width="4.85546875" style="126" customWidth="1"/>
    <col min="7671" max="7671" width="9" style="126" customWidth="1"/>
    <col min="7672" max="7672" width="9.140625" style="126" customWidth="1"/>
    <col min="7673" max="7673" width="8.5703125" style="126" customWidth="1"/>
    <col min="7674" max="7674" width="10.140625" style="126" customWidth="1"/>
    <col min="7675" max="7919" width="11.42578125" style="126"/>
    <col min="7920" max="7920" width="3.42578125" style="126" customWidth="1"/>
    <col min="7921" max="7921" width="2.140625" style="126" customWidth="1"/>
    <col min="7922" max="7922" width="12.140625" style="126" bestFit="1" customWidth="1"/>
    <col min="7923" max="7925" width="11.42578125" style="126"/>
    <col min="7926" max="7926" width="4.85546875" style="126" customWidth="1"/>
    <col min="7927" max="7927" width="9" style="126" customWidth="1"/>
    <col min="7928" max="7928" width="9.140625" style="126" customWidth="1"/>
    <col min="7929" max="7929" width="8.5703125" style="126" customWidth="1"/>
    <col min="7930" max="7930" width="10.140625" style="126" customWidth="1"/>
    <col min="7931" max="8175" width="11.42578125" style="126"/>
    <col min="8176" max="8176" width="3.42578125" style="126" customWidth="1"/>
    <col min="8177" max="8177" width="2.140625" style="126" customWidth="1"/>
    <col min="8178" max="8178" width="12.140625" style="126" bestFit="1" customWidth="1"/>
    <col min="8179" max="8181" width="11.42578125" style="126"/>
    <col min="8182" max="8182" width="4.85546875" style="126" customWidth="1"/>
    <col min="8183" max="8183" width="9" style="126" customWidth="1"/>
    <col min="8184" max="8184" width="9.140625" style="126" customWidth="1"/>
    <col min="8185" max="8185" width="8.5703125" style="126" customWidth="1"/>
    <col min="8186" max="8186" width="10.140625" style="126" customWidth="1"/>
    <col min="8187" max="8431" width="11.42578125" style="126"/>
    <col min="8432" max="8432" width="3.42578125" style="126" customWidth="1"/>
    <col min="8433" max="8433" width="2.140625" style="126" customWidth="1"/>
    <col min="8434" max="8434" width="12.140625" style="126" bestFit="1" customWidth="1"/>
    <col min="8435" max="8437" width="11.42578125" style="126"/>
    <col min="8438" max="8438" width="4.85546875" style="126" customWidth="1"/>
    <col min="8439" max="8439" width="9" style="126" customWidth="1"/>
    <col min="8440" max="8440" width="9.140625" style="126" customWidth="1"/>
    <col min="8441" max="8441" width="8.5703125" style="126" customWidth="1"/>
    <col min="8442" max="8442" width="10.140625" style="126" customWidth="1"/>
    <col min="8443" max="8687" width="11.42578125" style="126"/>
    <col min="8688" max="8688" width="3.42578125" style="126" customWidth="1"/>
    <col min="8689" max="8689" width="2.140625" style="126" customWidth="1"/>
    <col min="8690" max="8690" width="12.140625" style="126" bestFit="1" customWidth="1"/>
    <col min="8691" max="8693" width="11.42578125" style="126"/>
    <col min="8694" max="8694" width="4.85546875" style="126" customWidth="1"/>
    <col min="8695" max="8695" width="9" style="126" customWidth="1"/>
    <col min="8696" max="8696" width="9.140625" style="126" customWidth="1"/>
    <col min="8697" max="8697" width="8.5703125" style="126" customWidth="1"/>
    <col min="8698" max="8698" width="10.140625" style="126" customWidth="1"/>
    <col min="8699" max="8943" width="11.42578125" style="126"/>
    <col min="8944" max="8944" width="3.42578125" style="126" customWidth="1"/>
    <col min="8945" max="8945" width="2.140625" style="126" customWidth="1"/>
    <col min="8946" max="8946" width="12.140625" style="126" bestFit="1" customWidth="1"/>
    <col min="8947" max="8949" width="11.42578125" style="126"/>
    <col min="8950" max="8950" width="4.85546875" style="126" customWidth="1"/>
    <col min="8951" max="8951" width="9" style="126" customWidth="1"/>
    <col min="8952" max="8952" width="9.140625" style="126" customWidth="1"/>
    <col min="8953" max="8953" width="8.5703125" style="126" customWidth="1"/>
    <col min="8954" max="8954" width="10.140625" style="126" customWidth="1"/>
    <col min="8955" max="9199" width="11.42578125" style="126"/>
    <col min="9200" max="9200" width="3.42578125" style="126" customWidth="1"/>
    <col min="9201" max="9201" width="2.140625" style="126" customWidth="1"/>
    <col min="9202" max="9202" width="12.140625" style="126" bestFit="1" customWidth="1"/>
    <col min="9203" max="9205" width="11.42578125" style="126"/>
    <col min="9206" max="9206" width="4.85546875" style="126" customWidth="1"/>
    <col min="9207" max="9207" width="9" style="126" customWidth="1"/>
    <col min="9208" max="9208" width="9.140625" style="126" customWidth="1"/>
    <col min="9209" max="9209" width="8.5703125" style="126" customWidth="1"/>
    <col min="9210" max="9210" width="10.140625" style="126" customWidth="1"/>
    <col min="9211" max="9455" width="11.42578125" style="126"/>
    <col min="9456" max="9456" width="3.42578125" style="126" customWidth="1"/>
    <col min="9457" max="9457" width="2.140625" style="126" customWidth="1"/>
    <col min="9458" max="9458" width="12.140625" style="126" bestFit="1" customWidth="1"/>
    <col min="9459" max="9461" width="11.42578125" style="126"/>
    <col min="9462" max="9462" width="4.85546875" style="126" customWidth="1"/>
    <col min="9463" max="9463" width="9" style="126" customWidth="1"/>
    <col min="9464" max="9464" width="9.140625" style="126" customWidth="1"/>
    <col min="9465" max="9465" width="8.5703125" style="126" customWidth="1"/>
    <col min="9466" max="9466" width="10.140625" style="126" customWidth="1"/>
    <col min="9467" max="9711" width="11.42578125" style="126"/>
    <col min="9712" max="9712" width="3.42578125" style="126" customWidth="1"/>
    <col min="9713" max="9713" width="2.140625" style="126" customWidth="1"/>
    <col min="9714" max="9714" width="12.140625" style="126" bestFit="1" customWidth="1"/>
    <col min="9715" max="9717" width="11.42578125" style="126"/>
    <col min="9718" max="9718" width="4.85546875" style="126" customWidth="1"/>
    <col min="9719" max="9719" width="9" style="126" customWidth="1"/>
    <col min="9720" max="9720" width="9.140625" style="126" customWidth="1"/>
    <col min="9721" max="9721" width="8.5703125" style="126" customWidth="1"/>
    <col min="9722" max="9722" width="10.140625" style="126" customWidth="1"/>
    <col min="9723" max="9967" width="11.42578125" style="126"/>
    <col min="9968" max="9968" width="3.42578125" style="126" customWidth="1"/>
    <col min="9969" max="9969" width="2.140625" style="126" customWidth="1"/>
    <col min="9970" max="9970" width="12.140625" style="126" bestFit="1" customWidth="1"/>
    <col min="9971" max="9973" width="11.42578125" style="126"/>
    <col min="9974" max="9974" width="4.85546875" style="126" customWidth="1"/>
    <col min="9975" max="9975" width="9" style="126" customWidth="1"/>
    <col min="9976" max="9976" width="9.140625" style="126" customWidth="1"/>
    <col min="9977" max="9977" width="8.5703125" style="126" customWidth="1"/>
    <col min="9978" max="9978" width="10.140625" style="126" customWidth="1"/>
    <col min="9979" max="10223" width="11.42578125" style="126"/>
    <col min="10224" max="10224" width="3.42578125" style="126" customWidth="1"/>
    <col min="10225" max="10225" width="2.140625" style="126" customWidth="1"/>
    <col min="10226" max="10226" width="12.140625" style="126" bestFit="1" customWidth="1"/>
    <col min="10227" max="10229" width="11.42578125" style="126"/>
    <col min="10230" max="10230" width="4.85546875" style="126" customWidth="1"/>
    <col min="10231" max="10231" width="9" style="126" customWidth="1"/>
    <col min="10232" max="10232" width="9.140625" style="126" customWidth="1"/>
    <col min="10233" max="10233" width="8.5703125" style="126" customWidth="1"/>
    <col min="10234" max="10234" width="10.140625" style="126" customWidth="1"/>
    <col min="10235" max="10479" width="11.42578125" style="126"/>
    <col min="10480" max="10480" width="3.42578125" style="126" customWidth="1"/>
    <col min="10481" max="10481" width="2.140625" style="126" customWidth="1"/>
    <col min="10482" max="10482" width="12.140625" style="126" bestFit="1" customWidth="1"/>
    <col min="10483" max="10485" width="11.42578125" style="126"/>
    <col min="10486" max="10486" width="4.85546875" style="126" customWidth="1"/>
    <col min="10487" max="10487" width="9" style="126" customWidth="1"/>
    <col min="10488" max="10488" width="9.140625" style="126" customWidth="1"/>
    <col min="10489" max="10489" width="8.5703125" style="126" customWidth="1"/>
    <col min="10490" max="10490" width="10.140625" style="126" customWidth="1"/>
    <col min="10491" max="10735" width="11.42578125" style="126"/>
    <col min="10736" max="10736" width="3.42578125" style="126" customWidth="1"/>
    <col min="10737" max="10737" width="2.140625" style="126" customWidth="1"/>
    <col min="10738" max="10738" width="12.140625" style="126" bestFit="1" customWidth="1"/>
    <col min="10739" max="10741" width="11.42578125" style="126"/>
    <col min="10742" max="10742" width="4.85546875" style="126" customWidth="1"/>
    <col min="10743" max="10743" width="9" style="126" customWidth="1"/>
    <col min="10744" max="10744" width="9.140625" style="126" customWidth="1"/>
    <col min="10745" max="10745" width="8.5703125" style="126" customWidth="1"/>
    <col min="10746" max="10746" width="10.140625" style="126" customWidth="1"/>
    <col min="10747" max="10991" width="11.42578125" style="126"/>
    <col min="10992" max="10992" width="3.42578125" style="126" customWidth="1"/>
    <col min="10993" max="10993" width="2.140625" style="126" customWidth="1"/>
    <col min="10994" max="10994" width="12.140625" style="126" bestFit="1" customWidth="1"/>
    <col min="10995" max="10997" width="11.42578125" style="126"/>
    <col min="10998" max="10998" width="4.85546875" style="126" customWidth="1"/>
    <col min="10999" max="10999" width="9" style="126" customWidth="1"/>
    <col min="11000" max="11000" width="9.140625" style="126" customWidth="1"/>
    <col min="11001" max="11001" width="8.5703125" style="126" customWidth="1"/>
    <col min="11002" max="11002" width="10.140625" style="126" customWidth="1"/>
    <col min="11003" max="11247" width="11.42578125" style="126"/>
    <col min="11248" max="11248" width="3.42578125" style="126" customWidth="1"/>
    <col min="11249" max="11249" width="2.140625" style="126" customWidth="1"/>
    <col min="11250" max="11250" width="12.140625" style="126" bestFit="1" customWidth="1"/>
    <col min="11251" max="11253" width="11.42578125" style="126"/>
    <col min="11254" max="11254" width="4.85546875" style="126" customWidth="1"/>
    <col min="11255" max="11255" width="9" style="126" customWidth="1"/>
    <col min="11256" max="11256" width="9.140625" style="126" customWidth="1"/>
    <col min="11257" max="11257" width="8.5703125" style="126" customWidth="1"/>
    <col min="11258" max="11258" width="10.140625" style="126" customWidth="1"/>
    <col min="11259" max="11503" width="11.42578125" style="126"/>
    <col min="11504" max="11504" width="3.42578125" style="126" customWidth="1"/>
    <col min="11505" max="11505" width="2.140625" style="126" customWidth="1"/>
    <col min="11506" max="11506" width="12.140625" style="126" bestFit="1" customWidth="1"/>
    <col min="11507" max="11509" width="11.42578125" style="126"/>
    <col min="11510" max="11510" width="4.85546875" style="126" customWidth="1"/>
    <col min="11511" max="11511" width="9" style="126" customWidth="1"/>
    <col min="11512" max="11512" width="9.140625" style="126" customWidth="1"/>
    <col min="11513" max="11513" width="8.5703125" style="126" customWidth="1"/>
    <col min="11514" max="11514" width="10.140625" style="126" customWidth="1"/>
    <col min="11515" max="11759" width="11.42578125" style="126"/>
    <col min="11760" max="11760" width="3.42578125" style="126" customWidth="1"/>
    <col min="11761" max="11761" width="2.140625" style="126" customWidth="1"/>
    <col min="11762" max="11762" width="12.140625" style="126" bestFit="1" customWidth="1"/>
    <col min="11763" max="11765" width="11.42578125" style="126"/>
    <col min="11766" max="11766" width="4.85546875" style="126" customWidth="1"/>
    <col min="11767" max="11767" width="9" style="126" customWidth="1"/>
    <col min="11768" max="11768" width="9.140625" style="126" customWidth="1"/>
    <col min="11769" max="11769" width="8.5703125" style="126" customWidth="1"/>
    <col min="11770" max="11770" width="10.140625" style="126" customWidth="1"/>
    <col min="11771" max="12015" width="11.42578125" style="126"/>
    <col min="12016" max="12016" width="3.42578125" style="126" customWidth="1"/>
    <col min="12017" max="12017" width="2.140625" style="126" customWidth="1"/>
    <col min="12018" max="12018" width="12.140625" style="126" bestFit="1" customWidth="1"/>
    <col min="12019" max="12021" width="11.42578125" style="126"/>
    <col min="12022" max="12022" width="4.85546875" style="126" customWidth="1"/>
    <col min="12023" max="12023" width="9" style="126" customWidth="1"/>
    <col min="12024" max="12024" width="9.140625" style="126" customWidth="1"/>
    <col min="12025" max="12025" width="8.5703125" style="126" customWidth="1"/>
    <col min="12026" max="12026" width="10.140625" style="126" customWidth="1"/>
    <col min="12027" max="12271" width="11.42578125" style="126"/>
    <col min="12272" max="12272" width="3.42578125" style="126" customWidth="1"/>
    <col min="12273" max="12273" width="2.140625" style="126" customWidth="1"/>
    <col min="12274" max="12274" width="12.140625" style="126" bestFit="1" customWidth="1"/>
    <col min="12275" max="12277" width="11.42578125" style="126"/>
    <col min="12278" max="12278" width="4.85546875" style="126" customWidth="1"/>
    <col min="12279" max="12279" width="9" style="126" customWidth="1"/>
    <col min="12280" max="12280" width="9.140625" style="126" customWidth="1"/>
    <col min="12281" max="12281" width="8.5703125" style="126" customWidth="1"/>
    <col min="12282" max="12282" width="10.140625" style="126" customWidth="1"/>
    <col min="12283" max="12527" width="11.42578125" style="126"/>
    <col min="12528" max="12528" width="3.42578125" style="126" customWidth="1"/>
    <col min="12529" max="12529" width="2.140625" style="126" customWidth="1"/>
    <col min="12530" max="12530" width="12.140625" style="126" bestFit="1" customWidth="1"/>
    <col min="12531" max="12533" width="11.42578125" style="126"/>
    <col min="12534" max="12534" width="4.85546875" style="126" customWidth="1"/>
    <col min="12535" max="12535" width="9" style="126" customWidth="1"/>
    <col min="12536" max="12536" width="9.140625" style="126" customWidth="1"/>
    <col min="12537" max="12537" width="8.5703125" style="126" customWidth="1"/>
    <col min="12538" max="12538" width="10.140625" style="126" customWidth="1"/>
    <col min="12539" max="12783" width="11.42578125" style="126"/>
    <col min="12784" max="12784" width="3.42578125" style="126" customWidth="1"/>
    <col min="12785" max="12785" width="2.140625" style="126" customWidth="1"/>
    <col min="12786" max="12786" width="12.140625" style="126" bestFit="1" customWidth="1"/>
    <col min="12787" max="12789" width="11.42578125" style="126"/>
    <col min="12790" max="12790" width="4.85546875" style="126" customWidth="1"/>
    <col min="12791" max="12791" width="9" style="126" customWidth="1"/>
    <col min="12792" max="12792" width="9.140625" style="126" customWidth="1"/>
    <col min="12793" max="12793" width="8.5703125" style="126" customWidth="1"/>
    <col min="12794" max="12794" width="10.140625" style="126" customWidth="1"/>
    <col min="12795" max="13039" width="11.42578125" style="126"/>
    <col min="13040" max="13040" width="3.42578125" style="126" customWidth="1"/>
    <col min="13041" max="13041" width="2.140625" style="126" customWidth="1"/>
    <col min="13042" max="13042" width="12.140625" style="126" bestFit="1" customWidth="1"/>
    <col min="13043" max="13045" width="11.42578125" style="126"/>
    <col min="13046" max="13046" width="4.85546875" style="126" customWidth="1"/>
    <col min="13047" max="13047" width="9" style="126" customWidth="1"/>
    <col min="13048" max="13048" width="9.140625" style="126" customWidth="1"/>
    <col min="13049" max="13049" width="8.5703125" style="126" customWidth="1"/>
    <col min="13050" max="13050" width="10.140625" style="126" customWidth="1"/>
    <col min="13051" max="13295" width="11.42578125" style="126"/>
    <col min="13296" max="13296" width="3.42578125" style="126" customWidth="1"/>
    <col min="13297" max="13297" width="2.140625" style="126" customWidth="1"/>
    <col min="13298" max="13298" width="12.140625" style="126" bestFit="1" customWidth="1"/>
    <col min="13299" max="13301" width="11.42578125" style="126"/>
    <col min="13302" max="13302" width="4.85546875" style="126" customWidth="1"/>
    <col min="13303" max="13303" width="9" style="126" customWidth="1"/>
    <col min="13304" max="13304" width="9.140625" style="126" customWidth="1"/>
    <col min="13305" max="13305" width="8.5703125" style="126" customWidth="1"/>
    <col min="13306" max="13306" width="10.140625" style="126" customWidth="1"/>
    <col min="13307" max="13551" width="11.42578125" style="126"/>
    <col min="13552" max="13552" width="3.42578125" style="126" customWidth="1"/>
    <col min="13553" max="13553" width="2.140625" style="126" customWidth="1"/>
    <col min="13554" max="13554" width="12.140625" style="126" bestFit="1" customWidth="1"/>
    <col min="13555" max="13557" width="11.42578125" style="126"/>
    <col min="13558" max="13558" width="4.85546875" style="126" customWidth="1"/>
    <col min="13559" max="13559" width="9" style="126" customWidth="1"/>
    <col min="13560" max="13560" width="9.140625" style="126" customWidth="1"/>
    <col min="13561" max="13561" width="8.5703125" style="126" customWidth="1"/>
    <col min="13562" max="13562" width="10.140625" style="126" customWidth="1"/>
    <col min="13563" max="13807" width="11.42578125" style="126"/>
    <col min="13808" max="13808" width="3.42578125" style="126" customWidth="1"/>
    <col min="13809" max="13809" width="2.140625" style="126" customWidth="1"/>
    <col min="13810" max="13810" width="12.140625" style="126" bestFit="1" customWidth="1"/>
    <col min="13811" max="13813" width="11.42578125" style="126"/>
    <col min="13814" max="13814" width="4.85546875" style="126" customWidth="1"/>
    <col min="13815" max="13815" width="9" style="126" customWidth="1"/>
    <col min="13816" max="13816" width="9.140625" style="126" customWidth="1"/>
    <col min="13817" max="13817" width="8.5703125" style="126" customWidth="1"/>
    <col min="13818" max="13818" width="10.140625" style="126" customWidth="1"/>
    <col min="13819" max="14063" width="11.42578125" style="126"/>
    <col min="14064" max="14064" width="3.42578125" style="126" customWidth="1"/>
    <col min="14065" max="14065" width="2.140625" style="126" customWidth="1"/>
    <col min="14066" max="14066" width="12.140625" style="126" bestFit="1" customWidth="1"/>
    <col min="14067" max="14069" width="11.42578125" style="126"/>
    <col min="14070" max="14070" width="4.85546875" style="126" customWidth="1"/>
    <col min="14071" max="14071" width="9" style="126" customWidth="1"/>
    <col min="14072" max="14072" width="9.140625" style="126" customWidth="1"/>
    <col min="14073" max="14073" width="8.5703125" style="126" customWidth="1"/>
    <col min="14074" max="14074" width="10.140625" style="126" customWidth="1"/>
    <col min="14075" max="14319" width="11.42578125" style="126"/>
    <col min="14320" max="14320" width="3.42578125" style="126" customWidth="1"/>
    <col min="14321" max="14321" width="2.140625" style="126" customWidth="1"/>
    <col min="14322" max="14322" width="12.140625" style="126" bestFit="1" customWidth="1"/>
    <col min="14323" max="14325" width="11.42578125" style="126"/>
    <col min="14326" max="14326" width="4.85546875" style="126" customWidth="1"/>
    <col min="14327" max="14327" width="9" style="126" customWidth="1"/>
    <col min="14328" max="14328" width="9.140625" style="126" customWidth="1"/>
    <col min="14329" max="14329" width="8.5703125" style="126" customWidth="1"/>
    <col min="14330" max="14330" width="10.140625" style="126" customWidth="1"/>
    <col min="14331" max="14575" width="11.42578125" style="126"/>
    <col min="14576" max="14576" width="3.42578125" style="126" customWidth="1"/>
    <col min="14577" max="14577" width="2.140625" style="126" customWidth="1"/>
    <col min="14578" max="14578" width="12.140625" style="126" bestFit="1" customWidth="1"/>
    <col min="14579" max="14581" width="11.42578125" style="126"/>
    <col min="14582" max="14582" width="4.85546875" style="126" customWidth="1"/>
    <col min="14583" max="14583" width="9" style="126" customWidth="1"/>
    <col min="14584" max="14584" width="9.140625" style="126" customWidth="1"/>
    <col min="14585" max="14585" width="8.5703125" style="126" customWidth="1"/>
    <col min="14586" max="14586" width="10.140625" style="126" customWidth="1"/>
    <col min="14587" max="14831" width="11.42578125" style="126"/>
    <col min="14832" max="14832" width="3.42578125" style="126" customWidth="1"/>
    <col min="14833" max="14833" width="2.140625" style="126" customWidth="1"/>
    <col min="14834" max="14834" width="12.140625" style="126" bestFit="1" customWidth="1"/>
    <col min="14835" max="14837" width="11.42578125" style="126"/>
    <col min="14838" max="14838" width="4.85546875" style="126" customWidth="1"/>
    <col min="14839" max="14839" width="9" style="126" customWidth="1"/>
    <col min="14840" max="14840" width="9.140625" style="126" customWidth="1"/>
    <col min="14841" max="14841" width="8.5703125" style="126" customWidth="1"/>
    <col min="14842" max="14842" width="10.140625" style="126" customWidth="1"/>
    <col min="14843" max="15087" width="11.42578125" style="126"/>
    <col min="15088" max="15088" width="3.42578125" style="126" customWidth="1"/>
    <col min="15089" max="15089" width="2.140625" style="126" customWidth="1"/>
    <col min="15090" max="15090" width="12.140625" style="126" bestFit="1" customWidth="1"/>
    <col min="15091" max="15093" width="11.42578125" style="126"/>
    <col min="15094" max="15094" width="4.85546875" style="126" customWidth="1"/>
    <col min="15095" max="15095" width="9" style="126" customWidth="1"/>
    <col min="15096" max="15096" width="9.140625" style="126" customWidth="1"/>
    <col min="15097" max="15097" width="8.5703125" style="126" customWidth="1"/>
    <col min="15098" max="15098" width="10.140625" style="126" customWidth="1"/>
    <col min="15099" max="15343" width="11.42578125" style="126"/>
    <col min="15344" max="15344" width="3.42578125" style="126" customWidth="1"/>
    <col min="15345" max="15345" width="2.140625" style="126" customWidth="1"/>
    <col min="15346" max="15346" width="12.140625" style="126" bestFit="1" customWidth="1"/>
    <col min="15347" max="15349" width="11.42578125" style="126"/>
    <col min="15350" max="15350" width="4.85546875" style="126" customWidth="1"/>
    <col min="15351" max="15351" width="9" style="126" customWidth="1"/>
    <col min="15352" max="15352" width="9.140625" style="126" customWidth="1"/>
    <col min="15353" max="15353" width="8.5703125" style="126" customWidth="1"/>
    <col min="15354" max="15354" width="10.140625" style="126" customWidth="1"/>
    <col min="15355" max="15599" width="11.42578125" style="126"/>
    <col min="15600" max="15600" width="3.42578125" style="126" customWidth="1"/>
    <col min="15601" max="15601" width="2.140625" style="126" customWidth="1"/>
    <col min="15602" max="15602" width="12.140625" style="126" bestFit="1" customWidth="1"/>
    <col min="15603" max="15605" width="11.42578125" style="126"/>
    <col min="15606" max="15606" width="4.85546875" style="126" customWidth="1"/>
    <col min="15607" max="15607" width="9" style="126" customWidth="1"/>
    <col min="15608" max="15608" width="9.140625" style="126" customWidth="1"/>
    <col min="15609" max="15609" width="8.5703125" style="126" customWidth="1"/>
    <col min="15610" max="15610" width="10.140625" style="126" customWidth="1"/>
    <col min="15611" max="15855" width="11.42578125" style="126"/>
    <col min="15856" max="15856" width="3.42578125" style="126" customWidth="1"/>
    <col min="15857" max="15857" width="2.140625" style="126" customWidth="1"/>
    <col min="15858" max="15858" width="12.140625" style="126" bestFit="1" customWidth="1"/>
    <col min="15859" max="15861" width="11.42578125" style="126"/>
    <col min="15862" max="15862" width="4.85546875" style="126" customWidth="1"/>
    <col min="15863" max="15863" width="9" style="126" customWidth="1"/>
    <col min="15864" max="15864" width="9.140625" style="126" customWidth="1"/>
    <col min="15865" max="15865" width="8.5703125" style="126" customWidth="1"/>
    <col min="15866" max="15866" width="10.140625" style="126" customWidth="1"/>
    <col min="15867" max="16111" width="11.42578125" style="126"/>
    <col min="16112" max="16112" width="3.42578125" style="126" customWidth="1"/>
    <col min="16113" max="16113" width="2.140625" style="126" customWidth="1"/>
    <col min="16114" max="16114" width="12.140625" style="126" bestFit="1" customWidth="1"/>
    <col min="16115" max="16117" width="11.42578125" style="126"/>
    <col min="16118" max="16118" width="4.85546875" style="126" customWidth="1"/>
    <col min="16119" max="16119" width="9" style="126" customWidth="1"/>
    <col min="16120" max="16120" width="9.140625" style="126" customWidth="1"/>
    <col min="16121" max="16121" width="8.5703125" style="126" customWidth="1"/>
    <col min="16122" max="16122" width="10.140625" style="126" customWidth="1"/>
    <col min="16123" max="16384" width="11.42578125" style="126"/>
  </cols>
  <sheetData>
    <row r="1" spans="1:11" ht="70.5" customHeight="1" thickBot="1">
      <c r="A1" s="1056"/>
      <c r="B1" s="1057"/>
      <c r="C1" s="1057"/>
      <c r="D1" s="1057"/>
      <c r="E1" s="1057"/>
      <c r="F1" s="1057"/>
      <c r="G1" s="1057"/>
      <c r="H1" s="1057"/>
      <c r="I1" s="1057"/>
      <c r="J1" s="1057"/>
      <c r="K1" s="1058"/>
    </row>
    <row r="2" spans="1:11" ht="46.5" customHeight="1" thickBot="1">
      <c r="A2" s="1067" t="str">
        <f>'2.8. CUADRILLAS'!A2</f>
        <v>IMPLEMENTACION DE SOLUCIONES BASADAS EN NATURALEZA – ESTUFAS ECOEFICIENTES – COMO ESTRATEGIAS DE DISMINUCION DE LA DEFORESTACION Y LA EMISION DE GEI EN EL MUNICIPIO DE MELGAR TOLIMA</v>
      </c>
      <c r="B2" s="1068"/>
      <c r="C2" s="1068"/>
      <c r="D2" s="1068"/>
      <c r="E2" s="1068"/>
      <c r="F2" s="1068"/>
      <c r="G2" s="1068"/>
      <c r="H2" s="1068"/>
      <c r="I2" s="1068"/>
      <c r="J2" s="1068"/>
      <c r="K2" s="1069"/>
    </row>
    <row r="3" spans="1:11" ht="15.75" thickBot="1">
      <c r="A3" s="1059" t="s">
        <v>262</v>
      </c>
      <c r="B3" s="1060"/>
      <c r="C3" s="1060"/>
      <c r="D3" s="1060"/>
      <c r="E3" s="1060"/>
      <c r="F3" s="1060"/>
      <c r="G3" s="1060"/>
      <c r="H3" s="1060"/>
      <c r="I3" s="1060"/>
      <c r="J3" s="1061" t="str">
        <f>'2.8. CUADRILLAS'!E3</f>
        <v>ENERO DE 2026</v>
      </c>
      <c r="K3" s="1062"/>
    </row>
    <row r="4" spans="1:11" ht="15.75" thickBot="1">
      <c r="A4" s="1070" t="s">
        <v>12</v>
      </c>
      <c r="B4" s="1071"/>
      <c r="C4" s="1071"/>
      <c r="D4" s="1071"/>
      <c r="E4" s="1071"/>
      <c r="F4" s="1071"/>
      <c r="G4" s="1071"/>
      <c r="H4" s="1071"/>
      <c r="I4" s="448"/>
      <c r="J4" s="449"/>
      <c r="K4" s="450"/>
    </row>
    <row r="5" spans="1:11">
      <c r="A5" s="381"/>
      <c r="I5" s="127"/>
      <c r="K5" s="380"/>
    </row>
    <row r="6" spans="1:11" s="128" customFormat="1" ht="15.75">
      <c r="A6" s="382" t="s">
        <v>130</v>
      </c>
      <c r="I6" s="129"/>
      <c r="K6" s="383">
        <v>100</v>
      </c>
    </row>
    <row r="7" spans="1:11" ht="14.25">
      <c r="A7" s="384"/>
      <c r="I7" s="127"/>
      <c r="K7" s="385"/>
    </row>
    <row r="8" spans="1:11" ht="15">
      <c r="A8" s="382" t="s">
        <v>131</v>
      </c>
      <c r="I8" s="127"/>
      <c r="K8" s="385"/>
    </row>
    <row r="9" spans="1:11">
      <c r="A9" s="381"/>
      <c r="I9" s="127"/>
      <c r="K9" s="385"/>
    </row>
    <row r="10" spans="1:11" ht="14.25" customHeight="1">
      <c r="A10" s="381"/>
      <c r="B10" s="386"/>
      <c r="C10" s="1066" t="s">
        <v>132</v>
      </c>
      <c r="D10" s="1066"/>
      <c r="I10" s="127"/>
      <c r="K10" s="385">
        <v>11.96</v>
      </c>
    </row>
    <row r="11" spans="1:11">
      <c r="A11" s="381"/>
      <c r="B11" s="386"/>
      <c r="C11" s="387" t="s">
        <v>133</v>
      </c>
      <c r="I11" s="127"/>
      <c r="K11" s="385">
        <v>8.33</v>
      </c>
    </row>
    <row r="12" spans="1:11" ht="16.5" customHeight="1">
      <c r="A12" s="381"/>
      <c r="B12" s="386"/>
      <c r="C12" s="1066" t="s">
        <v>134</v>
      </c>
      <c r="D12" s="1066"/>
      <c r="I12" s="127"/>
      <c r="K12" s="385">
        <v>1</v>
      </c>
    </row>
    <row r="13" spans="1:11">
      <c r="A13" s="381"/>
      <c r="B13" s="386"/>
      <c r="C13" s="387" t="s">
        <v>135</v>
      </c>
      <c r="I13" s="127"/>
      <c r="K13" s="385">
        <v>8.33</v>
      </c>
    </row>
    <row r="14" spans="1:11">
      <c r="A14" s="381"/>
      <c r="B14" s="386"/>
      <c r="C14" s="387" t="s">
        <v>136</v>
      </c>
      <c r="I14" s="127"/>
      <c r="K14" s="385">
        <v>4.16</v>
      </c>
    </row>
    <row r="15" spans="1:11">
      <c r="A15" s="381"/>
      <c r="B15" s="386"/>
      <c r="C15" s="387" t="s">
        <v>137</v>
      </c>
      <c r="I15" s="127"/>
      <c r="K15" s="385">
        <v>8.5</v>
      </c>
    </row>
    <row r="16" spans="1:11">
      <c r="A16" s="381"/>
      <c r="B16" s="386"/>
      <c r="C16" s="387" t="s">
        <v>138</v>
      </c>
      <c r="I16" s="127"/>
      <c r="K16" s="385">
        <v>12</v>
      </c>
    </row>
    <row r="17" spans="1:16122" ht="15" customHeight="1">
      <c r="A17" s="381"/>
      <c r="B17" s="386"/>
      <c r="C17" s="1066" t="s">
        <v>139</v>
      </c>
      <c r="D17" s="1066"/>
      <c r="I17" s="127"/>
      <c r="K17" s="385">
        <v>0.52200000000000002</v>
      </c>
    </row>
    <row r="18" spans="1:16122" s="125" customFormat="1">
      <c r="A18" s="381"/>
      <c r="B18" s="126"/>
      <c r="C18" s="126" t="s">
        <v>140</v>
      </c>
      <c r="D18" s="126"/>
      <c r="E18" s="126"/>
      <c r="F18" s="126"/>
      <c r="G18" s="126"/>
      <c r="H18" s="126"/>
      <c r="I18" s="127"/>
      <c r="J18" s="126"/>
      <c r="K18" s="385">
        <v>3</v>
      </c>
      <c r="L18" s="126"/>
      <c r="M18" s="126"/>
      <c r="N18" s="126"/>
      <c r="O18" s="126"/>
      <c r="P18" s="126"/>
      <c r="Q18" s="126"/>
      <c r="R18" s="126"/>
      <c r="S18" s="126"/>
      <c r="T18" s="126"/>
      <c r="U18" s="126"/>
      <c r="V18" s="126"/>
      <c r="W18" s="126"/>
      <c r="X18" s="126"/>
      <c r="Y18" s="126"/>
      <c r="Z18" s="126"/>
      <c r="AA18" s="126"/>
      <c r="AB18" s="126"/>
      <c r="AC18" s="126"/>
      <c r="AD18" s="126"/>
      <c r="AE18" s="126"/>
      <c r="AF18" s="126"/>
      <c r="AG18" s="126"/>
      <c r="AH18" s="126"/>
      <c r="AI18" s="126"/>
      <c r="AJ18" s="126"/>
      <c r="AK18" s="126"/>
      <c r="AL18" s="126"/>
      <c r="AM18" s="126"/>
      <c r="AN18" s="126"/>
      <c r="AO18" s="126"/>
      <c r="AP18" s="126"/>
      <c r="AQ18" s="126"/>
      <c r="AR18" s="126"/>
      <c r="AS18" s="126"/>
      <c r="AT18" s="126"/>
      <c r="AU18" s="126"/>
      <c r="AV18" s="126"/>
      <c r="AW18" s="126"/>
      <c r="AX18" s="126"/>
      <c r="AY18" s="126"/>
      <c r="AZ18" s="126"/>
      <c r="BA18" s="126"/>
      <c r="BB18" s="126"/>
      <c r="BC18" s="126"/>
      <c r="BD18" s="126"/>
      <c r="BE18" s="126"/>
      <c r="BF18" s="126"/>
      <c r="BG18" s="126"/>
      <c r="BH18" s="126"/>
      <c r="BI18" s="126"/>
      <c r="BJ18" s="126"/>
      <c r="BK18" s="126"/>
      <c r="BL18" s="126"/>
      <c r="BM18" s="126"/>
      <c r="BN18" s="126"/>
      <c r="BO18" s="126"/>
      <c r="BP18" s="126"/>
      <c r="BQ18" s="126"/>
      <c r="BR18" s="126"/>
      <c r="BS18" s="126"/>
      <c r="BT18" s="126"/>
      <c r="BU18" s="126"/>
      <c r="BV18" s="126"/>
      <c r="BW18" s="126"/>
      <c r="BX18" s="126"/>
      <c r="BY18" s="126"/>
      <c r="BZ18" s="126"/>
      <c r="CA18" s="126"/>
      <c r="CB18" s="126"/>
      <c r="CC18" s="126"/>
      <c r="CD18" s="126"/>
      <c r="CE18" s="126"/>
      <c r="CF18" s="126"/>
      <c r="CG18" s="126"/>
      <c r="CH18" s="126"/>
      <c r="CI18" s="126"/>
      <c r="CJ18" s="126"/>
      <c r="CK18" s="126"/>
      <c r="CL18" s="126"/>
      <c r="CM18" s="126"/>
      <c r="CN18" s="126"/>
      <c r="CO18" s="126"/>
      <c r="CP18" s="126"/>
      <c r="CQ18" s="126"/>
      <c r="CR18" s="126"/>
      <c r="CS18" s="126"/>
      <c r="CT18" s="126"/>
      <c r="CU18" s="126"/>
      <c r="CV18" s="126"/>
      <c r="CW18" s="126"/>
      <c r="CX18" s="126"/>
      <c r="CY18" s="126"/>
      <c r="CZ18" s="126"/>
      <c r="DA18" s="126"/>
      <c r="DB18" s="126"/>
      <c r="DC18" s="126"/>
      <c r="DD18" s="126"/>
      <c r="DE18" s="126"/>
      <c r="DF18" s="126"/>
      <c r="DG18" s="126"/>
      <c r="DH18" s="126"/>
      <c r="DI18" s="126"/>
      <c r="DJ18" s="126"/>
      <c r="DK18" s="126"/>
      <c r="DL18" s="126"/>
      <c r="DM18" s="126"/>
      <c r="DN18" s="126"/>
      <c r="DO18" s="126"/>
      <c r="DP18" s="126"/>
      <c r="DQ18" s="126"/>
      <c r="DR18" s="126"/>
      <c r="DS18" s="126"/>
      <c r="DT18" s="126"/>
      <c r="DU18" s="126"/>
      <c r="DV18" s="126"/>
      <c r="DW18" s="126"/>
      <c r="DX18" s="126"/>
      <c r="DY18" s="126"/>
      <c r="DZ18" s="126"/>
      <c r="EA18" s="126"/>
      <c r="EB18" s="126"/>
      <c r="EC18" s="126"/>
      <c r="ED18" s="126"/>
      <c r="EE18" s="126"/>
      <c r="EF18" s="126"/>
      <c r="EG18" s="126"/>
      <c r="EH18" s="126"/>
      <c r="EI18" s="126"/>
      <c r="EJ18" s="126"/>
      <c r="EK18" s="126"/>
      <c r="EL18" s="126"/>
      <c r="EM18" s="126"/>
      <c r="EN18" s="126"/>
      <c r="EO18" s="126"/>
      <c r="EP18" s="126"/>
      <c r="EQ18" s="126"/>
      <c r="ER18" s="126"/>
      <c r="ES18" s="126"/>
      <c r="ET18" s="126"/>
      <c r="EU18" s="126"/>
      <c r="EV18" s="126"/>
      <c r="EW18" s="126"/>
      <c r="EX18" s="126"/>
      <c r="EY18" s="126"/>
      <c r="EZ18" s="126"/>
      <c r="FA18" s="126"/>
      <c r="FB18" s="126"/>
      <c r="FC18" s="126"/>
      <c r="FD18" s="126"/>
      <c r="FE18" s="126"/>
      <c r="FF18" s="126"/>
      <c r="FG18" s="126"/>
      <c r="FH18" s="126"/>
      <c r="FI18" s="126"/>
      <c r="FJ18" s="126"/>
      <c r="FK18" s="126"/>
      <c r="FL18" s="126"/>
      <c r="FM18" s="126"/>
      <c r="FN18" s="126"/>
      <c r="FO18" s="126"/>
      <c r="FP18" s="126"/>
      <c r="FQ18" s="126"/>
      <c r="FR18" s="126"/>
      <c r="FS18" s="126"/>
      <c r="FT18" s="126"/>
      <c r="FU18" s="126"/>
      <c r="FV18" s="126"/>
      <c r="FW18" s="126"/>
      <c r="FX18" s="126"/>
      <c r="FY18" s="126"/>
      <c r="FZ18" s="126"/>
      <c r="GA18" s="126"/>
      <c r="GB18" s="126"/>
      <c r="GC18" s="126"/>
      <c r="GD18" s="126"/>
      <c r="GE18" s="126"/>
      <c r="GF18" s="126"/>
      <c r="GG18" s="126"/>
      <c r="GH18" s="126"/>
      <c r="GI18" s="126"/>
      <c r="GJ18" s="126"/>
      <c r="GK18" s="126"/>
      <c r="GL18" s="126"/>
      <c r="GM18" s="126"/>
      <c r="GN18" s="126"/>
      <c r="GO18" s="126"/>
      <c r="GP18" s="126"/>
      <c r="GQ18" s="126"/>
      <c r="GR18" s="126"/>
      <c r="GS18" s="126"/>
      <c r="GT18" s="126"/>
      <c r="GU18" s="126"/>
      <c r="GV18" s="126"/>
      <c r="GW18" s="126"/>
      <c r="GX18" s="126"/>
      <c r="GY18" s="126"/>
      <c r="GZ18" s="126"/>
      <c r="HA18" s="126"/>
      <c r="HB18" s="126"/>
      <c r="HC18" s="126"/>
      <c r="HD18" s="126"/>
      <c r="HE18" s="126"/>
      <c r="HF18" s="126"/>
      <c r="HG18" s="126"/>
      <c r="HH18" s="126"/>
      <c r="HI18" s="126"/>
      <c r="HJ18" s="126"/>
      <c r="HK18" s="126"/>
      <c r="HL18" s="126"/>
      <c r="HM18" s="126"/>
      <c r="HN18" s="126"/>
      <c r="HO18" s="126"/>
      <c r="HP18" s="126"/>
      <c r="HQ18" s="126"/>
      <c r="HR18" s="126"/>
      <c r="HS18" s="126"/>
      <c r="HT18" s="126"/>
      <c r="HU18" s="126"/>
      <c r="HV18" s="126"/>
      <c r="HW18" s="126"/>
      <c r="HX18" s="126"/>
      <c r="HY18" s="126"/>
      <c r="HZ18" s="126"/>
      <c r="IA18" s="126"/>
      <c r="IB18" s="126"/>
      <c r="IC18" s="126"/>
      <c r="ID18" s="126"/>
      <c r="IE18" s="126"/>
      <c r="IF18" s="126"/>
      <c r="IG18" s="126"/>
      <c r="IH18" s="126"/>
      <c r="II18" s="126"/>
      <c r="IJ18" s="126"/>
      <c r="IK18" s="126"/>
      <c r="IL18" s="126"/>
      <c r="IM18" s="126"/>
      <c r="IN18" s="126"/>
      <c r="IO18" s="126"/>
      <c r="IP18" s="126"/>
      <c r="IQ18" s="126"/>
      <c r="IR18" s="126"/>
      <c r="IS18" s="126"/>
      <c r="IT18" s="126"/>
      <c r="IU18" s="126"/>
      <c r="IV18" s="126"/>
      <c r="IW18" s="126"/>
      <c r="IX18" s="126"/>
      <c r="IY18" s="126"/>
      <c r="IZ18" s="126"/>
      <c r="JA18" s="126"/>
      <c r="JB18" s="126"/>
      <c r="JC18" s="126"/>
      <c r="JD18" s="126"/>
      <c r="JE18" s="126"/>
      <c r="JF18" s="126"/>
      <c r="JG18" s="126"/>
      <c r="JH18" s="126"/>
      <c r="JI18" s="126"/>
      <c r="JJ18" s="126"/>
      <c r="JK18" s="126"/>
      <c r="JL18" s="126"/>
      <c r="JM18" s="126"/>
      <c r="JN18" s="126"/>
      <c r="JO18" s="126"/>
      <c r="JP18" s="126"/>
      <c r="JQ18" s="126"/>
      <c r="JR18" s="126"/>
      <c r="JS18" s="126"/>
      <c r="JT18" s="126"/>
      <c r="JU18" s="126"/>
      <c r="JV18" s="126"/>
      <c r="JW18" s="126"/>
      <c r="JX18" s="126"/>
      <c r="JY18" s="126"/>
      <c r="JZ18" s="126"/>
      <c r="KA18" s="126"/>
      <c r="KB18" s="126"/>
      <c r="KC18" s="126"/>
      <c r="KD18" s="126"/>
      <c r="KE18" s="126"/>
      <c r="KF18" s="126"/>
      <c r="KG18" s="126"/>
      <c r="KH18" s="126"/>
      <c r="KI18" s="126"/>
      <c r="KJ18" s="126"/>
      <c r="KK18" s="126"/>
      <c r="KL18" s="126"/>
      <c r="KM18" s="126"/>
      <c r="KN18" s="126"/>
      <c r="KO18" s="126"/>
      <c r="KP18" s="126"/>
      <c r="KQ18" s="126"/>
      <c r="KR18" s="126"/>
      <c r="KS18" s="126"/>
      <c r="KT18" s="126"/>
      <c r="KU18" s="126"/>
      <c r="KV18" s="126"/>
      <c r="KW18" s="126"/>
      <c r="KX18" s="126"/>
      <c r="KY18" s="126"/>
      <c r="KZ18" s="126"/>
      <c r="LA18" s="126"/>
      <c r="LB18" s="126"/>
      <c r="LC18" s="126"/>
      <c r="LD18" s="126"/>
      <c r="LE18" s="126"/>
      <c r="LF18" s="126"/>
      <c r="LG18" s="126"/>
      <c r="LH18" s="126"/>
      <c r="LI18" s="126"/>
      <c r="LJ18" s="126"/>
      <c r="LK18" s="126"/>
      <c r="LL18" s="126"/>
      <c r="LM18" s="126"/>
      <c r="LN18" s="126"/>
      <c r="LO18" s="126"/>
      <c r="LP18" s="126"/>
      <c r="LQ18" s="126"/>
      <c r="LR18" s="126"/>
      <c r="LS18" s="126"/>
      <c r="LT18" s="126"/>
      <c r="LU18" s="126"/>
      <c r="LV18" s="126"/>
      <c r="LW18" s="126"/>
      <c r="LX18" s="126"/>
      <c r="LY18" s="126"/>
      <c r="LZ18" s="126"/>
      <c r="MA18" s="126"/>
      <c r="MB18" s="126"/>
      <c r="MC18" s="126"/>
      <c r="MD18" s="126"/>
      <c r="ME18" s="126"/>
      <c r="MF18" s="126"/>
      <c r="MG18" s="126"/>
      <c r="MH18" s="126"/>
      <c r="MI18" s="126"/>
      <c r="MJ18" s="126"/>
      <c r="MK18" s="126"/>
      <c r="ML18" s="126"/>
      <c r="MM18" s="126"/>
      <c r="MN18" s="126"/>
      <c r="MO18" s="126"/>
      <c r="MP18" s="126"/>
      <c r="MQ18" s="126"/>
      <c r="MR18" s="126"/>
      <c r="MS18" s="126"/>
      <c r="MT18" s="126"/>
      <c r="MU18" s="126"/>
      <c r="MV18" s="126"/>
      <c r="MW18" s="126"/>
      <c r="MX18" s="126"/>
      <c r="MY18" s="126"/>
      <c r="MZ18" s="126"/>
      <c r="NA18" s="126"/>
      <c r="NB18" s="126"/>
      <c r="NC18" s="126"/>
      <c r="ND18" s="126"/>
      <c r="NE18" s="126"/>
      <c r="NF18" s="126"/>
      <c r="NG18" s="126"/>
      <c r="NH18" s="126"/>
      <c r="NI18" s="126"/>
      <c r="NJ18" s="126"/>
      <c r="NK18" s="126"/>
      <c r="NL18" s="126"/>
      <c r="NM18" s="126"/>
      <c r="NN18" s="126"/>
      <c r="NO18" s="126"/>
      <c r="NP18" s="126"/>
      <c r="NQ18" s="126"/>
      <c r="NR18" s="126"/>
      <c r="NS18" s="126"/>
      <c r="NT18" s="126"/>
      <c r="NU18" s="126"/>
      <c r="NV18" s="126"/>
      <c r="NW18" s="126"/>
      <c r="NX18" s="126"/>
      <c r="NY18" s="126"/>
      <c r="NZ18" s="126"/>
      <c r="OA18" s="126"/>
      <c r="OB18" s="126"/>
      <c r="OC18" s="126"/>
      <c r="OD18" s="126"/>
      <c r="OE18" s="126"/>
      <c r="OF18" s="126"/>
      <c r="OG18" s="126"/>
      <c r="OH18" s="126"/>
      <c r="OI18" s="126"/>
      <c r="OJ18" s="126"/>
      <c r="OK18" s="126"/>
      <c r="OL18" s="126"/>
      <c r="OM18" s="126"/>
      <c r="ON18" s="126"/>
      <c r="OO18" s="126"/>
      <c r="OP18" s="126"/>
      <c r="OQ18" s="126"/>
      <c r="OR18" s="126"/>
      <c r="OS18" s="126"/>
      <c r="OT18" s="126"/>
      <c r="OU18" s="126"/>
      <c r="OV18" s="126"/>
      <c r="OW18" s="126"/>
      <c r="OX18" s="126"/>
      <c r="OY18" s="126"/>
      <c r="OZ18" s="126"/>
      <c r="PA18" s="126"/>
      <c r="PB18" s="126"/>
      <c r="PC18" s="126"/>
      <c r="PD18" s="126"/>
      <c r="PE18" s="126"/>
      <c r="PF18" s="126"/>
      <c r="PG18" s="126"/>
      <c r="PH18" s="126"/>
      <c r="PI18" s="126"/>
      <c r="PJ18" s="126"/>
      <c r="PK18" s="126"/>
      <c r="PL18" s="126"/>
      <c r="PM18" s="126"/>
      <c r="PN18" s="126"/>
      <c r="PO18" s="126"/>
      <c r="PP18" s="126"/>
      <c r="PQ18" s="126"/>
      <c r="PR18" s="126"/>
      <c r="PS18" s="126"/>
      <c r="PT18" s="126"/>
      <c r="PU18" s="126"/>
      <c r="PV18" s="126"/>
      <c r="PW18" s="126"/>
      <c r="PX18" s="126"/>
      <c r="PY18" s="126"/>
      <c r="PZ18" s="126"/>
      <c r="QA18" s="126"/>
      <c r="QB18" s="126"/>
      <c r="QC18" s="126"/>
      <c r="QD18" s="126"/>
      <c r="QE18" s="126"/>
      <c r="QF18" s="126"/>
      <c r="QG18" s="126"/>
      <c r="QH18" s="126"/>
      <c r="QI18" s="126"/>
      <c r="QJ18" s="126"/>
      <c r="QK18" s="126"/>
      <c r="QL18" s="126"/>
      <c r="QM18" s="126"/>
      <c r="QN18" s="126"/>
      <c r="QO18" s="126"/>
      <c r="QP18" s="126"/>
      <c r="QQ18" s="126"/>
      <c r="QR18" s="126"/>
      <c r="QS18" s="126"/>
      <c r="QT18" s="126"/>
      <c r="QU18" s="126"/>
      <c r="QV18" s="126"/>
      <c r="QW18" s="126"/>
      <c r="QX18" s="126"/>
      <c r="QY18" s="126"/>
      <c r="QZ18" s="126"/>
      <c r="RA18" s="126"/>
      <c r="RB18" s="126"/>
      <c r="RC18" s="126"/>
      <c r="RD18" s="126"/>
      <c r="RE18" s="126"/>
      <c r="RF18" s="126"/>
      <c r="RG18" s="126"/>
      <c r="RH18" s="126"/>
      <c r="RI18" s="126"/>
      <c r="RJ18" s="126"/>
      <c r="RK18" s="126"/>
      <c r="RL18" s="126"/>
      <c r="RM18" s="126"/>
      <c r="RN18" s="126"/>
      <c r="RO18" s="126"/>
      <c r="RP18" s="126"/>
      <c r="RQ18" s="126"/>
      <c r="RR18" s="126"/>
      <c r="RS18" s="126"/>
      <c r="RT18" s="126"/>
      <c r="RU18" s="126"/>
      <c r="RV18" s="126"/>
      <c r="RW18" s="126"/>
      <c r="RX18" s="126"/>
      <c r="RY18" s="126"/>
      <c r="RZ18" s="126"/>
      <c r="SA18" s="126"/>
      <c r="SB18" s="126"/>
      <c r="SC18" s="126"/>
      <c r="SD18" s="126"/>
      <c r="SE18" s="126"/>
      <c r="SF18" s="126"/>
      <c r="SG18" s="126"/>
      <c r="SH18" s="126"/>
      <c r="SI18" s="126"/>
      <c r="SJ18" s="126"/>
      <c r="SK18" s="126"/>
      <c r="SL18" s="126"/>
      <c r="SM18" s="126"/>
      <c r="SN18" s="126"/>
      <c r="SO18" s="126"/>
      <c r="SP18" s="126"/>
      <c r="SQ18" s="126"/>
      <c r="SR18" s="126"/>
      <c r="SS18" s="126"/>
      <c r="ST18" s="126"/>
      <c r="SU18" s="126"/>
      <c r="SV18" s="126"/>
      <c r="SW18" s="126"/>
      <c r="SX18" s="126"/>
      <c r="SY18" s="126"/>
      <c r="SZ18" s="126"/>
      <c r="TA18" s="126"/>
      <c r="TB18" s="126"/>
      <c r="TC18" s="126"/>
      <c r="TD18" s="126"/>
      <c r="TE18" s="126"/>
      <c r="TF18" s="126"/>
      <c r="TG18" s="126"/>
      <c r="TH18" s="126"/>
      <c r="TI18" s="126"/>
      <c r="TJ18" s="126"/>
      <c r="TK18" s="126"/>
      <c r="TL18" s="126"/>
      <c r="TM18" s="126"/>
      <c r="TN18" s="126"/>
      <c r="TO18" s="126"/>
      <c r="TP18" s="126"/>
      <c r="TQ18" s="126"/>
      <c r="TR18" s="126"/>
      <c r="TS18" s="126"/>
      <c r="TT18" s="126"/>
      <c r="TU18" s="126"/>
      <c r="TV18" s="126"/>
      <c r="TW18" s="126"/>
      <c r="TX18" s="126"/>
      <c r="TY18" s="126"/>
      <c r="TZ18" s="126"/>
      <c r="UA18" s="126"/>
      <c r="UB18" s="126"/>
      <c r="UC18" s="126"/>
      <c r="UD18" s="126"/>
      <c r="UE18" s="126"/>
      <c r="UF18" s="126"/>
      <c r="UG18" s="126"/>
      <c r="UH18" s="126"/>
      <c r="UI18" s="126"/>
      <c r="UJ18" s="126"/>
      <c r="UK18" s="126"/>
      <c r="UL18" s="126"/>
      <c r="UM18" s="126"/>
      <c r="UN18" s="126"/>
      <c r="UO18" s="126"/>
      <c r="UP18" s="126"/>
      <c r="UQ18" s="126"/>
      <c r="UR18" s="126"/>
      <c r="US18" s="126"/>
      <c r="UT18" s="126"/>
      <c r="UU18" s="126"/>
      <c r="UV18" s="126"/>
      <c r="UW18" s="126"/>
      <c r="UX18" s="126"/>
      <c r="UY18" s="126"/>
      <c r="UZ18" s="126"/>
      <c r="VA18" s="126"/>
      <c r="VB18" s="126"/>
      <c r="VC18" s="126"/>
      <c r="VD18" s="126"/>
      <c r="VE18" s="126"/>
      <c r="VF18" s="126"/>
      <c r="VG18" s="126"/>
      <c r="VH18" s="126"/>
      <c r="VI18" s="126"/>
      <c r="VJ18" s="126"/>
      <c r="VK18" s="126"/>
      <c r="VL18" s="126"/>
      <c r="VM18" s="126"/>
      <c r="VN18" s="126"/>
      <c r="VO18" s="126"/>
      <c r="VP18" s="126"/>
      <c r="VQ18" s="126"/>
      <c r="VR18" s="126"/>
      <c r="VS18" s="126"/>
      <c r="VT18" s="126"/>
      <c r="VU18" s="126"/>
      <c r="VV18" s="126"/>
      <c r="VW18" s="126"/>
      <c r="VX18" s="126"/>
      <c r="VY18" s="126"/>
      <c r="VZ18" s="126"/>
      <c r="WA18" s="126"/>
      <c r="WB18" s="126"/>
      <c r="WC18" s="126"/>
      <c r="WD18" s="126"/>
      <c r="WE18" s="126"/>
      <c r="WF18" s="126"/>
      <c r="WG18" s="126"/>
      <c r="WH18" s="126"/>
      <c r="WI18" s="126"/>
      <c r="WJ18" s="126"/>
      <c r="WK18" s="126"/>
      <c r="WL18" s="126"/>
      <c r="WM18" s="126"/>
      <c r="WN18" s="126"/>
      <c r="WO18" s="126"/>
      <c r="WP18" s="126"/>
      <c r="WQ18" s="126"/>
      <c r="WR18" s="126"/>
      <c r="WS18" s="126"/>
      <c r="WT18" s="126"/>
      <c r="WU18" s="126"/>
      <c r="WV18" s="126"/>
      <c r="WW18" s="126"/>
      <c r="WX18" s="126"/>
      <c r="WY18" s="126"/>
      <c r="WZ18" s="126"/>
      <c r="XA18" s="126"/>
      <c r="XB18" s="126"/>
      <c r="XC18" s="126"/>
      <c r="XD18" s="126"/>
      <c r="XE18" s="126"/>
      <c r="XF18" s="126"/>
      <c r="XG18" s="126"/>
      <c r="XH18" s="126"/>
      <c r="XI18" s="126"/>
      <c r="XJ18" s="126"/>
      <c r="XK18" s="126"/>
      <c r="XL18" s="126"/>
      <c r="XM18" s="126"/>
      <c r="XN18" s="126"/>
      <c r="XO18" s="126"/>
      <c r="XP18" s="126"/>
      <c r="XQ18" s="126"/>
      <c r="XR18" s="126"/>
      <c r="XS18" s="126"/>
      <c r="XT18" s="126"/>
      <c r="XU18" s="126"/>
      <c r="XV18" s="126"/>
      <c r="XW18" s="126"/>
      <c r="XX18" s="126"/>
      <c r="XY18" s="126"/>
      <c r="XZ18" s="126"/>
      <c r="YA18" s="126"/>
      <c r="YB18" s="126"/>
      <c r="YC18" s="126"/>
      <c r="YD18" s="126"/>
      <c r="YE18" s="126"/>
      <c r="YF18" s="126"/>
      <c r="YG18" s="126"/>
      <c r="YH18" s="126"/>
      <c r="YI18" s="126"/>
      <c r="YJ18" s="126"/>
      <c r="YK18" s="126"/>
      <c r="YL18" s="126"/>
      <c r="YM18" s="126"/>
      <c r="YN18" s="126"/>
      <c r="YO18" s="126"/>
      <c r="YP18" s="126"/>
      <c r="YQ18" s="126"/>
      <c r="YR18" s="126"/>
      <c r="YS18" s="126"/>
      <c r="YT18" s="126"/>
      <c r="YU18" s="126"/>
      <c r="YV18" s="126"/>
      <c r="YW18" s="126"/>
      <c r="YX18" s="126"/>
      <c r="YY18" s="126"/>
      <c r="YZ18" s="126"/>
      <c r="ZA18" s="126"/>
      <c r="ZB18" s="126"/>
      <c r="ZC18" s="126"/>
      <c r="ZD18" s="126"/>
      <c r="ZE18" s="126"/>
      <c r="ZF18" s="126"/>
      <c r="ZG18" s="126"/>
      <c r="ZH18" s="126"/>
      <c r="ZI18" s="126"/>
      <c r="ZJ18" s="126"/>
      <c r="ZK18" s="126"/>
      <c r="ZL18" s="126"/>
      <c r="ZM18" s="126"/>
      <c r="ZN18" s="126"/>
      <c r="ZO18" s="126"/>
      <c r="ZP18" s="126"/>
      <c r="ZQ18" s="126"/>
      <c r="ZR18" s="126"/>
      <c r="ZS18" s="126"/>
      <c r="ZT18" s="126"/>
      <c r="ZU18" s="126"/>
      <c r="ZV18" s="126"/>
      <c r="ZW18" s="126"/>
      <c r="ZX18" s="126"/>
      <c r="ZY18" s="126"/>
      <c r="ZZ18" s="126"/>
      <c r="AAA18" s="126"/>
      <c r="AAB18" s="126"/>
      <c r="AAC18" s="126"/>
      <c r="AAD18" s="126"/>
      <c r="AAE18" s="126"/>
      <c r="AAF18" s="126"/>
      <c r="AAG18" s="126"/>
      <c r="AAH18" s="126"/>
      <c r="AAI18" s="126"/>
      <c r="AAJ18" s="126"/>
      <c r="AAK18" s="126"/>
      <c r="AAL18" s="126"/>
      <c r="AAM18" s="126"/>
      <c r="AAN18" s="126"/>
      <c r="AAO18" s="126"/>
      <c r="AAP18" s="126"/>
      <c r="AAQ18" s="126"/>
      <c r="AAR18" s="126"/>
      <c r="AAS18" s="126"/>
      <c r="AAT18" s="126"/>
      <c r="AAU18" s="126"/>
      <c r="AAV18" s="126"/>
      <c r="AAW18" s="126"/>
      <c r="AAX18" s="126"/>
      <c r="AAY18" s="126"/>
      <c r="AAZ18" s="126"/>
      <c r="ABA18" s="126"/>
      <c r="ABB18" s="126"/>
      <c r="ABC18" s="126"/>
      <c r="ABD18" s="126"/>
      <c r="ABE18" s="126"/>
      <c r="ABF18" s="126"/>
      <c r="ABG18" s="126"/>
      <c r="ABH18" s="126"/>
      <c r="ABI18" s="126"/>
      <c r="ABJ18" s="126"/>
      <c r="ABK18" s="126"/>
      <c r="ABL18" s="126"/>
      <c r="ABM18" s="126"/>
      <c r="ABN18" s="126"/>
      <c r="ABO18" s="126"/>
      <c r="ABP18" s="126"/>
      <c r="ABQ18" s="126"/>
      <c r="ABR18" s="126"/>
      <c r="ABS18" s="126"/>
      <c r="ABT18" s="126"/>
      <c r="ABU18" s="126"/>
      <c r="ABV18" s="126"/>
      <c r="ABW18" s="126"/>
      <c r="ABX18" s="126"/>
      <c r="ABY18" s="126"/>
      <c r="ABZ18" s="126"/>
      <c r="ACA18" s="126"/>
      <c r="ACB18" s="126"/>
      <c r="ACC18" s="126"/>
      <c r="ACD18" s="126"/>
      <c r="ACE18" s="126"/>
      <c r="ACF18" s="126"/>
      <c r="ACG18" s="126"/>
      <c r="ACH18" s="126"/>
      <c r="ACI18" s="126"/>
      <c r="ACJ18" s="126"/>
      <c r="ACK18" s="126"/>
      <c r="ACL18" s="126"/>
      <c r="ACM18" s="126"/>
      <c r="ACN18" s="126"/>
      <c r="ACO18" s="126"/>
      <c r="ACP18" s="126"/>
      <c r="ACQ18" s="126"/>
      <c r="ACR18" s="126"/>
      <c r="ACS18" s="126"/>
      <c r="ACT18" s="126"/>
      <c r="ACU18" s="126"/>
      <c r="ACV18" s="126"/>
      <c r="ACW18" s="126"/>
      <c r="ACX18" s="126"/>
      <c r="ACY18" s="126"/>
      <c r="ACZ18" s="126"/>
      <c r="ADA18" s="126"/>
      <c r="ADB18" s="126"/>
      <c r="ADC18" s="126"/>
      <c r="ADD18" s="126"/>
      <c r="ADE18" s="126"/>
      <c r="ADF18" s="126"/>
      <c r="ADG18" s="126"/>
      <c r="ADH18" s="126"/>
      <c r="ADI18" s="126"/>
      <c r="ADJ18" s="126"/>
      <c r="ADK18" s="126"/>
      <c r="ADL18" s="126"/>
      <c r="ADM18" s="126"/>
      <c r="ADN18" s="126"/>
      <c r="ADO18" s="126"/>
      <c r="ADP18" s="126"/>
      <c r="ADQ18" s="126"/>
      <c r="ADR18" s="126"/>
      <c r="ADS18" s="126"/>
      <c r="ADT18" s="126"/>
      <c r="ADU18" s="126"/>
      <c r="ADV18" s="126"/>
      <c r="ADW18" s="126"/>
      <c r="ADX18" s="126"/>
      <c r="ADY18" s="126"/>
      <c r="ADZ18" s="126"/>
      <c r="AEA18" s="126"/>
      <c r="AEB18" s="126"/>
      <c r="AEC18" s="126"/>
      <c r="AED18" s="126"/>
      <c r="AEE18" s="126"/>
      <c r="AEF18" s="126"/>
      <c r="AEG18" s="126"/>
      <c r="AEH18" s="126"/>
      <c r="AEI18" s="126"/>
      <c r="AEJ18" s="126"/>
      <c r="AEK18" s="126"/>
      <c r="AEL18" s="126"/>
      <c r="AEM18" s="126"/>
      <c r="AEN18" s="126"/>
      <c r="AEO18" s="126"/>
      <c r="AEP18" s="126"/>
      <c r="AEQ18" s="126"/>
      <c r="AER18" s="126"/>
      <c r="AES18" s="126"/>
      <c r="AET18" s="126"/>
      <c r="AEU18" s="126"/>
      <c r="AEV18" s="126"/>
      <c r="AEW18" s="126"/>
      <c r="AEX18" s="126"/>
      <c r="AEY18" s="126"/>
      <c r="AEZ18" s="126"/>
      <c r="AFA18" s="126"/>
      <c r="AFB18" s="126"/>
      <c r="AFC18" s="126"/>
      <c r="AFD18" s="126"/>
      <c r="AFE18" s="126"/>
      <c r="AFF18" s="126"/>
      <c r="AFG18" s="126"/>
      <c r="AFH18" s="126"/>
      <c r="AFI18" s="126"/>
      <c r="AFJ18" s="126"/>
      <c r="AFK18" s="126"/>
      <c r="AFL18" s="126"/>
      <c r="AFM18" s="126"/>
      <c r="AFN18" s="126"/>
      <c r="AFO18" s="126"/>
      <c r="AFP18" s="126"/>
      <c r="AFQ18" s="126"/>
      <c r="AFR18" s="126"/>
      <c r="AFS18" s="126"/>
      <c r="AFT18" s="126"/>
      <c r="AFU18" s="126"/>
      <c r="AFV18" s="126"/>
      <c r="AFW18" s="126"/>
      <c r="AFX18" s="126"/>
      <c r="AFY18" s="126"/>
      <c r="AFZ18" s="126"/>
      <c r="AGA18" s="126"/>
      <c r="AGB18" s="126"/>
      <c r="AGC18" s="126"/>
      <c r="AGD18" s="126"/>
      <c r="AGE18" s="126"/>
      <c r="AGF18" s="126"/>
      <c r="AGG18" s="126"/>
      <c r="AGH18" s="126"/>
      <c r="AGI18" s="126"/>
      <c r="AGJ18" s="126"/>
      <c r="AGK18" s="126"/>
      <c r="AGL18" s="126"/>
      <c r="AGM18" s="126"/>
      <c r="AGN18" s="126"/>
      <c r="AGO18" s="126"/>
      <c r="AGP18" s="126"/>
      <c r="AGQ18" s="126"/>
      <c r="AGR18" s="126"/>
      <c r="AGS18" s="126"/>
      <c r="AGT18" s="126"/>
      <c r="AGU18" s="126"/>
      <c r="AGV18" s="126"/>
      <c r="AGW18" s="126"/>
      <c r="AGX18" s="126"/>
      <c r="AGY18" s="126"/>
      <c r="AGZ18" s="126"/>
      <c r="AHA18" s="126"/>
      <c r="AHB18" s="126"/>
      <c r="AHC18" s="126"/>
      <c r="AHD18" s="126"/>
      <c r="AHE18" s="126"/>
      <c r="AHF18" s="126"/>
      <c r="AHG18" s="126"/>
      <c r="AHH18" s="126"/>
      <c r="AHI18" s="126"/>
      <c r="AHJ18" s="126"/>
      <c r="AHK18" s="126"/>
      <c r="AHL18" s="126"/>
      <c r="AHM18" s="126"/>
      <c r="AHN18" s="126"/>
      <c r="AHO18" s="126"/>
      <c r="AHP18" s="126"/>
      <c r="AHQ18" s="126"/>
      <c r="AHR18" s="126"/>
      <c r="AHS18" s="126"/>
      <c r="AHT18" s="126"/>
      <c r="AHU18" s="126"/>
      <c r="AHV18" s="126"/>
      <c r="AHW18" s="126"/>
      <c r="AHX18" s="126"/>
      <c r="AHY18" s="126"/>
      <c r="AHZ18" s="126"/>
      <c r="AIA18" s="126"/>
      <c r="AIB18" s="126"/>
      <c r="AIC18" s="126"/>
      <c r="AID18" s="126"/>
      <c r="AIE18" s="126"/>
      <c r="AIF18" s="126"/>
      <c r="AIG18" s="126"/>
      <c r="AIH18" s="126"/>
      <c r="AII18" s="126"/>
      <c r="AIJ18" s="126"/>
      <c r="AIK18" s="126"/>
      <c r="AIL18" s="126"/>
      <c r="AIM18" s="126"/>
      <c r="AIN18" s="126"/>
      <c r="AIO18" s="126"/>
      <c r="AIP18" s="126"/>
      <c r="AIQ18" s="126"/>
      <c r="AIR18" s="126"/>
      <c r="AIS18" s="126"/>
      <c r="AIT18" s="126"/>
      <c r="AIU18" s="126"/>
      <c r="AIV18" s="126"/>
      <c r="AIW18" s="126"/>
      <c r="AIX18" s="126"/>
      <c r="AIY18" s="126"/>
      <c r="AIZ18" s="126"/>
      <c r="AJA18" s="126"/>
      <c r="AJB18" s="126"/>
      <c r="AJC18" s="126"/>
      <c r="AJD18" s="126"/>
      <c r="AJE18" s="126"/>
      <c r="AJF18" s="126"/>
      <c r="AJG18" s="126"/>
      <c r="AJH18" s="126"/>
      <c r="AJI18" s="126"/>
      <c r="AJJ18" s="126"/>
      <c r="AJK18" s="126"/>
      <c r="AJL18" s="126"/>
      <c r="AJM18" s="126"/>
      <c r="AJN18" s="126"/>
      <c r="AJO18" s="126"/>
      <c r="AJP18" s="126"/>
      <c r="AJQ18" s="126"/>
      <c r="AJR18" s="126"/>
      <c r="AJS18" s="126"/>
      <c r="AJT18" s="126"/>
      <c r="AJU18" s="126"/>
      <c r="AJV18" s="126"/>
      <c r="AJW18" s="126"/>
      <c r="AJX18" s="126"/>
      <c r="AJY18" s="126"/>
      <c r="AJZ18" s="126"/>
      <c r="AKA18" s="126"/>
      <c r="AKB18" s="126"/>
      <c r="AKC18" s="126"/>
      <c r="AKD18" s="126"/>
      <c r="AKE18" s="126"/>
      <c r="AKF18" s="126"/>
      <c r="AKG18" s="126"/>
      <c r="AKH18" s="126"/>
      <c r="AKI18" s="126"/>
      <c r="AKJ18" s="126"/>
      <c r="AKK18" s="126"/>
      <c r="AKL18" s="126"/>
      <c r="AKM18" s="126"/>
      <c r="AKN18" s="126"/>
      <c r="AKO18" s="126"/>
      <c r="AKP18" s="126"/>
      <c r="AKQ18" s="126"/>
      <c r="AKR18" s="126"/>
      <c r="AKS18" s="126"/>
      <c r="AKT18" s="126"/>
      <c r="AKU18" s="126"/>
      <c r="AKV18" s="126"/>
      <c r="AKW18" s="126"/>
      <c r="AKX18" s="126"/>
      <c r="AKY18" s="126"/>
      <c r="AKZ18" s="126"/>
      <c r="ALA18" s="126"/>
      <c r="ALB18" s="126"/>
      <c r="ALC18" s="126"/>
      <c r="ALD18" s="126"/>
      <c r="ALE18" s="126"/>
      <c r="ALF18" s="126"/>
      <c r="ALG18" s="126"/>
      <c r="ALH18" s="126"/>
      <c r="ALI18" s="126"/>
      <c r="ALJ18" s="126"/>
      <c r="ALK18" s="126"/>
      <c r="ALL18" s="126"/>
      <c r="ALM18" s="126"/>
      <c r="ALN18" s="126"/>
      <c r="ALO18" s="126"/>
      <c r="ALP18" s="126"/>
      <c r="ALQ18" s="126"/>
      <c r="ALR18" s="126"/>
      <c r="ALS18" s="126"/>
      <c r="ALT18" s="126"/>
      <c r="ALU18" s="126"/>
      <c r="ALV18" s="126"/>
      <c r="ALW18" s="126"/>
      <c r="ALX18" s="126"/>
      <c r="ALY18" s="126"/>
      <c r="ALZ18" s="126"/>
      <c r="AMA18" s="126"/>
      <c r="AMB18" s="126"/>
      <c r="AMC18" s="126"/>
      <c r="AMD18" s="126"/>
      <c r="AME18" s="126"/>
      <c r="AMF18" s="126"/>
      <c r="AMG18" s="126"/>
      <c r="AMH18" s="126"/>
      <c r="AMI18" s="126"/>
      <c r="AMJ18" s="126"/>
      <c r="AMK18" s="126"/>
      <c r="AML18" s="126"/>
      <c r="AMM18" s="126"/>
      <c r="AMN18" s="126"/>
      <c r="AMO18" s="126"/>
      <c r="AMP18" s="126"/>
      <c r="AMQ18" s="126"/>
      <c r="AMR18" s="126"/>
      <c r="AMS18" s="126"/>
      <c r="AMT18" s="126"/>
      <c r="AMU18" s="126"/>
      <c r="AMV18" s="126"/>
      <c r="AMW18" s="126"/>
      <c r="AMX18" s="126"/>
      <c r="AMY18" s="126"/>
      <c r="AMZ18" s="126"/>
      <c r="ANA18" s="126"/>
      <c r="ANB18" s="126"/>
      <c r="ANC18" s="126"/>
      <c r="AND18" s="126"/>
      <c r="ANE18" s="126"/>
      <c r="ANF18" s="126"/>
      <c r="ANG18" s="126"/>
      <c r="ANH18" s="126"/>
      <c r="ANI18" s="126"/>
      <c r="ANJ18" s="126"/>
      <c r="ANK18" s="126"/>
      <c r="ANL18" s="126"/>
      <c r="ANM18" s="126"/>
      <c r="ANN18" s="126"/>
      <c r="ANO18" s="126"/>
      <c r="ANP18" s="126"/>
      <c r="ANQ18" s="126"/>
      <c r="ANR18" s="126"/>
      <c r="ANS18" s="126"/>
      <c r="ANT18" s="126"/>
      <c r="ANU18" s="126"/>
      <c r="ANV18" s="126"/>
      <c r="ANW18" s="126"/>
      <c r="ANX18" s="126"/>
      <c r="ANY18" s="126"/>
      <c r="ANZ18" s="126"/>
      <c r="AOA18" s="126"/>
      <c r="AOB18" s="126"/>
      <c r="AOC18" s="126"/>
      <c r="AOD18" s="126"/>
      <c r="AOE18" s="126"/>
      <c r="AOF18" s="126"/>
      <c r="AOG18" s="126"/>
      <c r="AOH18" s="126"/>
      <c r="AOI18" s="126"/>
      <c r="AOJ18" s="126"/>
      <c r="AOK18" s="126"/>
      <c r="AOL18" s="126"/>
      <c r="AOM18" s="126"/>
      <c r="AON18" s="126"/>
      <c r="AOO18" s="126"/>
      <c r="AOP18" s="126"/>
      <c r="AOQ18" s="126"/>
      <c r="AOR18" s="126"/>
      <c r="AOS18" s="126"/>
      <c r="AOT18" s="126"/>
      <c r="AOU18" s="126"/>
      <c r="AOV18" s="126"/>
      <c r="AOW18" s="126"/>
      <c r="AOX18" s="126"/>
      <c r="AOY18" s="126"/>
      <c r="AOZ18" s="126"/>
      <c r="APA18" s="126"/>
      <c r="APB18" s="126"/>
      <c r="APC18" s="126"/>
      <c r="APD18" s="126"/>
      <c r="APE18" s="126"/>
      <c r="APF18" s="126"/>
      <c r="APG18" s="126"/>
      <c r="APH18" s="126"/>
      <c r="API18" s="126"/>
      <c r="APJ18" s="126"/>
      <c r="APK18" s="126"/>
      <c r="APL18" s="126"/>
      <c r="APM18" s="126"/>
      <c r="APN18" s="126"/>
      <c r="APO18" s="126"/>
      <c r="APP18" s="126"/>
      <c r="APQ18" s="126"/>
      <c r="APR18" s="126"/>
      <c r="APS18" s="126"/>
      <c r="APT18" s="126"/>
      <c r="APU18" s="126"/>
      <c r="APV18" s="126"/>
      <c r="APW18" s="126"/>
      <c r="APX18" s="126"/>
      <c r="APY18" s="126"/>
      <c r="APZ18" s="126"/>
      <c r="AQA18" s="126"/>
      <c r="AQB18" s="126"/>
      <c r="AQC18" s="126"/>
      <c r="AQD18" s="126"/>
      <c r="AQE18" s="126"/>
      <c r="AQF18" s="126"/>
      <c r="AQG18" s="126"/>
      <c r="AQH18" s="126"/>
      <c r="AQI18" s="126"/>
      <c r="AQJ18" s="126"/>
      <c r="AQK18" s="126"/>
      <c r="AQL18" s="126"/>
      <c r="AQM18" s="126"/>
      <c r="AQN18" s="126"/>
      <c r="AQO18" s="126"/>
      <c r="AQP18" s="126"/>
      <c r="AQQ18" s="126"/>
      <c r="AQR18" s="126"/>
      <c r="AQS18" s="126"/>
      <c r="AQT18" s="126"/>
      <c r="AQU18" s="126"/>
      <c r="AQV18" s="126"/>
      <c r="AQW18" s="126"/>
      <c r="AQX18" s="126"/>
      <c r="AQY18" s="126"/>
      <c r="AQZ18" s="126"/>
      <c r="ARA18" s="126"/>
      <c r="ARB18" s="126"/>
      <c r="ARC18" s="126"/>
      <c r="ARD18" s="126"/>
      <c r="ARE18" s="126"/>
      <c r="ARF18" s="126"/>
      <c r="ARG18" s="126"/>
      <c r="ARH18" s="126"/>
      <c r="ARI18" s="126"/>
      <c r="ARJ18" s="126"/>
      <c r="ARK18" s="126"/>
      <c r="ARL18" s="126"/>
      <c r="ARM18" s="126"/>
      <c r="ARN18" s="126"/>
      <c r="ARO18" s="126"/>
      <c r="ARP18" s="126"/>
      <c r="ARQ18" s="126"/>
      <c r="ARR18" s="126"/>
      <c r="ARS18" s="126"/>
      <c r="ART18" s="126"/>
      <c r="ARU18" s="126"/>
      <c r="ARV18" s="126"/>
      <c r="ARW18" s="126"/>
      <c r="ARX18" s="126"/>
      <c r="ARY18" s="126"/>
      <c r="ARZ18" s="126"/>
      <c r="ASA18" s="126"/>
      <c r="ASB18" s="126"/>
      <c r="ASC18" s="126"/>
      <c r="ASD18" s="126"/>
      <c r="ASE18" s="126"/>
      <c r="ASF18" s="126"/>
      <c r="ASG18" s="126"/>
      <c r="ASH18" s="126"/>
      <c r="ASI18" s="126"/>
      <c r="ASJ18" s="126"/>
      <c r="ASK18" s="126"/>
      <c r="ASL18" s="126"/>
      <c r="ASM18" s="126"/>
      <c r="ASN18" s="126"/>
      <c r="ASO18" s="126"/>
      <c r="ASP18" s="126"/>
      <c r="ASQ18" s="126"/>
      <c r="ASR18" s="126"/>
      <c r="ASS18" s="126"/>
      <c r="AST18" s="126"/>
      <c r="ASU18" s="126"/>
      <c r="ASV18" s="126"/>
      <c r="ASW18" s="126"/>
      <c r="ASX18" s="126"/>
      <c r="ASY18" s="126"/>
      <c r="ASZ18" s="126"/>
      <c r="ATA18" s="126"/>
      <c r="ATB18" s="126"/>
      <c r="ATC18" s="126"/>
      <c r="ATD18" s="126"/>
      <c r="ATE18" s="126"/>
      <c r="ATF18" s="126"/>
      <c r="ATG18" s="126"/>
      <c r="ATH18" s="126"/>
      <c r="ATI18" s="126"/>
      <c r="ATJ18" s="126"/>
      <c r="ATK18" s="126"/>
      <c r="ATL18" s="126"/>
      <c r="ATM18" s="126"/>
      <c r="ATN18" s="126"/>
      <c r="ATO18" s="126"/>
      <c r="ATP18" s="126"/>
      <c r="ATQ18" s="126"/>
      <c r="ATR18" s="126"/>
      <c r="ATS18" s="126"/>
      <c r="ATT18" s="126"/>
      <c r="ATU18" s="126"/>
      <c r="ATV18" s="126"/>
      <c r="ATW18" s="126"/>
      <c r="ATX18" s="126"/>
      <c r="ATY18" s="126"/>
      <c r="ATZ18" s="126"/>
      <c r="AUA18" s="126"/>
      <c r="AUB18" s="126"/>
      <c r="AUC18" s="126"/>
      <c r="AUD18" s="126"/>
      <c r="AUE18" s="126"/>
      <c r="AUF18" s="126"/>
      <c r="AUG18" s="126"/>
      <c r="AUH18" s="126"/>
      <c r="AUI18" s="126"/>
      <c r="AUJ18" s="126"/>
      <c r="AUK18" s="126"/>
      <c r="AUL18" s="126"/>
      <c r="AUM18" s="126"/>
      <c r="AUN18" s="126"/>
      <c r="AUO18" s="126"/>
      <c r="AUP18" s="126"/>
      <c r="AUQ18" s="126"/>
      <c r="AUR18" s="126"/>
      <c r="AUS18" s="126"/>
      <c r="AUT18" s="126"/>
      <c r="AUU18" s="126"/>
      <c r="AUV18" s="126"/>
      <c r="AUW18" s="126"/>
      <c r="AUX18" s="126"/>
      <c r="AUY18" s="126"/>
      <c r="AUZ18" s="126"/>
      <c r="AVA18" s="126"/>
      <c r="AVB18" s="126"/>
      <c r="AVC18" s="126"/>
      <c r="AVD18" s="126"/>
      <c r="AVE18" s="126"/>
      <c r="AVF18" s="126"/>
      <c r="AVG18" s="126"/>
      <c r="AVH18" s="126"/>
      <c r="AVI18" s="126"/>
      <c r="AVJ18" s="126"/>
      <c r="AVK18" s="126"/>
      <c r="AVL18" s="126"/>
      <c r="AVM18" s="126"/>
      <c r="AVN18" s="126"/>
      <c r="AVO18" s="126"/>
      <c r="AVP18" s="126"/>
      <c r="AVQ18" s="126"/>
      <c r="AVR18" s="126"/>
      <c r="AVS18" s="126"/>
      <c r="AVT18" s="126"/>
      <c r="AVU18" s="126"/>
      <c r="AVV18" s="126"/>
      <c r="AVW18" s="126"/>
      <c r="AVX18" s="126"/>
      <c r="AVY18" s="126"/>
      <c r="AVZ18" s="126"/>
      <c r="AWA18" s="126"/>
      <c r="AWB18" s="126"/>
      <c r="AWC18" s="126"/>
      <c r="AWD18" s="126"/>
      <c r="AWE18" s="126"/>
      <c r="AWF18" s="126"/>
      <c r="AWG18" s="126"/>
      <c r="AWH18" s="126"/>
      <c r="AWI18" s="126"/>
      <c r="AWJ18" s="126"/>
      <c r="AWK18" s="126"/>
      <c r="AWL18" s="126"/>
      <c r="AWM18" s="126"/>
      <c r="AWN18" s="126"/>
      <c r="AWO18" s="126"/>
      <c r="AWP18" s="126"/>
      <c r="AWQ18" s="126"/>
      <c r="AWR18" s="126"/>
      <c r="AWS18" s="126"/>
      <c r="AWT18" s="126"/>
      <c r="AWU18" s="126"/>
      <c r="AWV18" s="126"/>
      <c r="AWW18" s="126"/>
      <c r="AWX18" s="126"/>
      <c r="AWY18" s="126"/>
      <c r="AWZ18" s="126"/>
      <c r="AXA18" s="126"/>
      <c r="AXB18" s="126"/>
      <c r="AXC18" s="126"/>
      <c r="AXD18" s="126"/>
      <c r="AXE18" s="126"/>
      <c r="AXF18" s="126"/>
      <c r="AXG18" s="126"/>
      <c r="AXH18" s="126"/>
      <c r="AXI18" s="126"/>
      <c r="AXJ18" s="126"/>
      <c r="AXK18" s="126"/>
      <c r="AXL18" s="126"/>
      <c r="AXM18" s="126"/>
      <c r="AXN18" s="126"/>
      <c r="AXO18" s="126"/>
      <c r="AXP18" s="126"/>
      <c r="AXQ18" s="126"/>
      <c r="AXR18" s="126"/>
      <c r="AXS18" s="126"/>
      <c r="AXT18" s="126"/>
      <c r="AXU18" s="126"/>
      <c r="AXV18" s="126"/>
      <c r="AXW18" s="126"/>
      <c r="AXX18" s="126"/>
      <c r="AXY18" s="126"/>
      <c r="AXZ18" s="126"/>
      <c r="AYA18" s="126"/>
      <c r="AYB18" s="126"/>
      <c r="AYC18" s="126"/>
      <c r="AYD18" s="126"/>
      <c r="AYE18" s="126"/>
      <c r="AYF18" s="126"/>
      <c r="AYG18" s="126"/>
      <c r="AYH18" s="126"/>
      <c r="AYI18" s="126"/>
      <c r="AYJ18" s="126"/>
      <c r="AYK18" s="126"/>
      <c r="AYL18" s="126"/>
      <c r="AYM18" s="126"/>
      <c r="AYN18" s="126"/>
      <c r="AYO18" s="126"/>
      <c r="AYP18" s="126"/>
      <c r="AYQ18" s="126"/>
      <c r="AYR18" s="126"/>
      <c r="AYS18" s="126"/>
      <c r="AYT18" s="126"/>
      <c r="AYU18" s="126"/>
      <c r="AYV18" s="126"/>
      <c r="AYW18" s="126"/>
      <c r="AYX18" s="126"/>
      <c r="AYY18" s="126"/>
      <c r="AYZ18" s="126"/>
      <c r="AZA18" s="126"/>
      <c r="AZB18" s="126"/>
      <c r="AZC18" s="126"/>
      <c r="AZD18" s="126"/>
      <c r="AZE18" s="126"/>
      <c r="AZF18" s="126"/>
      <c r="AZG18" s="126"/>
      <c r="AZH18" s="126"/>
      <c r="AZI18" s="126"/>
      <c r="AZJ18" s="126"/>
      <c r="AZK18" s="126"/>
      <c r="AZL18" s="126"/>
      <c r="AZM18" s="126"/>
      <c r="AZN18" s="126"/>
      <c r="AZO18" s="126"/>
      <c r="AZP18" s="126"/>
      <c r="AZQ18" s="126"/>
      <c r="AZR18" s="126"/>
      <c r="AZS18" s="126"/>
      <c r="AZT18" s="126"/>
      <c r="AZU18" s="126"/>
      <c r="AZV18" s="126"/>
      <c r="AZW18" s="126"/>
      <c r="AZX18" s="126"/>
      <c r="AZY18" s="126"/>
      <c r="AZZ18" s="126"/>
      <c r="BAA18" s="126"/>
      <c r="BAB18" s="126"/>
      <c r="BAC18" s="126"/>
      <c r="BAD18" s="126"/>
      <c r="BAE18" s="126"/>
      <c r="BAF18" s="126"/>
      <c r="BAG18" s="126"/>
      <c r="BAH18" s="126"/>
      <c r="BAI18" s="126"/>
      <c r="BAJ18" s="126"/>
      <c r="BAK18" s="126"/>
      <c r="BAL18" s="126"/>
      <c r="BAM18" s="126"/>
      <c r="BAN18" s="126"/>
      <c r="BAO18" s="126"/>
      <c r="BAP18" s="126"/>
      <c r="BAQ18" s="126"/>
      <c r="BAR18" s="126"/>
      <c r="BAS18" s="126"/>
      <c r="BAT18" s="126"/>
      <c r="BAU18" s="126"/>
      <c r="BAV18" s="126"/>
      <c r="BAW18" s="126"/>
      <c r="BAX18" s="126"/>
      <c r="BAY18" s="126"/>
      <c r="BAZ18" s="126"/>
      <c r="BBA18" s="126"/>
      <c r="BBB18" s="126"/>
      <c r="BBC18" s="126"/>
      <c r="BBD18" s="126"/>
      <c r="BBE18" s="126"/>
      <c r="BBF18" s="126"/>
      <c r="BBG18" s="126"/>
      <c r="BBH18" s="126"/>
      <c r="BBI18" s="126"/>
      <c r="BBJ18" s="126"/>
      <c r="BBK18" s="126"/>
      <c r="BBL18" s="126"/>
      <c r="BBM18" s="126"/>
      <c r="BBN18" s="126"/>
      <c r="BBO18" s="126"/>
      <c r="BBP18" s="126"/>
      <c r="BBQ18" s="126"/>
      <c r="BBR18" s="126"/>
      <c r="BBS18" s="126"/>
      <c r="BBT18" s="126"/>
      <c r="BBU18" s="126"/>
      <c r="BBV18" s="126"/>
      <c r="BBW18" s="126"/>
      <c r="BBX18" s="126"/>
      <c r="BBY18" s="126"/>
      <c r="BBZ18" s="126"/>
      <c r="BCA18" s="126"/>
      <c r="BCB18" s="126"/>
      <c r="BCC18" s="126"/>
      <c r="BCD18" s="126"/>
      <c r="BCE18" s="126"/>
      <c r="BCF18" s="126"/>
      <c r="BCG18" s="126"/>
      <c r="BCH18" s="126"/>
      <c r="BCI18" s="126"/>
      <c r="BCJ18" s="126"/>
      <c r="BCK18" s="126"/>
      <c r="BCL18" s="126"/>
      <c r="BCM18" s="126"/>
      <c r="BCN18" s="126"/>
      <c r="BCO18" s="126"/>
      <c r="BCP18" s="126"/>
      <c r="BCQ18" s="126"/>
      <c r="BCR18" s="126"/>
      <c r="BCS18" s="126"/>
      <c r="BCT18" s="126"/>
      <c r="BCU18" s="126"/>
      <c r="BCV18" s="126"/>
      <c r="BCW18" s="126"/>
      <c r="BCX18" s="126"/>
      <c r="BCY18" s="126"/>
      <c r="BCZ18" s="126"/>
      <c r="BDA18" s="126"/>
      <c r="BDB18" s="126"/>
      <c r="BDC18" s="126"/>
      <c r="BDD18" s="126"/>
      <c r="BDE18" s="126"/>
      <c r="BDF18" s="126"/>
      <c r="BDG18" s="126"/>
      <c r="BDH18" s="126"/>
      <c r="BDI18" s="126"/>
      <c r="BDJ18" s="126"/>
      <c r="BDK18" s="126"/>
      <c r="BDL18" s="126"/>
      <c r="BDM18" s="126"/>
      <c r="BDN18" s="126"/>
      <c r="BDO18" s="126"/>
      <c r="BDP18" s="126"/>
      <c r="BDQ18" s="126"/>
      <c r="BDR18" s="126"/>
      <c r="BDS18" s="126"/>
      <c r="BDT18" s="126"/>
      <c r="BDU18" s="126"/>
      <c r="BDV18" s="126"/>
      <c r="BDW18" s="126"/>
      <c r="BDX18" s="126"/>
      <c r="BDY18" s="126"/>
      <c r="BDZ18" s="126"/>
      <c r="BEA18" s="126"/>
      <c r="BEB18" s="126"/>
      <c r="BEC18" s="126"/>
      <c r="BED18" s="126"/>
      <c r="BEE18" s="126"/>
      <c r="BEF18" s="126"/>
      <c r="BEG18" s="126"/>
      <c r="BEH18" s="126"/>
      <c r="BEI18" s="126"/>
      <c r="BEJ18" s="126"/>
      <c r="BEK18" s="126"/>
      <c r="BEL18" s="126"/>
      <c r="BEM18" s="126"/>
      <c r="BEN18" s="126"/>
      <c r="BEO18" s="126"/>
      <c r="BEP18" s="126"/>
      <c r="BEQ18" s="126"/>
      <c r="BER18" s="126"/>
      <c r="BES18" s="126"/>
      <c r="BET18" s="126"/>
      <c r="BEU18" s="126"/>
      <c r="BEV18" s="126"/>
      <c r="BEW18" s="126"/>
      <c r="BEX18" s="126"/>
      <c r="BEY18" s="126"/>
      <c r="BEZ18" s="126"/>
      <c r="BFA18" s="126"/>
      <c r="BFB18" s="126"/>
      <c r="BFC18" s="126"/>
      <c r="BFD18" s="126"/>
      <c r="BFE18" s="126"/>
      <c r="BFF18" s="126"/>
      <c r="BFG18" s="126"/>
      <c r="BFH18" s="126"/>
      <c r="BFI18" s="126"/>
      <c r="BFJ18" s="126"/>
      <c r="BFK18" s="126"/>
      <c r="BFL18" s="126"/>
      <c r="BFM18" s="126"/>
      <c r="BFN18" s="126"/>
      <c r="BFO18" s="126"/>
      <c r="BFP18" s="126"/>
      <c r="BFQ18" s="126"/>
      <c r="BFR18" s="126"/>
      <c r="BFS18" s="126"/>
      <c r="BFT18" s="126"/>
      <c r="BFU18" s="126"/>
      <c r="BFV18" s="126"/>
      <c r="BFW18" s="126"/>
      <c r="BFX18" s="126"/>
      <c r="BFY18" s="126"/>
      <c r="BFZ18" s="126"/>
      <c r="BGA18" s="126"/>
      <c r="BGB18" s="126"/>
      <c r="BGC18" s="126"/>
      <c r="BGD18" s="126"/>
      <c r="BGE18" s="126"/>
      <c r="BGF18" s="126"/>
      <c r="BGG18" s="126"/>
      <c r="BGH18" s="126"/>
      <c r="BGI18" s="126"/>
      <c r="BGJ18" s="126"/>
      <c r="BGK18" s="126"/>
      <c r="BGL18" s="126"/>
      <c r="BGM18" s="126"/>
      <c r="BGN18" s="126"/>
      <c r="BGO18" s="126"/>
      <c r="BGP18" s="126"/>
      <c r="BGQ18" s="126"/>
      <c r="BGR18" s="126"/>
      <c r="BGS18" s="126"/>
      <c r="BGT18" s="126"/>
      <c r="BGU18" s="126"/>
      <c r="BGV18" s="126"/>
      <c r="BGW18" s="126"/>
      <c r="BGX18" s="126"/>
      <c r="BGY18" s="126"/>
      <c r="BGZ18" s="126"/>
      <c r="BHA18" s="126"/>
      <c r="BHB18" s="126"/>
      <c r="BHC18" s="126"/>
      <c r="BHD18" s="126"/>
      <c r="BHE18" s="126"/>
      <c r="BHF18" s="126"/>
      <c r="BHG18" s="126"/>
      <c r="BHH18" s="126"/>
      <c r="BHI18" s="126"/>
      <c r="BHJ18" s="126"/>
      <c r="BHK18" s="126"/>
      <c r="BHL18" s="126"/>
      <c r="BHM18" s="126"/>
      <c r="BHN18" s="126"/>
      <c r="BHO18" s="126"/>
      <c r="BHP18" s="126"/>
      <c r="BHQ18" s="126"/>
      <c r="BHR18" s="126"/>
      <c r="BHS18" s="126"/>
      <c r="BHT18" s="126"/>
      <c r="BHU18" s="126"/>
      <c r="BHV18" s="126"/>
      <c r="BHW18" s="126"/>
      <c r="BHX18" s="126"/>
      <c r="BHY18" s="126"/>
      <c r="BHZ18" s="126"/>
      <c r="BIA18" s="126"/>
      <c r="BIB18" s="126"/>
      <c r="BIC18" s="126"/>
      <c r="BID18" s="126"/>
      <c r="BIE18" s="126"/>
      <c r="BIF18" s="126"/>
      <c r="BIG18" s="126"/>
      <c r="BIH18" s="126"/>
      <c r="BII18" s="126"/>
      <c r="BIJ18" s="126"/>
      <c r="BIK18" s="126"/>
      <c r="BIL18" s="126"/>
      <c r="BIM18" s="126"/>
      <c r="BIN18" s="126"/>
      <c r="BIO18" s="126"/>
      <c r="BIP18" s="126"/>
      <c r="BIQ18" s="126"/>
      <c r="BIR18" s="126"/>
      <c r="BIS18" s="126"/>
      <c r="BIT18" s="126"/>
      <c r="BIU18" s="126"/>
      <c r="BIV18" s="126"/>
      <c r="BIW18" s="126"/>
      <c r="BIX18" s="126"/>
      <c r="BIY18" s="126"/>
      <c r="BIZ18" s="126"/>
      <c r="BJA18" s="126"/>
      <c r="BJB18" s="126"/>
      <c r="BJC18" s="126"/>
      <c r="BJD18" s="126"/>
      <c r="BJE18" s="126"/>
      <c r="BJF18" s="126"/>
      <c r="BJG18" s="126"/>
      <c r="BJH18" s="126"/>
      <c r="BJI18" s="126"/>
      <c r="BJJ18" s="126"/>
      <c r="BJK18" s="126"/>
      <c r="BJL18" s="126"/>
      <c r="BJM18" s="126"/>
      <c r="BJN18" s="126"/>
      <c r="BJO18" s="126"/>
      <c r="BJP18" s="126"/>
      <c r="BJQ18" s="126"/>
      <c r="BJR18" s="126"/>
      <c r="BJS18" s="126"/>
      <c r="BJT18" s="126"/>
      <c r="BJU18" s="126"/>
      <c r="BJV18" s="126"/>
      <c r="BJW18" s="126"/>
      <c r="BJX18" s="126"/>
      <c r="BJY18" s="126"/>
      <c r="BJZ18" s="126"/>
      <c r="BKA18" s="126"/>
      <c r="BKB18" s="126"/>
      <c r="BKC18" s="126"/>
      <c r="BKD18" s="126"/>
      <c r="BKE18" s="126"/>
      <c r="BKF18" s="126"/>
      <c r="BKG18" s="126"/>
      <c r="BKH18" s="126"/>
      <c r="BKI18" s="126"/>
      <c r="BKJ18" s="126"/>
      <c r="BKK18" s="126"/>
      <c r="BKL18" s="126"/>
      <c r="BKM18" s="126"/>
      <c r="BKN18" s="126"/>
      <c r="BKO18" s="126"/>
      <c r="BKP18" s="126"/>
      <c r="BKQ18" s="126"/>
      <c r="BKR18" s="126"/>
      <c r="BKS18" s="126"/>
      <c r="BKT18" s="126"/>
      <c r="BKU18" s="126"/>
      <c r="BKV18" s="126"/>
      <c r="BKW18" s="126"/>
      <c r="BKX18" s="126"/>
      <c r="BKY18" s="126"/>
      <c r="BKZ18" s="126"/>
      <c r="BLA18" s="126"/>
      <c r="BLB18" s="126"/>
      <c r="BLC18" s="126"/>
      <c r="BLD18" s="126"/>
      <c r="BLE18" s="126"/>
      <c r="BLF18" s="126"/>
      <c r="BLG18" s="126"/>
      <c r="BLH18" s="126"/>
      <c r="BLI18" s="126"/>
      <c r="BLJ18" s="126"/>
      <c r="BLK18" s="126"/>
      <c r="BLL18" s="126"/>
      <c r="BLM18" s="126"/>
      <c r="BLN18" s="126"/>
      <c r="BLO18" s="126"/>
      <c r="BLP18" s="126"/>
      <c r="BLQ18" s="126"/>
      <c r="BLR18" s="126"/>
      <c r="BLS18" s="126"/>
      <c r="BLT18" s="126"/>
      <c r="BLU18" s="126"/>
      <c r="BLV18" s="126"/>
      <c r="BLW18" s="126"/>
      <c r="BLX18" s="126"/>
      <c r="BLY18" s="126"/>
      <c r="BLZ18" s="126"/>
      <c r="BMA18" s="126"/>
      <c r="BMB18" s="126"/>
      <c r="BMC18" s="126"/>
      <c r="BMD18" s="126"/>
      <c r="BME18" s="126"/>
      <c r="BMF18" s="126"/>
      <c r="BMG18" s="126"/>
      <c r="BMH18" s="126"/>
      <c r="BMI18" s="126"/>
      <c r="BMJ18" s="126"/>
      <c r="BMK18" s="126"/>
      <c r="BML18" s="126"/>
      <c r="BMM18" s="126"/>
      <c r="BMN18" s="126"/>
      <c r="BMO18" s="126"/>
      <c r="BMP18" s="126"/>
      <c r="BMQ18" s="126"/>
      <c r="BMR18" s="126"/>
      <c r="BMS18" s="126"/>
      <c r="BMT18" s="126"/>
      <c r="BMU18" s="126"/>
      <c r="BMV18" s="126"/>
      <c r="BMW18" s="126"/>
      <c r="BMX18" s="126"/>
      <c r="BMY18" s="126"/>
      <c r="BMZ18" s="126"/>
      <c r="BNA18" s="126"/>
      <c r="BNB18" s="126"/>
      <c r="BNC18" s="126"/>
      <c r="BND18" s="126"/>
      <c r="BNE18" s="126"/>
      <c r="BNF18" s="126"/>
      <c r="BNG18" s="126"/>
      <c r="BNH18" s="126"/>
      <c r="BNI18" s="126"/>
      <c r="BNJ18" s="126"/>
      <c r="BNK18" s="126"/>
      <c r="BNL18" s="126"/>
      <c r="BNM18" s="126"/>
      <c r="BNN18" s="126"/>
      <c r="BNO18" s="126"/>
      <c r="BNP18" s="126"/>
      <c r="BNQ18" s="126"/>
      <c r="BNR18" s="126"/>
      <c r="BNS18" s="126"/>
      <c r="BNT18" s="126"/>
      <c r="BNU18" s="126"/>
      <c r="BNV18" s="126"/>
      <c r="BNW18" s="126"/>
      <c r="BNX18" s="126"/>
      <c r="BNY18" s="126"/>
      <c r="BNZ18" s="126"/>
      <c r="BOA18" s="126"/>
      <c r="BOB18" s="126"/>
      <c r="BOC18" s="126"/>
      <c r="BOD18" s="126"/>
      <c r="BOE18" s="126"/>
      <c r="BOF18" s="126"/>
      <c r="BOG18" s="126"/>
      <c r="BOH18" s="126"/>
      <c r="BOI18" s="126"/>
      <c r="BOJ18" s="126"/>
      <c r="BOK18" s="126"/>
      <c r="BOL18" s="126"/>
      <c r="BOM18" s="126"/>
      <c r="BON18" s="126"/>
      <c r="BOO18" s="126"/>
      <c r="BOP18" s="126"/>
      <c r="BOQ18" s="126"/>
      <c r="BOR18" s="126"/>
      <c r="BOS18" s="126"/>
      <c r="BOT18" s="126"/>
      <c r="BOU18" s="126"/>
      <c r="BOV18" s="126"/>
      <c r="BOW18" s="126"/>
      <c r="BOX18" s="126"/>
      <c r="BOY18" s="126"/>
      <c r="BOZ18" s="126"/>
      <c r="BPA18" s="126"/>
      <c r="BPB18" s="126"/>
      <c r="BPC18" s="126"/>
      <c r="BPD18" s="126"/>
      <c r="BPE18" s="126"/>
      <c r="BPF18" s="126"/>
      <c r="BPG18" s="126"/>
      <c r="BPH18" s="126"/>
      <c r="BPI18" s="126"/>
      <c r="BPJ18" s="126"/>
      <c r="BPK18" s="126"/>
      <c r="BPL18" s="126"/>
      <c r="BPM18" s="126"/>
      <c r="BPN18" s="126"/>
      <c r="BPO18" s="126"/>
      <c r="BPP18" s="126"/>
      <c r="BPQ18" s="126"/>
      <c r="BPR18" s="126"/>
      <c r="BPS18" s="126"/>
      <c r="BPT18" s="126"/>
      <c r="BPU18" s="126"/>
      <c r="BPV18" s="126"/>
      <c r="BPW18" s="126"/>
      <c r="BPX18" s="126"/>
      <c r="BPY18" s="126"/>
      <c r="BPZ18" s="126"/>
      <c r="BQA18" s="126"/>
      <c r="BQB18" s="126"/>
      <c r="BQC18" s="126"/>
      <c r="BQD18" s="126"/>
      <c r="BQE18" s="126"/>
      <c r="BQF18" s="126"/>
      <c r="BQG18" s="126"/>
      <c r="BQH18" s="126"/>
      <c r="BQI18" s="126"/>
      <c r="BQJ18" s="126"/>
      <c r="BQK18" s="126"/>
      <c r="BQL18" s="126"/>
      <c r="BQM18" s="126"/>
      <c r="BQN18" s="126"/>
      <c r="BQO18" s="126"/>
      <c r="BQP18" s="126"/>
      <c r="BQQ18" s="126"/>
      <c r="BQR18" s="126"/>
      <c r="BQS18" s="126"/>
      <c r="BQT18" s="126"/>
      <c r="BQU18" s="126"/>
      <c r="BQV18" s="126"/>
      <c r="BQW18" s="126"/>
      <c r="BQX18" s="126"/>
      <c r="BQY18" s="126"/>
      <c r="BQZ18" s="126"/>
      <c r="BRA18" s="126"/>
      <c r="BRB18" s="126"/>
      <c r="BRC18" s="126"/>
      <c r="BRD18" s="126"/>
      <c r="BRE18" s="126"/>
      <c r="BRF18" s="126"/>
      <c r="BRG18" s="126"/>
      <c r="BRH18" s="126"/>
      <c r="BRI18" s="126"/>
      <c r="BRJ18" s="126"/>
      <c r="BRK18" s="126"/>
      <c r="BRL18" s="126"/>
      <c r="BRM18" s="126"/>
      <c r="BRN18" s="126"/>
      <c r="BRO18" s="126"/>
      <c r="BRP18" s="126"/>
      <c r="BRQ18" s="126"/>
      <c r="BRR18" s="126"/>
      <c r="BRS18" s="126"/>
      <c r="BRT18" s="126"/>
      <c r="BRU18" s="126"/>
      <c r="BRV18" s="126"/>
      <c r="BRW18" s="126"/>
      <c r="BRX18" s="126"/>
      <c r="BRY18" s="126"/>
      <c r="BRZ18" s="126"/>
      <c r="BSA18" s="126"/>
      <c r="BSB18" s="126"/>
      <c r="BSC18" s="126"/>
      <c r="BSD18" s="126"/>
      <c r="BSE18" s="126"/>
      <c r="BSF18" s="126"/>
      <c r="BSG18" s="126"/>
      <c r="BSH18" s="126"/>
      <c r="BSI18" s="126"/>
      <c r="BSJ18" s="126"/>
      <c r="BSK18" s="126"/>
      <c r="BSL18" s="126"/>
      <c r="BSM18" s="126"/>
      <c r="BSN18" s="126"/>
      <c r="BSO18" s="126"/>
      <c r="BSP18" s="126"/>
      <c r="BSQ18" s="126"/>
      <c r="BSR18" s="126"/>
      <c r="BSS18" s="126"/>
      <c r="BST18" s="126"/>
      <c r="BSU18" s="126"/>
      <c r="BSV18" s="126"/>
      <c r="BSW18" s="126"/>
      <c r="BSX18" s="126"/>
      <c r="BSY18" s="126"/>
      <c r="BSZ18" s="126"/>
      <c r="BTA18" s="126"/>
      <c r="BTB18" s="126"/>
      <c r="BTC18" s="126"/>
      <c r="BTD18" s="126"/>
      <c r="BTE18" s="126"/>
      <c r="BTF18" s="126"/>
      <c r="BTG18" s="126"/>
      <c r="BTH18" s="126"/>
      <c r="BTI18" s="126"/>
      <c r="BTJ18" s="126"/>
      <c r="BTK18" s="126"/>
      <c r="BTL18" s="126"/>
      <c r="BTM18" s="126"/>
      <c r="BTN18" s="126"/>
      <c r="BTO18" s="126"/>
      <c r="BTP18" s="126"/>
      <c r="BTQ18" s="126"/>
      <c r="BTR18" s="126"/>
      <c r="BTS18" s="126"/>
      <c r="BTT18" s="126"/>
      <c r="BTU18" s="126"/>
      <c r="BTV18" s="126"/>
      <c r="BTW18" s="126"/>
      <c r="BTX18" s="126"/>
      <c r="BTY18" s="126"/>
      <c r="BTZ18" s="126"/>
      <c r="BUA18" s="126"/>
      <c r="BUB18" s="126"/>
      <c r="BUC18" s="126"/>
      <c r="BUD18" s="126"/>
      <c r="BUE18" s="126"/>
      <c r="BUF18" s="126"/>
      <c r="BUG18" s="126"/>
      <c r="BUH18" s="126"/>
      <c r="BUI18" s="126"/>
      <c r="BUJ18" s="126"/>
      <c r="BUK18" s="126"/>
      <c r="BUL18" s="126"/>
      <c r="BUM18" s="126"/>
      <c r="BUN18" s="126"/>
      <c r="BUO18" s="126"/>
      <c r="BUP18" s="126"/>
      <c r="BUQ18" s="126"/>
      <c r="BUR18" s="126"/>
      <c r="BUS18" s="126"/>
      <c r="BUT18" s="126"/>
      <c r="BUU18" s="126"/>
      <c r="BUV18" s="126"/>
      <c r="BUW18" s="126"/>
      <c r="BUX18" s="126"/>
      <c r="BUY18" s="126"/>
      <c r="BUZ18" s="126"/>
      <c r="BVA18" s="126"/>
      <c r="BVB18" s="126"/>
      <c r="BVC18" s="126"/>
      <c r="BVD18" s="126"/>
      <c r="BVE18" s="126"/>
      <c r="BVF18" s="126"/>
      <c r="BVG18" s="126"/>
      <c r="BVH18" s="126"/>
      <c r="BVI18" s="126"/>
      <c r="BVJ18" s="126"/>
      <c r="BVK18" s="126"/>
      <c r="BVL18" s="126"/>
      <c r="BVM18" s="126"/>
      <c r="BVN18" s="126"/>
      <c r="BVO18" s="126"/>
      <c r="BVP18" s="126"/>
      <c r="BVQ18" s="126"/>
      <c r="BVR18" s="126"/>
      <c r="BVS18" s="126"/>
      <c r="BVT18" s="126"/>
      <c r="BVU18" s="126"/>
      <c r="BVV18" s="126"/>
      <c r="BVW18" s="126"/>
      <c r="BVX18" s="126"/>
      <c r="BVY18" s="126"/>
      <c r="BVZ18" s="126"/>
      <c r="BWA18" s="126"/>
      <c r="BWB18" s="126"/>
      <c r="BWC18" s="126"/>
      <c r="BWD18" s="126"/>
      <c r="BWE18" s="126"/>
      <c r="BWF18" s="126"/>
      <c r="BWG18" s="126"/>
      <c r="BWH18" s="126"/>
      <c r="BWI18" s="126"/>
      <c r="BWJ18" s="126"/>
      <c r="BWK18" s="126"/>
      <c r="BWL18" s="126"/>
      <c r="BWM18" s="126"/>
      <c r="BWN18" s="126"/>
      <c r="BWO18" s="126"/>
      <c r="BWP18" s="126"/>
      <c r="BWQ18" s="126"/>
      <c r="BWR18" s="126"/>
      <c r="BWS18" s="126"/>
      <c r="BWT18" s="126"/>
      <c r="BWU18" s="126"/>
      <c r="BWV18" s="126"/>
      <c r="BWW18" s="126"/>
      <c r="BWX18" s="126"/>
      <c r="BWY18" s="126"/>
      <c r="BWZ18" s="126"/>
      <c r="BXA18" s="126"/>
      <c r="BXB18" s="126"/>
      <c r="BXC18" s="126"/>
      <c r="BXD18" s="126"/>
      <c r="BXE18" s="126"/>
      <c r="BXF18" s="126"/>
      <c r="BXG18" s="126"/>
      <c r="BXH18" s="126"/>
      <c r="BXI18" s="126"/>
      <c r="BXJ18" s="126"/>
      <c r="BXK18" s="126"/>
      <c r="BXL18" s="126"/>
      <c r="BXM18" s="126"/>
      <c r="BXN18" s="126"/>
      <c r="BXO18" s="126"/>
      <c r="BXP18" s="126"/>
      <c r="BXQ18" s="126"/>
      <c r="BXR18" s="126"/>
      <c r="BXS18" s="126"/>
      <c r="BXT18" s="126"/>
      <c r="BXU18" s="126"/>
      <c r="BXV18" s="126"/>
      <c r="BXW18" s="126"/>
      <c r="BXX18" s="126"/>
      <c r="BXY18" s="126"/>
      <c r="BXZ18" s="126"/>
      <c r="BYA18" s="126"/>
      <c r="BYB18" s="126"/>
      <c r="BYC18" s="126"/>
      <c r="BYD18" s="126"/>
      <c r="BYE18" s="126"/>
      <c r="BYF18" s="126"/>
      <c r="BYG18" s="126"/>
      <c r="BYH18" s="126"/>
      <c r="BYI18" s="126"/>
      <c r="BYJ18" s="126"/>
      <c r="BYK18" s="126"/>
      <c r="BYL18" s="126"/>
      <c r="BYM18" s="126"/>
      <c r="BYN18" s="126"/>
      <c r="BYO18" s="126"/>
      <c r="BYP18" s="126"/>
      <c r="BYQ18" s="126"/>
      <c r="BYR18" s="126"/>
      <c r="BYS18" s="126"/>
      <c r="BYT18" s="126"/>
      <c r="BYU18" s="126"/>
      <c r="BYV18" s="126"/>
      <c r="BYW18" s="126"/>
      <c r="BYX18" s="126"/>
      <c r="BYY18" s="126"/>
      <c r="BYZ18" s="126"/>
      <c r="BZA18" s="126"/>
      <c r="BZB18" s="126"/>
      <c r="BZC18" s="126"/>
      <c r="BZD18" s="126"/>
      <c r="BZE18" s="126"/>
      <c r="BZF18" s="126"/>
      <c r="BZG18" s="126"/>
      <c r="BZH18" s="126"/>
      <c r="BZI18" s="126"/>
      <c r="BZJ18" s="126"/>
      <c r="BZK18" s="126"/>
      <c r="BZL18" s="126"/>
      <c r="BZM18" s="126"/>
      <c r="BZN18" s="126"/>
      <c r="BZO18" s="126"/>
      <c r="BZP18" s="126"/>
      <c r="BZQ18" s="126"/>
      <c r="BZR18" s="126"/>
      <c r="BZS18" s="126"/>
      <c r="BZT18" s="126"/>
      <c r="BZU18" s="126"/>
      <c r="BZV18" s="126"/>
      <c r="BZW18" s="126"/>
      <c r="BZX18" s="126"/>
      <c r="BZY18" s="126"/>
      <c r="BZZ18" s="126"/>
      <c r="CAA18" s="126"/>
      <c r="CAB18" s="126"/>
      <c r="CAC18" s="126"/>
      <c r="CAD18" s="126"/>
      <c r="CAE18" s="126"/>
      <c r="CAF18" s="126"/>
      <c r="CAG18" s="126"/>
      <c r="CAH18" s="126"/>
      <c r="CAI18" s="126"/>
      <c r="CAJ18" s="126"/>
      <c r="CAK18" s="126"/>
      <c r="CAL18" s="126"/>
      <c r="CAM18" s="126"/>
      <c r="CAN18" s="126"/>
      <c r="CAO18" s="126"/>
      <c r="CAP18" s="126"/>
      <c r="CAQ18" s="126"/>
      <c r="CAR18" s="126"/>
      <c r="CAS18" s="126"/>
      <c r="CAT18" s="126"/>
      <c r="CAU18" s="126"/>
      <c r="CAV18" s="126"/>
      <c r="CAW18" s="126"/>
      <c r="CAX18" s="126"/>
      <c r="CAY18" s="126"/>
      <c r="CAZ18" s="126"/>
      <c r="CBA18" s="126"/>
      <c r="CBB18" s="126"/>
      <c r="CBC18" s="126"/>
      <c r="CBD18" s="126"/>
      <c r="CBE18" s="126"/>
      <c r="CBF18" s="126"/>
      <c r="CBG18" s="126"/>
      <c r="CBH18" s="126"/>
      <c r="CBI18" s="126"/>
      <c r="CBJ18" s="126"/>
      <c r="CBK18" s="126"/>
      <c r="CBL18" s="126"/>
      <c r="CBM18" s="126"/>
      <c r="CBN18" s="126"/>
      <c r="CBO18" s="126"/>
      <c r="CBP18" s="126"/>
      <c r="CBQ18" s="126"/>
      <c r="CBR18" s="126"/>
      <c r="CBS18" s="126"/>
      <c r="CBT18" s="126"/>
      <c r="CBU18" s="126"/>
      <c r="CBV18" s="126"/>
      <c r="CBW18" s="126"/>
      <c r="CBX18" s="126"/>
      <c r="CBY18" s="126"/>
      <c r="CBZ18" s="126"/>
      <c r="CCA18" s="126"/>
      <c r="CCB18" s="126"/>
      <c r="CCC18" s="126"/>
      <c r="CCD18" s="126"/>
      <c r="CCE18" s="126"/>
      <c r="CCF18" s="126"/>
      <c r="CCG18" s="126"/>
      <c r="CCH18" s="126"/>
      <c r="CCI18" s="126"/>
      <c r="CCJ18" s="126"/>
      <c r="CCK18" s="126"/>
      <c r="CCL18" s="126"/>
      <c r="CCM18" s="126"/>
      <c r="CCN18" s="126"/>
      <c r="CCO18" s="126"/>
      <c r="CCP18" s="126"/>
      <c r="CCQ18" s="126"/>
      <c r="CCR18" s="126"/>
      <c r="CCS18" s="126"/>
      <c r="CCT18" s="126"/>
      <c r="CCU18" s="126"/>
      <c r="CCV18" s="126"/>
      <c r="CCW18" s="126"/>
      <c r="CCX18" s="126"/>
      <c r="CCY18" s="126"/>
      <c r="CCZ18" s="126"/>
      <c r="CDA18" s="126"/>
      <c r="CDB18" s="126"/>
      <c r="CDC18" s="126"/>
      <c r="CDD18" s="126"/>
      <c r="CDE18" s="126"/>
      <c r="CDF18" s="126"/>
      <c r="CDG18" s="126"/>
      <c r="CDH18" s="126"/>
      <c r="CDI18" s="126"/>
      <c r="CDJ18" s="126"/>
      <c r="CDK18" s="126"/>
      <c r="CDL18" s="126"/>
      <c r="CDM18" s="126"/>
      <c r="CDN18" s="126"/>
      <c r="CDO18" s="126"/>
      <c r="CDP18" s="126"/>
      <c r="CDQ18" s="126"/>
      <c r="CDR18" s="126"/>
      <c r="CDS18" s="126"/>
      <c r="CDT18" s="126"/>
      <c r="CDU18" s="126"/>
      <c r="CDV18" s="126"/>
      <c r="CDW18" s="126"/>
      <c r="CDX18" s="126"/>
      <c r="CDY18" s="126"/>
      <c r="CDZ18" s="126"/>
      <c r="CEA18" s="126"/>
      <c r="CEB18" s="126"/>
      <c r="CEC18" s="126"/>
      <c r="CED18" s="126"/>
      <c r="CEE18" s="126"/>
      <c r="CEF18" s="126"/>
      <c r="CEG18" s="126"/>
      <c r="CEH18" s="126"/>
      <c r="CEI18" s="126"/>
      <c r="CEJ18" s="126"/>
      <c r="CEK18" s="126"/>
      <c r="CEL18" s="126"/>
      <c r="CEM18" s="126"/>
      <c r="CEN18" s="126"/>
      <c r="CEO18" s="126"/>
      <c r="CEP18" s="126"/>
      <c r="CEQ18" s="126"/>
      <c r="CER18" s="126"/>
      <c r="CES18" s="126"/>
      <c r="CET18" s="126"/>
      <c r="CEU18" s="126"/>
      <c r="CEV18" s="126"/>
      <c r="CEW18" s="126"/>
      <c r="CEX18" s="126"/>
      <c r="CEY18" s="126"/>
      <c r="CEZ18" s="126"/>
      <c r="CFA18" s="126"/>
      <c r="CFB18" s="126"/>
      <c r="CFC18" s="126"/>
      <c r="CFD18" s="126"/>
      <c r="CFE18" s="126"/>
      <c r="CFF18" s="126"/>
      <c r="CFG18" s="126"/>
      <c r="CFH18" s="126"/>
      <c r="CFI18" s="126"/>
      <c r="CFJ18" s="126"/>
      <c r="CFK18" s="126"/>
      <c r="CFL18" s="126"/>
      <c r="CFM18" s="126"/>
      <c r="CFN18" s="126"/>
      <c r="CFO18" s="126"/>
      <c r="CFP18" s="126"/>
      <c r="CFQ18" s="126"/>
      <c r="CFR18" s="126"/>
      <c r="CFS18" s="126"/>
      <c r="CFT18" s="126"/>
      <c r="CFU18" s="126"/>
      <c r="CFV18" s="126"/>
      <c r="CFW18" s="126"/>
      <c r="CFX18" s="126"/>
      <c r="CFY18" s="126"/>
      <c r="CFZ18" s="126"/>
      <c r="CGA18" s="126"/>
      <c r="CGB18" s="126"/>
      <c r="CGC18" s="126"/>
      <c r="CGD18" s="126"/>
      <c r="CGE18" s="126"/>
      <c r="CGF18" s="126"/>
      <c r="CGG18" s="126"/>
      <c r="CGH18" s="126"/>
      <c r="CGI18" s="126"/>
      <c r="CGJ18" s="126"/>
      <c r="CGK18" s="126"/>
      <c r="CGL18" s="126"/>
      <c r="CGM18" s="126"/>
      <c r="CGN18" s="126"/>
      <c r="CGO18" s="126"/>
      <c r="CGP18" s="126"/>
      <c r="CGQ18" s="126"/>
      <c r="CGR18" s="126"/>
      <c r="CGS18" s="126"/>
      <c r="CGT18" s="126"/>
      <c r="CGU18" s="126"/>
      <c r="CGV18" s="126"/>
      <c r="CGW18" s="126"/>
      <c r="CGX18" s="126"/>
      <c r="CGY18" s="126"/>
      <c r="CGZ18" s="126"/>
      <c r="CHA18" s="126"/>
      <c r="CHB18" s="126"/>
      <c r="CHC18" s="126"/>
      <c r="CHD18" s="126"/>
      <c r="CHE18" s="126"/>
      <c r="CHF18" s="126"/>
      <c r="CHG18" s="126"/>
      <c r="CHH18" s="126"/>
      <c r="CHI18" s="126"/>
      <c r="CHJ18" s="126"/>
      <c r="CHK18" s="126"/>
      <c r="CHL18" s="126"/>
      <c r="CHM18" s="126"/>
      <c r="CHN18" s="126"/>
      <c r="CHO18" s="126"/>
      <c r="CHP18" s="126"/>
      <c r="CHQ18" s="126"/>
      <c r="CHR18" s="126"/>
      <c r="CHS18" s="126"/>
      <c r="CHT18" s="126"/>
      <c r="CHU18" s="126"/>
      <c r="CHV18" s="126"/>
      <c r="CHW18" s="126"/>
      <c r="CHX18" s="126"/>
      <c r="CHY18" s="126"/>
      <c r="CHZ18" s="126"/>
      <c r="CIA18" s="126"/>
      <c r="CIB18" s="126"/>
      <c r="CIC18" s="126"/>
      <c r="CID18" s="126"/>
      <c r="CIE18" s="126"/>
      <c r="CIF18" s="126"/>
      <c r="CIG18" s="126"/>
      <c r="CIH18" s="126"/>
      <c r="CII18" s="126"/>
      <c r="CIJ18" s="126"/>
      <c r="CIK18" s="126"/>
      <c r="CIL18" s="126"/>
      <c r="CIM18" s="126"/>
      <c r="CIN18" s="126"/>
      <c r="CIO18" s="126"/>
      <c r="CIP18" s="126"/>
      <c r="CIQ18" s="126"/>
      <c r="CIR18" s="126"/>
      <c r="CIS18" s="126"/>
      <c r="CIT18" s="126"/>
      <c r="CIU18" s="126"/>
      <c r="CIV18" s="126"/>
      <c r="CIW18" s="126"/>
      <c r="CIX18" s="126"/>
      <c r="CIY18" s="126"/>
      <c r="CIZ18" s="126"/>
      <c r="CJA18" s="126"/>
      <c r="CJB18" s="126"/>
      <c r="CJC18" s="126"/>
      <c r="CJD18" s="126"/>
      <c r="CJE18" s="126"/>
      <c r="CJF18" s="126"/>
      <c r="CJG18" s="126"/>
      <c r="CJH18" s="126"/>
      <c r="CJI18" s="126"/>
      <c r="CJJ18" s="126"/>
      <c r="CJK18" s="126"/>
      <c r="CJL18" s="126"/>
      <c r="CJM18" s="126"/>
      <c r="CJN18" s="126"/>
      <c r="CJO18" s="126"/>
      <c r="CJP18" s="126"/>
      <c r="CJQ18" s="126"/>
      <c r="CJR18" s="126"/>
      <c r="CJS18" s="126"/>
      <c r="CJT18" s="126"/>
      <c r="CJU18" s="126"/>
      <c r="CJV18" s="126"/>
      <c r="CJW18" s="126"/>
      <c r="CJX18" s="126"/>
      <c r="CJY18" s="126"/>
      <c r="CJZ18" s="126"/>
      <c r="CKA18" s="126"/>
      <c r="CKB18" s="126"/>
      <c r="CKC18" s="126"/>
      <c r="CKD18" s="126"/>
      <c r="CKE18" s="126"/>
      <c r="CKF18" s="126"/>
      <c r="CKG18" s="126"/>
      <c r="CKH18" s="126"/>
      <c r="CKI18" s="126"/>
      <c r="CKJ18" s="126"/>
      <c r="CKK18" s="126"/>
      <c r="CKL18" s="126"/>
      <c r="CKM18" s="126"/>
      <c r="CKN18" s="126"/>
      <c r="CKO18" s="126"/>
      <c r="CKP18" s="126"/>
      <c r="CKQ18" s="126"/>
      <c r="CKR18" s="126"/>
      <c r="CKS18" s="126"/>
      <c r="CKT18" s="126"/>
      <c r="CKU18" s="126"/>
      <c r="CKV18" s="126"/>
      <c r="CKW18" s="126"/>
      <c r="CKX18" s="126"/>
      <c r="CKY18" s="126"/>
      <c r="CKZ18" s="126"/>
      <c r="CLA18" s="126"/>
      <c r="CLB18" s="126"/>
      <c r="CLC18" s="126"/>
      <c r="CLD18" s="126"/>
      <c r="CLE18" s="126"/>
      <c r="CLF18" s="126"/>
      <c r="CLG18" s="126"/>
      <c r="CLH18" s="126"/>
      <c r="CLI18" s="126"/>
      <c r="CLJ18" s="126"/>
      <c r="CLK18" s="126"/>
      <c r="CLL18" s="126"/>
      <c r="CLM18" s="126"/>
      <c r="CLN18" s="126"/>
      <c r="CLO18" s="126"/>
      <c r="CLP18" s="126"/>
      <c r="CLQ18" s="126"/>
      <c r="CLR18" s="126"/>
      <c r="CLS18" s="126"/>
      <c r="CLT18" s="126"/>
      <c r="CLU18" s="126"/>
      <c r="CLV18" s="126"/>
      <c r="CLW18" s="126"/>
      <c r="CLX18" s="126"/>
      <c r="CLY18" s="126"/>
      <c r="CLZ18" s="126"/>
      <c r="CMA18" s="126"/>
      <c r="CMB18" s="126"/>
      <c r="CMC18" s="126"/>
      <c r="CMD18" s="126"/>
      <c r="CME18" s="126"/>
      <c r="CMF18" s="126"/>
      <c r="CMG18" s="126"/>
      <c r="CMH18" s="126"/>
      <c r="CMI18" s="126"/>
      <c r="CMJ18" s="126"/>
      <c r="CMK18" s="126"/>
      <c r="CML18" s="126"/>
      <c r="CMM18" s="126"/>
      <c r="CMN18" s="126"/>
      <c r="CMO18" s="126"/>
      <c r="CMP18" s="126"/>
      <c r="CMQ18" s="126"/>
      <c r="CMR18" s="126"/>
      <c r="CMS18" s="126"/>
      <c r="CMT18" s="126"/>
      <c r="CMU18" s="126"/>
      <c r="CMV18" s="126"/>
      <c r="CMW18" s="126"/>
      <c r="CMX18" s="126"/>
      <c r="CMY18" s="126"/>
      <c r="CMZ18" s="126"/>
      <c r="CNA18" s="126"/>
      <c r="CNB18" s="126"/>
      <c r="CNC18" s="126"/>
      <c r="CND18" s="126"/>
      <c r="CNE18" s="126"/>
      <c r="CNF18" s="126"/>
      <c r="CNG18" s="126"/>
      <c r="CNH18" s="126"/>
      <c r="CNI18" s="126"/>
      <c r="CNJ18" s="126"/>
      <c r="CNK18" s="126"/>
      <c r="CNL18" s="126"/>
      <c r="CNM18" s="126"/>
      <c r="CNN18" s="126"/>
      <c r="CNO18" s="126"/>
      <c r="CNP18" s="126"/>
      <c r="CNQ18" s="126"/>
      <c r="CNR18" s="126"/>
      <c r="CNS18" s="126"/>
      <c r="CNT18" s="126"/>
      <c r="CNU18" s="126"/>
      <c r="CNV18" s="126"/>
      <c r="CNW18" s="126"/>
      <c r="CNX18" s="126"/>
      <c r="CNY18" s="126"/>
      <c r="CNZ18" s="126"/>
      <c r="COA18" s="126"/>
      <c r="COB18" s="126"/>
      <c r="COC18" s="126"/>
      <c r="COD18" s="126"/>
      <c r="COE18" s="126"/>
      <c r="COF18" s="126"/>
      <c r="COG18" s="126"/>
      <c r="COH18" s="126"/>
      <c r="COI18" s="126"/>
      <c r="COJ18" s="126"/>
      <c r="COK18" s="126"/>
      <c r="COL18" s="126"/>
      <c r="COM18" s="126"/>
      <c r="CON18" s="126"/>
      <c r="COO18" s="126"/>
      <c r="COP18" s="126"/>
      <c r="COQ18" s="126"/>
      <c r="COR18" s="126"/>
      <c r="COS18" s="126"/>
      <c r="COT18" s="126"/>
      <c r="COU18" s="126"/>
      <c r="COV18" s="126"/>
      <c r="COW18" s="126"/>
      <c r="COX18" s="126"/>
      <c r="COY18" s="126"/>
      <c r="COZ18" s="126"/>
      <c r="CPA18" s="126"/>
      <c r="CPB18" s="126"/>
      <c r="CPC18" s="126"/>
      <c r="CPD18" s="126"/>
      <c r="CPE18" s="126"/>
      <c r="CPF18" s="126"/>
      <c r="CPG18" s="126"/>
      <c r="CPH18" s="126"/>
      <c r="CPI18" s="126"/>
      <c r="CPJ18" s="126"/>
      <c r="CPK18" s="126"/>
      <c r="CPL18" s="126"/>
      <c r="CPM18" s="126"/>
      <c r="CPN18" s="126"/>
      <c r="CPO18" s="126"/>
      <c r="CPP18" s="126"/>
      <c r="CPQ18" s="126"/>
      <c r="CPR18" s="126"/>
      <c r="CPS18" s="126"/>
      <c r="CPT18" s="126"/>
      <c r="CPU18" s="126"/>
      <c r="CPV18" s="126"/>
      <c r="CPW18" s="126"/>
      <c r="CPX18" s="126"/>
      <c r="CPY18" s="126"/>
      <c r="CPZ18" s="126"/>
      <c r="CQA18" s="126"/>
      <c r="CQB18" s="126"/>
      <c r="CQC18" s="126"/>
      <c r="CQD18" s="126"/>
      <c r="CQE18" s="126"/>
      <c r="CQF18" s="126"/>
      <c r="CQG18" s="126"/>
      <c r="CQH18" s="126"/>
      <c r="CQI18" s="126"/>
      <c r="CQJ18" s="126"/>
      <c r="CQK18" s="126"/>
      <c r="CQL18" s="126"/>
      <c r="CQM18" s="126"/>
      <c r="CQN18" s="126"/>
      <c r="CQO18" s="126"/>
      <c r="CQP18" s="126"/>
      <c r="CQQ18" s="126"/>
      <c r="CQR18" s="126"/>
      <c r="CQS18" s="126"/>
      <c r="CQT18" s="126"/>
      <c r="CQU18" s="126"/>
      <c r="CQV18" s="126"/>
      <c r="CQW18" s="126"/>
      <c r="CQX18" s="126"/>
      <c r="CQY18" s="126"/>
      <c r="CQZ18" s="126"/>
      <c r="CRA18" s="126"/>
      <c r="CRB18" s="126"/>
      <c r="CRC18" s="126"/>
      <c r="CRD18" s="126"/>
      <c r="CRE18" s="126"/>
      <c r="CRF18" s="126"/>
      <c r="CRG18" s="126"/>
      <c r="CRH18" s="126"/>
      <c r="CRI18" s="126"/>
      <c r="CRJ18" s="126"/>
      <c r="CRK18" s="126"/>
      <c r="CRL18" s="126"/>
      <c r="CRM18" s="126"/>
      <c r="CRN18" s="126"/>
      <c r="CRO18" s="126"/>
      <c r="CRP18" s="126"/>
      <c r="CRQ18" s="126"/>
      <c r="CRR18" s="126"/>
      <c r="CRS18" s="126"/>
      <c r="CRT18" s="126"/>
      <c r="CRU18" s="126"/>
      <c r="CRV18" s="126"/>
      <c r="CRW18" s="126"/>
      <c r="CRX18" s="126"/>
      <c r="CRY18" s="126"/>
      <c r="CRZ18" s="126"/>
      <c r="CSA18" s="126"/>
      <c r="CSB18" s="126"/>
      <c r="CSC18" s="126"/>
      <c r="CSD18" s="126"/>
      <c r="CSE18" s="126"/>
      <c r="CSF18" s="126"/>
      <c r="CSG18" s="126"/>
      <c r="CSH18" s="126"/>
      <c r="CSI18" s="126"/>
      <c r="CSJ18" s="126"/>
      <c r="CSK18" s="126"/>
      <c r="CSL18" s="126"/>
      <c r="CSM18" s="126"/>
      <c r="CSN18" s="126"/>
      <c r="CSO18" s="126"/>
      <c r="CSP18" s="126"/>
      <c r="CSQ18" s="126"/>
      <c r="CSR18" s="126"/>
      <c r="CSS18" s="126"/>
      <c r="CST18" s="126"/>
      <c r="CSU18" s="126"/>
      <c r="CSV18" s="126"/>
      <c r="CSW18" s="126"/>
      <c r="CSX18" s="126"/>
      <c r="CSY18" s="126"/>
      <c r="CSZ18" s="126"/>
      <c r="CTA18" s="126"/>
      <c r="CTB18" s="126"/>
      <c r="CTC18" s="126"/>
      <c r="CTD18" s="126"/>
      <c r="CTE18" s="126"/>
      <c r="CTF18" s="126"/>
      <c r="CTG18" s="126"/>
      <c r="CTH18" s="126"/>
      <c r="CTI18" s="126"/>
      <c r="CTJ18" s="126"/>
      <c r="CTK18" s="126"/>
      <c r="CTL18" s="126"/>
      <c r="CTM18" s="126"/>
      <c r="CTN18" s="126"/>
      <c r="CTO18" s="126"/>
      <c r="CTP18" s="126"/>
      <c r="CTQ18" s="126"/>
      <c r="CTR18" s="126"/>
      <c r="CTS18" s="126"/>
      <c r="CTT18" s="126"/>
      <c r="CTU18" s="126"/>
      <c r="CTV18" s="126"/>
      <c r="CTW18" s="126"/>
      <c r="CTX18" s="126"/>
      <c r="CTY18" s="126"/>
      <c r="CTZ18" s="126"/>
      <c r="CUA18" s="126"/>
      <c r="CUB18" s="126"/>
      <c r="CUC18" s="126"/>
      <c r="CUD18" s="126"/>
      <c r="CUE18" s="126"/>
      <c r="CUF18" s="126"/>
      <c r="CUG18" s="126"/>
      <c r="CUH18" s="126"/>
      <c r="CUI18" s="126"/>
      <c r="CUJ18" s="126"/>
      <c r="CUK18" s="126"/>
      <c r="CUL18" s="126"/>
      <c r="CUM18" s="126"/>
      <c r="CUN18" s="126"/>
      <c r="CUO18" s="126"/>
      <c r="CUP18" s="126"/>
      <c r="CUQ18" s="126"/>
      <c r="CUR18" s="126"/>
      <c r="CUS18" s="126"/>
      <c r="CUT18" s="126"/>
      <c r="CUU18" s="126"/>
      <c r="CUV18" s="126"/>
      <c r="CUW18" s="126"/>
      <c r="CUX18" s="126"/>
      <c r="CUY18" s="126"/>
      <c r="CUZ18" s="126"/>
      <c r="CVA18" s="126"/>
      <c r="CVB18" s="126"/>
      <c r="CVC18" s="126"/>
      <c r="CVD18" s="126"/>
      <c r="CVE18" s="126"/>
      <c r="CVF18" s="126"/>
      <c r="CVG18" s="126"/>
      <c r="CVH18" s="126"/>
      <c r="CVI18" s="126"/>
      <c r="CVJ18" s="126"/>
      <c r="CVK18" s="126"/>
      <c r="CVL18" s="126"/>
      <c r="CVM18" s="126"/>
      <c r="CVN18" s="126"/>
      <c r="CVO18" s="126"/>
      <c r="CVP18" s="126"/>
      <c r="CVQ18" s="126"/>
      <c r="CVR18" s="126"/>
      <c r="CVS18" s="126"/>
      <c r="CVT18" s="126"/>
      <c r="CVU18" s="126"/>
      <c r="CVV18" s="126"/>
      <c r="CVW18" s="126"/>
      <c r="CVX18" s="126"/>
      <c r="CVY18" s="126"/>
      <c r="CVZ18" s="126"/>
      <c r="CWA18" s="126"/>
      <c r="CWB18" s="126"/>
      <c r="CWC18" s="126"/>
      <c r="CWD18" s="126"/>
      <c r="CWE18" s="126"/>
      <c r="CWF18" s="126"/>
      <c r="CWG18" s="126"/>
      <c r="CWH18" s="126"/>
      <c r="CWI18" s="126"/>
      <c r="CWJ18" s="126"/>
      <c r="CWK18" s="126"/>
      <c r="CWL18" s="126"/>
      <c r="CWM18" s="126"/>
      <c r="CWN18" s="126"/>
      <c r="CWO18" s="126"/>
      <c r="CWP18" s="126"/>
      <c r="CWQ18" s="126"/>
      <c r="CWR18" s="126"/>
      <c r="CWS18" s="126"/>
      <c r="CWT18" s="126"/>
      <c r="CWU18" s="126"/>
      <c r="CWV18" s="126"/>
      <c r="CWW18" s="126"/>
      <c r="CWX18" s="126"/>
      <c r="CWY18" s="126"/>
      <c r="CWZ18" s="126"/>
      <c r="CXA18" s="126"/>
      <c r="CXB18" s="126"/>
      <c r="CXC18" s="126"/>
      <c r="CXD18" s="126"/>
      <c r="CXE18" s="126"/>
      <c r="CXF18" s="126"/>
      <c r="CXG18" s="126"/>
      <c r="CXH18" s="126"/>
      <c r="CXI18" s="126"/>
      <c r="CXJ18" s="126"/>
      <c r="CXK18" s="126"/>
      <c r="CXL18" s="126"/>
      <c r="CXM18" s="126"/>
      <c r="CXN18" s="126"/>
      <c r="CXO18" s="126"/>
      <c r="CXP18" s="126"/>
      <c r="CXQ18" s="126"/>
      <c r="CXR18" s="126"/>
      <c r="CXS18" s="126"/>
      <c r="CXT18" s="126"/>
      <c r="CXU18" s="126"/>
      <c r="CXV18" s="126"/>
      <c r="CXW18" s="126"/>
      <c r="CXX18" s="126"/>
      <c r="CXY18" s="126"/>
      <c r="CXZ18" s="126"/>
      <c r="CYA18" s="126"/>
      <c r="CYB18" s="126"/>
      <c r="CYC18" s="126"/>
      <c r="CYD18" s="126"/>
      <c r="CYE18" s="126"/>
      <c r="CYF18" s="126"/>
      <c r="CYG18" s="126"/>
      <c r="CYH18" s="126"/>
      <c r="CYI18" s="126"/>
      <c r="CYJ18" s="126"/>
      <c r="CYK18" s="126"/>
      <c r="CYL18" s="126"/>
      <c r="CYM18" s="126"/>
      <c r="CYN18" s="126"/>
      <c r="CYO18" s="126"/>
      <c r="CYP18" s="126"/>
      <c r="CYQ18" s="126"/>
      <c r="CYR18" s="126"/>
      <c r="CYS18" s="126"/>
      <c r="CYT18" s="126"/>
      <c r="CYU18" s="126"/>
      <c r="CYV18" s="126"/>
      <c r="CYW18" s="126"/>
      <c r="CYX18" s="126"/>
      <c r="CYY18" s="126"/>
      <c r="CYZ18" s="126"/>
      <c r="CZA18" s="126"/>
      <c r="CZB18" s="126"/>
      <c r="CZC18" s="126"/>
      <c r="CZD18" s="126"/>
      <c r="CZE18" s="126"/>
      <c r="CZF18" s="126"/>
      <c r="CZG18" s="126"/>
      <c r="CZH18" s="126"/>
      <c r="CZI18" s="126"/>
      <c r="CZJ18" s="126"/>
      <c r="CZK18" s="126"/>
      <c r="CZL18" s="126"/>
      <c r="CZM18" s="126"/>
      <c r="CZN18" s="126"/>
      <c r="CZO18" s="126"/>
      <c r="CZP18" s="126"/>
      <c r="CZQ18" s="126"/>
      <c r="CZR18" s="126"/>
      <c r="CZS18" s="126"/>
      <c r="CZT18" s="126"/>
      <c r="CZU18" s="126"/>
      <c r="CZV18" s="126"/>
      <c r="CZW18" s="126"/>
      <c r="CZX18" s="126"/>
      <c r="CZY18" s="126"/>
      <c r="CZZ18" s="126"/>
      <c r="DAA18" s="126"/>
      <c r="DAB18" s="126"/>
      <c r="DAC18" s="126"/>
      <c r="DAD18" s="126"/>
      <c r="DAE18" s="126"/>
      <c r="DAF18" s="126"/>
      <c r="DAG18" s="126"/>
      <c r="DAH18" s="126"/>
      <c r="DAI18" s="126"/>
      <c r="DAJ18" s="126"/>
      <c r="DAK18" s="126"/>
      <c r="DAL18" s="126"/>
      <c r="DAM18" s="126"/>
      <c r="DAN18" s="126"/>
      <c r="DAO18" s="126"/>
      <c r="DAP18" s="126"/>
      <c r="DAQ18" s="126"/>
      <c r="DAR18" s="126"/>
      <c r="DAS18" s="126"/>
      <c r="DAT18" s="126"/>
      <c r="DAU18" s="126"/>
      <c r="DAV18" s="126"/>
      <c r="DAW18" s="126"/>
      <c r="DAX18" s="126"/>
      <c r="DAY18" s="126"/>
      <c r="DAZ18" s="126"/>
      <c r="DBA18" s="126"/>
      <c r="DBB18" s="126"/>
      <c r="DBC18" s="126"/>
      <c r="DBD18" s="126"/>
      <c r="DBE18" s="126"/>
      <c r="DBF18" s="126"/>
      <c r="DBG18" s="126"/>
      <c r="DBH18" s="126"/>
      <c r="DBI18" s="126"/>
      <c r="DBJ18" s="126"/>
      <c r="DBK18" s="126"/>
      <c r="DBL18" s="126"/>
      <c r="DBM18" s="126"/>
      <c r="DBN18" s="126"/>
      <c r="DBO18" s="126"/>
      <c r="DBP18" s="126"/>
      <c r="DBQ18" s="126"/>
      <c r="DBR18" s="126"/>
      <c r="DBS18" s="126"/>
      <c r="DBT18" s="126"/>
      <c r="DBU18" s="126"/>
      <c r="DBV18" s="126"/>
      <c r="DBW18" s="126"/>
      <c r="DBX18" s="126"/>
      <c r="DBY18" s="126"/>
      <c r="DBZ18" s="126"/>
      <c r="DCA18" s="126"/>
      <c r="DCB18" s="126"/>
      <c r="DCC18" s="126"/>
      <c r="DCD18" s="126"/>
      <c r="DCE18" s="126"/>
      <c r="DCF18" s="126"/>
      <c r="DCG18" s="126"/>
      <c r="DCH18" s="126"/>
      <c r="DCI18" s="126"/>
      <c r="DCJ18" s="126"/>
      <c r="DCK18" s="126"/>
      <c r="DCL18" s="126"/>
      <c r="DCM18" s="126"/>
      <c r="DCN18" s="126"/>
      <c r="DCO18" s="126"/>
      <c r="DCP18" s="126"/>
      <c r="DCQ18" s="126"/>
      <c r="DCR18" s="126"/>
      <c r="DCS18" s="126"/>
      <c r="DCT18" s="126"/>
      <c r="DCU18" s="126"/>
      <c r="DCV18" s="126"/>
      <c r="DCW18" s="126"/>
      <c r="DCX18" s="126"/>
      <c r="DCY18" s="126"/>
      <c r="DCZ18" s="126"/>
      <c r="DDA18" s="126"/>
      <c r="DDB18" s="126"/>
      <c r="DDC18" s="126"/>
      <c r="DDD18" s="126"/>
      <c r="DDE18" s="126"/>
      <c r="DDF18" s="126"/>
      <c r="DDG18" s="126"/>
      <c r="DDH18" s="126"/>
      <c r="DDI18" s="126"/>
      <c r="DDJ18" s="126"/>
      <c r="DDK18" s="126"/>
      <c r="DDL18" s="126"/>
      <c r="DDM18" s="126"/>
      <c r="DDN18" s="126"/>
      <c r="DDO18" s="126"/>
      <c r="DDP18" s="126"/>
      <c r="DDQ18" s="126"/>
      <c r="DDR18" s="126"/>
      <c r="DDS18" s="126"/>
      <c r="DDT18" s="126"/>
      <c r="DDU18" s="126"/>
      <c r="DDV18" s="126"/>
      <c r="DDW18" s="126"/>
      <c r="DDX18" s="126"/>
      <c r="DDY18" s="126"/>
      <c r="DDZ18" s="126"/>
      <c r="DEA18" s="126"/>
      <c r="DEB18" s="126"/>
      <c r="DEC18" s="126"/>
      <c r="DED18" s="126"/>
      <c r="DEE18" s="126"/>
      <c r="DEF18" s="126"/>
      <c r="DEG18" s="126"/>
      <c r="DEH18" s="126"/>
      <c r="DEI18" s="126"/>
      <c r="DEJ18" s="126"/>
      <c r="DEK18" s="126"/>
      <c r="DEL18" s="126"/>
      <c r="DEM18" s="126"/>
      <c r="DEN18" s="126"/>
      <c r="DEO18" s="126"/>
      <c r="DEP18" s="126"/>
      <c r="DEQ18" s="126"/>
      <c r="DER18" s="126"/>
      <c r="DES18" s="126"/>
      <c r="DET18" s="126"/>
      <c r="DEU18" s="126"/>
      <c r="DEV18" s="126"/>
      <c r="DEW18" s="126"/>
      <c r="DEX18" s="126"/>
      <c r="DEY18" s="126"/>
      <c r="DEZ18" s="126"/>
      <c r="DFA18" s="126"/>
      <c r="DFB18" s="126"/>
      <c r="DFC18" s="126"/>
      <c r="DFD18" s="126"/>
      <c r="DFE18" s="126"/>
      <c r="DFF18" s="126"/>
      <c r="DFG18" s="126"/>
      <c r="DFH18" s="126"/>
      <c r="DFI18" s="126"/>
      <c r="DFJ18" s="126"/>
      <c r="DFK18" s="126"/>
      <c r="DFL18" s="126"/>
      <c r="DFM18" s="126"/>
      <c r="DFN18" s="126"/>
      <c r="DFO18" s="126"/>
      <c r="DFP18" s="126"/>
      <c r="DFQ18" s="126"/>
      <c r="DFR18" s="126"/>
      <c r="DFS18" s="126"/>
      <c r="DFT18" s="126"/>
      <c r="DFU18" s="126"/>
      <c r="DFV18" s="126"/>
      <c r="DFW18" s="126"/>
      <c r="DFX18" s="126"/>
      <c r="DFY18" s="126"/>
      <c r="DFZ18" s="126"/>
      <c r="DGA18" s="126"/>
      <c r="DGB18" s="126"/>
      <c r="DGC18" s="126"/>
      <c r="DGD18" s="126"/>
      <c r="DGE18" s="126"/>
      <c r="DGF18" s="126"/>
      <c r="DGG18" s="126"/>
      <c r="DGH18" s="126"/>
      <c r="DGI18" s="126"/>
      <c r="DGJ18" s="126"/>
      <c r="DGK18" s="126"/>
      <c r="DGL18" s="126"/>
      <c r="DGM18" s="126"/>
      <c r="DGN18" s="126"/>
      <c r="DGO18" s="126"/>
      <c r="DGP18" s="126"/>
      <c r="DGQ18" s="126"/>
      <c r="DGR18" s="126"/>
      <c r="DGS18" s="126"/>
      <c r="DGT18" s="126"/>
      <c r="DGU18" s="126"/>
      <c r="DGV18" s="126"/>
      <c r="DGW18" s="126"/>
      <c r="DGX18" s="126"/>
      <c r="DGY18" s="126"/>
      <c r="DGZ18" s="126"/>
      <c r="DHA18" s="126"/>
      <c r="DHB18" s="126"/>
      <c r="DHC18" s="126"/>
      <c r="DHD18" s="126"/>
      <c r="DHE18" s="126"/>
      <c r="DHF18" s="126"/>
      <c r="DHG18" s="126"/>
      <c r="DHH18" s="126"/>
      <c r="DHI18" s="126"/>
      <c r="DHJ18" s="126"/>
      <c r="DHK18" s="126"/>
      <c r="DHL18" s="126"/>
      <c r="DHM18" s="126"/>
      <c r="DHN18" s="126"/>
      <c r="DHO18" s="126"/>
      <c r="DHP18" s="126"/>
      <c r="DHQ18" s="126"/>
      <c r="DHR18" s="126"/>
      <c r="DHS18" s="126"/>
      <c r="DHT18" s="126"/>
      <c r="DHU18" s="126"/>
      <c r="DHV18" s="126"/>
      <c r="DHW18" s="126"/>
      <c r="DHX18" s="126"/>
      <c r="DHY18" s="126"/>
      <c r="DHZ18" s="126"/>
      <c r="DIA18" s="126"/>
      <c r="DIB18" s="126"/>
      <c r="DIC18" s="126"/>
      <c r="DID18" s="126"/>
      <c r="DIE18" s="126"/>
      <c r="DIF18" s="126"/>
      <c r="DIG18" s="126"/>
      <c r="DIH18" s="126"/>
      <c r="DII18" s="126"/>
      <c r="DIJ18" s="126"/>
      <c r="DIK18" s="126"/>
      <c r="DIL18" s="126"/>
      <c r="DIM18" s="126"/>
      <c r="DIN18" s="126"/>
      <c r="DIO18" s="126"/>
      <c r="DIP18" s="126"/>
      <c r="DIQ18" s="126"/>
      <c r="DIR18" s="126"/>
      <c r="DIS18" s="126"/>
      <c r="DIT18" s="126"/>
      <c r="DIU18" s="126"/>
      <c r="DIV18" s="126"/>
      <c r="DIW18" s="126"/>
      <c r="DIX18" s="126"/>
      <c r="DIY18" s="126"/>
      <c r="DIZ18" s="126"/>
      <c r="DJA18" s="126"/>
      <c r="DJB18" s="126"/>
      <c r="DJC18" s="126"/>
      <c r="DJD18" s="126"/>
      <c r="DJE18" s="126"/>
      <c r="DJF18" s="126"/>
      <c r="DJG18" s="126"/>
      <c r="DJH18" s="126"/>
      <c r="DJI18" s="126"/>
      <c r="DJJ18" s="126"/>
      <c r="DJK18" s="126"/>
      <c r="DJL18" s="126"/>
      <c r="DJM18" s="126"/>
      <c r="DJN18" s="126"/>
      <c r="DJO18" s="126"/>
      <c r="DJP18" s="126"/>
      <c r="DJQ18" s="126"/>
      <c r="DJR18" s="126"/>
      <c r="DJS18" s="126"/>
      <c r="DJT18" s="126"/>
      <c r="DJU18" s="126"/>
      <c r="DJV18" s="126"/>
      <c r="DJW18" s="126"/>
      <c r="DJX18" s="126"/>
      <c r="DJY18" s="126"/>
      <c r="DJZ18" s="126"/>
      <c r="DKA18" s="126"/>
      <c r="DKB18" s="126"/>
      <c r="DKC18" s="126"/>
      <c r="DKD18" s="126"/>
      <c r="DKE18" s="126"/>
      <c r="DKF18" s="126"/>
      <c r="DKG18" s="126"/>
      <c r="DKH18" s="126"/>
      <c r="DKI18" s="126"/>
      <c r="DKJ18" s="126"/>
      <c r="DKK18" s="126"/>
      <c r="DKL18" s="126"/>
      <c r="DKM18" s="126"/>
      <c r="DKN18" s="126"/>
      <c r="DKO18" s="126"/>
      <c r="DKP18" s="126"/>
      <c r="DKQ18" s="126"/>
      <c r="DKR18" s="126"/>
      <c r="DKS18" s="126"/>
      <c r="DKT18" s="126"/>
      <c r="DKU18" s="126"/>
      <c r="DKV18" s="126"/>
      <c r="DKW18" s="126"/>
      <c r="DKX18" s="126"/>
      <c r="DKY18" s="126"/>
      <c r="DKZ18" s="126"/>
      <c r="DLA18" s="126"/>
      <c r="DLB18" s="126"/>
      <c r="DLC18" s="126"/>
      <c r="DLD18" s="126"/>
      <c r="DLE18" s="126"/>
      <c r="DLF18" s="126"/>
      <c r="DLG18" s="126"/>
      <c r="DLH18" s="126"/>
      <c r="DLI18" s="126"/>
      <c r="DLJ18" s="126"/>
      <c r="DLK18" s="126"/>
      <c r="DLL18" s="126"/>
      <c r="DLM18" s="126"/>
      <c r="DLN18" s="126"/>
      <c r="DLO18" s="126"/>
      <c r="DLP18" s="126"/>
      <c r="DLQ18" s="126"/>
      <c r="DLR18" s="126"/>
      <c r="DLS18" s="126"/>
      <c r="DLT18" s="126"/>
      <c r="DLU18" s="126"/>
      <c r="DLV18" s="126"/>
      <c r="DLW18" s="126"/>
      <c r="DLX18" s="126"/>
      <c r="DLY18" s="126"/>
      <c r="DLZ18" s="126"/>
      <c r="DMA18" s="126"/>
      <c r="DMB18" s="126"/>
      <c r="DMC18" s="126"/>
      <c r="DMD18" s="126"/>
      <c r="DME18" s="126"/>
      <c r="DMF18" s="126"/>
      <c r="DMG18" s="126"/>
      <c r="DMH18" s="126"/>
      <c r="DMI18" s="126"/>
      <c r="DMJ18" s="126"/>
      <c r="DMK18" s="126"/>
      <c r="DML18" s="126"/>
      <c r="DMM18" s="126"/>
      <c r="DMN18" s="126"/>
      <c r="DMO18" s="126"/>
      <c r="DMP18" s="126"/>
      <c r="DMQ18" s="126"/>
      <c r="DMR18" s="126"/>
      <c r="DMS18" s="126"/>
      <c r="DMT18" s="126"/>
      <c r="DMU18" s="126"/>
      <c r="DMV18" s="126"/>
      <c r="DMW18" s="126"/>
      <c r="DMX18" s="126"/>
      <c r="DMY18" s="126"/>
      <c r="DMZ18" s="126"/>
      <c r="DNA18" s="126"/>
      <c r="DNB18" s="126"/>
      <c r="DNC18" s="126"/>
      <c r="DND18" s="126"/>
      <c r="DNE18" s="126"/>
      <c r="DNF18" s="126"/>
      <c r="DNG18" s="126"/>
      <c r="DNH18" s="126"/>
      <c r="DNI18" s="126"/>
      <c r="DNJ18" s="126"/>
      <c r="DNK18" s="126"/>
      <c r="DNL18" s="126"/>
      <c r="DNM18" s="126"/>
      <c r="DNN18" s="126"/>
      <c r="DNO18" s="126"/>
      <c r="DNP18" s="126"/>
      <c r="DNQ18" s="126"/>
      <c r="DNR18" s="126"/>
      <c r="DNS18" s="126"/>
      <c r="DNT18" s="126"/>
      <c r="DNU18" s="126"/>
      <c r="DNV18" s="126"/>
      <c r="DNW18" s="126"/>
      <c r="DNX18" s="126"/>
      <c r="DNY18" s="126"/>
      <c r="DNZ18" s="126"/>
      <c r="DOA18" s="126"/>
      <c r="DOB18" s="126"/>
      <c r="DOC18" s="126"/>
      <c r="DOD18" s="126"/>
      <c r="DOE18" s="126"/>
      <c r="DOF18" s="126"/>
      <c r="DOG18" s="126"/>
      <c r="DOH18" s="126"/>
      <c r="DOI18" s="126"/>
      <c r="DOJ18" s="126"/>
      <c r="DOK18" s="126"/>
      <c r="DOL18" s="126"/>
      <c r="DOM18" s="126"/>
      <c r="DON18" s="126"/>
      <c r="DOO18" s="126"/>
      <c r="DOP18" s="126"/>
      <c r="DOQ18" s="126"/>
      <c r="DOR18" s="126"/>
      <c r="DOS18" s="126"/>
      <c r="DOT18" s="126"/>
      <c r="DOU18" s="126"/>
      <c r="DOV18" s="126"/>
      <c r="DOW18" s="126"/>
      <c r="DOX18" s="126"/>
      <c r="DOY18" s="126"/>
      <c r="DOZ18" s="126"/>
      <c r="DPA18" s="126"/>
      <c r="DPB18" s="126"/>
      <c r="DPC18" s="126"/>
      <c r="DPD18" s="126"/>
      <c r="DPE18" s="126"/>
      <c r="DPF18" s="126"/>
      <c r="DPG18" s="126"/>
      <c r="DPH18" s="126"/>
      <c r="DPI18" s="126"/>
      <c r="DPJ18" s="126"/>
      <c r="DPK18" s="126"/>
      <c r="DPL18" s="126"/>
      <c r="DPM18" s="126"/>
      <c r="DPN18" s="126"/>
      <c r="DPO18" s="126"/>
      <c r="DPP18" s="126"/>
      <c r="DPQ18" s="126"/>
      <c r="DPR18" s="126"/>
      <c r="DPS18" s="126"/>
      <c r="DPT18" s="126"/>
      <c r="DPU18" s="126"/>
      <c r="DPV18" s="126"/>
      <c r="DPW18" s="126"/>
      <c r="DPX18" s="126"/>
      <c r="DPY18" s="126"/>
      <c r="DPZ18" s="126"/>
      <c r="DQA18" s="126"/>
      <c r="DQB18" s="126"/>
      <c r="DQC18" s="126"/>
      <c r="DQD18" s="126"/>
      <c r="DQE18" s="126"/>
      <c r="DQF18" s="126"/>
      <c r="DQG18" s="126"/>
      <c r="DQH18" s="126"/>
      <c r="DQI18" s="126"/>
      <c r="DQJ18" s="126"/>
      <c r="DQK18" s="126"/>
      <c r="DQL18" s="126"/>
      <c r="DQM18" s="126"/>
      <c r="DQN18" s="126"/>
      <c r="DQO18" s="126"/>
      <c r="DQP18" s="126"/>
      <c r="DQQ18" s="126"/>
      <c r="DQR18" s="126"/>
      <c r="DQS18" s="126"/>
      <c r="DQT18" s="126"/>
      <c r="DQU18" s="126"/>
      <c r="DQV18" s="126"/>
      <c r="DQW18" s="126"/>
      <c r="DQX18" s="126"/>
      <c r="DQY18" s="126"/>
      <c r="DQZ18" s="126"/>
      <c r="DRA18" s="126"/>
      <c r="DRB18" s="126"/>
      <c r="DRC18" s="126"/>
      <c r="DRD18" s="126"/>
      <c r="DRE18" s="126"/>
      <c r="DRF18" s="126"/>
      <c r="DRG18" s="126"/>
      <c r="DRH18" s="126"/>
      <c r="DRI18" s="126"/>
      <c r="DRJ18" s="126"/>
      <c r="DRK18" s="126"/>
      <c r="DRL18" s="126"/>
      <c r="DRM18" s="126"/>
      <c r="DRN18" s="126"/>
      <c r="DRO18" s="126"/>
      <c r="DRP18" s="126"/>
      <c r="DRQ18" s="126"/>
      <c r="DRR18" s="126"/>
      <c r="DRS18" s="126"/>
      <c r="DRT18" s="126"/>
      <c r="DRU18" s="126"/>
      <c r="DRV18" s="126"/>
      <c r="DRW18" s="126"/>
      <c r="DRX18" s="126"/>
      <c r="DRY18" s="126"/>
      <c r="DRZ18" s="126"/>
      <c r="DSA18" s="126"/>
      <c r="DSB18" s="126"/>
      <c r="DSC18" s="126"/>
      <c r="DSD18" s="126"/>
      <c r="DSE18" s="126"/>
      <c r="DSF18" s="126"/>
      <c r="DSG18" s="126"/>
      <c r="DSH18" s="126"/>
      <c r="DSI18" s="126"/>
      <c r="DSJ18" s="126"/>
      <c r="DSK18" s="126"/>
      <c r="DSL18" s="126"/>
      <c r="DSM18" s="126"/>
      <c r="DSN18" s="126"/>
      <c r="DSO18" s="126"/>
      <c r="DSP18" s="126"/>
      <c r="DSQ18" s="126"/>
      <c r="DSR18" s="126"/>
      <c r="DSS18" s="126"/>
      <c r="DST18" s="126"/>
      <c r="DSU18" s="126"/>
      <c r="DSV18" s="126"/>
      <c r="DSW18" s="126"/>
      <c r="DSX18" s="126"/>
      <c r="DSY18" s="126"/>
      <c r="DSZ18" s="126"/>
      <c r="DTA18" s="126"/>
      <c r="DTB18" s="126"/>
      <c r="DTC18" s="126"/>
      <c r="DTD18" s="126"/>
      <c r="DTE18" s="126"/>
      <c r="DTF18" s="126"/>
      <c r="DTG18" s="126"/>
      <c r="DTH18" s="126"/>
      <c r="DTI18" s="126"/>
      <c r="DTJ18" s="126"/>
      <c r="DTK18" s="126"/>
      <c r="DTL18" s="126"/>
      <c r="DTM18" s="126"/>
      <c r="DTN18" s="126"/>
      <c r="DTO18" s="126"/>
      <c r="DTP18" s="126"/>
      <c r="DTQ18" s="126"/>
      <c r="DTR18" s="126"/>
      <c r="DTS18" s="126"/>
      <c r="DTT18" s="126"/>
      <c r="DTU18" s="126"/>
      <c r="DTV18" s="126"/>
      <c r="DTW18" s="126"/>
      <c r="DTX18" s="126"/>
      <c r="DTY18" s="126"/>
      <c r="DTZ18" s="126"/>
      <c r="DUA18" s="126"/>
      <c r="DUB18" s="126"/>
      <c r="DUC18" s="126"/>
      <c r="DUD18" s="126"/>
      <c r="DUE18" s="126"/>
      <c r="DUF18" s="126"/>
      <c r="DUG18" s="126"/>
      <c r="DUH18" s="126"/>
      <c r="DUI18" s="126"/>
      <c r="DUJ18" s="126"/>
      <c r="DUK18" s="126"/>
      <c r="DUL18" s="126"/>
      <c r="DUM18" s="126"/>
      <c r="DUN18" s="126"/>
      <c r="DUO18" s="126"/>
      <c r="DUP18" s="126"/>
      <c r="DUQ18" s="126"/>
      <c r="DUR18" s="126"/>
      <c r="DUS18" s="126"/>
      <c r="DUT18" s="126"/>
      <c r="DUU18" s="126"/>
      <c r="DUV18" s="126"/>
      <c r="DUW18" s="126"/>
      <c r="DUX18" s="126"/>
      <c r="DUY18" s="126"/>
      <c r="DUZ18" s="126"/>
      <c r="DVA18" s="126"/>
      <c r="DVB18" s="126"/>
      <c r="DVC18" s="126"/>
      <c r="DVD18" s="126"/>
      <c r="DVE18" s="126"/>
      <c r="DVF18" s="126"/>
      <c r="DVG18" s="126"/>
      <c r="DVH18" s="126"/>
      <c r="DVI18" s="126"/>
      <c r="DVJ18" s="126"/>
      <c r="DVK18" s="126"/>
      <c r="DVL18" s="126"/>
      <c r="DVM18" s="126"/>
      <c r="DVN18" s="126"/>
      <c r="DVO18" s="126"/>
      <c r="DVP18" s="126"/>
      <c r="DVQ18" s="126"/>
      <c r="DVR18" s="126"/>
      <c r="DVS18" s="126"/>
      <c r="DVT18" s="126"/>
      <c r="DVU18" s="126"/>
      <c r="DVV18" s="126"/>
      <c r="DVW18" s="126"/>
      <c r="DVX18" s="126"/>
      <c r="DVY18" s="126"/>
      <c r="DVZ18" s="126"/>
      <c r="DWA18" s="126"/>
      <c r="DWB18" s="126"/>
      <c r="DWC18" s="126"/>
      <c r="DWD18" s="126"/>
      <c r="DWE18" s="126"/>
      <c r="DWF18" s="126"/>
      <c r="DWG18" s="126"/>
      <c r="DWH18" s="126"/>
      <c r="DWI18" s="126"/>
      <c r="DWJ18" s="126"/>
      <c r="DWK18" s="126"/>
      <c r="DWL18" s="126"/>
      <c r="DWM18" s="126"/>
      <c r="DWN18" s="126"/>
      <c r="DWO18" s="126"/>
      <c r="DWP18" s="126"/>
      <c r="DWQ18" s="126"/>
      <c r="DWR18" s="126"/>
      <c r="DWS18" s="126"/>
      <c r="DWT18" s="126"/>
      <c r="DWU18" s="126"/>
      <c r="DWV18" s="126"/>
      <c r="DWW18" s="126"/>
      <c r="DWX18" s="126"/>
      <c r="DWY18" s="126"/>
      <c r="DWZ18" s="126"/>
      <c r="DXA18" s="126"/>
      <c r="DXB18" s="126"/>
      <c r="DXC18" s="126"/>
      <c r="DXD18" s="126"/>
      <c r="DXE18" s="126"/>
      <c r="DXF18" s="126"/>
      <c r="DXG18" s="126"/>
      <c r="DXH18" s="126"/>
      <c r="DXI18" s="126"/>
      <c r="DXJ18" s="126"/>
      <c r="DXK18" s="126"/>
      <c r="DXL18" s="126"/>
      <c r="DXM18" s="126"/>
      <c r="DXN18" s="126"/>
      <c r="DXO18" s="126"/>
      <c r="DXP18" s="126"/>
      <c r="DXQ18" s="126"/>
      <c r="DXR18" s="126"/>
      <c r="DXS18" s="126"/>
      <c r="DXT18" s="126"/>
      <c r="DXU18" s="126"/>
      <c r="DXV18" s="126"/>
      <c r="DXW18" s="126"/>
      <c r="DXX18" s="126"/>
      <c r="DXY18" s="126"/>
      <c r="DXZ18" s="126"/>
      <c r="DYA18" s="126"/>
      <c r="DYB18" s="126"/>
      <c r="DYC18" s="126"/>
      <c r="DYD18" s="126"/>
      <c r="DYE18" s="126"/>
      <c r="DYF18" s="126"/>
      <c r="DYG18" s="126"/>
      <c r="DYH18" s="126"/>
      <c r="DYI18" s="126"/>
      <c r="DYJ18" s="126"/>
      <c r="DYK18" s="126"/>
      <c r="DYL18" s="126"/>
      <c r="DYM18" s="126"/>
      <c r="DYN18" s="126"/>
      <c r="DYO18" s="126"/>
      <c r="DYP18" s="126"/>
      <c r="DYQ18" s="126"/>
      <c r="DYR18" s="126"/>
      <c r="DYS18" s="126"/>
      <c r="DYT18" s="126"/>
      <c r="DYU18" s="126"/>
      <c r="DYV18" s="126"/>
      <c r="DYW18" s="126"/>
      <c r="DYX18" s="126"/>
      <c r="DYY18" s="126"/>
      <c r="DYZ18" s="126"/>
      <c r="DZA18" s="126"/>
      <c r="DZB18" s="126"/>
      <c r="DZC18" s="126"/>
      <c r="DZD18" s="126"/>
      <c r="DZE18" s="126"/>
      <c r="DZF18" s="126"/>
      <c r="DZG18" s="126"/>
      <c r="DZH18" s="126"/>
      <c r="DZI18" s="126"/>
      <c r="DZJ18" s="126"/>
      <c r="DZK18" s="126"/>
      <c r="DZL18" s="126"/>
      <c r="DZM18" s="126"/>
      <c r="DZN18" s="126"/>
      <c r="DZO18" s="126"/>
      <c r="DZP18" s="126"/>
      <c r="DZQ18" s="126"/>
      <c r="DZR18" s="126"/>
      <c r="DZS18" s="126"/>
      <c r="DZT18" s="126"/>
      <c r="DZU18" s="126"/>
      <c r="DZV18" s="126"/>
      <c r="DZW18" s="126"/>
      <c r="DZX18" s="126"/>
      <c r="DZY18" s="126"/>
      <c r="DZZ18" s="126"/>
      <c r="EAA18" s="126"/>
      <c r="EAB18" s="126"/>
      <c r="EAC18" s="126"/>
      <c r="EAD18" s="126"/>
      <c r="EAE18" s="126"/>
      <c r="EAF18" s="126"/>
      <c r="EAG18" s="126"/>
      <c r="EAH18" s="126"/>
      <c r="EAI18" s="126"/>
      <c r="EAJ18" s="126"/>
      <c r="EAK18" s="126"/>
      <c r="EAL18" s="126"/>
      <c r="EAM18" s="126"/>
      <c r="EAN18" s="126"/>
      <c r="EAO18" s="126"/>
      <c r="EAP18" s="126"/>
      <c r="EAQ18" s="126"/>
      <c r="EAR18" s="126"/>
      <c r="EAS18" s="126"/>
      <c r="EAT18" s="126"/>
      <c r="EAU18" s="126"/>
      <c r="EAV18" s="126"/>
      <c r="EAW18" s="126"/>
      <c r="EAX18" s="126"/>
      <c r="EAY18" s="126"/>
      <c r="EAZ18" s="126"/>
      <c r="EBA18" s="126"/>
      <c r="EBB18" s="126"/>
      <c r="EBC18" s="126"/>
      <c r="EBD18" s="126"/>
      <c r="EBE18" s="126"/>
      <c r="EBF18" s="126"/>
      <c r="EBG18" s="126"/>
      <c r="EBH18" s="126"/>
      <c r="EBI18" s="126"/>
      <c r="EBJ18" s="126"/>
      <c r="EBK18" s="126"/>
      <c r="EBL18" s="126"/>
      <c r="EBM18" s="126"/>
      <c r="EBN18" s="126"/>
      <c r="EBO18" s="126"/>
      <c r="EBP18" s="126"/>
      <c r="EBQ18" s="126"/>
      <c r="EBR18" s="126"/>
      <c r="EBS18" s="126"/>
      <c r="EBT18" s="126"/>
      <c r="EBU18" s="126"/>
      <c r="EBV18" s="126"/>
      <c r="EBW18" s="126"/>
      <c r="EBX18" s="126"/>
      <c r="EBY18" s="126"/>
      <c r="EBZ18" s="126"/>
      <c r="ECA18" s="126"/>
      <c r="ECB18" s="126"/>
      <c r="ECC18" s="126"/>
      <c r="ECD18" s="126"/>
      <c r="ECE18" s="126"/>
      <c r="ECF18" s="126"/>
      <c r="ECG18" s="126"/>
      <c r="ECH18" s="126"/>
      <c r="ECI18" s="126"/>
      <c r="ECJ18" s="126"/>
      <c r="ECK18" s="126"/>
      <c r="ECL18" s="126"/>
      <c r="ECM18" s="126"/>
      <c r="ECN18" s="126"/>
      <c r="ECO18" s="126"/>
      <c r="ECP18" s="126"/>
      <c r="ECQ18" s="126"/>
      <c r="ECR18" s="126"/>
      <c r="ECS18" s="126"/>
      <c r="ECT18" s="126"/>
      <c r="ECU18" s="126"/>
      <c r="ECV18" s="126"/>
      <c r="ECW18" s="126"/>
      <c r="ECX18" s="126"/>
      <c r="ECY18" s="126"/>
      <c r="ECZ18" s="126"/>
      <c r="EDA18" s="126"/>
      <c r="EDB18" s="126"/>
      <c r="EDC18" s="126"/>
      <c r="EDD18" s="126"/>
      <c r="EDE18" s="126"/>
      <c r="EDF18" s="126"/>
      <c r="EDG18" s="126"/>
      <c r="EDH18" s="126"/>
      <c r="EDI18" s="126"/>
      <c r="EDJ18" s="126"/>
      <c r="EDK18" s="126"/>
      <c r="EDL18" s="126"/>
      <c r="EDM18" s="126"/>
      <c r="EDN18" s="126"/>
      <c r="EDO18" s="126"/>
      <c r="EDP18" s="126"/>
      <c r="EDQ18" s="126"/>
      <c r="EDR18" s="126"/>
      <c r="EDS18" s="126"/>
      <c r="EDT18" s="126"/>
      <c r="EDU18" s="126"/>
      <c r="EDV18" s="126"/>
      <c r="EDW18" s="126"/>
      <c r="EDX18" s="126"/>
      <c r="EDY18" s="126"/>
      <c r="EDZ18" s="126"/>
      <c r="EEA18" s="126"/>
      <c r="EEB18" s="126"/>
      <c r="EEC18" s="126"/>
      <c r="EED18" s="126"/>
      <c r="EEE18" s="126"/>
      <c r="EEF18" s="126"/>
      <c r="EEG18" s="126"/>
      <c r="EEH18" s="126"/>
      <c r="EEI18" s="126"/>
      <c r="EEJ18" s="126"/>
      <c r="EEK18" s="126"/>
      <c r="EEL18" s="126"/>
      <c r="EEM18" s="126"/>
      <c r="EEN18" s="126"/>
      <c r="EEO18" s="126"/>
      <c r="EEP18" s="126"/>
      <c r="EEQ18" s="126"/>
      <c r="EER18" s="126"/>
      <c r="EES18" s="126"/>
      <c r="EET18" s="126"/>
      <c r="EEU18" s="126"/>
      <c r="EEV18" s="126"/>
      <c r="EEW18" s="126"/>
      <c r="EEX18" s="126"/>
      <c r="EEY18" s="126"/>
      <c r="EEZ18" s="126"/>
      <c r="EFA18" s="126"/>
      <c r="EFB18" s="126"/>
      <c r="EFC18" s="126"/>
      <c r="EFD18" s="126"/>
      <c r="EFE18" s="126"/>
      <c r="EFF18" s="126"/>
      <c r="EFG18" s="126"/>
      <c r="EFH18" s="126"/>
      <c r="EFI18" s="126"/>
      <c r="EFJ18" s="126"/>
      <c r="EFK18" s="126"/>
      <c r="EFL18" s="126"/>
      <c r="EFM18" s="126"/>
      <c r="EFN18" s="126"/>
      <c r="EFO18" s="126"/>
      <c r="EFP18" s="126"/>
      <c r="EFQ18" s="126"/>
      <c r="EFR18" s="126"/>
      <c r="EFS18" s="126"/>
      <c r="EFT18" s="126"/>
      <c r="EFU18" s="126"/>
      <c r="EFV18" s="126"/>
      <c r="EFW18" s="126"/>
      <c r="EFX18" s="126"/>
      <c r="EFY18" s="126"/>
      <c r="EFZ18" s="126"/>
      <c r="EGA18" s="126"/>
      <c r="EGB18" s="126"/>
      <c r="EGC18" s="126"/>
      <c r="EGD18" s="126"/>
      <c r="EGE18" s="126"/>
      <c r="EGF18" s="126"/>
      <c r="EGG18" s="126"/>
      <c r="EGH18" s="126"/>
      <c r="EGI18" s="126"/>
      <c r="EGJ18" s="126"/>
      <c r="EGK18" s="126"/>
      <c r="EGL18" s="126"/>
      <c r="EGM18" s="126"/>
      <c r="EGN18" s="126"/>
      <c r="EGO18" s="126"/>
      <c r="EGP18" s="126"/>
      <c r="EGQ18" s="126"/>
      <c r="EGR18" s="126"/>
      <c r="EGS18" s="126"/>
      <c r="EGT18" s="126"/>
      <c r="EGU18" s="126"/>
      <c r="EGV18" s="126"/>
      <c r="EGW18" s="126"/>
      <c r="EGX18" s="126"/>
      <c r="EGY18" s="126"/>
      <c r="EGZ18" s="126"/>
      <c r="EHA18" s="126"/>
      <c r="EHB18" s="126"/>
      <c r="EHC18" s="126"/>
      <c r="EHD18" s="126"/>
      <c r="EHE18" s="126"/>
      <c r="EHF18" s="126"/>
      <c r="EHG18" s="126"/>
      <c r="EHH18" s="126"/>
      <c r="EHI18" s="126"/>
      <c r="EHJ18" s="126"/>
      <c r="EHK18" s="126"/>
      <c r="EHL18" s="126"/>
      <c r="EHM18" s="126"/>
      <c r="EHN18" s="126"/>
      <c r="EHO18" s="126"/>
      <c r="EHP18" s="126"/>
      <c r="EHQ18" s="126"/>
      <c r="EHR18" s="126"/>
      <c r="EHS18" s="126"/>
      <c r="EHT18" s="126"/>
      <c r="EHU18" s="126"/>
      <c r="EHV18" s="126"/>
      <c r="EHW18" s="126"/>
      <c r="EHX18" s="126"/>
      <c r="EHY18" s="126"/>
      <c r="EHZ18" s="126"/>
      <c r="EIA18" s="126"/>
      <c r="EIB18" s="126"/>
      <c r="EIC18" s="126"/>
      <c r="EID18" s="126"/>
      <c r="EIE18" s="126"/>
      <c r="EIF18" s="126"/>
      <c r="EIG18" s="126"/>
      <c r="EIH18" s="126"/>
      <c r="EII18" s="126"/>
      <c r="EIJ18" s="126"/>
      <c r="EIK18" s="126"/>
      <c r="EIL18" s="126"/>
      <c r="EIM18" s="126"/>
      <c r="EIN18" s="126"/>
      <c r="EIO18" s="126"/>
      <c r="EIP18" s="126"/>
      <c r="EIQ18" s="126"/>
      <c r="EIR18" s="126"/>
      <c r="EIS18" s="126"/>
      <c r="EIT18" s="126"/>
      <c r="EIU18" s="126"/>
      <c r="EIV18" s="126"/>
      <c r="EIW18" s="126"/>
      <c r="EIX18" s="126"/>
      <c r="EIY18" s="126"/>
      <c r="EIZ18" s="126"/>
      <c r="EJA18" s="126"/>
      <c r="EJB18" s="126"/>
      <c r="EJC18" s="126"/>
      <c r="EJD18" s="126"/>
      <c r="EJE18" s="126"/>
      <c r="EJF18" s="126"/>
      <c r="EJG18" s="126"/>
      <c r="EJH18" s="126"/>
      <c r="EJI18" s="126"/>
      <c r="EJJ18" s="126"/>
      <c r="EJK18" s="126"/>
      <c r="EJL18" s="126"/>
      <c r="EJM18" s="126"/>
      <c r="EJN18" s="126"/>
      <c r="EJO18" s="126"/>
      <c r="EJP18" s="126"/>
      <c r="EJQ18" s="126"/>
      <c r="EJR18" s="126"/>
      <c r="EJS18" s="126"/>
      <c r="EJT18" s="126"/>
      <c r="EJU18" s="126"/>
      <c r="EJV18" s="126"/>
      <c r="EJW18" s="126"/>
      <c r="EJX18" s="126"/>
      <c r="EJY18" s="126"/>
      <c r="EJZ18" s="126"/>
      <c r="EKA18" s="126"/>
      <c r="EKB18" s="126"/>
      <c r="EKC18" s="126"/>
      <c r="EKD18" s="126"/>
      <c r="EKE18" s="126"/>
      <c r="EKF18" s="126"/>
      <c r="EKG18" s="126"/>
      <c r="EKH18" s="126"/>
      <c r="EKI18" s="126"/>
      <c r="EKJ18" s="126"/>
      <c r="EKK18" s="126"/>
      <c r="EKL18" s="126"/>
      <c r="EKM18" s="126"/>
      <c r="EKN18" s="126"/>
      <c r="EKO18" s="126"/>
      <c r="EKP18" s="126"/>
      <c r="EKQ18" s="126"/>
      <c r="EKR18" s="126"/>
      <c r="EKS18" s="126"/>
      <c r="EKT18" s="126"/>
      <c r="EKU18" s="126"/>
      <c r="EKV18" s="126"/>
      <c r="EKW18" s="126"/>
      <c r="EKX18" s="126"/>
      <c r="EKY18" s="126"/>
      <c r="EKZ18" s="126"/>
      <c r="ELA18" s="126"/>
      <c r="ELB18" s="126"/>
      <c r="ELC18" s="126"/>
      <c r="ELD18" s="126"/>
      <c r="ELE18" s="126"/>
      <c r="ELF18" s="126"/>
      <c r="ELG18" s="126"/>
      <c r="ELH18" s="126"/>
      <c r="ELI18" s="126"/>
      <c r="ELJ18" s="126"/>
      <c r="ELK18" s="126"/>
      <c r="ELL18" s="126"/>
      <c r="ELM18" s="126"/>
      <c r="ELN18" s="126"/>
      <c r="ELO18" s="126"/>
      <c r="ELP18" s="126"/>
      <c r="ELQ18" s="126"/>
      <c r="ELR18" s="126"/>
      <c r="ELS18" s="126"/>
      <c r="ELT18" s="126"/>
      <c r="ELU18" s="126"/>
      <c r="ELV18" s="126"/>
      <c r="ELW18" s="126"/>
      <c r="ELX18" s="126"/>
      <c r="ELY18" s="126"/>
      <c r="ELZ18" s="126"/>
      <c r="EMA18" s="126"/>
      <c r="EMB18" s="126"/>
      <c r="EMC18" s="126"/>
      <c r="EMD18" s="126"/>
      <c r="EME18" s="126"/>
      <c r="EMF18" s="126"/>
      <c r="EMG18" s="126"/>
      <c r="EMH18" s="126"/>
      <c r="EMI18" s="126"/>
      <c r="EMJ18" s="126"/>
      <c r="EMK18" s="126"/>
      <c r="EML18" s="126"/>
      <c r="EMM18" s="126"/>
      <c r="EMN18" s="126"/>
      <c r="EMO18" s="126"/>
      <c r="EMP18" s="126"/>
      <c r="EMQ18" s="126"/>
      <c r="EMR18" s="126"/>
      <c r="EMS18" s="126"/>
      <c r="EMT18" s="126"/>
      <c r="EMU18" s="126"/>
      <c r="EMV18" s="126"/>
      <c r="EMW18" s="126"/>
      <c r="EMX18" s="126"/>
      <c r="EMY18" s="126"/>
      <c r="EMZ18" s="126"/>
      <c r="ENA18" s="126"/>
      <c r="ENB18" s="126"/>
      <c r="ENC18" s="126"/>
      <c r="END18" s="126"/>
      <c r="ENE18" s="126"/>
      <c r="ENF18" s="126"/>
      <c r="ENG18" s="126"/>
      <c r="ENH18" s="126"/>
      <c r="ENI18" s="126"/>
      <c r="ENJ18" s="126"/>
      <c r="ENK18" s="126"/>
      <c r="ENL18" s="126"/>
      <c r="ENM18" s="126"/>
      <c r="ENN18" s="126"/>
      <c r="ENO18" s="126"/>
      <c r="ENP18" s="126"/>
      <c r="ENQ18" s="126"/>
      <c r="ENR18" s="126"/>
      <c r="ENS18" s="126"/>
      <c r="ENT18" s="126"/>
      <c r="ENU18" s="126"/>
      <c r="ENV18" s="126"/>
      <c r="ENW18" s="126"/>
      <c r="ENX18" s="126"/>
      <c r="ENY18" s="126"/>
      <c r="ENZ18" s="126"/>
      <c r="EOA18" s="126"/>
      <c r="EOB18" s="126"/>
      <c r="EOC18" s="126"/>
      <c r="EOD18" s="126"/>
      <c r="EOE18" s="126"/>
      <c r="EOF18" s="126"/>
      <c r="EOG18" s="126"/>
      <c r="EOH18" s="126"/>
      <c r="EOI18" s="126"/>
      <c r="EOJ18" s="126"/>
      <c r="EOK18" s="126"/>
      <c r="EOL18" s="126"/>
      <c r="EOM18" s="126"/>
      <c r="EON18" s="126"/>
      <c r="EOO18" s="126"/>
      <c r="EOP18" s="126"/>
      <c r="EOQ18" s="126"/>
      <c r="EOR18" s="126"/>
      <c r="EOS18" s="126"/>
      <c r="EOT18" s="126"/>
      <c r="EOU18" s="126"/>
      <c r="EOV18" s="126"/>
      <c r="EOW18" s="126"/>
      <c r="EOX18" s="126"/>
      <c r="EOY18" s="126"/>
      <c r="EOZ18" s="126"/>
      <c r="EPA18" s="126"/>
      <c r="EPB18" s="126"/>
      <c r="EPC18" s="126"/>
      <c r="EPD18" s="126"/>
      <c r="EPE18" s="126"/>
      <c r="EPF18" s="126"/>
      <c r="EPG18" s="126"/>
      <c r="EPH18" s="126"/>
      <c r="EPI18" s="126"/>
      <c r="EPJ18" s="126"/>
      <c r="EPK18" s="126"/>
      <c r="EPL18" s="126"/>
      <c r="EPM18" s="126"/>
      <c r="EPN18" s="126"/>
      <c r="EPO18" s="126"/>
      <c r="EPP18" s="126"/>
      <c r="EPQ18" s="126"/>
      <c r="EPR18" s="126"/>
      <c r="EPS18" s="126"/>
      <c r="EPT18" s="126"/>
      <c r="EPU18" s="126"/>
      <c r="EPV18" s="126"/>
      <c r="EPW18" s="126"/>
      <c r="EPX18" s="126"/>
      <c r="EPY18" s="126"/>
      <c r="EPZ18" s="126"/>
      <c r="EQA18" s="126"/>
      <c r="EQB18" s="126"/>
      <c r="EQC18" s="126"/>
      <c r="EQD18" s="126"/>
      <c r="EQE18" s="126"/>
      <c r="EQF18" s="126"/>
      <c r="EQG18" s="126"/>
      <c r="EQH18" s="126"/>
      <c r="EQI18" s="126"/>
      <c r="EQJ18" s="126"/>
      <c r="EQK18" s="126"/>
      <c r="EQL18" s="126"/>
      <c r="EQM18" s="126"/>
      <c r="EQN18" s="126"/>
      <c r="EQO18" s="126"/>
      <c r="EQP18" s="126"/>
      <c r="EQQ18" s="126"/>
      <c r="EQR18" s="126"/>
      <c r="EQS18" s="126"/>
      <c r="EQT18" s="126"/>
      <c r="EQU18" s="126"/>
      <c r="EQV18" s="126"/>
      <c r="EQW18" s="126"/>
      <c r="EQX18" s="126"/>
      <c r="EQY18" s="126"/>
      <c r="EQZ18" s="126"/>
      <c r="ERA18" s="126"/>
      <c r="ERB18" s="126"/>
      <c r="ERC18" s="126"/>
      <c r="ERD18" s="126"/>
      <c r="ERE18" s="126"/>
      <c r="ERF18" s="126"/>
      <c r="ERG18" s="126"/>
      <c r="ERH18" s="126"/>
      <c r="ERI18" s="126"/>
      <c r="ERJ18" s="126"/>
      <c r="ERK18" s="126"/>
      <c r="ERL18" s="126"/>
      <c r="ERM18" s="126"/>
      <c r="ERN18" s="126"/>
      <c r="ERO18" s="126"/>
      <c r="ERP18" s="126"/>
      <c r="ERQ18" s="126"/>
      <c r="ERR18" s="126"/>
      <c r="ERS18" s="126"/>
      <c r="ERT18" s="126"/>
      <c r="ERU18" s="126"/>
      <c r="ERV18" s="126"/>
      <c r="ERW18" s="126"/>
      <c r="ERX18" s="126"/>
      <c r="ERY18" s="126"/>
      <c r="ERZ18" s="126"/>
      <c r="ESA18" s="126"/>
      <c r="ESB18" s="126"/>
      <c r="ESC18" s="126"/>
      <c r="ESD18" s="126"/>
      <c r="ESE18" s="126"/>
      <c r="ESF18" s="126"/>
      <c r="ESG18" s="126"/>
      <c r="ESH18" s="126"/>
      <c r="ESI18" s="126"/>
      <c r="ESJ18" s="126"/>
      <c r="ESK18" s="126"/>
      <c r="ESL18" s="126"/>
      <c r="ESM18" s="126"/>
      <c r="ESN18" s="126"/>
      <c r="ESO18" s="126"/>
      <c r="ESP18" s="126"/>
      <c r="ESQ18" s="126"/>
      <c r="ESR18" s="126"/>
      <c r="ESS18" s="126"/>
      <c r="EST18" s="126"/>
      <c r="ESU18" s="126"/>
      <c r="ESV18" s="126"/>
      <c r="ESW18" s="126"/>
      <c r="ESX18" s="126"/>
      <c r="ESY18" s="126"/>
      <c r="ESZ18" s="126"/>
      <c r="ETA18" s="126"/>
      <c r="ETB18" s="126"/>
      <c r="ETC18" s="126"/>
      <c r="ETD18" s="126"/>
      <c r="ETE18" s="126"/>
      <c r="ETF18" s="126"/>
      <c r="ETG18" s="126"/>
      <c r="ETH18" s="126"/>
      <c r="ETI18" s="126"/>
      <c r="ETJ18" s="126"/>
      <c r="ETK18" s="126"/>
      <c r="ETL18" s="126"/>
      <c r="ETM18" s="126"/>
      <c r="ETN18" s="126"/>
      <c r="ETO18" s="126"/>
      <c r="ETP18" s="126"/>
      <c r="ETQ18" s="126"/>
      <c r="ETR18" s="126"/>
      <c r="ETS18" s="126"/>
      <c r="ETT18" s="126"/>
      <c r="ETU18" s="126"/>
      <c r="ETV18" s="126"/>
      <c r="ETW18" s="126"/>
      <c r="ETX18" s="126"/>
      <c r="ETY18" s="126"/>
      <c r="ETZ18" s="126"/>
      <c r="EUA18" s="126"/>
      <c r="EUB18" s="126"/>
      <c r="EUC18" s="126"/>
      <c r="EUD18" s="126"/>
      <c r="EUE18" s="126"/>
      <c r="EUF18" s="126"/>
      <c r="EUG18" s="126"/>
      <c r="EUH18" s="126"/>
      <c r="EUI18" s="126"/>
      <c r="EUJ18" s="126"/>
      <c r="EUK18" s="126"/>
      <c r="EUL18" s="126"/>
      <c r="EUM18" s="126"/>
      <c r="EUN18" s="126"/>
      <c r="EUO18" s="126"/>
      <c r="EUP18" s="126"/>
      <c r="EUQ18" s="126"/>
      <c r="EUR18" s="126"/>
      <c r="EUS18" s="126"/>
      <c r="EUT18" s="126"/>
      <c r="EUU18" s="126"/>
      <c r="EUV18" s="126"/>
      <c r="EUW18" s="126"/>
      <c r="EUX18" s="126"/>
      <c r="EUY18" s="126"/>
      <c r="EUZ18" s="126"/>
      <c r="EVA18" s="126"/>
      <c r="EVB18" s="126"/>
      <c r="EVC18" s="126"/>
      <c r="EVD18" s="126"/>
      <c r="EVE18" s="126"/>
      <c r="EVF18" s="126"/>
      <c r="EVG18" s="126"/>
      <c r="EVH18" s="126"/>
      <c r="EVI18" s="126"/>
      <c r="EVJ18" s="126"/>
      <c r="EVK18" s="126"/>
      <c r="EVL18" s="126"/>
      <c r="EVM18" s="126"/>
      <c r="EVN18" s="126"/>
      <c r="EVO18" s="126"/>
      <c r="EVP18" s="126"/>
      <c r="EVQ18" s="126"/>
      <c r="EVR18" s="126"/>
      <c r="EVS18" s="126"/>
      <c r="EVT18" s="126"/>
      <c r="EVU18" s="126"/>
      <c r="EVV18" s="126"/>
      <c r="EVW18" s="126"/>
      <c r="EVX18" s="126"/>
      <c r="EVY18" s="126"/>
      <c r="EVZ18" s="126"/>
      <c r="EWA18" s="126"/>
      <c r="EWB18" s="126"/>
      <c r="EWC18" s="126"/>
      <c r="EWD18" s="126"/>
      <c r="EWE18" s="126"/>
      <c r="EWF18" s="126"/>
      <c r="EWG18" s="126"/>
      <c r="EWH18" s="126"/>
      <c r="EWI18" s="126"/>
      <c r="EWJ18" s="126"/>
      <c r="EWK18" s="126"/>
      <c r="EWL18" s="126"/>
      <c r="EWM18" s="126"/>
      <c r="EWN18" s="126"/>
      <c r="EWO18" s="126"/>
      <c r="EWP18" s="126"/>
      <c r="EWQ18" s="126"/>
      <c r="EWR18" s="126"/>
      <c r="EWS18" s="126"/>
      <c r="EWT18" s="126"/>
      <c r="EWU18" s="126"/>
      <c r="EWV18" s="126"/>
      <c r="EWW18" s="126"/>
      <c r="EWX18" s="126"/>
      <c r="EWY18" s="126"/>
      <c r="EWZ18" s="126"/>
      <c r="EXA18" s="126"/>
      <c r="EXB18" s="126"/>
      <c r="EXC18" s="126"/>
      <c r="EXD18" s="126"/>
      <c r="EXE18" s="126"/>
      <c r="EXF18" s="126"/>
      <c r="EXG18" s="126"/>
      <c r="EXH18" s="126"/>
      <c r="EXI18" s="126"/>
      <c r="EXJ18" s="126"/>
      <c r="EXK18" s="126"/>
      <c r="EXL18" s="126"/>
      <c r="EXM18" s="126"/>
      <c r="EXN18" s="126"/>
      <c r="EXO18" s="126"/>
      <c r="EXP18" s="126"/>
      <c r="EXQ18" s="126"/>
      <c r="EXR18" s="126"/>
      <c r="EXS18" s="126"/>
      <c r="EXT18" s="126"/>
      <c r="EXU18" s="126"/>
      <c r="EXV18" s="126"/>
      <c r="EXW18" s="126"/>
      <c r="EXX18" s="126"/>
      <c r="EXY18" s="126"/>
      <c r="EXZ18" s="126"/>
      <c r="EYA18" s="126"/>
      <c r="EYB18" s="126"/>
      <c r="EYC18" s="126"/>
      <c r="EYD18" s="126"/>
      <c r="EYE18" s="126"/>
      <c r="EYF18" s="126"/>
      <c r="EYG18" s="126"/>
      <c r="EYH18" s="126"/>
      <c r="EYI18" s="126"/>
      <c r="EYJ18" s="126"/>
      <c r="EYK18" s="126"/>
      <c r="EYL18" s="126"/>
      <c r="EYM18" s="126"/>
      <c r="EYN18" s="126"/>
      <c r="EYO18" s="126"/>
      <c r="EYP18" s="126"/>
      <c r="EYQ18" s="126"/>
      <c r="EYR18" s="126"/>
      <c r="EYS18" s="126"/>
      <c r="EYT18" s="126"/>
      <c r="EYU18" s="126"/>
      <c r="EYV18" s="126"/>
      <c r="EYW18" s="126"/>
      <c r="EYX18" s="126"/>
      <c r="EYY18" s="126"/>
      <c r="EYZ18" s="126"/>
      <c r="EZA18" s="126"/>
      <c r="EZB18" s="126"/>
      <c r="EZC18" s="126"/>
      <c r="EZD18" s="126"/>
      <c r="EZE18" s="126"/>
      <c r="EZF18" s="126"/>
      <c r="EZG18" s="126"/>
      <c r="EZH18" s="126"/>
      <c r="EZI18" s="126"/>
      <c r="EZJ18" s="126"/>
      <c r="EZK18" s="126"/>
      <c r="EZL18" s="126"/>
      <c r="EZM18" s="126"/>
      <c r="EZN18" s="126"/>
      <c r="EZO18" s="126"/>
      <c r="EZP18" s="126"/>
      <c r="EZQ18" s="126"/>
      <c r="EZR18" s="126"/>
      <c r="EZS18" s="126"/>
      <c r="EZT18" s="126"/>
      <c r="EZU18" s="126"/>
      <c r="EZV18" s="126"/>
      <c r="EZW18" s="126"/>
      <c r="EZX18" s="126"/>
      <c r="EZY18" s="126"/>
      <c r="EZZ18" s="126"/>
      <c r="FAA18" s="126"/>
      <c r="FAB18" s="126"/>
      <c r="FAC18" s="126"/>
      <c r="FAD18" s="126"/>
      <c r="FAE18" s="126"/>
      <c r="FAF18" s="126"/>
      <c r="FAG18" s="126"/>
      <c r="FAH18" s="126"/>
      <c r="FAI18" s="126"/>
      <c r="FAJ18" s="126"/>
      <c r="FAK18" s="126"/>
      <c r="FAL18" s="126"/>
      <c r="FAM18" s="126"/>
      <c r="FAN18" s="126"/>
      <c r="FAO18" s="126"/>
      <c r="FAP18" s="126"/>
      <c r="FAQ18" s="126"/>
      <c r="FAR18" s="126"/>
      <c r="FAS18" s="126"/>
      <c r="FAT18" s="126"/>
      <c r="FAU18" s="126"/>
      <c r="FAV18" s="126"/>
      <c r="FAW18" s="126"/>
      <c r="FAX18" s="126"/>
      <c r="FAY18" s="126"/>
      <c r="FAZ18" s="126"/>
      <c r="FBA18" s="126"/>
      <c r="FBB18" s="126"/>
      <c r="FBC18" s="126"/>
      <c r="FBD18" s="126"/>
      <c r="FBE18" s="126"/>
      <c r="FBF18" s="126"/>
      <c r="FBG18" s="126"/>
      <c r="FBH18" s="126"/>
      <c r="FBI18" s="126"/>
      <c r="FBJ18" s="126"/>
      <c r="FBK18" s="126"/>
      <c r="FBL18" s="126"/>
      <c r="FBM18" s="126"/>
      <c r="FBN18" s="126"/>
      <c r="FBO18" s="126"/>
      <c r="FBP18" s="126"/>
      <c r="FBQ18" s="126"/>
      <c r="FBR18" s="126"/>
      <c r="FBS18" s="126"/>
      <c r="FBT18" s="126"/>
      <c r="FBU18" s="126"/>
      <c r="FBV18" s="126"/>
      <c r="FBW18" s="126"/>
      <c r="FBX18" s="126"/>
      <c r="FBY18" s="126"/>
      <c r="FBZ18" s="126"/>
      <c r="FCA18" s="126"/>
      <c r="FCB18" s="126"/>
      <c r="FCC18" s="126"/>
      <c r="FCD18" s="126"/>
      <c r="FCE18" s="126"/>
      <c r="FCF18" s="126"/>
      <c r="FCG18" s="126"/>
      <c r="FCH18" s="126"/>
      <c r="FCI18" s="126"/>
      <c r="FCJ18" s="126"/>
      <c r="FCK18" s="126"/>
      <c r="FCL18" s="126"/>
      <c r="FCM18" s="126"/>
      <c r="FCN18" s="126"/>
      <c r="FCO18" s="126"/>
      <c r="FCP18" s="126"/>
      <c r="FCQ18" s="126"/>
      <c r="FCR18" s="126"/>
      <c r="FCS18" s="126"/>
      <c r="FCT18" s="126"/>
      <c r="FCU18" s="126"/>
      <c r="FCV18" s="126"/>
      <c r="FCW18" s="126"/>
      <c r="FCX18" s="126"/>
      <c r="FCY18" s="126"/>
      <c r="FCZ18" s="126"/>
      <c r="FDA18" s="126"/>
      <c r="FDB18" s="126"/>
      <c r="FDC18" s="126"/>
      <c r="FDD18" s="126"/>
      <c r="FDE18" s="126"/>
      <c r="FDF18" s="126"/>
      <c r="FDG18" s="126"/>
      <c r="FDH18" s="126"/>
      <c r="FDI18" s="126"/>
      <c r="FDJ18" s="126"/>
      <c r="FDK18" s="126"/>
      <c r="FDL18" s="126"/>
      <c r="FDM18" s="126"/>
      <c r="FDN18" s="126"/>
      <c r="FDO18" s="126"/>
      <c r="FDP18" s="126"/>
      <c r="FDQ18" s="126"/>
      <c r="FDR18" s="126"/>
      <c r="FDS18" s="126"/>
      <c r="FDT18" s="126"/>
      <c r="FDU18" s="126"/>
      <c r="FDV18" s="126"/>
      <c r="FDW18" s="126"/>
      <c r="FDX18" s="126"/>
      <c r="FDY18" s="126"/>
      <c r="FDZ18" s="126"/>
      <c r="FEA18" s="126"/>
      <c r="FEB18" s="126"/>
      <c r="FEC18" s="126"/>
      <c r="FED18" s="126"/>
      <c r="FEE18" s="126"/>
      <c r="FEF18" s="126"/>
      <c r="FEG18" s="126"/>
      <c r="FEH18" s="126"/>
      <c r="FEI18" s="126"/>
      <c r="FEJ18" s="126"/>
      <c r="FEK18" s="126"/>
      <c r="FEL18" s="126"/>
      <c r="FEM18" s="126"/>
      <c r="FEN18" s="126"/>
      <c r="FEO18" s="126"/>
      <c r="FEP18" s="126"/>
      <c r="FEQ18" s="126"/>
      <c r="FER18" s="126"/>
      <c r="FES18" s="126"/>
      <c r="FET18" s="126"/>
      <c r="FEU18" s="126"/>
      <c r="FEV18" s="126"/>
      <c r="FEW18" s="126"/>
      <c r="FEX18" s="126"/>
      <c r="FEY18" s="126"/>
      <c r="FEZ18" s="126"/>
      <c r="FFA18" s="126"/>
      <c r="FFB18" s="126"/>
      <c r="FFC18" s="126"/>
      <c r="FFD18" s="126"/>
      <c r="FFE18" s="126"/>
      <c r="FFF18" s="126"/>
      <c r="FFG18" s="126"/>
      <c r="FFH18" s="126"/>
      <c r="FFI18" s="126"/>
      <c r="FFJ18" s="126"/>
      <c r="FFK18" s="126"/>
      <c r="FFL18" s="126"/>
      <c r="FFM18" s="126"/>
      <c r="FFN18" s="126"/>
      <c r="FFO18" s="126"/>
      <c r="FFP18" s="126"/>
      <c r="FFQ18" s="126"/>
      <c r="FFR18" s="126"/>
      <c r="FFS18" s="126"/>
      <c r="FFT18" s="126"/>
      <c r="FFU18" s="126"/>
      <c r="FFV18" s="126"/>
      <c r="FFW18" s="126"/>
      <c r="FFX18" s="126"/>
      <c r="FFY18" s="126"/>
      <c r="FFZ18" s="126"/>
      <c r="FGA18" s="126"/>
      <c r="FGB18" s="126"/>
      <c r="FGC18" s="126"/>
      <c r="FGD18" s="126"/>
      <c r="FGE18" s="126"/>
      <c r="FGF18" s="126"/>
      <c r="FGG18" s="126"/>
      <c r="FGH18" s="126"/>
      <c r="FGI18" s="126"/>
      <c r="FGJ18" s="126"/>
      <c r="FGK18" s="126"/>
      <c r="FGL18" s="126"/>
      <c r="FGM18" s="126"/>
      <c r="FGN18" s="126"/>
      <c r="FGO18" s="126"/>
      <c r="FGP18" s="126"/>
      <c r="FGQ18" s="126"/>
      <c r="FGR18" s="126"/>
      <c r="FGS18" s="126"/>
      <c r="FGT18" s="126"/>
      <c r="FGU18" s="126"/>
      <c r="FGV18" s="126"/>
      <c r="FGW18" s="126"/>
      <c r="FGX18" s="126"/>
      <c r="FGY18" s="126"/>
      <c r="FGZ18" s="126"/>
      <c r="FHA18" s="126"/>
      <c r="FHB18" s="126"/>
      <c r="FHC18" s="126"/>
      <c r="FHD18" s="126"/>
      <c r="FHE18" s="126"/>
      <c r="FHF18" s="126"/>
      <c r="FHG18" s="126"/>
      <c r="FHH18" s="126"/>
      <c r="FHI18" s="126"/>
      <c r="FHJ18" s="126"/>
      <c r="FHK18" s="126"/>
      <c r="FHL18" s="126"/>
      <c r="FHM18" s="126"/>
      <c r="FHN18" s="126"/>
      <c r="FHO18" s="126"/>
      <c r="FHP18" s="126"/>
      <c r="FHQ18" s="126"/>
      <c r="FHR18" s="126"/>
      <c r="FHS18" s="126"/>
      <c r="FHT18" s="126"/>
      <c r="FHU18" s="126"/>
      <c r="FHV18" s="126"/>
      <c r="FHW18" s="126"/>
      <c r="FHX18" s="126"/>
      <c r="FHY18" s="126"/>
      <c r="FHZ18" s="126"/>
      <c r="FIA18" s="126"/>
      <c r="FIB18" s="126"/>
      <c r="FIC18" s="126"/>
      <c r="FID18" s="126"/>
      <c r="FIE18" s="126"/>
      <c r="FIF18" s="126"/>
      <c r="FIG18" s="126"/>
      <c r="FIH18" s="126"/>
      <c r="FII18" s="126"/>
      <c r="FIJ18" s="126"/>
      <c r="FIK18" s="126"/>
      <c r="FIL18" s="126"/>
      <c r="FIM18" s="126"/>
      <c r="FIN18" s="126"/>
      <c r="FIO18" s="126"/>
      <c r="FIP18" s="126"/>
      <c r="FIQ18" s="126"/>
      <c r="FIR18" s="126"/>
      <c r="FIS18" s="126"/>
      <c r="FIT18" s="126"/>
      <c r="FIU18" s="126"/>
      <c r="FIV18" s="126"/>
      <c r="FIW18" s="126"/>
      <c r="FIX18" s="126"/>
      <c r="FIY18" s="126"/>
      <c r="FIZ18" s="126"/>
      <c r="FJA18" s="126"/>
      <c r="FJB18" s="126"/>
      <c r="FJC18" s="126"/>
      <c r="FJD18" s="126"/>
      <c r="FJE18" s="126"/>
      <c r="FJF18" s="126"/>
      <c r="FJG18" s="126"/>
      <c r="FJH18" s="126"/>
      <c r="FJI18" s="126"/>
      <c r="FJJ18" s="126"/>
      <c r="FJK18" s="126"/>
      <c r="FJL18" s="126"/>
      <c r="FJM18" s="126"/>
      <c r="FJN18" s="126"/>
      <c r="FJO18" s="126"/>
      <c r="FJP18" s="126"/>
      <c r="FJQ18" s="126"/>
      <c r="FJR18" s="126"/>
      <c r="FJS18" s="126"/>
      <c r="FJT18" s="126"/>
      <c r="FJU18" s="126"/>
      <c r="FJV18" s="126"/>
      <c r="FJW18" s="126"/>
      <c r="FJX18" s="126"/>
      <c r="FJY18" s="126"/>
      <c r="FJZ18" s="126"/>
      <c r="FKA18" s="126"/>
      <c r="FKB18" s="126"/>
      <c r="FKC18" s="126"/>
      <c r="FKD18" s="126"/>
      <c r="FKE18" s="126"/>
      <c r="FKF18" s="126"/>
      <c r="FKG18" s="126"/>
      <c r="FKH18" s="126"/>
      <c r="FKI18" s="126"/>
      <c r="FKJ18" s="126"/>
      <c r="FKK18" s="126"/>
      <c r="FKL18" s="126"/>
      <c r="FKM18" s="126"/>
      <c r="FKN18" s="126"/>
      <c r="FKO18" s="126"/>
      <c r="FKP18" s="126"/>
      <c r="FKQ18" s="126"/>
      <c r="FKR18" s="126"/>
      <c r="FKS18" s="126"/>
      <c r="FKT18" s="126"/>
      <c r="FKU18" s="126"/>
      <c r="FKV18" s="126"/>
      <c r="FKW18" s="126"/>
      <c r="FKX18" s="126"/>
      <c r="FKY18" s="126"/>
      <c r="FKZ18" s="126"/>
      <c r="FLA18" s="126"/>
      <c r="FLB18" s="126"/>
      <c r="FLC18" s="126"/>
      <c r="FLD18" s="126"/>
      <c r="FLE18" s="126"/>
      <c r="FLF18" s="126"/>
      <c r="FLG18" s="126"/>
      <c r="FLH18" s="126"/>
      <c r="FLI18" s="126"/>
      <c r="FLJ18" s="126"/>
      <c r="FLK18" s="126"/>
      <c r="FLL18" s="126"/>
      <c r="FLM18" s="126"/>
      <c r="FLN18" s="126"/>
      <c r="FLO18" s="126"/>
      <c r="FLP18" s="126"/>
      <c r="FLQ18" s="126"/>
      <c r="FLR18" s="126"/>
      <c r="FLS18" s="126"/>
      <c r="FLT18" s="126"/>
      <c r="FLU18" s="126"/>
      <c r="FLV18" s="126"/>
      <c r="FLW18" s="126"/>
      <c r="FLX18" s="126"/>
      <c r="FLY18" s="126"/>
      <c r="FLZ18" s="126"/>
      <c r="FMA18" s="126"/>
      <c r="FMB18" s="126"/>
      <c r="FMC18" s="126"/>
      <c r="FMD18" s="126"/>
      <c r="FME18" s="126"/>
      <c r="FMF18" s="126"/>
      <c r="FMG18" s="126"/>
      <c r="FMH18" s="126"/>
      <c r="FMI18" s="126"/>
      <c r="FMJ18" s="126"/>
      <c r="FMK18" s="126"/>
      <c r="FML18" s="126"/>
      <c r="FMM18" s="126"/>
      <c r="FMN18" s="126"/>
      <c r="FMO18" s="126"/>
      <c r="FMP18" s="126"/>
      <c r="FMQ18" s="126"/>
      <c r="FMR18" s="126"/>
      <c r="FMS18" s="126"/>
      <c r="FMT18" s="126"/>
      <c r="FMU18" s="126"/>
      <c r="FMV18" s="126"/>
      <c r="FMW18" s="126"/>
      <c r="FMX18" s="126"/>
      <c r="FMY18" s="126"/>
      <c r="FMZ18" s="126"/>
      <c r="FNA18" s="126"/>
      <c r="FNB18" s="126"/>
      <c r="FNC18" s="126"/>
      <c r="FND18" s="126"/>
      <c r="FNE18" s="126"/>
      <c r="FNF18" s="126"/>
      <c r="FNG18" s="126"/>
      <c r="FNH18" s="126"/>
      <c r="FNI18" s="126"/>
      <c r="FNJ18" s="126"/>
      <c r="FNK18" s="126"/>
      <c r="FNL18" s="126"/>
      <c r="FNM18" s="126"/>
      <c r="FNN18" s="126"/>
      <c r="FNO18" s="126"/>
      <c r="FNP18" s="126"/>
      <c r="FNQ18" s="126"/>
      <c r="FNR18" s="126"/>
      <c r="FNS18" s="126"/>
      <c r="FNT18" s="126"/>
      <c r="FNU18" s="126"/>
      <c r="FNV18" s="126"/>
      <c r="FNW18" s="126"/>
      <c r="FNX18" s="126"/>
      <c r="FNY18" s="126"/>
      <c r="FNZ18" s="126"/>
      <c r="FOA18" s="126"/>
      <c r="FOB18" s="126"/>
      <c r="FOC18" s="126"/>
      <c r="FOD18" s="126"/>
      <c r="FOE18" s="126"/>
      <c r="FOF18" s="126"/>
      <c r="FOG18" s="126"/>
      <c r="FOH18" s="126"/>
      <c r="FOI18" s="126"/>
      <c r="FOJ18" s="126"/>
      <c r="FOK18" s="126"/>
      <c r="FOL18" s="126"/>
      <c r="FOM18" s="126"/>
      <c r="FON18" s="126"/>
      <c r="FOO18" s="126"/>
      <c r="FOP18" s="126"/>
      <c r="FOQ18" s="126"/>
      <c r="FOR18" s="126"/>
      <c r="FOS18" s="126"/>
      <c r="FOT18" s="126"/>
      <c r="FOU18" s="126"/>
      <c r="FOV18" s="126"/>
      <c r="FOW18" s="126"/>
      <c r="FOX18" s="126"/>
      <c r="FOY18" s="126"/>
      <c r="FOZ18" s="126"/>
      <c r="FPA18" s="126"/>
      <c r="FPB18" s="126"/>
      <c r="FPC18" s="126"/>
      <c r="FPD18" s="126"/>
      <c r="FPE18" s="126"/>
      <c r="FPF18" s="126"/>
      <c r="FPG18" s="126"/>
      <c r="FPH18" s="126"/>
      <c r="FPI18" s="126"/>
      <c r="FPJ18" s="126"/>
      <c r="FPK18" s="126"/>
      <c r="FPL18" s="126"/>
      <c r="FPM18" s="126"/>
      <c r="FPN18" s="126"/>
      <c r="FPO18" s="126"/>
      <c r="FPP18" s="126"/>
      <c r="FPQ18" s="126"/>
      <c r="FPR18" s="126"/>
      <c r="FPS18" s="126"/>
      <c r="FPT18" s="126"/>
      <c r="FPU18" s="126"/>
      <c r="FPV18" s="126"/>
      <c r="FPW18" s="126"/>
      <c r="FPX18" s="126"/>
      <c r="FPY18" s="126"/>
      <c r="FPZ18" s="126"/>
      <c r="FQA18" s="126"/>
      <c r="FQB18" s="126"/>
      <c r="FQC18" s="126"/>
      <c r="FQD18" s="126"/>
      <c r="FQE18" s="126"/>
      <c r="FQF18" s="126"/>
      <c r="FQG18" s="126"/>
      <c r="FQH18" s="126"/>
      <c r="FQI18" s="126"/>
      <c r="FQJ18" s="126"/>
      <c r="FQK18" s="126"/>
      <c r="FQL18" s="126"/>
      <c r="FQM18" s="126"/>
      <c r="FQN18" s="126"/>
      <c r="FQO18" s="126"/>
      <c r="FQP18" s="126"/>
      <c r="FQQ18" s="126"/>
      <c r="FQR18" s="126"/>
      <c r="FQS18" s="126"/>
      <c r="FQT18" s="126"/>
      <c r="FQU18" s="126"/>
      <c r="FQV18" s="126"/>
      <c r="FQW18" s="126"/>
      <c r="FQX18" s="126"/>
      <c r="FQY18" s="126"/>
      <c r="FQZ18" s="126"/>
      <c r="FRA18" s="126"/>
      <c r="FRB18" s="126"/>
      <c r="FRC18" s="126"/>
      <c r="FRD18" s="126"/>
      <c r="FRE18" s="126"/>
      <c r="FRF18" s="126"/>
      <c r="FRG18" s="126"/>
      <c r="FRH18" s="126"/>
      <c r="FRI18" s="126"/>
      <c r="FRJ18" s="126"/>
      <c r="FRK18" s="126"/>
      <c r="FRL18" s="126"/>
      <c r="FRM18" s="126"/>
      <c r="FRN18" s="126"/>
      <c r="FRO18" s="126"/>
      <c r="FRP18" s="126"/>
      <c r="FRQ18" s="126"/>
      <c r="FRR18" s="126"/>
      <c r="FRS18" s="126"/>
      <c r="FRT18" s="126"/>
      <c r="FRU18" s="126"/>
      <c r="FRV18" s="126"/>
      <c r="FRW18" s="126"/>
      <c r="FRX18" s="126"/>
      <c r="FRY18" s="126"/>
      <c r="FRZ18" s="126"/>
      <c r="FSA18" s="126"/>
      <c r="FSB18" s="126"/>
      <c r="FSC18" s="126"/>
      <c r="FSD18" s="126"/>
      <c r="FSE18" s="126"/>
      <c r="FSF18" s="126"/>
      <c r="FSG18" s="126"/>
      <c r="FSH18" s="126"/>
      <c r="FSI18" s="126"/>
      <c r="FSJ18" s="126"/>
      <c r="FSK18" s="126"/>
      <c r="FSL18" s="126"/>
      <c r="FSM18" s="126"/>
      <c r="FSN18" s="126"/>
      <c r="FSO18" s="126"/>
      <c r="FSP18" s="126"/>
      <c r="FSQ18" s="126"/>
      <c r="FSR18" s="126"/>
      <c r="FSS18" s="126"/>
      <c r="FST18" s="126"/>
      <c r="FSU18" s="126"/>
      <c r="FSV18" s="126"/>
      <c r="FSW18" s="126"/>
      <c r="FSX18" s="126"/>
      <c r="FSY18" s="126"/>
      <c r="FSZ18" s="126"/>
      <c r="FTA18" s="126"/>
      <c r="FTB18" s="126"/>
      <c r="FTC18" s="126"/>
      <c r="FTD18" s="126"/>
      <c r="FTE18" s="126"/>
      <c r="FTF18" s="126"/>
      <c r="FTG18" s="126"/>
      <c r="FTH18" s="126"/>
      <c r="FTI18" s="126"/>
      <c r="FTJ18" s="126"/>
      <c r="FTK18" s="126"/>
      <c r="FTL18" s="126"/>
      <c r="FTM18" s="126"/>
      <c r="FTN18" s="126"/>
      <c r="FTO18" s="126"/>
      <c r="FTP18" s="126"/>
      <c r="FTQ18" s="126"/>
      <c r="FTR18" s="126"/>
      <c r="FTS18" s="126"/>
      <c r="FTT18" s="126"/>
      <c r="FTU18" s="126"/>
      <c r="FTV18" s="126"/>
      <c r="FTW18" s="126"/>
      <c r="FTX18" s="126"/>
      <c r="FTY18" s="126"/>
      <c r="FTZ18" s="126"/>
      <c r="FUA18" s="126"/>
      <c r="FUB18" s="126"/>
      <c r="FUC18" s="126"/>
      <c r="FUD18" s="126"/>
      <c r="FUE18" s="126"/>
      <c r="FUF18" s="126"/>
      <c r="FUG18" s="126"/>
      <c r="FUH18" s="126"/>
      <c r="FUI18" s="126"/>
      <c r="FUJ18" s="126"/>
      <c r="FUK18" s="126"/>
      <c r="FUL18" s="126"/>
      <c r="FUM18" s="126"/>
      <c r="FUN18" s="126"/>
      <c r="FUO18" s="126"/>
      <c r="FUP18" s="126"/>
      <c r="FUQ18" s="126"/>
      <c r="FUR18" s="126"/>
      <c r="FUS18" s="126"/>
      <c r="FUT18" s="126"/>
      <c r="FUU18" s="126"/>
      <c r="FUV18" s="126"/>
      <c r="FUW18" s="126"/>
      <c r="FUX18" s="126"/>
      <c r="FUY18" s="126"/>
      <c r="FUZ18" s="126"/>
      <c r="FVA18" s="126"/>
      <c r="FVB18" s="126"/>
      <c r="FVC18" s="126"/>
      <c r="FVD18" s="126"/>
      <c r="FVE18" s="126"/>
      <c r="FVF18" s="126"/>
      <c r="FVG18" s="126"/>
      <c r="FVH18" s="126"/>
      <c r="FVI18" s="126"/>
      <c r="FVJ18" s="126"/>
      <c r="FVK18" s="126"/>
      <c r="FVL18" s="126"/>
      <c r="FVM18" s="126"/>
      <c r="FVN18" s="126"/>
      <c r="FVO18" s="126"/>
      <c r="FVP18" s="126"/>
      <c r="FVQ18" s="126"/>
      <c r="FVR18" s="126"/>
      <c r="FVS18" s="126"/>
      <c r="FVT18" s="126"/>
      <c r="FVU18" s="126"/>
      <c r="FVV18" s="126"/>
      <c r="FVW18" s="126"/>
      <c r="FVX18" s="126"/>
      <c r="FVY18" s="126"/>
      <c r="FVZ18" s="126"/>
      <c r="FWA18" s="126"/>
      <c r="FWB18" s="126"/>
      <c r="FWC18" s="126"/>
      <c r="FWD18" s="126"/>
      <c r="FWE18" s="126"/>
      <c r="FWF18" s="126"/>
      <c r="FWG18" s="126"/>
      <c r="FWH18" s="126"/>
      <c r="FWI18" s="126"/>
      <c r="FWJ18" s="126"/>
      <c r="FWK18" s="126"/>
      <c r="FWL18" s="126"/>
      <c r="FWM18" s="126"/>
      <c r="FWN18" s="126"/>
      <c r="FWO18" s="126"/>
      <c r="FWP18" s="126"/>
      <c r="FWQ18" s="126"/>
      <c r="FWR18" s="126"/>
      <c r="FWS18" s="126"/>
      <c r="FWT18" s="126"/>
      <c r="FWU18" s="126"/>
      <c r="FWV18" s="126"/>
      <c r="FWW18" s="126"/>
      <c r="FWX18" s="126"/>
      <c r="FWY18" s="126"/>
      <c r="FWZ18" s="126"/>
      <c r="FXA18" s="126"/>
      <c r="FXB18" s="126"/>
      <c r="FXC18" s="126"/>
      <c r="FXD18" s="126"/>
      <c r="FXE18" s="126"/>
      <c r="FXF18" s="126"/>
      <c r="FXG18" s="126"/>
      <c r="FXH18" s="126"/>
      <c r="FXI18" s="126"/>
      <c r="FXJ18" s="126"/>
      <c r="FXK18" s="126"/>
      <c r="FXL18" s="126"/>
      <c r="FXM18" s="126"/>
      <c r="FXN18" s="126"/>
      <c r="FXO18" s="126"/>
      <c r="FXP18" s="126"/>
      <c r="FXQ18" s="126"/>
      <c r="FXR18" s="126"/>
      <c r="FXS18" s="126"/>
      <c r="FXT18" s="126"/>
      <c r="FXU18" s="126"/>
      <c r="FXV18" s="126"/>
      <c r="FXW18" s="126"/>
      <c r="FXX18" s="126"/>
      <c r="FXY18" s="126"/>
      <c r="FXZ18" s="126"/>
      <c r="FYA18" s="126"/>
      <c r="FYB18" s="126"/>
      <c r="FYC18" s="126"/>
      <c r="FYD18" s="126"/>
      <c r="FYE18" s="126"/>
      <c r="FYF18" s="126"/>
      <c r="FYG18" s="126"/>
      <c r="FYH18" s="126"/>
      <c r="FYI18" s="126"/>
      <c r="FYJ18" s="126"/>
      <c r="FYK18" s="126"/>
      <c r="FYL18" s="126"/>
      <c r="FYM18" s="126"/>
      <c r="FYN18" s="126"/>
      <c r="FYO18" s="126"/>
      <c r="FYP18" s="126"/>
      <c r="FYQ18" s="126"/>
      <c r="FYR18" s="126"/>
      <c r="FYS18" s="126"/>
      <c r="FYT18" s="126"/>
      <c r="FYU18" s="126"/>
      <c r="FYV18" s="126"/>
      <c r="FYW18" s="126"/>
      <c r="FYX18" s="126"/>
      <c r="FYY18" s="126"/>
      <c r="FYZ18" s="126"/>
      <c r="FZA18" s="126"/>
      <c r="FZB18" s="126"/>
      <c r="FZC18" s="126"/>
      <c r="FZD18" s="126"/>
      <c r="FZE18" s="126"/>
      <c r="FZF18" s="126"/>
      <c r="FZG18" s="126"/>
      <c r="FZH18" s="126"/>
      <c r="FZI18" s="126"/>
      <c r="FZJ18" s="126"/>
      <c r="FZK18" s="126"/>
      <c r="FZL18" s="126"/>
      <c r="FZM18" s="126"/>
      <c r="FZN18" s="126"/>
      <c r="FZO18" s="126"/>
      <c r="FZP18" s="126"/>
      <c r="FZQ18" s="126"/>
      <c r="FZR18" s="126"/>
      <c r="FZS18" s="126"/>
      <c r="FZT18" s="126"/>
      <c r="FZU18" s="126"/>
      <c r="FZV18" s="126"/>
      <c r="FZW18" s="126"/>
      <c r="FZX18" s="126"/>
      <c r="FZY18" s="126"/>
      <c r="FZZ18" s="126"/>
      <c r="GAA18" s="126"/>
      <c r="GAB18" s="126"/>
      <c r="GAC18" s="126"/>
      <c r="GAD18" s="126"/>
      <c r="GAE18" s="126"/>
      <c r="GAF18" s="126"/>
      <c r="GAG18" s="126"/>
      <c r="GAH18" s="126"/>
      <c r="GAI18" s="126"/>
      <c r="GAJ18" s="126"/>
      <c r="GAK18" s="126"/>
      <c r="GAL18" s="126"/>
      <c r="GAM18" s="126"/>
      <c r="GAN18" s="126"/>
      <c r="GAO18" s="126"/>
      <c r="GAP18" s="126"/>
      <c r="GAQ18" s="126"/>
      <c r="GAR18" s="126"/>
      <c r="GAS18" s="126"/>
      <c r="GAT18" s="126"/>
      <c r="GAU18" s="126"/>
      <c r="GAV18" s="126"/>
      <c r="GAW18" s="126"/>
      <c r="GAX18" s="126"/>
      <c r="GAY18" s="126"/>
      <c r="GAZ18" s="126"/>
      <c r="GBA18" s="126"/>
      <c r="GBB18" s="126"/>
      <c r="GBC18" s="126"/>
      <c r="GBD18" s="126"/>
      <c r="GBE18" s="126"/>
      <c r="GBF18" s="126"/>
      <c r="GBG18" s="126"/>
      <c r="GBH18" s="126"/>
      <c r="GBI18" s="126"/>
      <c r="GBJ18" s="126"/>
      <c r="GBK18" s="126"/>
      <c r="GBL18" s="126"/>
      <c r="GBM18" s="126"/>
      <c r="GBN18" s="126"/>
      <c r="GBO18" s="126"/>
      <c r="GBP18" s="126"/>
      <c r="GBQ18" s="126"/>
      <c r="GBR18" s="126"/>
      <c r="GBS18" s="126"/>
      <c r="GBT18" s="126"/>
      <c r="GBU18" s="126"/>
      <c r="GBV18" s="126"/>
      <c r="GBW18" s="126"/>
      <c r="GBX18" s="126"/>
      <c r="GBY18" s="126"/>
      <c r="GBZ18" s="126"/>
      <c r="GCA18" s="126"/>
      <c r="GCB18" s="126"/>
      <c r="GCC18" s="126"/>
      <c r="GCD18" s="126"/>
      <c r="GCE18" s="126"/>
      <c r="GCF18" s="126"/>
      <c r="GCG18" s="126"/>
      <c r="GCH18" s="126"/>
      <c r="GCI18" s="126"/>
      <c r="GCJ18" s="126"/>
      <c r="GCK18" s="126"/>
      <c r="GCL18" s="126"/>
      <c r="GCM18" s="126"/>
      <c r="GCN18" s="126"/>
      <c r="GCO18" s="126"/>
      <c r="GCP18" s="126"/>
      <c r="GCQ18" s="126"/>
      <c r="GCR18" s="126"/>
      <c r="GCS18" s="126"/>
      <c r="GCT18" s="126"/>
      <c r="GCU18" s="126"/>
      <c r="GCV18" s="126"/>
      <c r="GCW18" s="126"/>
      <c r="GCX18" s="126"/>
      <c r="GCY18" s="126"/>
      <c r="GCZ18" s="126"/>
      <c r="GDA18" s="126"/>
      <c r="GDB18" s="126"/>
      <c r="GDC18" s="126"/>
      <c r="GDD18" s="126"/>
      <c r="GDE18" s="126"/>
      <c r="GDF18" s="126"/>
      <c r="GDG18" s="126"/>
      <c r="GDH18" s="126"/>
      <c r="GDI18" s="126"/>
      <c r="GDJ18" s="126"/>
      <c r="GDK18" s="126"/>
      <c r="GDL18" s="126"/>
      <c r="GDM18" s="126"/>
      <c r="GDN18" s="126"/>
      <c r="GDO18" s="126"/>
      <c r="GDP18" s="126"/>
      <c r="GDQ18" s="126"/>
      <c r="GDR18" s="126"/>
      <c r="GDS18" s="126"/>
      <c r="GDT18" s="126"/>
      <c r="GDU18" s="126"/>
      <c r="GDV18" s="126"/>
      <c r="GDW18" s="126"/>
      <c r="GDX18" s="126"/>
      <c r="GDY18" s="126"/>
      <c r="GDZ18" s="126"/>
      <c r="GEA18" s="126"/>
      <c r="GEB18" s="126"/>
      <c r="GEC18" s="126"/>
      <c r="GED18" s="126"/>
      <c r="GEE18" s="126"/>
      <c r="GEF18" s="126"/>
      <c r="GEG18" s="126"/>
      <c r="GEH18" s="126"/>
      <c r="GEI18" s="126"/>
      <c r="GEJ18" s="126"/>
      <c r="GEK18" s="126"/>
      <c r="GEL18" s="126"/>
      <c r="GEM18" s="126"/>
      <c r="GEN18" s="126"/>
      <c r="GEO18" s="126"/>
      <c r="GEP18" s="126"/>
      <c r="GEQ18" s="126"/>
      <c r="GER18" s="126"/>
      <c r="GES18" s="126"/>
      <c r="GET18" s="126"/>
      <c r="GEU18" s="126"/>
      <c r="GEV18" s="126"/>
      <c r="GEW18" s="126"/>
      <c r="GEX18" s="126"/>
      <c r="GEY18" s="126"/>
      <c r="GEZ18" s="126"/>
      <c r="GFA18" s="126"/>
      <c r="GFB18" s="126"/>
      <c r="GFC18" s="126"/>
      <c r="GFD18" s="126"/>
      <c r="GFE18" s="126"/>
      <c r="GFF18" s="126"/>
      <c r="GFG18" s="126"/>
      <c r="GFH18" s="126"/>
      <c r="GFI18" s="126"/>
      <c r="GFJ18" s="126"/>
      <c r="GFK18" s="126"/>
      <c r="GFL18" s="126"/>
      <c r="GFM18" s="126"/>
      <c r="GFN18" s="126"/>
      <c r="GFO18" s="126"/>
      <c r="GFP18" s="126"/>
      <c r="GFQ18" s="126"/>
      <c r="GFR18" s="126"/>
      <c r="GFS18" s="126"/>
      <c r="GFT18" s="126"/>
      <c r="GFU18" s="126"/>
      <c r="GFV18" s="126"/>
      <c r="GFW18" s="126"/>
      <c r="GFX18" s="126"/>
      <c r="GFY18" s="126"/>
      <c r="GFZ18" s="126"/>
      <c r="GGA18" s="126"/>
      <c r="GGB18" s="126"/>
      <c r="GGC18" s="126"/>
      <c r="GGD18" s="126"/>
      <c r="GGE18" s="126"/>
      <c r="GGF18" s="126"/>
      <c r="GGG18" s="126"/>
      <c r="GGH18" s="126"/>
      <c r="GGI18" s="126"/>
      <c r="GGJ18" s="126"/>
      <c r="GGK18" s="126"/>
      <c r="GGL18" s="126"/>
      <c r="GGM18" s="126"/>
      <c r="GGN18" s="126"/>
      <c r="GGO18" s="126"/>
      <c r="GGP18" s="126"/>
      <c r="GGQ18" s="126"/>
      <c r="GGR18" s="126"/>
      <c r="GGS18" s="126"/>
      <c r="GGT18" s="126"/>
      <c r="GGU18" s="126"/>
      <c r="GGV18" s="126"/>
      <c r="GGW18" s="126"/>
      <c r="GGX18" s="126"/>
      <c r="GGY18" s="126"/>
      <c r="GGZ18" s="126"/>
      <c r="GHA18" s="126"/>
      <c r="GHB18" s="126"/>
      <c r="GHC18" s="126"/>
      <c r="GHD18" s="126"/>
      <c r="GHE18" s="126"/>
      <c r="GHF18" s="126"/>
      <c r="GHG18" s="126"/>
      <c r="GHH18" s="126"/>
      <c r="GHI18" s="126"/>
      <c r="GHJ18" s="126"/>
      <c r="GHK18" s="126"/>
      <c r="GHL18" s="126"/>
      <c r="GHM18" s="126"/>
      <c r="GHN18" s="126"/>
      <c r="GHO18" s="126"/>
      <c r="GHP18" s="126"/>
      <c r="GHQ18" s="126"/>
      <c r="GHR18" s="126"/>
      <c r="GHS18" s="126"/>
      <c r="GHT18" s="126"/>
      <c r="GHU18" s="126"/>
      <c r="GHV18" s="126"/>
      <c r="GHW18" s="126"/>
      <c r="GHX18" s="126"/>
      <c r="GHY18" s="126"/>
      <c r="GHZ18" s="126"/>
      <c r="GIA18" s="126"/>
      <c r="GIB18" s="126"/>
      <c r="GIC18" s="126"/>
      <c r="GID18" s="126"/>
      <c r="GIE18" s="126"/>
      <c r="GIF18" s="126"/>
      <c r="GIG18" s="126"/>
      <c r="GIH18" s="126"/>
      <c r="GII18" s="126"/>
      <c r="GIJ18" s="126"/>
      <c r="GIK18" s="126"/>
      <c r="GIL18" s="126"/>
      <c r="GIM18" s="126"/>
      <c r="GIN18" s="126"/>
      <c r="GIO18" s="126"/>
      <c r="GIP18" s="126"/>
      <c r="GIQ18" s="126"/>
      <c r="GIR18" s="126"/>
      <c r="GIS18" s="126"/>
      <c r="GIT18" s="126"/>
      <c r="GIU18" s="126"/>
      <c r="GIV18" s="126"/>
      <c r="GIW18" s="126"/>
      <c r="GIX18" s="126"/>
      <c r="GIY18" s="126"/>
      <c r="GIZ18" s="126"/>
      <c r="GJA18" s="126"/>
      <c r="GJB18" s="126"/>
      <c r="GJC18" s="126"/>
      <c r="GJD18" s="126"/>
      <c r="GJE18" s="126"/>
      <c r="GJF18" s="126"/>
      <c r="GJG18" s="126"/>
      <c r="GJH18" s="126"/>
      <c r="GJI18" s="126"/>
      <c r="GJJ18" s="126"/>
      <c r="GJK18" s="126"/>
      <c r="GJL18" s="126"/>
      <c r="GJM18" s="126"/>
      <c r="GJN18" s="126"/>
      <c r="GJO18" s="126"/>
      <c r="GJP18" s="126"/>
      <c r="GJQ18" s="126"/>
      <c r="GJR18" s="126"/>
      <c r="GJS18" s="126"/>
      <c r="GJT18" s="126"/>
      <c r="GJU18" s="126"/>
      <c r="GJV18" s="126"/>
      <c r="GJW18" s="126"/>
      <c r="GJX18" s="126"/>
      <c r="GJY18" s="126"/>
      <c r="GJZ18" s="126"/>
      <c r="GKA18" s="126"/>
      <c r="GKB18" s="126"/>
      <c r="GKC18" s="126"/>
      <c r="GKD18" s="126"/>
      <c r="GKE18" s="126"/>
      <c r="GKF18" s="126"/>
      <c r="GKG18" s="126"/>
      <c r="GKH18" s="126"/>
      <c r="GKI18" s="126"/>
      <c r="GKJ18" s="126"/>
      <c r="GKK18" s="126"/>
      <c r="GKL18" s="126"/>
      <c r="GKM18" s="126"/>
      <c r="GKN18" s="126"/>
      <c r="GKO18" s="126"/>
      <c r="GKP18" s="126"/>
      <c r="GKQ18" s="126"/>
      <c r="GKR18" s="126"/>
      <c r="GKS18" s="126"/>
      <c r="GKT18" s="126"/>
      <c r="GKU18" s="126"/>
      <c r="GKV18" s="126"/>
      <c r="GKW18" s="126"/>
      <c r="GKX18" s="126"/>
      <c r="GKY18" s="126"/>
      <c r="GKZ18" s="126"/>
      <c r="GLA18" s="126"/>
      <c r="GLB18" s="126"/>
      <c r="GLC18" s="126"/>
      <c r="GLD18" s="126"/>
      <c r="GLE18" s="126"/>
      <c r="GLF18" s="126"/>
      <c r="GLG18" s="126"/>
      <c r="GLH18" s="126"/>
      <c r="GLI18" s="126"/>
      <c r="GLJ18" s="126"/>
      <c r="GLK18" s="126"/>
      <c r="GLL18" s="126"/>
      <c r="GLM18" s="126"/>
      <c r="GLN18" s="126"/>
      <c r="GLO18" s="126"/>
      <c r="GLP18" s="126"/>
      <c r="GLQ18" s="126"/>
      <c r="GLR18" s="126"/>
      <c r="GLS18" s="126"/>
      <c r="GLT18" s="126"/>
      <c r="GLU18" s="126"/>
      <c r="GLV18" s="126"/>
      <c r="GLW18" s="126"/>
      <c r="GLX18" s="126"/>
      <c r="GLY18" s="126"/>
      <c r="GLZ18" s="126"/>
      <c r="GMA18" s="126"/>
      <c r="GMB18" s="126"/>
      <c r="GMC18" s="126"/>
      <c r="GMD18" s="126"/>
      <c r="GME18" s="126"/>
      <c r="GMF18" s="126"/>
      <c r="GMG18" s="126"/>
      <c r="GMH18" s="126"/>
      <c r="GMI18" s="126"/>
      <c r="GMJ18" s="126"/>
      <c r="GMK18" s="126"/>
      <c r="GML18" s="126"/>
      <c r="GMM18" s="126"/>
      <c r="GMN18" s="126"/>
      <c r="GMO18" s="126"/>
      <c r="GMP18" s="126"/>
      <c r="GMQ18" s="126"/>
      <c r="GMR18" s="126"/>
      <c r="GMS18" s="126"/>
      <c r="GMT18" s="126"/>
      <c r="GMU18" s="126"/>
      <c r="GMV18" s="126"/>
      <c r="GMW18" s="126"/>
      <c r="GMX18" s="126"/>
      <c r="GMY18" s="126"/>
      <c r="GMZ18" s="126"/>
      <c r="GNA18" s="126"/>
      <c r="GNB18" s="126"/>
      <c r="GNC18" s="126"/>
      <c r="GND18" s="126"/>
      <c r="GNE18" s="126"/>
      <c r="GNF18" s="126"/>
      <c r="GNG18" s="126"/>
      <c r="GNH18" s="126"/>
      <c r="GNI18" s="126"/>
      <c r="GNJ18" s="126"/>
      <c r="GNK18" s="126"/>
      <c r="GNL18" s="126"/>
      <c r="GNM18" s="126"/>
      <c r="GNN18" s="126"/>
      <c r="GNO18" s="126"/>
      <c r="GNP18" s="126"/>
      <c r="GNQ18" s="126"/>
      <c r="GNR18" s="126"/>
      <c r="GNS18" s="126"/>
      <c r="GNT18" s="126"/>
      <c r="GNU18" s="126"/>
      <c r="GNV18" s="126"/>
      <c r="GNW18" s="126"/>
      <c r="GNX18" s="126"/>
      <c r="GNY18" s="126"/>
      <c r="GNZ18" s="126"/>
      <c r="GOA18" s="126"/>
      <c r="GOB18" s="126"/>
      <c r="GOC18" s="126"/>
      <c r="GOD18" s="126"/>
      <c r="GOE18" s="126"/>
      <c r="GOF18" s="126"/>
      <c r="GOG18" s="126"/>
      <c r="GOH18" s="126"/>
      <c r="GOI18" s="126"/>
      <c r="GOJ18" s="126"/>
      <c r="GOK18" s="126"/>
      <c r="GOL18" s="126"/>
      <c r="GOM18" s="126"/>
      <c r="GON18" s="126"/>
      <c r="GOO18" s="126"/>
      <c r="GOP18" s="126"/>
      <c r="GOQ18" s="126"/>
      <c r="GOR18" s="126"/>
      <c r="GOS18" s="126"/>
      <c r="GOT18" s="126"/>
      <c r="GOU18" s="126"/>
      <c r="GOV18" s="126"/>
      <c r="GOW18" s="126"/>
      <c r="GOX18" s="126"/>
      <c r="GOY18" s="126"/>
      <c r="GOZ18" s="126"/>
      <c r="GPA18" s="126"/>
      <c r="GPB18" s="126"/>
      <c r="GPC18" s="126"/>
      <c r="GPD18" s="126"/>
      <c r="GPE18" s="126"/>
      <c r="GPF18" s="126"/>
      <c r="GPG18" s="126"/>
      <c r="GPH18" s="126"/>
      <c r="GPI18" s="126"/>
      <c r="GPJ18" s="126"/>
      <c r="GPK18" s="126"/>
      <c r="GPL18" s="126"/>
      <c r="GPM18" s="126"/>
      <c r="GPN18" s="126"/>
      <c r="GPO18" s="126"/>
      <c r="GPP18" s="126"/>
      <c r="GPQ18" s="126"/>
      <c r="GPR18" s="126"/>
      <c r="GPS18" s="126"/>
      <c r="GPT18" s="126"/>
      <c r="GPU18" s="126"/>
      <c r="GPV18" s="126"/>
      <c r="GPW18" s="126"/>
      <c r="GPX18" s="126"/>
      <c r="GPY18" s="126"/>
      <c r="GPZ18" s="126"/>
      <c r="GQA18" s="126"/>
      <c r="GQB18" s="126"/>
      <c r="GQC18" s="126"/>
      <c r="GQD18" s="126"/>
      <c r="GQE18" s="126"/>
      <c r="GQF18" s="126"/>
      <c r="GQG18" s="126"/>
      <c r="GQH18" s="126"/>
      <c r="GQI18" s="126"/>
      <c r="GQJ18" s="126"/>
      <c r="GQK18" s="126"/>
      <c r="GQL18" s="126"/>
      <c r="GQM18" s="126"/>
      <c r="GQN18" s="126"/>
      <c r="GQO18" s="126"/>
      <c r="GQP18" s="126"/>
      <c r="GQQ18" s="126"/>
      <c r="GQR18" s="126"/>
      <c r="GQS18" s="126"/>
      <c r="GQT18" s="126"/>
      <c r="GQU18" s="126"/>
      <c r="GQV18" s="126"/>
      <c r="GQW18" s="126"/>
      <c r="GQX18" s="126"/>
      <c r="GQY18" s="126"/>
      <c r="GQZ18" s="126"/>
      <c r="GRA18" s="126"/>
      <c r="GRB18" s="126"/>
      <c r="GRC18" s="126"/>
      <c r="GRD18" s="126"/>
      <c r="GRE18" s="126"/>
      <c r="GRF18" s="126"/>
      <c r="GRG18" s="126"/>
      <c r="GRH18" s="126"/>
      <c r="GRI18" s="126"/>
      <c r="GRJ18" s="126"/>
      <c r="GRK18" s="126"/>
      <c r="GRL18" s="126"/>
      <c r="GRM18" s="126"/>
      <c r="GRN18" s="126"/>
      <c r="GRO18" s="126"/>
      <c r="GRP18" s="126"/>
      <c r="GRQ18" s="126"/>
      <c r="GRR18" s="126"/>
      <c r="GRS18" s="126"/>
      <c r="GRT18" s="126"/>
      <c r="GRU18" s="126"/>
      <c r="GRV18" s="126"/>
      <c r="GRW18" s="126"/>
      <c r="GRX18" s="126"/>
      <c r="GRY18" s="126"/>
      <c r="GRZ18" s="126"/>
      <c r="GSA18" s="126"/>
      <c r="GSB18" s="126"/>
      <c r="GSC18" s="126"/>
      <c r="GSD18" s="126"/>
      <c r="GSE18" s="126"/>
      <c r="GSF18" s="126"/>
      <c r="GSG18" s="126"/>
      <c r="GSH18" s="126"/>
      <c r="GSI18" s="126"/>
      <c r="GSJ18" s="126"/>
      <c r="GSK18" s="126"/>
      <c r="GSL18" s="126"/>
      <c r="GSM18" s="126"/>
      <c r="GSN18" s="126"/>
      <c r="GSO18" s="126"/>
      <c r="GSP18" s="126"/>
      <c r="GSQ18" s="126"/>
      <c r="GSR18" s="126"/>
      <c r="GSS18" s="126"/>
      <c r="GST18" s="126"/>
      <c r="GSU18" s="126"/>
      <c r="GSV18" s="126"/>
      <c r="GSW18" s="126"/>
      <c r="GSX18" s="126"/>
      <c r="GSY18" s="126"/>
      <c r="GSZ18" s="126"/>
      <c r="GTA18" s="126"/>
      <c r="GTB18" s="126"/>
      <c r="GTC18" s="126"/>
      <c r="GTD18" s="126"/>
      <c r="GTE18" s="126"/>
      <c r="GTF18" s="126"/>
      <c r="GTG18" s="126"/>
      <c r="GTH18" s="126"/>
      <c r="GTI18" s="126"/>
      <c r="GTJ18" s="126"/>
      <c r="GTK18" s="126"/>
      <c r="GTL18" s="126"/>
      <c r="GTM18" s="126"/>
      <c r="GTN18" s="126"/>
      <c r="GTO18" s="126"/>
      <c r="GTP18" s="126"/>
      <c r="GTQ18" s="126"/>
      <c r="GTR18" s="126"/>
      <c r="GTS18" s="126"/>
      <c r="GTT18" s="126"/>
      <c r="GTU18" s="126"/>
      <c r="GTV18" s="126"/>
      <c r="GTW18" s="126"/>
      <c r="GTX18" s="126"/>
      <c r="GTY18" s="126"/>
      <c r="GTZ18" s="126"/>
      <c r="GUA18" s="126"/>
      <c r="GUB18" s="126"/>
      <c r="GUC18" s="126"/>
      <c r="GUD18" s="126"/>
      <c r="GUE18" s="126"/>
      <c r="GUF18" s="126"/>
      <c r="GUG18" s="126"/>
      <c r="GUH18" s="126"/>
      <c r="GUI18" s="126"/>
      <c r="GUJ18" s="126"/>
      <c r="GUK18" s="126"/>
      <c r="GUL18" s="126"/>
      <c r="GUM18" s="126"/>
      <c r="GUN18" s="126"/>
      <c r="GUO18" s="126"/>
      <c r="GUP18" s="126"/>
      <c r="GUQ18" s="126"/>
      <c r="GUR18" s="126"/>
      <c r="GUS18" s="126"/>
      <c r="GUT18" s="126"/>
      <c r="GUU18" s="126"/>
      <c r="GUV18" s="126"/>
      <c r="GUW18" s="126"/>
      <c r="GUX18" s="126"/>
      <c r="GUY18" s="126"/>
      <c r="GUZ18" s="126"/>
      <c r="GVA18" s="126"/>
      <c r="GVB18" s="126"/>
      <c r="GVC18" s="126"/>
      <c r="GVD18" s="126"/>
      <c r="GVE18" s="126"/>
      <c r="GVF18" s="126"/>
      <c r="GVG18" s="126"/>
      <c r="GVH18" s="126"/>
      <c r="GVI18" s="126"/>
      <c r="GVJ18" s="126"/>
      <c r="GVK18" s="126"/>
      <c r="GVL18" s="126"/>
      <c r="GVM18" s="126"/>
      <c r="GVN18" s="126"/>
      <c r="GVO18" s="126"/>
      <c r="GVP18" s="126"/>
      <c r="GVQ18" s="126"/>
      <c r="GVR18" s="126"/>
      <c r="GVS18" s="126"/>
      <c r="GVT18" s="126"/>
      <c r="GVU18" s="126"/>
      <c r="GVV18" s="126"/>
      <c r="GVW18" s="126"/>
      <c r="GVX18" s="126"/>
      <c r="GVY18" s="126"/>
      <c r="GVZ18" s="126"/>
      <c r="GWA18" s="126"/>
      <c r="GWB18" s="126"/>
      <c r="GWC18" s="126"/>
      <c r="GWD18" s="126"/>
      <c r="GWE18" s="126"/>
      <c r="GWF18" s="126"/>
      <c r="GWG18" s="126"/>
      <c r="GWH18" s="126"/>
      <c r="GWI18" s="126"/>
      <c r="GWJ18" s="126"/>
      <c r="GWK18" s="126"/>
      <c r="GWL18" s="126"/>
      <c r="GWM18" s="126"/>
      <c r="GWN18" s="126"/>
      <c r="GWO18" s="126"/>
      <c r="GWP18" s="126"/>
      <c r="GWQ18" s="126"/>
      <c r="GWR18" s="126"/>
      <c r="GWS18" s="126"/>
      <c r="GWT18" s="126"/>
      <c r="GWU18" s="126"/>
      <c r="GWV18" s="126"/>
      <c r="GWW18" s="126"/>
      <c r="GWX18" s="126"/>
      <c r="GWY18" s="126"/>
      <c r="GWZ18" s="126"/>
      <c r="GXA18" s="126"/>
      <c r="GXB18" s="126"/>
      <c r="GXC18" s="126"/>
      <c r="GXD18" s="126"/>
      <c r="GXE18" s="126"/>
      <c r="GXF18" s="126"/>
      <c r="GXG18" s="126"/>
      <c r="GXH18" s="126"/>
      <c r="GXI18" s="126"/>
      <c r="GXJ18" s="126"/>
      <c r="GXK18" s="126"/>
      <c r="GXL18" s="126"/>
      <c r="GXM18" s="126"/>
      <c r="GXN18" s="126"/>
      <c r="GXO18" s="126"/>
      <c r="GXP18" s="126"/>
      <c r="GXQ18" s="126"/>
      <c r="GXR18" s="126"/>
      <c r="GXS18" s="126"/>
      <c r="GXT18" s="126"/>
      <c r="GXU18" s="126"/>
      <c r="GXV18" s="126"/>
      <c r="GXW18" s="126"/>
      <c r="GXX18" s="126"/>
      <c r="GXY18" s="126"/>
      <c r="GXZ18" s="126"/>
      <c r="GYA18" s="126"/>
      <c r="GYB18" s="126"/>
      <c r="GYC18" s="126"/>
      <c r="GYD18" s="126"/>
      <c r="GYE18" s="126"/>
      <c r="GYF18" s="126"/>
      <c r="GYG18" s="126"/>
      <c r="GYH18" s="126"/>
      <c r="GYI18" s="126"/>
      <c r="GYJ18" s="126"/>
      <c r="GYK18" s="126"/>
      <c r="GYL18" s="126"/>
      <c r="GYM18" s="126"/>
      <c r="GYN18" s="126"/>
      <c r="GYO18" s="126"/>
      <c r="GYP18" s="126"/>
      <c r="GYQ18" s="126"/>
      <c r="GYR18" s="126"/>
      <c r="GYS18" s="126"/>
      <c r="GYT18" s="126"/>
      <c r="GYU18" s="126"/>
      <c r="GYV18" s="126"/>
      <c r="GYW18" s="126"/>
      <c r="GYX18" s="126"/>
      <c r="GYY18" s="126"/>
      <c r="GYZ18" s="126"/>
      <c r="GZA18" s="126"/>
      <c r="GZB18" s="126"/>
      <c r="GZC18" s="126"/>
      <c r="GZD18" s="126"/>
      <c r="GZE18" s="126"/>
      <c r="GZF18" s="126"/>
      <c r="GZG18" s="126"/>
      <c r="GZH18" s="126"/>
      <c r="GZI18" s="126"/>
      <c r="GZJ18" s="126"/>
      <c r="GZK18" s="126"/>
      <c r="GZL18" s="126"/>
      <c r="GZM18" s="126"/>
      <c r="GZN18" s="126"/>
      <c r="GZO18" s="126"/>
      <c r="GZP18" s="126"/>
      <c r="GZQ18" s="126"/>
      <c r="GZR18" s="126"/>
      <c r="GZS18" s="126"/>
      <c r="GZT18" s="126"/>
      <c r="GZU18" s="126"/>
      <c r="GZV18" s="126"/>
      <c r="GZW18" s="126"/>
      <c r="GZX18" s="126"/>
      <c r="GZY18" s="126"/>
      <c r="GZZ18" s="126"/>
      <c r="HAA18" s="126"/>
      <c r="HAB18" s="126"/>
      <c r="HAC18" s="126"/>
      <c r="HAD18" s="126"/>
      <c r="HAE18" s="126"/>
      <c r="HAF18" s="126"/>
      <c r="HAG18" s="126"/>
      <c r="HAH18" s="126"/>
      <c r="HAI18" s="126"/>
      <c r="HAJ18" s="126"/>
      <c r="HAK18" s="126"/>
      <c r="HAL18" s="126"/>
      <c r="HAM18" s="126"/>
      <c r="HAN18" s="126"/>
      <c r="HAO18" s="126"/>
      <c r="HAP18" s="126"/>
      <c r="HAQ18" s="126"/>
      <c r="HAR18" s="126"/>
      <c r="HAS18" s="126"/>
      <c r="HAT18" s="126"/>
      <c r="HAU18" s="126"/>
      <c r="HAV18" s="126"/>
      <c r="HAW18" s="126"/>
      <c r="HAX18" s="126"/>
      <c r="HAY18" s="126"/>
      <c r="HAZ18" s="126"/>
      <c r="HBA18" s="126"/>
      <c r="HBB18" s="126"/>
      <c r="HBC18" s="126"/>
      <c r="HBD18" s="126"/>
      <c r="HBE18" s="126"/>
      <c r="HBF18" s="126"/>
      <c r="HBG18" s="126"/>
      <c r="HBH18" s="126"/>
      <c r="HBI18" s="126"/>
      <c r="HBJ18" s="126"/>
      <c r="HBK18" s="126"/>
      <c r="HBL18" s="126"/>
      <c r="HBM18" s="126"/>
      <c r="HBN18" s="126"/>
      <c r="HBO18" s="126"/>
      <c r="HBP18" s="126"/>
      <c r="HBQ18" s="126"/>
      <c r="HBR18" s="126"/>
      <c r="HBS18" s="126"/>
      <c r="HBT18" s="126"/>
      <c r="HBU18" s="126"/>
      <c r="HBV18" s="126"/>
      <c r="HBW18" s="126"/>
      <c r="HBX18" s="126"/>
      <c r="HBY18" s="126"/>
      <c r="HBZ18" s="126"/>
      <c r="HCA18" s="126"/>
      <c r="HCB18" s="126"/>
      <c r="HCC18" s="126"/>
      <c r="HCD18" s="126"/>
      <c r="HCE18" s="126"/>
      <c r="HCF18" s="126"/>
      <c r="HCG18" s="126"/>
      <c r="HCH18" s="126"/>
      <c r="HCI18" s="126"/>
      <c r="HCJ18" s="126"/>
      <c r="HCK18" s="126"/>
      <c r="HCL18" s="126"/>
      <c r="HCM18" s="126"/>
      <c r="HCN18" s="126"/>
      <c r="HCO18" s="126"/>
      <c r="HCP18" s="126"/>
      <c r="HCQ18" s="126"/>
      <c r="HCR18" s="126"/>
      <c r="HCS18" s="126"/>
      <c r="HCT18" s="126"/>
      <c r="HCU18" s="126"/>
      <c r="HCV18" s="126"/>
      <c r="HCW18" s="126"/>
      <c r="HCX18" s="126"/>
      <c r="HCY18" s="126"/>
      <c r="HCZ18" s="126"/>
      <c r="HDA18" s="126"/>
      <c r="HDB18" s="126"/>
      <c r="HDC18" s="126"/>
      <c r="HDD18" s="126"/>
      <c r="HDE18" s="126"/>
      <c r="HDF18" s="126"/>
      <c r="HDG18" s="126"/>
      <c r="HDH18" s="126"/>
      <c r="HDI18" s="126"/>
      <c r="HDJ18" s="126"/>
      <c r="HDK18" s="126"/>
      <c r="HDL18" s="126"/>
      <c r="HDM18" s="126"/>
      <c r="HDN18" s="126"/>
      <c r="HDO18" s="126"/>
      <c r="HDP18" s="126"/>
      <c r="HDQ18" s="126"/>
      <c r="HDR18" s="126"/>
      <c r="HDS18" s="126"/>
      <c r="HDT18" s="126"/>
      <c r="HDU18" s="126"/>
      <c r="HDV18" s="126"/>
      <c r="HDW18" s="126"/>
      <c r="HDX18" s="126"/>
      <c r="HDY18" s="126"/>
      <c r="HDZ18" s="126"/>
      <c r="HEA18" s="126"/>
      <c r="HEB18" s="126"/>
      <c r="HEC18" s="126"/>
      <c r="HED18" s="126"/>
      <c r="HEE18" s="126"/>
      <c r="HEF18" s="126"/>
      <c r="HEG18" s="126"/>
      <c r="HEH18" s="126"/>
      <c r="HEI18" s="126"/>
      <c r="HEJ18" s="126"/>
      <c r="HEK18" s="126"/>
      <c r="HEL18" s="126"/>
      <c r="HEM18" s="126"/>
      <c r="HEN18" s="126"/>
      <c r="HEO18" s="126"/>
      <c r="HEP18" s="126"/>
      <c r="HEQ18" s="126"/>
      <c r="HER18" s="126"/>
      <c r="HES18" s="126"/>
      <c r="HET18" s="126"/>
      <c r="HEU18" s="126"/>
      <c r="HEV18" s="126"/>
      <c r="HEW18" s="126"/>
      <c r="HEX18" s="126"/>
      <c r="HEY18" s="126"/>
      <c r="HEZ18" s="126"/>
      <c r="HFA18" s="126"/>
      <c r="HFB18" s="126"/>
      <c r="HFC18" s="126"/>
      <c r="HFD18" s="126"/>
      <c r="HFE18" s="126"/>
      <c r="HFF18" s="126"/>
      <c r="HFG18" s="126"/>
      <c r="HFH18" s="126"/>
      <c r="HFI18" s="126"/>
      <c r="HFJ18" s="126"/>
      <c r="HFK18" s="126"/>
      <c r="HFL18" s="126"/>
      <c r="HFM18" s="126"/>
      <c r="HFN18" s="126"/>
      <c r="HFO18" s="126"/>
      <c r="HFP18" s="126"/>
      <c r="HFQ18" s="126"/>
      <c r="HFR18" s="126"/>
      <c r="HFS18" s="126"/>
      <c r="HFT18" s="126"/>
      <c r="HFU18" s="126"/>
      <c r="HFV18" s="126"/>
      <c r="HFW18" s="126"/>
      <c r="HFX18" s="126"/>
      <c r="HFY18" s="126"/>
      <c r="HFZ18" s="126"/>
      <c r="HGA18" s="126"/>
      <c r="HGB18" s="126"/>
      <c r="HGC18" s="126"/>
      <c r="HGD18" s="126"/>
      <c r="HGE18" s="126"/>
      <c r="HGF18" s="126"/>
      <c r="HGG18" s="126"/>
      <c r="HGH18" s="126"/>
      <c r="HGI18" s="126"/>
      <c r="HGJ18" s="126"/>
      <c r="HGK18" s="126"/>
      <c r="HGL18" s="126"/>
      <c r="HGM18" s="126"/>
      <c r="HGN18" s="126"/>
      <c r="HGO18" s="126"/>
      <c r="HGP18" s="126"/>
      <c r="HGQ18" s="126"/>
      <c r="HGR18" s="126"/>
      <c r="HGS18" s="126"/>
      <c r="HGT18" s="126"/>
      <c r="HGU18" s="126"/>
      <c r="HGV18" s="126"/>
      <c r="HGW18" s="126"/>
      <c r="HGX18" s="126"/>
      <c r="HGY18" s="126"/>
      <c r="HGZ18" s="126"/>
      <c r="HHA18" s="126"/>
      <c r="HHB18" s="126"/>
      <c r="HHC18" s="126"/>
      <c r="HHD18" s="126"/>
      <c r="HHE18" s="126"/>
      <c r="HHF18" s="126"/>
      <c r="HHG18" s="126"/>
      <c r="HHH18" s="126"/>
      <c r="HHI18" s="126"/>
      <c r="HHJ18" s="126"/>
      <c r="HHK18" s="126"/>
      <c r="HHL18" s="126"/>
      <c r="HHM18" s="126"/>
      <c r="HHN18" s="126"/>
      <c r="HHO18" s="126"/>
      <c r="HHP18" s="126"/>
      <c r="HHQ18" s="126"/>
      <c r="HHR18" s="126"/>
      <c r="HHS18" s="126"/>
      <c r="HHT18" s="126"/>
      <c r="HHU18" s="126"/>
      <c r="HHV18" s="126"/>
      <c r="HHW18" s="126"/>
      <c r="HHX18" s="126"/>
      <c r="HHY18" s="126"/>
      <c r="HHZ18" s="126"/>
      <c r="HIA18" s="126"/>
      <c r="HIB18" s="126"/>
      <c r="HIC18" s="126"/>
      <c r="HID18" s="126"/>
      <c r="HIE18" s="126"/>
      <c r="HIF18" s="126"/>
      <c r="HIG18" s="126"/>
      <c r="HIH18" s="126"/>
      <c r="HII18" s="126"/>
      <c r="HIJ18" s="126"/>
      <c r="HIK18" s="126"/>
      <c r="HIL18" s="126"/>
      <c r="HIM18" s="126"/>
      <c r="HIN18" s="126"/>
      <c r="HIO18" s="126"/>
      <c r="HIP18" s="126"/>
      <c r="HIQ18" s="126"/>
      <c r="HIR18" s="126"/>
      <c r="HIS18" s="126"/>
      <c r="HIT18" s="126"/>
      <c r="HIU18" s="126"/>
      <c r="HIV18" s="126"/>
      <c r="HIW18" s="126"/>
      <c r="HIX18" s="126"/>
      <c r="HIY18" s="126"/>
      <c r="HIZ18" s="126"/>
      <c r="HJA18" s="126"/>
      <c r="HJB18" s="126"/>
      <c r="HJC18" s="126"/>
      <c r="HJD18" s="126"/>
      <c r="HJE18" s="126"/>
      <c r="HJF18" s="126"/>
      <c r="HJG18" s="126"/>
      <c r="HJH18" s="126"/>
      <c r="HJI18" s="126"/>
      <c r="HJJ18" s="126"/>
      <c r="HJK18" s="126"/>
      <c r="HJL18" s="126"/>
      <c r="HJM18" s="126"/>
      <c r="HJN18" s="126"/>
      <c r="HJO18" s="126"/>
      <c r="HJP18" s="126"/>
      <c r="HJQ18" s="126"/>
      <c r="HJR18" s="126"/>
      <c r="HJS18" s="126"/>
      <c r="HJT18" s="126"/>
      <c r="HJU18" s="126"/>
      <c r="HJV18" s="126"/>
      <c r="HJW18" s="126"/>
      <c r="HJX18" s="126"/>
      <c r="HJY18" s="126"/>
      <c r="HJZ18" s="126"/>
      <c r="HKA18" s="126"/>
      <c r="HKB18" s="126"/>
      <c r="HKC18" s="126"/>
      <c r="HKD18" s="126"/>
      <c r="HKE18" s="126"/>
      <c r="HKF18" s="126"/>
      <c r="HKG18" s="126"/>
      <c r="HKH18" s="126"/>
      <c r="HKI18" s="126"/>
      <c r="HKJ18" s="126"/>
      <c r="HKK18" s="126"/>
      <c r="HKL18" s="126"/>
      <c r="HKM18" s="126"/>
      <c r="HKN18" s="126"/>
      <c r="HKO18" s="126"/>
      <c r="HKP18" s="126"/>
      <c r="HKQ18" s="126"/>
      <c r="HKR18" s="126"/>
      <c r="HKS18" s="126"/>
      <c r="HKT18" s="126"/>
      <c r="HKU18" s="126"/>
      <c r="HKV18" s="126"/>
      <c r="HKW18" s="126"/>
      <c r="HKX18" s="126"/>
      <c r="HKY18" s="126"/>
      <c r="HKZ18" s="126"/>
      <c r="HLA18" s="126"/>
      <c r="HLB18" s="126"/>
      <c r="HLC18" s="126"/>
      <c r="HLD18" s="126"/>
      <c r="HLE18" s="126"/>
      <c r="HLF18" s="126"/>
      <c r="HLG18" s="126"/>
      <c r="HLH18" s="126"/>
      <c r="HLI18" s="126"/>
      <c r="HLJ18" s="126"/>
      <c r="HLK18" s="126"/>
      <c r="HLL18" s="126"/>
      <c r="HLM18" s="126"/>
      <c r="HLN18" s="126"/>
      <c r="HLO18" s="126"/>
      <c r="HLP18" s="126"/>
      <c r="HLQ18" s="126"/>
      <c r="HLR18" s="126"/>
      <c r="HLS18" s="126"/>
      <c r="HLT18" s="126"/>
      <c r="HLU18" s="126"/>
      <c r="HLV18" s="126"/>
      <c r="HLW18" s="126"/>
      <c r="HLX18" s="126"/>
      <c r="HLY18" s="126"/>
      <c r="HLZ18" s="126"/>
      <c r="HMA18" s="126"/>
      <c r="HMB18" s="126"/>
      <c r="HMC18" s="126"/>
      <c r="HMD18" s="126"/>
      <c r="HME18" s="126"/>
      <c r="HMF18" s="126"/>
      <c r="HMG18" s="126"/>
      <c r="HMH18" s="126"/>
      <c r="HMI18" s="126"/>
      <c r="HMJ18" s="126"/>
      <c r="HMK18" s="126"/>
      <c r="HML18" s="126"/>
      <c r="HMM18" s="126"/>
      <c r="HMN18" s="126"/>
      <c r="HMO18" s="126"/>
      <c r="HMP18" s="126"/>
      <c r="HMQ18" s="126"/>
      <c r="HMR18" s="126"/>
      <c r="HMS18" s="126"/>
      <c r="HMT18" s="126"/>
      <c r="HMU18" s="126"/>
      <c r="HMV18" s="126"/>
      <c r="HMW18" s="126"/>
      <c r="HMX18" s="126"/>
      <c r="HMY18" s="126"/>
      <c r="HMZ18" s="126"/>
      <c r="HNA18" s="126"/>
      <c r="HNB18" s="126"/>
      <c r="HNC18" s="126"/>
      <c r="HND18" s="126"/>
      <c r="HNE18" s="126"/>
      <c r="HNF18" s="126"/>
      <c r="HNG18" s="126"/>
      <c r="HNH18" s="126"/>
      <c r="HNI18" s="126"/>
      <c r="HNJ18" s="126"/>
      <c r="HNK18" s="126"/>
      <c r="HNL18" s="126"/>
      <c r="HNM18" s="126"/>
      <c r="HNN18" s="126"/>
      <c r="HNO18" s="126"/>
      <c r="HNP18" s="126"/>
      <c r="HNQ18" s="126"/>
      <c r="HNR18" s="126"/>
      <c r="HNS18" s="126"/>
      <c r="HNT18" s="126"/>
      <c r="HNU18" s="126"/>
      <c r="HNV18" s="126"/>
      <c r="HNW18" s="126"/>
      <c r="HNX18" s="126"/>
      <c r="HNY18" s="126"/>
      <c r="HNZ18" s="126"/>
      <c r="HOA18" s="126"/>
      <c r="HOB18" s="126"/>
      <c r="HOC18" s="126"/>
      <c r="HOD18" s="126"/>
      <c r="HOE18" s="126"/>
      <c r="HOF18" s="126"/>
      <c r="HOG18" s="126"/>
      <c r="HOH18" s="126"/>
      <c r="HOI18" s="126"/>
      <c r="HOJ18" s="126"/>
      <c r="HOK18" s="126"/>
      <c r="HOL18" s="126"/>
      <c r="HOM18" s="126"/>
      <c r="HON18" s="126"/>
      <c r="HOO18" s="126"/>
      <c r="HOP18" s="126"/>
      <c r="HOQ18" s="126"/>
      <c r="HOR18" s="126"/>
      <c r="HOS18" s="126"/>
      <c r="HOT18" s="126"/>
      <c r="HOU18" s="126"/>
      <c r="HOV18" s="126"/>
      <c r="HOW18" s="126"/>
      <c r="HOX18" s="126"/>
      <c r="HOY18" s="126"/>
      <c r="HOZ18" s="126"/>
      <c r="HPA18" s="126"/>
      <c r="HPB18" s="126"/>
      <c r="HPC18" s="126"/>
      <c r="HPD18" s="126"/>
      <c r="HPE18" s="126"/>
      <c r="HPF18" s="126"/>
      <c r="HPG18" s="126"/>
      <c r="HPH18" s="126"/>
      <c r="HPI18" s="126"/>
      <c r="HPJ18" s="126"/>
      <c r="HPK18" s="126"/>
      <c r="HPL18" s="126"/>
      <c r="HPM18" s="126"/>
      <c r="HPN18" s="126"/>
      <c r="HPO18" s="126"/>
      <c r="HPP18" s="126"/>
      <c r="HPQ18" s="126"/>
      <c r="HPR18" s="126"/>
      <c r="HPS18" s="126"/>
      <c r="HPT18" s="126"/>
      <c r="HPU18" s="126"/>
      <c r="HPV18" s="126"/>
      <c r="HPW18" s="126"/>
      <c r="HPX18" s="126"/>
      <c r="HPY18" s="126"/>
      <c r="HPZ18" s="126"/>
      <c r="HQA18" s="126"/>
      <c r="HQB18" s="126"/>
      <c r="HQC18" s="126"/>
      <c r="HQD18" s="126"/>
      <c r="HQE18" s="126"/>
      <c r="HQF18" s="126"/>
      <c r="HQG18" s="126"/>
      <c r="HQH18" s="126"/>
      <c r="HQI18" s="126"/>
      <c r="HQJ18" s="126"/>
      <c r="HQK18" s="126"/>
      <c r="HQL18" s="126"/>
      <c r="HQM18" s="126"/>
      <c r="HQN18" s="126"/>
      <c r="HQO18" s="126"/>
      <c r="HQP18" s="126"/>
      <c r="HQQ18" s="126"/>
      <c r="HQR18" s="126"/>
      <c r="HQS18" s="126"/>
      <c r="HQT18" s="126"/>
      <c r="HQU18" s="126"/>
      <c r="HQV18" s="126"/>
      <c r="HQW18" s="126"/>
      <c r="HQX18" s="126"/>
      <c r="HQY18" s="126"/>
      <c r="HQZ18" s="126"/>
      <c r="HRA18" s="126"/>
      <c r="HRB18" s="126"/>
      <c r="HRC18" s="126"/>
      <c r="HRD18" s="126"/>
      <c r="HRE18" s="126"/>
      <c r="HRF18" s="126"/>
      <c r="HRG18" s="126"/>
      <c r="HRH18" s="126"/>
      <c r="HRI18" s="126"/>
      <c r="HRJ18" s="126"/>
      <c r="HRK18" s="126"/>
      <c r="HRL18" s="126"/>
      <c r="HRM18" s="126"/>
      <c r="HRN18" s="126"/>
      <c r="HRO18" s="126"/>
      <c r="HRP18" s="126"/>
      <c r="HRQ18" s="126"/>
      <c r="HRR18" s="126"/>
      <c r="HRS18" s="126"/>
      <c r="HRT18" s="126"/>
      <c r="HRU18" s="126"/>
      <c r="HRV18" s="126"/>
      <c r="HRW18" s="126"/>
      <c r="HRX18" s="126"/>
      <c r="HRY18" s="126"/>
      <c r="HRZ18" s="126"/>
      <c r="HSA18" s="126"/>
      <c r="HSB18" s="126"/>
      <c r="HSC18" s="126"/>
      <c r="HSD18" s="126"/>
      <c r="HSE18" s="126"/>
      <c r="HSF18" s="126"/>
      <c r="HSG18" s="126"/>
      <c r="HSH18" s="126"/>
      <c r="HSI18" s="126"/>
      <c r="HSJ18" s="126"/>
      <c r="HSK18" s="126"/>
      <c r="HSL18" s="126"/>
      <c r="HSM18" s="126"/>
      <c r="HSN18" s="126"/>
      <c r="HSO18" s="126"/>
      <c r="HSP18" s="126"/>
      <c r="HSQ18" s="126"/>
      <c r="HSR18" s="126"/>
      <c r="HSS18" s="126"/>
      <c r="HST18" s="126"/>
      <c r="HSU18" s="126"/>
      <c r="HSV18" s="126"/>
      <c r="HSW18" s="126"/>
      <c r="HSX18" s="126"/>
      <c r="HSY18" s="126"/>
      <c r="HSZ18" s="126"/>
      <c r="HTA18" s="126"/>
      <c r="HTB18" s="126"/>
      <c r="HTC18" s="126"/>
      <c r="HTD18" s="126"/>
      <c r="HTE18" s="126"/>
      <c r="HTF18" s="126"/>
      <c r="HTG18" s="126"/>
      <c r="HTH18" s="126"/>
      <c r="HTI18" s="126"/>
      <c r="HTJ18" s="126"/>
      <c r="HTK18" s="126"/>
      <c r="HTL18" s="126"/>
      <c r="HTM18" s="126"/>
      <c r="HTN18" s="126"/>
      <c r="HTO18" s="126"/>
      <c r="HTP18" s="126"/>
      <c r="HTQ18" s="126"/>
      <c r="HTR18" s="126"/>
      <c r="HTS18" s="126"/>
      <c r="HTT18" s="126"/>
      <c r="HTU18" s="126"/>
      <c r="HTV18" s="126"/>
      <c r="HTW18" s="126"/>
      <c r="HTX18" s="126"/>
      <c r="HTY18" s="126"/>
      <c r="HTZ18" s="126"/>
      <c r="HUA18" s="126"/>
      <c r="HUB18" s="126"/>
      <c r="HUC18" s="126"/>
      <c r="HUD18" s="126"/>
      <c r="HUE18" s="126"/>
      <c r="HUF18" s="126"/>
      <c r="HUG18" s="126"/>
      <c r="HUH18" s="126"/>
      <c r="HUI18" s="126"/>
      <c r="HUJ18" s="126"/>
      <c r="HUK18" s="126"/>
      <c r="HUL18" s="126"/>
      <c r="HUM18" s="126"/>
      <c r="HUN18" s="126"/>
      <c r="HUO18" s="126"/>
      <c r="HUP18" s="126"/>
      <c r="HUQ18" s="126"/>
      <c r="HUR18" s="126"/>
      <c r="HUS18" s="126"/>
      <c r="HUT18" s="126"/>
      <c r="HUU18" s="126"/>
      <c r="HUV18" s="126"/>
      <c r="HUW18" s="126"/>
      <c r="HUX18" s="126"/>
      <c r="HUY18" s="126"/>
      <c r="HUZ18" s="126"/>
      <c r="HVA18" s="126"/>
      <c r="HVB18" s="126"/>
      <c r="HVC18" s="126"/>
      <c r="HVD18" s="126"/>
      <c r="HVE18" s="126"/>
      <c r="HVF18" s="126"/>
      <c r="HVG18" s="126"/>
      <c r="HVH18" s="126"/>
      <c r="HVI18" s="126"/>
      <c r="HVJ18" s="126"/>
      <c r="HVK18" s="126"/>
      <c r="HVL18" s="126"/>
      <c r="HVM18" s="126"/>
      <c r="HVN18" s="126"/>
      <c r="HVO18" s="126"/>
      <c r="HVP18" s="126"/>
      <c r="HVQ18" s="126"/>
      <c r="HVR18" s="126"/>
      <c r="HVS18" s="126"/>
      <c r="HVT18" s="126"/>
      <c r="HVU18" s="126"/>
      <c r="HVV18" s="126"/>
      <c r="HVW18" s="126"/>
      <c r="HVX18" s="126"/>
      <c r="HVY18" s="126"/>
      <c r="HVZ18" s="126"/>
      <c r="HWA18" s="126"/>
      <c r="HWB18" s="126"/>
      <c r="HWC18" s="126"/>
      <c r="HWD18" s="126"/>
      <c r="HWE18" s="126"/>
      <c r="HWF18" s="126"/>
      <c r="HWG18" s="126"/>
      <c r="HWH18" s="126"/>
      <c r="HWI18" s="126"/>
      <c r="HWJ18" s="126"/>
      <c r="HWK18" s="126"/>
      <c r="HWL18" s="126"/>
      <c r="HWM18" s="126"/>
      <c r="HWN18" s="126"/>
      <c r="HWO18" s="126"/>
      <c r="HWP18" s="126"/>
      <c r="HWQ18" s="126"/>
      <c r="HWR18" s="126"/>
      <c r="HWS18" s="126"/>
      <c r="HWT18" s="126"/>
      <c r="HWU18" s="126"/>
      <c r="HWV18" s="126"/>
      <c r="HWW18" s="126"/>
      <c r="HWX18" s="126"/>
      <c r="HWY18" s="126"/>
      <c r="HWZ18" s="126"/>
      <c r="HXA18" s="126"/>
      <c r="HXB18" s="126"/>
      <c r="HXC18" s="126"/>
      <c r="HXD18" s="126"/>
      <c r="HXE18" s="126"/>
      <c r="HXF18" s="126"/>
      <c r="HXG18" s="126"/>
      <c r="HXH18" s="126"/>
      <c r="HXI18" s="126"/>
      <c r="HXJ18" s="126"/>
      <c r="HXK18" s="126"/>
      <c r="HXL18" s="126"/>
      <c r="HXM18" s="126"/>
      <c r="HXN18" s="126"/>
      <c r="HXO18" s="126"/>
      <c r="HXP18" s="126"/>
      <c r="HXQ18" s="126"/>
      <c r="HXR18" s="126"/>
      <c r="HXS18" s="126"/>
      <c r="HXT18" s="126"/>
      <c r="HXU18" s="126"/>
      <c r="HXV18" s="126"/>
      <c r="HXW18" s="126"/>
      <c r="HXX18" s="126"/>
      <c r="HXY18" s="126"/>
      <c r="HXZ18" s="126"/>
      <c r="HYA18" s="126"/>
      <c r="HYB18" s="126"/>
      <c r="HYC18" s="126"/>
      <c r="HYD18" s="126"/>
      <c r="HYE18" s="126"/>
      <c r="HYF18" s="126"/>
      <c r="HYG18" s="126"/>
      <c r="HYH18" s="126"/>
      <c r="HYI18" s="126"/>
      <c r="HYJ18" s="126"/>
      <c r="HYK18" s="126"/>
      <c r="HYL18" s="126"/>
      <c r="HYM18" s="126"/>
      <c r="HYN18" s="126"/>
      <c r="HYO18" s="126"/>
      <c r="HYP18" s="126"/>
      <c r="HYQ18" s="126"/>
      <c r="HYR18" s="126"/>
      <c r="HYS18" s="126"/>
      <c r="HYT18" s="126"/>
      <c r="HYU18" s="126"/>
      <c r="HYV18" s="126"/>
      <c r="HYW18" s="126"/>
      <c r="HYX18" s="126"/>
      <c r="HYY18" s="126"/>
      <c r="HYZ18" s="126"/>
      <c r="HZA18" s="126"/>
      <c r="HZB18" s="126"/>
      <c r="HZC18" s="126"/>
      <c r="HZD18" s="126"/>
      <c r="HZE18" s="126"/>
      <c r="HZF18" s="126"/>
      <c r="HZG18" s="126"/>
      <c r="HZH18" s="126"/>
      <c r="HZI18" s="126"/>
      <c r="HZJ18" s="126"/>
      <c r="HZK18" s="126"/>
      <c r="HZL18" s="126"/>
      <c r="HZM18" s="126"/>
      <c r="HZN18" s="126"/>
      <c r="HZO18" s="126"/>
      <c r="HZP18" s="126"/>
      <c r="HZQ18" s="126"/>
      <c r="HZR18" s="126"/>
      <c r="HZS18" s="126"/>
      <c r="HZT18" s="126"/>
      <c r="HZU18" s="126"/>
      <c r="HZV18" s="126"/>
      <c r="HZW18" s="126"/>
      <c r="HZX18" s="126"/>
      <c r="HZY18" s="126"/>
      <c r="HZZ18" s="126"/>
      <c r="IAA18" s="126"/>
      <c r="IAB18" s="126"/>
      <c r="IAC18" s="126"/>
      <c r="IAD18" s="126"/>
      <c r="IAE18" s="126"/>
      <c r="IAF18" s="126"/>
      <c r="IAG18" s="126"/>
      <c r="IAH18" s="126"/>
      <c r="IAI18" s="126"/>
      <c r="IAJ18" s="126"/>
      <c r="IAK18" s="126"/>
      <c r="IAL18" s="126"/>
      <c r="IAM18" s="126"/>
      <c r="IAN18" s="126"/>
      <c r="IAO18" s="126"/>
      <c r="IAP18" s="126"/>
      <c r="IAQ18" s="126"/>
      <c r="IAR18" s="126"/>
      <c r="IAS18" s="126"/>
      <c r="IAT18" s="126"/>
      <c r="IAU18" s="126"/>
      <c r="IAV18" s="126"/>
      <c r="IAW18" s="126"/>
      <c r="IAX18" s="126"/>
      <c r="IAY18" s="126"/>
      <c r="IAZ18" s="126"/>
      <c r="IBA18" s="126"/>
      <c r="IBB18" s="126"/>
      <c r="IBC18" s="126"/>
      <c r="IBD18" s="126"/>
      <c r="IBE18" s="126"/>
      <c r="IBF18" s="126"/>
      <c r="IBG18" s="126"/>
      <c r="IBH18" s="126"/>
      <c r="IBI18" s="126"/>
      <c r="IBJ18" s="126"/>
      <c r="IBK18" s="126"/>
      <c r="IBL18" s="126"/>
      <c r="IBM18" s="126"/>
      <c r="IBN18" s="126"/>
      <c r="IBO18" s="126"/>
      <c r="IBP18" s="126"/>
      <c r="IBQ18" s="126"/>
      <c r="IBR18" s="126"/>
      <c r="IBS18" s="126"/>
      <c r="IBT18" s="126"/>
      <c r="IBU18" s="126"/>
      <c r="IBV18" s="126"/>
      <c r="IBW18" s="126"/>
      <c r="IBX18" s="126"/>
      <c r="IBY18" s="126"/>
      <c r="IBZ18" s="126"/>
      <c r="ICA18" s="126"/>
      <c r="ICB18" s="126"/>
      <c r="ICC18" s="126"/>
      <c r="ICD18" s="126"/>
      <c r="ICE18" s="126"/>
      <c r="ICF18" s="126"/>
      <c r="ICG18" s="126"/>
      <c r="ICH18" s="126"/>
      <c r="ICI18" s="126"/>
      <c r="ICJ18" s="126"/>
      <c r="ICK18" s="126"/>
      <c r="ICL18" s="126"/>
      <c r="ICM18" s="126"/>
      <c r="ICN18" s="126"/>
      <c r="ICO18" s="126"/>
      <c r="ICP18" s="126"/>
      <c r="ICQ18" s="126"/>
      <c r="ICR18" s="126"/>
      <c r="ICS18" s="126"/>
      <c r="ICT18" s="126"/>
      <c r="ICU18" s="126"/>
      <c r="ICV18" s="126"/>
      <c r="ICW18" s="126"/>
      <c r="ICX18" s="126"/>
      <c r="ICY18" s="126"/>
      <c r="ICZ18" s="126"/>
      <c r="IDA18" s="126"/>
      <c r="IDB18" s="126"/>
      <c r="IDC18" s="126"/>
      <c r="IDD18" s="126"/>
      <c r="IDE18" s="126"/>
      <c r="IDF18" s="126"/>
      <c r="IDG18" s="126"/>
      <c r="IDH18" s="126"/>
      <c r="IDI18" s="126"/>
      <c r="IDJ18" s="126"/>
      <c r="IDK18" s="126"/>
      <c r="IDL18" s="126"/>
      <c r="IDM18" s="126"/>
      <c r="IDN18" s="126"/>
      <c r="IDO18" s="126"/>
      <c r="IDP18" s="126"/>
      <c r="IDQ18" s="126"/>
      <c r="IDR18" s="126"/>
      <c r="IDS18" s="126"/>
      <c r="IDT18" s="126"/>
      <c r="IDU18" s="126"/>
      <c r="IDV18" s="126"/>
      <c r="IDW18" s="126"/>
      <c r="IDX18" s="126"/>
      <c r="IDY18" s="126"/>
      <c r="IDZ18" s="126"/>
      <c r="IEA18" s="126"/>
      <c r="IEB18" s="126"/>
      <c r="IEC18" s="126"/>
      <c r="IED18" s="126"/>
      <c r="IEE18" s="126"/>
      <c r="IEF18" s="126"/>
      <c r="IEG18" s="126"/>
      <c r="IEH18" s="126"/>
      <c r="IEI18" s="126"/>
      <c r="IEJ18" s="126"/>
      <c r="IEK18" s="126"/>
      <c r="IEL18" s="126"/>
      <c r="IEM18" s="126"/>
      <c r="IEN18" s="126"/>
      <c r="IEO18" s="126"/>
      <c r="IEP18" s="126"/>
      <c r="IEQ18" s="126"/>
      <c r="IER18" s="126"/>
      <c r="IES18" s="126"/>
      <c r="IET18" s="126"/>
      <c r="IEU18" s="126"/>
      <c r="IEV18" s="126"/>
      <c r="IEW18" s="126"/>
      <c r="IEX18" s="126"/>
      <c r="IEY18" s="126"/>
      <c r="IEZ18" s="126"/>
      <c r="IFA18" s="126"/>
      <c r="IFB18" s="126"/>
      <c r="IFC18" s="126"/>
      <c r="IFD18" s="126"/>
      <c r="IFE18" s="126"/>
      <c r="IFF18" s="126"/>
      <c r="IFG18" s="126"/>
      <c r="IFH18" s="126"/>
      <c r="IFI18" s="126"/>
      <c r="IFJ18" s="126"/>
      <c r="IFK18" s="126"/>
      <c r="IFL18" s="126"/>
      <c r="IFM18" s="126"/>
      <c r="IFN18" s="126"/>
      <c r="IFO18" s="126"/>
      <c r="IFP18" s="126"/>
      <c r="IFQ18" s="126"/>
      <c r="IFR18" s="126"/>
      <c r="IFS18" s="126"/>
      <c r="IFT18" s="126"/>
      <c r="IFU18" s="126"/>
      <c r="IFV18" s="126"/>
      <c r="IFW18" s="126"/>
      <c r="IFX18" s="126"/>
      <c r="IFY18" s="126"/>
      <c r="IFZ18" s="126"/>
      <c r="IGA18" s="126"/>
      <c r="IGB18" s="126"/>
      <c r="IGC18" s="126"/>
      <c r="IGD18" s="126"/>
      <c r="IGE18" s="126"/>
      <c r="IGF18" s="126"/>
      <c r="IGG18" s="126"/>
      <c r="IGH18" s="126"/>
      <c r="IGI18" s="126"/>
      <c r="IGJ18" s="126"/>
      <c r="IGK18" s="126"/>
      <c r="IGL18" s="126"/>
      <c r="IGM18" s="126"/>
      <c r="IGN18" s="126"/>
      <c r="IGO18" s="126"/>
      <c r="IGP18" s="126"/>
      <c r="IGQ18" s="126"/>
      <c r="IGR18" s="126"/>
      <c r="IGS18" s="126"/>
      <c r="IGT18" s="126"/>
      <c r="IGU18" s="126"/>
      <c r="IGV18" s="126"/>
      <c r="IGW18" s="126"/>
      <c r="IGX18" s="126"/>
      <c r="IGY18" s="126"/>
      <c r="IGZ18" s="126"/>
      <c r="IHA18" s="126"/>
      <c r="IHB18" s="126"/>
      <c r="IHC18" s="126"/>
      <c r="IHD18" s="126"/>
      <c r="IHE18" s="126"/>
      <c r="IHF18" s="126"/>
      <c r="IHG18" s="126"/>
      <c r="IHH18" s="126"/>
      <c r="IHI18" s="126"/>
      <c r="IHJ18" s="126"/>
      <c r="IHK18" s="126"/>
      <c r="IHL18" s="126"/>
      <c r="IHM18" s="126"/>
      <c r="IHN18" s="126"/>
      <c r="IHO18" s="126"/>
      <c r="IHP18" s="126"/>
      <c r="IHQ18" s="126"/>
      <c r="IHR18" s="126"/>
      <c r="IHS18" s="126"/>
      <c r="IHT18" s="126"/>
      <c r="IHU18" s="126"/>
      <c r="IHV18" s="126"/>
      <c r="IHW18" s="126"/>
      <c r="IHX18" s="126"/>
      <c r="IHY18" s="126"/>
      <c r="IHZ18" s="126"/>
      <c r="IIA18" s="126"/>
      <c r="IIB18" s="126"/>
      <c r="IIC18" s="126"/>
      <c r="IID18" s="126"/>
      <c r="IIE18" s="126"/>
      <c r="IIF18" s="126"/>
      <c r="IIG18" s="126"/>
      <c r="IIH18" s="126"/>
      <c r="III18" s="126"/>
      <c r="IIJ18" s="126"/>
      <c r="IIK18" s="126"/>
      <c r="IIL18" s="126"/>
      <c r="IIM18" s="126"/>
      <c r="IIN18" s="126"/>
      <c r="IIO18" s="126"/>
      <c r="IIP18" s="126"/>
      <c r="IIQ18" s="126"/>
      <c r="IIR18" s="126"/>
      <c r="IIS18" s="126"/>
      <c r="IIT18" s="126"/>
      <c r="IIU18" s="126"/>
      <c r="IIV18" s="126"/>
      <c r="IIW18" s="126"/>
      <c r="IIX18" s="126"/>
      <c r="IIY18" s="126"/>
      <c r="IIZ18" s="126"/>
      <c r="IJA18" s="126"/>
      <c r="IJB18" s="126"/>
      <c r="IJC18" s="126"/>
      <c r="IJD18" s="126"/>
      <c r="IJE18" s="126"/>
      <c r="IJF18" s="126"/>
      <c r="IJG18" s="126"/>
      <c r="IJH18" s="126"/>
      <c r="IJI18" s="126"/>
      <c r="IJJ18" s="126"/>
      <c r="IJK18" s="126"/>
      <c r="IJL18" s="126"/>
      <c r="IJM18" s="126"/>
      <c r="IJN18" s="126"/>
      <c r="IJO18" s="126"/>
      <c r="IJP18" s="126"/>
      <c r="IJQ18" s="126"/>
      <c r="IJR18" s="126"/>
      <c r="IJS18" s="126"/>
      <c r="IJT18" s="126"/>
      <c r="IJU18" s="126"/>
      <c r="IJV18" s="126"/>
      <c r="IJW18" s="126"/>
      <c r="IJX18" s="126"/>
      <c r="IJY18" s="126"/>
      <c r="IJZ18" s="126"/>
      <c r="IKA18" s="126"/>
      <c r="IKB18" s="126"/>
      <c r="IKC18" s="126"/>
      <c r="IKD18" s="126"/>
      <c r="IKE18" s="126"/>
      <c r="IKF18" s="126"/>
      <c r="IKG18" s="126"/>
      <c r="IKH18" s="126"/>
      <c r="IKI18" s="126"/>
      <c r="IKJ18" s="126"/>
      <c r="IKK18" s="126"/>
      <c r="IKL18" s="126"/>
      <c r="IKM18" s="126"/>
      <c r="IKN18" s="126"/>
      <c r="IKO18" s="126"/>
      <c r="IKP18" s="126"/>
      <c r="IKQ18" s="126"/>
      <c r="IKR18" s="126"/>
      <c r="IKS18" s="126"/>
      <c r="IKT18" s="126"/>
      <c r="IKU18" s="126"/>
      <c r="IKV18" s="126"/>
      <c r="IKW18" s="126"/>
      <c r="IKX18" s="126"/>
      <c r="IKY18" s="126"/>
      <c r="IKZ18" s="126"/>
      <c r="ILA18" s="126"/>
      <c r="ILB18" s="126"/>
      <c r="ILC18" s="126"/>
      <c r="ILD18" s="126"/>
      <c r="ILE18" s="126"/>
      <c r="ILF18" s="126"/>
      <c r="ILG18" s="126"/>
      <c r="ILH18" s="126"/>
      <c r="ILI18" s="126"/>
      <c r="ILJ18" s="126"/>
      <c r="ILK18" s="126"/>
      <c r="ILL18" s="126"/>
      <c r="ILM18" s="126"/>
      <c r="ILN18" s="126"/>
      <c r="ILO18" s="126"/>
      <c r="ILP18" s="126"/>
      <c r="ILQ18" s="126"/>
      <c r="ILR18" s="126"/>
      <c r="ILS18" s="126"/>
      <c r="ILT18" s="126"/>
      <c r="ILU18" s="126"/>
      <c r="ILV18" s="126"/>
      <c r="ILW18" s="126"/>
      <c r="ILX18" s="126"/>
      <c r="ILY18" s="126"/>
      <c r="ILZ18" s="126"/>
      <c r="IMA18" s="126"/>
      <c r="IMB18" s="126"/>
      <c r="IMC18" s="126"/>
      <c r="IMD18" s="126"/>
      <c r="IME18" s="126"/>
      <c r="IMF18" s="126"/>
      <c r="IMG18" s="126"/>
      <c r="IMH18" s="126"/>
      <c r="IMI18" s="126"/>
      <c r="IMJ18" s="126"/>
      <c r="IMK18" s="126"/>
      <c r="IML18" s="126"/>
      <c r="IMM18" s="126"/>
      <c r="IMN18" s="126"/>
      <c r="IMO18" s="126"/>
      <c r="IMP18" s="126"/>
      <c r="IMQ18" s="126"/>
      <c r="IMR18" s="126"/>
      <c r="IMS18" s="126"/>
      <c r="IMT18" s="126"/>
      <c r="IMU18" s="126"/>
      <c r="IMV18" s="126"/>
      <c r="IMW18" s="126"/>
      <c r="IMX18" s="126"/>
      <c r="IMY18" s="126"/>
      <c r="IMZ18" s="126"/>
      <c r="INA18" s="126"/>
      <c r="INB18" s="126"/>
      <c r="INC18" s="126"/>
      <c r="IND18" s="126"/>
      <c r="INE18" s="126"/>
      <c r="INF18" s="126"/>
      <c r="ING18" s="126"/>
      <c r="INH18" s="126"/>
      <c r="INI18" s="126"/>
      <c r="INJ18" s="126"/>
      <c r="INK18" s="126"/>
      <c r="INL18" s="126"/>
      <c r="INM18" s="126"/>
      <c r="INN18" s="126"/>
      <c r="INO18" s="126"/>
      <c r="INP18" s="126"/>
      <c r="INQ18" s="126"/>
      <c r="INR18" s="126"/>
      <c r="INS18" s="126"/>
      <c r="INT18" s="126"/>
      <c r="INU18" s="126"/>
      <c r="INV18" s="126"/>
      <c r="INW18" s="126"/>
      <c r="INX18" s="126"/>
      <c r="INY18" s="126"/>
      <c r="INZ18" s="126"/>
      <c r="IOA18" s="126"/>
      <c r="IOB18" s="126"/>
      <c r="IOC18" s="126"/>
      <c r="IOD18" s="126"/>
      <c r="IOE18" s="126"/>
      <c r="IOF18" s="126"/>
      <c r="IOG18" s="126"/>
      <c r="IOH18" s="126"/>
      <c r="IOI18" s="126"/>
      <c r="IOJ18" s="126"/>
      <c r="IOK18" s="126"/>
      <c r="IOL18" s="126"/>
      <c r="IOM18" s="126"/>
      <c r="ION18" s="126"/>
      <c r="IOO18" s="126"/>
      <c r="IOP18" s="126"/>
      <c r="IOQ18" s="126"/>
      <c r="IOR18" s="126"/>
      <c r="IOS18" s="126"/>
      <c r="IOT18" s="126"/>
      <c r="IOU18" s="126"/>
      <c r="IOV18" s="126"/>
      <c r="IOW18" s="126"/>
      <c r="IOX18" s="126"/>
      <c r="IOY18" s="126"/>
      <c r="IOZ18" s="126"/>
      <c r="IPA18" s="126"/>
      <c r="IPB18" s="126"/>
      <c r="IPC18" s="126"/>
      <c r="IPD18" s="126"/>
      <c r="IPE18" s="126"/>
      <c r="IPF18" s="126"/>
      <c r="IPG18" s="126"/>
      <c r="IPH18" s="126"/>
      <c r="IPI18" s="126"/>
      <c r="IPJ18" s="126"/>
      <c r="IPK18" s="126"/>
      <c r="IPL18" s="126"/>
      <c r="IPM18" s="126"/>
      <c r="IPN18" s="126"/>
      <c r="IPO18" s="126"/>
      <c r="IPP18" s="126"/>
      <c r="IPQ18" s="126"/>
      <c r="IPR18" s="126"/>
      <c r="IPS18" s="126"/>
      <c r="IPT18" s="126"/>
      <c r="IPU18" s="126"/>
      <c r="IPV18" s="126"/>
      <c r="IPW18" s="126"/>
      <c r="IPX18" s="126"/>
      <c r="IPY18" s="126"/>
      <c r="IPZ18" s="126"/>
      <c r="IQA18" s="126"/>
      <c r="IQB18" s="126"/>
      <c r="IQC18" s="126"/>
      <c r="IQD18" s="126"/>
      <c r="IQE18" s="126"/>
      <c r="IQF18" s="126"/>
      <c r="IQG18" s="126"/>
      <c r="IQH18" s="126"/>
      <c r="IQI18" s="126"/>
      <c r="IQJ18" s="126"/>
      <c r="IQK18" s="126"/>
      <c r="IQL18" s="126"/>
      <c r="IQM18" s="126"/>
      <c r="IQN18" s="126"/>
      <c r="IQO18" s="126"/>
      <c r="IQP18" s="126"/>
      <c r="IQQ18" s="126"/>
      <c r="IQR18" s="126"/>
      <c r="IQS18" s="126"/>
      <c r="IQT18" s="126"/>
      <c r="IQU18" s="126"/>
      <c r="IQV18" s="126"/>
      <c r="IQW18" s="126"/>
      <c r="IQX18" s="126"/>
      <c r="IQY18" s="126"/>
      <c r="IQZ18" s="126"/>
      <c r="IRA18" s="126"/>
      <c r="IRB18" s="126"/>
      <c r="IRC18" s="126"/>
      <c r="IRD18" s="126"/>
      <c r="IRE18" s="126"/>
      <c r="IRF18" s="126"/>
      <c r="IRG18" s="126"/>
      <c r="IRH18" s="126"/>
      <c r="IRI18" s="126"/>
      <c r="IRJ18" s="126"/>
      <c r="IRK18" s="126"/>
      <c r="IRL18" s="126"/>
      <c r="IRM18" s="126"/>
      <c r="IRN18" s="126"/>
      <c r="IRO18" s="126"/>
      <c r="IRP18" s="126"/>
      <c r="IRQ18" s="126"/>
      <c r="IRR18" s="126"/>
      <c r="IRS18" s="126"/>
      <c r="IRT18" s="126"/>
      <c r="IRU18" s="126"/>
      <c r="IRV18" s="126"/>
      <c r="IRW18" s="126"/>
      <c r="IRX18" s="126"/>
      <c r="IRY18" s="126"/>
      <c r="IRZ18" s="126"/>
      <c r="ISA18" s="126"/>
      <c r="ISB18" s="126"/>
      <c r="ISC18" s="126"/>
      <c r="ISD18" s="126"/>
      <c r="ISE18" s="126"/>
      <c r="ISF18" s="126"/>
      <c r="ISG18" s="126"/>
      <c r="ISH18" s="126"/>
      <c r="ISI18" s="126"/>
      <c r="ISJ18" s="126"/>
      <c r="ISK18" s="126"/>
      <c r="ISL18" s="126"/>
      <c r="ISM18" s="126"/>
      <c r="ISN18" s="126"/>
      <c r="ISO18" s="126"/>
      <c r="ISP18" s="126"/>
      <c r="ISQ18" s="126"/>
      <c r="ISR18" s="126"/>
      <c r="ISS18" s="126"/>
      <c r="IST18" s="126"/>
      <c r="ISU18" s="126"/>
      <c r="ISV18" s="126"/>
      <c r="ISW18" s="126"/>
      <c r="ISX18" s="126"/>
      <c r="ISY18" s="126"/>
      <c r="ISZ18" s="126"/>
      <c r="ITA18" s="126"/>
      <c r="ITB18" s="126"/>
      <c r="ITC18" s="126"/>
      <c r="ITD18" s="126"/>
      <c r="ITE18" s="126"/>
      <c r="ITF18" s="126"/>
      <c r="ITG18" s="126"/>
      <c r="ITH18" s="126"/>
      <c r="ITI18" s="126"/>
      <c r="ITJ18" s="126"/>
      <c r="ITK18" s="126"/>
      <c r="ITL18" s="126"/>
      <c r="ITM18" s="126"/>
      <c r="ITN18" s="126"/>
      <c r="ITO18" s="126"/>
      <c r="ITP18" s="126"/>
      <c r="ITQ18" s="126"/>
      <c r="ITR18" s="126"/>
      <c r="ITS18" s="126"/>
      <c r="ITT18" s="126"/>
      <c r="ITU18" s="126"/>
      <c r="ITV18" s="126"/>
      <c r="ITW18" s="126"/>
      <c r="ITX18" s="126"/>
      <c r="ITY18" s="126"/>
      <c r="ITZ18" s="126"/>
      <c r="IUA18" s="126"/>
      <c r="IUB18" s="126"/>
      <c r="IUC18" s="126"/>
      <c r="IUD18" s="126"/>
      <c r="IUE18" s="126"/>
      <c r="IUF18" s="126"/>
      <c r="IUG18" s="126"/>
      <c r="IUH18" s="126"/>
      <c r="IUI18" s="126"/>
      <c r="IUJ18" s="126"/>
      <c r="IUK18" s="126"/>
      <c r="IUL18" s="126"/>
      <c r="IUM18" s="126"/>
      <c r="IUN18" s="126"/>
      <c r="IUO18" s="126"/>
      <c r="IUP18" s="126"/>
      <c r="IUQ18" s="126"/>
      <c r="IUR18" s="126"/>
      <c r="IUS18" s="126"/>
      <c r="IUT18" s="126"/>
      <c r="IUU18" s="126"/>
      <c r="IUV18" s="126"/>
      <c r="IUW18" s="126"/>
      <c r="IUX18" s="126"/>
      <c r="IUY18" s="126"/>
      <c r="IUZ18" s="126"/>
      <c r="IVA18" s="126"/>
      <c r="IVB18" s="126"/>
      <c r="IVC18" s="126"/>
      <c r="IVD18" s="126"/>
      <c r="IVE18" s="126"/>
      <c r="IVF18" s="126"/>
      <c r="IVG18" s="126"/>
      <c r="IVH18" s="126"/>
      <c r="IVI18" s="126"/>
      <c r="IVJ18" s="126"/>
      <c r="IVK18" s="126"/>
      <c r="IVL18" s="126"/>
      <c r="IVM18" s="126"/>
      <c r="IVN18" s="126"/>
      <c r="IVO18" s="126"/>
      <c r="IVP18" s="126"/>
      <c r="IVQ18" s="126"/>
      <c r="IVR18" s="126"/>
      <c r="IVS18" s="126"/>
      <c r="IVT18" s="126"/>
      <c r="IVU18" s="126"/>
      <c r="IVV18" s="126"/>
      <c r="IVW18" s="126"/>
      <c r="IVX18" s="126"/>
      <c r="IVY18" s="126"/>
      <c r="IVZ18" s="126"/>
      <c r="IWA18" s="126"/>
      <c r="IWB18" s="126"/>
      <c r="IWC18" s="126"/>
      <c r="IWD18" s="126"/>
      <c r="IWE18" s="126"/>
      <c r="IWF18" s="126"/>
      <c r="IWG18" s="126"/>
      <c r="IWH18" s="126"/>
      <c r="IWI18" s="126"/>
      <c r="IWJ18" s="126"/>
      <c r="IWK18" s="126"/>
      <c r="IWL18" s="126"/>
      <c r="IWM18" s="126"/>
      <c r="IWN18" s="126"/>
      <c r="IWO18" s="126"/>
      <c r="IWP18" s="126"/>
      <c r="IWQ18" s="126"/>
      <c r="IWR18" s="126"/>
      <c r="IWS18" s="126"/>
      <c r="IWT18" s="126"/>
      <c r="IWU18" s="126"/>
      <c r="IWV18" s="126"/>
      <c r="IWW18" s="126"/>
      <c r="IWX18" s="126"/>
      <c r="IWY18" s="126"/>
      <c r="IWZ18" s="126"/>
      <c r="IXA18" s="126"/>
      <c r="IXB18" s="126"/>
      <c r="IXC18" s="126"/>
      <c r="IXD18" s="126"/>
      <c r="IXE18" s="126"/>
      <c r="IXF18" s="126"/>
      <c r="IXG18" s="126"/>
      <c r="IXH18" s="126"/>
      <c r="IXI18" s="126"/>
      <c r="IXJ18" s="126"/>
      <c r="IXK18" s="126"/>
      <c r="IXL18" s="126"/>
      <c r="IXM18" s="126"/>
      <c r="IXN18" s="126"/>
      <c r="IXO18" s="126"/>
      <c r="IXP18" s="126"/>
      <c r="IXQ18" s="126"/>
      <c r="IXR18" s="126"/>
      <c r="IXS18" s="126"/>
      <c r="IXT18" s="126"/>
      <c r="IXU18" s="126"/>
      <c r="IXV18" s="126"/>
      <c r="IXW18" s="126"/>
      <c r="IXX18" s="126"/>
      <c r="IXY18" s="126"/>
      <c r="IXZ18" s="126"/>
      <c r="IYA18" s="126"/>
      <c r="IYB18" s="126"/>
      <c r="IYC18" s="126"/>
      <c r="IYD18" s="126"/>
      <c r="IYE18" s="126"/>
      <c r="IYF18" s="126"/>
      <c r="IYG18" s="126"/>
      <c r="IYH18" s="126"/>
      <c r="IYI18" s="126"/>
      <c r="IYJ18" s="126"/>
      <c r="IYK18" s="126"/>
      <c r="IYL18" s="126"/>
      <c r="IYM18" s="126"/>
      <c r="IYN18" s="126"/>
      <c r="IYO18" s="126"/>
      <c r="IYP18" s="126"/>
      <c r="IYQ18" s="126"/>
      <c r="IYR18" s="126"/>
      <c r="IYS18" s="126"/>
      <c r="IYT18" s="126"/>
      <c r="IYU18" s="126"/>
      <c r="IYV18" s="126"/>
      <c r="IYW18" s="126"/>
      <c r="IYX18" s="126"/>
      <c r="IYY18" s="126"/>
      <c r="IYZ18" s="126"/>
      <c r="IZA18" s="126"/>
      <c r="IZB18" s="126"/>
      <c r="IZC18" s="126"/>
      <c r="IZD18" s="126"/>
      <c r="IZE18" s="126"/>
      <c r="IZF18" s="126"/>
      <c r="IZG18" s="126"/>
      <c r="IZH18" s="126"/>
      <c r="IZI18" s="126"/>
      <c r="IZJ18" s="126"/>
      <c r="IZK18" s="126"/>
      <c r="IZL18" s="126"/>
      <c r="IZM18" s="126"/>
      <c r="IZN18" s="126"/>
      <c r="IZO18" s="126"/>
      <c r="IZP18" s="126"/>
      <c r="IZQ18" s="126"/>
      <c r="IZR18" s="126"/>
      <c r="IZS18" s="126"/>
      <c r="IZT18" s="126"/>
      <c r="IZU18" s="126"/>
      <c r="IZV18" s="126"/>
      <c r="IZW18" s="126"/>
      <c r="IZX18" s="126"/>
      <c r="IZY18" s="126"/>
      <c r="IZZ18" s="126"/>
      <c r="JAA18" s="126"/>
      <c r="JAB18" s="126"/>
      <c r="JAC18" s="126"/>
      <c r="JAD18" s="126"/>
      <c r="JAE18" s="126"/>
      <c r="JAF18" s="126"/>
      <c r="JAG18" s="126"/>
      <c r="JAH18" s="126"/>
      <c r="JAI18" s="126"/>
      <c r="JAJ18" s="126"/>
      <c r="JAK18" s="126"/>
      <c r="JAL18" s="126"/>
      <c r="JAM18" s="126"/>
      <c r="JAN18" s="126"/>
      <c r="JAO18" s="126"/>
      <c r="JAP18" s="126"/>
      <c r="JAQ18" s="126"/>
      <c r="JAR18" s="126"/>
      <c r="JAS18" s="126"/>
      <c r="JAT18" s="126"/>
      <c r="JAU18" s="126"/>
      <c r="JAV18" s="126"/>
      <c r="JAW18" s="126"/>
      <c r="JAX18" s="126"/>
      <c r="JAY18" s="126"/>
      <c r="JAZ18" s="126"/>
      <c r="JBA18" s="126"/>
      <c r="JBB18" s="126"/>
      <c r="JBC18" s="126"/>
      <c r="JBD18" s="126"/>
      <c r="JBE18" s="126"/>
      <c r="JBF18" s="126"/>
      <c r="JBG18" s="126"/>
      <c r="JBH18" s="126"/>
      <c r="JBI18" s="126"/>
      <c r="JBJ18" s="126"/>
      <c r="JBK18" s="126"/>
      <c r="JBL18" s="126"/>
      <c r="JBM18" s="126"/>
      <c r="JBN18" s="126"/>
      <c r="JBO18" s="126"/>
      <c r="JBP18" s="126"/>
      <c r="JBQ18" s="126"/>
      <c r="JBR18" s="126"/>
      <c r="JBS18" s="126"/>
      <c r="JBT18" s="126"/>
      <c r="JBU18" s="126"/>
      <c r="JBV18" s="126"/>
      <c r="JBW18" s="126"/>
      <c r="JBX18" s="126"/>
      <c r="JBY18" s="126"/>
      <c r="JBZ18" s="126"/>
      <c r="JCA18" s="126"/>
      <c r="JCB18" s="126"/>
      <c r="JCC18" s="126"/>
      <c r="JCD18" s="126"/>
      <c r="JCE18" s="126"/>
      <c r="JCF18" s="126"/>
      <c r="JCG18" s="126"/>
      <c r="JCH18" s="126"/>
      <c r="JCI18" s="126"/>
      <c r="JCJ18" s="126"/>
      <c r="JCK18" s="126"/>
      <c r="JCL18" s="126"/>
      <c r="JCM18" s="126"/>
      <c r="JCN18" s="126"/>
      <c r="JCO18" s="126"/>
      <c r="JCP18" s="126"/>
      <c r="JCQ18" s="126"/>
      <c r="JCR18" s="126"/>
      <c r="JCS18" s="126"/>
      <c r="JCT18" s="126"/>
      <c r="JCU18" s="126"/>
      <c r="JCV18" s="126"/>
      <c r="JCW18" s="126"/>
      <c r="JCX18" s="126"/>
      <c r="JCY18" s="126"/>
      <c r="JCZ18" s="126"/>
      <c r="JDA18" s="126"/>
      <c r="JDB18" s="126"/>
      <c r="JDC18" s="126"/>
      <c r="JDD18" s="126"/>
      <c r="JDE18" s="126"/>
      <c r="JDF18" s="126"/>
      <c r="JDG18" s="126"/>
      <c r="JDH18" s="126"/>
      <c r="JDI18" s="126"/>
      <c r="JDJ18" s="126"/>
      <c r="JDK18" s="126"/>
      <c r="JDL18" s="126"/>
      <c r="JDM18" s="126"/>
      <c r="JDN18" s="126"/>
      <c r="JDO18" s="126"/>
      <c r="JDP18" s="126"/>
      <c r="JDQ18" s="126"/>
      <c r="JDR18" s="126"/>
      <c r="JDS18" s="126"/>
      <c r="JDT18" s="126"/>
      <c r="JDU18" s="126"/>
      <c r="JDV18" s="126"/>
      <c r="JDW18" s="126"/>
      <c r="JDX18" s="126"/>
      <c r="JDY18" s="126"/>
      <c r="JDZ18" s="126"/>
      <c r="JEA18" s="126"/>
      <c r="JEB18" s="126"/>
      <c r="JEC18" s="126"/>
      <c r="JED18" s="126"/>
      <c r="JEE18" s="126"/>
      <c r="JEF18" s="126"/>
      <c r="JEG18" s="126"/>
      <c r="JEH18" s="126"/>
      <c r="JEI18" s="126"/>
      <c r="JEJ18" s="126"/>
      <c r="JEK18" s="126"/>
      <c r="JEL18" s="126"/>
      <c r="JEM18" s="126"/>
      <c r="JEN18" s="126"/>
      <c r="JEO18" s="126"/>
      <c r="JEP18" s="126"/>
      <c r="JEQ18" s="126"/>
      <c r="JER18" s="126"/>
      <c r="JES18" s="126"/>
      <c r="JET18" s="126"/>
      <c r="JEU18" s="126"/>
      <c r="JEV18" s="126"/>
      <c r="JEW18" s="126"/>
      <c r="JEX18" s="126"/>
      <c r="JEY18" s="126"/>
      <c r="JEZ18" s="126"/>
      <c r="JFA18" s="126"/>
      <c r="JFB18" s="126"/>
      <c r="JFC18" s="126"/>
      <c r="JFD18" s="126"/>
      <c r="JFE18" s="126"/>
      <c r="JFF18" s="126"/>
      <c r="JFG18" s="126"/>
      <c r="JFH18" s="126"/>
      <c r="JFI18" s="126"/>
      <c r="JFJ18" s="126"/>
      <c r="JFK18" s="126"/>
      <c r="JFL18" s="126"/>
      <c r="JFM18" s="126"/>
      <c r="JFN18" s="126"/>
      <c r="JFO18" s="126"/>
      <c r="JFP18" s="126"/>
      <c r="JFQ18" s="126"/>
      <c r="JFR18" s="126"/>
      <c r="JFS18" s="126"/>
      <c r="JFT18" s="126"/>
      <c r="JFU18" s="126"/>
      <c r="JFV18" s="126"/>
      <c r="JFW18" s="126"/>
      <c r="JFX18" s="126"/>
      <c r="JFY18" s="126"/>
      <c r="JFZ18" s="126"/>
      <c r="JGA18" s="126"/>
      <c r="JGB18" s="126"/>
      <c r="JGC18" s="126"/>
      <c r="JGD18" s="126"/>
      <c r="JGE18" s="126"/>
      <c r="JGF18" s="126"/>
      <c r="JGG18" s="126"/>
      <c r="JGH18" s="126"/>
      <c r="JGI18" s="126"/>
      <c r="JGJ18" s="126"/>
      <c r="JGK18" s="126"/>
      <c r="JGL18" s="126"/>
      <c r="JGM18" s="126"/>
      <c r="JGN18" s="126"/>
      <c r="JGO18" s="126"/>
      <c r="JGP18" s="126"/>
      <c r="JGQ18" s="126"/>
      <c r="JGR18" s="126"/>
      <c r="JGS18" s="126"/>
      <c r="JGT18" s="126"/>
      <c r="JGU18" s="126"/>
      <c r="JGV18" s="126"/>
      <c r="JGW18" s="126"/>
      <c r="JGX18" s="126"/>
      <c r="JGY18" s="126"/>
      <c r="JGZ18" s="126"/>
      <c r="JHA18" s="126"/>
      <c r="JHB18" s="126"/>
      <c r="JHC18" s="126"/>
      <c r="JHD18" s="126"/>
      <c r="JHE18" s="126"/>
      <c r="JHF18" s="126"/>
      <c r="JHG18" s="126"/>
      <c r="JHH18" s="126"/>
      <c r="JHI18" s="126"/>
      <c r="JHJ18" s="126"/>
      <c r="JHK18" s="126"/>
      <c r="JHL18" s="126"/>
      <c r="JHM18" s="126"/>
      <c r="JHN18" s="126"/>
      <c r="JHO18" s="126"/>
      <c r="JHP18" s="126"/>
      <c r="JHQ18" s="126"/>
      <c r="JHR18" s="126"/>
      <c r="JHS18" s="126"/>
      <c r="JHT18" s="126"/>
      <c r="JHU18" s="126"/>
      <c r="JHV18" s="126"/>
      <c r="JHW18" s="126"/>
      <c r="JHX18" s="126"/>
      <c r="JHY18" s="126"/>
      <c r="JHZ18" s="126"/>
      <c r="JIA18" s="126"/>
      <c r="JIB18" s="126"/>
      <c r="JIC18" s="126"/>
      <c r="JID18" s="126"/>
      <c r="JIE18" s="126"/>
      <c r="JIF18" s="126"/>
      <c r="JIG18" s="126"/>
      <c r="JIH18" s="126"/>
      <c r="JII18" s="126"/>
      <c r="JIJ18" s="126"/>
      <c r="JIK18" s="126"/>
      <c r="JIL18" s="126"/>
      <c r="JIM18" s="126"/>
      <c r="JIN18" s="126"/>
      <c r="JIO18" s="126"/>
      <c r="JIP18" s="126"/>
      <c r="JIQ18" s="126"/>
      <c r="JIR18" s="126"/>
      <c r="JIS18" s="126"/>
      <c r="JIT18" s="126"/>
      <c r="JIU18" s="126"/>
      <c r="JIV18" s="126"/>
      <c r="JIW18" s="126"/>
      <c r="JIX18" s="126"/>
      <c r="JIY18" s="126"/>
      <c r="JIZ18" s="126"/>
      <c r="JJA18" s="126"/>
      <c r="JJB18" s="126"/>
      <c r="JJC18" s="126"/>
      <c r="JJD18" s="126"/>
      <c r="JJE18" s="126"/>
      <c r="JJF18" s="126"/>
      <c r="JJG18" s="126"/>
      <c r="JJH18" s="126"/>
      <c r="JJI18" s="126"/>
      <c r="JJJ18" s="126"/>
      <c r="JJK18" s="126"/>
      <c r="JJL18" s="126"/>
      <c r="JJM18" s="126"/>
      <c r="JJN18" s="126"/>
      <c r="JJO18" s="126"/>
      <c r="JJP18" s="126"/>
      <c r="JJQ18" s="126"/>
      <c r="JJR18" s="126"/>
      <c r="JJS18" s="126"/>
      <c r="JJT18" s="126"/>
      <c r="JJU18" s="126"/>
      <c r="JJV18" s="126"/>
      <c r="JJW18" s="126"/>
      <c r="JJX18" s="126"/>
      <c r="JJY18" s="126"/>
      <c r="JJZ18" s="126"/>
      <c r="JKA18" s="126"/>
      <c r="JKB18" s="126"/>
      <c r="JKC18" s="126"/>
      <c r="JKD18" s="126"/>
      <c r="JKE18" s="126"/>
      <c r="JKF18" s="126"/>
      <c r="JKG18" s="126"/>
      <c r="JKH18" s="126"/>
      <c r="JKI18" s="126"/>
      <c r="JKJ18" s="126"/>
      <c r="JKK18" s="126"/>
      <c r="JKL18" s="126"/>
      <c r="JKM18" s="126"/>
      <c r="JKN18" s="126"/>
      <c r="JKO18" s="126"/>
      <c r="JKP18" s="126"/>
      <c r="JKQ18" s="126"/>
      <c r="JKR18" s="126"/>
      <c r="JKS18" s="126"/>
      <c r="JKT18" s="126"/>
      <c r="JKU18" s="126"/>
      <c r="JKV18" s="126"/>
      <c r="JKW18" s="126"/>
      <c r="JKX18" s="126"/>
      <c r="JKY18" s="126"/>
      <c r="JKZ18" s="126"/>
      <c r="JLA18" s="126"/>
      <c r="JLB18" s="126"/>
      <c r="JLC18" s="126"/>
      <c r="JLD18" s="126"/>
      <c r="JLE18" s="126"/>
      <c r="JLF18" s="126"/>
      <c r="JLG18" s="126"/>
      <c r="JLH18" s="126"/>
      <c r="JLI18" s="126"/>
      <c r="JLJ18" s="126"/>
      <c r="JLK18" s="126"/>
      <c r="JLL18" s="126"/>
      <c r="JLM18" s="126"/>
      <c r="JLN18" s="126"/>
      <c r="JLO18" s="126"/>
      <c r="JLP18" s="126"/>
      <c r="JLQ18" s="126"/>
      <c r="JLR18" s="126"/>
      <c r="JLS18" s="126"/>
      <c r="JLT18" s="126"/>
      <c r="JLU18" s="126"/>
      <c r="JLV18" s="126"/>
      <c r="JLW18" s="126"/>
      <c r="JLX18" s="126"/>
      <c r="JLY18" s="126"/>
      <c r="JLZ18" s="126"/>
      <c r="JMA18" s="126"/>
      <c r="JMB18" s="126"/>
      <c r="JMC18" s="126"/>
      <c r="JMD18" s="126"/>
      <c r="JME18" s="126"/>
      <c r="JMF18" s="126"/>
      <c r="JMG18" s="126"/>
      <c r="JMH18" s="126"/>
      <c r="JMI18" s="126"/>
      <c r="JMJ18" s="126"/>
      <c r="JMK18" s="126"/>
      <c r="JML18" s="126"/>
      <c r="JMM18" s="126"/>
      <c r="JMN18" s="126"/>
      <c r="JMO18" s="126"/>
      <c r="JMP18" s="126"/>
      <c r="JMQ18" s="126"/>
      <c r="JMR18" s="126"/>
      <c r="JMS18" s="126"/>
      <c r="JMT18" s="126"/>
      <c r="JMU18" s="126"/>
      <c r="JMV18" s="126"/>
      <c r="JMW18" s="126"/>
      <c r="JMX18" s="126"/>
      <c r="JMY18" s="126"/>
      <c r="JMZ18" s="126"/>
      <c r="JNA18" s="126"/>
      <c r="JNB18" s="126"/>
      <c r="JNC18" s="126"/>
      <c r="JND18" s="126"/>
      <c r="JNE18" s="126"/>
      <c r="JNF18" s="126"/>
      <c r="JNG18" s="126"/>
      <c r="JNH18" s="126"/>
      <c r="JNI18" s="126"/>
      <c r="JNJ18" s="126"/>
      <c r="JNK18" s="126"/>
      <c r="JNL18" s="126"/>
      <c r="JNM18" s="126"/>
      <c r="JNN18" s="126"/>
      <c r="JNO18" s="126"/>
      <c r="JNP18" s="126"/>
      <c r="JNQ18" s="126"/>
      <c r="JNR18" s="126"/>
      <c r="JNS18" s="126"/>
      <c r="JNT18" s="126"/>
      <c r="JNU18" s="126"/>
      <c r="JNV18" s="126"/>
      <c r="JNW18" s="126"/>
      <c r="JNX18" s="126"/>
      <c r="JNY18" s="126"/>
      <c r="JNZ18" s="126"/>
      <c r="JOA18" s="126"/>
      <c r="JOB18" s="126"/>
      <c r="JOC18" s="126"/>
      <c r="JOD18" s="126"/>
      <c r="JOE18" s="126"/>
      <c r="JOF18" s="126"/>
      <c r="JOG18" s="126"/>
      <c r="JOH18" s="126"/>
      <c r="JOI18" s="126"/>
      <c r="JOJ18" s="126"/>
      <c r="JOK18" s="126"/>
      <c r="JOL18" s="126"/>
      <c r="JOM18" s="126"/>
      <c r="JON18" s="126"/>
      <c r="JOO18" s="126"/>
      <c r="JOP18" s="126"/>
      <c r="JOQ18" s="126"/>
      <c r="JOR18" s="126"/>
      <c r="JOS18" s="126"/>
      <c r="JOT18" s="126"/>
      <c r="JOU18" s="126"/>
      <c r="JOV18" s="126"/>
      <c r="JOW18" s="126"/>
      <c r="JOX18" s="126"/>
      <c r="JOY18" s="126"/>
      <c r="JOZ18" s="126"/>
      <c r="JPA18" s="126"/>
      <c r="JPB18" s="126"/>
      <c r="JPC18" s="126"/>
      <c r="JPD18" s="126"/>
      <c r="JPE18" s="126"/>
      <c r="JPF18" s="126"/>
      <c r="JPG18" s="126"/>
      <c r="JPH18" s="126"/>
      <c r="JPI18" s="126"/>
      <c r="JPJ18" s="126"/>
      <c r="JPK18" s="126"/>
      <c r="JPL18" s="126"/>
      <c r="JPM18" s="126"/>
      <c r="JPN18" s="126"/>
      <c r="JPO18" s="126"/>
      <c r="JPP18" s="126"/>
      <c r="JPQ18" s="126"/>
      <c r="JPR18" s="126"/>
      <c r="JPS18" s="126"/>
      <c r="JPT18" s="126"/>
      <c r="JPU18" s="126"/>
      <c r="JPV18" s="126"/>
      <c r="JPW18" s="126"/>
      <c r="JPX18" s="126"/>
      <c r="JPY18" s="126"/>
      <c r="JPZ18" s="126"/>
      <c r="JQA18" s="126"/>
      <c r="JQB18" s="126"/>
      <c r="JQC18" s="126"/>
      <c r="JQD18" s="126"/>
      <c r="JQE18" s="126"/>
      <c r="JQF18" s="126"/>
      <c r="JQG18" s="126"/>
      <c r="JQH18" s="126"/>
      <c r="JQI18" s="126"/>
      <c r="JQJ18" s="126"/>
      <c r="JQK18" s="126"/>
      <c r="JQL18" s="126"/>
      <c r="JQM18" s="126"/>
      <c r="JQN18" s="126"/>
      <c r="JQO18" s="126"/>
      <c r="JQP18" s="126"/>
      <c r="JQQ18" s="126"/>
      <c r="JQR18" s="126"/>
      <c r="JQS18" s="126"/>
      <c r="JQT18" s="126"/>
      <c r="JQU18" s="126"/>
      <c r="JQV18" s="126"/>
      <c r="JQW18" s="126"/>
      <c r="JQX18" s="126"/>
      <c r="JQY18" s="126"/>
      <c r="JQZ18" s="126"/>
      <c r="JRA18" s="126"/>
      <c r="JRB18" s="126"/>
      <c r="JRC18" s="126"/>
      <c r="JRD18" s="126"/>
      <c r="JRE18" s="126"/>
      <c r="JRF18" s="126"/>
      <c r="JRG18" s="126"/>
      <c r="JRH18" s="126"/>
      <c r="JRI18" s="126"/>
      <c r="JRJ18" s="126"/>
      <c r="JRK18" s="126"/>
      <c r="JRL18" s="126"/>
      <c r="JRM18" s="126"/>
      <c r="JRN18" s="126"/>
      <c r="JRO18" s="126"/>
      <c r="JRP18" s="126"/>
      <c r="JRQ18" s="126"/>
      <c r="JRR18" s="126"/>
      <c r="JRS18" s="126"/>
      <c r="JRT18" s="126"/>
      <c r="JRU18" s="126"/>
      <c r="JRV18" s="126"/>
      <c r="JRW18" s="126"/>
      <c r="JRX18" s="126"/>
      <c r="JRY18" s="126"/>
      <c r="JRZ18" s="126"/>
      <c r="JSA18" s="126"/>
      <c r="JSB18" s="126"/>
      <c r="JSC18" s="126"/>
      <c r="JSD18" s="126"/>
      <c r="JSE18" s="126"/>
      <c r="JSF18" s="126"/>
      <c r="JSG18" s="126"/>
      <c r="JSH18" s="126"/>
      <c r="JSI18" s="126"/>
      <c r="JSJ18" s="126"/>
      <c r="JSK18" s="126"/>
      <c r="JSL18" s="126"/>
      <c r="JSM18" s="126"/>
      <c r="JSN18" s="126"/>
      <c r="JSO18" s="126"/>
      <c r="JSP18" s="126"/>
      <c r="JSQ18" s="126"/>
      <c r="JSR18" s="126"/>
      <c r="JSS18" s="126"/>
      <c r="JST18" s="126"/>
      <c r="JSU18" s="126"/>
      <c r="JSV18" s="126"/>
      <c r="JSW18" s="126"/>
      <c r="JSX18" s="126"/>
      <c r="JSY18" s="126"/>
      <c r="JSZ18" s="126"/>
      <c r="JTA18" s="126"/>
      <c r="JTB18" s="126"/>
      <c r="JTC18" s="126"/>
      <c r="JTD18" s="126"/>
      <c r="JTE18" s="126"/>
      <c r="JTF18" s="126"/>
      <c r="JTG18" s="126"/>
      <c r="JTH18" s="126"/>
      <c r="JTI18" s="126"/>
      <c r="JTJ18" s="126"/>
      <c r="JTK18" s="126"/>
      <c r="JTL18" s="126"/>
      <c r="JTM18" s="126"/>
      <c r="JTN18" s="126"/>
      <c r="JTO18" s="126"/>
      <c r="JTP18" s="126"/>
      <c r="JTQ18" s="126"/>
      <c r="JTR18" s="126"/>
      <c r="JTS18" s="126"/>
      <c r="JTT18" s="126"/>
      <c r="JTU18" s="126"/>
      <c r="JTV18" s="126"/>
      <c r="JTW18" s="126"/>
      <c r="JTX18" s="126"/>
      <c r="JTY18" s="126"/>
      <c r="JTZ18" s="126"/>
      <c r="JUA18" s="126"/>
      <c r="JUB18" s="126"/>
      <c r="JUC18" s="126"/>
      <c r="JUD18" s="126"/>
      <c r="JUE18" s="126"/>
      <c r="JUF18" s="126"/>
      <c r="JUG18" s="126"/>
      <c r="JUH18" s="126"/>
      <c r="JUI18" s="126"/>
      <c r="JUJ18" s="126"/>
      <c r="JUK18" s="126"/>
      <c r="JUL18" s="126"/>
      <c r="JUM18" s="126"/>
      <c r="JUN18" s="126"/>
      <c r="JUO18" s="126"/>
      <c r="JUP18" s="126"/>
      <c r="JUQ18" s="126"/>
      <c r="JUR18" s="126"/>
      <c r="JUS18" s="126"/>
      <c r="JUT18" s="126"/>
      <c r="JUU18" s="126"/>
      <c r="JUV18" s="126"/>
      <c r="JUW18" s="126"/>
      <c r="JUX18" s="126"/>
      <c r="JUY18" s="126"/>
      <c r="JUZ18" s="126"/>
      <c r="JVA18" s="126"/>
      <c r="JVB18" s="126"/>
      <c r="JVC18" s="126"/>
      <c r="JVD18" s="126"/>
      <c r="JVE18" s="126"/>
      <c r="JVF18" s="126"/>
      <c r="JVG18" s="126"/>
      <c r="JVH18" s="126"/>
      <c r="JVI18" s="126"/>
      <c r="JVJ18" s="126"/>
      <c r="JVK18" s="126"/>
      <c r="JVL18" s="126"/>
      <c r="JVM18" s="126"/>
      <c r="JVN18" s="126"/>
      <c r="JVO18" s="126"/>
      <c r="JVP18" s="126"/>
      <c r="JVQ18" s="126"/>
      <c r="JVR18" s="126"/>
      <c r="JVS18" s="126"/>
      <c r="JVT18" s="126"/>
      <c r="JVU18" s="126"/>
      <c r="JVV18" s="126"/>
      <c r="JVW18" s="126"/>
      <c r="JVX18" s="126"/>
      <c r="JVY18" s="126"/>
      <c r="JVZ18" s="126"/>
      <c r="JWA18" s="126"/>
      <c r="JWB18" s="126"/>
      <c r="JWC18" s="126"/>
      <c r="JWD18" s="126"/>
      <c r="JWE18" s="126"/>
      <c r="JWF18" s="126"/>
      <c r="JWG18" s="126"/>
      <c r="JWH18" s="126"/>
      <c r="JWI18" s="126"/>
      <c r="JWJ18" s="126"/>
      <c r="JWK18" s="126"/>
      <c r="JWL18" s="126"/>
      <c r="JWM18" s="126"/>
      <c r="JWN18" s="126"/>
      <c r="JWO18" s="126"/>
      <c r="JWP18" s="126"/>
      <c r="JWQ18" s="126"/>
      <c r="JWR18" s="126"/>
      <c r="JWS18" s="126"/>
      <c r="JWT18" s="126"/>
      <c r="JWU18" s="126"/>
      <c r="JWV18" s="126"/>
      <c r="JWW18" s="126"/>
      <c r="JWX18" s="126"/>
      <c r="JWY18" s="126"/>
      <c r="JWZ18" s="126"/>
      <c r="JXA18" s="126"/>
      <c r="JXB18" s="126"/>
      <c r="JXC18" s="126"/>
      <c r="JXD18" s="126"/>
      <c r="JXE18" s="126"/>
      <c r="JXF18" s="126"/>
      <c r="JXG18" s="126"/>
      <c r="JXH18" s="126"/>
      <c r="JXI18" s="126"/>
      <c r="JXJ18" s="126"/>
      <c r="JXK18" s="126"/>
      <c r="JXL18" s="126"/>
      <c r="JXM18" s="126"/>
      <c r="JXN18" s="126"/>
      <c r="JXO18" s="126"/>
      <c r="JXP18" s="126"/>
      <c r="JXQ18" s="126"/>
      <c r="JXR18" s="126"/>
      <c r="JXS18" s="126"/>
      <c r="JXT18" s="126"/>
      <c r="JXU18" s="126"/>
      <c r="JXV18" s="126"/>
      <c r="JXW18" s="126"/>
      <c r="JXX18" s="126"/>
      <c r="JXY18" s="126"/>
      <c r="JXZ18" s="126"/>
      <c r="JYA18" s="126"/>
      <c r="JYB18" s="126"/>
      <c r="JYC18" s="126"/>
      <c r="JYD18" s="126"/>
      <c r="JYE18" s="126"/>
      <c r="JYF18" s="126"/>
      <c r="JYG18" s="126"/>
      <c r="JYH18" s="126"/>
      <c r="JYI18" s="126"/>
      <c r="JYJ18" s="126"/>
      <c r="JYK18" s="126"/>
      <c r="JYL18" s="126"/>
      <c r="JYM18" s="126"/>
      <c r="JYN18" s="126"/>
      <c r="JYO18" s="126"/>
      <c r="JYP18" s="126"/>
      <c r="JYQ18" s="126"/>
      <c r="JYR18" s="126"/>
      <c r="JYS18" s="126"/>
      <c r="JYT18" s="126"/>
      <c r="JYU18" s="126"/>
      <c r="JYV18" s="126"/>
      <c r="JYW18" s="126"/>
      <c r="JYX18" s="126"/>
      <c r="JYY18" s="126"/>
      <c r="JYZ18" s="126"/>
      <c r="JZA18" s="126"/>
      <c r="JZB18" s="126"/>
      <c r="JZC18" s="126"/>
      <c r="JZD18" s="126"/>
      <c r="JZE18" s="126"/>
      <c r="JZF18" s="126"/>
      <c r="JZG18" s="126"/>
      <c r="JZH18" s="126"/>
      <c r="JZI18" s="126"/>
      <c r="JZJ18" s="126"/>
      <c r="JZK18" s="126"/>
      <c r="JZL18" s="126"/>
      <c r="JZM18" s="126"/>
      <c r="JZN18" s="126"/>
      <c r="JZO18" s="126"/>
      <c r="JZP18" s="126"/>
      <c r="JZQ18" s="126"/>
      <c r="JZR18" s="126"/>
      <c r="JZS18" s="126"/>
      <c r="JZT18" s="126"/>
      <c r="JZU18" s="126"/>
      <c r="JZV18" s="126"/>
      <c r="JZW18" s="126"/>
      <c r="JZX18" s="126"/>
      <c r="JZY18" s="126"/>
      <c r="JZZ18" s="126"/>
      <c r="KAA18" s="126"/>
      <c r="KAB18" s="126"/>
      <c r="KAC18" s="126"/>
      <c r="KAD18" s="126"/>
      <c r="KAE18" s="126"/>
      <c r="KAF18" s="126"/>
      <c r="KAG18" s="126"/>
      <c r="KAH18" s="126"/>
      <c r="KAI18" s="126"/>
      <c r="KAJ18" s="126"/>
      <c r="KAK18" s="126"/>
      <c r="KAL18" s="126"/>
      <c r="KAM18" s="126"/>
      <c r="KAN18" s="126"/>
      <c r="KAO18" s="126"/>
      <c r="KAP18" s="126"/>
      <c r="KAQ18" s="126"/>
      <c r="KAR18" s="126"/>
      <c r="KAS18" s="126"/>
      <c r="KAT18" s="126"/>
      <c r="KAU18" s="126"/>
      <c r="KAV18" s="126"/>
      <c r="KAW18" s="126"/>
      <c r="KAX18" s="126"/>
      <c r="KAY18" s="126"/>
      <c r="KAZ18" s="126"/>
      <c r="KBA18" s="126"/>
      <c r="KBB18" s="126"/>
      <c r="KBC18" s="126"/>
      <c r="KBD18" s="126"/>
      <c r="KBE18" s="126"/>
      <c r="KBF18" s="126"/>
      <c r="KBG18" s="126"/>
      <c r="KBH18" s="126"/>
      <c r="KBI18" s="126"/>
      <c r="KBJ18" s="126"/>
      <c r="KBK18" s="126"/>
      <c r="KBL18" s="126"/>
      <c r="KBM18" s="126"/>
      <c r="KBN18" s="126"/>
      <c r="KBO18" s="126"/>
      <c r="KBP18" s="126"/>
      <c r="KBQ18" s="126"/>
      <c r="KBR18" s="126"/>
      <c r="KBS18" s="126"/>
      <c r="KBT18" s="126"/>
      <c r="KBU18" s="126"/>
      <c r="KBV18" s="126"/>
      <c r="KBW18" s="126"/>
      <c r="KBX18" s="126"/>
      <c r="KBY18" s="126"/>
      <c r="KBZ18" s="126"/>
      <c r="KCA18" s="126"/>
      <c r="KCB18" s="126"/>
      <c r="KCC18" s="126"/>
      <c r="KCD18" s="126"/>
      <c r="KCE18" s="126"/>
      <c r="KCF18" s="126"/>
      <c r="KCG18" s="126"/>
      <c r="KCH18" s="126"/>
      <c r="KCI18" s="126"/>
      <c r="KCJ18" s="126"/>
      <c r="KCK18" s="126"/>
      <c r="KCL18" s="126"/>
      <c r="KCM18" s="126"/>
      <c r="KCN18" s="126"/>
      <c r="KCO18" s="126"/>
      <c r="KCP18" s="126"/>
      <c r="KCQ18" s="126"/>
      <c r="KCR18" s="126"/>
      <c r="KCS18" s="126"/>
      <c r="KCT18" s="126"/>
      <c r="KCU18" s="126"/>
      <c r="KCV18" s="126"/>
      <c r="KCW18" s="126"/>
      <c r="KCX18" s="126"/>
      <c r="KCY18" s="126"/>
      <c r="KCZ18" s="126"/>
      <c r="KDA18" s="126"/>
      <c r="KDB18" s="126"/>
      <c r="KDC18" s="126"/>
      <c r="KDD18" s="126"/>
      <c r="KDE18" s="126"/>
      <c r="KDF18" s="126"/>
      <c r="KDG18" s="126"/>
      <c r="KDH18" s="126"/>
      <c r="KDI18" s="126"/>
      <c r="KDJ18" s="126"/>
      <c r="KDK18" s="126"/>
      <c r="KDL18" s="126"/>
      <c r="KDM18" s="126"/>
      <c r="KDN18" s="126"/>
      <c r="KDO18" s="126"/>
      <c r="KDP18" s="126"/>
      <c r="KDQ18" s="126"/>
      <c r="KDR18" s="126"/>
      <c r="KDS18" s="126"/>
      <c r="KDT18" s="126"/>
      <c r="KDU18" s="126"/>
      <c r="KDV18" s="126"/>
      <c r="KDW18" s="126"/>
      <c r="KDX18" s="126"/>
      <c r="KDY18" s="126"/>
      <c r="KDZ18" s="126"/>
      <c r="KEA18" s="126"/>
      <c r="KEB18" s="126"/>
      <c r="KEC18" s="126"/>
      <c r="KED18" s="126"/>
      <c r="KEE18" s="126"/>
      <c r="KEF18" s="126"/>
      <c r="KEG18" s="126"/>
      <c r="KEH18" s="126"/>
      <c r="KEI18" s="126"/>
      <c r="KEJ18" s="126"/>
      <c r="KEK18" s="126"/>
      <c r="KEL18" s="126"/>
      <c r="KEM18" s="126"/>
      <c r="KEN18" s="126"/>
      <c r="KEO18" s="126"/>
      <c r="KEP18" s="126"/>
      <c r="KEQ18" s="126"/>
      <c r="KER18" s="126"/>
      <c r="KES18" s="126"/>
      <c r="KET18" s="126"/>
      <c r="KEU18" s="126"/>
      <c r="KEV18" s="126"/>
      <c r="KEW18" s="126"/>
      <c r="KEX18" s="126"/>
      <c r="KEY18" s="126"/>
      <c r="KEZ18" s="126"/>
      <c r="KFA18" s="126"/>
      <c r="KFB18" s="126"/>
      <c r="KFC18" s="126"/>
      <c r="KFD18" s="126"/>
      <c r="KFE18" s="126"/>
      <c r="KFF18" s="126"/>
      <c r="KFG18" s="126"/>
      <c r="KFH18" s="126"/>
      <c r="KFI18" s="126"/>
      <c r="KFJ18" s="126"/>
      <c r="KFK18" s="126"/>
      <c r="KFL18" s="126"/>
      <c r="KFM18" s="126"/>
      <c r="KFN18" s="126"/>
      <c r="KFO18" s="126"/>
      <c r="KFP18" s="126"/>
      <c r="KFQ18" s="126"/>
      <c r="KFR18" s="126"/>
      <c r="KFS18" s="126"/>
      <c r="KFT18" s="126"/>
      <c r="KFU18" s="126"/>
      <c r="KFV18" s="126"/>
      <c r="KFW18" s="126"/>
      <c r="KFX18" s="126"/>
      <c r="KFY18" s="126"/>
      <c r="KFZ18" s="126"/>
      <c r="KGA18" s="126"/>
      <c r="KGB18" s="126"/>
      <c r="KGC18" s="126"/>
      <c r="KGD18" s="126"/>
      <c r="KGE18" s="126"/>
      <c r="KGF18" s="126"/>
      <c r="KGG18" s="126"/>
      <c r="KGH18" s="126"/>
      <c r="KGI18" s="126"/>
      <c r="KGJ18" s="126"/>
      <c r="KGK18" s="126"/>
      <c r="KGL18" s="126"/>
      <c r="KGM18" s="126"/>
      <c r="KGN18" s="126"/>
      <c r="KGO18" s="126"/>
      <c r="KGP18" s="126"/>
      <c r="KGQ18" s="126"/>
      <c r="KGR18" s="126"/>
      <c r="KGS18" s="126"/>
      <c r="KGT18" s="126"/>
      <c r="KGU18" s="126"/>
      <c r="KGV18" s="126"/>
      <c r="KGW18" s="126"/>
      <c r="KGX18" s="126"/>
      <c r="KGY18" s="126"/>
      <c r="KGZ18" s="126"/>
      <c r="KHA18" s="126"/>
      <c r="KHB18" s="126"/>
      <c r="KHC18" s="126"/>
      <c r="KHD18" s="126"/>
      <c r="KHE18" s="126"/>
      <c r="KHF18" s="126"/>
      <c r="KHG18" s="126"/>
      <c r="KHH18" s="126"/>
      <c r="KHI18" s="126"/>
      <c r="KHJ18" s="126"/>
      <c r="KHK18" s="126"/>
      <c r="KHL18" s="126"/>
      <c r="KHM18" s="126"/>
      <c r="KHN18" s="126"/>
      <c r="KHO18" s="126"/>
      <c r="KHP18" s="126"/>
      <c r="KHQ18" s="126"/>
      <c r="KHR18" s="126"/>
      <c r="KHS18" s="126"/>
      <c r="KHT18" s="126"/>
      <c r="KHU18" s="126"/>
      <c r="KHV18" s="126"/>
      <c r="KHW18" s="126"/>
      <c r="KHX18" s="126"/>
      <c r="KHY18" s="126"/>
      <c r="KHZ18" s="126"/>
      <c r="KIA18" s="126"/>
      <c r="KIB18" s="126"/>
      <c r="KIC18" s="126"/>
      <c r="KID18" s="126"/>
      <c r="KIE18" s="126"/>
      <c r="KIF18" s="126"/>
      <c r="KIG18" s="126"/>
      <c r="KIH18" s="126"/>
      <c r="KII18" s="126"/>
      <c r="KIJ18" s="126"/>
      <c r="KIK18" s="126"/>
      <c r="KIL18" s="126"/>
      <c r="KIM18" s="126"/>
      <c r="KIN18" s="126"/>
      <c r="KIO18" s="126"/>
      <c r="KIP18" s="126"/>
      <c r="KIQ18" s="126"/>
      <c r="KIR18" s="126"/>
      <c r="KIS18" s="126"/>
      <c r="KIT18" s="126"/>
      <c r="KIU18" s="126"/>
      <c r="KIV18" s="126"/>
      <c r="KIW18" s="126"/>
      <c r="KIX18" s="126"/>
      <c r="KIY18" s="126"/>
      <c r="KIZ18" s="126"/>
      <c r="KJA18" s="126"/>
      <c r="KJB18" s="126"/>
      <c r="KJC18" s="126"/>
      <c r="KJD18" s="126"/>
      <c r="KJE18" s="126"/>
      <c r="KJF18" s="126"/>
      <c r="KJG18" s="126"/>
      <c r="KJH18" s="126"/>
      <c r="KJI18" s="126"/>
      <c r="KJJ18" s="126"/>
      <c r="KJK18" s="126"/>
      <c r="KJL18" s="126"/>
      <c r="KJM18" s="126"/>
      <c r="KJN18" s="126"/>
      <c r="KJO18" s="126"/>
      <c r="KJP18" s="126"/>
      <c r="KJQ18" s="126"/>
      <c r="KJR18" s="126"/>
      <c r="KJS18" s="126"/>
      <c r="KJT18" s="126"/>
      <c r="KJU18" s="126"/>
      <c r="KJV18" s="126"/>
      <c r="KJW18" s="126"/>
      <c r="KJX18" s="126"/>
      <c r="KJY18" s="126"/>
      <c r="KJZ18" s="126"/>
      <c r="KKA18" s="126"/>
      <c r="KKB18" s="126"/>
      <c r="KKC18" s="126"/>
      <c r="KKD18" s="126"/>
      <c r="KKE18" s="126"/>
      <c r="KKF18" s="126"/>
      <c r="KKG18" s="126"/>
      <c r="KKH18" s="126"/>
      <c r="KKI18" s="126"/>
      <c r="KKJ18" s="126"/>
      <c r="KKK18" s="126"/>
      <c r="KKL18" s="126"/>
      <c r="KKM18" s="126"/>
      <c r="KKN18" s="126"/>
      <c r="KKO18" s="126"/>
      <c r="KKP18" s="126"/>
      <c r="KKQ18" s="126"/>
      <c r="KKR18" s="126"/>
      <c r="KKS18" s="126"/>
      <c r="KKT18" s="126"/>
      <c r="KKU18" s="126"/>
      <c r="KKV18" s="126"/>
      <c r="KKW18" s="126"/>
      <c r="KKX18" s="126"/>
      <c r="KKY18" s="126"/>
      <c r="KKZ18" s="126"/>
      <c r="KLA18" s="126"/>
      <c r="KLB18" s="126"/>
      <c r="KLC18" s="126"/>
      <c r="KLD18" s="126"/>
      <c r="KLE18" s="126"/>
      <c r="KLF18" s="126"/>
      <c r="KLG18" s="126"/>
      <c r="KLH18" s="126"/>
      <c r="KLI18" s="126"/>
      <c r="KLJ18" s="126"/>
      <c r="KLK18" s="126"/>
      <c r="KLL18" s="126"/>
      <c r="KLM18" s="126"/>
      <c r="KLN18" s="126"/>
      <c r="KLO18" s="126"/>
      <c r="KLP18" s="126"/>
      <c r="KLQ18" s="126"/>
      <c r="KLR18" s="126"/>
      <c r="KLS18" s="126"/>
      <c r="KLT18" s="126"/>
      <c r="KLU18" s="126"/>
      <c r="KLV18" s="126"/>
      <c r="KLW18" s="126"/>
      <c r="KLX18" s="126"/>
      <c r="KLY18" s="126"/>
      <c r="KLZ18" s="126"/>
      <c r="KMA18" s="126"/>
      <c r="KMB18" s="126"/>
      <c r="KMC18" s="126"/>
      <c r="KMD18" s="126"/>
      <c r="KME18" s="126"/>
      <c r="KMF18" s="126"/>
      <c r="KMG18" s="126"/>
      <c r="KMH18" s="126"/>
      <c r="KMI18" s="126"/>
      <c r="KMJ18" s="126"/>
      <c r="KMK18" s="126"/>
      <c r="KML18" s="126"/>
      <c r="KMM18" s="126"/>
      <c r="KMN18" s="126"/>
      <c r="KMO18" s="126"/>
      <c r="KMP18" s="126"/>
      <c r="KMQ18" s="126"/>
      <c r="KMR18" s="126"/>
      <c r="KMS18" s="126"/>
      <c r="KMT18" s="126"/>
      <c r="KMU18" s="126"/>
      <c r="KMV18" s="126"/>
      <c r="KMW18" s="126"/>
      <c r="KMX18" s="126"/>
      <c r="KMY18" s="126"/>
      <c r="KMZ18" s="126"/>
      <c r="KNA18" s="126"/>
      <c r="KNB18" s="126"/>
      <c r="KNC18" s="126"/>
      <c r="KND18" s="126"/>
      <c r="KNE18" s="126"/>
      <c r="KNF18" s="126"/>
      <c r="KNG18" s="126"/>
      <c r="KNH18" s="126"/>
      <c r="KNI18" s="126"/>
      <c r="KNJ18" s="126"/>
      <c r="KNK18" s="126"/>
      <c r="KNL18" s="126"/>
      <c r="KNM18" s="126"/>
      <c r="KNN18" s="126"/>
      <c r="KNO18" s="126"/>
      <c r="KNP18" s="126"/>
      <c r="KNQ18" s="126"/>
      <c r="KNR18" s="126"/>
      <c r="KNS18" s="126"/>
      <c r="KNT18" s="126"/>
      <c r="KNU18" s="126"/>
      <c r="KNV18" s="126"/>
      <c r="KNW18" s="126"/>
      <c r="KNX18" s="126"/>
      <c r="KNY18" s="126"/>
      <c r="KNZ18" s="126"/>
      <c r="KOA18" s="126"/>
      <c r="KOB18" s="126"/>
      <c r="KOC18" s="126"/>
      <c r="KOD18" s="126"/>
      <c r="KOE18" s="126"/>
      <c r="KOF18" s="126"/>
      <c r="KOG18" s="126"/>
      <c r="KOH18" s="126"/>
      <c r="KOI18" s="126"/>
      <c r="KOJ18" s="126"/>
      <c r="KOK18" s="126"/>
      <c r="KOL18" s="126"/>
      <c r="KOM18" s="126"/>
      <c r="KON18" s="126"/>
      <c r="KOO18" s="126"/>
      <c r="KOP18" s="126"/>
      <c r="KOQ18" s="126"/>
      <c r="KOR18" s="126"/>
      <c r="KOS18" s="126"/>
      <c r="KOT18" s="126"/>
      <c r="KOU18" s="126"/>
      <c r="KOV18" s="126"/>
      <c r="KOW18" s="126"/>
      <c r="KOX18" s="126"/>
      <c r="KOY18" s="126"/>
      <c r="KOZ18" s="126"/>
      <c r="KPA18" s="126"/>
      <c r="KPB18" s="126"/>
      <c r="KPC18" s="126"/>
      <c r="KPD18" s="126"/>
      <c r="KPE18" s="126"/>
      <c r="KPF18" s="126"/>
      <c r="KPG18" s="126"/>
      <c r="KPH18" s="126"/>
      <c r="KPI18" s="126"/>
      <c r="KPJ18" s="126"/>
      <c r="KPK18" s="126"/>
      <c r="KPL18" s="126"/>
      <c r="KPM18" s="126"/>
      <c r="KPN18" s="126"/>
      <c r="KPO18" s="126"/>
      <c r="KPP18" s="126"/>
      <c r="KPQ18" s="126"/>
      <c r="KPR18" s="126"/>
      <c r="KPS18" s="126"/>
      <c r="KPT18" s="126"/>
      <c r="KPU18" s="126"/>
      <c r="KPV18" s="126"/>
      <c r="KPW18" s="126"/>
      <c r="KPX18" s="126"/>
      <c r="KPY18" s="126"/>
      <c r="KPZ18" s="126"/>
      <c r="KQA18" s="126"/>
      <c r="KQB18" s="126"/>
      <c r="KQC18" s="126"/>
      <c r="KQD18" s="126"/>
      <c r="KQE18" s="126"/>
      <c r="KQF18" s="126"/>
      <c r="KQG18" s="126"/>
      <c r="KQH18" s="126"/>
      <c r="KQI18" s="126"/>
      <c r="KQJ18" s="126"/>
      <c r="KQK18" s="126"/>
      <c r="KQL18" s="126"/>
      <c r="KQM18" s="126"/>
      <c r="KQN18" s="126"/>
      <c r="KQO18" s="126"/>
      <c r="KQP18" s="126"/>
      <c r="KQQ18" s="126"/>
      <c r="KQR18" s="126"/>
      <c r="KQS18" s="126"/>
      <c r="KQT18" s="126"/>
      <c r="KQU18" s="126"/>
      <c r="KQV18" s="126"/>
      <c r="KQW18" s="126"/>
      <c r="KQX18" s="126"/>
      <c r="KQY18" s="126"/>
      <c r="KQZ18" s="126"/>
      <c r="KRA18" s="126"/>
      <c r="KRB18" s="126"/>
      <c r="KRC18" s="126"/>
      <c r="KRD18" s="126"/>
      <c r="KRE18" s="126"/>
      <c r="KRF18" s="126"/>
      <c r="KRG18" s="126"/>
      <c r="KRH18" s="126"/>
      <c r="KRI18" s="126"/>
      <c r="KRJ18" s="126"/>
      <c r="KRK18" s="126"/>
      <c r="KRL18" s="126"/>
      <c r="KRM18" s="126"/>
      <c r="KRN18" s="126"/>
      <c r="KRO18" s="126"/>
      <c r="KRP18" s="126"/>
      <c r="KRQ18" s="126"/>
      <c r="KRR18" s="126"/>
      <c r="KRS18" s="126"/>
      <c r="KRT18" s="126"/>
      <c r="KRU18" s="126"/>
      <c r="KRV18" s="126"/>
      <c r="KRW18" s="126"/>
      <c r="KRX18" s="126"/>
      <c r="KRY18" s="126"/>
      <c r="KRZ18" s="126"/>
      <c r="KSA18" s="126"/>
      <c r="KSB18" s="126"/>
      <c r="KSC18" s="126"/>
      <c r="KSD18" s="126"/>
      <c r="KSE18" s="126"/>
      <c r="KSF18" s="126"/>
      <c r="KSG18" s="126"/>
      <c r="KSH18" s="126"/>
      <c r="KSI18" s="126"/>
      <c r="KSJ18" s="126"/>
      <c r="KSK18" s="126"/>
      <c r="KSL18" s="126"/>
      <c r="KSM18" s="126"/>
      <c r="KSN18" s="126"/>
      <c r="KSO18" s="126"/>
      <c r="KSP18" s="126"/>
      <c r="KSQ18" s="126"/>
      <c r="KSR18" s="126"/>
      <c r="KSS18" s="126"/>
      <c r="KST18" s="126"/>
      <c r="KSU18" s="126"/>
      <c r="KSV18" s="126"/>
      <c r="KSW18" s="126"/>
      <c r="KSX18" s="126"/>
      <c r="KSY18" s="126"/>
      <c r="KSZ18" s="126"/>
      <c r="KTA18" s="126"/>
      <c r="KTB18" s="126"/>
      <c r="KTC18" s="126"/>
      <c r="KTD18" s="126"/>
      <c r="KTE18" s="126"/>
      <c r="KTF18" s="126"/>
      <c r="KTG18" s="126"/>
      <c r="KTH18" s="126"/>
      <c r="KTI18" s="126"/>
      <c r="KTJ18" s="126"/>
      <c r="KTK18" s="126"/>
      <c r="KTL18" s="126"/>
      <c r="KTM18" s="126"/>
      <c r="KTN18" s="126"/>
      <c r="KTO18" s="126"/>
      <c r="KTP18" s="126"/>
      <c r="KTQ18" s="126"/>
      <c r="KTR18" s="126"/>
      <c r="KTS18" s="126"/>
      <c r="KTT18" s="126"/>
      <c r="KTU18" s="126"/>
      <c r="KTV18" s="126"/>
      <c r="KTW18" s="126"/>
      <c r="KTX18" s="126"/>
      <c r="KTY18" s="126"/>
      <c r="KTZ18" s="126"/>
      <c r="KUA18" s="126"/>
      <c r="KUB18" s="126"/>
      <c r="KUC18" s="126"/>
      <c r="KUD18" s="126"/>
      <c r="KUE18" s="126"/>
      <c r="KUF18" s="126"/>
      <c r="KUG18" s="126"/>
      <c r="KUH18" s="126"/>
      <c r="KUI18" s="126"/>
      <c r="KUJ18" s="126"/>
      <c r="KUK18" s="126"/>
      <c r="KUL18" s="126"/>
      <c r="KUM18" s="126"/>
      <c r="KUN18" s="126"/>
      <c r="KUO18" s="126"/>
      <c r="KUP18" s="126"/>
      <c r="KUQ18" s="126"/>
      <c r="KUR18" s="126"/>
      <c r="KUS18" s="126"/>
      <c r="KUT18" s="126"/>
      <c r="KUU18" s="126"/>
      <c r="KUV18" s="126"/>
      <c r="KUW18" s="126"/>
      <c r="KUX18" s="126"/>
      <c r="KUY18" s="126"/>
      <c r="KUZ18" s="126"/>
      <c r="KVA18" s="126"/>
      <c r="KVB18" s="126"/>
      <c r="KVC18" s="126"/>
      <c r="KVD18" s="126"/>
      <c r="KVE18" s="126"/>
      <c r="KVF18" s="126"/>
      <c r="KVG18" s="126"/>
      <c r="KVH18" s="126"/>
      <c r="KVI18" s="126"/>
      <c r="KVJ18" s="126"/>
      <c r="KVK18" s="126"/>
      <c r="KVL18" s="126"/>
      <c r="KVM18" s="126"/>
      <c r="KVN18" s="126"/>
      <c r="KVO18" s="126"/>
      <c r="KVP18" s="126"/>
      <c r="KVQ18" s="126"/>
      <c r="KVR18" s="126"/>
      <c r="KVS18" s="126"/>
      <c r="KVT18" s="126"/>
      <c r="KVU18" s="126"/>
      <c r="KVV18" s="126"/>
      <c r="KVW18" s="126"/>
      <c r="KVX18" s="126"/>
      <c r="KVY18" s="126"/>
      <c r="KVZ18" s="126"/>
      <c r="KWA18" s="126"/>
      <c r="KWB18" s="126"/>
      <c r="KWC18" s="126"/>
      <c r="KWD18" s="126"/>
      <c r="KWE18" s="126"/>
      <c r="KWF18" s="126"/>
      <c r="KWG18" s="126"/>
      <c r="KWH18" s="126"/>
      <c r="KWI18" s="126"/>
      <c r="KWJ18" s="126"/>
      <c r="KWK18" s="126"/>
      <c r="KWL18" s="126"/>
      <c r="KWM18" s="126"/>
      <c r="KWN18" s="126"/>
      <c r="KWO18" s="126"/>
      <c r="KWP18" s="126"/>
      <c r="KWQ18" s="126"/>
      <c r="KWR18" s="126"/>
      <c r="KWS18" s="126"/>
      <c r="KWT18" s="126"/>
      <c r="KWU18" s="126"/>
      <c r="KWV18" s="126"/>
      <c r="KWW18" s="126"/>
      <c r="KWX18" s="126"/>
      <c r="KWY18" s="126"/>
      <c r="KWZ18" s="126"/>
      <c r="KXA18" s="126"/>
      <c r="KXB18" s="126"/>
      <c r="KXC18" s="126"/>
      <c r="KXD18" s="126"/>
      <c r="KXE18" s="126"/>
      <c r="KXF18" s="126"/>
      <c r="KXG18" s="126"/>
      <c r="KXH18" s="126"/>
      <c r="KXI18" s="126"/>
      <c r="KXJ18" s="126"/>
      <c r="KXK18" s="126"/>
      <c r="KXL18" s="126"/>
      <c r="KXM18" s="126"/>
      <c r="KXN18" s="126"/>
      <c r="KXO18" s="126"/>
      <c r="KXP18" s="126"/>
      <c r="KXQ18" s="126"/>
      <c r="KXR18" s="126"/>
      <c r="KXS18" s="126"/>
      <c r="KXT18" s="126"/>
      <c r="KXU18" s="126"/>
      <c r="KXV18" s="126"/>
      <c r="KXW18" s="126"/>
      <c r="KXX18" s="126"/>
      <c r="KXY18" s="126"/>
      <c r="KXZ18" s="126"/>
      <c r="KYA18" s="126"/>
      <c r="KYB18" s="126"/>
      <c r="KYC18" s="126"/>
      <c r="KYD18" s="126"/>
      <c r="KYE18" s="126"/>
      <c r="KYF18" s="126"/>
      <c r="KYG18" s="126"/>
      <c r="KYH18" s="126"/>
      <c r="KYI18" s="126"/>
      <c r="KYJ18" s="126"/>
      <c r="KYK18" s="126"/>
      <c r="KYL18" s="126"/>
      <c r="KYM18" s="126"/>
      <c r="KYN18" s="126"/>
      <c r="KYO18" s="126"/>
      <c r="KYP18" s="126"/>
      <c r="KYQ18" s="126"/>
      <c r="KYR18" s="126"/>
      <c r="KYS18" s="126"/>
      <c r="KYT18" s="126"/>
      <c r="KYU18" s="126"/>
      <c r="KYV18" s="126"/>
      <c r="KYW18" s="126"/>
      <c r="KYX18" s="126"/>
      <c r="KYY18" s="126"/>
      <c r="KYZ18" s="126"/>
      <c r="KZA18" s="126"/>
      <c r="KZB18" s="126"/>
      <c r="KZC18" s="126"/>
      <c r="KZD18" s="126"/>
      <c r="KZE18" s="126"/>
      <c r="KZF18" s="126"/>
      <c r="KZG18" s="126"/>
      <c r="KZH18" s="126"/>
      <c r="KZI18" s="126"/>
      <c r="KZJ18" s="126"/>
      <c r="KZK18" s="126"/>
      <c r="KZL18" s="126"/>
      <c r="KZM18" s="126"/>
      <c r="KZN18" s="126"/>
      <c r="KZO18" s="126"/>
      <c r="KZP18" s="126"/>
      <c r="KZQ18" s="126"/>
      <c r="KZR18" s="126"/>
      <c r="KZS18" s="126"/>
      <c r="KZT18" s="126"/>
      <c r="KZU18" s="126"/>
      <c r="KZV18" s="126"/>
      <c r="KZW18" s="126"/>
      <c r="KZX18" s="126"/>
      <c r="KZY18" s="126"/>
      <c r="KZZ18" s="126"/>
      <c r="LAA18" s="126"/>
      <c r="LAB18" s="126"/>
      <c r="LAC18" s="126"/>
      <c r="LAD18" s="126"/>
      <c r="LAE18" s="126"/>
      <c r="LAF18" s="126"/>
      <c r="LAG18" s="126"/>
      <c r="LAH18" s="126"/>
      <c r="LAI18" s="126"/>
      <c r="LAJ18" s="126"/>
      <c r="LAK18" s="126"/>
      <c r="LAL18" s="126"/>
      <c r="LAM18" s="126"/>
      <c r="LAN18" s="126"/>
      <c r="LAO18" s="126"/>
      <c r="LAP18" s="126"/>
      <c r="LAQ18" s="126"/>
      <c r="LAR18" s="126"/>
      <c r="LAS18" s="126"/>
      <c r="LAT18" s="126"/>
      <c r="LAU18" s="126"/>
      <c r="LAV18" s="126"/>
      <c r="LAW18" s="126"/>
      <c r="LAX18" s="126"/>
      <c r="LAY18" s="126"/>
      <c r="LAZ18" s="126"/>
      <c r="LBA18" s="126"/>
      <c r="LBB18" s="126"/>
      <c r="LBC18" s="126"/>
      <c r="LBD18" s="126"/>
      <c r="LBE18" s="126"/>
      <c r="LBF18" s="126"/>
      <c r="LBG18" s="126"/>
      <c r="LBH18" s="126"/>
      <c r="LBI18" s="126"/>
      <c r="LBJ18" s="126"/>
      <c r="LBK18" s="126"/>
      <c r="LBL18" s="126"/>
      <c r="LBM18" s="126"/>
      <c r="LBN18" s="126"/>
      <c r="LBO18" s="126"/>
      <c r="LBP18" s="126"/>
      <c r="LBQ18" s="126"/>
      <c r="LBR18" s="126"/>
      <c r="LBS18" s="126"/>
      <c r="LBT18" s="126"/>
      <c r="LBU18" s="126"/>
      <c r="LBV18" s="126"/>
      <c r="LBW18" s="126"/>
      <c r="LBX18" s="126"/>
      <c r="LBY18" s="126"/>
      <c r="LBZ18" s="126"/>
      <c r="LCA18" s="126"/>
      <c r="LCB18" s="126"/>
      <c r="LCC18" s="126"/>
      <c r="LCD18" s="126"/>
      <c r="LCE18" s="126"/>
      <c r="LCF18" s="126"/>
      <c r="LCG18" s="126"/>
      <c r="LCH18" s="126"/>
      <c r="LCI18" s="126"/>
      <c r="LCJ18" s="126"/>
      <c r="LCK18" s="126"/>
      <c r="LCL18" s="126"/>
      <c r="LCM18" s="126"/>
      <c r="LCN18" s="126"/>
      <c r="LCO18" s="126"/>
      <c r="LCP18" s="126"/>
      <c r="LCQ18" s="126"/>
      <c r="LCR18" s="126"/>
      <c r="LCS18" s="126"/>
      <c r="LCT18" s="126"/>
      <c r="LCU18" s="126"/>
      <c r="LCV18" s="126"/>
      <c r="LCW18" s="126"/>
      <c r="LCX18" s="126"/>
      <c r="LCY18" s="126"/>
      <c r="LCZ18" s="126"/>
      <c r="LDA18" s="126"/>
      <c r="LDB18" s="126"/>
      <c r="LDC18" s="126"/>
      <c r="LDD18" s="126"/>
      <c r="LDE18" s="126"/>
      <c r="LDF18" s="126"/>
      <c r="LDG18" s="126"/>
      <c r="LDH18" s="126"/>
      <c r="LDI18" s="126"/>
      <c r="LDJ18" s="126"/>
      <c r="LDK18" s="126"/>
      <c r="LDL18" s="126"/>
      <c r="LDM18" s="126"/>
      <c r="LDN18" s="126"/>
      <c r="LDO18" s="126"/>
      <c r="LDP18" s="126"/>
      <c r="LDQ18" s="126"/>
      <c r="LDR18" s="126"/>
      <c r="LDS18" s="126"/>
      <c r="LDT18" s="126"/>
      <c r="LDU18" s="126"/>
      <c r="LDV18" s="126"/>
      <c r="LDW18" s="126"/>
      <c r="LDX18" s="126"/>
      <c r="LDY18" s="126"/>
      <c r="LDZ18" s="126"/>
      <c r="LEA18" s="126"/>
      <c r="LEB18" s="126"/>
      <c r="LEC18" s="126"/>
      <c r="LED18" s="126"/>
      <c r="LEE18" s="126"/>
      <c r="LEF18" s="126"/>
      <c r="LEG18" s="126"/>
      <c r="LEH18" s="126"/>
      <c r="LEI18" s="126"/>
      <c r="LEJ18" s="126"/>
      <c r="LEK18" s="126"/>
      <c r="LEL18" s="126"/>
      <c r="LEM18" s="126"/>
      <c r="LEN18" s="126"/>
      <c r="LEO18" s="126"/>
      <c r="LEP18" s="126"/>
      <c r="LEQ18" s="126"/>
      <c r="LER18" s="126"/>
      <c r="LES18" s="126"/>
      <c r="LET18" s="126"/>
      <c r="LEU18" s="126"/>
      <c r="LEV18" s="126"/>
      <c r="LEW18" s="126"/>
      <c r="LEX18" s="126"/>
      <c r="LEY18" s="126"/>
      <c r="LEZ18" s="126"/>
      <c r="LFA18" s="126"/>
      <c r="LFB18" s="126"/>
      <c r="LFC18" s="126"/>
      <c r="LFD18" s="126"/>
      <c r="LFE18" s="126"/>
      <c r="LFF18" s="126"/>
      <c r="LFG18" s="126"/>
      <c r="LFH18" s="126"/>
      <c r="LFI18" s="126"/>
      <c r="LFJ18" s="126"/>
      <c r="LFK18" s="126"/>
      <c r="LFL18" s="126"/>
      <c r="LFM18" s="126"/>
      <c r="LFN18" s="126"/>
      <c r="LFO18" s="126"/>
      <c r="LFP18" s="126"/>
      <c r="LFQ18" s="126"/>
      <c r="LFR18" s="126"/>
      <c r="LFS18" s="126"/>
      <c r="LFT18" s="126"/>
      <c r="LFU18" s="126"/>
      <c r="LFV18" s="126"/>
      <c r="LFW18" s="126"/>
      <c r="LFX18" s="126"/>
      <c r="LFY18" s="126"/>
      <c r="LFZ18" s="126"/>
      <c r="LGA18" s="126"/>
      <c r="LGB18" s="126"/>
      <c r="LGC18" s="126"/>
      <c r="LGD18" s="126"/>
      <c r="LGE18" s="126"/>
      <c r="LGF18" s="126"/>
      <c r="LGG18" s="126"/>
      <c r="LGH18" s="126"/>
      <c r="LGI18" s="126"/>
      <c r="LGJ18" s="126"/>
      <c r="LGK18" s="126"/>
      <c r="LGL18" s="126"/>
      <c r="LGM18" s="126"/>
      <c r="LGN18" s="126"/>
      <c r="LGO18" s="126"/>
      <c r="LGP18" s="126"/>
      <c r="LGQ18" s="126"/>
      <c r="LGR18" s="126"/>
      <c r="LGS18" s="126"/>
      <c r="LGT18" s="126"/>
      <c r="LGU18" s="126"/>
      <c r="LGV18" s="126"/>
      <c r="LGW18" s="126"/>
      <c r="LGX18" s="126"/>
      <c r="LGY18" s="126"/>
      <c r="LGZ18" s="126"/>
      <c r="LHA18" s="126"/>
      <c r="LHB18" s="126"/>
      <c r="LHC18" s="126"/>
      <c r="LHD18" s="126"/>
      <c r="LHE18" s="126"/>
      <c r="LHF18" s="126"/>
      <c r="LHG18" s="126"/>
      <c r="LHH18" s="126"/>
      <c r="LHI18" s="126"/>
      <c r="LHJ18" s="126"/>
      <c r="LHK18" s="126"/>
      <c r="LHL18" s="126"/>
      <c r="LHM18" s="126"/>
      <c r="LHN18" s="126"/>
      <c r="LHO18" s="126"/>
      <c r="LHP18" s="126"/>
      <c r="LHQ18" s="126"/>
      <c r="LHR18" s="126"/>
      <c r="LHS18" s="126"/>
      <c r="LHT18" s="126"/>
      <c r="LHU18" s="126"/>
      <c r="LHV18" s="126"/>
      <c r="LHW18" s="126"/>
      <c r="LHX18" s="126"/>
      <c r="LHY18" s="126"/>
      <c r="LHZ18" s="126"/>
      <c r="LIA18" s="126"/>
      <c r="LIB18" s="126"/>
      <c r="LIC18" s="126"/>
      <c r="LID18" s="126"/>
      <c r="LIE18" s="126"/>
      <c r="LIF18" s="126"/>
      <c r="LIG18" s="126"/>
      <c r="LIH18" s="126"/>
      <c r="LII18" s="126"/>
      <c r="LIJ18" s="126"/>
      <c r="LIK18" s="126"/>
      <c r="LIL18" s="126"/>
      <c r="LIM18" s="126"/>
      <c r="LIN18" s="126"/>
      <c r="LIO18" s="126"/>
      <c r="LIP18" s="126"/>
      <c r="LIQ18" s="126"/>
      <c r="LIR18" s="126"/>
      <c r="LIS18" s="126"/>
      <c r="LIT18" s="126"/>
      <c r="LIU18" s="126"/>
      <c r="LIV18" s="126"/>
      <c r="LIW18" s="126"/>
      <c r="LIX18" s="126"/>
      <c r="LIY18" s="126"/>
      <c r="LIZ18" s="126"/>
      <c r="LJA18" s="126"/>
      <c r="LJB18" s="126"/>
      <c r="LJC18" s="126"/>
      <c r="LJD18" s="126"/>
      <c r="LJE18" s="126"/>
      <c r="LJF18" s="126"/>
      <c r="LJG18" s="126"/>
      <c r="LJH18" s="126"/>
      <c r="LJI18" s="126"/>
      <c r="LJJ18" s="126"/>
      <c r="LJK18" s="126"/>
      <c r="LJL18" s="126"/>
      <c r="LJM18" s="126"/>
      <c r="LJN18" s="126"/>
      <c r="LJO18" s="126"/>
      <c r="LJP18" s="126"/>
      <c r="LJQ18" s="126"/>
      <c r="LJR18" s="126"/>
      <c r="LJS18" s="126"/>
      <c r="LJT18" s="126"/>
      <c r="LJU18" s="126"/>
      <c r="LJV18" s="126"/>
      <c r="LJW18" s="126"/>
      <c r="LJX18" s="126"/>
      <c r="LJY18" s="126"/>
      <c r="LJZ18" s="126"/>
      <c r="LKA18" s="126"/>
      <c r="LKB18" s="126"/>
      <c r="LKC18" s="126"/>
      <c r="LKD18" s="126"/>
      <c r="LKE18" s="126"/>
      <c r="LKF18" s="126"/>
      <c r="LKG18" s="126"/>
      <c r="LKH18" s="126"/>
      <c r="LKI18" s="126"/>
      <c r="LKJ18" s="126"/>
      <c r="LKK18" s="126"/>
      <c r="LKL18" s="126"/>
      <c r="LKM18" s="126"/>
      <c r="LKN18" s="126"/>
      <c r="LKO18" s="126"/>
      <c r="LKP18" s="126"/>
      <c r="LKQ18" s="126"/>
      <c r="LKR18" s="126"/>
      <c r="LKS18" s="126"/>
      <c r="LKT18" s="126"/>
      <c r="LKU18" s="126"/>
      <c r="LKV18" s="126"/>
      <c r="LKW18" s="126"/>
      <c r="LKX18" s="126"/>
      <c r="LKY18" s="126"/>
      <c r="LKZ18" s="126"/>
      <c r="LLA18" s="126"/>
      <c r="LLB18" s="126"/>
      <c r="LLC18" s="126"/>
      <c r="LLD18" s="126"/>
      <c r="LLE18" s="126"/>
      <c r="LLF18" s="126"/>
      <c r="LLG18" s="126"/>
      <c r="LLH18" s="126"/>
      <c r="LLI18" s="126"/>
      <c r="LLJ18" s="126"/>
      <c r="LLK18" s="126"/>
      <c r="LLL18" s="126"/>
      <c r="LLM18" s="126"/>
      <c r="LLN18" s="126"/>
      <c r="LLO18" s="126"/>
      <c r="LLP18" s="126"/>
      <c r="LLQ18" s="126"/>
      <c r="LLR18" s="126"/>
      <c r="LLS18" s="126"/>
      <c r="LLT18" s="126"/>
      <c r="LLU18" s="126"/>
      <c r="LLV18" s="126"/>
      <c r="LLW18" s="126"/>
      <c r="LLX18" s="126"/>
      <c r="LLY18" s="126"/>
      <c r="LLZ18" s="126"/>
      <c r="LMA18" s="126"/>
      <c r="LMB18" s="126"/>
      <c r="LMC18" s="126"/>
      <c r="LMD18" s="126"/>
      <c r="LME18" s="126"/>
      <c r="LMF18" s="126"/>
      <c r="LMG18" s="126"/>
      <c r="LMH18" s="126"/>
      <c r="LMI18" s="126"/>
      <c r="LMJ18" s="126"/>
      <c r="LMK18" s="126"/>
      <c r="LML18" s="126"/>
      <c r="LMM18" s="126"/>
      <c r="LMN18" s="126"/>
      <c r="LMO18" s="126"/>
      <c r="LMP18" s="126"/>
      <c r="LMQ18" s="126"/>
      <c r="LMR18" s="126"/>
      <c r="LMS18" s="126"/>
      <c r="LMT18" s="126"/>
      <c r="LMU18" s="126"/>
      <c r="LMV18" s="126"/>
      <c r="LMW18" s="126"/>
      <c r="LMX18" s="126"/>
      <c r="LMY18" s="126"/>
      <c r="LMZ18" s="126"/>
      <c r="LNA18" s="126"/>
      <c r="LNB18" s="126"/>
      <c r="LNC18" s="126"/>
      <c r="LND18" s="126"/>
      <c r="LNE18" s="126"/>
      <c r="LNF18" s="126"/>
      <c r="LNG18" s="126"/>
      <c r="LNH18" s="126"/>
      <c r="LNI18" s="126"/>
      <c r="LNJ18" s="126"/>
      <c r="LNK18" s="126"/>
      <c r="LNL18" s="126"/>
      <c r="LNM18" s="126"/>
      <c r="LNN18" s="126"/>
      <c r="LNO18" s="126"/>
      <c r="LNP18" s="126"/>
      <c r="LNQ18" s="126"/>
      <c r="LNR18" s="126"/>
      <c r="LNS18" s="126"/>
      <c r="LNT18" s="126"/>
      <c r="LNU18" s="126"/>
      <c r="LNV18" s="126"/>
      <c r="LNW18" s="126"/>
      <c r="LNX18" s="126"/>
      <c r="LNY18" s="126"/>
      <c r="LNZ18" s="126"/>
      <c r="LOA18" s="126"/>
      <c r="LOB18" s="126"/>
      <c r="LOC18" s="126"/>
      <c r="LOD18" s="126"/>
      <c r="LOE18" s="126"/>
      <c r="LOF18" s="126"/>
      <c r="LOG18" s="126"/>
      <c r="LOH18" s="126"/>
      <c r="LOI18" s="126"/>
      <c r="LOJ18" s="126"/>
      <c r="LOK18" s="126"/>
      <c r="LOL18" s="126"/>
      <c r="LOM18" s="126"/>
      <c r="LON18" s="126"/>
      <c r="LOO18" s="126"/>
      <c r="LOP18" s="126"/>
      <c r="LOQ18" s="126"/>
      <c r="LOR18" s="126"/>
      <c r="LOS18" s="126"/>
      <c r="LOT18" s="126"/>
      <c r="LOU18" s="126"/>
      <c r="LOV18" s="126"/>
      <c r="LOW18" s="126"/>
      <c r="LOX18" s="126"/>
      <c r="LOY18" s="126"/>
      <c r="LOZ18" s="126"/>
      <c r="LPA18" s="126"/>
      <c r="LPB18" s="126"/>
      <c r="LPC18" s="126"/>
      <c r="LPD18" s="126"/>
      <c r="LPE18" s="126"/>
      <c r="LPF18" s="126"/>
      <c r="LPG18" s="126"/>
      <c r="LPH18" s="126"/>
      <c r="LPI18" s="126"/>
      <c r="LPJ18" s="126"/>
      <c r="LPK18" s="126"/>
      <c r="LPL18" s="126"/>
      <c r="LPM18" s="126"/>
      <c r="LPN18" s="126"/>
      <c r="LPO18" s="126"/>
      <c r="LPP18" s="126"/>
      <c r="LPQ18" s="126"/>
      <c r="LPR18" s="126"/>
      <c r="LPS18" s="126"/>
      <c r="LPT18" s="126"/>
      <c r="LPU18" s="126"/>
      <c r="LPV18" s="126"/>
      <c r="LPW18" s="126"/>
      <c r="LPX18" s="126"/>
      <c r="LPY18" s="126"/>
      <c r="LPZ18" s="126"/>
      <c r="LQA18" s="126"/>
      <c r="LQB18" s="126"/>
      <c r="LQC18" s="126"/>
      <c r="LQD18" s="126"/>
      <c r="LQE18" s="126"/>
      <c r="LQF18" s="126"/>
      <c r="LQG18" s="126"/>
      <c r="LQH18" s="126"/>
      <c r="LQI18" s="126"/>
      <c r="LQJ18" s="126"/>
      <c r="LQK18" s="126"/>
      <c r="LQL18" s="126"/>
      <c r="LQM18" s="126"/>
      <c r="LQN18" s="126"/>
      <c r="LQO18" s="126"/>
      <c r="LQP18" s="126"/>
      <c r="LQQ18" s="126"/>
      <c r="LQR18" s="126"/>
      <c r="LQS18" s="126"/>
      <c r="LQT18" s="126"/>
      <c r="LQU18" s="126"/>
      <c r="LQV18" s="126"/>
      <c r="LQW18" s="126"/>
      <c r="LQX18" s="126"/>
      <c r="LQY18" s="126"/>
      <c r="LQZ18" s="126"/>
      <c r="LRA18" s="126"/>
      <c r="LRB18" s="126"/>
      <c r="LRC18" s="126"/>
      <c r="LRD18" s="126"/>
      <c r="LRE18" s="126"/>
      <c r="LRF18" s="126"/>
      <c r="LRG18" s="126"/>
      <c r="LRH18" s="126"/>
      <c r="LRI18" s="126"/>
      <c r="LRJ18" s="126"/>
      <c r="LRK18" s="126"/>
      <c r="LRL18" s="126"/>
      <c r="LRM18" s="126"/>
      <c r="LRN18" s="126"/>
      <c r="LRO18" s="126"/>
      <c r="LRP18" s="126"/>
      <c r="LRQ18" s="126"/>
      <c r="LRR18" s="126"/>
      <c r="LRS18" s="126"/>
      <c r="LRT18" s="126"/>
      <c r="LRU18" s="126"/>
      <c r="LRV18" s="126"/>
      <c r="LRW18" s="126"/>
      <c r="LRX18" s="126"/>
      <c r="LRY18" s="126"/>
      <c r="LRZ18" s="126"/>
      <c r="LSA18" s="126"/>
      <c r="LSB18" s="126"/>
      <c r="LSC18" s="126"/>
      <c r="LSD18" s="126"/>
      <c r="LSE18" s="126"/>
      <c r="LSF18" s="126"/>
      <c r="LSG18" s="126"/>
      <c r="LSH18" s="126"/>
      <c r="LSI18" s="126"/>
      <c r="LSJ18" s="126"/>
      <c r="LSK18" s="126"/>
      <c r="LSL18" s="126"/>
      <c r="LSM18" s="126"/>
      <c r="LSN18" s="126"/>
      <c r="LSO18" s="126"/>
      <c r="LSP18" s="126"/>
      <c r="LSQ18" s="126"/>
      <c r="LSR18" s="126"/>
      <c r="LSS18" s="126"/>
      <c r="LST18" s="126"/>
      <c r="LSU18" s="126"/>
      <c r="LSV18" s="126"/>
      <c r="LSW18" s="126"/>
      <c r="LSX18" s="126"/>
      <c r="LSY18" s="126"/>
      <c r="LSZ18" s="126"/>
      <c r="LTA18" s="126"/>
      <c r="LTB18" s="126"/>
      <c r="LTC18" s="126"/>
      <c r="LTD18" s="126"/>
      <c r="LTE18" s="126"/>
      <c r="LTF18" s="126"/>
      <c r="LTG18" s="126"/>
      <c r="LTH18" s="126"/>
      <c r="LTI18" s="126"/>
      <c r="LTJ18" s="126"/>
      <c r="LTK18" s="126"/>
      <c r="LTL18" s="126"/>
      <c r="LTM18" s="126"/>
      <c r="LTN18" s="126"/>
      <c r="LTO18" s="126"/>
      <c r="LTP18" s="126"/>
      <c r="LTQ18" s="126"/>
      <c r="LTR18" s="126"/>
      <c r="LTS18" s="126"/>
      <c r="LTT18" s="126"/>
      <c r="LTU18" s="126"/>
      <c r="LTV18" s="126"/>
      <c r="LTW18" s="126"/>
      <c r="LTX18" s="126"/>
      <c r="LTY18" s="126"/>
      <c r="LTZ18" s="126"/>
      <c r="LUA18" s="126"/>
      <c r="LUB18" s="126"/>
      <c r="LUC18" s="126"/>
      <c r="LUD18" s="126"/>
      <c r="LUE18" s="126"/>
      <c r="LUF18" s="126"/>
      <c r="LUG18" s="126"/>
      <c r="LUH18" s="126"/>
      <c r="LUI18" s="126"/>
      <c r="LUJ18" s="126"/>
      <c r="LUK18" s="126"/>
      <c r="LUL18" s="126"/>
      <c r="LUM18" s="126"/>
      <c r="LUN18" s="126"/>
      <c r="LUO18" s="126"/>
      <c r="LUP18" s="126"/>
      <c r="LUQ18" s="126"/>
      <c r="LUR18" s="126"/>
      <c r="LUS18" s="126"/>
      <c r="LUT18" s="126"/>
      <c r="LUU18" s="126"/>
      <c r="LUV18" s="126"/>
      <c r="LUW18" s="126"/>
      <c r="LUX18" s="126"/>
      <c r="LUY18" s="126"/>
      <c r="LUZ18" s="126"/>
      <c r="LVA18" s="126"/>
      <c r="LVB18" s="126"/>
      <c r="LVC18" s="126"/>
      <c r="LVD18" s="126"/>
      <c r="LVE18" s="126"/>
      <c r="LVF18" s="126"/>
      <c r="LVG18" s="126"/>
      <c r="LVH18" s="126"/>
      <c r="LVI18" s="126"/>
      <c r="LVJ18" s="126"/>
      <c r="LVK18" s="126"/>
      <c r="LVL18" s="126"/>
      <c r="LVM18" s="126"/>
      <c r="LVN18" s="126"/>
      <c r="LVO18" s="126"/>
      <c r="LVP18" s="126"/>
      <c r="LVQ18" s="126"/>
      <c r="LVR18" s="126"/>
      <c r="LVS18" s="126"/>
      <c r="LVT18" s="126"/>
      <c r="LVU18" s="126"/>
      <c r="LVV18" s="126"/>
      <c r="LVW18" s="126"/>
      <c r="LVX18" s="126"/>
      <c r="LVY18" s="126"/>
      <c r="LVZ18" s="126"/>
      <c r="LWA18" s="126"/>
      <c r="LWB18" s="126"/>
      <c r="LWC18" s="126"/>
      <c r="LWD18" s="126"/>
      <c r="LWE18" s="126"/>
      <c r="LWF18" s="126"/>
      <c r="LWG18" s="126"/>
      <c r="LWH18" s="126"/>
      <c r="LWI18" s="126"/>
      <c r="LWJ18" s="126"/>
      <c r="LWK18" s="126"/>
      <c r="LWL18" s="126"/>
      <c r="LWM18" s="126"/>
      <c r="LWN18" s="126"/>
      <c r="LWO18" s="126"/>
      <c r="LWP18" s="126"/>
      <c r="LWQ18" s="126"/>
      <c r="LWR18" s="126"/>
      <c r="LWS18" s="126"/>
      <c r="LWT18" s="126"/>
      <c r="LWU18" s="126"/>
      <c r="LWV18" s="126"/>
      <c r="LWW18" s="126"/>
      <c r="LWX18" s="126"/>
      <c r="LWY18" s="126"/>
      <c r="LWZ18" s="126"/>
      <c r="LXA18" s="126"/>
      <c r="LXB18" s="126"/>
      <c r="LXC18" s="126"/>
      <c r="LXD18" s="126"/>
      <c r="LXE18" s="126"/>
      <c r="LXF18" s="126"/>
      <c r="LXG18" s="126"/>
      <c r="LXH18" s="126"/>
      <c r="LXI18" s="126"/>
      <c r="LXJ18" s="126"/>
      <c r="LXK18" s="126"/>
      <c r="LXL18" s="126"/>
      <c r="LXM18" s="126"/>
      <c r="LXN18" s="126"/>
      <c r="LXO18" s="126"/>
      <c r="LXP18" s="126"/>
      <c r="LXQ18" s="126"/>
      <c r="LXR18" s="126"/>
      <c r="LXS18" s="126"/>
      <c r="LXT18" s="126"/>
      <c r="LXU18" s="126"/>
      <c r="LXV18" s="126"/>
      <c r="LXW18" s="126"/>
      <c r="LXX18" s="126"/>
      <c r="LXY18" s="126"/>
      <c r="LXZ18" s="126"/>
      <c r="LYA18" s="126"/>
      <c r="LYB18" s="126"/>
      <c r="LYC18" s="126"/>
      <c r="LYD18" s="126"/>
      <c r="LYE18" s="126"/>
      <c r="LYF18" s="126"/>
      <c r="LYG18" s="126"/>
      <c r="LYH18" s="126"/>
      <c r="LYI18" s="126"/>
      <c r="LYJ18" s="126"/>
      <c r="LYK18" s="126"/>
      <c r="LYL18" s="126"/>
      <c r="LYM18" s="126"/>
      <c r="LYN18" s="126"/>
      <c r="LYO18" s="126"/>
      <c r="LYP18" s="126"/>
      <c r="LYQ18" s="126"/>
      <c r="LYR18" s="126"/>
      <c r="LYS18" s="126"/>
      <c r="LYT18" s="126"/>
      <c r="LYU18" s="126"/>
      <c r="LYV18" s="126"/>
      <c r="LYW18" s="126"/>
      <c r="LYX18" s="126"/>
      <c r="LYY18" s="126"/>
      <c r="LYZ18" s="126"/>
      <c r="LZA18" s="126"/>
      <c r="LZB18" s="126"/>
      <c r="LZC18" s="126"/>
      <c r="LZD18" s="126"/>
      <c r="LZE18" s="126"/>
      <c r="LZF18" s="126"/>
      <c r="LZG18" s="126"/>
      <c r="LZH18" s="126"/>
      <c r="LZI18" s="126"/>
      <c r="LZJ18" s="126"/>
      <c r="LZK18" s="126"/>
      <c r="LZL18" s="126"/>
      <c r="LZM18" s="126"/>
      <c r="LZN18" s="126"/>
      <c r="LZO18" s="126"/>
      <c r="LZP18" s="126"/>
      <c r="LZQ18" s="126"/>
      <c r="LZR18" s="126"/>
      <c r="LZS18" s="126"/>
      <c r="LZT18" s="126"/>
      <c r="LZU18" s="126"/>
      <c r="LZV18" s="126"/>
      <c r="LZW18" s="126"/>
      <c r="LZX18" s="126"/>
      <c r="LZY18" s="126"/>
      <c r="LZZ18" s="126"/>
      <c r="MAA18" s="126"/>
      <c r="MAB18" s="126"/>
      <c r="MAC18" s="126"/>
      <c r="MAD18" s="126"/>
      <c r="MAE18" s="126"/>
      <c r="MAF18" s="126"/>
      <c r="MAG18" s="126"/>
      <c r="MAH18" s="126"/>
      <c r="MAI18" s="126"/>
      <c r="MAJ18" s="126"/>
      <c r="MAK18" s="126"/>
      <c r="MAL18" s="126"/>
      <c r="MAM18" s="126"/>
      <c r="MAN18" s="126"/>
      <c r="MAO18" s="126"/>
      <c r="MAP18" s="126"/>
      <c r="MAQ18" s="126"/>
      <c r="MAR18" s="126"/>
      <c r="MAS18" s="126"/>
      <c r="MAT18" s="126"/>
      <c r="MAU18" s="126"/>
      <c r="MAV18" s="126"/>
      <c r="MAW18" s="126"/>
      <c r="MAX18" s="126"/>
      <c r="MAY18" s="126"/>
      <c r="MAZ18" s="126"/>
      <c r="MBA18" s="126"/>
      <c r="MBB18" s="126"/>
      <c r="MBC18" s="126"/>
      <c r="MBD18" s="126"/>
      <c r="MBE18" s="126"/>
      <c r="MBF18" s="126"/>
      <c r="MBG18" s="126"/>
      <c r="MBH18" s="126"/>
      <c r="MBI18" s="126"/>
      <c r="MBJ18" s="126"/>
      <c r="MBK18" s="126"/>
      <c r="MBL18" s="126"/>
      <c r="MBM18" s="126"/>
      <c r="MBN18" s="126"/>
      <c r="MBO18" s="126"/>
      <c r="MBP18" s="126"/>
      <c r="MBQ18" s="126"/>
      <c r="MBR18" s="126"/>
      <c r="MBS18" s="126"/>
      <c r="MBT18" s="126"/>
      <c r="MBU18" s="126"/>
      <c r="MBV18" s="126"/>
      <c r="MBW18" s="126"/>
      <c r="MBX18" s="126"/>
      <c r="MBY18" s="126"/>
      <c r="MBZ18" s="126"/>
      <c r="MCA18" s="126"/>
      <c r="MCB18" s="126"/>
      <c r="MCC18" s="126"/>
      <c r="MCD18" s="126"/>
      <c r="MCE18" s="126"/>
      <c r="MCF18" s="126"/>
      <c r="MCG18" s="126"/>
      <c r="MCH18" s="126"/>
      <c r="MCI18" s="126"/>
      <c r="MCJ18" s="126"/>
      <c r="MCK18" s="126"/>
      <c r="MCL18" s="126"/>
      <c r="MCM18" s="126"/>
      <c r="MCN18" s="126"/>
      <c r="MCO18" s="126"/>
      <c r="MCP18" s="126"/>
      <c r="MCQ18" s="126"/>
      <c r="MCR18" s="126"/>
      <c r="MCS18" s="126"/>
      <c r="MCT18" s="126"/>
      <c r="MCU18" s="126"/>
      <c r="MCV18" s="126"/>
      <c r="MCW18" s="126"/>
      <c r="MCX18" s="126"/>
      <c r="MCY18" s="126"/>
      <c r="MCZ18" s="126"/>
      <c r="MDA18" s="126"/>
      <c r="MDB18" s="126"/>
      <c r="MDC18" s="126"/>
      <c r="MDD18" s="126"/>
      <c r="MDE18" s="126"/>
      <c r="MDF18" s="126"/>
      <c r="MDG18" s="126"/>
      <c r="MDH18" s="126"/>
      <c r="MDI18" s="126"/>
      <c r="MDJ18" s="126"/>
      <c r="MDK18" s="126"/>
      <c r="MDL18" s="126"/>
      <c r="MDM18" s="126"/>
      <c r="MDN18" s="126"/>
      <c r="MDO18" s="126"/>
      <c r="MDP18" s="126"/>
      <c r="MDQ18" s="126"/>
      <c r="MDR18" s="126"/>
      <c r="MDS18" s="126"/>
      <c r="MDT18" s="126"/>
      <c r="MDU18" s="126"/>
      <c r="MDV18" s="126"/>
      <c r="MDW18" s="126"/>
      <c r="MDX18" s="126"/>
      <c r="MDY18" s="126"/>
      <c r="MDZ18" s="126"/>
      <c r="MEA18" s="126"/>
      <c r="MEB18" s="126"/>
      <c r="MEC18" s="126"/>
      <c r="MED18" s="126"/>
      <c r="MEE18" s="126"/>
      <c r="MEF18" s="126"/>
      <c r="MEG18" s="126"/>
      <c r="MEH18" s="126"/>
      <c r="MEI18" s="126"/>
      <c r="MEJ18" s="126"/>
      <c r="MEK18" s="126"/>
      <c r="MEL18" s="126"/>
      <c r="MEM18" s="126"/>
      <c r="MEN18" s="126"/>
      <c r="MEO18" s="126"/>
      <c r="MEP18" s="126"/>
      <c r="MEQ18" s="126"/>
      <c r="MER18" s="126"/>
      <c r="MES18" s="126"/>
      <c r="MET18" s="126"/>
      <c r="MEU18" s="126"/>
      <c r="MEV18" s="126"/>
      <c r="MEW18" s="126"/>
      <c r="MEX18" s="126"/>
      <c r="MEY18" s="126"/>
      <c r="MEZ18" s="126"/>
      <c r="MFA18" s="126"/>
      <c r="MFB18" s="126"/>
      <c r="MFC18" s="126"/>
      <c r="MFD18" s="126"/>
      <c r="MFE18" s="126"/>
      <c r="MFF18" s="126"/>
      <c r="MFG18" s="126"/>
      <c r="MFH18" s="126"/>
      <c r="MFI18" s="126"/>
      <c r="MFJ18" s="126"/>
      <c r="MFK18" s="126"/>
      <c r="MFL18" s="126"/>
      <c r="MFM18" s="126"/>
      <c r="MFN18" s="126"/>
      <c r="MFO18" s="126"/>
      <c r="MFP18" s="126"/>
      <c r="MFQ18" s="126"/>
      <c r="MFR18" s="126"/>
      <c r="MFS18" s="126"/>
      <c r="MFT18" s="126"/>
      <c r="MFU18" s="126"/>
      <c r="MFV18" s="126"/>
      <c r="MFW18" s="126"/>
      <c r="MFX18" s="126"/>
      <c r="MFY18" s="126"/>
      <c r="MFZ18" s="126"/>
      <c r="MGA18" s="126"/>
      <c r="MGB18" s="126"/>
      <c r="MGC18" s="126"/>
      <c r="MGD18" s="126"/>
      <c r="MGE18" s="126"/>
      <c r="MGF18" s="126"/>
      <c r="MGG18" s="126"/>
      <c r="MGH18" s="126"/>
      <c r="MGI18" s="126"/>
      <c r="MGJ18" s="126"/>
      <c r="MGK18" s="126"/>
      <c r="MGL18" s="126"/>
      <c r="MGM18" s="126"/>
      <c r="MGN18" s="126"/>
      <c r="MGO18" s="126"/>
      <c r="MGP18" s="126"/>
      <c r="MGQ18" s="126"/>
      <c r="MGR18" s="126"/>
      <c r="MGS18" s="126"/>
      <c r="MGT18" s="126"/>
      <c r="MGU18" s="126"/>
      <c r="MGV18" s="126"/>
      <c r="MGW18" s="126"/>
      <c r="MGX18" s="126"/>
      <c r="MGY18" s="126"/>
      <c r="MGZ18" s="126"/>
      <c r="MHA18" s="126"/>
      <c r="MHB18" s="126"/>
      <c r="MHC18" s="126"/>
      <c r="MHD18" s="126"/>
      <c r="MHE18" s="126"/>
      <c r="MHF18" s="126"/>
      <c r="MHG18" s="126"/>
      <c r="MHH18" s="126"/>
      <c r="MHI18" s="126"/>
      <c r="MHJ18" s="126"/>
      <c r="MHK18" s="126"/>
      <c r="MHL18" s="126"/>
      <c r="MHM18" s="126"/>
      <c r="MHN18" s="126"/>
      <c r="MHO18" s="126"/>
      <c r="MHP18" s="126"/>
      <c r="MHQ18" s="126"/>
      <c r="MHR18" s="126"/>
      <c r="MHS18" s="126"/>
      <c r="MHT18" s="126"/>
      <c r="MHU18" s="126"/>
      <c r="MHV18" s="126"/>
      <c r="MHW18" s="126"/>
      <c r="MHX18" s="126"/>
      <c r="MHY18" s="126"/>
      <c r="MHZ18" s="126"/>
      <c r="MIA18" s="126"/>
      <c r="MIB18" s="126"/>
      <c r="MIC18" s="126"/>
      <c r="MID18" s="126"/>
      <c r="MIE18" s="126"/>
      <c r="MIF18" s="126"/>
      <c r="MIG18" s="126"/>
      <c r="MIH18" s="126"/>
      <c r="MII18" s="126"/>
      <c r="MIJ18" s="126"/>
      <c r="MIK18" s="126"/>
      <c r="MIL18" s="126"/>
      <c r="MIM18" s="126"/>
      <c r="MIN18" s="126"/>
      <c r="MIO18" s="126"/>
      <c r="MIP18" s="126"/>
      <c r="MIQ18" s="126"/>
      <c r="MIR18" s="126"/>
      <c r="MIS18" s="126"/>
      <c r="MIT18" s="126"/>
      <c r="MIU18" s="126"/>
      <c r="MIV18" s="126"/>
      <c r="MIW18" s="126"/>
      <c r="MIX18" s="126"/>
      <c r="MIY18" s="126"/>
      <c r="MIZ18" s="126"/>
      <c r="MJA18" s="126"/>
      <c r="MJB18" s="126"/>
      <c r="MJC18" s="126"/>
      <c r="MJD18" s="126"/>
      <c r="MJE18" s="126"/>
      <c r="MJF18" s="126"/>
      <c r="MJG18" s="126"/>
      <c r="MJH18" s="126"/>
      <c r="MJI18" s="126"/>
      <c r="MJJ18" s="126"/>
      <c r="MJK18" s="126"/>
      <c r="MJL18" s="126"/>
      <c r="MJM18" s="126"/>
      <c r="MJN18" s="126"/>
      <c r="MJO18" s="126"/>
      <c r="MJP18" s="126"/>
      <c r="MJQ18" s="126"/>
      <c r="MJR18" s="126"/>
      <c r="MJS18" s="126"/>
      <c r="MJT18" s="126"/>
      <c r="MJU18" s="126"/>
      <c r="MJV18" s="126"/>
      <c r="MJW18" s="126"/>
      <c r="MJX18" s="126"/>
      <c r="MJY18" s="126"/>
      <c r="MJZ18" s="126"/>
      <c r="MKA18" s="126"/>
      <c r="MKB18" s="126"/>
      <c r="MKC18" s="126"/>
      <c r="MKD18" s="126"/>
      <c r="MKE18" s="126"/>
      <c r="MKF18" s="126"/>
      <c r="MKG18" s="126"/>
      <c r="MKH18" s="126"/>
      <c r="MKI18" s="126"/>
      <c r="MKJ18" s="126"/>
      <c r="MKK18" s="126"/>
      <c r="MKL18" s="126"/>
      <c r="MKM18" s="126"/>
      <c r="MKN18" s="126"/>
      <c r="MKO18" s="126"/>
      <c r="MKP18" s="126"/>
      <c r="MKQ18" s="126"/>
      <c r="MKR18" s="126"/>
      <c r="MKS18" s="126"/>
      <c r="MKT18" s="126"/>
      <c r="MKU18" s="126"/>
      <c r="MKV18" s="126"/>
      <c r="MKW18" s="126"/>
      <c r="MKX18" s="126"/>
      <c r="MKY18" s="126"/>
      <c r="MKZ18" s="126"/>
      <c r="MLA18" s="126"/>
      <c r="MLB18" s="126"/>
      <c r="MLC18" s="126"/>
      <c r="MLD18" s="126"/>
      <c r="MLE18" s="126"/>
      <c r="MLF18" s="126"/>
      <c r="MLG18" s="126"/>
      <c r="MLH18" s="126"/>
      <c r="MLI18" s="126"/>
      <c r="MLJ18" s="126"/>
      <c r="MLK18" s="126"/>
      <c r="MLL18" s="126"/>
      <c r="MLM18" s="126"/>
      <c r="MLN18" s="126"/>
      <c r="MLO18" s="126"/>
      <c r="MLP18" s="126"/>
      <c r="MLQ18" s="126"/>
      <c r="MLR18" s="126"/>
      <c r="MLS18" s="126"/>
      <c r="MLT18" s="126"/>
      <c r="MLU18" s="126"/>
      <c r="MLV18" s="126"/>
      <c r="MLW18" s="126"/>
      <c r="MLX18" s="126"/>
      <c r="MLY18" s="126"/>
      <c r="MLZ18" s="126"/>
      <c r="MMA18" s="126"/>
      <c r="MMB18" s="126"/>
      <c r="MMC18" s="126"/>
      <c r="MMD18" s="126"/>
      <c r="MME18" s="126"/>
      <c r="MMF18" s="126"/>
      <c r="MMG18" s="126"/>
      <c r="MMH18" s="126"/>
      <c r="MMI18" s="126"/>
      <c r="MMJ18" s="126"/>
      <c r="MMK18" s="126"/>
      <c r="MML18" s="126"/>
      <c r="MMM18" s="126"/>
      <c r="MMN18" s="126"/>
      <c r="MMO18" s="126"/>
      <c r="MMP18" s="126"/>
      <c r="MMQ18" s="126"/>
      <c r="MMR18" s="126"/>
      <c r="MMS18" s="126"/>
      <c r="MMT18" s="126"/>
      <c r="MMU18" s="126"/>
      <c r="MMV18" s="126"/>
      <c r="MMW18" s="126"/>
      <c r="MMX18" s="126"/>
      <c r="MMY18" s="126"/>
      <c r="MMZ18" s="126"/>
      <c r="MNA18" s="126"/>
      <c r="MNB18" s="126"/>
      <c r="MNC18" s="126"/>
      <c r="MND18" s="126"/>
      <c r="MNE18" s="126"/>
      <c r="MNF18" s="126"/>
      <c r="MNG18" s="126"/>
      <c r="MNH18" s="126"/>
      <c r="MNI18" s="126"/>
      <c r="MNJ18" s="126"/>
      <c r="MNK18" s="126"/>
      <c r="MNL18" s="126"/>
      <c r="MNM18" s="126"/>
      <c r="MNN18" s="126"/>
      <c r="MNO18" s="126"/>
      <c r="MNP18" s="126"/>
      <c r="MNQ18" s="126"/>
      <c r="MNR18" s="126"/>
      <c r="MNS18" s="126"/>
      <c r="MNT18" s="126"/>
      <c r="MNU18" s="126"/>
      <c r="MNV18" s="126"/>
      <c r="MNW18" s="126"/>
      <c r="MNX18" s="126"/>
      <c r="MNY18" s="126"/>
      <c r="MNZ18" s="126"/>
      <c r="MOA18" s="126"/>
      <c r="MOB18" s="126"/>
      <c r="MOC18" s="126"/>
      <c r="MOD18" s="126"/>
      <c r="MOE18" s="126"/>
      <c r="MOF18" s="126"/>
      <c r="MOG18" s="126"/>
      <c r="MOH18" s="126"/>
      <c r="MOI18" s="126"/>
      <c r="MOJ18" s="126"/>
      <c r="MOK18" s="126"/>
      <c r="MOL18" s="126"/>
      <c r="MOM18" s="126"/>
      <c r="MON18" s="126"/>
      <c r="MOO18" s="126"/>
      <c r="MOP18" s="126"/>
      <c r="MOQ18" s="126"/>
      <c r="MOR18" s="126"/>
      <c r="MOS18" s="126"/>
      <c r="MOT18" s="126"/>
      <c r="MOU18" s="126"/>
      <c r="MOV18" s="126"/>
      <c r="MOW18" s="126"/>
      <c r="MOX18" s="126"/>
      <c r="MOY18" s="126"/>
      <c r="MOZ18" s="126"/>
      <c r="MPA18" s="126"/>
      <c r="MPB18" s="126"/>
      <c r="MPC18" s="126"/>
      <c r="MPD18" s="126"/>
      <c r="MPE18" s="126"/>
      <c r="MPF18" s="126"/>
      <c r="MPG18" s="126"/>
      <c r="MPH18" s="126"/>
      <c r="MPI18" s="126"/>
      <c r="MPJ18" s="126"/>
      <c r="MPK18" s="126"/>
      <c r="MPL18" s="126"/>
      <c r="MPM18" s="126"/>
      <c r="MPN18" s="126"/>
      <c r="MPO18" s="126"/>
      <c r="MPP18" s="126"/>
      <c r="MPQ18" s="126"/>
      <c r="MPR18" s="126"/>
      <c r="MPS18" s="126"/>
      <c r="MPT18" s="126"/>
      <c r="MPU18" s="126"/>
      <c r="MPV18" s="126"/>
      <c r="MPW18" s="126"/>
      <c r="MPX18" s="126"/>
      <c r="MPY18" s="126"/>
      <c r="MPZ18" s="126"/>
      <c r="MQA18" s="126"/>
      <c r="MQB18" s="126"/>
      <c r="MQC18" s="126"/>
      <c r="MQD18" s="126"/>
      <c r="MQE18" s="126"/>
      <c r="MQF18" s="126"/>
      <c r="MQG18" s="126"/>
      <c r="MQH18" s="126"/>
      <c r="MQI18" s="126"/>
      <c r="MQJ18" s="126"/>
      <c r="MQK18" s="126"/>
      <c r="MQL18" s="126"/>
      <c r="MQM18" s="126"/>
      <c r="MQN18" s="126"/>
      <c r="MQO18" s="126"/>
      <c r="MQP18" s="126"/>
      <c r="MQQ18" s="126"/>
      <c r="MQR18" s="126"/>
      <c r="MQS18" s="126"/>
      <c r="MQT18" s="126"/>
      <c r="MQU18" s="126"/>
      <c r="MQV18" s="126"/>
      <c r="MQW18" s="126"/>
      <c r="MQX18" s="126"/>
      <c r="MQY18" s="126"/>
      <c r="MQZ18" s="126"/>
      <c r="MRA18" s="126"/>
      <c r="MRB18" s="126"/>
      <c r="MRC18" s="126"/>
      <c r="MRD18" s="126"/>
      <c r="MRE18" s="126"/>
      <c r="MRF18" s="126"/>
      <c r="MRG18" s="126"/>
      <c r="MRH18" s="126"/>
      <c r="MRI18" s="126"/>
      <c r="MRJ18" s="126"/>
      <c r="MRK18" s="126"/>
      <c r="MRL18" s="126"/>
      <c r="MRM18" s="126"/>
      <c r="MRN18" s="126"/>
      <c r="MRO18" s="126"/>
      <c r="MRP18" s="126"/>
      <c r="MRQ18" s="126"/>
      <c r="MRR18" s="126"/>
      <c r="MRS18" s="126"/>
      <c r="MRT18" s="126"/>
      <c r="MRU18" s="126"/>
      <c r="MRV18" s="126"/>
      <c r="MRW18" s="126"/>
      <c r="MRX18" s="126"/>
      <c r="MRY18" s="126"/>
      <c r="MRZ18" s="126"/>
      <c r="MSA18" s="126"/>
      <c r="MSB18" s="126"/>
      <c r="MSC18" s="126"/>
      <c r="MSD18" s="126"/>
      <c r="MSE18" s="126"/>
      <c r="MSF18" s="126"/>
      <c r="MSG18" s="126"/>
      <c r="MSH18" s="126"/>
      <c r="MSI18" s="126"/>
      <c r="MSJ18" s="126"/>
      <c r="MSK18" s="126"/>
      <c r="MSL18" s="126"/>
      <c r="MSM18" s="126"/>
      <c r="MSN18" s="126"/>
      <c r="MSO18" s="126"/>
      <c r="MSP18" s="126"/>
      <c r="MSQ18" s="126"/>
      <c r="MSR18" s="126"/>
      <c r="MSS18" s="126"/>
      <c r="MST18" s="126"/>
      <c r="MSU18" s="126"/>
      <c r="MSV18" s="126"/>
      <c r="MSW18" s="126"/>
      <c r="MSX18" s="126"/>
      <c r="MSY18" s="126"/>
      <c r="MSZ18" s="126"/>
      <c r="MTA18" s="126"/>
      <c r="MTB18" s="126"/>
      <c r="MTC18" s="126"/>
      <c r="MTD18" s="126"/>
      <c r="MTE18" s="126"/>
      <c r="MTF18" s="126"/>
      <c r="MTG18" s="126"/>
      <c r="MTH18" s="126"/>
      <c r="MTI18" s="126"/>
      <c r="MTJ18" s="126"/>
      <c r="MTK18" s="126"/>
      <c r="MTL18" s="126"/>
      <c r="MTM18" s="126"/>
      <c r="MTN18" s="126"/>
      <c r="MTO18" s="126"/>
      <c r="MTP18" s="126"/>
      <c r="MTQ18" s="126"/>
      <c r="MTR18" s="126"/>
      <c r="MTS18" s="126"/>
      <c r="MTT18" s="126"/>
      <c r="MTU18" s="126"/>
      <c r="MTV18" s="126"/>
      <c r="MTW18" s="126"/>
      <c r="MTX18" s="126"/>
      <c r="MTY18" s="126"/>
      <c r="MTZ18" s="126"/>
      <c r="MUA18" s="126"/>
      <c r="MUB18" s="126"/>
      <c r="MUC18" s="126"/>
      <c r="MUD18" s="126"/>
      <c r="MUE18" s="126"/>
      <c r="MUF18" s="126"/>
      <c r="MUG18" s="126"/>
      <c r="MUH18" s="126"/>
      <c r="MUI18" s="126"/>
      <c r="MUJ18" s="126"/>
      <c r="MUK18" s="126"/>
      <c r="MUL18" s="126"/>
      <c r="MUM18" s="126"/>
      <c r="MUN18" s="126"/>
      <c r="MUO18" s="126"/>
      <c r="MUP18" s="126"/>
      <c r="MUQ18" s="126"/>
      <c r="MUR18" s="126"/>
      <c r="MUS18" s="126"/>
      <c r="MUT18" s="126"/>
      <c r="MUU18" s="126"/>
      <c r="MUV18" s="126"/>
      <c r="MUW18" s="126"/>
      <c r="MUX18" s="126"/>
      <c r="MUY18" s="126"/>
      <c r="MUZ18" s="126"/>
      <c r="MVA18" s="126"/>
      <c r="MVB18" s="126"/>
      <c r="MVC18" s="126"/>
      <c r="MVD18" s="126"/>
      <c r="MVE18" s="126"/>
      <c r="MVF18" s="126"/>
      <c r="MVG18" s="126"/>
      <c r="MVH18" s="126"/>
      <c r="MVI18" s="126"/>
      <c r="MVJ18" s="126"/>
      <c r="MVK18" s="126"/>
      <c r="MVL18" s="126"/>
      <c r="MVM18" s="126"/>
      <c r="MVN18" s="126"/>
      <c r="MVO18" s="126"/>
      <c r="MVP18" s="126"/>
      <c r="MVQ18" s="126"/>
      <c r="MVR18" s="126"/>
      <c r="MVS18" s="126"/>
      <c r="MVT18" s="126"/>
      <c r="MVU18" s="126"/>
      <c r="MVV18" s="126"/>
      <c r="MVW18" s="126"/>
      <c r="MVX18" s="126"/>
      <c r="MVY18" s="126"/>
      <c r="MVZ18" s="126"/>
      <c r="MWA18" s="126"/>
      <c r="MWB18" s="126"/>
      <c r="MWC18" s="126"/>
      <c r="MWD18" s="126"/>
      <c r="MWE18" s="126"/>
      <c r="MWF18" s="126"/>
      <c r="MWG18" s="126"/>
      <c r="MWH18" s="126"/>
      <c r="MWI18" s="126"/>
      <c r="MWJ18" s="126"/>
      <c r="MWK18" s="126"/>
      <c r="MWL18" s="126"/>
      <c r="MWM18" s="126"/>
      <c r="MWN18" s="126"/>
      <c r="MWO18" s="126"/>
      <c r="MWP18" s="126"/>
      <c r="MWQ18" s="126"/>
      <c r="MWR18" s="126"/>
      <c r="MWS18" s="126"/>
      <c r="MWT18" s="126"/>
      <c r="MWU18" s="126"/>
      <c r="MWV18" s="126"/>
      <c r="MWW18" s="126"/>
      <c r="MWX18" s="126"/>
      <c r="MWY18" s="126"/>
      <c r="MWZ18" s="126"/>
      <c r="MXA18" s="126"/>
      <c r="MXB18" s="126"/>
      <c r="MXC18" s="126"/>
      <c r="MXD18" s="126"/>
      <c r="MXE18" s="126"/>
      <c r="MXF18" s="126"/>
      <c r="MXG18" s="126"/>
      <c r="MXH18" s="126"/>
      <c r="MXI18" s="126"/>
      <c r="MXJ18" s="126"/>
      <c r="MXK18" s="126"/>
      <c r="MXL18" s="126"/>
      <c r="MXM18" s="126"/>
      <c r="MXN18" s="126"/>
      <c r="MXO18" s="126"/>
      <c r="MXP18" s="126"/>
      <c r="MXQ18" s="126"/>
      <c r="MXR18" s="126"/>
      <c r="MXS18" s="126"/>
      <c r="MXT18" s="126"/>
      <c r="MXU18" s="126"/>
      <c r="MXV18" s="126"/>
      <c r="MXW18" s="126"/>
      <c r="MXX18" s="126"/>
      <c r="MXY18" s="126"/>
      <c r="MXZ18" s="126"/>
      <c r="MYA18" s="126"/>
      <c r="MYB18" s="126"/>
      <c r="MYC18" s="126"/>
      <c r="MYD18" s="126"/>
      <c r="MYE18" s="126"/>
      <c r="MYF18" s="126"/>
      <c r="MYG18" s="126"/>
      <c r="MYH18" s="126"/>
      <c r="MYI18" s="126"/>
      <c r="MYJ18" s="126"/>
      <c r="MYK18" s="126"/>
      <c r="MYL18" s="126"/>
      <c r="MYM18" s="126"/>
      <c r="MYN18" s="126"/>
      <c r="MYO18" s="126"/>
      <c r="MYP18" s="126"/>
      <c r="MYQ18" s="126"/>
      <c r="MYR18" s="126"/>
      <c r="MYS18" s="126"/>
      <c r="MYT18" s="126"/>
      <c r="MYU18" s="126"/>
      <c r="MYV18" s="126"/>
      <c r="MYW18" s="126"/>
      <c r="MYX18" s="126"/>
      <c r="MYY18" s="126"/>
      <c r="MYZ18" s="126"/>
      <c r="MZA18" s="126"/>
      <c r="MZB18" s="126"/>
      <c r="MZC18" s="126"/>
      <c r="MZD18" s="126"/>
      <c r="MZE18" s="126"/>
      <c r="MZF18" s="126"/>
      <c r="MZG18" s="126"/>
      <c r="MZH18" s="126"/>
      <c r="MZI18" s="126"/>
      <c r="MZJ18" s="126"/>
      <c r="MZK18" s="126"/>
      <c r="MZL18" s="126"/>
      <c r="MZM18" s="126"/>
      <c r="MZN18" s="126"/>
      <c r="MZO18" s="126"/>
      <c r="MZP18" s="126"/>
      <c r="MZQ18" s="126"/>
      <c r="MZR18" s="126"/>
      <c r="MZS18" s="126"/>
      <c r="MZT18" s="126"/>
      <c r="MZU18" s="126"/>
      <c r="MZV18" s="126"/>
      <c r="MZW18" s="126"/>
      <c r="MZX18" s="126"/>
      <c r="MZY18" s="126"/>
      <c r="MZZ18" s="126"/>
      <c r="NAA18" s="126"/>
      <c r="NAB18" s="126"/>
      <c r="NAC18" s="126"/>
      <c r="NAD18" s="126"/>
      <c r="NAE18" s="126"/>
      <c r="NAF18" s="126"/>
      <c r="NAG18" s="126"/>
      <c r="NAH18" s="126"/>
      <c r="NAI18" s="126"/>
      <c r="NAJ18" s="126"/>
      <c r="NAK18" s="126"/>
      <c r="NAL18" s="126"/>
      <c r="NAM18" s="126"/>
      <c r="NAN18" s="126"/>
      <c r="NAO18" s="126"/>
      <c r="NAP18" s="126"/>
      <c r="NAQ18" s="126"/>
      <c r="NAR18" s="126"/>
      <c r="NAS18" s="126"/>
      <c r="NAT18" s="126"/>
      <c r="NAU18" s="126"/>
      <c r="NAV18" s="126"/>
      <c r="NAW18" s="126"/>
      <c r="NAX18" s="126"/>
      <c r="NAY18" s="126"/>
      <c r="NAZ18" s="126"/>
      <c r="NBA18" s="126"/>
      <c r="NBB18" s="126"/>
      <c r="NBC18" s="126"/>
      <c r="NBD18" s="126"/>
      <c r="NBE18" s="126"/>
      <c r="NBF18" s="126"/>
      <c r="NBG18" s="126"/>
      <c r="NBH18" s="126"/>
      <c r="NBI18" s="126"/>
      <c r="NBJ18" s="126"/>
      <c r="NBK18" s="126"/>
      <c r="NBL18" s="126"/>
      <c r="NBM18" s="126"/>
      <c r="NBN18" s="126"/>
      <c r="NBO18" s="126"/>
      <c r="NBP18" s="126"/>
      <c r="NBQ18" s="126"/>
      <c r="NBR18" s="126"/>
      <c r="NBS18" s="126"/>
      <c r="NBT18" s="126"/>
      <c r="NBU18" s="126"/>
      <c r="NBV18" s="126"/>
      <c r="NBW18" s="126"/>
      <c r="NBX18" s="126"/>
      <c r="NBY18" s="126"/>
      <c r="NBZ18" s="126"/>
      <c r="NCA18" s="126"/>
      <c r="NCB18" s="126"/>
      <c r="NCC18" s="126"/>
      <c r="NCD18" s="126"/>
      <c r="NCE18" s="126"/>
      <c r="NCF18" s="126"/>
      <c r="NCG18" s="126"/>
      <c r="NCH18" s="126"/>
      <c r="NCI18" s="126"/>
      <c r="NCJ18" s="126"/>
      <c r="NCK18" s="126"/>
      <c r="NCL18" s="126"/>
      <c r="NCM18" s="126"/>
      <c r="NCN18" s="126"/>
      <c r="NCO18" s="126"/>
      <c r="NCP18" s="126"/>
      <c r="NCQ18" s="126"/>
      <c r="NCR18" s="126"/>
      <c r="NCS18" s="126"/>
      <c r="NCT18" s="126"/>
      <c r="NCU18" s="126"/>
      <c r="NCV18" s="126"/>
      <c r="NCW18" s="126"/>
      <c r="NCX18" s="126"/>
      <c r="NCY18" s="126"/>
      <c r="NCZ18" s="126"/>
      <c r="NDA18" s="126"/>
      <c r="NDB18" s="126"/>
      <c r="NDC18" s="126"/>
      <c r="NDD18" s="126"/>
      <c r="NDE18" s="126"/>
      <c r="NDF18" s="126"/>
      <c r="NDG18" s="126"/>
      <c r="NDH18" s="126"/>
      <c r="NDI18" s="126"/>
      <c r="NDJ18" s="126"/>
      <c r="NDK18" s="126"/>
      <c r="NDL18" s="126"/>
      <c r="NDM18" s="126"/>
      <c r="NDN18" s="126"/>
      <c r="NDO18" s="126"/>
      <c r="NDP18" s="126"/>
      <c r="NDQ18" s="126"/>
      <c r="NDR18" s="126"/>
      <c r="NDS18" s="126"/>
      <c r="NDT18" s="126"/>
      <c r="NDU18" s="126"/>
      <c r="NDV18" s="126"/>
      <c r="NDW18" s="126"/>
      <c r="NDX18" s="126"/>
      <c r="NDY18" s="126"/>
      <c r="NDZ18" s="126"/>
      <c r="NEA18" s="126"/>
      <c r="NEB18" s="126"/>
      <c r="NEC18" s="126"/>
      <c r="NED18" s="126"/>
      <c r="NEE18" s="126"/>
      <c r="NEF18" s="126"/>
      <c r="NEG18" s="126"/>
      <c r="NEH18" s="126"/>
      <c r="NEI18" s="126"/>
      <c r="NEJ18" s="126"/>
      <c r="NEK18" s="126"/>
      <c r="NEL18" s="126"/>
      <c r="NEM18" s="126"/>
      <c r="NEN18" s="126"/>
      <c r="NEO18" s="126"/>
      <c r="NEP18" s="126"/>
      <c r="NEQ18" s="126"/>
      <c r="NER18" s="126"/>
      <c r="NES18" s="126"/>
      <c r="NET18" s="126"/>
      <c r="NEU18" s="126"/>
      <c r="NEV18" s="126"/>
      <c r="NEW18" s="126"/>
      <c r="NEX18" s="126"/>
      <c r="NEY18" s="126"/>
      <c r="NEZ18" s="126"/>
      <c r="NFA18" s="126"/>
      <c r="NFB18" s="126"/>
      <c r="NFC18" s="126"/>
      <c r="NFD18" s="126"/>
      <c r="NFE18" s="126"/>
      <c r="NFF18" s="126"/>
      <c r="NFG18" s="126"/>
      <c r="NFH18" s="126"/>
      <c r="NFI18" s="126"/>
      <c r="NFJ18" s="126"/>
      <c r="NFK18" s="126"/>
      <c r="NFL18" s="126"/>
      <c r="NFM18" s="126"/>
      <c r="NFN18" s="126"/>
      <c r="NFO18" s="126"/>
      <c r="NFP18" s="126"/>
      <c r="NFQ18" s="126"/>
      <c r="NFR18" s="126"/>
      <c r="NFS18" s="126"/>
      <c r="NFT18" s="126"/>
      <c r="NFU18" s="126"/>
      <c r="NFV18" s="126"/>
      <c r="NFW18" s="126"/>
      <c r="NFX18" s="126"/>
      <c r="NFY18" s="126"/>
      <c r="NFZ18" s="126"/>
      <c r="NGA18" s="126"/>
      <c r="NGB18" s="126"/>
      <c r="NGC18" s="126"/>
      <c r="NGD18" s="126"/>
      <c r="NGE18" s="126"/>
      <c r="NGF18" s="126"/>
      <c r="NGG18" s="126"/>
      <c r="NGH18" s="126"/>
      <c r="NGI18" s="126"/>
      <c r="NGJ18" s="126"/>
      <c r="NGK18" s="126"/>
      <c r="NGL18" s="126"/>
      <c r="NGM18" s="126"/>
      <c r="NGN18" s="126"/>
      <c r="NGO18" s="126"/>
      <c r="NGP18" s="126"/>
      <c r="NGQ18" s="126"/>
      <c r="NGR18" s="126"/>
      <c r="NGS18" s="126"/>
      <c r="NGT18" s="126"/>
      <c r="NGU18" s="126"/>
      <c r="NGV18" s="126"/>
      <c r="NGW18" s="126"/>
      <c r="NGX18" s="126"/>
      <c r="NGY18" s="126"/>
      <c r="NGZ18" s="126"/>
      <c r="NHA18" s="126"/>
      <c r="NHB18" s="126"/>
      <c r="NHC18" s="126"/>
      <c r="NHD18" s="126"/>
      <c r="NHE18" s="126"/>
      <c r="NHF18" s="126"/>
      <c r="NHG18" s="126"/>
      <c r="NHH18" s="126"/>
      <c r="NHI18" s="126"/>
      <c r="NHJ18" s="126"/>
      <c r="NHK18" s="126"/>
      <c r="NHL18" s="126"/>
      <c r="NHM18" s="126"/>
      <c r="NHN18" s="126"/>
      <c r="NHO18" s="126"/>
      <c r="NHP18" s="126"/>
      <c r="NHQ18" s="126"/>
      <c r="NHR18" s="126"/>
      <c r="NHS18" s="126"/>
      <c r="NHT18" s="126"/>
      <c r="NHU18" s="126"/>
      <c r="NHV18" s="126"/>
      <c r="NHW18" s="126"/>
      <c r="NHX18" s="126"/>
      <c r="NHY18" s="126"/>
      <c r="NHZ18" s="126"/>
      <c r="NIA18" s="126"/>
      <c r="NIB18" s="126"/>
      <c r="NIC18" s="126"/>
      <c r="NID18" s="126"/>
      <c r="NIE18" s="126"/>
      <c r="NIF18" s="126"/>
      <c r="NIG18" s="126"/>
      <c r="NIH18" s="126"/>
      <c r="NII18" s="126"/>
      <c r="NIJ18" s="126"/>
      <c r="NIK18" s="126"/>
      <c r="NIL18" s="126"/>
      <c r="NIM18" s="126"/>
      <c r="NIN18" s="126"/>
      <c r="NIO18" s="126"/>
      <c r="NIP18" s="126"/>
      <c r="NIQ18" s="126"/>
      <c r="NIR18" s="126"/>
      <c r="NIS18" s="126"/>
      <c r="NIT18" s="126"/>
      <c r="NIU18" s="126"/>
      <c r="NIV18" s="126"/>
      <c r="NIW18" s="126"/>
      <c r="NIX18" s="126"/>
      <c r="NIY18" s="126"/>
      <c r="NIZ18" s="126"/>
      <c r="NJA18" s="126"/>
      <c r="NJB18" s="126"/>
      <c r="NJC18" s="126"/>
      <c r="NJD18" s="126"/>
      <c r="NJE18" s="126"/>
      <c r="NJF18" s="126"/>
      <c r="NJG18" s="126"/>
      <c r="NJH18" s="126"/>
      <c r="NJI18" s="126"/>
      <c r="NJJ18" s="126"/>
      <c r="NJK18" s="126"/>
      <c r="NJL18" s="126"/>
      <c r="NJM18" s="126"/>
      <c r="NJN18" s="126"/>
      <c r="NJO18" s="126"/>
      <c r="NJP18" s="126"/>
      <c r="NJQ18" s="126"/>
      <c r="NJR18" s="126"/>
      <c r="NJS18" s="126"/>
      <c r="NJT18" s="126"/>
      <c r="NJU18" s="126"/>
      <c r="NJV18" s="126"/>
      <c r="NJW18" s="126"/>
      <c r="NJX18" s="126"/>
      <c r="NJY18" s="126"/>
      <c r="NJZ18" s="126"/>
      <c r="NKA18" s="126"/>
      <c r="NKB18" s="126"/>
      <c r="NKC18" s="126"/>
      <c r="NKD18" s="126"/>
      <c r="NKE18" s="126"/>
      <c r="NKF18" s="126"/>
      <c r="NKG18" s="126"/>
      <c r="NKH18" s="126"/>
      <c r="NKI18" s="126"/>
      <c r="NKJ18" s="126"/>
      <c r="NKK18" s="126"/>
      <c r="NKL18" s="126"/>
      <c r="NKM18" s="126"/>
      <c r="NKN18" s="126"/>
      <c r="NKO18" s="126"/>
      <c r="NKP18" s="126"/>
      <c r="NKQ18" s="126"/>
      <c r="NKR18" s="126"/>
      <c r="NKS18" s="126"/>
      <c r="NKT18" s="126"/>
      <c r="NKU18" s="126"/>
      <c r="NKV18" s="126"/>
      <c r="NKW18" s="126"/>
      <c r="NKX18" s="126"/>
      <c r="NKY18" s="126"/>
      <c r="NKZ18" s="126"/>
      <c r="NLA18" s="126"/>
      <c r="NLB18" s="126"/>
      <c r="NLC18" s="126"/>
      <c r="NLD18" s="126"/>
      <c r="NLE18" s="126"/>
      <c r="NLF18" s="126"/>
      <c r="NLG18" s="126"/>
      <c r="NLH18" s="126"/>
      <c r="NLI18" s="126"/>
      <c r="NLJ18" s="126"/>
      <c r="NLK18" s="126"/>
      <c r="NLL18" s="126"/>
      <c r="NLM18" s="126"/>
      <c r="NLN18" s="126"/>
      <c r="NLO18" s="126"/>
      <c r="NLP18" s="126"/>
      <c r="NLQ18" s="126"/>
      <c r="NLR18" s="126"/>
      <c r="NLS18" s="126"/>
      <c r="NLT18" s="126"/>
      <c r="NLU18" s="126"/>
      <c r="NLV18" s="126"/>
      <c r="NLW18" s="126"/>
      <c r="NLX18" s="126"/>
      <c r="NLY18" s="126"/>
      <c r="NLZ18" s="126"/>
      <c r="NMA18" s="126"/>
      <c r="NMB18" s="126"/>
      <c r="NMC18" s="126"/>
      <c r="NMD18" s="126"/>
      <c r="NME18" s="126"/>
      <c r="NMF18" s="126"/>
      <c r="NMG18" s="126"/>
      <c r="NMH18" s="126"/>
      <c r="NMI18" s="126"/>
      <c r="NMJ18" s="126"/>
      <c r="NMK18" s="126"/>
      <c r="NML18" s="126"/>
      <c r="NMM18" s="126"/>
      <c r="NMN18" s="126"/>
      <c r="NMO18" s="126"/>
      <c r="NMP18" s="126"/>
      <c r="NMQ18" s="126"/>
      <c r="NMR18" s="126"/>
      <c r="NMS18" s="126"/>
      <c r="NMT18" s="126"/>
      <c r="NMU18" s="126"/>
      <c r="NMV18" s="126"/>
      <c r="NMW18" s="126"/>
      <c r="NMX18" s="126"/>
      <c r="NMY18" s="126"/>
      <c r="NMZ18" s="126"/>
      <c r="NNA18" s="126"/>
      <c r="NNB18" s="126"/>
      <c r="NNC18" s="126"/>
      <c r="NND18" s="126"/>
      <c r="NNE18" s="126"/>
      <c r="NNF18" s="126"/>
      <c r="NNG18" s="126"/>
      <c r="NNH18" s="126"/>
      <c r="NNI18" s="126"/>
      <c r="NNJ18" s="126"/>
      <c r="NNK18" s="126"/>
      <c r="NNL18" s="126"/>
      <c r="NNM18" s="126"/>
      <c r="NNN18" s="126"/>
      <c r="NNO18" s="126"/>
      <c r="NNP18" s="126"/>
      <c r="NNQ18" s="126"/>
      <c r="NNR18" s="126"/>
      <c r="NNS18" s="126"/>
      <c r="NNT18" s="126"/>
      <c r="NNU18" s="126"/>
      <c r="NNV18" s="126"/>
      <c r="NNW18" s="126"/>
      <c r="NNX18" s="126"/>
      <c r="NNY18" s="126"/>
      <c r="NNZ18" s="126"/>
      <c r="NOA18" s="126"/>
      <c r="NOB18" s="126"/>
      <c r="NOC18" s="126"/>
      <c r="NOD18" s="126"/>
      <c r="NOE18" s="126"/>
      <c r="NOF18" s="126"/>
      <c r="NOG18" s="126"/>
      <c r="NOH18" s="126"/>
      <c r="NOI18" s="126"/>
      <c r="NOJ18" s="126"/>
      <c r="NOK18" s="126"/>
      <c r="NOL18" s="126"/>
      <c r="NOM18" s="126"/>
      <c r="NON18" s="126"/>
      <c r="NOO18" s="126"/>
      <c r="NOP18" s="126"/>
      <c r="NOQ18" s="126"/>
      <c r="NOR18" s="126"/>
      <c r="NOS18" s="126"/>
      <c r="NOT18" s="126"/>
      <c r="NOU18" s="126"/>
      <c r="NOV18" s="126"/>
      <c r="NOW18" s="126"/>
      <c r="NOX18" s="126"/>
      <c r="NOY18" s="126"/>
      <c r="NOZ18" s="126"/>
      <c r="NPA18" s="126"/>
      <c r="NPB18" s="126"/>
      <c r="NPC18" s="126"/>
      <c r="NPD18" s="126"/>
      <c r="NPE18" s="126"/>
      <c r="NPF18" s="126"/>
      <c r="NPG18" s="126"/>
      <c r="NPH18" s="126"/>
      <c r="NPI18" s="126"/>
      <c r="NPJ18" s="126"/>
      <c r="NPK18" s="126"/>
      <c r="NPL18" s="126"/>
      <c r="NPM18" s="126"/>
      <c r="NPN18" s="126"/>
      <c r="NPO18" s="126"/>
      <c r="NPP18" s="126"/>
      <c r="NPQ18" s="126"/>
      <c r="NPR18" s="126"/>
      <c r="NPS18" s="126"/>
      <c r="NPT18" s="126"/>
      <c r="NPU18" s="126"/>
      <c r="NPV18" s="126"/>
      <c r="NPW18" s="126"/>
      <c r="NPX18" s="126"/>
      <c r="NPY18" s="126"/>
      <c r="NPZ18" s="126"/>
      <c r="NQA18" s="126"/>
      <c r="NQB18" s="126"/>
      <c r="NQC18" s="126"/>
      <c r="NQD18" s="126"/>
      <c r="NQE18" s="126"/>
      <c r="NQF18" s="126"/>
      <c r="NQG18" s="126"/>
      <c r="NQH18" s="126"/>
      <c r="NQI18" s="126"/>
      <c r="NQJ18" s="126"/>
      <c r="NQK18" s="126"/>
      <c r="NQL18" s="126"/>
      <c r="NQM18" s="126"/>
      <c r="NQN18" s="126"/>
      <c r="NQO18" s="126"/>
      <c r="NQP18" s="126"/>
      <c r="NQQ18" s="126"/>
      <c r="NQR18" s="126"/>
      <c r="NQS18" s="126"/>
      <c r="NQT18" s="126"/>
      <c r="NQU18" s="126"/>
      <c r="NQV18" s="126"/>
      <c r="NQW18" s="126"/>
      <c r="NQX18" s="126"/>
      <c r="NQY18" s="126"/>
      <c r="NQZ18" s="126"/>
      <c r="NRA18" s="126"/>
      <c r="NRB18" s="126"/>
      <c r="NRC18" s="126"/>
      <c r="NRD18" s="126"/>
      <c r="NRE18" s="126"/>
      <c r="NRF18" s="126"/>
      <c r="NRG18" s="126"/>
      <c r="NRH18" s="126"/>
      <c r="NRI18" s="126"/>
      <c r="NRJ18" s="126"/>
      <c r="NRK18" s="126"/>
      <c r="NRL18" s="126"/>
      <c r="NRM18" s="126"/>
      <c r="NRN18" s="126"/>
      <c r="NRO18" s="126"/>
      <c r="NRP18" s="126"/>
      <c r="NRQ18" s="126"/>
      <c r="NRR18" s="126"/>
      <c r="NRS18" s="126"/>
      <c r="NRT18" s="126"/>
      <c r="NRU18" s="126"/>
      <c r="NRV18" s="126"/>
      <c r="NRW18" s="126"/>
      <c r="NRX18" s="126"/>
      <c r="NRY18" s="126"/>
      <c r="NRZ18" s="126"/>
      <c r="NSA18" s="126"/>
      <c r="NSB18" s="126"/>
      <c r="NSC18" s="126"/>
      <c r="NSD18" s="126"/>
      <c r="NSE18" s="126"/>
      <c r="NSF18" s="126"/>
      <c r="NSG18" s="126"/>
      <c r="NSH18" s="126"/>
      <c r="NSI18" s="126"/>
      <c r="NSJ18" s="126"/>
      <c r="NSK18" s="126"/>
      <c r="NSL18" s="126"/>
      <c r="NSM18" s="126"/>
      <c r="NSN18" s="126"/>
      <c r="NSO18" s="126"/>
      <c r="NSP18" s="126"/>
      <c r="NSQ18" s="126"/>
      <c r="NSR18" s="126"/>
      <c r="NSS18" s="126"/>
      <c r="NST18" s="126"/>
      <c r="NSU18" s="126"/>
      <c r="NSV18" s="126"/>
      <c r="NSW18" s="126"/>
      <c r="NSX18" s="126"/>
      <c r="NSY18" s="126"/>
      <c r="NSZ18" s="126"/>
      <c r="NTA18" s="126"/>
      <c r="NTB18" s="126"/>
      <c r="NTC18" s="126"/>
      <c r="NTD18" s="126"/>
      <c r="NTE18" s="126"/>
      <c r="NTF18" s="126"/>
      <c r="NTG18" s="126"/>
      <c r="NTH18" s="126"/>
      <c r="NTI18" s="126"/>
      <c r="NTJ18" s="126"/>
      <c r="NTK18" s="126"/>
      <c r="NTL18" s="126"/>
      <c r="NTM18" s="126"/>
      <c r="NTN18" s="126"/>
      <c r="NTO18" s="126"/>
      <c r="NTP18" s="126"/>
      <c r="NTQ18" s="126"/>
      <c r="NTR18" s="126"/>
      <c r="NTS18" s="126"/>
      <c r="NTT18" s="126"/>
      <c r="NTU18" s="126"/>
      <c r="NTV18" s="126"/>
      <c r="NTW18" s="126"/>
      <c r="NTX18" s="126"/>
      <c r="NTY18" s="126"/>
      <c r="NTZ18" s="126"/>
      <c r="NUA18" s="126"/>
      <c r="NUB18" s="126"/>
      <c r="NUC18" s="126"/>
      <c r="NUD18" s="126"/>
      <c r="NUE18" s="126"/>
      <c r="NUF18" s="126"/>
      <c r="NUG18" s="126"/>
      <c r="NUH18" s="126"/>
      <c r="NUI18" s="126"/>
      <c r="NUJ18" s="126"/>
      <c r="NUK18" s="126"/>
      <c r="NUL18" s="126"/>
      <c r="NUM18" s="126"/>
      <c r="NUN18" s="126"/>
      <c r="NUO18" s="126"/>
      <c r="NUP18" s="126"/>
      <c r="NUQ18" s="126"/>
      <c r="NUR18" s="126"/>
      <c r="NUS18" s="126"/>
      <c r="NUT18" s="126"/>
      <c r="NUU18" s="126"/>
      <c r="NUV18" s="126"/>
      <c r="NUW18" s="126"/>
      <c r="NUX18" s="126"/>
      <c r="NUY18" s="126"/>
      <c r="NUZ18" s="126"/>
      <c r="NVA18" s="126"/>
      <c r="NVB18" s="126"/>
      <c r="NVC18" s="126"/>
      <c r="NVD18" s="126"/>
      <c r="NVE18" s="126"/>
      <c r="NVF18" s="126"/>
      <c r="NVG18" s="126"/>
      <c r="NVH18" s="126"/>
      <c r="NVI18" s="126"/>
      <c r="NVJ18" s="126"/>
      <c r="NVK18" s="126"/>
      <c r="NVL18" s="126"/>
      <c r="NVM18" s="126"/>
      <c r="NVN18" s="126"/>
      <c r="NVO18" s="126"/>
      <c r="NVP18" s="126"/>
      <c r="NVQ18" s="126"/>
      <c r="NVR18" s="126"/>
      <c r="NVS18" s="126"/>
      <c r="NVT18" s="126"/>
      <c r="NVU18" s="126"/>
      <c r="NVV18" s="126"/>
      <c r="NVW18" s="126"/>
      <c r="NVX18" s="126"/>
      <c r="NVY18" s="126"/>
      <c r="NVZ18" s="126"/>
      <c r="NWA18" s="126"/>
      <c r="NWB18" s="126"/>
      <c r="NWC18" s="126"/>
      <c r="NWD18" s="126"/>
      <c r="NWE18" s="126"/>
      <c r="NWF18" s="126"/>
      <c r="NWG18" s="126"/>
      <c r="NWH18" s="126"/>
      <c r="NWI18" s="126"/>
      <c r="NWJ18" s="126"/>
      <c r="NWK18" s="126"/>
      <c r="NWL18" s="126"/>
      <c r="NWM18" s="126"/>
      <c r="NWN18" s="126"/>
      <c r="NWO18" s="126"/>
      <c r="NWP18" s="126"/>
      <c r="NWQ18" s="126"/>
      <c r="NWR18" s="126"/>
      <c r="NWS18" s="126"/>
      <c r="NWT18" s="126"/>
      <c r="NWU18" s="126"/>
      <c r="NWV18" s="126"/>
      <c r="NWW18" s="126"/>
      <c r="NWX18" s="126"/>
      <c r="NWY18" s="126"/>
      <c r="NWZ18" s="126"/>
      <c r="NXA18" s="126"/>
      <c r="NXB18" s="126"/>
      <c r="NXC18" s="126"/>
      <c r="NXD18" s="126"/>
      <c r="NXE18" s="126"/>
      <c r="NXF18" s="126"/>
      <c r="NXG18" s="126"/>
      <c r="NXH18" s="126"/>
      <c r="NXI18" s="126"/>
      <c r="NXJ18" s="126"/>
      <c r="NXK18" s="126"/>
      <c r="NXL18" s="126"/>
      <c r="NXM18" s="126"/>
      <c r="NXN18" s="126"/>
      <c r="NXO18" s="126"/>
      <c r="NXP18" s="126"/>
      <c r="NXQ18" s="126"/>
      <c r="NXR18" s="126"/>
      <c r="NXS18" s="126"/>
      <c r="NXT18" s="126"/>
      <c r="NXU18" s="126"/>
      <c r="NXV18" s="126"/>
      <c r="NXW18" s="126"/>
      <c r="NXX18" s="126"/>
      <c r="NXY18" s="126"/>
      <c r="NXZ18" s="126"/>
      <c r="NYA18" s="126"/>
      <c r="NYB18" s="126"/>
      <c r="NYC18" s="126"/>
      <c r="NYD18" s="126"/>
      <c r="NYE18" s="126"/>
      <c r="NYF18" s="126"/>
      <c r="NYG18" s="126"/>
      <c r="NYH18" s="126"/>
      <c r="NYI18" s="126"/>
      <c r="NYJ18" s="126"/>
      <c r="NYK18" s="126"/>
      <c r="NYL18" s="126"/>
      <c r="NYM18" s="126"/>
      <c r="NYN18" s="126"/>
      <c r="NYO18" s="126"/>
      <c r="NYP18" s="126"/>
      <c r="NYQ18" s="126"/>
      <c r="NYR18" s="126"/>
      <c r="NYS18" s="126"/>
      <c r="NYT18" s="126"/>
      <c r="NYU18" s="126"/>
      <c r="NYV18" s="126"/>
      <c r="NYW18" s="126"/>
      <c r="NYX18" s="126"/>
      <c r="NYY18" s="126"/>
      <c r="NYZ18" s="126"/>
      <c r="NZA18" s="126"/>
      <c r="NZB18" s="126"/>
      <c r="NZC18" s="126"/>
      <c r="NZD18" s="126"/>
      <c r="NZE18" s="126"/>
      <c r="NZF18" s="126"/>
      <c r="NZG18" s="126"/>
      <c r="NZH18" s="126"/>
      <c r="NZI18" s="126"/>
      <c r="NZJ18" s="126"/>
      <c r="NZK18" s="126"/>
      <c r="NZL18" s="126"/>
      <c r="NZM18" s="126"/>
      <c r="NZN18" s="126"/>
      <c r="NZO18" s="126"/>
      <c r="NZP18" s="126"/>
      <c r="NZQ18" s="126"/>
      <c r="NZR18" s="126"/>
      <c r="NZS18" s="126"/>
      <c r="NZT18" s="126"/>
      <c r="NZU18" s="126"/>
      <c r="NZV18" s="126"/>
      <c r="NZW18" s="126"/>
      <c r="NZX18" s="126"/>
      <c r="NZY18" s="126"/>
      <c r="NZZ18" s="126"/>
      <c r="OAA18" s="126"/>
      <c r="OAB18" s="126"/>
      <c r="OAC18" s="126"/>
      <c r="OAD18" s="126"/>
      <c r="OAE18" s="126"/>
      <c r="OAF18" s="126"/>
      <c r="OAG18" s="126"/>
      <c r="OAH18" s="126"/>
      <c r="OAI18" s="126"/>
      <c r="OAJ18" s="126"/>
      <c r="OAK18" s="126"/>
      <c r="OAL18" s="126"/>
      <c r="OAM18" s="126"/>
      <c r="OAN18" s="126"/>
      <c r="OAO18" s="126"/>
      <c r="OAP18" s="126"/>
      <c r="OAQ18" s="126"/>
      <c r="OAR18" s="126"/>
      <c r="OAS18" s="126"/>
      <c r="OAT18" s="126"/>
      <c r="OAU18" s="126"/>
      <c r="OAV18" s="126"/>
      <c r="OAW18" s="126"/>
      <c r="OAX18" s="126"/>
      <c r="OAY18" s="126"/>
      <c r="OAZ18" s="126"/>
      <c r="OBA18" s="126"/>
      <c r="OBB18" s="126"/>
      <c r="OBC18" s="126"/>
      <c r="OBD18" s="126"/>
      <c r="OBE18" s="126"/>
      <c r="OBF18" s="126"/>
      <c r="OBG18" s="126"/>
      <c r="OBH18" s="126"/>
      <c r="OBI18" s="126"/>
      <c r="OBJ18" s="126"/>
      <c r="OBK18" s="126"/>
      <c r="OBL18" s="126"/>
      <c r="OBM18" s="126"/>
      <c r="OBN18" s="126"/>
      <c r="OBO18" s="126"/>
      <c r="OBP18" s="126"/>
      <c r="OBQ18" s="126"/>
      <c r="OBR18" s="126"/>
      <c r="OBS18" s="126"/>
      <c r="OBT18" s="126"/>
      <c r="OBU18" s="126"/>
      <c r="OBV18" s="126"/>
      <c r="OBW18" s="126"/>
      <c r="OBX18" s="126"/>
      <c r="OBY18" s="126"/>
      <c r="OBZ18" s="126"/>
      <c r="OCA18" s="126"/>
      <c r="OCB18" s="126"/>
      <c r="OCC18" s="126"/>
      <c r="OCD18" s="126"/>
      <c r="OCE18" s="126"/>
      <c r="OCF18" s="126"/>
      <c r="OCG18" s="126"/>
      <c r="OCH18" s="126"/>
      <c r="OCI18" s="126"/>
      <c r="OCJ18" s="126"/>
      <c r="OCK18" s="126"/>
      <c r="OCL18" s="126"/>
      <c r="OCM18" s="126"/>
      <c r="OCN18" s="126"/>
      <c r="OCO18" s="126"/>
      <c r="OCP18" s="126"/>
      <c r="OCQ18" s="126"/>
      <c r="OCR18" s="126"/>
      <c r="OCS18" s="126"/>
      <c r="OCT18" s="126"/>
      <c r="OCU18" s="126"/>
      <c r="OCV18" s="126"/>
      <c r="OCW18" s="126"/>
      <c r="OCX18" s="126"/>
      <c r="OCY18" s="126"/>
      <c r="OCZ18" s="126"/>
      <c r="ODA18" s="126"/>
      <c r="ODB18" s="126"/>
      <c r="ODC18" s="126"/>
      <c r="ODD18" s="126"/>
      <c r="ODE18" s="126"/>
      <c r="ODF18" s="126"/>
      <c r="ODG18" s="126"/>
      <c r="ODH18" s="126"/>
      <c r="ODI18" s="126"/>
      <c r="ODJ18" s="126"/>
      <c r="ODK18" s="126"/>
      <c r="ODL18" s="126"/>
      <c r="ODM18" s="126"/>
      <c r="ODN18" s="126"/>
      <c r="ODO18" s="126"/>
      <c r="ODP18" s="126"/>
      <c r="ODQ18" s="126"/>
      <c r="ODR18" s="126"/>
      <c r="ODS18" s="126"/>
      <c r="ODT18" s="126"/>
      <c r="ODU18" s="126"/>
      <c r="ODV18" s="126"/>
      <c r="ODW18" s="126"/>
      <c r="ODX18" s="126"/>
      <c r="ODY18" s="126"/>
      <c r="ODZ18" s="126"/>
      <c r="OEA18" s="126"/>
      <c r="OEB18" s="126"/>
      <c r="OEC18" s="126"/>
      <c r="OED18" s="126"/>
      <c r="OEE18" s="126"/>
      <c r="OEF18" s="126"/>
      <c r="OEG18" s="126"/>
      <c r="OEH18" s="126"/>
      <c r="OEI18" s="126"/>
      <c r="OEJ18" s="126"/>
      <c r="OEK18" s="126"/>
      <c r="OEL18" s="126"/>
      <c r="OEM18" s="126"/>
      <c r="OEN18" s="126"/>
      <c r="OEO18" s="126"/>
      <c r="OEP18" s="126"/>
      <c r="OEQ18" s="126"/>
      <c r="OER18" s="126"/>
      <c r="OES18" s="126"/>
      <c r="OET18" s="126"/>
      <c r="OEU18" s="126"/>
      <c r="OEV18" s="126"/>
      <c r="OEW18" s="126"/>
      <c r="OEX18" s="126"/>
      <c r="OEY18" s="126"/>
      <c r="OEZ18" s="126"/>
      <c r="OFA18" s="126"/>
      <c r="OFB18" s="126"/>
      <c r="OFC18" s="126"/>
      <c r="OFD18" s="126"/>
      <c r="OFE18" s="126"/>
      <c r="OFF18" s="126"/>
      <c r="OFG18" s="126"/>
      <c r="OFH18" s="126"/>
      <c r="OFI18" s="126"/>
      <c r="OFJ18" s="126"/>
      <c r="OFK18" s="126"/>
      <c r="OFL18" s="126"/>
      <c r="OFM18" s="126"/>
      <c r="OFN18" s="126"/>
      <c r="OFO18" s="126"/>
      <c r="OFP18" s="126"/>
      <c r="OFQ18" s="126"/>
      <c r="OFR18" s="126"/>
      <c r="OFS18" s="126"/>
      <c r="OFT18" s="126"/>
      <c r="OFU18" s="126"/>
      <c r="OFV18" s="126"/>
      <c r="OFW18" s="126"/>
      <c r="OFX18" s="126"/>
      <c r="OFY18" s="126"/>
      <c r="OFZ18" s="126"/>
      <c r="OGA18" s="126"/>
      <c r="OGB18" s="126"/>
      <c r="OGC18" s="126"/>
      <c r="OGD18" s="126"/>
      <c r="OGE18" s="126"/>
      <c r="OGF18" s="126"/>
      <c r="OGG18" s="126"/>
      <c r="OGH18" s="126"/>
      <c r="OGI18" s="126"/>
      <c r="OGJ18" s="126"/>
      <c r="OGK18" s="126"/>
      <c r="OGL18" s="126"/>
      <c r="OGM18" s="126"/>
      <c r="OGN18" s="126"/>
      <c r="OGO18" s="126"/>
      <c r="OGP18" s="126"/>
      <c r="OGQ18" s="126"/>
      <c r="OGR18" s="126"/>
      <c r="OGS18" s="126"/>
      <c r="OGT18" s="126"/>
      <c r="OGU18" s="126"/>
      <c r="OGV18" s="126"/>
      <c r="OGW18" s="126"/>
      <c r="OGX18" s="126"/>
      <c r="OGY18" s="126"/>
      <c r="OGZ18" s="126"/>
      <c r="OHA18" s="126"/>
      <c r="OHB18" s="126"/>
      <c r="OHC18" s="126"/>
      <c r="OHD18" s="126"/>
      <c r="OHE18" s="126"/>
      <c r="OHF18" s="126"/>
      <c r="OHG18" s="126"/>
      <c r="OHH18" s="126"/>
      <c r="OHI18" s="126"/>
      <c r="OHJ18" s="126"/>
      <c r="OHK18" s="126"/>
      <c r="OHL18" s="126"/>
      <c r="OHM18" s="126"/>
      <c r="OHN18" s="126"/>
      <c r="OHO18" s="126"/>
      <c r="OHP18" s="126"/>
      <c r="OHQ18" s="126"/>
      <c r="OHR18" s="126"/>
      <c r="OHS18" s="126"/>
      <c r="OHT18" s="126"/>
      <c r="OHU18" s="126"/>
      <c r="OHV18" s="126"/>
      <c r="OHW18" s="126"/>
      <c r="OHX18" s="126"/>
      <c r="OHY18" s="126"/>
      <c r="OHZ18" s="126"/>
      <c r="OIA18" s="126"/>
      <c r="OIB18" s="126"/>
      <c r="OIC18" s="126"/>
      <c r="OID18" s="126"/>
      <c r="OIE18" s="126"/>
      <c r="OIF18" s="126"/>
      <c r="OIG18" s="126"/>
      <c r="OIH18" s="126"/>
      <c r="OII18" s="126"/>
      <c r="OIJ18" s="126"/>
      <c r="OIK18" s="126"/>
      <c r="OIL18" s="126"/>
      <c r="OIM18" s="126"/>
      <c r="OIN18" s="126"/>
      <c r="OIO18" s="126"/>
      <c r="OIP18" s="126"/>
      <c r="OIQ18" s="126"/>
      <c r="OIR18" s="126"/>
      <c r="OIS18" s="126"/>
      <c r="OIT18" s="126"/>
      <c r="OIU18" s="126"/>
      <c r="OIV18" s="126"/>
      <c r="OIW18" s="126"/>
      <c r="OIX18" s="126"/>
      <c r="OIY18" s="126"/>
      <c r="OIZ18" s="126"/>
      <c r="OJA18" s="126"/>
      <c r="OJB18" s="126"/>
      <c r="OJC18" s="126"/>
      <c r="OJD18" s="126"/>
      <c r="OJE18" s="126"/>
      <c r="OJF18" s="126"/>
      <c r="OJG18" s="126"/>
      <c r="OJH18" s="126"/>
      <c r="OJI18" s="126"/>
      <c r="OJJ18" s="126"/>
      <c r="OJK18" s="126"/>
      <c r="OJL18" s="126"/>
      <c r="OJM18" s="126"/>
      <c r="OJN18" s="126"/>
      <c r="OJO18" s="126"/>
      <c r="OJP18" s="126"/>
      <c r="OJQ18" s="126"/>
      <c r="OJR18" s="126"/>
      <c r="OJS18" s="126"/>
      <c r="OJT18" s="126"/>
      <c r="OJU18" s="126"/>
      <c r="OJV18" s="126"/>
      <c r="OJW18" s="126"/>
      <c r="OJX18" s="126"/>
      <c r="OJY18" s="126"/>
      <c r="OJZ18" s="126"/>
      <c r="OKA18" s="126"/>
      <c r="OKB18" s="126"/>
      <c r="OKC18" s="126"/>
      <c r="OKD18" s="126"/>
      <c r="OKE18" s="126"/>
      <c r="OKF18" s="126"/>
      <c r="OKG18" s="126"/>
      <c r="OKH18" s="126"/>
      <c r="OKI18" s="126"/>
      <c r="OKJ18" s="126"/>
      <c r="OKK18" s="126"/>
      <c r="OKL18" s="126"/>
      <c r="OKM18" s="126"/>
      <c r="OKN18" s="126"/>
      <c r="OKO18" s="126"/>
      <c r="OKP18" s="126"/>
      <c r="OKQ18" s="126"/>
      <c r="OKR18" s="126"/>
      <c r="OKS18" s="126"/>
      <c r="OKT18" s="126"/>
      <c r="OKU18" s="126"/>
      <c r="OKV18" s="126"/>
      <c r="OKW18" s="126"/>
      <c r="OKX18" s="126"/>
      <c r="OKY18" s="126"/>
      <c r="OKZ18" s="126"/>
      <c r="OLA18" s="126"/>
      <c r="OLB18" s="126"/>
      <c r="OLC18" s="126"/>
      <c r="OLD18" s="126"/>
      <c r="OLE18" s="126"/>
      <c r="OLF18" s="126"/>
      <c r="OLG18" s="126"/>
      <c r="OLH18" s="126"/>
      <c r="OLI18" s="126"/>
      <c r="OLJ18" s="126"/>
      <c r="OLK18" s="126"/>
      <c r="OLL18" s="126"/>
      <c r="OLM18" s="126"/>
      <c r="OLN18" s="126"/>
      <c r="OLO18" s="126"/>
      <c r="OLP18" s="126"/>
      <c r="OLQ18" s="126"/>
      <c r="OLR18" s="126"/>
      <c r="OLS18" s="126"/>
      <c r="OLT18" s="126"/>
      <c r="OLU18" s="126"/>
      <c r="OLV18" s="126"/>
      <c r="OLW18" s="126"/>
      <c r="OLX18" s="126"/>
      <c r="OLY18" s="126"/>
      <c r="OLZ18" s="126"/>
      <c r="OMA18" s="126"/>
      <c r="OMB18" s="126"/>
      <c r="OMC18" s="126"/>
      <c r="OMD18" s="126"/>
      <c r="OME18" s="126"/>
      <c r="OMF18" s="126"/>
      <c r="OMG18" s="126"/>
      <c r="OMH18" s="126"/>
      <c r="OMI18" s="126"/>
      <c r="OMJ18" s="126"/>
      <c r="OMK18" s="126"/>
      <c r="OML18" s="126"/>
      <c r="OMM18" s="126"/>
      <c r="OMN18" s="126"/>
      <c r="OMO18" s="126"/>
      <c r="OMP18" s="126"/>
      <c r="OMQ18" s="126"/>
      <c r="OMR18" s="126"/>
      <c r="OMS18" s="126"/>
      <c r="OMT18" s="126"/>
      <c r="OMU18" s="126"/>
      <c r="OMV18" s="126"/>
      <c r="OMW18" s="126"/>
      <c r="OMX18" s="126"/>
      <c r="OMY18" s="126"/>
      <c r="OMZ18" s="126"/>
      <c r="ONA18" s="126"/>
      <c r="ONB18" s="126"/>
      <c r="ONC18" s="126"/>
      <c r="OND18" s="126"/>
      <c r="ONE18" s="126"/>
      <c r="ONF18" s="126"/>
      <c r="ONG18" s="126"/>
      <c r="ONH18" s="126"/>
      <c r="ONI18" s="126"/>
      <c r="ONJ18" s="126"/>
      <c r="ONK18" s="126"/>
      <c r="ONL18" s="126"/>
      <c r="ONM18" s="126"/>
      <c r="ONN18" s="126"/>
      <c r="ONO18" s="126"/>
      <c r="ONP18" s="126"/>
      <c r="ONQ18" s="126"/>
      <c r="ONR18" s="126"/>
      <c r="ONS18" s="126"/>
      <c r="ONT18" s="126"/>
      <c r="ONU18" s="126"/>
      <c r="ONV18" s="126"/>
      <c r="ONW18" s="126"/>
      <c r="ONX18" s="126"/>
      <c r="ONY18" s="126"/>
      <c r="ONZ18" s="126"/>
      <c r="OOA18" s="126"/>
      <c r="OOB18" s="126"/>
      <c r="OOC18" s="126"/>
      <c r="OOD18" s="126"/>
      <c r="OOE18" s="126"/>
      <c r="OOF18" s="126"/>
      <c r="OOG18" s="126"/>
      <c r="OOH18" s="126"/>
      <c r="OOI18" s="126"/>
      <c r="OOJ18" s="126"/>
      <c r="OOK18" s="126"/>
      <c r="OOL18" s="126"/>
      <c r="OOM18" s="126"/>
      <c r="OON18" s="126"/>
      <c r="OOO18" s="126"/>
      <c r="OOP18" s="126"/>
      <c r="OOQ18" s="126"/>
      <c r="OOR18" s="126"/>
      <c r="OOS18" s="126"/>
      <c r="OOT18" s="126"/>
      <c r="OOU18" s="126"/>
      <c r="OOV18" s="126"/>
      <c r="OOW18" s="126"/>
      <c r="OOX18" s="126"/>
      <c r="OOY18" s="126"/>
      <c r="OOZ18" s="126"/>
      <c r="OPA18" s="126"/>
      <c r="OPB18" s="126"/>
      <c r="OPC18" s="126"/>
      <c r="OPD18" s="126"/>
      <c r="OPE18" s="126"/>
      <c r="OPF18" s="126"/>
      <c r="OPG18" s="126"/>
      <c r="OPH18" s="126"/>
      <c r="OPI18" s="126"/>
      <c r="OPJ18" s="126"/>
      <c r="OPK18" s="126"/>
      <c r="OPL18" s="126"/>
      <c r="OPM18" s="126"/>
      <c r="OPN18" s="126"/>
      <c r="OPO18" s="126"/>
      <c r="OPP18" s="126"/>
      <c r="OPQ18" s="126"/>
      <c r="OPR18" s="126"/>
      <c r="OPS18" s="126"/>
      <c r="OPT18" s="126"/>
      <c r="OPU18" s="126"/>
      <c r="OPV18" s="126"/>
      <c r="OPW18" s="126"/>
      <c r="OPX18" s="126"/>
      <c r="OPY18" s="126"/>
      <c r="OPZ18" s="126"/>
      <c r="OQA18" s="126"/>
      <c r="OQB18" s="126"/>
      <c r="OQC18" s="126"/>
      <c r="OQD18" s="126"/>
      <c r="OQE18" s="126"/>
      <c r="OQF18" s="126"/>
      <c r="OQG18" s="126"/>
      <c r="OQH18" s="126"/>
      <c r="OQI18" s="126"/>
      <c r="OQJ18" s="126"/>
      <c r="OQK18" s="126"/>
      <c r="OQL18" s="126"/>
      <c r="OQM18" s="126"/>
      <c r="OQN18" s="126"/>
      <c r="OQO18" s="126"/>
      <c r="OQP18" s="126"/>
      <c r="OQQ18" s="126"/>
      <c r="OQR18" s="126"/>
      <c r="OQS18" s="126"/>
      <c r="OQT18" s="126"/>
      <c r="OQU18" s="126"/>
      <c r="OQV18" s="126"/>
      <c r="OQW18" s="126"/>
      <c r="OQX18" s="126"/>
      <c r="OQY18" s="126"/>
      <c r="OQZ18" s="126"/>
      <c r="ORA18" s="126"/>
      <c r="ORB18" s="126"/>
      <c r="ORC18" s="126"/>
      <c r="ORD18" s="126"/>
      <c r="ORE18" s="126"/>
      <c r="ORF18" s="126"/>
      <c r="ORG18" s="126"/>
      <c r="ORH18" s="126"/>
      <c r="ORI18" s="126"/>
      <c r="ORJ18" s="126"/>
      <c r="ORK18" s="126"/>
      <c r="ORL18" s="126"/>
      <c r="ORM18" s="126"/>
      <c r="ORN18" s="126"/>
      <c r="ORO18" s="126"/>
      <c r="ORP18" s="126"/>
      <c r="ORQ18" s="126"/>
      <c r="ORR18" s="126"/>
      <c r="ORS18" s="126"/>
      <c r="ORT18" s="126"/>
      <c r="ORU18" s="126"/>
      <c r="ORV18" s="126"/>
      <c r="ORW18" s="126"/>
      <c r="ORX18" s="126"/>
      <c r="ORY18" s="126"/>
      <c r="ORZ18" s="126"/>
      <c r="OSA18" s="126"/>
      <c r="OSB18" s="126"/>
      <c r="OSC18" s="126"/>
      <c r="OSD18" s="126"/>
      <c r="OSE18" s="126"/>
      <c r="OSF18" s="126"/>
      <c r="OSG18" s="126"/>
      <c r="OSH18" s="126"/>
      <c r="OSI18" s="126"/>
      <c r="OSJ18" s="126"/>
      <c r="OSK18" s="126"/>
      <c r="OSL18" s="126"/>
      <c r="OSM18" s="126"/>
      <c r="OSN18" s="126"/>
      <c r="OSO18" s="126"/>
      <c r="OSP18" s="126"/>
      <c r="OSQ18" s="126"/>
      <c r="OSR18" s="126"/>
      <c r="OSS18" s="126"/>
      <c r="OST18" s="126"/>
      <c r="OSU18" s="126"/>
      <c r="OSV18" s="126"/>
      <c r="OSW18" s="126"/>
      <c r="OSX18" s="126"/>
      <c r="OSY18" s="126"/>
      <c r="OSZ18" s="126"/>
      <c r="OTA18" s="126"/>
      <c r="OTB18" s="126"/>
      <c r="OTC18" s="126"/>
      <c r="OTD18" s="126"/>
      <c r="OTE18" s="126"/>
      <c r="OTF18" s="126"/>
      <c r="OTG18" s="126"/>
      <c r="OTH18" s="126"/>
      <c r="OTI18" s="126"/>
      <c r="OTJ18" s="126"/>
      <c r="OTK18" s="126"/>
      <c r="OTL18" s="126"/>
      <c r="OTM18" s="126"/>
      <c r="OTN18" s="126"/>
      <c r="OTO18" s="126"/>
      <c r="OTP18" s="126"/>
      <c r="OTQ18" s="126"/>
      <c r="OTR18" s="126"/>
      <c r="OTS18" s="126"/>
      <c r="OTT18" s="126"/>
      <c r="OTU18" s="126"/>
      <c r="OTV18" s="126"/>
      <c r="OTW18" s="126"/>
      <c r="OTX18" s="126"/>
      <c r="OTY18" s="126"/>
      <c r="OTZ18" s="126"/>
      <c r="OUA18" s="126"/>
      <c r="OUB18" s="126"/>
      <c r="OUC18" s="126"/>
      <c r="OUD18" s="126"/>
      <c r="OUE18" s="126"/>
      <c r="OUF18" s="126"/>
      <c r="OUG18" s="126"/>
      <c r="OUH18" s="126"/>
      <c r="OUI18" s="126"/>
      <c r="OUJ18" s="126"/>
      <c r="OUK18" s="126"/>
      <c r="OUL18" s="126"/>
      <c r="OUM18" s="126"/>
      <c r="OUN18" s="126"/>
      <c r="OUO18" s="126"/>
      <c r="OUP18" s="126"/>
      <c r="OUQ18" s="126"/>
      <c r="OUR18" s="126"/>
      <c r="OUS18" s="126"/>
      <c r="OUT18" s="126"/>
      <c r="OUU18" s="126"/>
      <c r="OUV18" s="126"/>
      <c r="OUW18" s="126"/>
      <c r="OUX18" s="126"/>
      <c r="OUY18" s="126"/>
      <c r="OUZ18" s="126"/>
      <c r="OVA18" s="126"/>
      <c r="OVB18" s="126"/>
      <c r="OVC18" s="126"/>
      <c r="OVD18" s="126"/>
      <c r="OVE18" s="126"/>
      <c r="OVF18" s="126"/>
      <c r="OVG18" s="126"/>
      <c r="OVH18" s="126"/>
      <c r="OVI18" s="126"/>
      <c r="OVJ18" s="126"/>
      <c r="OVK18" s="126"/>
      <c r="OVL18" s="126"/>
      <c r="OVM18" s="126"/>
      <c r="OVN18" s="126"/>
      <c r="OVO18" s="126"/>
      <c r="OVP18" s="126"/>
      <c r="OVQ18" s="126"/>
      <c r="OVR18" s="126"/>
      <c r="OVS18" s="126"/>
      <c r="OVT18" s="126"/>
      <c r="OVU18" s="126"/>
      <c r="OVV18" s="126"/>
      <c r="OVW18" s="126"/>
      <c r="OVX18" s="126"/>
      <c r="OVY18" s="126"/>
      <c r="OVZ18" s="126"/>
      <c r="OWA18" s="126"/>
      <c r="OWB18" s="126"/>
      <c r="OWC18" s="126"/>
      <c r="OWD18" s="126"/>
      <c r="OWE18" s="126"/>
      <c r="OWF18" s="126"/>
      <c r="OWG18" s="126"/>
      <c r="OWH18" s="126"/>
      <c r="OWI18" s="126"/>
      <c r="OWJ18" s="126"/>
      <c r="OWK18" s="126"/>
      <c r="OWL18" s="126"/>
      <c r="OWM18" s="126"/>
      <c r="OWN18" s="126"/>
      <c r="OWO18" s="126"/>
      <c r="OWP18" s="126"/>
      <c r="OWQ18" s="126"/>
      <c r="OWR18" s="126"/>
      <c r="OWS18" s="126"/>
      <c r="OWT18" s="126"/>
      <c r="OWU18" s="126"/>
      <c r="OWV18" s="126"/>
      <c r="OWW18" s="126"/>
      <c r="OWX18" s="126"/>
      <c r="OWY18" s="126"/>
      <c r="OWZ18" s="126"/>
      <c r="OXA18" s="126"/>
      <c r="OXB18" s="126"/>
      <c r="OXC18" s="126"/>
      <c r="OXD18" s="126"/>
      <c r="OXE18" s="126"/>
      <c r="OXF18" s="126"/>
      <c r="OXG18" s="126"/>
      <c r="OXH18" s="126"/>
      <c r="OXI18" s="126"/>
      <c r="OXJ18" s="126"/>
      <c r="OXK18" s="126"/>
      <c r="OXL18" s="126"/>
      <c r="OXM18" s="126"/>
      <c r="OXN18" s="126"/>
      <c r="OXO18" s="126"/>
      <c r="OXP18" s="126"/>
      <c r="OXQ18" s="126"/>
      <c r="OXR18" s="126"/>
      <c r="OXS18" s="126"/>
      <c r="OXT18" s="126"/>
      <c r="OXU18" s="126"/>
      <c r="OXV18" s="126"/>
      <c r="OXW18" s="126"/>
      <c r="OXX18" s="126"/>
      <c r="OXY18" s="126"/>
      <c r="OXZ18" s="126"/>
      <c r="OYA18" s="126"/>
      <c r="OYB18" s="126"/>
      <c r="OYC18" s="126"/>
      <c r="OYD18" s="126"/>
      <c r="OYE18" s="126"/>
      <c r="OYF18" s="126"/>
      <c r="OYG18" s="126"/>
      <c r="OYH18" s="126"/>
      <c r="OYI18" s="126"/>
      <c r="OYJ18" s="126"/>
      <c r="OYK18" s="126"/>
      <c r="OYL18" s="126"/>
      <c r="OYM18" s="126"/>
      <c r="OYN18" s="126"/>
      <c r="OYO18" s="126"/>
      <c r="OYP18" s="126"/>
      <c r="OYQ18" s="126"/>
      <c r="OYR18" s="126"/>
      <c r="OYS18" s="126"/>
      <c r="OYT18" s="126"/>
      <c r="OYU18" s="126"/>
      <c r="OYV18" s="126"/>
      <c r="OYW18" s="126"/>
      <c r="OYX18" s="126"/>
      <c r="OYY18" s="126"/>
      <c r="OYZ18" s="126"/>
      <c r="OZA18" s="126"/>
      <c r="OZB18" s="126"/>
      <c r="OZC18" s="126"/>
      <c r="OZD18" s="126"/>
      <c r="OZE18" s="126"/>
      <c r="OZF18" s="126"/>
      <c r="OZG18" s="126"/>
      <c r="OZH18" s="126"/>
      <c r="OZI18" s="126"/>
      <c r="OZJ18" s="126"/>
      <c r="OZK18" s="126"/>
      <c r="OZL18" s="126"/>
      <c r="OZM18" s="126"/>
      <c r="OZN18" s="126"/>
      <c r="OZO18" s="126"/>
      <c r="OZP18" s="126"/>
      <c r="OZQ18" s="126"/>
      <c r="OZR18" s="126"/>
      <c r="OZS18" s="126"/>
      <c r="OZT18" s="126"/>
      <c r="OZU18" s="126"/>
      <c r="OZV18" s="126"/>
      <c r="OZW18" s="126"/>
      <c r="OZX18" s="126"/>
      <c r="OZY18" s="126"/>
      <c r="OZZ18" s="126"/>
      <c r="PAA18" s="126"/>
      <c r="PAB18" s="126"/>
      <c r="PAC18" s="126"/>
      <c r="PAD18" s="126"/>
      <c r="PAE18" s="126"/>
      <c r="PAF18" s="126"/>
      <c r="PAG18" s="126"/>
      <c r="PAH18" s="126"/>
      <c r="PAI18" s="126"/>
      <c r="PAJ18" s="126"/>
      <c r="PAK18" s="126"/>
      <c r="PAL18" s="126"/>
      <c r="PAM18" s="126"/>
      <c r="PAN18" s="126"/>
      <c r="PAO18" s="126"/>
      <c r="PAP18" s="126"/>
      <c r="PAQ18" s="126"/>
      <c r="PAR18" s="126"/>
      <c r="PAS18" s="126"/>
      <c r="PAT18" s="126"/>
      <c r="PAU18" s="126"/>
      <c r="PAV18" s="126"/>
      <c r="PAW18" s="126"/>
      <c r="PAX18" s="126"/>
      <c r="PAY18" s="126"/>
      <c r="PAZ18" s="126"/>
      <c r="PBA18" s="126"/>
      <c r="PBB18" s="126"/>
      <c r="PBC18" s="126"/>
      <c r="PBD18" s="126"/>
      <c r="PBE18" s="126"/>
      <c r="PBF18" s="126"/>
      <c r="PBG18" s="126"/>
      <c r="PBH18" s="126"/>
      <c r="PBI18" s="126"/>
      <c r="PBJ18" s="126"/>
      <c r="PBK18" s="126"/>
      <c r="PBL18" s="126"/>
      <c r="PBM18" s="126"/>
      <c r="PBN18" s="126"/>
      <c r="PBO18" s="126"/>
      <c r="PBP18" s="126"/>
      <c r="PBQ18" s="126"/>
      <c r="PBR18" s="126"/>
      <c r="PBS18" s="126"/>
      <c r="PBT18" s="126"/>
      <c r="PBU18" s="126"/>
      <c r="PBV18" s="126"/>
      <c r="PBW18" s="126"/>
      <c r="PBX18" s="126"/>
      <c r="PBY18" s="126"/>
      <c r="PBZ18" s="126"/>
      <c r="PCA18" s="126"/>
      <c r="PCB18" s="126"/>
      <c r="PCC18" s="126"/>
      <c r="PCD18" s="126"/>
      <c r="PCE18" s="126"/>
      <c r="PCF18" s="126"/>
      <c r="PCG18" s="126"/>
      <c r="PCH18" s="126"/>
      <c r="PCI18" s="126"/>
      <c r="PCJ18" s="126"/>
      <c r="PCK18" s="126"/>
      <c r="PCL18" s="126"/>
      <c r="PCM18" s="126"/>
      <c r="PCN18" s="126"/>
      <c r="PCO18" s="126"/>
      <c r="PCP18" s="126"/>
      <c r="PCQ18" s="126"/>
      <c r="PCR18" s="126"/>
      <c r="PCS18" s="126"/>
      <c r="PCT18" s="126"/>
      <c r="PCU18" s="126"/>
      <c r="PCV18" s="126"/>
      <c r="PCW18" s="126"/>
      <c r="PCX18" s="126"/>
      <c r="PCY18" s="126"/>
      <c r="PCZ18" s="126"/>
      <c r="PDA18" s="126"/>
      <c r="PDB18" s="126"/>
      <c r="PDC18" s="126"/>
      <c r="PDD18" s="126"/>
      <c r="PDE18" s="126"/>
      <c r="PDF18" s="126"/>
      <c r="PDG18" s="126"/>
      <c r="PDH18" s="126"/>
      <c r="PDI18" s="126"/>
      <c r="PDJ18" s="126"/>
      <c r="PDK18" s="126"/>
      <c r="PDL18" s="126"/>
      <c r="PDM18" s="126"/>
      <c r="PDN18" s="126"/>
      <c r="PDO18" s="126"/>
      <c r="PDP18" s="126"/>
      <c r="PDQ18" s="126"/>
      <c r="PDR18" s="126"/>
      <c r="PDS18" s="126"/>
      <c r="PDT18" s="126"/>
      <c r="PDU18" s="126"/>
      <c r="PDV18" s="126"/>
      <c r="PDW18" s="126"/>
      <c r="PDX18" s="126"/>
      <c r="PDY18" s="126"/>
      <c r="PDZ18" s="126"/>
      <c r="PEA18" s="126"/>
      <c r="PEB18" s="126"/>
      <c r="PEC18" s="126"/>
      <c r="PED18" s="126"/>
      <c r="PEE18" s="126"/>
      <c r="PEF18" s="126"/>
      <c r="PEG18" s="126"/>
      <c r="PEH18" s="126"/>
      <c r="PEI18" s="126"/>
      <c r="PEJ18" s="126"/>
      <c r="PEK18" s="126"/>
      <c r="PEL18" s="126"/>
      <c r="PEM18" s="126"/>
      <c r="PEN18" s="126"/>
      <c r="PEO18" s="126"/>
      <c r="PEP18" s="126"/>
      <c r="PEQ18" s="126"/>
      <c r="PER18" s="126"/>
      <c r="PES18" s="126"/>
      <c r="PET18" s="126"/>
      <c r="PEU18" s="126"/>
      <c r="PEV18" s="126"/>
      <c r="PEW18" s="126"/>
      <c r="PEX18" s="126"/>
      <c r="PEY18" s="126"/>
      <c r="PEZ18" s="126"/>
      <c r="PFA18" s="126"/>
      <c r="PFB18" s="126"/>
      <c r="PFC18" s="126"/>
      <c r="PFD18" s="126"/>
      <c r="PFE18" s="126"/>
      <c r="PFF18" s="126"/>
      <c r="PFG18" s="126"/>
      <c r="PFH18" s="126"/>
      <c r="PFI18" s="126"/>
      <c r="PFJ18" s="126"/>
      <c r="PFK18" s="126"/>
      <c r="PFL18" s="126"/>
      <c r="PFM18" s="126"/>
      <c r="PFN18" s="126"/>
      <c r="PFO18" s="126"/>
      <c r="PFP18" s="126"/>
      <c r="PFQ18" s="126"/>
      <c r="PFR18" s="126"/>
      <c r="PFS18" s="126"/>
      <c r="PFT18" s="126"/>
      <c r="PFU18" s="126"/>
      <c r="PFV18" s="126"/>
      <c r="PFW18" s="126"/>
      <c r="PFX18" s="126"/>
      <c r="PFY18" s="126"/>
      <c r="PFZ18" s="126"/>
      <c r="PGA18" s="126"/>
      <c r="PGB18" s="126"/>
      <c r="PGC18" s="126"/>
      <c r="PGD18" s="126"/>
      <c r="PGE18" s="126"/>
      <c r="PGF18" s="126"/>
      <c r="PGG18" s="126"/>
      <c r="PGH18" s="126"/>
      <c r="PGI18" s="126"/>
      <c r="PGJ18" s="126"/>
      <c r="PGK18" s="126"/>
      <c r="PGL18" s="126"/>
      <c r="PGM18" s="126"/>
      <c r="PGN18" s="126"/>
      <c r="PGO18" s="126"/>
      <c r="PGP18" s="126"/>
      <c r="PGQ18" s="126"/>
      <c r="PGR18" s="126"/>
      <c r="PGS18" s="126"/>
      <c r="PGT18" s="126"/>
      <c r="PGU18" s="126"/>
      <c r="PGV18" s="126"/>
      <c r="PGW18" s="126"/>
      <c r="PGX18" s="126"/>
      <c r="PGY18" s="126"/>
      <c r="PGZ18" s="126"/>
      <c r="PHA18" s="126"/>
      <c r="PHB18" s="126"/>
      <c r="PHC18" s="126"/>
      <c r="PHD18" s="126"/>
      <c r="PHE18" s="126"/>
      <c r="PHF18" s="126"/>
      <c r="PHG18" s="126"/>
      <c r="PHH18" s="126"/>
      <c r="PHI18" s="126"/>
      <c r="PHJ18" s="126"/>
      <c r="PHK18" s="126"/>
      <c r="PHL18" s="126"/>
      <c r="PHM18" s="126"/>
      <c r="PHN18" s="126"/>
      <c r="PHO18" s="126"/>
      <c r="PHP18" s="126"/>
      <c r="PHQ18" s="126"/>
      <c r="PHR18" s="126"/>
      <c r="PHS18" s="126"/>
      <c r="PHT18" s="126"/>
      <c r="PHU18" s="126"/>
      <c r="PHV18" s="126"/>
      <c r="PHW18" s="126"/>
      <c r="PHX18" s="126"/>
      <c r="PHY18" s="126"/>
      <c r="PHZ18" s="126"/>
      <c r="PIA18" s="126"/>
      <c r="PIB18" s="126"/>
      <c r="PIC18" s="126"/>
      <c r="PID18" s="126"/>
      <c r="PIE18" s="126"/>
      <c r="PIF18" s="126"/>
      <c r="PIG18" s="126"/>
      <c r="PIH18" s="126"/>
      <c r="PII18" s="126"/>
      <c r="PIJ18" s="126"/>
      <c r="PIK18" s="126"/>
      <c r="PIL18" s="126"/>
      <c r="PIM18" s="126"/>
      <c r="PIN18" s="126"/>
      <c r="PIO18" s="126"/>
      <c r="PIP18" s="126"/>
      <c r="PIQ18" s="126"/>
      <c r="PIR18" s="126"/>
      <c r="PIS18" s="126"/>
      <c r="PIT18" s="126"/>
      <c r="PIU18" s="126"/>
      <c r="PIV18" s="126"/>
      <c r="PIW18" s="126"/>
      <c r="PIX18" s="126"/>
      <c r="PIY18" s="126"/>
      <c r="PIZ18" s="126"/>
      <c r="PJA18" s="126"/>
      <c r="PJB18" s="126"/>
      <c r="PJC18" s="126"/>
      <c r="PJD18" s="126"/>
      <c r="PJE18" s="126"/>
      <c r="PJF18" s="126"/>
      <c r="PJG18" s="126"/>
      <c r="PJH18" s="126"/>
      <c r="PJI18" s="126"/>
      <c r="PJJ18" s="126"/>
      <c r="PJK18" s="126"/>
      <c r="PJL18" s="126"/>
      <c r="PJM18" s="126"/>
      <c r="PJN18" s="126"/>
      <c r="PJO18" s="126"/>
      <c r="PJP18" s="126"/>
      <c r="PJQ18" s="126"/>
      <c r="PJR18" s="126"/>
      <c r="PJS18" s="126"/>
      <c r="PJT18" s="126"/>
      <c r="PJU18" s="126"/>
      <c r="PJV18" s="126"/>
      <c r="PJW18" s="126"/>
      <c r="PJX18" s="126"/>
      <c r="PJY18" s="126"/>
      <c r="PJZ18" s="126"/>
      <c r="PKA18" s="126"/>
      <c r="PKB18" s="126"/>
      <c r="PKC18" s="126"/>
      <c r="PKD18" s="126"/>
      <c r="PKE18" s="126"/>
      <c r="PKF18" s="126"/>
      <c r="PKG18" s="126"/>
      <c r="PKH18" s="126"/>
      <c r="PKI18" s="126"/>
      <c r="PKJ18" s="126"/>
      <c r="PKK18" s="126"/>
      <c r="PKL18" s="126"/>
      <c r="PKM18" s="126"/>
      <c r="PKN18" s="126"/>
      <c r="PKO18" s="126"/>
      <c r="PKP18" s="126"/>
      <c r="PKQ18" s="126"/>
      <c r="PKR18" s="126"/>
      <c r="PKS18" s="126"/>
      <c r="PKT18" s="126"/>
      <c r="PKU18" s="126"/>
      <c r="PKV18" s="126"/>
      <c r="PKW18" s="126"/>
      <c r="PKX18" s="126"/>
      <c r="PKY18" s="126"/>
      <c r="PKZ18" s="126"/>
      <c r="PLA18" s="126"/>
      <c r="PLB18" s="126"/>
      <c r="PLC18" s="126"/>
      <c r="PLD18" s="126"/>
      <c r="PLE18" s="126"/>
      <c r="PLF18" s="126"/>
      <c r="PLG18" s="126"/>
      <c r="PLH18" s="126"/>
      <c r="PLI18" s="126"/>
      <c r="PLJ18" s="126"/>
      <c r="PLK18" s="126"/>
      <c r="PLL18" s="126"/>
      <c r="PLM18" s="126"/>
      <c r="PLN18" s="126"/>
      <c r="PLO18" s="126"/>
      <c r="PLP18" s="126"/>
      <c r="PLQ18" s="126"/>
      <c r="PLR18" s="126"/>
      <c r="PLS18" s="126"/>
      <c r="PLT18" s="126"/>
      <c r="PLU18" s="126"/>
      <c r="PLV18" s="126"/>
      <c r="PLW18" s="126"/>
      <c r="PLX18" s="126"/>
      <c r="PLY18" s="126"/>
      <c r="PLZ18" s="126"/>
      <c r="PMA18" s="126"/>
      <c r="PMB18" s="126"/>
      <c r="PMC18" s="126"/>
      <c r="PMD18" s="126"/>
      <c r="PME18" s="126"/>
      <c r="PMF18" s="126"/>
      <c r="PMG18" s="126"/>
      <c r="PMH18" s="126"/>
      <c r="PMI18" s="126"/>
      <c r="PMJ18" s="126"/>
      <c r="PMK18" s="126"/>
      <c r="PML18" s="126"/>
      <c r="PMM18" s="126"/>
      <c r="PMN18" s="126"/>
      <c r="PMO18" s="126"/>
      <c r="PMP18" s="126"/>
      <c r="PMQ18" s="126"/>
      <c r="PMR18" s="126"/>
      <c r="PMS18" s="126"/>
      <c r="PMT18" s="126"/>
      <c r="PMU18" s="126"/>
      <c r="PMV18" s="126"/>
      <c r="PMW18" s="126"/>
      <c r="PMX18" s="126"/>
      <c r="PMY18" s="126"/>
      <c r="PMZ18" s="126"/>
      <c r="PNA18" s="126"/>
      <c r="PNB18" s="126"/>
      <c r="PNC18" s="126"/>
      <c r="PND18" s="126"/>
      <c r="PNE18" s="126"/>
      <c r="PNF18" s="126"/>
      <c r="PNG18" s="126"/>
      <c r="PNH18" s="126"/>
      <c r="PNI18" s="126"/>
      <c r="PNJ18" s="126"/>
      <c r="PNK18" s="126"/>
      <c r="PNL18" s="126"/>
      <c r="PNM18" s="126"/>
      <c r="PNN18" s="126"/>
      <c r="PNO18" s="126"/>
      <c r="PNP18" s="126"/>
      <c r="PNQ18" s="126"/>
      <c r="PNR18" s="126"/>
      <c r="PNS18" s="126"/>
      <c r="PNT18" s="126"/>
      <c r="PNU18" s="126"/>
      <c r="PNV18" s="126"/>
      <c r="PNW18" s="126"/>
      <c r="PNX18" s="126"/>
      <c r="PNY18" s="126"/>
      <c r="PNZ18" s="126"/>
      <c r="POA18" s="126"/>
      <c r="POB18" s="126"/>
      <c r="POC18" s="126"/>
      <c r="POD18" s="126"/>
      <c r="POE18" s="126"/>
      <c r="POF18" s="126"/>
      <c r="POG18" s="126"/>
      <c r="POH18" s="126"/>
      <c r="POI18" s="126"/>
      <c r="POJ18" s="126"/>
      <c r="POK18" s="126"/>
      <c r="POL18" s="126"/>
      <c r="POM18" s="126"/>
      <c r="PON18" s="126"/>
      <c r="POO18" s="126"/>
      <c r="POP18" s="126"/>
      <c r="POQ18" s="126"/>
      <c r="POR18" s="126"/>
      <c r="POS18" s="126"/>
      <c r="POT18" s="126"/>
      <c r="POU18" s="126"/>
      <c r="POV18" s="126"/>
      <c r="POW18" s="126"/>
      <c r="POX18" s="126"/>
      <c r="POY18" s="126"/>
      <c r="POZ18" s="126"/>
      <c r="PPA18" s="126"/>
      <c r="PPB18" s="126"/>
      <c r="PPC18" s="126"/>
      <c r="PPD18" s="126"/>
      <c r="PPE18" s="126"/>
      <c r="PPF18" s="126"/>
      <c r="PPG18" s="126"/>
      <c r="PPH18" s="126"/>
      <c r="PPI18" s="126"/>
      <c r="PPJ18" s="126"/>
      <c r="PPK18" s="126"/>
      <c r="PPL18" s="126"/>
      <c r="PPM18" s="126"/>
      <c r="PPN18" s="126"/>
      <c r="PPO18" s="126"/>
      <c r="PPP18" s="126"/>
      <c r="PPQ18" s="126"/>
      <c r="PPR18" s="126"/>
      <c r="PPS18" s="126"/>
      <c r="PPT18" s="126"/>
      <c r="PPU18" s="126"/>
      <c r="PPV18" s="126"/>
      <c r="PPW18" s="126"/>
      <c r="PPX18" s="126"/>
      <c r="PPY18" s="126"/>
      <c r="PPZ18" s="126"/>
      <c r="PQA18" s="126"/>
      <c r="PQB18" s="126"/>
      <c r="PQC18" s="126"/>
      <c r="PQD18" s="126"/>
      <c r="PQE18" s="126"/>
      <c r="PQF18" s="126"/>
      <c r="PQG18" s="126"/>
      <c r="PQH18" s="126"/>
      <c r="PQI18" s="126"/>
      <c r="PQJ18" s="126"/>
      <c r="PQK18" s="126"/>
      <c r="PQL18" s="126"/>
      <c r="PQM18" s="126"/>
      <c r="PQN18" s="126"/>
      <c r="PQO18" s="126"/>
      <c r="PQP18" s="126"/>
      <c r="PQQ18" s="126"/>
      <c r="PQR18" s="126"/>
      <c r="PQS18" s="126"/>
      <c r="PQT18" s="126"/>
      <c r="PQU18" s="126"/>
      <c r="PQV18" s="126"/>
      <c r="PQW18" s="126"/>
      <c r="PQX18" s="126"/>
      <c r="PQY18" s="126"/>
      <c r="PQZ18" s="126"/>
      <c r="PRA18" s="126"/>
      <c r="PRB18" s="126"/>
      <c r="PRC18" s="126"/>
      <c r="PRD18" s="126"/>
      <c r="PRE18" s="126"/>
      <c r="PRF18" s="126"/>
      <c r="PRG18" s="126"/>
      <c r="PRH18" s="126"/>
      <c r="PRI18" s="126"/>
      <c r="PRJ18" s="126"/>
      <c r="PRK18" s="126"/>
      <c r="PRL18" s="126"/>
      <c r="PRM18" s="126"/>
      <c r="PRN18" s="126"/>
      <c r="PRO18" s="126"/>
      <c r="PRP18" s="126"/>
      <c r="PRQ18" s="126"/>
      <c r="PRR18" s="126"/>
      <c r="PRS18" s="126"/>
      <c r="PRT18" s="126"/>
      <c r="PRU18" s="126"/>
      <c r="PRV18" s="126"/>
      <c r="PRW18" s="126"/>
      <c r="PRX18" s="126"/>
      <c r="PRY18" s="126"/>
      <c r="PRZ18" s="126"/>
      <c r="PSA18" s="126"/>
      <c r="PSB18" s="126"/>
      <c r="PSC18" s="126"/>
      <c r="PSD18" s="126"/>
      <c r="PSE18" s="126"/>
      <c r="PSF18" s="126"/>
      <c r="PSG18" s="126"/>
      <c r="PSH18" s="126"/>
      <c r="PSI18" s="126"/>
      <c r="PSJ18" s="126"/>
      <c r="PSK18" s="126"/>
      <c r="PSL18" s="126"/>
      <c r="PSM18" s="126"/>
      <c r="PSN18" s="126"/>
      <c r="PSO18" s="126"/>
      <c r="PSP18" s="126"/>
      <c r="PSQ18" s="126"/>
      <c r="PSR18" s="126"/>
      <c r="PSS18" s="126"/>
      <c r="PST18" s="126"/>
      <c r="PSU18" s="126"/>
      <c r="PSV18" s="126"/>
      <c r="PSW18" s="126"/>
      <c r="PSX18" s="126"/>
      <c r="PSY18" s="126"/>
      <c r="PSZ18" s="126"/>
      <c r="PTA18" s="126"/>
      <c r="PTB18" s="126"/>
      <c r="PTC18" s="126"/>
      <c r="PTD18" s="126"/>
      <c r="PTE18" s="126"/>
      <c r="PTF18" s="126"/>
      <c r="PTG18" s="126"/>
      <c r="PTH18" s="126"/>
      <c r="PTI18" s="126"/>
      <c r="PTJ18" s="126"/>
      <c r="PTK18" s="126"/>
      <c r="PTL18" s="126"/>
      <c r="PTM18" s="126"/>
      <c r="PTN18" s="126"/>
      <c r="PTO18" s="126"/>
      <c r="PTP18" s="126"/>
      <c r="PTQ18" s="126"/>
      <c r="PTR18" s="126"/>
      <c r="PTS18" s="126"/>
      <c r="PTT18" s="126"/>
      <c r="PTU18" s="126"/>
      <c r="PTV18" s="126"/>
      <c r="PTW18" s="126"/>
      <c r="PTX18" s="126"/>
      <c r="PTY18" s="126"/>
      <c r="PTZ18" s="126"/>
      <c r="PUA18" s="126"/>
      <c r="PUB18" s="126"/>
      <c r="PUC18" s="126"/>
      <c r="PUD18" s="126"/>
      <c r="PUE18" s="126"/>
      <c r="PUF18" s="126"/>
      <c r="PUG18" s="126"/>
      <c r="PUH18" s="126"/>
      <c r="PUI18" s="126"/>
      <c r="PUJ18" s="126"/>
      <c r="PUK18" s="126"/>
      <c r="PUL18" s="126"/>
      <c r="PUM18" s="126"/>
      <c r="PUN18" s="126"/>
      <c r="PUO18" s="126"/>
      <c r="PUP18" s="126"/>
      <c r="PUQ18" s="126"/>
      <c r="PUR18" s="126"/>
      <c r="PUS18" s="126"/>
      <c r="PUT18" s="126"/>
      <c r="PUU18" s="126"/>
      <c r="PUV18" s="126"/>
      <c r="PUW18" s="126"/>
      <c r="PUX18" s="126"/>
      <c r="PUY18" s="126"/>
      <c r="PUZ18" s="126"/>
      <c r="PVA18" s="126"/>
      <c r="PVB18" s="126"/>
      <c r="PVC18" s="126"/>
      <c r="PVD18" s="126"/>
      <c r="PVE18" s="126"/>
      <c r="PVF18" s="126"/>
      <c r="PVG18" s="126"/>
      <c r="PVH18" s="126"/>
      <c r="PVI18" s="126"/>
      <c r="PVJ18" s="126"/>
      <c r="PVK18" s="126"/>
      <c r="PVL18" s="126"/>
      <c r="PVM18" s="126"/>
      <c r="PVN18" s="126"/>
      <c r="PVO18" s="126"/>
      <c r="PVP18" s="126"/>
      <c r="PVQ18" s="126"/>
      <c r="PVR18" s="126"/>
      <c r="PVS18" s="126"/>
      <c r="PVT18" s="126"/>
      <c r="PVU18" s="126"/>
      <c r="PVV18" s="126"/>
      <c r="PVW18" s="126"/>
      <c r="PVX18" s="126"/>
      <c r="PVY18" s="126"/>
      <c r="PVZ18" s="126"/>
      <c r="PWA18" s="126"/>
      <c r="PWB18" s="126"/>
      <c r="PWC18" s="126"/>
      <c r="PWD18" s="126"/>
      <c r="PWE18" s="126"/>
      <c r="PWF18" s="126"/>
      <c r="PWG18" s="126"/>
      <c r="PWH18" s="126"/>
      <c r="PWI18" s="126"/>
      <c r="PWJ18" s="126"/>
      <c r="PWK18" s="126"/>
      <c r="PWL18" s="126"/>
      <c r="PWM18" s="126"/>
      <c r="PWN18" s="126"/>
      <c r="PWO18" s="126"/>
      <c r="PWP18" s="126"/>
      <c r="PWQ18" s="126"/>
      <c r="PWR18" s="126"/>
      <c r="PWS18" s="126"/>
      <c r="PWT18" s="126"/>
      <c r="PWU18" s="126"/>
      <c r="PWV18" s="126"/>
      <c r="PWW18" s="126"/>
      <c r="PWX18" s="126"/>
      <c r="PWY18" s="126"/>
      <c r="PWZ18" s="126"/>
      <c r="PXA18" s="126"/>
      <c r="PXB18" s="126"/>
      <c r="PXC18" s="126"/>
      <c r="PXD18" s="126"/>
      <c r="PXE18" s="126"/>
      <c r="PXF18" s="126"/>
      <c r="PXG18" s="126"/>
      <c r="PXH18" s="126"/>
      <c r="PXI18" s="126"/>
      <c r="PXJ18" s="126"/>
      <c r="PXK18" s="126"/>
      <c r="PXL18" s="126"/>
      <c r="PXM18" s="126"/>
      <c r="PXN18" s="126"/>
      <c r="PXO18" s="126"/>
      <c r="PXP18" s="126"/>
      <c r="PXQ18" s="126"/>
      <c r="PXR18" s="126"/>
      <c r="PXS18" s="126"/>
      <c r="PXT18" s="126"/>
      <c r="PXU18" s="126"/>
      <c r="PXV18" s="126"/>
      <c r="PXW18" s="126"/>
      <c r="PXX18" s="126"/>
      <c r="PXY18" s="126"/>
      <c r="PXZ18" s="126"/>
      <c r="PYA18" s="126"/>
      <c r="PYB18" s="126"/>
      <c r="PYC18" s="126"/>
      <c r="PYD18" s="126"/>
      <c r="PYE18" s="126"/>
      <c r="PYF18" s="126"/>
      <c r="PYG18" s="126"/>
      <c r="PYH18" s="126"/>
      <c r="PYI18" s="126"/>
      <c r="PYJ18" s="126"/>
      <c r="PYK18" s="126"/>
      <c r="PYL18" s="126"/>
      <c r="PYM18" s="126"/>
      <c r="PYN18" s="126"/>
      <c r="PYO18" s="126"/>
      <c r="PYP18" s="126"/>
      <c r="PYQ18" s="126"/>
      <c r="PYR18" s="126"/>
      <c r="PYS18" s="126"/>
      <c r="PYT18" s="126"/>
      <c r="PYU18" s="126"/>
      <c r="PYV18" s="126"/>
      <c r="PYW18" s="126"/>
      <c r="PYX18" s="126"/>
      <c r="PYY18" s="126"/>
      <c r="PYZ18" s="126"/>
      <c r="PZA18" s="126"/>
      <c r="PZB18" s="126"/>
      <c r="PZC18" s="126"/>
      <c r="PZD18" s="126"/>
      <c r="PZE18" s="126"/>
      <c r="PZF18" s="126"/>
      <c r="PZG18" s="126"/>
      <c r="PZH18" s="126"/>
      <c r="PZI18" s="126"/>
      <c r="PZJ18" s="126"/>
      <c r="PZK18" s="126"/>
      <c r="PZL18" s="126"/>
      <c r="PZM18" s="126"/>
      <c r="PZN18" s="126"/>
      <c r="PZO18" s="126"/>
      <c r="PZP18" s="126"/>
      <c r="PZQ18" s="126"/>
      <c r="PZR18" s="126"/>
      <c r="PZS18" s="126"/>
      <c r="PZT18" s="126"/>
      <c r="PZU18" s="126"/>
      <c r="PZV18" s="126"/>
      <c r="PZW18" s="126"/>
      <c r="PZX18" s="126"/>
      <c r="PZY18" s="126"/>
      <c r="PZZ18" s="126"/>
      <c r="QAA18" s="126"/>
      <c r="QAB18" s="126"/>
      <c r="QAC18" s="126"/>
      <c r="QAD18" s="126"/>
      <c r="QAE18" s="126"/>
      <c r="QAF18" s="126"/>
      <c r="QAG18" s="126"/>
      <c r="QAH18" s="126"/>
      <c r="QAI18" s="126"/>
      <c r="QAJ18" s="126"/>
      <c r="QAK18" s="126"/>
      <c r="QAL18" s="126"/>
      <c r="QAM18" s="126"/>
      <c r="QAN18" s="126"/>
      <c r="QAO18" s="126"/>
      <c r="QAP18" s="126"/>
      <c r="QAQ18" s="126"/>
      <c r="QAR18" s="126"/>
      <c r="QAS18" s="126"/>
      <c r="QAT18" s="126"/>
      <c r="QAU18" s="126"/>
      <c r="QAV18" s="126"/>
      <c r="QAW18" s="126"/>
      <c r="QAX18" s="126"/>
      <c r="QAY18" s="126"/>
      <c r="QAZ18" s="126"/>
      <c r="QBA18" s="126"/>
      <c r="QBB18" s="126"/>
      <c r="QBC18" s="126"/>
      <c r="QBD18" s="126"/>
      <c r="QBE18" s="126"/>
      <c r="QBF18" s="126"/>
      <c r="QBG18" s="126"/>
      <c r="QBH18" s="126"/>
      <c r="QBI18" s="126"/>
      <c r="QBJ18" s="126"/>
      <c r="QBK18" s="126"/>
      <c r="QBL18" s="126"/>
      <c r="QBM18" s="126"/>
      <c r="QBN18" s="126"/>
      <c r="QBO18" s="126"/>
      <c r="QBP18" s="126"/>
      <c r="QBQ18" s="126"/>
      <c r="QBR18" s="126"/>
      <c r="QBS18" s="126"/>
      <c r="QBT18" s="126"/>
      <c r="QBU18" s="126"/>
      <c r="QBV18" s="126"/>
      <c r="QBW18" s="126"/>
      <c r="QBX18" s="126"/>
      <c r="QBY18" s="126"/>
      <c r="QBZ18" s="126"/>
      <c r="QCA18" s="126"/>
      <c r="QCB18" s="126"/>
      <c r="QCC18" s="126"/>
      <c r="QCD18" s="126"/>
      <c r="QCE18" s="126"/>
      <c r="QCF18" s="126"/>
      <c r="QCG18" s="126"/>
      <c r="QCH18" s="126"/>
      <c r="QCI18" s="126"/>
      <c r="QCJ18" s="126"/>
      <c r="QCK18" s="126"/>
      <c r="QCL18" s="126"/>
      <c r="QCM18" s="126"/>
      <c r="QCN18" s="126"/>
      <c r="QCO18" s="126"/>
      <c r="QCP18" s="126"/>
      <c r="QCQ18" s="126"/>
      <c r="QCR18" s="126"/>
      <c r="QCS18" s="126"/>
      <c r="QCT18" s="126"/>
      <c r="QCU18" s="126"/>
      <c r="QCV18" s="126"/>
      <c r="QCW18" s="126"/>
      <c r="QCX18" s="126"/>
      <c r="QCY18" s="126"/>
      <c r="QCZ18" s="126"/>
      <c r="QDA18" s="126"/>
      <c r="QDB18" s="126"/>
      <c r="QDC18" s="126"/>
      <c r="QDD18" s="126"/>
      <c r="QDE18" s="126"/>
      <c r="QDF18" s="126"/>
      <c r="QDG18" s="126"/>
      <c r="QDH18" s="126"/>
      <c r="QDI18" s="126"/>
      <c r="QDJ18" s="126"/>
      <c r="QDK18" s="126"/>
      <c r="QDL18" s="126"/>
      <c r="QDM18" s="126"/>
      <c r="QDN18" s="126"/>
      <c r="QDO18" s="126"/>
      <c r="QDP18" s="126"/>
      <c r="QDQ18" s="126"/>
      <c r="QDR18" s="126"/>
      <c r="QDS18" s="126"/>
      <c r="QDT18" s="126"/>
      <c r="QDU18" s="126"/>
      <c r="QDV18" s="126"/>
      <c r="QDW18" s="126"/>
      <c r="QDX18" s="126"/>
      <c r="QDY18" s="126"/>
      <c r="QDZ18" s="126"/>
      <c r="QEA18" s="126"/>
      <c r="QEB18" s="126"/>
      <c r="QEC18" s="126"/>
      <c r="QED18" s="126"/>
      <c r="QEE18" s="126"/>
      <c r="QEF18" s="126"/>
      <c r="QEG18" s="126"/>
      <c r="QEH18" s="126"/>
      <c r="QEI18" s="126"/>
      <c r="QEJ18" s="126"/>
      <c r="QEK18" s="126"/>
      <c r="QEL18" s="126"/>
      <c r="QEM18" s="126"/>
      <c r="QEN18" s="126"/>
      <c r="QEO18" s="126"/>
      <c r="QEP18" s="126"/>
      <c r="QEQ18" s="126"/>
      <c r="QER18" s="126"/>
      <c r="QES18" s="126"/>
      <c r="QET18" s="126"/>
      <c r="QEU18" s="126"/>
      <c r="QEV18" s="126"/>
      <c r="QEW18" s="126"/>
      <c r="QEX18" s="126"/>
      <c r="QEY18" s="126"/>
      <c r="QEZ18" s="126"/>
      <c r="QFA18" s="126"/>
      <c r="QFB18" s="126"/>
      <c r="QFC18" s="126"/>
      <c r="QFD18" s="126"/>
      <c r="QFE18" s="126"/>
      <c r="QFF18" s="126"/>
      <c r="QFG18" s="126"/>
      <c r="QFH18" s="126"/>
      <c r="QFI18" s="126"/>
      <c r="QFJ18" s="126"/>
      <c r="QFK18" s="126"/>
      <c r="QFL18" s="126"/>
      <c r="QFM18" s="126"/>
      <c r="QFN18" s="126"/>
      <c r="QFO18" s="126"/>
      <c r="QFP18" s="126"/>
      <c r="QFQ18" s="126"/>
      <c r="QFR18" s="126"/>
      <c r="QFS18" s="126"/>
      <c r="QFT18" s="126"/>
      <c r="QFU18" s="126"/>
      <c r="QFV18" s="126"/>
      <c r="QFW18" s="126"/>
      <c r="QFX18" s="126"/>
      <c r="QFY18" s="126"/>
      <c r="QFZ18" s="126"/>
      <c r="QGA18" s="126"/>
      <c r="QGB18" s="126"/>
      <c r="QGC18" s="126"/>
      <c r="QGD18" s="126"/>
      <c r="QGE18" s="126"/>
      <c r="QGF18" s="126"/>
      <c r="QGG18" s="126"/>
      <c r="QGH18" s="126"/>
      <c r="QGI18" s="126"/>
      <c r="QGJ18" s="126"/>
      <c r="QGK18" s="126"/>
      <c r="QGL18" s="126"/>
      <c r="QGM18" s="126"/>
      <c r="QGN18" s="126"/>
      <c r="QGO18" s="126"/>
      <c r="QGP18" s="126"/>
      <c r="QGQ18" s="126"/>
      <c r="QGR18" s="126"/>
      <c r="QGS18" s="126"/>
      <c r="QGT18" s="126"/>
      <c r="QGU18" s="126"/>
      <c r="QGV18" s="126"/>
      <c r="QGW18" s="126"/>
      <c r="QGX18" s="126"/>
      <c r="QGY18" s="126"/>
      <c r="QGZ18" s="126"/>
      <c r="QHA18" s="126"/>
      <c r="QHB18" s="126"/>
      <c r="QHC18" s="126"/>
      <c r="QHD18" s="126"/>
      <c r="QHE18" s="126"/>
      <c r="QHF18" s="126"/>
      <c r="QHG18" s="126"/>
      <c r="QHH18" s="126"/>
      <c r="QHI18" s="126"/>
      <c r="QHJ18" s="126"/>
      <c r="QHK18" s="126"/>
      <c r="QHL18" s="126"/>
      <c r="QHM18" s="126"/>
      <c r="QHN18" s="126"/>
      <c r="QHO18" s="126"/>
      <c r="QHP18" s="126"/>
      <c r="QHQ18" s="126"/>
      <c r="QHR18" s="126"/>
      <c r="QHS18" s="126"/>
      <c r="QHT18" s="126"/>
      <c r="QHU18" s="126"/>
      <c r="QHV18" s="126"/>
      <c r="QHW18" s="126"/>
      <c r="QHX18" s="126"/>
      <c r="QHY18" s="126"/>
      <c r="QHZ18" s="126"/>
      <c r="QIA18" s="126"/>
      <c r="QIB18" s="126"/>
      <c r="QIC18" s="126"/>
      <c r="QID18" s="126"/>
      <c r="QIE18" s="126"/>
      <c r="QIF18" s="126"/>
      <c r="QIG18" s="126"/>
      <c r="QIH18" s="126"/>
      <c r="QII18" s="126"/>
      <c r="QIJ18" s="126"/>
      <c r="QIK18" s="126"/>
      <c r="QIL18" s="126"/>
      <c r="QIM18" s="126"/>
      <c r="QIN18" s="126"/>
      <c r="QIO18" s="126"/>
      <c r="QIP18" s="126"/>
      <c r="QIQ18" s="126"/>
      <c r="QIR18" s="126"/>
      <c r="QIS18" s="126"/>
      <c r="QIT18" s="126"/>
      <c r="QIU18" s="126"/>
      <c r="QIV18" s="126"/>
      <c r="QIW18" s="126"/>
      <c r="QIX18" s="126"/>
      <c r="QIY18" s="126"/>
      <c r="QIZ18" s="126"/>
      <c r="QJA18" s="126"/>
      <c r="QJB18" s="126"/>
      <c r="QJC18" s="126"/>
      <c r="QJD18" s="126"/>
      <c r="QJE18" s="126"/>
      <c r="QJF18" s="126"/>
      <c r="QJG18" s="126"/>
      <c r="QJH18" s="126"/>
      <c r="QJI18" s="126"/>
      <c r="QJJ18" s="126"/>
      <c r="QJK18" s="126"/>
      <c r="QJL18" s="126"/>
      <c r="QJM18" s="126"/>
      <c r="QJN18" s="126"/>
      <c r="QJO18" s="126"/>
      <c r="QJP18" s="126"/>
      <c r="QJQ18" s="126"/>
      <c r="QJR18" s="126"/>
      <c r="QJS18" s="126"/>
      <c r="QJT18" s="126"/>
      <c r="QJU18" s="126"/>
      <c r="QJV18" s="126"/>
      <c r="QJW18" s="126"/>
      <c r="QJX18" s="126"/>
      <c r="QJY18" s="126"/>
      <c r="QJZ18" s="126"/>
      <c r="QKA18" s="126"/>
      <c r="QKB18" s="126"/>
      <c r="QKC18" s="126"/>
      <c r="QKD18" s="126"/>
      <c r="QKE18" s="126"/>
      <c r="QKF18" s="126"/>
      <c r="QKG18" s="126"/>
      <c r="QKH18" s="126"/>
      <c r="QKI18" s="126"/>
      <c r="QKJ18" s="126"/>
      <c r="QKK18" s="126"/>
      <c r="QKL18" s="126"/>
      <c r="QKM18" s="126"/>
      <c r="QKN18" s="126"/>
      <c r="QKO18" s="126"/>
      <c r="QKP18" s="126"/>
      <c r="QKQ18" s="126"/>
      <c r="QKR18" s="126"/>
      <c r="QKS18" s="126"/>
      <c r="QKT18" s="126"/>
      <c r="QKU18" s="126"/>
      <c r="QKV18" s="126"/>
      <c r="QKW18" s="126"/>
      <c r="QKX18" s="126"/>
      <c r="QKY18" s="126"/>
      <c r="QKZ18" s="126"/>
      <c r="QLA18" s="126"/>
      <c r="QLB18" s="126"/>
      <c r="QLC18" s="126"/>
      <c r="QLD18" s="126"/>
      <c r="QLE18" s="126"/>
      <c r="QLF18" s="126"/>
      <c r="QLG18" s="126"/>
      <c r="QLH18" s="126"/>
      <c r="QLI18" s="126"/>
      <c r="QLJ18" s="126"/>
      <c r="QLK18" s="126"/>
      <c r="QLL18" s="126"/>
      <c r="QLM18" s="126"/>
      <c r="QLN18" s="126"/>
      <c r="QLO18" s="126"/>
      <c r="QLP18" s="126"/>
      <c r="QLQ18" s="126"/>
      <c r="QLR18" s="126"/>
      <c r="QLS18" s="126"/>
      <c r="QLT18" s="126"/>
      <c r="QLU18" s="126"/>
      <c r="QLV18" s="126"/>
      <c r="QLW18" s="126"/>
      <c r="QLX18" s="126"/>
      <c r="QLY18" s="126"/>
      <c r="QLZ18" s="126"/>
      <c r="QMA18" s="126"/>
      <c r="QMB18" s="126"/>
      <c r="QMC18" s="126"/>
      <c r="QMD18" s="126"/>
      <c r="QME18" s="126"/>
      <c r="QMF18" s="126"/>
      <c r="QMG18" s="126"/>
      <c r="QMH18" s="126"/>
      <c r="QMI18" s="126"/>
      <c r="QMJ18" s="126"/>
      <c r="QMK18" s="126"/>
      <c r="QML18" s="126"/>
      <c r="QMM18" s="126"/>
      <c r="QMN18" s="126"/>
      <c r="QMO18" s="126"/>
      <c r="QMP18" s="126"/>
      <c r="QMQ18" s="126"/>
      <c r="QMR18" s="126"/>
      <c r="QMS18" s="126"/>
      <c r="QMT18" s="126"/>
      <c r="QMU18" s="126"/>
      <c r="QMV18" s="126"/>
      <c r="QMW18" s="126"/>
      <c r="QMX18" s="126"/>
      <c r="QMY18" s="126"/>
      <c r="QMZ18" s="126"/>
      <c r="QNA18" s="126"/>
      <c r="QNB18" s="126"/>
      <c r="QNC18" s="126"/>
      <c r="QND18" s="126"/>
      <c r="QNE18" s="126"/>
      <c r="QNF18" s="126"/>
      <c r="QNG18" s="126"/>
      <c r="QNH18" s="126"/>
      <c r="QNI18" s="126"/>
      <c r="QNJ18" s="126"/>
      <c r="QNK18" s="126"/>
      <c r="QNL18" s="126"/>
      <c r="QNM18" s="126"/>
      <c r="QNN18" s="126"/>
      <c r="QNO18" s="126"/>
      <c r="QNP18" s="126"/>
      <c r="QNQ18" s="126"/>
      <c r="QNR18" s="126"/>
      <c r="QNS18" s="126"/>
      <c r="QNT18" s="126"/>
      <c r="QNU18" s="126"/>
      <c r="QNV18" s="126"/>
      <c r="QNW18" s="126"/>
      <c r="QNX18" s="126"/>
      <c r="QNY18" s="126"/>
      <c r="QNZ18" s="126"/>
      <c r="QOA18" s="126"/>
      <c r="QOB18" s="126"/>
      <c r="QOC18" s="126"/>
      <c r="QOD18" s="126"/>
      <c r="QOE18" s="126"/>
      <c r="QOF18" s="126"/>
      <c r="QOG18" s="126"/>
      <c r="QOH18" s="126"/>
      <c r="QOI18" s="126"/>
      <c r="QOJ18" s="126"/>
      <c r="QOK18" s="126"/>
      <c r="QOL18" s="126"/>
      <c r="QOM18" s="126"/>
      <c r="QON18" s="126"/>
      <c r="QOO18" s="126"/>
      <c r="QOP18" s="126"/>
      <c r="QOQ18" s="126"/>
      <c r="QOR18" s="126"/>
      <c r="QOS18" s="126"/>
      <c r="QOT18" s="126"/>
      <c r="QOU18" s="126"/>
      <c r="QOV18" s="126"/>
      <c r="QOW18" s="126"/>
      <c r="QOX18" s="126"/>
      <c r="QOY18" s="126"/>
      <c r="QOZ18" s="126"/>
      <c r="QPA18" s="126"/>
      <c r="QPB18" s="126"/>
      <c r="QPC18" s="126"/>
      <c r="QPD18" s="126"/>
      <c r="QPE18" s="126"/>
      <c r="QPF18" s="126"/>
      <c r="QPG18" s="126"/>
      <c r="QPH18" s="126"/>
      <c r="QPI18" s="126"/>
      <c r="QPJ18" s="126"/>
      <c r="QPK18" s="126"/>
      <c r="QPL18" s="126"/>
      <c r="QPM18" s="126"/>
      <c r="QPN18" s="126"/>
      <c r="QPO18" s="126"/>
      <c r="QPP18" s="126"/>
      <c r="QPQ18" s="126"/>
      <c r="QPR18" s="126"/>
      <c r="QPS18" s="126"/>
      <c r="QPT18" s="126"/>
      <c r="QPU18" s="126"/>
      <c r="QPV18" s="126"/>
      <c r="QPW18" s="126"/>
      <c r="QPX18" s="126"/>
      <c r="QPY18" s="126"/>
      <c r="QPZ18" s="126"/>
      <c r="QQA18" s="126"/>
      <c r="QQB18" s="126"/>
      <c r="QQC18" s="126"/>
      <c r="QQD18" s="126"/>
      <c r="QQE18" s="126"/>
      <c r="QQF18" s="126"/>
      <c r="QQG18" s="126"/>
      <c r="QQH18" s="126"/>
      <c r="QQI18" s="126"/>
      <c r="QQJ18" s="126"/>
      <c r="QQK18" s="126"/>
      <c r="QQL18" s="126"/>
      <c r="QQM18" s="126"/>
      <c r="QQN18" s="126"/>
      <c r="QQO18" s="126"/>
      <c r="QQP18" s="126"/>
      <c r="QQQ18" s="126"/>
      <c r="QQR18" s="126"/>
      <c r="QQS18" s="126"/>
      <c r="QQT18" s="126"/>
      <c r="QQU18" s="126"/>
      <c r="QQV18" s="126"/>
      <c r="QQW18" s="126"/>
      <c r="QQX18" s="126"/>
      <c r="QQY18" s="126"/>
      <c r="QQZ18" s="126"/>
      <c r="QRA18" s="126"/>
      <c r="QRB18" s="126"/>
      <c r="QRC18" s="126"/>
      <c r="QRD18" s="126"/>
      <c r="QRE18" s="126"/>
      <c r="QRF18" s="126"/>
      <c r="QRG18" s="126"/>
      <c r="QRH18" s="126"/>
      <c r="QRI18" s="126"/>
      <c r="QRJ18" s="126"/>
      <c r="QRK18" s="126"/>
      <c r="QRL18" s="126"/>
      <c r="QRM18" s="126"/>
      <c r="QRN18" s="126"/>
      <c r="QRO18" s="126"/>
      <c r="QRP18" s="126"/>
      <c r="QRQ18" s="126"/>
      <c r="QRR18" s="126"/>
      <c r="QRS18" s="126"/>
      <c r="QRT18" s="126"/>
      <c r="QRU18" s="126"/>
      <c r="QRV18" s="126"/>
      <c r="QRW18" s="126"/>
      <c r="QRX18" s="126"/>
      <c r="QRY18" s="126"/>
      <c r="QRZ18" s="126"/>
      <c r="QSA18" s="126"/>
      <c r="QSB18" s="126"/>
      <c r="QSC18" s="126"/>
      <c r="QSD18" s="126"/>
      <c r="QSE18" s="126"/>
      <c r="QSF18" s="126"/>
      <c r="QSG18" s="126"/>
      <c r="QSH18" s="126"/>
      <c r="QSI18" s="126"/>
      <c r="QSJ18" s="126"/>
      <c r="QSK18" s="126"/>
      <c r="QSL18" s="126"/>
      <c r="QSM18" s="126"/>
      <c r="QSN18" s="126"/>
      <c r="QSO18" s="126"/>
      <c r="QSP18" s="126"/>
      <c r="QSQ18" s="126"/>
      <c r="QSR18" s="126"/>
      <c r="QSS18" s="126"/>
      <c r="QST18" s="126"/>
      <c r="QSU18" s="126"/>
      <c r="QSV18" s="126"/>
      <c r="QSW18" s="126"/>
      <c r="QSX18" s="126"/>
      <c r="QSY18" s="126"/>
      <c r="QSZ18" s="126"/>
      <c r="QTA18" s="126"/>
      <c r="QTB18" s="126"/>
      <c r="QTC18" s="126"/>
      <c r="QTD18" s="126"/>
      <c r="QTE18" s="126"/>
      <c r="QTF18" s="126"/>
      <c r="QTG18" s="126"/>
      <c r="QTH18" s="126"/>
      <c r="QTI18" s="126"/>
      <c r="QTJ18" s="126"/>
      <c r="QTK18" s="126"/>
      <c r="QTL18" s="126"/>
      <c r="QTM18" s="126"/>
      <c r="QTN18" s="126"/>
      <c r="QTO18" s="126"/>
      <c r="QTP18" s="126"/>
      <c r="QTQ18" s="126"/>
      <c r="QTR18" s="126"/>
      <c r="QTS18" s="126"/>
      <c r="QTT18" s="126"/>
      <c r="QTU18" s="126"/>
      <c r="QTV18" s="126"/>
      <c r="QTW18" s="126"/>
      <c r="QTX18" s="126"/>
      <c r="QTY18" s="126"/>
      <c r="QTZ18" s="126"/>
      <c r="QUA18" s="126"/>
      <c r="QUB18" s="126"/>
      <c r="QUC18" s="126"/>
      <c r="QUD18" s="126"/>
      <c r="QUE18" s="126"/>
      <c r="QUF18" s="126"/>
      <c r="QUG18" s="126"/>
      <c r="QUH18" s="126"/>
      <c r="QUI18" s="126"/>
      <c r="QUJ18" s="126"/>
      <c r="QUK18" s="126"/>
      <c r="QUL18" s="126"/>
      <c r="QUM18" s="126"/>
      <c r="QUN18" s="126"/>
      <c r="QUO18" s="126"/>
      <c r="QUP18" s="126"/>
      <c r="QUQ18" s="126"/>
      <c r="QUR18" s="126"/>
      <c r="QUS18" s="126"/>
      <c r="QUT18" s="126"/>
      <c r="QUU18" s="126"/>
      <c r="QUV18" s="126"/>
      <c r="QUW18" s="126"/>
      <c r="QUX18" s="126"/>
      <c r="QUY18" s="126"/>
      <c r="QUZ18" s="126"/>
      <c r="QVA18" s="126"/>
      <c r="QVB18" s="126"/>
      <c r="QVC18" s="126"/>
      <c r="QVD18" s="126"/>
      <c r="QVE18" s="126"/>
      <c r="QVF18" s="126"/>
      <c r="QVG18" s="126"/>
      <c r="QVH18" s="126"/>
      <c r="QVI18" s="126"/>
      <c r="QVJ18" s="126"/>
      <c r="QVK18" s="126"/>
      <c r="QVL18" s="126"/>
      <c r="QVM18" s="126"/>
      <c r="QVN18" s="126"/>
      <c r="QVO18" s="126"/>
      <c r="QVP18" s="126"/>
      <c r="QVQ18" s="126"/>
      <c r="QVR18" s="126"/>
      <c r="QVS18" s="126"/>
      <c r="QVT18" s="126"/>
      <c r="QVU18" s="126"/>
      <c r="QVV18" s="126"/>
      <c r="QVW18" s="126"/>
      <c r="QVX18" s="126"/>
      <c r="QVY18" s="126"/>
      <c r="QVZ18" s="126"/>
      <c r="QWA18" s="126"/>
      <c r="QWB18" s="126"/>
      <c r="QWC18" s="126"/>
      <c r="QWD18" s="126"/>
      <c r="QWE18" s="126"/>
      <c r="QWF18" s="126"/>
      <c r="QWG18" s="126"/>
      <c r="QWH18" s="126"/>
      <c r="QWI18" s="126"/>
      <c r="QWJ18" s="126"/>
      <c r="QWK18" s="126"/>
      <c r="QWL18" s="126"/>
      <c r="QWM18" s="126"/>
      <c r="QWN18" s="126"/>
      <c r="QWO18" s="126"/>
      <c r="QWP18" s="126"/>
      <c r="QWQ18" s="126"/>
      <c r="QWR18" s="126"/>
      <c r="QWS18" s="126"/>
      <c r="QWT18" s="126"/>
      <c r="QWU18" s="126"/>
      <c r="QWV18" s="126"/>
      <c r="QWW18" s="126"/>
      <c r="QWX18" s="126"/>
      <c r="QWY18" s="126"/>
      <c r="QWZ18" s="126"/>
      <c r="QXA18" s="126"/>
      <c r="QXB18" s="126"/>
      <c r="QXC18" s="126"/>
      <c r="QXD18" s="126"/>
      <c r="QXE18" s="126"/>
      <c r="QXF18" s="126"/>
      <c r="QXG18" s="126"/>
      <c r="QXH18" s="126"/>
      <c r="QXI18" s="126"/>
      <c r="QXJ18" s="126"/>
      <c r="QXK18" s="126"/>
      <c r="QXL18" s="126"/>
      <c r="QXM18" s="126"/>
      <c r="QXN18" s="126"/>
      <c r="QXO18" s="126"/>
      <c r="QXP18" s="126"/>
      <c r="QXQ18" s="126"/>
      <c r="QXR18" s="126"/>
      <c r="QXS18" s="126"/>
      <c r="QXT18" s="126"/>
      <c r="QXU18" s="126"/>
      <c r="QXV18" s="126"/>
      <c r="QXW18" s="126"/>
      <c r="QXX18" s="126"/>
      <c r="QXY18" s="126"/>
      <c r="QXZ18" s="126"/>
      <c r="QYA18" s="126"/>
      <c r="QYB18" s="126"/>
      <c r="QYC18" s="126"/>
      <c r="QYD18" s="126"/>
      <c r="QYE18" s="126"/>
      <c r="QYF18" s="126"/>
      <c r="QYG18" s="126"/>
      <c r="QYH18" s="126"/>
      <c r="QYI18" s="126"/>
      <c r="QYJ18" s="126"/>
      <c r="QYK18" s="126"/>
      <c r="QYL18" s="126"/>
      <c r="QYM18" s="126"/>
      <c r="QYN18" s="126"/>
      <c r="QYO18" s="126"/>
      <c r="QYP18" s="126"/>
      <c r="QYQ18" s="126"/>
      <c r="QYR18" s="126"/>
      <c r="QYS18" s="126"/>
      <c r="QYT18" s="126"/>
      <c r="QYU18" s="126"/>
      <c r="QYV18" s="126"/>
      <c r="QYW18" s="126"/>
      <c r="QYX18" s="126"/>
      <c r="QYY18" s="126"/>
      <c r="QYZ18" s="126"/>
      <c r="QZA18" s="126"/>
      <c r="QZB18" s="126"/>
      <c r="QZC18" s="126"/>
      <c r="QZD18" s="126"/>
      <c r="QZE18" s="126"/>
      <c r="QZF18" s="126"/>
      <c r="QZG18" s="126"/>
      <c r="QZH18" s="126"/>
      <c r="QZI18" s="126"/>
      <c r="QZJ18" s="126"/>
      <c r="QZK18" s="126"/>
      <c r="QZL18" s="126"/>
      <c r="QZM18" s="126"/>
      <c r="QZN18" s="126"/>
      <c r="QZO18" s="126"/>
      <c r="QZP18" s="126"/>
      <c r="QZQ18" s="126"/>
      <c r="QZR18" s="126"/>
      <c r="QZS18" s="126"/>
      <c r="QZT18" s="126"/>
      <c r="QZU18" s="126"/>
      <c r="QZV18" s="126"/>
      <c r="QZW18" s="126"/>
      <c r="QZX18" s="126"/>
      <c r="QZY18" s="126"/>
      <c r="QZZ18" s="126"/>
      <c r="RAA18" s="126"/>
      <c r="RAB18" s="126"/>
      <c r="RAC18" s="126"/>
      <c r="RAD18" s="126"/>
      <c r="RAE18" s="126"/>
      <c r="RAF18" s="126"/>
      <c r="RAG18" s="126"/>
      <c r="RAH18" s="126"/>
      <c r="RAI18" s="126"/>
      <c r="RAJ18" s="126"/>
      <c r="RAK18" s="126"/>
      <c r="RAL18" s="126"/>
      <c r="RAM18" s="126"/>
      <c r="RAN18" s="126"/>
      <c r="RAO18" s="126"/>
      <c r="RAP18" s="126"/>
      <c r="RAQ18" s="126"/>
      <c r="RAR18" s="126"/>
      <c r="RAS18" s="126"/>
      <c r="RAT18" s="126"/>
      <c r="RAU18" s="126"/>
      <c r="RAV18" s="126"/>
      <c r="RAW18" s="126"/>
      <c r="RAX18" s="126"/>
      <c r="RAY18" s="126"/>
      <c r="RAZ18" s="126"/>
      <c r="RBA18" s="126"/>
      <c r="RBB18" s="126"/>
      <c r="RBC18" s="126"/>
      <c r="RBD18" s="126"/>
      <c r="RBE18" s="126"/>
      <c r="RBF18" s="126"/>
      <c r="RBG18" s="126"/>
      <c r="RBH18" s="126"/>
      <c r="RBI18" s="126"/>
      <c r="RBJ18" s="126"/>
      <c r="RBK18" s="126"/>
      <c r="RBL18" s="126"/>
      <c r="RBM18" s="126"/>
      <c r="RBN18" s="126"/>
      <c r="RBO18" s="126"/>
      <c r="RBP18" s="126"/>
      <c r="RBQ18" s="126"/>
      <c r="RBR18" s="126"/>
      <c r="RBS18" s="126"/>
      <c r="RBT18" s="126"/>
      <c r="RBU18" s="126"/>
      <c r="RBV18" s="126"/>
      <c r="RBW18" s="126"/>
      <c r="RBX18" s="126"/>
      <c r="RBY18" s="126"/>
      <c r="RBZ18" s="126"/>
      <c r="RCA18" s="126"/>
      <c r="RCB18" s="126"/>
      <c r="RCC18" s="126"/>
      <c r="RCD18" s="126"/>
      <c r="RCE18" s="126"/>
      <c r="RCF18" s="126"/>
      <c r="RCG18" s="126"/>
      <c r="RCH18" s="126"/>
      <c r="RCI18" s="126"/>
      <c r="RCJ18" s="126"/>
      <c r="RCK18" s="126"/>
      <c r="RCL18" s="126"/>
      <c r="RCM18" s="126"/>
      <c r="RCN18" s="126"/>
      <c r="RCO18" s="126"/>
      <c r="RCP18" s="126"/>
      <c r="RCQ18" s="126"/>
      <c r="RCR18" s="126"/>
      <c r="RCS18" s="126"/>
      <c r="RCT18" s="126"/>
      <c r="RCU18" s="126"/>
      <c r="RCV18" s="126"/>
      <c r="RCW18" s="126"/>
      <c r="RCX18" s="126"/>
      <c r="RCY18" s="126"/>
      <c r="RCZ18" s="126"/>
      <c r="RDA18" s="126"/>
      <c r="RDB18" s="126"/>
      <c r="RDC18" s="126"/>
      <c r="RDD18" s="126"/>
      <c r="RDE18" s="126"/>
      <c r="RDF18" s="126"/>
      <c r="RDG18" s="126"/>
      <c r="RDH18" s="126"/>
      <c r="RDI18" s="126"/>
      <c r="RDJ18" s="126"/>
      <c r="RDK18" s="126"/>
      <c r="RDL18" s="126"/>
      <c r="RDM18" s="126"/>
      <c r="RDN18" s="126"/>
      <c r="RDO18" s="126"/>
      <c r="RDP18" s="126"/>
      <c r="RDQ18" s="126"/>
      <c r="RDR18" s="126"/>
      <c r="RDS18" s="126"/>
      <c r="RDT18" s="126"/>
      <c r="RDU18" s="126"/>
      <c r="RDV18" s="126"/>
      <c r="RDW18" s="126"/>
      <c r="RDX18" s="126"/>
      <c r="RDY18" s="126"/>
      <c r="RDZ18" s="126"/>
      <c r="REA18" s="126"/>
      <c r="REB18" s="126"/>
      <c r="REC18" s="126"/>
      <c r="RED18" s="126"/>
      <c r="REE18" s="126"/>
      <c r="REF18" s="126"/>
      <c r="REG18" s="126"/>
      <c r="REH18" s="126"/>
      <c r="REI18" s="126"/>
      <c r="REJ18" s="126"/>
      <c r="REK18" s="126"/>
      <c r="REL18" s="126"/>
      <c r="REM18" s="126"/>
      <c r="REN18" s="126"/>
      <c r="REO18" s="126"/>
      <c r="REP18" s="126"/>
      <c r="REQ18" s="126"/>
      <c r="RER18" s="126"/>
      <c r="RES18" s="126"/>
      <c r="RET18" s="126"/>
      <c r="REU18" s="126"/>
      <c r="REV18" s="126"/>
      <c r="REW18" s="126"/>
      <c r="REX18" s="126"/>
      <c r="REY18" s="126"/>
      <c r="REZ18" s="126"/>
      <c r="RFA18" s="126"/>
      <c r="RFB18" s="126"/>
      <c r="RFC18" s="126"/>
      <c r="RFD18" s="126"/>
      <c r="RFE18" s="126"/>
      <c r="RFF18" s="126"/>
      <c r="RFG18" s="126"/>
      <c r="RFH18" s="126"/>
      <c r="RFI18" s="126"/>
      <c r="RFJ18" s="126"/>
      <c r="RFK18" s="126"/>
      <c r="RFL18" s="126"/>
      <c r="RFM18" s="126"/>
      <c r="RFN18" s="126"/>
      <c r="RFO18" s="126"/>
      <c r="RFP18" s="126"/>
      <c r="RFQ18" s="126"/>
      <c r="RFR18" s="126"/>
      <c r="RFS18" s="126"/>
      <c r="RFT18" s="126"/>
      <c r="RFU18" s="126"/>
      <c r="RFV18" s="126"/>
      <c r="RFW18" s="126"/>
      <c r="RFX18" s="126"/>
      <c r="RFY18" s="126"/>
      <c r="RFZ18" s="126"/>
      <c r="RGA18" s="126"/>
      <c r="RGB18" s="126"/>
      <c r="RGC18" s="126"/>
      <c r="RGD18" s="126"/>
      <c r="RGE18" s="126"/>
      <c r="RGF18" s="126"/>
      <c r="RGG18" s="126"/>
      <c r="RGH18" s="126"/>
      <c r="RGI18" s="126"/>
      <c r="RGJ18" s="126"/>
      <c r="RGK18" s="126"/>
      <c r="RGL18" s="126"/>
      <c r="RGM18" s="126"/>
      <c r="RGN18" s="126"/>
      <c r="RGO18" s="126"/>
      <c r="RGP18" s="126"/>
      <c r="RGQ18" s="126"/>
      <c r="RGR18" s="126"/>
      <c r="RGS18" s="126"/>
      <c r="RGT18" s="126"/>
      <c r="RGU18" s="126"/>
      <c r="RGV18" s="126"/>
      <c r="RGW18" s="126"/>
      <c r="RGX18" s="126"/>
      <c r="RGY18" s="126"/>
      <c r="RGZ18" s="126"/>
      <c r="RHA18" s="126"/>
      <c r="RHB18" s="126"/>
      <c r="RHC18" s="126"/>
      <c r="RHD18" s="126"/>
      <c r="RHE18" s="126"/>
      <c r="RHF18" s="126"/>
      <c r="RHG18" s="126"/>
      <c r="RHH18" s="126"/>
      <c r="RHI18" s="126"/>
      <c r="RHJ18" s="126"/>
      <c r="RHK18" s="126"/>
      <c r="RHL18" s="126"/>
      <c r="RHM18" s="126"/>
      <c r="RHN18" s="126"/>
      <c r="RHO18" s="126"/>
      <c r="RHP18" s="126"/>
      <c r="RHQ18" s="126"/>
      <c r="RHR18" s="126"/>
      <c r="RHS18" s="126"/>
      <c r="RHT18" s="126"/>
      <c r="RHU18" s="126"/>
      <c r="RHV18" s="126"/>
      <c r="RHW18" s="126"/>
      <c r="RHX18" s="126"/>
      <c r="RHY18" s="126"/>
      <c r="RHZ18" s="126"/>
      <c r="RIA18" s="126"/>
      <c r="RIB18" s="126"/>
      <c r="RIC18" s="126"/>
      <c r="RID18" s="126"/>
      <c r="RIE18" s="126"/>
      <c r="RIF18" s="126"/>
      <c r="RIG18" s="126"/>
      <c r="RIH18" s="126"/>
      <c r="RII18" s="126"/>
      <c r="RIJ18" s="126"/>
      <c r="RIK18" s="126"/>
      <c r="RIL18" s="126"/>
      <c r="RIM18" s="126"/>
      <c r="RIN18" s="126"/>
      <c r="RIO18" s="126"/>
      <c r="RIP18" s="126"/>
      <c r="RIQ18" s="126"/>
      <c r="RIR18" s="126"/>
      <c r="RIS18" s="126"/>
      <c r="RIT18" s="126"/>
      <c r="RIU18" s="126"/>
      <c r="RIV18" s="126"/>
      <c r="RIW18" s="126"/>
      <c r="RIX18" s="126"/>
      <c r="RIY18" s="126"/>
      <c r="RIZ18" s="126"/>
      <c r="RJA18" s="126"/>
      <c r="RJB18" s="126"/>
      <c r="RJC18" s="126"/>
      <c r="RJD18" s="126"/>
      <c r="RJE18" s="126"/>
      <c r="RJF18" s="126"/>
      <c r="RJG18" s="126"/>
      <c r="RJH18" s="126"/>
      <c r="RJI18" s="126"/>
      <c r="RJJ18" s="126"/>
      <c r="RJK18" s="126"/>
      <c r="RJL18" s="126"/>
      <c r="RJM18" s="126"/>
      <c r="RJN18" s="126"/>
      <c r="RJO18" s="126"/>
      <c r="RJP18" s="126"/>
      <c r="RJQ18" s="126"/>
      <c r="RJR18" s="126"/>
      <c r="RJS18" s="126"/>
      <c r="RJT18" s="126"/>
      <c r="RJU18" s="126"/>
      <c r="RJV18" s="126"/>
      <c r="RJW18" s="126"/>
      <c r="RJX18" s="126"/>
      <c r="RJY18" s="126"/>
      <c r="RJZ18" s="126"/>
      <c r="RKA18" s="126"/>
      <c r="RKB18" s="126"/>
      <c r="RKC18" s="126"/>
      <c r="RKD18" s="126"/>
      <c r="RKE18" s="126"/>
      <c r="RKF18" s="126"/>
      <c r="RKG18" s="126"/>
      <c r="RKH18" s="126"/>
      <c r="RKI18" s="126"/>
      <c r="RKJ18" s="126"/>
      <c r="RKK18" s="126"/>
      <c r="RKL18" s="126"/>
      <c r="RKM18" s="126"/>
      <c r="RKN18" s="126"/>
      <c r="RKO18" s="126"/>
      <c r="RKP18" s="126"/>
      <c r="RKQ18" s="126"/>
      <c r="RKR18" s="126"/>
      <c r="RKS18" s="126"/>
      <c r="RKT18" s="126"/>
      <c r="RKU18" s="126"/>
      <c r="RKV18" s="126"/>
      <c r="RKW18" s="126"/>
      <c r="RKX18" s="126"/>
      <c r="RKY18" s="126"/>
      <c r="RKZ18" s="126"/>
      <c r="RLA18" s="126"/>
      <c r="RLB18" s="126"/>
      <c r="RLC18" s="126"/>
      <c r="RLD18" s="126"/>
      <c r="RLE18" s="126"/>
      <c r="RLF18" s="126"/>
      <c r="RLG18" s="126"/>
      <c r="RLH18" s="126"/>
      <c r="RLI18" s="126"/>
      <c r="RLJ18" s="126"/>
      <c r="RLK18" s="126"/>
      <c r="RLL18" s="126"/>
      <c r="RLM18" s="126"/>
      <c r="RLN18" s="126"/>
      <c r="RLO18" s="126"/>
      <c r="RLP18" s="126"/>
      <c r="RLQ18" s="126"/>
      <c r="RLR18" s="126"/>
      <c r="RLS18" s="126"/>
      <c r="RLT18" s="126"/>
      <c r="RLU18" s="126"/>
      <c r="RLV18" s="126"/>
      <c r="RLW18" s="126"/>
      <c r="RLX18" s="126"/>
      <c r="RLY18" s="126"/>
      <c r="RLZ18" s="126"/>
      <c r="RMA18" s="126"/>
      <c r="RMB18" s="126"/>
      <c r="RMC18" s="126"/>
      <c r="RMD18" s="126"/>
      <c r="RME18" s="126"/>
      <c r="RMF18" s="126"/>
      <c r="RMG18" s="126"/>
      <c r="RMH18" s="126"/>
      <c r="RMI18" s="126"/>
      <c r="RMJ18" s="126"/>
      <c r="RMK18" s="126"/>
      <c r="RML18" s="126"/>
      <c r="RMM18" s="126"/>
      <c r="RMN18" s="126"/>
      <c r="RMO18" s="126"/>
      <c r="RMP18" s="126"/>
      <c r="RMQ18" s="126"/>
      <c r="RMR18" s="126"/>
      <c r="RMS18" s="126"/>
      <c r="RMT18" s="126"/>
      <c r="RMU18" s="126"/>
      <c r="RMV18" s="126"/>
      <c r="RMW18" s="126"/>
      <c r="RMX18" s="126"/>
      <c r="RMY18" s="126"/>
      <c r="RMZ18" s="126"/>
      <c r="RNA18" s="126"/>
      <c r="RNB18" s="126"/>
      <c r="RNC18" s="126"/>
      <c r="RND18" s="126"/>
      <c r="RNE18" s="126"/>
      <c r="RNF18" s="126"/>
      <c r="RNG18" s="126"/>
      <c r="RNH18" s="126"/>
      <c r="RNI18" s="126"/>
      <c r="RNJ18" s="126"/>
      <c r="RNK18" s="126"/>
      <c r="RNL18" s="126"/>
      <c r="RNM18" s="126"/>
      <c r="RNN18" s="126"/>
      <c r="RNO18" s="126"/>
      <c r="RNP18" s="126"/>
      <c r="RNQ18" s="126"/>
      <c r="RNR18" s="126"/>
      <c r="RNS18" s="126"/>
      <c r="RNT18" s="126"/>
      <c r="RNU18" s="126"/>
      <c r="RNV18" s="126"/>
      <c r="RNW18" s="126"/>
      <c r="RNX18" s="126"/>
      <c r="RNY18" s="126"/>
      <c r="RNZ18" s="126"/>
      <c r="ROA18" s="126"/>
      <c r="ROB18" s="126"/>
      <c r="ROC18" s="126"/>
      <c r="ROD18" s="126"/>
      <c r="ROE18" s="126"/>
      <c r="ROF18" s="126"/>
      <c r="ROG18" s="126"/>
      <c r="ROH18" s="126"/>
      <c r="ROI18" s="126"/>
      <c r="ROJ18" s="126"/>
      <c r="ROK18" s="126"/>
      <c r="ROL18" s="126"/>
      <c r="ROM18" s="126"/>
      <c r="RON18" s="126"/>
      <c r="ROO18" s="126"/>
      <c r="ROP18" s="126"/>
      <c r="ROQ18" s="126"/>
      <c r="ROR18" s="126"/>
      <c r="ROS18" s="126"/>
      <c r="ROT18" s="126"/>
      <c r="ROU18" s="126"/>
      <c r="ROV18" s="126"/>
      <c r="ROW18" s="126"/>
      <c r="ROX18" s="126"/>
      <c r="ROY18" s="126"/>
      <c r="ROZ18" s="126"/>
      <c r="RPA18" s="126"/>
      <c r="RPB18" s="126"/>
      <c r="RPC18" s="126"/>
      <c r="RPD18" s="126"/>
      <c r="RPE18" s="126"/>
      <c r="RPF18" s="126"/>
      <c r="RPG18" s="126"/>
      <c r="RPH18" s="126"/>
      <c r="RPI18" s="126"/>
      <c r="RPJ18" s="126"/>
      <c r="RPK18" s="126"/>
      <c r="RPL18" s="126"/>
      <c r="RPM18" s="126"/>
      <c r="RPN18" s="126"/>
      <c r="RPO18" s="126"/>
      <c r="RPP18" s="126"/>
      <c r="RPQ18" s="126"/>
      <c r="RPR18" s="126"/>
      <c r="RPS18" s="126"/>
      <c r="RPT18" s="126"/>
      <c r="RPU18" s="126"/>
      <c r="RPV18" s="126"/>
      <c r="RPW18" s="126"/>
      <c r="RPX18" s="126"/>
      <c r="RPY18" s="126"/>
      <c r="RPZ18" s="126"/>
      <c r="RQA18" s="126"/>
      <c r="RQB18" s="126"/>
      <c r="RQC18" s="126"/>
      <c r="RQD18" s="126"/>
      <c r="RQE18" s="126"/>
      <c r="RQF18" s="126"/>
      <c r="RQG18" s="126"/>
      <c r="RQH18" s="126"/>
      <c r="RQI18" s="126"/>
      <c r="RQJ18" s="126"/>
      <c r="RQK18" s="126"/>
      <c r="RQL18" s="126"/>
      <c r="RQM18" s="126"/>
      <c r="RQN18" s="126"/>
      <c r="RQO18" s="126"/>
      <c r="RQP18" s="126"/>
      <c r="RQQ18" s="126"/>
      <c r="RQR18" s="126"/>
      <c r="RQS18" s="126"/>
      <c r="RQT18" s="126"/>
      <c r="RQU18" s="126"/>
      <c r="RQV18" s="126"/>
      <c r="RQW18" s="126"/>
      <c r="RQX18" s="126"/>
      <c r="RQY18" s="126"/>
      <c r="RQZ18" s="126"/>
      <c r="RRA18" s="126"/>
      <c r="RRB18" s="126"/>
      <c r="RRC18" s="126"/>
      <c r="RRD18" s="126"/>
      <c r="RRE18" s="126"/>
      <c r="RRF18" s="126"/>
      <c r="RRG18" s="126"/>
      <c r="RRH18" s="126"/>
      <c r="RRI18" s="126"/>
      <c r="RRJ18" s="126"/>
      <c r="RRK18" s="126"/>
      <c r="RRL18" s="126"/>
      <c r="RRM18" s="126"/>
      <c r="RRN18" s="126"/>
      <c r="RRO18" s="126"/>
      <c r="RRP18" s="126"/>
      <c r="RRQ18" s="126"/>
      <c r="RRR18" s="126"/>
      <c r="RRS18" s="126"/>
      <c r="RRT18" s="126"/>
      <c r="RRU18" s="126"/>
      <c r="RRV18" s="126"/>
      <c r="RRW18" s="126"/>
      <c r="RRX18" s="126"/>
      <c r="RRY18" s="126"/>
      <c r="RRZ18" s="126"/>
      <c r="RSA18" s="126"/>
      <c r="RSB18" s="126"/>
      <c r="RSC18" s="126"/>
      <c r="RSD18" s="126"/>
      <c r="RSE18" s="126"/>
      <c r="RSF18" s="126"/>
      <c r="RSG18" s="126"/>
      <c r="RSH18" s="126"/>
      <c r="RSI18" s="126"/>
      <c r="RSJ18" s="126"/>
      <c r="RSK18" s="126"/>
      <c r="RSL18" s="126"/>
      <c r="RSM18" s="126"/>
      <c r="RSN18" s="126"/>
      <c r="RSO18" s="126"/>
      <c r="RSP18" s="126"/>
      <c r="RSQ18" s="126"/>
      <c r="RSR18" s="126"/>
      <c r="RSS18" s="126"/>
      <c r="RST18" s="126"/>
      <c r="RSU18" s="126"/>
      <c r="RSV18" s="126"/>
      <c r="RSW18" s="126"/>
      <c r="RSX18" s="126"/>
      <c r="RSY18" s="126"/>
      <c r="RSZ18" s="126"/>
      <c r="RTA18" s="126"/>
      <c r="RTB18" s="126"/>
      <c r="RTC18" s="126"/>
      <c r="RTD18" s="126"/>
      <c r="RTE18" s="126"/>
      <c r="RTF18" s="126"/>
      <c r="RTG18" s="126"/>
      <c r="RTH18" s="126"/>
      <c r="RTI18" s="126"/>
      <c r="RTJ18" s="126"/>
      <c r="RTK18" s="126"/>
      <c r="RTL18" s="126"/>
      <c r="RTM18" s="126"/>
      <c r="RTN18" s="126"/>
      <c r="RTO18" s="126"/>
      <c r="RTP18" s="126"/>
      <c r="RTQ18" s="126"/>
      <c r="RTR18" s="126"/>
      <c r="RTS18" s="126"/>
      <c r="RTT18" s="126"/>
      <c r="RTU18" s="126"/>
      <c r="RTV18" s="126"/>
      <c r="RTW18" s="126"/>
      <c r="RTX18" s="126"/>
      <c r="RTY18" s="126"/>
      <c r="RTZ18" s="126"/>
      <c r="RUA18" s="126"/>
      <c r="RUB18" s="126"/>
      <c r="RUC18" s="126"/>
      <c r="RUD18" s="126"/>
      <c r="RUE18" s="126"/>
      <c r="RUF18" s="126"/>
      <c r="RUG18" s="126"/>
      <c r="RUH18" s="126"/>
      <c r="RUI18" s="126"/>
      <c r="RUJ18" s="126"/>
      <c r="RUK18" s="126"/>
      <c r="RUL18" s="126"/>
      <c r="RUM18" s="126"/>
      <c r="RUN18" s="126"/>
      <c r="RUO18" s="126"/>
      <c r="RUP18" s="126"/>
      <c r="RUQ18" s="126"/>
      <c r="RUR18" s="126"/>
      <c r="RUS18" s="126"/>
      <c r="RUT18" s="126"/>
      <c r="RUU18" s="126"/>
      <c r="RUV18" s="126"/>
      <c r="RUW18" s="126"/>
      <c r="RUX18" s="126"/>
      <c r="RUY18" s="126"/>
      <c r="RUZ18" s="126"/>
      <c r="RVA18" s="126"/>
      <c r="RVB18" s="126"/>
      <c r="RVC18" s="126"/>
      <c r="RVD18" s="126"/>
      <c r="RVE18" s="126"/>
      <c r="RVF18" s="126"/>
      <c r="RVG18" s="126"/>
      <c r="RVH18" s="126"/>
      <c r="RVI18" s="126"/>
      <c r="RVJ18" s="126"/>
      <c r="RVK18" s="126"/>
      <c r="RVL18" s="126"/>
      <c r="RVM18" s="126"/>
      <c r="RVN18" s="126"/>
      <c r="RVO18" s="126"/>
      <c r="RVP18" s="126"/>
      <c r="RVQ18" s="126"/>
      <c r="RVR18" s="126"/>
      <c r="RVS18" s="126"/>
      <c r="RVT18" s="126"/>
      <c r="RVU18" s="126"/>
      <c r="RVV18" s="126"/>
      <c r="RVW18" s="126"/>
      <c r="RVX18" s="126"/>
      <c r="RVY18" s="126"/>
      <c r="RVZ18" s="126"/>
      <c r="RWA18" s="126"/>
      <c r="RWB18" s="126"/>
      <c r="RWC18" s="126"/>
      <c r="RWD18" s="126"/>
      <c r="RWE18" s="126"/>
      <c r="RWF18" s="126"/>
      <c r="RWG18" s="126"/>
      <c r="RWH18" s="126"/>
      <c r="RWI18" s="126"/>
      <c r="RWJ18" s="126"/>
      <c r="RWK18" s="126"/>
      <c r="RWL18" s="126"/>
      <c r="RWM18" s="126"/>
      <c r="RWN18" s="126"/>
      <c r="RWO18" s="126"/>
      <c r="RWP18" s="126"/>
      <c r="RWQ18" s="126"/>
      <c r="RWR18" s="126"/>
      <c r="RWS18" s="126"/>
      <c r="RWT18" s="126"/>
      <c r="RWU18" s="126"/>
      <c r="RWV18" s="126"/>
      <c r="RWW18" s="126"/>
      <c r="RWX18" s="126"/>
      <c r="RWY18" s="126"/>
      <c r="RWZ18" s="126"/>
      <c r="RXA18" s="126"/>
      <c r="RXB18" s="126"/>
      <c r="RXC18" s="126"/>
      <c r="RXD18" s="126"/>
      <c r="RXE18" s="126"/>
      <c r="RXF18" s="126"/>
      <c r="RXG18" s="126"/>
      <c r="RXH18" s="126"/>
      <c r="RXI18" s="126"/>
      <c r="RXJ18" s="126"/>
      <c r="RXK18" s="126"/>
      <c r="RXL18" s="126"/>
      <c r="RXM18" s="126"/>
      <c r="RXN18" s="126"/>
      <c r="RXO18" s="126"/>
      <c r="RXP18" s="126"/>
      <c r="RXQ18" s="126"/>
      <c r="RXR18" s="126"/>
      <c r="RXS18" s="126"/>
      <c r="RXT18" s="126"/>
      <c r="RXU18" s="126"/>
      <c r="RXV18" s="126"/>
      <c r="RXW18" s="126"/>
      <c r="RXX18" s="126"/>
      <c r="RXY18" s="126"/>
      <c r="RXZ18" s="126"/>
      <c r="RYA18" s="126"/>
      <c r="RYB18" s="126"/>
      <c r="RYC18" s="126"/>
      <c r="RYD18" s="126"/>
      <c r="RYE18" s="126"/>
      <c r="RYF18" s="126"/>
      <c r="RYG18" s="126"/>
      <c r="RYH18" s="126"/>
      <c r="RYI18" s="126"/>
      <c r="RYJ18" s="126"/>
      <c r="RYK18" s="126"/>
      <c r="RYL18" s="126"/>
      <c r="RYM18" s="126"/>
      <c r="RYN18" s="126"/>
      <c r="RYO18" s="126"/>
      <c r="RYP18" s="126"/>
      <c r="RYQ18" s="126"/>
      <c r="RYR18" s="126"/>
      <c r="RYS18" s="126"/>
      <c r="RYT18" s="126"/>
      <c r="RYU18" s="126"/>
      <c r="RYV18" s="126"/>
      <c r="RYW18" s="126"/>
      <c r="RYX18" s="126"/>
      <c r="RYY18" s="126"/>
      <c r="RYZ18" s="126"/>
      <c r="RZA18" s="126"/>
      <c r="RZB18" s="126"/>
      <c r="RZC18" s="126"/>
      <c r="RZD18" s="126"/>
      <c r="RZE18" s="126"/>
      <c r="RZF18" s="126"/>
      <c r="RZG18" s="126"/>
      <c r="RZH18" s="126"/>
      <c r="RZI18" s="126"/>
      <c r="RZJ18" s="126"/>
      <c r="RZK18" s="126"/>
      <c r="RZL18" s="126"/>
      <c r="RZM18" s="126"/>
      <c r="RZN18" s="126"/>
      <c r="RZO18" s="126"/>
      <c r="RZP18" s="126"/>
      <c r="RZQ18" s="126"/>
      <c r="RZR18" s="126"/>
      <c r="RZS18" s="126"/>
      <c r="RZT18" s="126"/>
      <c r="RZU18" s="126"/>
      <c r="RZV18" s="126"/>
      <c r="RZW18" s="126"/>
      <c r="RZX18" s="126"/>
      <c r="RZY18" s="126"/>
      <c r="RZZ18" s="126"/>
      <c r="SAA18" s="126"/>
      <c r="SAB18" s="126"/>
      <c r="SAC18" s="126"/>
      <c r="SAD18" s="126"/>
      <c r="SAE18" s="126"/>
      <c r="SAF18" s="126"/>
      <c r="SAG18" s="126"/>
      <c r="SAH18" s="126"/>
      <c r="SAI18" s="126"/>
      <c r="SAJ18" s="126"/>
      <c r="SAK18" s="126"/>
      <c r="SAL18" s="126"/>
      <c r="SAM18" s="126"/>
      <c r="SAN18" s="126"/>
      <c r="SAO18" s="126"/>
      <c r="SAP18" s="126"/>
      <c r="SAQ18" s="126"/>
      <c r="SAR18" s="126"/>
      <c r="SAS18" s="126"/>
      <c r="SAT18" s="126"/>
      <c r="SAU18" s="126"/>
      <c r="SAV18" s="126"/>
      <c r="SAW18" s="126"/>
      <c r="SAX18" s="126"/>
      <c r="SAY18" s="126"/>
      <c r="SAZ18" s="126"/>
      <c r="SBA18" s="126"/>
      <c r="SBB18" s="126"/>
      <c r="SBC18" s="126"/>
      <c r="SBD18" s="126"/>
      <c r="SBE18" s="126"/>
      <c r="SBF18" s="126"/>
      <c r="SBG18" s="126"/>
      <c r="SBH18" s="126"/>
      <c r="SBI18" s="126"/>
      <c r="SBJ18" s="126"/>
      <c r="SBK18" s="126"/>
      <c r="SBL18" s="126"/>
      <c r="SBM18" s="126"/>
      <c r="SBN18" s="126"/>
      <c r="SBO18" s="126"/>
      <c r="SBP18" s="126"/>
      <c r="SBQ18" s="126"/>
      <c r="SBR18" s="126"/>
      <c r="SBS18" s="126"/>
      <c r="SBT18" s="126"/>
      <c r="SBU18" s="126"/>
      <c r="SBV18" s="126"/>
      <c r="SBW18" s="126"/>
      <c r="SBX18" s="126"/>
      <c r="SBY18" s="126"/>
      <c r="SBZ18" s="126"/>
      <c r="SCA18" s="126"/>
      <c r="SCB18" s="126"/>
      <c r="SCC18" s="126"/>
      <c r="SCD18" s="126"/>
      <c r="SCE18" s="126"/>
      <c r="SCF18" s="126"/>
      <c r="SCG18" s="126"/>
      <c r="SCH18" s="126"/>
      <c r="SCI18" s="126"/>
      <c r="SCJ18" s="126"/>
      <c r="SCK18" s="126"/>
      <c r="SCL18" s="126"/>
      <c r="SCM18" s="126"/>
      <c r="SCN18" s="126"/>
      <c r="SCO18" s="126"/>
      <c r="SCP18" s="126"/>
      <c r="SCQ18" s="126"/>
      <c r="SCR18" s="126"/>
      <c r="SCS18" s="126"/>
      <c r="SCT18" s="126"/>
      <c r="SCU18" s="126"/>
      <c r="SCV18" s="126"/>
      <c r="SCW18" s="126"/>
      <c r="SCX18" s="126"/>
      <c r="SCY18" s="126"/>
      <c r="SCZ18" s="126"/>
      <c r="SDA18" s="126"/>
      <c r="SDB18" s="126"/>
      <c r="SDC18" s="126"/>
      <c r="SDD18" s="126"/>
      <c r="SDE18" s="126"/>
      <c r="SDF18" s="126"/>
      <c r="SDG18" s="126"/>
      <c r="SDH18" s="126"/>
      <c r="SDI18" s="126"/>
      <c r="SDJ18" s="126"/>
      <c r="SDK18" s="126"/>
      <c r="SDL18" s="126"/>
      <c r="SDM18" s="126"/>
      <c r="SDN18" s="126"/>
      <c r="SDO18" s="126"/>
      <c r="SDP18" s="126"/>
      <c r="SDQ18" s="126"/>
      <c r="SDR18" s="126"/>
      <c r="SDS18" s="126"/>
      <c r="SDT18" s="126"/>
      <c r="SDU18" s="126"/>
      <c r="SDV18" s="126"/>
      <c r="SDW18" s="126"/>
      <c r="SDX18" s="126"/>
      <c r="SDY18" s="126"/>
      <c r="SDZ18" s="126"/>
      <c r="SEA18" s="126"/>
      <c r="SEB18" s="126"/>
      <c r="SEC18" s="126"/>
      <c r="SED18" s="126"/>
      <c r="SEE18" s="126"/>
      <c r="SEF18" s="126"/>
      <c r="SEG18" s="126"/>
      <c r="SEH18" s="126"/>
      <c r="SEI18" s="126"/>
      <c r="SEJ18" s="126"/>
      <c r="SEK18" s="126"/>
      <c r="SEL18" s="126"/>
      <c r="SEM18" s="126"/>
      <c r="SEN18" s="126"/>
      <c r="SEO18" s="126"/>
      <c r="SEP18" s="126"/>
      <c r="SEQ18" s="126"/>
      <c r="SER18" s="126"/>
      <c r="SES18" s="126"/>
      <c r="SET18" s="126"/>
      <c r="SEU18" s="126"/>
      <c r="SEV18" s="126"/>
      <c r="SEW18" s="126"/>
      <c r="SEX18" s="126"/>
      <c r="SEY18" s="126"/>
      <c r="SEZ18" s="126"/>
      <c r="SFA18" s="126"/>
      <c r="SFB18" s="126"/>
      <c r="SFC18" s="126"/>
      <c r="SFD18" s="126"/>
      <c r="SFE18" s="126"/>
      <c r="SFF18" s="126"/>
      <c r="SFG18" s="126"/>
      <c r="SFH18" s="126"/>
      <c r="SFI18" s="126"/>
      <c r="SFJ18" s="126"/>
      <c r="SFK18" s="126"/>
      <c r="SFL18" s="126"/>
      <c r="SFM18" s="126"/>
      <c r="SFN18" s="126"/>
      <c r="SFO18" s="126"/>
      <c r="SFP18" s="126"/>
      <c r="SFQ18" s="126"/>
      <c r="SFR18" s="126"/>
      <c r="SFS18" s="126"/>
      <c r="SFT18" s="126"/>
      <c r="SFU18" s="126"/>
      <c r="SFV18" s="126"/>
      <c r="SFW18" s="126"/>
      <c r="SFX18" s="126"/>
      <c r="SFY18" s="126"/>
      <c r="SFZ18" s="126"/>
      <c r="SGA18" s="126"/>
      <c r="SGB18" s="126"/>
      <c r="SGC18" s="126"/>
      <c r="SGD18" s="126"/>
      <c r="SGE18" s="126"/>
      <c r="SGF18" s="126"/>
      <c r="SGG18" s="126"/>
      <c r="SGH18" s="126"/>
      <c r="SGI18" s="126"/>
      <c r="SGJ18" s="126"/>
      <c r="SGK18" s="126"/>
      <c r="SGL18" s="126"/>
      <c r="SGM18" s="126"/>
      <c r="SGN18" s="126"/>
      <c r="SGO18" s="126"/>
      <c r="SGP18" s="126"/>
      <c r="SGQ18" s="126"/>
      <c r="SGR18" s="126"/>
      <c r="SGS18" s="126"/>
      <c r="SGT18" s="126"/>
      <c r="SGU18" s="126"/>
      <c r="SGV18" s="126"/>
      <c r="SGW18" s="126"/>
      <c r="SGX18" s="126"/>
      <c r="SGY18" s="126"/>
      <c r="SGZ18" s="126"/>
      <c r="SHA18" s="126"/>
      <c r="SHB18" s="126"/>
      <c r="SHC18" s="126"/>
      <c r="SHD18" s="126"/>
      <c r="SHE18" s="126"/>
      <c r="SHF18" s="126"/>
      <c r="SHG18" s="126"/>
      <c r="SHH18" s="126"/>
      <c r="SHI18" s="126"/>
      <c r="SHJ18" s="126"/>
      <c r="SHK18" s="126"/>
      <c r="SHL18" s="126"/>
      <c r="SHM18" s="126"/>
      <c r="SHN18" s="126"/>
      <c r="SHO18" s="126"/>
      <c r="SHP18" s="126"/>
      <c r="SHQ18" s="126"/>
      <c r="SHR18" s="126"/>
      <c r="SHS18" s="126"/>
      <c r="SHT18" s="126"/>
      <c r="SHU18" s="126"/>
      <c r="SHV18" s="126"/>
      <c r="SHW18" s="126"/>
      <c r="SHX18" s="126"/>
      <c r="SHY18" s="126"/>
      <c r="SHZ18" s="126"/>
      <c r="SIA18" s="126"/>
      <c r="SIB18" s="126"/>
      <c r="SIC18" s="126"/>
      <c r="SID18" s="126"/>
      <c r="SIE18" s="126"/>
      <c r="SIF18" s="126"/>
      <c r="SIG18" s="126"/>
      <c r="SIH18" s="126"/>
      <c r="SII18" s="126"/>
      <c r="SIJ18" s="126"/>
      <c r="SIK18" s="126"/>
      <c r="SIL18" s="126"/>
      <c r="SIM18" s="126"/>
      <c r="SIN18" s="126"/>
      <c r="SIO18" s="126"/>
      <c r="SIP18" s="126"/>
      <c r="SIQ18" s="126"/>
      <c r="SIR18" s="126"/>
      <c r="SIS18" s="126"/>
      <c r="SIT18" s="126"/>
      <c r="SIU18" s="126"/>
      <c r="SIV18" s="126"/>
      <c r="SIW18" s="126"/>
      <c r="SIX18" s="126"/>
      <c r="SIY18" s="126"/>
      <c r="SIZ18" s="126"/>
      <c r="SJA18" s="126"/>
      <c r="SJB18" s="126"/>
      <c r="SJC18" s="126"/>
      <c r="SJD18" s="126"/>
      <c r="SJE18" s="126"/>
      <c r="SJF18" s="126"/>
      <c r="SJG18" s="126"/>
      <c r="SJH18" s="126"/>
      <c r="SJI18" s="126"/>
      <c r="SJJ18" s="126"/>
      <c r="SJK18" s="126"/>
      <c r="SJL18" s="126"/>
      <c r="SJM18" s="126"/>
      <c r="SJN18" s="126"/>
      <c r="SJO18" s="126"/>
      <c r="SJP18" s="126"/>
      <c r="SJQ18" s="126"/>
      <c r="SJR18" s="126"/>
      <c r="SJS18" s="126"/>
      <c r="SJT18" s="126"/>
      <c r="SJU18" s="126"/>
      <c r="SJV18" s="126"/>
      <c r="SJW18" s="126"/>
      <c r="SJX18" s="126"/>
      <c r="SJY18" s="126"/>
      <c r="SJZ18" s="126"/>
      <c r="SKA18" s="126"/>
      <c r="SKB18" s="126"/>
      <c r="SKC18" s="126"/>
      <c r="SKD18" s="126"/>
      <c r="SKE18" s="126"/>
      <c r="SKF18" s="126"/>
      <c r="SKG18" s="126"/>
      <c r="SKH18" s="126"/>
      <c r="SKI18" s="126"/>
      <c r="SKJ18" s="126"/>
      <c r="SKK18" s="126"/>
      <c r="SKL18" s="126"/>
      <c r="SKM18" s="126"/>
      <c r="SKN18" s="126"/>
      <c r="SKO18" s="126"/>
      <c r="SKP18" s="126"/>
      <c r="SKQ18" s="126"/>
      <c r="SKR18" s="126"/>
      <c r="SKS18" s="126"/>
      <c r="SKT18" s="126"/>
      <c r="SKU18" s="126"/>
      <c r="SKV18" s="126"/>
      <c r="SKW18" s="126"/>
      <c r="SKX18" s="126"/>
      <c r="SKY18" s="126"/>
      <c r="SKZ18" s="126"/>
      <c r="SLA18" s="126"/>
      <c r="SLB18" s="126"/>
      <c r="SLC18" s="126"/>
      <c r="SLD18" s="126"/>
      <c r="SLE18" s="126"/>
      <c r="SLF18" s="126"/>
      <c r="SLG18" s="126"/>
      <c r="SLH18" s="126"/>
      <c r="SLI18" s="126"/>
      <c r="SLJ18" s="126"/>
      <c r="SLK18" s="126"/>
      <c r="SLL18" s="126"/>
      <c r="SLM18" s="126"/>
      <c r="SLN18" s="126"/>
      <c r="SLO18" s="126"/>
      <c r="SLP18" s="126"/>
      <c r="SLQ18" s="126"/>
      <c r="SLR18" s="126"/>
      <c r="SLS18" s="126"/>
      <c r="SLT18" s="126"/>
      <c r="SLU18" s="126"/>
      <c r="SLV18" s="126"/>
      <c r="SLW18" s="126"/>
      <c r="SLX18" s="126"/>
      <c r="SLY18" s="126"/>
      <c r="SLZ18" s="126"/>
      <c r="SMA18" s="126"/>
      <c r="SMB18" s="126"/>
      <c r="SMC18" s="126"/>
      <c r="SMD18" s="126"/>
      <c r="SME18" s="126"/>
      <c r="SMF18" s="126"/>
      <c r="SMG18" s="126"/>
      <c r="SMH18" s="126"/>
      <c r="SMI18" s="126"/>
      <c r="SMJ18" s="126"/>
      <c r="SMK18" s="126"/>
      <c r="SML18" s="126"/>
      <c r="SMM18" s="126"/>
      <c r="SMN18" s="126"/>
      <c r="SMO18" s="126"/>
      <c r="SMP18" s="126"/>
      <c r="SMQ18" s="126"/>
      <c r="SMR18" s="126"/>
      <c r="SMS18" s="126"/>
      <c r="SMT18" s="126"/>
      <c r="SMU18" s="126"/>
      <c r="SMV18" s="126"/>
      <c r="SMW18" s="126"/>
      <c r="SMX18" s="126"/>
      <c r="SMY18" s="126"/>
      <c r="SMZ18" s="126"/>
      <c r="SNA18" s="126"/>
      <c r="SNB18" s="126"/>
      <c r="SNC18" s="126"/>
      <c r="SND18" s="126"/>
      <c r="SNE18" s="126"/>
      <c r="SNF18" s="126"/>
      <c r="SNG18" s="126"/>
      <c r="SNH18" s="126"/>
      <c r="SNI18" s="126"/>
      <c r="SNJ18" s="126"/>
      <c r="SNK18" s="126"/>
      <c r="SNL18" s="126"/>
      <c r="SNM18" s="126"/>
      <c r="SNN18" s="126"/>
      <c r="SNO18" s="126"/>
      <c r="SNP18" s="126"/>
      <c r="SNQ18" s="126"/>
      <c r="SNR18" s="126"/>
      <c r="SNS18" s="126"/>
      <c r="SNT18" s="126"/>
      <c r="SNU18" s="126"/>
      <c r="SNV18" s="126"/>
      <c r="SNW18" s="126"/>
      <c r="SNX18" s="126"/>
      <c r="SNY18" s="126"/>
      <c r="SNZ18" s="126"/>
      <c r="SOA18" s="126"/>
      <c r="SOB18" s="126"/>
      <c r="SOC18" s="126"/>
      <c r="SOD18" s="126"/>
      <c r="SOE18" s="126"/>
      <c r="SOF18" s="126"/>
      <c r="SOG18" s="126"/>
      <c r="SOH18" s="126"/>
      <c r="SOI18" s="126"/>
      <c r="SOJ18" s="126"/>
      <c r="SOK18" s="126"/>
      <c r="SOL18" s="126"/>
      <c r="SOM18" s="126"/>
      <c r="SON18" s="126"/>
      <c r="SOO18" s="126"/>
      <c r="SOP18" s="126"/>
      <c r="SOQ18" s="126"/>
      <c r="SOR18" s="126"/>
      <c r="SOS18" s="126"/>
      <c r="SOT18" s="126"/>
      <c r="SOU18" s="126"/>
      <c r="SOV18" s="126"/>
      <c r="SOW18" s="126"/>
      <c r="SOX18" s="126"/>
      <c r="SOY18" s="126"/>
      <c r="SOZ18" s="126"/>
      <c r="SPA18" s="126"/>
      <c r="SPB18" s="126"/>
      <c r="SPC18" s="126"/>
      <c r="SPD18" s="126"/>
      <c r="SPE18" s="126"/>
      <c r="SPF18" s="126"/>
      <c r="SPG18" s="126"/>
      <c r="SPH18" s="126"/>
      <c r="SPI18" s="126"/>
      <c r="SPJ18" s="126"/>
      <c r="SPK18" s="126"/>
      <c r="SPL18" s="126"/>
      <c r="SPM18" s="126"/>
      <c r="SPN18" s="126"/>
      <c r="SPO18" s="126"/>
      <c r="SPP18" s="126"/>
      <c r="SPQ18" s="126"/>
      <c r="SPR18" s="126"/>
      <c r="SPS18" s="126"/>
      <c r="SPT18" s="126"/>
      <c r="SPU18" s="126"/>
      <c r="SPV18" s="126"/>
      <c r="SPW18" s="126"/>
      <c r="SPX18" s="126"/>
      <c r="SPY18" s="126"/>
      <c r="SPZ18" s="126"/>
      <c r="SQA18" s="126"/>
      <c r="SQB18" s="126"/>
      <c r="SQC18" s="126"/>
      <c r="SQD18" s="126"/>
      <c r="SQE18" s="126"/>
      <c r="SQF18" s="126"/>
      <c r="SQG18" s="126"/>
      <c r="SQH18" s="126"/>
      <c r="SQI18" s="126"/>
      <c r="SQJ18" s="126"/>
      <c r="SQK18" s="126"/>
      <c r="SQL18" s="126"/>
      <c r="SQM18" s="126"/>
      <c r="SQN18" s="126"/>
      <c r="SQO18" s="126"/>
      <c r="SQP18" s="126"/>
      <c r="SQQ18" s="126"/>
      <c r="SQR18" s="126"/>
      <c r="SQS18" s="126"/>
      <c r="SQT18" s="126"/>
      <c r="SQU18" s="126"/>
      <c r="SQV18" s="126"/>
      <c r="SQW18" s="126"/>
      <c r="SQX18" s="126"/>
      <c r="SQY18" s="126"/>
      <c r="SQZ18" s="126"/>
      <c r="SRA18" s="126"/>
      <c r="SRB18" s="126"/>
      <c r="SRC18" s="126"/>
      <c r="SRD18" s="126"/>
      <c r="SRE18" s="126"/>
      <c r="SRF18" s="126"/>
      <c r="SRG18" s="126"/>
      <c r="SRH18" s="126"/>
      <c r="SRI18" s="126"/>
      <c r="SRJ18" s="126"/>
      <c r="SRK18" s="126"/>
      <c r="SRL18" s="126"/>
      <c r="SRM18" s="126"/>
      <c r="SRN18" s="126"/>
      <c r="SRO18" s="126"/>
      <c r="SRP18" s="126"/>
      <c r="SRQ18" s="126"/>
      <c r="SRR18" s="126"/>
      <c r="SRS18" s="126"/>
      <c r="SRT18" s="126"/>
      <c r="SRU18" s="126"/>
      <c r="SRV18" s="126"/>
      <c r="SRW18" s="126"/>
      <c r="SRX18" s="126"/>
      <c r="SRY18" s="126"/>
      <c r="SRZ18" s="126"/>
      <c r="SSA18" s="126"/>
      <c r="SSB18" s="126"/>
      <c r="SSC18" s="126"/>
      <c r="SSD18" s="126"/>
      <c r="SSE18" s="126"/>
      <c r="SSF18" s="126"/>
      <c r="SSG18" s="126"/>
      <c r="SSH18" s="126"/>
      <c r="SSI18" s="126"/>
      <c r="SSJ18" s="126"/>
      <c r="SSK18" s="126"/>
      <c r="SSL18" s="126"/>
      <c r="SSM18" s="126"/>
      <c r="SSN18" s="126"/>
      <c r="SSO18" s="126"/>
      <c r="SSP18" s="126"/>
      <c r="SSQ18" s="126"/>
      <c r="SSR18" s="126"/>
      <c r="SSS18" s="126"/>
      <c r="SST18" s="126"/>
      <c r="SSU18" s="126"/>
      <c r="SSV18" s="126"/>
      <c r="SSW18" s="126"/>
      <c r="SSX18" s="126"/>
      <c r="SSY18" s="126"/>
      <c r="SSZ18" s="126"/>
      <c r="STA18" s="126"/>
      <c r="STB18" s="126"/>
      <c r="STC18" s="126"/>
      <c r="STD18" s="126"/>
      <c r="STE18" s="126"/>
      <c r="STF18" s="126"/>
      <c r="STG18" s="126"/>
      <c r="STH18" s="126"/>
      <c r="STI18" s="126"/>
      <c r="STJ18" s="126"/>
      <c r="STK18" s="126"/>
      <c r="STL18" s="126"/>
      <c r="STM18" s="126"/>
      <c r="STN18" s="126"/>
      <c r="STO18" s="126"/>
      <c r="STP18" s="126"/>
      <c r="STQ18" s="126"/>
      <c r="STR18" s="126"/>
      <c r="STS18" s="126"/>
      <c r="STT18" s="126"/>
      <c r="STU18" s="126"/>
      <c r="STV18" s="126"/>
      <c r="STW18" s="126"/>
      <c r="STX18" s="126"/>
      <c r="STY18" s="126"/>
      <c r="STZ18" s="126"/>
      <c r="SUA18" s="126"/>
      <c r="SUB18" s="126"/>
      <c r="SUC18" s="126"/>
      <c r="SUD18" s="126"/>
      <c r="SUE18" s="126"/>
      <c r="SUF18" s="126"/>
      <c r="SUG18" s="126"/>
      <c r="SUH18" s="126"/>
      <c r="SUI18" s="126"/>
      <c r="SUJ18" s="126"/>
      <c r="SUK18" s="126"/>
      <c r="SUL18" s="126"/>
      <c r="SUM18" s="126"/>
      <c r="SUN18" s="126"/>
      <c r="SUO18" s="126"/>
      <c r="SUP18" s="126"/>
      <c r="SUQ18" s="126"/>
      <c r="SUR18" s="126"/>
      <c r="SUS18" s="126"/>
      <c r="SUT18" s="126"/>
      <c r="SUU18" s="126"/>
      <c r="SUV18" s="126"/>
      <c r="SUW18" s="126"/>
      <c r="SUX18" s="126"/>
      <c r="SUY18" s="126"/>
      <c r="SUZ18" s="126"/>
      <c r="SVA18" s="126"/>
      <c r="SVB18" s="126"/>
      <c r="SVC18" s="126"/>
      <c r="SVD18" s="126"/>
      <c r="SVE18" s="126"/>
      <c r="SVF18" s="126"/>
      <c r="SVG18" s="126"/>
      <c r="SVH18" s="126"/>
      <c r="SVI18" s="126"/>
      <c r="SVJ18" s="126"/>
      <c r="SVK18" s="126"/>
      <c r="SVL18" s="126"/>
      <c r="SVM18" s="126"/>
      <c r="SVN18" s="126"/>
      <c r="SVO18" s="126"/>
      <c r="SVP18" s="126"/>
      <c r="SVQ18" s="126"/>
      <c r="SVR18" s="126"/>
      <c r="SVS18" s="126"/>
      <c r="SVT18" s="126"/>
      <c r="SVU18" s="126"/>
      <c r="SVV18" s="126"/>
      <c r="SVW18" s="126"/>
      <c r="SVX18" s="126"/>
      <c r="SVY18" s="126"/>
      <c r="SVZ18" s="126"/>
      <c r="SWA18" s="126"/>
      <c r="SWB18" s="126"/>
      <c r="SWC18" s="126"/>
      <c r="SWD18" s="126"/>
      <c r="SWE18" s="126"/>
      <c r="SWF18" s="126"/>
      <c r="SWG18" s="126"/>
      <c r="SWH18" s="126"/>
      <c r="SWI18" s="126"/>
      <c r="SWJ18" s="126"/>
      <c r="SWK18" s="126"/>
      <c r="SWL18" s="126"/>
      <c r="SWM18" s="126"/>
      <c r="SWN18" s="126"/>
      <c r="SWO18" s="126"/>
      <c r="SWP18" s="126"/>
      <c r="SWQ18" s="126"/>
      <c r="SWR18" s="126"/>
      <c r="SWS18" s="126"/>
      <c r="SWT18" s="126"/>
      <c r="SWU18" s="126"/>
      <c r="SWV18" s="126"/>
      <c r="SWW18" s="126"/>
      <c r="SWX18" s="126"/>
      <c r="SWY18" s="126"/>
      <c r="SWZ18" s="126"/>
      <c r="SXA18" s="126"/>
      <c r="SXB18" s="126"/>
      <c r="SXC18" s="126"/>
      <c r="SXD18" s="126"/>
      <c r="SXE18" s="126"/>
      <c r="SXF18" s="126"/>
      <c r="SXG18" s="126"/>
      <c r="SXH18" s="126"/>
      <c r="SXI18" s="126"/>
      <c r="SXJ18" s="126"/>
      <c r="SXK18" s="126"/>
      <c r="SXL18" s="126"/>
      <c r="SXM18" s="126"/>
      <c r="SXN18" s="126"/>
      <c r="SXO18" s="126"/>
      <c r="SXP18" s="126"/>
      <c r="SXQ18" s="126"/>
      <c r="SXR18" s="126"/>
      <c r="SXS18" s="126"/>
      <c r="SXT18" s="126"/>
      <c r="SXU18" s="126"/>
      <c r="SXV18" s="126"/>
      <c r="SXW18" s="126"/>
      <c r="SXX18" s="126"/>
      <c r="SXY18" s="126"/>
      <c r="SXZ18" s="126"/>
      <c r="SYA18" s="126"/>
      <c r="SYB18" s="126"/>
      <c r="SYC18" s="126"/>
      <c r="SYD18" s="126"/>
      <c r="SYE18" s="126"/>
      <c r="SYF18" s="126"/>
      <c r="SYG18" s="126"/>
      <c r="SYH18" s="126"/>
      <c r="SYI18" s="126"/>
      <c r="SYJ18" s="126"/>
      <c r="SYK18" s="126"/>
      <c r="SYL18" s="126"/>
      <c r="SYM18" s="126"/>
      <c r="SYN18" s="126"/>
      <c r="SYO18" s="126"/>
      <c r="SYP18" s="126"/>
      <c r="SYQ18" s="126"/>
      <c r="SYR18" s="126"/>
      <c r="SYS18" s="126"/>
      <c r="SYT18" s="126"/>
      <c r="SYU18" s="126"/>
      <c r="SYV18" s="126"/>
      <c r="SYW18" s="126"/>
      <c r="SYX18" s="126"/>
      <c r="SYY18" s="126"/>
      <c r="SYZ18" s="126"/>
      <c r="SZA18" s="126"/>
      <c r="SZB18" s="126"/>
      <c r="SZC18" s="126"/>
      <c r="SZD18" s="126"/>
      <c r="SZE18" s="126"/>
      <c r="SZF18" s="126"/>
      <c r="SZG18" s="126"/>
      <c r="SZH18" s="126"/>
      <c r="SZI18" s="126"/>
      <c r="SZJ18" s="126"/>
      <c r="SZK18" s="126"/>
      <c r="SZL18" s="126"/>
      <c r="SZM18" s="126"/>
      <c r="SZN18" s="126"/>
      <c r="SZO18" s="126"/>
      <c r="SZP18" s="126"/>
      <c r="SZQ18" s="126"/>
      <c r="SZR18" s="126"/>
      <c r="SZS18" s="126"/>
      <c r="SZT18" s="126"/>
      <c r="SZU18" s="126"/>
      <c r="SZV18" s="126"/>
      <c r="SZW18" s="126"/>
      <c r="SZX18" s="126"/>
      <c r="SZY18" s="126"/>
      <c r="SZZ18" s="126"/>
      <c r="TAA18" s="126"/>
      <c r="TAB18" s="126"/>
      <c r="TAC18" s="126"/>
      <c r="TAD18" s="126"/>
      <c r="TAE18" s="126"/>
      <c r="TAF18" s="126"/>
      <c r="TAG18" s="126"/>
      <c r="TAH18" s="126"/>
      <c r="TAI18" s="126"/>
      <c r="TAJ18" s="126"/>
      <c r="TAK18" s="126"/>
      <c r="TAL18" s="126"/>
      <c r="TAM18" s="126"/>
      <c r="TAN18" s="126"/>
      <c r="TAO18" s="126"/>
      <c r="TAP18" s="126"/>
      <c r="TAQ18" s="126"/>
      <c r="TAR18" s="126"/>
      <c r="TAS18" s="126"/>
      <c r="TAT18" s="126"/>
      <c r="TAU18" s="126"/>
      <c r="TAV18" s="126"/>
      <c r="TAW18" s="126"/>
      <c r="TAX18" s="126"/>
      <c r="TAY18" s="126"/>
      <c r="TAZ18" s="126"/>
      <c r="TBA18" s="126"/>
      <c r="TBB18" s="126"/>
      <c r="TBC18" s="126"/>
      <c r="TBD18" s="126"/>
      <c r="TBE18" s="126"/>
      <c r="TBF18" s="126"/>
      <c r="TBG18" s="126"/>
      <c r="TBH18" s="126"/>
      <c r="TBI18" s="126"/>
      <c r="TBJ18" s="126"/>
      <c r="TBK18" s="126"/>
      <c r="TBL18" s="126"/>
      <c r="TBM18" s="126"/>
      <c r="TBN18" s="126"/>
      <c r="TBO18" s="126"/>
      <c r="TBP18" s="126"/>
      <c r="TBQ18" s="126"/>
      <c r="TBR18" s="126"/>
      <c r="TBS18" s="126"/>
      <c r="TBT18" s="126"/>
      <c r="TBU18" s="126"/>
      <c r="TBV18" s="126"/>
      <c r="TBW18" s="126"/>
      <c r="TBX18" s="126"/>
      <c r="TBY18" s="126"/>
      <c r="TBZ18" s="126"/>
      <c r="TCA18" s="126"/>
      <c r="TCB18" s="126"/>
      <c r="TCC18" s="126"/>
      <c r="TCD18" s="126"/>
      <c r="TCE18" s="126"/>
      <c r="TCF18" s="126"/>
      <c r="TCG18" s="126"/>
      <c r="TCH18" s="126"/>
      <c r="TCI18" s="126"/>
      <c r="TCJ18" s="126"/>
      <c r="TCK18" s="126"/>
      <c r="TCL18" s="126"/>
      <c r="TCM18" s="126"/>
      <c r="TCN18" s="126"/>
      <c r="TCO18" s="126"/>
      <c r="TCP18" s="126"/>
      <c r="TCQ18" s="126"/>
      <c r="TCR18" s="126"/>
      <c r="TCS18" s="126"/>
      <c r="TCT18" s="126"/>
      <c r="TCU18" s="126"/>
      <c r="TCV18" s="126"/>
      <c r="TCW18" s="126"/>
      <c r="TCX18" s="126"/>
      <c r="TCY18" s="126"/>
      <c r="TCZ18" s="126"/>
      <c r="TDA18" s="126"/>
      <c r="TDB18" s="126"/>
      <c r="TDC18" s="126"/>
      <c r="TDD18" s="126"/>
      <c r="TDE18" s="126"/>
      <c r="TDF18" s="126"/>
      <c r="TDG18" s="126"/>
      <c r="TDH18" s="126"/>
      <c r="TDI18" s="126"/>
      <c r="TDJ18" s="126"/>
      <c r="TDK18" s="126"/>
      <c r="TDL18" s="126"/>
      <c r="TDM18" s="126"/>
      <c r="TDN18" s="126"/>
      <c r="TDO18" s="126"/>
      <c r="TDP18" s="126"/>
      <c r="TDQ18" s="126"/>
      <c r="TDR18" s="126"/>
      <c r="TDS18" s="126"/>
      <c r="TDT18" s="126"/>
      <c r="TDU18" s="126"/>
      <c r="TDV18" s="126"/>
      <c r="TDW18" s="126"/>
      <c r="TDX18" s="126"/>
      <c r="TDY18" s="126"/>
      <c r="TDZ18" s="126"/>
      <c r="TEA18" s="126"/>
      <c r="TEB18" s="126"/>
      <c r="TEC18" s="126"/>
      <c r="TED18" s="126"/>
      <c r="TEE18" s="126"/>
      <c r="TEF18" s="126"/>
      <c r="TEG18" s="126"/>
      <c r="TEH18" s="126"/>
      <c r="TEI18" s="126"/>
      <c r="TEJ18" s="126"/>
      <c r="TEK18" s="126"/>
      <c r="TEL18" s="126"/>
      <c r="TEM18" s="126"/>
      <c r="TEN18" s="126"/>
      <c r="TEO18" s="126"/>
      <c r="TEP18" s="126"/>
      <c r="TEQ18" s="126"/>
      <c r="TER18" s="126"/>
      <c r="TES18" s="126"/>
      <c r="TET18" s="126"/>
      <c r="TEU18" s="126"/>
      <c r="TEV18" s="126"/>
      <c r="TEW18" s="126"/>
      <c r="TEX18" s="126"/>
      <c r="TEY18" s="126"/>
      <c r="TEZ18" s="126"/>
      <c r="TFA18" s="126"/>
      <c r="TFB18" s="126"/>
      <c r="TFC18" s="126"/>
      <c r="TFD18" s="126"/>
      <c r="TFE18" s="126"/>
      <c r="TFF18" s="126"/>
      <c r="TFG18" s="126"/>
      <c r="TFH18" s="126"/>
      <c r="TFI18" s="126"/>
      <c r="TFJ18" s="126"/>
      <c r="TFK18" s="126"/>
      <c r="TFL18" s="126"/>
      <c r="TFM18" s="126"/>
      <c r="TFN18" s="126"/>
      <c r="TFO18" s="126"/>
      <c r="TFP18" s="126"/>
      <c r="TFQ18" s="126"/>
      <c r="TFR18" s="126"/>
      <c r="TFS18" s="126"/>
      <c r="TFT18" s="126"/>
      <c r="TFU18" s="126"/>
      <c r="TFV18" s="126"/>
      <c r="TFW18" s="126"/>
      <c r="TFX18" s="126"/>
      <c r="TFY18" s="126"/>
      <c r="TFZ18" s="126"/>
      <c r="TGA18" s="126"/>
      <c r="TGB18" s="126"/>
      <c r="TGC18" s="126"/>
      <c r="TGD18" s="126"/>
      <c r="TGE18" s="126"/>
      <c r="TGF18" s="126"/>
      <c r="TGG18" s="126"/>
      <c r="TGH18" s="126"/>
      <c r="TGI18" s="126"/>
      <c r="TGJ18" s="126"/>
      <c r="TGK18" s="126"/>
      <c r="TGL18" s="126"/>
      <c r="TGM18" s="126"/>
      <c r="TGN18" s="126"/>
      <c r="TGO18" s="126"/>
      <c r="TGP18" s="126"/>
      <c r="TGQ18" s="126"/>
      <c r="TGR18" s="126"/>
      <c r="TGS18" s="126"/>
      <c r="TGT18" s="126"/>
      <c r="TGU18" s="126"/>
      <c r="TGV18" s="126"/>
      <c r="TGW18" s="126"/>
      <c r="TGX18" s="126"/>
      <c r="TGY18" s="126"/>
      <c r="TGZ18" s="126"/>
      <c r="THA18" s="126"/>
      <c r="THB18" s="126"/>
      <c r="THC18" s="126"/>
      <c r="THD18" s="126"/>
      <c r="THE18" s="126"/>
      <c r="THF18" s="126"/>
      <c r="THG18" s="126"/>
      <c r="THH18" s="126"/>
      <c r="THI18" s="126"/>
      <c r="THJ18" s="126"/>
      <c r="THK18" s="126"/>
      <c r="THL18" s="126"/>
      <c r="THM18" s="126"/>
      <c r="THN18" s="126"/>
      <c r="THO18" s="126"/>
      <c r="THP18" s="126"/>
      <c r="THQ18" s="126"/>
      <c r="THR18" s="126"/>
      <c r="THS18" s="126"/>
      <c r="THT18" s="126"/>
      <c r="THU18" s="126"/>
      <c r="THV18" s="126"/>
      <c r="THW18" s="126"/>
      <c r="THX18" s="126"/>
      <c r="THY18" s="126"/>
      <c r="THZ18" s="126"/>
      <c r="TIA18" s="126"/>
      <c r="TIB18" s="126"/>
      <c r="TIC18" s="126"/>
      <c r="TID18" s="126"/>
      <c r="TIE18" s="126"/>
      <c r="TIF18" s="126"/>
      <c r="TIG18" s="126"/>
      <c r="TIH18" s="126"/>
      <c r="TII18" s="126"/>
      <c r="TIJ18" s="126"/>
      <c r="TIK18" s="126"/>
      <c r="TIL18" s="126"/>
      <c r="TIM18" s="126"/>
      <c r="TIN18" s="126"/>
      <c r="TIO18" s="126"/>
      <c r="TIP18" s="126"/>
      <c r="TIQ18" s="126"/>
      <c r="TIR18" s="126"/>
      <c r="TIS18" s="126"/>
      <c r="TIT18" s="126"/>
      <c r="TIU18" s="126"/>
      <c r="TIV18" s="126"/>
      <c r="TIW18" s="126"/>
      <c r="TIX18" s="126"/>
      <c r="TIY18" s="126"/>
      <c r="TIZ18" s="126"/>
      <c r="TJA18" s="126"/>
      <c r="TJB18" s="126"/>
      <c r="TJC18" s="126"/>
      <c r="TJD18" s="126"/>
      <c r="TJE18" s="126"/>
      <c r="TJF18" s="126"/>
      <c r="TJG18" s="126"/>
      <c r="TJH18" s="126"/>
      <c r="TJI18" s="126"/>
      <c r="TJJ18" s="126"/>
      <c r="TJK18" s="126"/>
      <c r="TJL18" s="126"/>
      <c r="TJM18" s="126"/>
      <c r="TJN18" s="126"/>
      <c r="TJO18" s="126"/>
      <c r="TJP18" s="126"/>
      <c r="TJQ18" s="126"/>
      <c r="TJR18" s="126"/>
      <c r="TJS18" s="126"/>
      <c r="TJT18" s="126"/>
      <c r="TJU18" s="126"/>
      <c r="TJV18" s="126"/>
      <c r="TJW18" s="126"/>
      <c r="TJX18" s="126"/>
      <c r="TJY18" s="126"/>
      <c r="TJZ18" s="126"/>
      <c r="TKA18" s="126"/>
      <c r="TKB18" s="126"/>
      <c r="TKC18" s="126"/>
      <c r="TKD18" s="126"/>
      <c r="TKE18" s="126"/>
      <c r="TKF18" s="126"/>
      <c r="TKG18" s="126"/>
      <c r="TKH18" s="126"/>
      <c r="TKI18" s="126"/>
      <c r="TKJ18" s="126"/>
      <c r="TKK18" s="126"/>
      <c r="TKL18" s="126"/>
      <c r="TKM18" s="126"/>
      <c r="TKN18" s="126"/>
      <c r="TKO18" s="126"/>
      <c r="TKP18" s="126"/>
      <c r="TKQ18" s="126"/>
      <c r="TKR18" s="126"/>
      <c r="TKS18" s="126"/>
      <c r="TKT18" s="126"/>
      <c r="TKU18" s="126"/>
      <c r="TKV18" s="126"/>
      <c r="TKW18" s="126"/>
      <c r="TKX18" s="126"/>
      <c r="TKY18" s="126"/>
      <c r="TKZ18" s="126"/>
      <c r="TLA18" s="126"/>
      <c r="TLB18" s="126"/>
      <c r="TLC18" s="126"/>
      <c r="TLD18" s="126"/>
      <c r="TLE18" s="126"/>
      <c r="TLF18" s="126"/>
      <c r="TLG18" s="126"/>
      <c r="TLH18" s="126"/>
      <c r="TLI18" s="126"/>
      <c r="TLJ18" s="126"/>
      <c r="TLK18" s="126"/>
      <c r="TLL18" s="126"/>
      <c r="TLM18" s="126"/>
      <c r="TLN18" s="126"/>
      <c r="TLO18" s="126"/>
      <c r="TLP18" s="126"/>
      <c r="TLQ18" s="126"/>
      <c r="TLR18" s="126"/>
      <c r="TLS18" s="126"/>
      <c r="TLT18" s="126"/>
      <c r="TLU18" s="126"/>
      <c r="TLV18" s="126"/>
      <c r="TLW18" s="126"/>
      <c r="TLX18" s="126"/>
      <c r="TLY18" s="126"/>
      <c r="TLZ18" s="126"/>
      <c r="TMA18" s="126"/>
      <c r="TMB18" s="126"/>
      <c r="TMC18" s="126"/>
      <c r="TMD18" s="126"/>
      <c r="TME18" s="126"/>
      <c r="TMF18" s="126"/>
      <c r="TMG18" s="126"/>
      <c r="TMH18" s="126"/>
      <c r="TMI18" s="126"/>
      <c r="TMJ18" s="126"/>
      <c r="TMK18" s="126"/>
      <c r="TML18" s="126"/>
      <c r="TMM18" s="126"/>
      <c r="TMN18" s="126"/>
      <c r="TMO18" s="126"/>
      <c r="TMP18" s="126"/>
      <c r="TMQ18" s="126"/>
      <c r="TMR18" s="126"/>
      <c r="TMS18" s="126"/>
      <c r="TMT18" s="126"/>
      <c r="TMU18" s="126"/>
      <c r="TMV18" s="126"/>
      <c r="TMW18" s="126"/>
      <c r="TMX18" s="126"/>
      <c r="TMY18" s="126"/>
      <c r="TMZ18" s="126"/>
      <c r="TNA18" s="126"/>
      <c r="TNB18" s="126"/>
      <c r="TNC18" s="126"/>
      <c r="TND18" s="126"/>
      <c r="TNE18" s="126"/>
      <c r="TNF18" s="126"/>
      <c r="TNG18" s="126"/>
      <c r="TNH18" s="126"/>
      <c r="TNI18" s="126"/>
      <c r="TNJ18" s="126"/>
      <c r="TNK18" s="126"/>
      <c r="TNL18" s="126"/>
      <c r="TNM18" s="126"/>
      <c r="TNN18" s="126"/>
      <c r="TNO18" s="126"/>
      <c r="TNP18" s="126"/>
      <c r="TNQ18" s="126"/>
      <c r="TNR18" s="126"/>
      <c r="TNS18" s="126"/>
      <c r="TNT18" s="126"/>
      <c r="TNU18" s="126"/>
      <c r="TNV18" s="126"/>
      <c r="TNW18" s="126"/>
      <c r="TNX18" s="126"/>
      <c r="TNY18" s="126"/>
      <c r="TNZ18" s="126"/>
      <c r="TOA18" s="126"/>
      <c r="TOB18" s="126"/>
      <c r="TOC18" s="126"/>
      <c r="TOD18" s="126"/>
      <c r="TOE18" s="126"/>
      <c r="TOF18" s="126"/>
      <c r="TOG18" s="126"/>
      <c r="TOH18" s="126"/>
      <c r="TOI18" s="126"/>
      <c r="TOJ18" s="126"/>
      <c r="TOK18" s="126"/>
      <c r="TOL18" s="126"/>
      <c r="TOM18" s="126"/>
      <c r="TON18" s="126"/>
      <c r="TOO18" s="126"/>
      <c r="TOP18" s="126"/>
      <c r="TOQ18" s="126"/>
      <c r="TOR18" s="126"/>
      <c r="TOS18" s="126"/>
      <c r="TOT18" s="126"/>
      <c r="TOU18" s="126"/>
      <c r="TOV18" s="126"/>
      <c r="TOW18" s="126"/>
      <c r="TOX18" s="126"/>
      <c r="TOY18" s="126"/>
      <c r="TOZ18" s="126"/>
      <c r="TPA18" s="126"/>
      <c r="TPB18" s="126"/>
      <c r="TPC18" s="126"/>
      <c r="TPD18" s="126"/>
      <c r="TPE18" s="126"/>
      <c r="TPF18" s="126"/>
      <c r="TPG18" s="126"/>
      <c r="TPH18" s="126"/>
      <c r="TPI18" s="126"/>
      <c r="TPJ18" s="126"/>
      <c r="TPK18" s="126"/>
      <c r="TPL18" s="126"/>
      <c r="TPM18" s="126"/>
      <c r="TPN18" s="126"/>
      <c r="TPO18" s="126"/>
      <c r="TPP18" s="126"/>
      <c r="TPQ18" s="126"/>
      <c r="TPR18" s="126"/>
      <c r="TPS18" s="126"/>
      <c r="TPT18" s="126"/>
      <c r="TPU18" s="126"/>
      <c r="TPV18" s="126"/>
      <c r="TPW18" s="126"/>
      <c r="TPX18" s="126"/>
      <c r="TPY18" s="126"/>
      <c r="TPZ18" s="126"/>
      <c r="TQA18" s="126"/>
      <c r="TQB18" s="126"/>
      <c r="TQC18" s="126"/>
      <c r="TQD18" s="126"/>
      <c r="TQE18" s="126"/>
      <c r="TQF18" s="126"/>
      <c r="TQG18" s="126"/>
      <c r="TQH18" s="126"/>
      <c r="TQI18" s="126"/>
      <c r="TQJ18" s="126"/>
      <c r="TQK18" s="126"/>
      <c r="TQL18" s="126"/>
      <c r="TQM18" s="126"/>
      <c r="TQN18" s="126"/>
      <c r="TQO18" s="126"/>
      <c r="TQP18" s="126"/>
      <c r="TQQ18" s="126"/>
      <c r="TQR18" s="126"/>
      <c r="TQS18" s="126"/>
      <c r="TQT18" s="126"/>
      <c r="TQU18" s="126"/>
      <c r="TQV18" s="126"/>
      <c r="TQW18" s="126"/>
      <c r="TQX18" s="126"/>
      <c r="TQY18" s="126"/>
      <c r="TQZ18" s="126"/>
      <c r="TRA18" s="126"/>
      <c r="TRB18" s="126"/>
      <c r="TRC18" s="126"/>
      <c r="TRD18" s="126"/>
      <c r="TRE18" s="126"/>
      <c r="TRF18" s="126"/>
      <c r="TRG18" s="126"/>
      <c r="TRH18" s="126"/>
      <c r="TRI18" s="126"/>
      <c r="TRJ18" s="126"/>
      <c r="TRK18" s="126"/>
      <c r="TRL18" s="126"/>
      <c r="TRM18" s="126"/>
      <c r="TRN18" s="126"/>
      <c r="TRO18" s="126"/>
      <c r="TRP18" s="126"/>
      <c r="TRQ18" s="126"/>
      <c r="TRR18" s="126"/>
      <c r="TRS18" s="126"/>
      <c r="TRT18" s="126"/>
      <c r="TRU18" s="126"/>
      <c r="TRV18" s="126"/>
      <c r="TRW18" s="126"/>
      <c r="TRX18" s="126"/>
      <c r="TRY18" s="126"/>
      <c r="TRZ18" s="126"/>
      <c r="TSA18" s="126"/>
      <c r="TSB18" s="126"/>
      <c r="TSC18" s="126"/>
      <c r="TSD18" s="126"/>
      <c r="TSE18" s="126"/>
      <c r="TSF18" s="126"/>
      <c r="TSG18" s="126"/>
      <c r="TSH18" s="126"/>
      <c r="TSI18" s="126"/>
      <c r="TSJ18" s="126"/>
      <c r="TSK18" s="126"/>
      <c r="TSL18" s="126"/>
      <c r="TSM18" s="126"/>
      <c r="TSN18" s="126"/>
      <c r="TSO18" s="126"/>
      <c r="TSP18" s="126"/>
      <c r="TSQ18" s="126"/>
      <c r="TSR18" s="126"/>
      <c r="TSS18" s="126"/>
      <c r="TST18" s="126"/>
      <c r="TSU18" s="126"/>
      <c r="TSV18" s="126"/>
      <c r="TSW18" s="126"/>
      <c r="TSX18" s="126"/>
      <c r="TSY18" s="126"/>
      <c r="TSZ18" s="126"/>
      <c r="TTA18" s="126"/>
      <c r="TTB18" s="126"/>
      <c r="TTC18" s="126"/>
      <c r="TTD18" s="126"/>
      <c r="TTE18" s="126"/>
      <c r="TTF18" s="126"/>
      <c r="TTG18" s="126"/>
      <c r="TTH18" s="126"/>
      <c r="TTI18" s="126"/>
      <c r="TTJ18" s="126"/>
      <c r="TTK18" s="126"/>
      <c r="TTL18" s="126"/>
      <c r="TTM18" s="126"/>
      <c r="TTN18" s="126"/>
      <c r="TTO18" s="126"/>
      <c r="TTP18" s="126"/>
      <c r="TTQ18" s="126"/>
      <c r="TTR18" s="126"/>
      <c r="TTS18" s="126"/>
      <c r="TTT18" s="126"/>
      <c r="TTU18" s="126"/>
      <c r="TTV18" s="126"/>
      <c r="TTW18" s="126"/>
      <c r="TTX18" s="126"/>
      <c r="TTY18" s="126"/>
      <c r="TTZ18" s="126"/>
      <c r="TUA18" s="126"/>
      <c r="TUB18" s="126"/>
      <c r="TUC18" s="126"/>
      <c r="TUD18" s="126"/>
      <c r="TUE18" s="126"/>
      <c r="TUF18" s="126"/>
      <c r="TUG18" s="126"/>
      <c r="TUH18" s="126"/>
      <c r="TUI18" s="126"/>
      <c r="TUJ18" s="126"/>
      <c r="TUK18" s="126"/>
      <c r="TUL18" s="126"/>
      <c r="TUM18" s="126"/>
      <c r="TUN18" s="126"/>
      <c r="TUO18" s="126"/>
      <c r="TUP18" s="126"/>
      <c r="TUQ18" s="126"/>
      <c r="TUR18" s="126"/>
      <c r="TUS18" s="126"/>
      <c r="TUT18" s="126"/>
      <c r="TUU18" s="126"/>
      <c r="TUV18" s="126"/>
      <c r="TUW18" s="126"/>
      <c r="TUX18" s="126"/>
      <c r="TUY18" s="126"/>
      <c r="TUZ18" s="126"/>
      <c r="TVA18" s="126"/>
      <c r="TVB18" s="126"/>
      <c r="TVC18" s="126"/>
      <c r="TVD18" s="126"/>
      <c r="TVE18" s="126"/>
      <c r="TVF18" s="126"/>
      <c r="TVG18" s="126"/>
      <c r="TVH18" s="126"/>
      <c r="TVI18" s="126"/>
      <c r="TVJ18" s="126"/>
      <c r="TVK18" s="126"/>
      <c r="TVL18" s="126"/>
      <c r="TVM18" s="126"/>
      <c r="TVN18" s="126"/>
      <c r="TVO18" s="126"/>
      <c r="TVP18" s="126"/>
      <c r="TVQ18" s="126"/>
      <c r="TVR18" s="126"/>
      <c r="TVS18" s="126"/>
      <c r="TVT18" s="126"/>
      <c r="TVU18" s="126"/>
      <c r="TVV18" s="126"/>
      <c r="TVW18" s="126"/>
      <c r="TVX18" s="126"/>
      <c r="TVY18" s="126"/>
      <c r="TVZ18" s="126"/>
      <c r="TWA18" s="126"/>
      <c r="TWB18" s="126"/>
      <c r="TWC18" s="126"/>
      <c r="TWD18" s="126"/>
      <c r="TWE18" s="126"/>
      <c r="TWF18" s="126"/>
      <c r="TWG18" s="126"/>
      <c r="TWH18" s="126"/>
      <c r="TWI18" s="126"/>
      <c r="TWJ18" s="126"/>
      <c r="TWK18" s="126"/>
      <c r="TWL18" s="126"/>
      <c r="TWM18" s="126"/>
      <c r="TWN18" s="126"/>
      <c r="TWO18" s="126"/>
      <c r="TWP18" s="126"/>
      <c r="TWQ18" s="126"/>
      <c r="TWR18" s="126"/>
      <c r="TWS18" s="126"/>
      <c r="TWT18" s="126"/>
      <c r="TWU18" s="126"/>
      <c r="TWV18" s="126"/>
      <c r="TWW18" s="126"/>
      <c r="TWX18" s="126"/>
      <c r="TWY18" s="126"/>
      <c r="TWZ18" s="126"/>
      <c r="TXA18" s="126"/>
      <c r="TXB18" s="126"/>
      <c r="TXC18" s="126"/>
      <c r="TXD18" s="126"/>
      <c r="TXE18" s="126"/>
      <c r="TXF18" s="126"/>
      <c r="TXG18" s="126"/>
      <c r="TXH18" s="126"/>
      <c r="TXI18" s="126"/>
      <c r="TXJ18" s="126"/>
      <c r="TXK18" s="126"/>
      <c r="TXL18" s="126"/>
      <c r="TXM18" s="126"/>
      <c r="TXN18" s="126"/>
      <c r="TXO18" s="126"/>
      <c r="TXP18" s="126"/>
      <c r="TXQ18" s="126"/>
      <c r="TXR18" s="126"/>
      <c r="TXS18" s="126"/>
      <c r="TXT18" s="126"/>
      <c r="TXU18" s="126"/>
      <c r="TXV18" s="126"/>
      <c r="TXW18" s="126"/>
      <c r="TXX18" s="126"/>
      <c r="TXY18" s="126"/>
      <c r="TXZ18" s="126"/>
      <c r="TYA18" s="126"/>
      <c r="TYB18" s="126"/>
      <c r="TYC18" s="126"/>
      <c r="TYD18" s="126"/>
      <c r="TYE18" s="126"/>
      <c r="TYF18" s="126"/>
      <c r="TYG18" s="126"/>
      <c r="TYH18" s="126"/>
      <c r="TYI18" s="126"/>
      <c r="TYJ18" s="126"/>
      <c r="TYK18" s="126"/>
      <c r="TYL18" s="126"/>
      <c r="TYM18" s="126"/>
      <c r="TYN18" s="126"/>
      <c r="TYO18" s="126"/>
      <c r="TYP18" s="126"/>
      <c r="TYQ18" s="126"/>
      <c r="TYR18" s="126"/>
      <c r="TYS18" s="126"/>
      <c r="TYT18" s="126"/>
      <c r="TYU18" s="126"/>
      <c r="TYV18" s="126"/>
      <c r="TYW18" s="126"/>
      <c r="TYX18" s="126"/>
      <c r="TYY18" s="126"/>
      <c r="TYZ18" s="126"/>
      <c r="TZA18" s="126"/>
      <c r="TZB18" s="126"/>
      <c r="TZC18" s="126"/>
      <c r="TZD18" s="126"/>
      <c r="TZE18" s="126"/>
      <c r="TZF18" s="126"/>
      <c r="TZG18" s="126"/>
      <c r="TZH18" s="126"/>
      <c r="TZI18" s="126"/>
      <c r="TZJ18" s="126"/>
      <c r="TZK18" s="126"/>
      <c r="TZL18" s="126"/>
      <c r="TZM18" s="126"/>
      <c r="TZN18" s="126"/>
      <c r="TZO18" s="126"/>
      <c r="TZP18" s="126"/>
      <c r="TZQ18" s="126"/>
      <c r="TZR18" s="126"/>
      <c r="TZS18" s="126"/>
      <c r="TZT18" s="126"/>
      <c r="TZU18" s="126"/>
      <c r="TZV18" s="126"/>
      <c r="TZW18" s="126"/>
      <c r="TZX18" s="126"/>
      <c r="TZY18" s="126"/>
      <c r="TZZ18" s="126"/>
      <c r="UAA18" s="126"/>
      <c r="UAB18" s="126"/>
      <c r="UAC18" s="126"/>
      <c r="UAD18" s="126"/>
      <c r="UAE18" s="126"/>
      <c r="UAF18" s="126"/>
      <c r="UAG18" s="126"/>
      <c r="UAH18" s="126"/>
      <c r="UAI18" s="126"/>
      <c r="UAJ18" s="126"/>
      <c r="UAK18" s="126"/>
      <c r="UAL18" s="126"/>
      <c r="UAM18" s="126"/>
      <c r="UAN18" s="126"/>
      <c r="UAO18" s="126"/>
      <c r="UAP18" s="126"/>
      <c r="UAQ18" s="126"/>
      <c r="UAR18" s="126"/>
      <c r="UAS18" s="126"/>
      <c r="UAT18" s="126"/>
      <c r="UAU18" s="126"/>
      <c r="UAV18" s="126"/>
      <c r="UAW18" s="126"/>
      <c r="UAX18" s="126"/>
      <c r="UAY18" s="126"/>
      <c r="UAZ18" s="126"/>
      <c r="UBA18" s="126"/>
      <c r="UBB18" s="126"/>
      <c r="UBC18" s="126"/>
      <c r="UBD18" s="126"/>
      <c r="UBE18" s="126"/>
      <c r="UBF18" s="126"/>
      <c r="UBG18" s="126"/>
      <c r="UBH18" s="126"/>
      <c r="UBI18" s="126"/>
      <c r="UBJ18" s="126"/>
      <c r="UBK18" s="126"/>
      <c r="UBL18" s="126"/>
      <c r="UBM18" s="126"/>
      <c r="UBN18" s="126"/>
      <c r="UBO18" s="126"/>
      <c r="UBP18" s="126"/>
      <c r="UBQ18" s="126"/>
      <c r="UBR18" s="126"/>
      <c r="UBS18" s="126"/>
      <c r="UBT18" s="126"/>
      <c r="UBU18" s="126"/>
      <c r="UBV18" s="126"/>
      <c r="UBW18" s="126"/>
      <c r="UBX18" s="126"/>
      <c r="UBY18" s="126"/>
      <c r="UBZ18" s="126"/>
      <c r="UCA18" s="126"/>
      <c r="UCB18" s="126"/>
      <c r="UCC18" s="126"/>
      <c r="UCD18" s="126"/>
      <c r="UCE18" s="126"/>
      <c r="UCF18" s="126"/>
      <c r="UCG18" s="126"/>
      <c r="UCH18" s="126"/>
      <c r="UCI18" s="126"/>
      <c r="UCJ18" s="126"/>
      <c r="UCK18" s="126"/>
      <c r="UCL18" s="126"/>
      <c r="UCM18" s="126"/>
      <c r="UCN18" s="126"/>
      <c r="UCO18" s="126"/>
      <c r="UCP18" s="126"/>
      <c r="UCQ18" s="126"/>
      <c r="UCR18" s="126"/>
      <c r="UCS18" s="126"/>
      <c r="UCT18" s="126"/>
      <c r="UCU18" s="126"/>
      <c r="UCV18" s="126"/>
      <c r="UCW18" s="126"/>
      <c r="UCX18" s="126"/>
      <c r="UCY18" s="126"/>
      <c r="UCZ18" s="126"/>
      <c r="UDA18" s="126"/>
      <c r="UDB18" s="126"/>
      <c r="UDC18" s="126"/>
      <c r="UDD18" s="126"/>
      <c r="UDE18" s="126"/>
      <c r="UDF18" s="126"/>
      <c r="UDG18" s="126"/>
      <c r="UDH18" s="126"/>
      <c r="UDI18" s="126"/>
      <c r="UDJ18" s="126"/>
      <c r="UDK18" s="126"/>
      <c r="UDL18" s="126"/>
      <c r="UDM18" s="126"/>
      <c r="UDN18" s="126"/>
      <c r="UDO18" s="126"/>
      <c r="UDP18" s="126"/>
      <c r="UDQ18" s="126"/>
      <c r="UDR18" s="126"/>
      <c r="UDS18" s="126"/>
      <c r="UDT18" s="126"/>
      <c r="UDU18" s="126"/>
      <c r="UDV18" s="126"/>
      <c r="UDW18" s="126"/>
      <c r="UDX18" s="126"/>
      <c r="UDY18" s="126"/>
      <c r="UDZ18" s="126"/>
      <c r="UEA18" s="126"/>
      <c r="UEB18" s="126"/>
      <c r="UEC18" s="126"/>
      <c r="UED18" s="126"/>
      <c r="UEE18" s="126"/>
      <c r="UEF18" s="126"/>
      <c r="UEG18" s="126"/>
      <c r="UEH18" s="126"/>
      <c r="UEI18" s="126"/>
      <c r="UEJ18" s="126"/>
      <c r="UEK18" s="126"/>
      <c r="UEL18" s="126"/>
      <c r="UEM18" s="126"/>
      <c r="UEN18" s="126"/>
      <c r="UEO18" s="126"/>
      <c r="UEP18" s="126"/>
      <c r="UEQ18" s="126"/>
      <c r="UER18" s="126"/>
      <c r="UES18" s="126"/>
      <c r="UET18" s="126"/>
      <c r="UEU18" s="126"/>
      <c r="UEV18" s="126"/>
      <c r="UEW18" s="126"/>
      <c r="UEX18" s="126"/>
      <c r="UEY18" s="126"/>
      <c r="UEZ18" s="126"/>
      <c r="UFA18" s="126"/>
      <c r="UFB18" s="126"/>
      <c r="UFC18" s="126"/>
      <c r="UFD18" s="126"/>
      <c r="UFE18" s="126"/>
      <c r="UFF18" s="126"/>
      <c r="UFG18" s="126"/>
      <c r="UFH18" s="126"/>
      <c r="UFI18" s="126"/>
      <c r="UFJ18" s="126"/>
      <c r="UFK18" s="126"/>
      <c r="UFL18" s="126"/>
      <c r="UFM18" s="126"/>
      <c r="UFN18" s="126"/>
      <c r="UFO18" s="126"/>
      <c r="UFP18" s="126"/>
      <c r="UFQ18" s="126"/>
      <c r="UFR18" s="126"/>
      <c r="UFS18" s="126"/>
      <c r="UFT18" s="126"/>
      <c r="UFU18" s="126"/>
      <c r="UFV18" s="126"/>
      <c r="UFW18" s="126"/>
      <c r="UFX18" s="126"/>
      <c r="UFY18" s="126"/>
      <c r="UFZ18" s="126"/>
      <c r="UGA18" s="126"/>
      <c r="UGB18" s="126"/>
      <c r="UGC18" s="126"/>
      <c r="UGD18" s="126"/>
      <c r="UGE18" s="126"/>
      <c r="UGF18" s="126"/>
      <c r="UGG18" s="126"/>
      <c r="UGH18" s="126"/>
      <c r="UGI18" s="126"/>
      <c r="UGJ18" s="126"/>
      <c r="UGK18" s="126"/>
      <c r="UGL18" s="126"/>
      <c r="UGM18" s="126"/>
      <c r="UGN18" s="126"/>
      <c r="UGO18" s="126"/>
      <c r="UGP18" s="126"/>
      <c r="UGQ18" s="126"/>
      <c r="UGR18" s="126"/>
      <c r="UGS18" s="126"/>
      <c r="UGT18" s="126"/>
      <c r="UGU18" s="126"/>
      <c r="UGV18" s="126"/>
      <c r="UGW18" s="126"/>
      <c r="UGX18" s="126"/>
      <c r="UGY18" s="126"/>
      <c r="UGZ18" s="126"/>
      <c r="UHA18" s="126"/>
      <c r="UHB18" s="126"/>
      <c r="UHC18" s="126"/>
      <c r="UHD18" s="126"/>
      <c r="UHE18" s="126"/>
      <c r="UHF18" s="126"/>
      <c r="UHG18" s="126"/>
      <c r="UHH18" s="126"/>
      <c r="UHI18" s="126"/>
      <c r="UHJ18" s="126"/>
      <c r="UHK18" s="126"/>
      <c r="UHL18" s="126"/>
      <c r="UHM18" s="126"/>
      <c r="UHN18" s="126"/>
      <c r="UHO18" s="126"/>
      <c r="UHP18" s="126"/>
      <c r="UHQ18" s="126"/>
      <c r="UHR18" s="126"/>
      <c r="UHS18" s="126"/>
      <c r="UHT18" s="126"/>
      <c r="UHU18" s="126"/>
      <c r="UHV18" s="126"/>
      <c r="UHW18" s="126"/>
      <c r="UHX18" s="126"/>
      <c r="UHY18" s="126"/>
      <c r="UHZ18" s="126"/>
      <c r="UIA18" s="126"/>
      <c r="UIB18" s="126"/>
      <c r="UIC18" s="126"/>
      <c r="UID18" s="126"/>
      <c r="UIE18" s="126"/>
      <c r="UIF18" s="126"/>
      <c r="UIG18" s="126"/>
      <c r="UIH18" s="126"/>
      <c r="UII18" s="126"/>
      <c r="UIJ18" s="126"/>
      <c r="UIK18" s="126"/>
      <c r="UIL18" s="126"/>
      <c r="UIM18" s="126"/>
      <c r="UIN18" s="126"/>
      <c r="UIO18" s="126"/>
      <c r="UIP18" s="126"/>
      <c r="UIQ18" s="126"/>
      <c r="UIR18" s="126"/>
      <c r="UIS18" s="126"/>
      <c r="UIT18" s="126"/>
      <c r="UIU18" s="126"/>
      <c r="UIV18" s="126"/>
      <c r="UIW18" s="126"/>
      <c r="UIX18" s="126"/>
      <c r="UIY18" s="126"/>
      <c r="UIZ18" s="126"/>
      <c r="UJA18" s="126"/>
      <c r="UJB18" s="126"/>
      <c r="UJC18" s="126"/>
      <c r="UJD18" s="126"/>
      <c r="UJE18" s="126"/>
      <c r="UJF18" s="126"/>
      <c r="UJG18" s="126"/>
      <c r="UJH18" s="126"/>
      <c r="UJI18" s="126"/>
      <c r="UJJ18" s="126"/>
      <c r="UJK18" s="126"/>
      <c r="UJL18" s="126"/>
      <c r="UJM18" s="126"/>
      <c r="UJN18" s="126"/>
      <c r="UJO18" s="126"/>
      <c r="UJP18" s="126"/>
      <c r="UJQ18" s="126"/>
      <c r="UJR18" s="126"/>
      <c r="UJS18" s="126"/>
      <c r="UJT18" s="126"/>
      <c r="UJU18" s="126"/>
      <c r="UJV18" s="126"/>
      <c r="UJW18" s="126"/>
      <c r="UJX18" s="126"/>
      <c r="UJY18" s="126"/>
      <c r="UJZ18" s="126"/>
      <c r="UKA18" s="126"/>
      <c r="UKB18" s="126"/>
      <c r="UKC18" s="126"/>
      <c r="UKD18" s="126"/>
      <c r="UKE18" s="126"/>
      <c r="UKF18" s="126"/>
      <c r="UKG18" s="126"/>
      <c r="UKH18" s="126"/>
      <c r="UKI18" s="126"/>
      <c r="UKJ18" s="126"/>
      <c r="UKK18" s="126"/>
      <c r="UKL18" s="126"/>
      <c r="UKM18" s="126"/>
      <c r="UKN18" s="126"/>
      <c r="UKO18" s="126"/>
      <c r="UKP18" s="126"/>
      <c r="UKQ18" s="126"/>
      <c r="UKR18" s="126"/>
      <c r="UKS18" s="126"/>
      <c r="UKT18" s="126"/>
      <c r="UKU18" s="126"/>
      <c r="UKV18" s="126"/>
      <c r="UKW18" s="126"/>
      <c r="UKX18" s="126"/>
      <c r="UKY18" s="126"/>
      <c r="UKZ18" s="126"/>
      <c r="ULA18" s="126"/>
      <c r="ULB18" s="126"/>
      <c r="ULC18" s="126"/>
      <c r="ULD18" s="126"/>
      <c r="ULE18" s="126"/>
      <c r="ULF18" s="126"/>
      <c r="ULG18" s="126"/>
      <c r="ULH18" s="126"/>
      <c r="ULI18" s="126"/>
      <c r="ULJ18" s="126"/>
      <c r="ULK18" s="126"/>
      <c r="ULL18" s="126"/>
      <c r="ULM18" s="126"/>
      <c r="ULN18" s="126"/>
      <c r="ULO18" s="126"/>
      <c r="ULP18" s="126"/>
      <c r="ULQ18" s="126"/>
      <c r="ULR18" s="126"/>
      <c r="ULS18" s="126"/>
      <c r="ULT18" s="126"/>
      <c r="ULU18" s="126"/>
      <c r="ULV18" s="126"/>
      <c r="ULW18" s="126"/>
      <c r="ULX18" s="126"/>
      <c r="ULY18" s="126"/>
      <c r="ULZ18" s="126"/>
      <c r="UMA18" s="126"/>
      <c r="UMB18" s="126"/>
      <c r="UMC18" s="126"/>
      <c r="UMD18" s="126"/>
      <c r="UME18" s="126"/>
      <c r="UMF18" s="126"/>
      <c r="UMG18" s="126"/>
      <c r="UMH18" s="126"/>
      <c r="UMI18" s="126"/>
      <c r="UMJ18" s="126"/>
      <c r="UMK18" s="126"/>
      <c r="UML18" s="126"/>
      <c r="UMM18" s="126"/>
      <c r="UMN18" s="126"/>
      <c r="UMO18" s="126"/>
      <c r="UMP18" s="126"/>
      <c r="UMQ18" s="126"/>
      <c r="UMR18" s="126"/>
      <c r="UMS18" s="126"/>
      <c r="UMT18" s="126"/>
      <c r="UMU18" s="126"/>
      <c r="UMV18" s="126"/>
      <c r="UMW18" s="126"/>
      <c r="UMX18" s="126"/>
      <c r="UMY18" s="126"/>
      <c r="UMZ18" s="126"/>
      <c r="UNA18" s="126"/>
      <c r="UNB18" s="126"/>
      <c r="UNC18" s="126"/>
      <c r="UND18" s="126"/>
      <c r="UNE18" s="126"/>
      <c r="UNF18" s="126"/>
      <c r="UNG18" s="126"/>
      <c r="UNH18" s="126"/>
      <c r="UNI18" s="126"/>
      <c r="UNJ18" s="126"/>
      <c r="UNK18" s="126"/>
      <c r="UNL18" s="126"/>
      <c r="UNM18" s="126"/>
      <c r="UNN18" s="126"/>
      <c r="UNO18" s="126"/>
      <c r="UNP18" s="126"/>
      <c r="UNQ18" s="126"/>
      <c r="UNR18" s="126"/>
      <c r="UNS18" s="126"/>
      <c r="UNT18" s="126"/>
      <c r="UNU18" s="126"/>
      <c r="UNV18" s="126"/>
      <c r="UNW18" s="126"/>
      <c r="UNX18" s="126"/>
      <c r="UNY18" s="126"/>
      <c r="UNZ18" s="126"/>
      <c r="UOA18" s="126"/>
      <c r="UOB18" s="126"/>
      <c r="UOC18" s="126"/>
      <c r="UOD18" s="126"/>
      <c r="UOE18" s="126"/>
      <c r="UOF18" s="126"/>
      <c r="UOG18" s="126"/>
      <c r="UOH18" s="126"/>
      <c r="UOI18" s="126"/>
      <c r="UOJ18" s="126"/>
      <c r="UOK18" s="126"/>
      <c r="UOL18" s="126"/>
      <c r="UOM18" s="126"/>
      <c r="UON18" s="126"/>
      <c r="UOO18" s="126"/>
      <c r="UOP18" s="126"/>
      <c r="UOQ18" s="126"/>
      <c r="UOR18" s="126"/>
      <c r="UOS18" s="126"/>
      <c r="UOT18" s="126"/>
      <c r="UOU18" s="126"/>
      <c r="UOV18" s="126"/>
      <c r="UOW18" s="126"/>
      <c r="UOX18" s="126"/>
      <c r="UOY18" s="126"/>
      <c r="UOZ18" s="126"/>
      <c r="UPA18" s="126"/>
      <c r="UPB18" s="126"/>
      <c r="UPC18" s="126"/>
      <c r="UPD18" s="126"/>
      <c r="UPE18" s="126"/>
      <c r="UPF18" s="126"/>
      <c r="UPG18" s="126"/>
      <c r="UPH18" s="126"/>
      <c r="UPI18" s="126"/>
      <c r="UPJ18" s="126"/>
      <c r="UPK18" s="126"/>
      <c r="UPL18" s="126"/>
      <c r="UPM18" s="126"/>
      <c r="UPN18" s="126"/>
      <c r="UPO18" s="126"/>
      <c r="UPP18" s="126"/>
      <c r="UPQ18" s="126"/>
      <c r="UPR18" s="126"/>
      <c r="UPS18" s="126"/>
      <c r="UPT18" s="126"/>
      <c r="UPU18" s="126"/>
      <c r="UPV18" s="126"/>
      <c r="UPW18" s="126"/>
      <c r="UPX18" s="126"/>
      <c r="UPY18" s="126"/>
      <c r="UPZ18" s="126"/>
      <c r="UQA18" s="126"/>
      <c r="UQB18" s="126"/>
      <c r="UQC18" s="126"/>
      <c r="UQD18" s="126"/>
      <c r="UQE18" s="126"/>
      <c r="UQF18" s="126"/>
      <c r="UQG18" s="126"/>
      <c r="UQH18" s="126"/>
      <c r="UQI18" s="126"/>
      <c r="UQJ18" s="126"/>
      <c r="UQK18" s="126"/>
      <c r="UQL18" s="126"/>
      <c r="UQM18" s="126"/>
      <c r="UQN18" s="126"/>
      <c r="UQO18" s="126"/>
      <c r="UQP18" s="126"/>
      <c r="UQQ18" s="126"/>
      <c r="UQR18" s="126"/>
      <c r="UQS18" s="126"/>
      <c r="UQT18" s="126"/>
      <c r="UQU18" s="126"/>
      <c r="UQV18" s="126"/>
      <c r="UQW18" s="126"/>
      <c r="UQX18" s="126"/>
      <c r="UQY18" s="126"/>
      <c r="UQZ18" s="126"/>
      <c r="URA18" s="126"/>
      <c r="URB18" s="126"/>
      <c r="URC18" s="126"/>
      <c r="URD18" s="126"/>
      <c r="URE18" s="126"/>
      <c r="URF18" s="126"/>
      <c r="URG18" s="126"/>
      <c r="URH18" s="126"/>
      <c r="URI18" s="126"/>
      <c r="URJ18" s="126"/>
      <c r="URK18" s="126"/>
      <c r="URL18" s="126"/>
      <c r="URM18" s="126"/>
      <c r="URN18" s="126"/>
      <c r="URO18" s="126"/>
      <c r="URP18" s="126"/>
      <c r="URQ18" s="126"/>
      <c r="URR18" s="126"/>
      <c r="URS18" s="126"/>
      <c r="URT18" s="126"/>
      <c r="URU18" s="126"/>
      <c r="URV18" s="126"/>
      <c r="URW18" s="126"/>
      <c r="URX18" s="126"/>
      <c r="URY18" s="126"/>
      <c r="URZ18" s="126"/>
      <c r="USA18" s="126"/>
      <c r="USB18" s="126"/>
      <c r="USC18" s="126"/>
      <c r="USD18" s="126"/>
      <c r="USE18" s="126"/>
      <c r="USF18" s="126"/>
      <c r="USG18" s="126"/>
      <c r="USH18" s="126"/>
      <c r="USI18" s="126"/>
      <c r="USJ18" s="126"/>
      <c r="USK18" s="126"/>
      <c r="USL18" s="126"/>
      <c r="USM18" s="126"/>
      <c r="USN18" s="126"/>
      <c r="USO18" s="126"/>
      <c r="USP18" s="126"/>
      <c r="USQ18" s="126"/>
      <c r="USR18" s="126"/>
      <c r="USS18" s="126"/>
      <c r="UST18" s="126"/>
      <c r="USU18" s="126"/>
      <c r="USV18" s="126"/>
      <c r="USW18" s="126"/>
      <c r="USX18" s="126"/>
      <c r="USY18" s="126"/>
      <c r="USZ18" s="126"/>
      <c r="UTA18" s="126"/>
      <c r="UTB18" s="126"/>
      <c r="UTC18" s="126"/>
      <c r="UTD18" s="126"/>
      <c r="UTE18" s="126"/>
      <c r="UTF18" s="126"/>
      <c r="UTG18" s="126"/>
      <c r="UTH18" s="126"/>
      <c r="UTI18" s="126"/>
      <c r="UTJ18" s="126"/>
      <c r="UTK18" s="126"/>
      <c r="UTL18" s="126"/>
      <c r="UTM18" s="126"/>
      <c r="UTN18" s="126"/>
      <c r="UTO18" s="126"/>
      <c r="UTP18" s="126"/>
      <c r="UTQ18" s="126"/>
      <c r="UTR18" s="126"/>
      <c r="UTS18" s="126"/>
      <c r="UTT18" s="126"/>
      <c r="UTU18" s="126"/>
      <c r="UTV18" s="126"/>
      <c r="UTW18" s="126"/>
      <c r="UTX18" s="126"/>
      <c r="UTY18" s="126"/>
      <c r="UTZ18" s="126"/>
      <c r="UUA18" s="126"/>
      <c r="UUB18" s="126"/>
      <c r="UUC18" s="126"/>
      <c r="UUD18" s="126"/>
      <c r="UUE18" s="126"/>
      <c r="UUF18" s="126"/>
      <c r="UUG18" s="126"/>
      <c r="UUH18" s="126"/>
      <c r="UUI18" s="126"/>
      <c r="UUJ18" s="126"/>
      <c r="UUK18" s="126"/>
      <c r="UUL18" s="126"/>
      <c r="UUM18" s="126"/>
      <c r="UUN18" s="126"/>
      <c r="UUO18" s="126"/>
      <c r="UUP18" s="126"/>
      <c r="UUQ18" s="126"/>
      <c r="UUR18" s="126"/>
      <c r="UUS18" s="126"/>
      <c r="UUT18" s="126"/>
      <c r="UUU18" s="126"/>
      <c r="UUV18" s="126"/>
      <c r="UUW18" s="126"/>
      <c r="UUX18" s="126"/>
      <c r="UUY18" s="126"/>
      <c r="UUZ18" s="126"/>
      <c r="UVA18" s="126"/>
      <c r="UVB18" s="126"/>
      <c r="UVC18" s="126"/>
      <c r="UVD18" s="126"/>
      <c r="UVE18" s="126"/>
      <c r="UVF18" s="126"/>
      <c r="UVG18" s="126"/>
      <c r="UVH18" s="126"/>
      <c r="UVI18" s="126"/>
      <c r="UVJ18" s="126"/>
      <c r="UVK18" s="126"/>
      <c r="UVL18" s="126"/>
      <c r="UVM18" s="126"/>
      <c r="UVN18" s="126"/>
      <c r="UVO18" s="126"/>
      <c r="UVP18" s="126"/>
      <c r="UVQ18" s="126"/>
      <c r="UVR18" s="126"/>
      <c r="UVS18" s="126"/>
      <c r="UVT18" s="126"/>
      <c r="UVU18" s="126"/>
      <c r="UVV18" s="126"/>
      <c r="UVW18" s="126"/>
      <c r="UVX18" s="126"/>
      <c r="UVY18" s="126"/>
      <c r="UVZ18" s="126"/>
      <c r="UWA18" s="126"/>
      <c r="UWB18" s="126"/>
      <c r="UWC18" s="126"/>
      <c r="UWD18" s="126"/>
      <c r="UWE18" s="126"/>
      <c r="UWF18" s="126"/>
      <c r="UWG18" s="126"/>
      <c r="UWH18" s="126"/>
      <c r="UWI18" s="126"/>
      <c r="UWJ18" s="126"/>
      <c r="UWK18" s="126"/>
      <c r="UWL18" s="126"/>
      <c r="UWM18" s="126"/>
      <c r="UWN18" s="126"/>
      <c r="UWO18" s="126"/>
      <c r="UWP18" s="126"/>
      <c r="UWQ18" s="126"/>
      <c r="UWR18" s="126"/>
      <c r="UWS18" s="126"/>
      <c r="UWT18" s="126"/>
      <c r="UWU18" s="126"/>
      <c r="UWV18" s="126"/>
      <c r="UWW18" s="126"/>
      <c r="UWX18" s="126"/>
      <c r="UWY18" s="126"/>
      <c r="UWZ18" s="126"/>
      <c r="UXA18" s="126"/>
      <c r="UXB18" s="126"/>
      <c r="UXC18" s="126"/>
      <c r="UXD18" s="126"/>
      <c r="UXE18" s="126"/>
      <c r="UXF18" s="126"/>
      <c r="UXG18" s="126"/>
      <c r="UXH18" s="126"/>
      <c r="UXI18" s="126"/>
      <c r="UXJ18" s="126"/>
      <c r="UXK18" s="126"/>
      <c r="UXL18" s="126"/>
      <c r="UXM18" s="126"/>
      <c r="UXN18" s="126"/>
      <c r="UXO18" s="126"/>
      <c r="UXP18" s="126"/>
      <c r="UXQ18" s="126"/>
      <c r="UXR18" s="126"/>
      <c r="UXS18" s="126"/>
      <c r="UXT18" s="126"/>
      <c r="UXU18" s="126"/>
      <c r="UXV18" s="126"/>
      <c r="UXW18" s="126"/>
      <c r="UXX18" s="126"/>
      <c r="UXY18" s="126"/>
      <c r="UXZ18" s="126"/>
      <c r="UYA18" s="126"/>
      <c r="UYB18" s="126"/>
      <c r="UYC18" s="126"/>
      <c r="UYD18" s="126"/>
      <c r="UYE18" s="126"/>
      <c r="UYF18" s="126"/>
      <c r="UYG18" s="126"/>
      <c r="UYH18" s="126"/>
      <c r="UYI18" s="126"/>
      <c r="UYJ18" s="126"/>
      <c r="UYK18" s="126"/>
      <c r="UYL18" s="126"/>
      <c r="UYM18" s="126"/>
      <c r="UYN18" s="126"/>
      <c r="UYO18" s="126"/>
      <c r="UYP18" s="126"/>
      <c r="UYQ18" s="126"/>
      <c r="UYR18" s="126"/>
      <c r="UYS18" s="126"/>
      <c r="UYT18" s="126"/>
      <c r="UYU18" s="126"/>
      <c r="UYV18" s="126"/>
      <c r="UYW18" s="126"/>
      <c r="UYX18" s="126"/>
      <c r="UYY18" s="126"/>
      <c r="UYZ18" s="126"/>
      <c r="UZA18" s="126"/>
      <c r="UZB18" s="126"/>
      <c r="UZC18" s="126"/>
      <c r="UZD18" s="126"/>
      <c r="UZE18" s="126"/>
      <c r="UZF18" s="126"/>
      <c r="UZG18" s="126"/>
      <c r="UZH18" s="126"/>
      <c r="UZI18" s="126"/>
      <c r="UZJ18" s="126"/>
      <c r="UZK18" s="126"/>
      <c r="UZL18" s="126"/>
      <c r="UZM18" s="126"/>
      <c r="UZN18" s="126"/>
      <c r="UZO18" s="126"/>
      <c r="UZP18" s="126"/>
      <c r="UZQ18" s="126"/>
      <c r="UZR18" s="126"/>
      <c r="UZS18" s="126"/>
      <c r="UZT18" s="126"/>
      <c r="UZU18" s="126"/>
      <c r="UZV18" s="126"/>
      <c r="UZW18" s="126"/>
      <c r="UZX18" s="126"/>
      <c r="UZY18" s="126"/>
      <c r="UZZ18" s="126"/>
      <c r="VAA18" s="126"/>
      <c r="VAB18" s="126"/>
      <c r="VAC18" s="126"/>
      <c r="VAD18" s="126"/>
      <c r="VAE18" s="126"/>
      <c r="VAF18" s="126"/>
      <c r="VAG18" s="126"/>
      <c r="VAH18" s="126"/>
      <c r="VAI18" s="126"/>
      <c r="VAJ18" s="126"/>
      <c r="VAK18" s="126"/>
      <c r="VAL18" s="126"/>
      <c r="VAM18" s="126"/>
      <c r="VAN18" s="126"/>
      <c r="VAO18" s="126"/>
      <c r="VAP18" s="126"/>
      <c r="VAQ18" s="126"/>
      <c r="VAR18" s="126"/>
      <c r="VAS18" s="126"/>
      <c r="VAT18" s="126"/>
      <c r="VAU18" s="126"/>
      <c r="VAV18" s="126"/>
      <c r="VAW18" s="126"/>
      <c r="VAX18" s="126"/>
      <c r="VAY18" s="126"/>
      <c r="VAZ18" s="126"/>
      <c r="VBA18" s="126"/>
      <c r="VBB18" s="126"/>
      <c r="VBC18" s="126"/>
      <c r="VBD18" s="126"/>
      <c r="VBE18" s="126"/>
      <c r="VBF18" s="126"/>
      <c r="VBG18" s="126"/>
      <c r="VBH18" s="126"/>
      <c r="VBI18" s="126"/>
      <c r="VBJ18" s="126"/>
      <c r="VBK18" s="126"/>
      <c r="VBL18" s="126"/>
      <c r="VBM18" s="126"/>
      <c r="VBN18" s="126"/>
      <c r="VBO18" s="126"/>
      <c r="VBP18" s="126"/>
      <c r="VBQ18" s="126"/>
      <c r="VBR18" s="126"/>
      <c r="VBS18" s="126"/>
      <c r="VBT18" s="126"/>
      <c r="VBU18" s="126"/>
      <c r="VBV18" s="126"/>
      <c r="VBW18" s="126"/>
      <c r="VBX18" s="126"/>
      <c r="VBY18" s="126"/>
      <c r="VBZ18" s="126"/>
      <c r="VCA18" s="126"/>
      <c r="VCB18" s="126"/>
      <c r="VCC18" s="126"/>
      <c r="VCD18" s="126"/>
      <c r="VCE18" s="126"/>
      <c r="VCF18" s="126"/>
      <c r="VCG18" s="126"/>
      <c r="VCH18" s="126"/>
      <c r="VCI18" s="126"/>
      <c r="VCJ18" s="126"/>
      <c r="VCK18" s="126"/>
      <c r="VCL18" s="126"/>
      <c r="VCM18" s="126"/>
      <c r="VCN18" s="126"/>
      <c r="VCO18" s="126"/>
      <c r="VCP18" s="126"/>
      <c r="VCQ18" s="126"/>
      <c r="VCR18" s="126"/>
      <c r="VCS18" s="126"/>
      <c r="VCT18" s="126"/>
      <c r="VCU18" s="126"/>
      <c r="VCV18" s="126"/>
      <c r="VCW18" s="126"/>
      <c r="VCX18" s="126"/>
      <c r="VCY18" s="126"/>
      <c r="VCZ18" s="126"/>
      <c r="VDA18" s="126"/>
      <c r="VDB18" s="126"/>
      <c r="VDC18" s="126"/>
      <c r="VDD18" s="126"/>
      <c r="VDE18" s="126"/>
      <c r="VDF18" s="126"/>
      <c r="VDG18" s="126"/>
      <c r="VDH18" s="126"/>
      <c r="VDI18" s="126"/>
      <c r="VDJ18" s="126"/>
      <c r="VDK18" s="126"/>
      <c r="VDL18" s="126"/>
      <c r="VDM18" s="126"/>
      <c r="VDN18" s="126"/>
      <c r="VDO18" s="126"/>
      <c r="VDP18" s="126"/>
      <c r="VDQ18" s="126"/>
      <c r="VDR18" s="126"/>
      <c r="VDS18" s="126"/>
      <c r="VDT18" s="126"/>
      <c r="VDU18" s="126"/>
      <c r="VDV18" s="126"/>
      <c r="VDW18" s="126"/>
      <c r="VDX18" s="126"/>
      <c r="VDY18" s="126"/>
      <c r="VDZ18" s="126"/>
      <c r="VEA18" s="126"/>
      <c r="VEB18" s="126"/>
      <c r="VEC18" s="126"/>
      <c r="VED18" s="126"/>
      <c r="VEE18" s="126"/>
      <c r="VEF18" s="126"/>
      <c r="VEG18" s="126"/>
      <c r="VEH18" s="126"/>
      <c r="VEI18" s="126"/>
      <c r="VEJ18" s="126"/>
      <c r="VEK18" s="126"/>
      <c r="VEL18" s="126"/>
      <c r="VEM18" s="126"/>
      <c r="VEN18" s="126"/>
      <c r="VEO18" s="126"/>
      <c r="VEP18" s="126"/>
      <c r="VEQ18" s="126"/>
      <c r="VER18" s="126"/>
      <c r="VES18" s="126"/>
      <c r="VET18" s="126"/>
      <c r="VEU18" s="126"/>
      <c r="VEV18" s="126"/>
      <c r="VEW18" s="126"/>
      <c r="VEX18" s="126"/>
      <c r="VEY18" s="126"/>
      <c r="VEZ18" s="126"/>
      <c r="VFA18" s="126"/>
      <c r="VFB18" s="126"/>
      <c r="VFC18" s="126"/>
      <c r="VFD18" s="126"/>
      <c r="VFE18" s="126"/>
      <c r="VFF18" s="126"/>
      <c r="VFG18" s="126"/>
      <c r="VFH18" s="126"/>
      <c r="VFI18" s="126"/>
      <c r="VFJ18" s="126"/>
      <c r="VFK18" s="126"/>
      <c r="VFL18" s="126"/>
      <c r="VFM18" s="126"/>
      <c r="VFN18" s="126"/>
      <c r="VFO18" s="126"/>
      <c r="VFP18" s="126"/>
      <c r="VFQ18" s="126"/>
      <c r="VFR18" s="126"/>
      <c r="VFS18" s="126"/>
      <c r="VFT18" s="126"/>
      <c r="VFU18" s="126"/>
      <c r="VFV18" s="126"/>
      <c r="VFW18" s="126"/>
      <c r="VFX18" s="126"/>
      <c r="VFY18" s="126"/>
      <c r="VFZ18" s="126"/>
      <c r="VGA18" s="126"/>
      <c r="VGB18" s="126"/>
      <c r="VGC18" s="126"/>
      <c r="VGD18" s="126"/>
      <c r="VGE18" s="126"/>
      <c r="VGF18" s="126"/>
      <c r="VGG18" s="126"/>
      <c r="VGH18" s="126"/>
      <c r="VGI18" s="126"/>
      <c r="VGJ18" s="126"/>
      <c r="VGK18" s="126"/>
      <c r="VGL18" s="126"/>
      <c r="VGM18" s="126"/>
      <c r="VGN18" s="126"/>
      <c r="VGO18" s="126"/>
      <c r="VGP18" s="126"/>
      <c r="VGQ18" s="126"/>
      <c r="VGR18" s="126"/>
      <c r="VGS18" s="126"/>
      <c r="VGT18" s="126"/>
      <c r="VGU18" s="126"/>
      <c r="VGV18" s="126"/>
      <c r="VGW18" s="126"/>
      <c r="VGX18" s="126"/>
      <c r="VGY18" s="126"/>
      <c r="VGZ18" s="126"/>
      <c r="VHA18" s="126"/>
      <c r="VHB18" s="126"/>
      <c r="VHC18" s="126"/>
      <c r="VHD18" s="126"/>
      <c r="VHE18" s="126"/>
      <c r="VHF18" s="126"/>
      <c r="VHG18" s="126"/>
      <c r="VHH18" s="126"/>
      <c r="VHI18" s="126"/>
      <c r="VHJ18" s="126"/>
      <c r="VHK18" s="126"/>
      <c r="VHL18" s="126"/>
      <c r="VHM18" s="126"/>
      <c r="VHN18" s="126"/>
      <c r="VHO18" s="126"/>
      <c r="VHP18" s="126"/>
      <c r="VHQ18" s="126"/>
      <c r="VHR18" s="126"/>
      <c r="VHS18" s="126"/>
      <c r="VHT18" s="126"/>
      <c r="VHU18" s="126"/>
      <c r="VHV18" s="126"/>
      <c r="VHW18" s="126"/>
      <c r="VHX18" s="126"/>
      <c r="VHY18" s="126"/>
      <c r="VHZ18" s="126"/>
      <c r="VIA18" s="126"/>
      <c r="VIB18" s="126"/>
      <c r="VIC18" s="126"/>
      <c r="VID18" s="126"/>
      <c r="VIE18" s="126"/>
      <c r="VIF18" s="126"/>
      <c r="VIG18" s="126"/>
      <c r="VIH18" s="126"/>
      <c r="VII18" s="126"/>
      <c r="VIJ18" s="126"/>
      <c r="VIK18" s="126"/>
      <c r="VIL18" s="126"/>
      <c r="VIM18" s="126"/>
      <c r="VIN18" s="126"/>
      <c r="VIO18" s="126"/>
      <c r="VIP18" s="126"/>
      <c r="VIQ18" s="126"/>
      <c r="VIR18" s="126"/>
      <c r="VIS18" s="126"/>
      <c r="VIT18" s="126"/>
      <c r="VIU18" s="126"/>
      <c r="VIV18" s="126"/>
      <c r="VIW18" s="126"/>
      <c r="VIX18" s="126"/>
      <c r="VIY18" s="126"/>
      <c r="VIZ18" s="126"/>
      <c r="VJA18" s="126"/>
      <c r="VJB18" s="126"/>
      <c r="VJC18" s="126"/>
      <c r="VJD18" s="126"/>
      <c r="VJE18" s="126"/>
      <c r="VJF18" s="126"/>
      <c r="VJG18" s="126"/>
      <c r="VJH18" s="126"/>
      <c r="VJI18" s="126"/>
      <c r="VJJ18" s="126"/>
      <c r="VJK18" s="126"/>
      <c r="VJL18" s="126"/>
      <c r="VJM18" s="126"/>
      <c r="VJN18" s="126"/>
      <c r="VJO18" s="126"/>
      <c r="VJP18" s="126"/>
      <c r="VJQ18" s="126"/>
      <c r="VJR18" s="126"/>
      <c r="VJS18" s="126"/>
      <c r="VJT18" s="126"/>
      <c r="VJU18" s="126"/>
      <c r="VJV18" s="126"/>
      <c r="VJW18" s="126"/>
      <c r="VJX18" s="126"/>
      <c r="VJY18" s="126"/>
      <c r="VJZ18" s="126"/>
      <c r="VKA18" s="126"/>
      <c r="VKB18" s="126"/>
      <c r="VKC18" s="126"/>
      <c r="VKD18" s="126"/>
      <c r="VKE18" s="126"/>
      <c r="VKF18" s="126"/>
      <c r="VKG18" s="126"/>
      <c r="VKH18" s="126"/>
      <c r="VKI18" s="126"/>
      <c r="VKJ18" s="126"/>
      <c r="VKK18" s="126"/>
      <c r="VKL18" s="126"/>
      <c r="VKM18" s="126"/>
      <c r="VKN18" s="126"/>
      <c r="VKO18" s="126"/>
      <c r="VKP18" s="126"/>
      <c r="VKQ18" s="126"/>
      <c r="VKR18" s="126"/>
      <c r="VKS18" s="126"/>
      <c r="VKT18" s="126"/>
      <c r="VKU18" s="126"/>
      <c r="VKV18" s="126"/>
      <c r="VKW18" s="126"/>
      <c r="VKX18" s="126"/>
      <c r="VKY18" s="126"/>
      <c r="VKZ18" s="126"/>
      <c r="VLA18" s="126"/>
      <c r="VLB18" s="126"/>
      <c r="VLC18" s="126"/>
      <c r="VLD18" s="126"/>
      <c r="VLE18" s="126"/>
      <c r="VLF18" s="126"/>
      <c r="VLG18" s="126"/>
      <c r="VLH18" s="126"/>
      <c r="VLI18" s="126"/>
      <c r="VLJ18" s="126"/>
      <c r="VLK18" s="126"/>
      <c r="VLL18" s="126"/>
      <c r="VLM18" s="126"/>
      <c r="VLN18" s="126"/>
      <c r="VLO18" s="126"/>
      <c r="VLP18" s="126"/>
      <c r="VLQ18" s="126"/>
      <c r="VLR18" s="126"/>
      <c r="VLS18" s="126"/>
      <c r="VLT18" s="126"/>
      <c r="VLU18" s="126"/>
      <c r="VLV18" s="126"/>
      <c r="VLW18" s="126"/>
      <c r="VLX18" s="126"/>
      <c r="VLY18" s="126"/>
      <c r="VLZ18" s="126"/>
      <c r="VMA18" s="126"/>
      <c r="VMB18" s="126"/>
      <c r="VMC18" s="126"/>
      <c r="VMD18" s="126"/>
      <c r="VME18" s="126"/>
      <c r="VMF18" s="126"/>
      <c r="VMG18" s="126"/>
      <c r="VMH18" s="126"/>
      <c r="VMI18" s="126"/>
      <c r="VMJ18" s="126"/>
      <c r="VMK18" s="126"/>
      <c r="VML18" s="126"/>
      <c r="VMM18" s="126"/>
      <c r="VMN18" s="126"/>
      <c r="VMO18" s="126"/>
      <c r="VMP18" s="126"/>
      <c r="VMQ18" s="126"/>
      <c r="VMR18" s="126"/>
      <c r="VMS18" s="126"/>
      <c r="VMT18" s="126"/>
      <c r="VMU18" s="126"/>
      <c r="VMV18" s="126"/>
      <c r="VMW18" s="126"/>
      <c r="VMX18" s="126"/>
      <c r="VMY18" s="126"/>
      <c r="VMZ18" s="126"/>
      <c r="VNA18" s="126"/>
      <c r="VNB18" s="126"/>
      <c r="VNC18" s="126"/>
      <c r="VND18" s="126"/>
      <c r="VNE18" s="126"/>
      <c r="VNF18" s="126"/>
      <c r="VNG18" s="126"/>
      <c r="VNH18" s="126"/>
      <c r="VNI18" s="126"/>
      <c r="VNJ18" s="126"/>
      <c r="VNK18" s="126"/>
      <c r="VNL18" s="126"/>
      <c r="VNM18" s="126"/>
      <c r="VNN18" s="126"/>
      <c r="VNO18" s="126"/>
      <c r="VNP18" s="126"/>
      <c r="VNQ18" s="126"/>
      <c r="VNR18" s="126"/>
      <c r="VNS18" s="126"/>
      <c r="VNT18" s="126"/>
      <c r="VNU18" s="126"/>
      <c r="VNV18" s="126"/>
      <c r="VNW18" s="126"/>
      <c r="VNX18" s="126"/>
      <c r="VNY18" s="126"/>
      <c r="VNZ18" s="126"/>
      <c r="VOA18" s="126"/>
      <c r="VOB18" s="126"/>
      <c r="VOC18" s="126"/>
      <c r="VOD18" s="126"/>
      <c r="VOE18" s="126"/>
      <c r="VOF18" s="126"/>
      <c r="VOG18" s="126"/>
      <c r="VOH18" s="126"/>
      <c r="VOI18" s="126"/>
      <c r="VOJ18" s="126"/>
      <c r="VOK18" s="126"/>
      <c r="VOL18" s="126"/>
      <c r="VOM18" s="126"/>
      <c r="VON18" s="126"/>
      <c r="VOO18" s="126"/>
      <c r="VOP18" s="126"/>
      <c r="VOQ18" s="126"/>
      <c r="VOR18" s="126"/>
      <c r="VOS18" s="126"/>
      <c r="VOT18" s="126"/>
      <c r="VOU18" s="126"/>
      <c r="VOV18" s="126"/>
      <c r="VOW18" s="126"/>
      <c r="VOX18" s="126"/>
      <c r="VOY18" s="126"/>
      <c r="VOZ18" s="126"/>
      <c r="VPA18" s="126"/>
      <c r="VPB18" s="126"/>
      <c r="VPC18" s="126"/>
      <c r="VPD18" s="126"/>
      <c r="VPE18" s="126"/>
      <c r="VPF18" s="126"/>
      <c r="VPG18" s="126"/>
      <c r="VPH18" s="126"/>
      <c r="VPI18" s="126"/>
      <c r="VPJ18" s="126"/>
      <c r="VPK18" s="126"/>
      <c r="VPL18" s="126"/>
      <c r="VPM18" s="126"/>
      <c r="VPN18" s="126"/>
      <c r="VPO18" s="126"/>
      <c r="VPP18" s="126"/>
      <c r="VPQ18" s="126"/>
      <c r="VPR18" s="126"/>
      <c r="VPS18" s="126"/>
      <c r="VPT18" s="126"/>
      <c r="VPU18" s="126"/>
      <c r="VPV18" s="126"/>
      <c r="VPW18" s="126"/>
      <c r="VPX18" s="126"/>
      <c r="VPY18" s="126"/>
      <c r="VPZ18" s="126"/>
      <c r="VQA18" s="126"/>
      <c r="VQB18" s="126"/>
      <c r="VQC18" s="126"/>
      <c r="VQD18" s="126"/>
      <c r="VQE18" s="126"/>
      <c r="VQF18" s="126"/>
      <c r="VQG18" s="126"/>
      <c r="VQH18" s="126"/>
      <c r="VQI18" s="126"/>
      <c r="VQJ18" s="126"/>
      <c r="VQK18" s="126"/>
      <c r="VQL18" s="126"/>
      <c r="VQM18" s="126"/>
      <c r="VQN18" s="126"/>
      <c r="VQO18" s="126"/>
      <c r="VQP18" s="126"/>
      <c r="VQQ18" s="126"/>
      <c r="VQR18" s="126"/>
      <c r="VQS18" s="126"/>
      <c r="VQT18" s="126"/>
      <c r="VQU18" s="126"/>
      <c r="VQV18" s="126"/>
      <c r="VQW18" s="126"/>
      <c r="VQX18" s="126"/>
      <c r="VQY18" s="126"/>
      <c r="VQZ18" s="126"/>
      <c r="VRA18" s="126"/>
      <c r="VRB18" s="126"/>
      <c r="VRC18" s="126"/>
      <c r="VRD18" s="126"/>
      <c r="VRE18" s="126"/>
      <c r="VRF18" s="126"/>
      <c r="VRG18" s="126"/>
      <c r="VRH18" s="126"/>
      <c r="VRI18" s="126"/>
      <c r="VRJ18" s="126"/>
      <c r="VRK18" s="126"/>
      <c r="VRL18" s="126"/>
      <c r="VRM18" s="126"/>
      <c r="VRN18" s="126"/>
      <c r="VRO18" s="126"/>
      <c r="VRP18" s="126"/>
      <c r="VRQ18" s="126"/>
      <c r="VRR18" s="126"/>
      <c r="VRS18" s="126"/>
      <c r="VRT18" s="126"/>
      <c r="VRU18" s="126"/>
      <c r="VRV18" s="126"/>
      <c r="VRW18" s="126"/>
      <c r="VRX18" s="126"/>
      <c r="VRY18" s="126"/>
      <c r="VRZ18" s="126"/>
      <c r="VSA18" s="126"/>
      <c r="VSB18" s="126"/>
      <c r="VSC18" s="126"/>
      <c r="VSD18" s="126"/>
      <c r="VSE18" s="126"/>
      <c r="VSF18" s="126"/>
      <c r="VSG18" s="126"/>
      <c r="VSH18" s="126"/>
      <c r="VSI18" s="126"/>
      <c r="VSJ18" s="126"/>
      <c r="VSK18" s="126"/>
      <c r="VSL18" s="126"/>
      <c r="VSM18" s="126"/>
      <c r="VSN18" s="126"/>
      <c r="VSO18" s="126"/>
      <c r="VSP18" s="126"/>
      <c r="VSQ18" s="126"/>
      <c r="VSR18" s="126"/>
      <c r="VSS18" s="126"/>
      <c r="VST18" s="126"/>
      <c r="VSU18" s="126"/>
      <c r="VSV18" s="126"/>
      <c r="VSW18" s="126"/>
      <c r="VSX18" s="126"/>
      <c r="VSY18" s="126"/>
      <c r="VSZ18" s="126"/>
      <c r="VTA18" s="126"/>
      <c r="VTB18" s="126"/>
      <c r="VTC18" s="126"/>
      <c r="VTD18" s="126"/>
      <c r="VTE18" s="126"/>
      <c r="VTF18" s="126"/>
      <c r="VTG18" s="126"/>
      <c r="VTH18" s="126"/>
      <c r="VTI18" s="126"/>
      <c r="VTJ18" s="126"/>
      <c r="VTK18" s="126"/>
      <c r="VTL18" s="126"/>
      <c r="VTM18" s="126"/>
      <c r="VTN18" s="126"/>
      <c r="VTO18" s="126"/>
      <c r="VTP18" s="126"/>
      <c r="VTQ18" s="126"/>
      <c r="VTR18" s="126"/>
      <c r="VTS18" s="126"/>
      <c r="VTT18" s="126"/>
      <c r="VTU18" s="126"/>
      <c r="VTV18" s="126"/>
      <c r="VTW18" s="126"/>
      <c r="VTX18" s="126"/>
      <c r="VTY18" s="126"/>
      <c r="VTZ18" s="126"/>
      <c r="VUA18" s="126"/>
      <c r="VUB18" s="126"/>
      <c r="VUC18" s="126"/>
      <c r="VUD18" s="126"/>
      <c r="VUE18" s="126"/>
      <c r="VUF18" s="126"/>
      <c r="VUG18" s="126"/>
      <c r="VUH18" s="126"/>
      <c r="VUI18" s="126"/>
      <c r="VUJ18" s="126"/>
      <c r="VUK18" s="126"/>
      <c r="VUL18" s="126"/>
      <c r="VUM18" s="126"/>
      <c r="VUN18" s="126"/>
      <c r="VUO18" s="126"/>
      <c r="VUP18" s="126"/>
      <c r="VUQ18" s="126"/>
      <c r="VUR18" s="126"/>
      <c r="VUS18" s="126"/>
      <c r="VUT18" s="126"/>
      <c r="VUU18" s="126"/>
      <c r="VUV18" s="126"/>
      <c r="VUW18" s="126"/>
      <c r="VUX18" s="126"/>
      <c r="VUY18" s="126"/>
      <c r="VUZ18" s="126"/>
      <c r="VVA18" s="126"/>
      <c r="VVB18" s="126"/>
      <c r="VVC18" s="126"/>
      <c r="VVD18" s="126"/>
      <c r="VVE18" s="126"/>
      <c r="VVF18" s="126"/>
      <c r="VVG18" s="126"/>
      <c r="VVH18" s="126"/>
      <c r="VVI18" s="126"/>
      <c r="VVJ18" s="126"/>
      <c r="VVK18" s="126"/>
      <c r="VVL18" s="126"/>
      <c r="VVM18" s="126"/>
      <c r="VVN18" s="126"/>
      <c r="VVO18" s="126"/>
      <c r="VVP18" s="126"/>
      <c r="VVQ18" s="126"/>
      <c r="VVR18" s="126"/>
      <c r="VVS18" s="126"/>
      <c r="VVT18" s="126"/>
      <c r="VVU18" s="126"/>
      <c r="VVV18" s="126"/>
      <c r="VVW18" s="126"/>
      <c r="VVX18" s="126"/>
      <c r="VVY18" s="126"/>
      <c r="VVZ18" s="126"/>
      <c r="VWA18" s="126"/>
      <c r="VWB18" s="126"/>
      <c r="VWC18" s="126"/>
      <c r="VWD18" s="126"/>
      <c r="VWE18" s="126"/>
      <c r="VWF18" s="126"/>
      <c r="VWG18" s="126"/>
      <c r="VWH18" s="126"/>
      <c r="VWI18" s="126"/>
      <c r="VWJ18" s="126"/>
      <c r="VWK18" s="126"/>
      <c r="VWL18" s="126"/>
      <c r="VWM18" s="126"/>
      <c r="VWN18" s="126"/>
      <c r="VWO18" s="126"/>
      <c r="VWP18" s="126"/>
      <c r="VWQ18" s="126"/>
      <c r="VWR18" s="126"/>
      <c r="VWS18" s="126"/>
      <c r="VWT18" s="126"/>
      <c r="VWU18" s="126"/>
      <c r="VWV18" s="126"/>
      <c r="VWW18" s="126"/>
      <c r="VWX18" s="126"/>
      <c r="VWY18" s="126"/>
      <c r="VWZ18" s="126"/>
      <c r="VXA18" s="126"/>
      <c r="VXB18" s="126"/>
      <c r="VXC18" s="126"/>
      <c r="VXD18" s="126"/>
      <c r="VXE18" s="126"/>
      <c r="VXF18" s="126"/>
      <c r="VXG18" s="126"/>
      <c r="VXH18" s="126"/>
      <c r="VXI18" s="126"/>
      <c r="VXJ18" s="126"/>
      <c r="VXK18" s="126"/>
      <c r="VXL18" s="126"/>
      <c r="VXM18" s="126"/>
      <c r="VXN18" s="126"/>
      <c r="VXO18" s="126"/>
      <c r="VXP18" s="126"/>
      <c r="VXQ18" s="126"/>
      <c r="VXR18" s="126"/>
      <c r="VXS18" s="126"/>
      <c r="VXT18" s="126"/>
      <c r="VXU18" s="126"/>
      <c r="VXV18" s="126"/>
      <c r="VXW18" s="126"/>
      <c r="VXX18" s="126"/>
      <c r="VXY18" s="126"/>
      <c r="VXZ18" s="126"/>
      <c r="VYA18" s="126"/>
      <c r="VYB18" s="126"/>
      <c r="VYC18" s="126"/>
      <c r="VYD18" s="126"/>
      <c r="VYE18" s="126"/>
      <c r="VYF18" s="126"/>
      <c r="VYG18" s="126"/>
      <c r="VYH18" s="126"/>
      <c r="VYI18" s="126"/>
      <c r="VYJ18" s="126"/>
      <c r="VYK18" s="126"/>
      <c r="VYL18" s="126"/>
      <c r="VYM18" s="126"/>
      <c r="VYN18" s="126"/>
      <c r="VYO18" s="126"/>
      <c r="VYP18" s="126"/>
      <c r="VYQ18" s="126"/>
      <c r="VYR18" s="126"/>
      <c r="VYS18" s="126"/>
      <c r="VYT18" s="126"/>
      <c r="VYU18" s="126"/>
      <c r="VYV18" s="126"/>
      <c r="VYW18" s="126"/>
      <c r="VYX18" s="126"/>
      <c r="VYY18" s="126"/>
      <c r="VYZ18" s="126"/>
      <c r="VZA18" s="126"/>
      <c r="VZB18" s="126"/>
      <c r="VZC18" s="126"/>
      <c r="VZD18" s="126"/>
      <c r="VZE18" s="126"/>
      <c r="VZF18" s="126"/>
      <c r="VZG18" s="126"/>
      <c r="VZH18" s="126"/>
      <c r="VZI18" s="126"/>
      <c r="VZJ18" s="126"/>
      <c r="VZK18" s="126"/>
      <c r="VZL18" s="126"/>
      <c r="VZM18" s="126"/>
      <c r="VZN18" s="126"/>
      <c r="VZO18" s="126"/>
      <c r="VZP18" s="126"/>
      <c r="VZQ18" s="126"/>
      <c r="VZR18" s="126"/>
      <c r="VZS18" s="126"/>
      <c r="VZT18" s="126"/>
      <c r="VZU18" s="126"/>
      <c r="VZV18" s="126"/>
      <c r="VZW18" s="126"/>
      <c r="VZX18" s="126"/>
      <c r="VZY18" s="126"/>
      <c r="VZZ18" s="126"/>
      <c r="WAA18" s="126"/>
      <c r="WAB18" s="126"/>
      <c r="WAC18" s="126"/>
      <c r="WAD18" s="126"/>
      <c r="WAE18" s="126"/>
      <c r="WAF18" s="126"/>
      <c r="WAG18" s="126"/>
      <c r="WAH18" s="126"/>
      <c r="WAI18" s="126"/>
      <c r="WAJ18" s="126"/>
      <c r="WAK18" s="126"/>
      <c r="WAL18" s="126"/>
      <c r="WAM18" s="126"/>
      <c r="WAN18" s="126"/>
      <c r="WAO18" s="126"/>
      <c r="WAP18" s="126"/>
      <c r="WAQ18" s="126"/>
      <c r="WAR18" s="126"/>
      <c r="WAS18" s="126"/>
      <c r="WAT18" s="126"/>
      <c r="WAU18" s="126"/>
      <c r="WAV18" s="126"/>
      <c r="WAW18" s="126"/>
      <c r="WAX18" s="126"/>
      <c r="WAY18" s="126"/>
      <c r="WAZ18" s="126"/>
      <c r="WBA18" s="126"/>
      <c r="WBB18" s="126"/>
      <c r="WBC18" s="126"/>
      <c r="WBD18" s="126"/>
      <c r="WBE18" s="126"/>
      <c r="WBF18" s="126"/>
      <c r="WBG18" s="126"/>
      <c r="WBH18" s="126"/>
      <c r="WBI18" s="126"/>
      <c r="WBJ18" s="126"/>
      <c r="WBK18" s="126"/>
      <c r="WBL18" s="126"/>
      <c r="WBM18" s="126"/>
      <c r="WBN18" s="126"/>
      <c r="WBO18" s="126"/>
      <c r="WBP18" s="126"/>
      <c r="WBQ18" s="126"/>
      <c r="WBR18" s="126"/>
      <c r="WBS18" s="126"/>
      <c r="WBT18" s="126"/>
      <c r="WBU18" s="126"/>
      <c r="WBV18" s="126"/>
      <c r="WBW18" s="126"/>
      <c r="WBX18" s="126"/>
      <c r="WBY18" s="126"/>
      <c r="WBZ18" s="126"/>
      <c r="WCA18" s="126"/>
      <c r="WCB18" s="126"/>
      <c r="WCC18" s="126"/>
      <c r="WCD18" s="126"/>
      <c r="WCE18" s="126"/>
      <c r="WCF18" s="126"/>
      <c r="WCG18" s="126"/>
      <c r="WCH18" s="126"/>
      <c r="WCI18" s="126"/>
      <c r="WCJ18" s="126"/>
      <c r="WCK18" s="126"/>
      <c r="WCL18" s="126"/>
      <c r="WCM18" s="126"/>
      <c r="WCN18" s="126"/>
      <c r="WCO18" s="126"/>
      <c r="WCP18" s="126"/>
      <c r="WCQ18" s="126"/>
      <c r="WCR18" s="126"/>
      <c r="WCS18" s="126"/>
      <c r="WCT18" s="126"/>
      <c r="WCU18" s="126"/>
      <c r="WCV18" s="126"/>
      <c r="WCW18" s="126"/>
      <c r="WCX18" s="126"/>
      <c r="WCY18" s="126"/>
      <c r="WCZ18" s="126"/>
      <c r="WDA18" s="126"/>
      <c r="WDB18" s="126"/>
      <c r="WDC18" s="126"/>
      <c r="WDD18" s="126"/>
      <c r="WDE18" s="126"/>
      <c r="WDF18" s="126"/>
      <c r="WDG18" s="126"/>
      <c r="WDH18" s="126"/>
      <c r="WDI18" s="126"/>
      <c r="WDJ18" s="126"/>
      <c r="WDK18" s="126"/>
      <c r="WDL18" s="126"/>
      <c r="WDM18" s="126"/>
      <c r="WDN18" s="126"/>
      <c r="WDO18" s="126"/>
      <c r="WDP18" s="126"/>
      <c r="WDQ18" s="126"/>
      <c r="WDR18" s="126"/>
      <c r="WDS18" s="126"/>
      <c r="WDT18" s="126"/>
      <c r="WDU18" s="126"/>
      <c r="WDV18" s="126"/>
      <c r="WDW18" s="126"/>
      <c r="WDX18" s="126"/>
      <c r="WDY18" s="126"/>
      <c r="WDZ18" s="126"/>
      <c r="WEA18" s="126"/>
      <c r="WEB18" s="126"/>
      <c r="WEC18" s="126"/>
      <c r="WED18" s="126"/>
      <c r="WEE18" s="126"/>
      <c r="WEF18" s="126"/>
      <c r="WEG18" s="126"/>
      <c r="WEH18" s="126"/>
      <c r="WEI18" s="126"/>
      <c r="WEJ18" s="126"/>
      <c r="WEK18" s="126"/>
      <c r="WEL18" s="126"/>
      <c r="WEM18" s="126"/>
      <c r="WEN18" s="126"/>
      <c r="WEO18" s="126"/>
      <c r="WEP18" s="126"/>
      <c r="WEQ18" s="126"/>
      <c r="WER18" s="126"/>
      <c r="WES18" s="126"/>
      <c r="WET18" s="126"/>
      <c r="WEU18" s="126"/>
      <c r="WEV18" s="126"/>
      <c r="WEW18" s="126"/>
      <c r="WEX18" s="126"/>
      <c r="WEY18" s="126"/>
      <c r="WEZ18" s="126"/>
      <c r="WFA18" s="126"/>
      <c r="WFB18" s="126"/>
      <c r="WFC18" s="126"/>
      <c r="WFD18" s="126"/>
      <c r="WFE18" s="126"/>
      <c r="WFF18" s="126"/>
      <c r="WFG18" s="126"/>
      <c r="WFH18" s="126"/>
      <c r="WFI18" s="126"/>
      <c r="WFJ18" s="126"/>
      <c r="WFK18" s="126"/>
      <c r="WFL18" s="126"/>
      <c r="WFM18" s="126"/>
      <c r="WFN18" s="126"/>
      <c r="WFO18" s="126"/>
      <c r="WFP18" s="126"/>
      <c r="WFQ18" s="126"/>
      <c r="WFR18" s="126"/>
      <c r="WFS18" s="126"/>
      <c r="WFT18" s="126"/>
      <c r="WFU18" s="126"/>
      <c r="WFV18" s="126"/>
      <c r="WFW18" s="126"/>
      <c r="WFX18" s="126"/>
      <c r="WFY18" s="126"/>
      <c r="WFZ18" s="126"/>
      <c r="WGA18" s="126"/>
      <c r="WGB18" s="126"/>
      <c r="WGC18" s="126"/>
      <c r="WGD18" s="126"/>
      <c r="WGE18" s="126"/>
      <c r="WGF18" s="126"/>
      <c r="WGG18" s="126"/>
      <c r="WGH18" s="126"/>
      <c r="WGI18" s="126"/>
      <c r="WGJ18" s="126"/>
      <c r="WGK18" s="126"/>
      <c r="WGL18" s="126"/>
      <c r="WGM18" s="126"/>
      <c r="WGN18" s="126"/>
      <c r="WGO18" s="126"/>
      <c r="WGP18" s="126"/>
      <c r="WGQ18" s="126"/>
      <c r="WGR18" s="126"/>
      <c r="WGS18" s="126"/>
      <c r="WGT18" s="126"/>
      <c r="WGU18" s="126"/>
      <c r="WGV18" s="126"/>
      <c r="WGW18" s="126"/>
      <c r="WGX18" s="126"/>
      <c r="WGY18" s="126"/>
      <c r="WGZ18" s="126"/>
      <c r="WHA18" s="126"/>
      <c r="WHB18" s="126"/>
      <c r="WHC18" s="126"/>
      <c r="WHD18" s="126"/>
      <c r="WHE18" s="126"/>
      <c r="WHF18" s="126"/>
      <c r="WHG18" s="126"/>
      <c r="WHH18" s="126"/>
      <c r="WHI18" s="126"/>
      <c r="WHJ18" s="126"/>
      <c r="WHK18" s="126"/>
      <c r="WHL18" s="126"/>
      <c r="WHM18" s="126"/>
      <c r="WHN18" s="126"/>
      <c r="WHO18" s="126"/>
      <c r="WHP18" s="126"/>
      <c r="WHQ18" s="126"/>
      <c r="WHR18" s="126"/>
      <c r="WHS18" s="126"/>
      <c r="WHT18" s="126"/>
      <c r="WHU18" s="126"/>
      <c r="WHV18" s="126"/>
      <c r="WHW18" s="126"/>
      <c r="WHX18" s="126"/>
      <c r="WHY18" s="126"/>
      <c r="WHZ18" s="126"/>
      <c r="WIA18" s="126"/>
      <c r="WIB18" s="126"/>
      <c r="WIC18" s="126"/>
      <c r="WID18" s="126"/>
      <c r="WIE18" s="126"/>
      <c r="WIF18" s="126"/>
      <c r="WIG18" s="126"/>
      <c r="WIH18" s="126"/>
      <c r="WII18" s="126"/>
      <c r="WIJ18" s="126"/>
      <c r="WIK18" s="126"/>
      <c r="WIL18" s="126"/>
      <c r="WIM18" s="126"/>
      <c r="WIN18" s="126"/>
      <c r="WIO18" s="126"/>
      <c r="WIP18" s="126"/>
      <c r="WIQ18" s="126"/>
      <c r="WIR18" s="126"/>
      <c r="WIS18" s="126"/>
      <c r="WIT18" s="126"/>
      <c r="WIU18" s="126"/>
      <c r="WIV18" s="126"/>
      <c r="WIW18" s="126"/>
      <c r="WIX18" s="126"/>
      <c r="WIY18" s="126"/>
      <c r="WIZ18" s="126"/>
      <c r="WJA18" s="126"/>
      <c r="WJB18" s="126"/>
      <c r="WJC18" s="126"/>
      <c r="WJD18" s="126"/>
      <c r="WJE18" s="126"/>
      <c r="WJF18" s="126"/>
      <c r="WJG18" s="126"/>
      <c r="WJH18" s="126"/>
      <c r="WJI18" s="126"/>
      <c r="WJJ18" s="126"/>
      <c r="WJK18" s="126"/>
      <c r="WJL18" s="126"/>
      <c r="WJM18" s="126"/>
      <c r="WJN18" s="126"/>
      <c r="WJO18" s="126"/>
      <c r="WJP18" s="126"/>
      <c r="WJQ18" s="126"/>
      <c r="WJR18" s="126"/>
      <c r="WJS18" s="126"/>
      <c r="WJT18" s="126"/>
      <c r="WJU18" s="126"/>
      <c r="WJV18" s="126"/>
      <c r="WJW18" s="126"/>
      <c r="WJX18" s="126"/>
      <c r="WJY18" s="126"/>
      <c r="WJZ18" s="126"/>
      <c r="WKA18" s="126"/>
      <c r="WKB18" s="126"/>
      <c r="WKC18" s="126"/>
      <c r="WKD18" s="126"/>
      <c r="WKE18" s="126"/>
      <c r="WKF18" s="126"/>
      <c r="WKG18" s="126"/>
      <c r="WKH18" s="126"/>
      <c r="WKI18" s="126"/>
      <c r="WKJ18" s="126"/>
      <c r="WKK18" s="126"/>
      <c r="WKL18" s="126"/>
      <c r="WKM18" s="126"/>
      <c r="WKN18" s="126"/>
      <c r="WKO18" s="126"/>
      <c r="WKP18" s="126"/>
      <c r="WKQ18" s="126"/>
      <c r="WKR18" s="126"/>
      <c r="WKS18" s="126"/>
      <c r="WKT18" s="126"/>
      <c r="WKU18" s="126"/>
      <c r="WKV18" s="126"/>
      <c r="WKW18" s="126"/>
      <c r="WKX18" s="126"/>
      <c r="WKY18" s="126"/>
      <c r="WKZ18" s="126"/>
      <c r="WLA18" s="126"/>
      <c r="WLB18" s="126"/>
      <c r="WLC18" s="126"/>
      <c r="WLD18" s="126"/>
      <c r="WLE18" s="126"/>
      <c r="WLF18" s="126"/>
      <c r="WLG18" s="126"/>
      <c r="WLH18" s="126"/>
      <c r="WLI18" s="126"/>
      <c r="WLJ18" s="126"/>
      <c r="WLK18" s="126"/>
      <c r="WLL18" s="126"/>
      <c r="WLM18" s="126"/>
      <c r="WLN18" s="126"/>
      <c r="WLO18" s="126"/>
      <c r="WLP18" s="126"/>
      <c r="WLQ18" s="126"/>
      <c r="WLR18" s="126"/>
      <c r="WLS18" s="126"/>
      <c r="WLT18" s="126"/>
      <c r="WLU18" s="126"/>
      <c r="WLV18" s="126"/>
      <c r="WLW18" s="126"/>
      <c r="WLX18" s="126"/>
      <c r="WLY18" s="126"/>
      <c r="WLZ18" s="126"/>
      <c r="WMA18" s="126"/>
      <c r="WMB18" s="126"/>
      <c r="WMC18" s="126"/>
      <c r="WMD18" s="126"/>
      <c r="WME18" s="126"/>
      <c r="WMF18" s="126"/>
      <c r="WMG18" s="126"/>
      <c r="WMH18" s="126"/>
      <c r="WMI18" s="126"/>
      <c r="WMJ18" s="126"/>
      <c r="WMK18" s="126"/>
      <c r="WML18" s="126"/>
      <c r="WMM18" s="126"/>
      <c r="WMN18" s="126"/>
      <c r="WMO18" s="126"/>
      <c r="WMP18" s="126"/>
      <c r="WMQ18" s="126"/>
      <c r="WMR18" s="126"/>
      <c r="WMS18" s="126"/>
      <c r="WMT18" s="126"/>
      <c r="WMU18" s="126"/>
      <c r="WMV18" s="126"/>
      <c r="WMW18" s="126"/>
      <c r="WMX18" s="126"/>
      <c r="WMY18" s="126"/>
      <c r="WMZ18" s="126"/>
      <c r="WNA18" s="126"/>
      <c r="WNB18" s="126"/>
      <c r="WNC18" s="126"/>
      <c r="WND18" s="126"/>
      <c r="WNE18" s="126"/>
      <c r="WNF18" s="126"/>
      <c r="WNG18" s="126"/>
      <c r="WNH18" s="126"/>
      <c r="WNI18" s="126"/>
      <c r="WNJ18" s="126"/>
      <c r="WNK18" s="126"/>
      <c r="WNL18" s="126"/>
      <c r="WNM18" s="126"/>
      <c r="WNN18" s="126"/>
      <c r="WNO18" s="126"/>
      <c r="WNP18" s="126"/>
      <c r="WNQ18" s="126"/>
      <c r="WNR18" s="126"/>
      <c r="WNS18" s="126"/>
      <c r="WNT18" s="126"/>
      <c r="WNU18" s="126"/>
      <c r="WNV18" s="126"/>
      <c r="WNW18" s="126"/>
      <c r="WNX18" s="126"/>
      <c r="WNY18" s="126"/>
      <c r="WNZ18" s="126"/>
      <c r="WOA18" s="126"/>
      <c r="WOB18" s="126"/>
      <c r="WOC18" s="126"/>
      <c r="WOD18" s="126"/>
      <c r="WOE18" s="126"/>
      <c r="WOF18" s="126"/>
      <c r="WOG18" s="126"/>
      <c r="WOH18" s="126"/>
      <c r="WOI18" s="126"/>
      <c r="WOJ18" s="126"/>
      <c r="WOK18" s="126"/>
      <c r="WOL18" s="126"/>
      <c r="WOM18" s="126"/>
      <c r="WON18" s="126"/>
      <c r="WOO18" s="126"/>
      <c r="WOP18" s="126"/>
      <c r="WOQ18" s="126"/>
      <c r="WOR18" s="126"/>
      <c r="WOS18" s="126"/>
      <c r="WOT18" s="126"/>
      <c r="WOU18" s="126"/>
      <c r="WOV18" s="126"/>
      <c r="WOW18" s="126"/>
      <c r="WOX18" s="126"/>
      <c r="WOY18" s="126"/>
      <c r="WOZ18" s="126"/>
      <c r="WPA18" s="126"/>
      <c r="WPB18" s="126"/>
      <c r="WPC18" s="126"/>
      <c r="WPD18" s="126"/>
      <c r="WPE18" s="126"/>
      <c r="WPF18" s="126"/>
      <c r="WPG18" s="126"/>
      <c r="WPH18" s="126"/>
      <c r="WPI18" s="126"/>
      <c r="WPJ18" s="126"/>
      <c r="WPK18" s="126"/>
      <c r="WPL18" s="126"/>
      <c r="WPM18" s="126"/>
      <c r="WPN18" s="126"/>
      <c r="WPO18" s="126"/>
      <c r="WPP18" s="126"/>
      <c r="WPQ18" s="126"/>
      <c r="WPR18" s="126"/>
      <c r="WPS18" s="126"/>
      <c r="WPT18" s="126"/>
      <c r="WPU18" s="126"/>
      <c r="WPV18" s="126"/>
      <c r="WPW18" s="126"/>
      <c r="WPX18" s="126"/>
      <c r="WPY18" s="126"/>
      <c r="WPZ18" s="126"/>
      <c r="WQA18" s="126"/>
      <c r="WQB18" s="126"/>
      <c r="WQC18" s="126"/>
      <c r="WQD18" s="126"/>
      <c r="WQE18" s="126"/>
      <c r="WQF18" s="126"/>
      <c r="WQG18" s="126"/>
      <c r="WQH18" s="126"/>
      <c r="WQI18" s="126"/>
      <c r="WQJ18" s="126"/>
      <c r="WQK18" s="126"/>
      <c r="WQL18" s="126"/>
      <c r="WQM18" s="126"/>
      <c r="WQN18" s="126"/>
      <c r="WQO18" s="126"/>
      <c r="WQP18" s="126"/>
      <c r="WQQ18" s="126"/>
      <c r="WQR18" s="126"/>
      <c r="WQS18" s="126"/>
      <c r="WQT18" s="126"/>
      <c r="WQU18" s="126"/>
      <c r="WQV18" s="126"/>
      <c r="WQW18" s="126"/>
      <c r="WQX18" s="126"/>
      <c r="WQY18" s="126"/>
      <c r="WQZ18" s="126"/>
      <c r="WRA18" s="126"/>
      <c r="WRB18" s="126"/>
      <c r="WRC18" s="126"/>
      <c r="WRD18" s="126"/>
      <c r="WRE18" s="126"/>
      <c r="WRF18" s="126"/>
      <c r="WRG18" s="126"/>
      <c r="WRH18" s="126"/>
      <c r="WRI18" s="126"/>
      <c r="WRJ18" s="126"/>
      <c r="WRK18" s="126"/>
      <c r="WRL18" s="126"/>
      <c r="WRM18" s="126"/>
      <c r="WRN18" s="126"/>
      <c r="WRO18" s="126"/>
      <c r="WRP18" s="126"/>
      <c r="WRQ18" s="126"/>
      <c r="WRR18" s="126"/>
      <c r="WRS18" s="126"/>
      <c r="WRT18" s="126"/>
      <c r="WRU18" s="126"/>
      <c r="WRV18" s="126"/>
      <c r="WRW18" s="126"/>
      <c r="WRX18" s="126"/>
      <c r="WRY18" s="126"/>
      <c r="WRZ18" s="126"/>
      <c r="WSA18" s="126"/>
      <c r="WSB18" s="126"/>
      <c r="WSC18" s="126"/>
      <c r="WSD18" s="126"/>
      <c r="WSE18" s="126"/>
      <c r="WSF18" s="126"/>
      <c r="WSG18" s="126"/>
      <c r="WSH18" s="126"/>
      <c r="WSI18" s="126"/>
      <c r="WSJ18" s="126"/>
      <c r="WSK18" s="126"/>
      <c r="WSL18" s="126"/>
      <c r="WSM18" s="126"/>
      <c r="WSN18" s="126"/>
      <c r="WSO18" s="126"/>
      <c r="WSP18" s="126"/>
      <c r="WSQ18" s="126"/>
      <c r="WSR18" s="126"/>
      <c r="WSS18" s="126"/>
      <c r="WST18" s="126"/>
      <c r="WSU18" s="126"/>
      <c r="WSV18" s="126"/>
      <c r="WSW18" s="126"/>
      <c r="WSX18" s="126"/>
      <c r="WSY18" s="126"/>
      <c r="WSZ18" s="126"/>
      <c r="WTA18" s="126"/>
      <c r="WTB18" s="126"/>
      <c r="WTC18" s="126"/>
      <c r="WTD18" s="126"/>
      <c r="WTE18" s="126"/>
      <c r="WTF18" s="126"/>
      <c r="WTG18" s="126"/>
      <c r="WTH18" s="126"/>
      <c r="WTI18" s="126"/>
      <c r="WTJ18" s="126"/>
      <c r="WTK18" s="126"/>
      <c r="WTL18" s="126"/>
      <c r="WTM18" s="126"/>
      <c r="WTN18" s="126"/>
      <c r="WTO18" s="126"/>
      <c r="WTP18" s="126"/>
      <c r="WTQ18" s="126"/>
      <c r="WTR18" s="126"/>
      <c r="WTS18" s="126"/>
      <c r="WTT18" s="126"/>
      <c r="WTU18" s="126"/>
      <c r="WTV18" s="126"/>
      <c r="WTW18" s="126"/>
      <c r="WTX18" s="126"/>
      <c r="WTY18" s="126"/>
      <c r="WTZ18" s="126"/>
      <c r="WUA18" s="126"/>
      <c r="WUB18" s="126"/>
      <c r="WUC18" s="126"/>
      <c r="WUD18" s="126"/>
      <c r="WUE18" s="126"/>
      <c r="WUF18" s="126"/>
      <c r="WUG18" s="126"/>
      <c r="WUH18" s="126"/>
      <c r="WUI18" s="126"/>
      <c r="WUJ18" s="126"/>
      <c r="WUK18" s="126"/>
      <c r="WUL18" s="126"/>
      <c r="WUM18" s="126"/>
      <c r="WUN18" s="126"/>
      <c r="WUO18" s="126"/>
      <c r="WUP18" s="126"/>
      <c r="WUQ18" s="126"/>
      <c r="WUR18" s="126"/>
      <c r="WUS18" s="126"/>
      <c r="WUT18" s="126"/>
      <c r="WUU18" s="126"/>
      <c r="WUV18" s="126"/>
      <c r="WUW18" s="126"/>
      <c r="WUX18" s="126"/>
      <c r="WUY18" s="126"/>
      <c r="WUZ18" s="126"/>
      <c r="WVA18" s="126"/>
      <c r="WVB18" s="126"/>
    </row>
    <row r="19" spans="1:16122" s="125" customFormat="1">
      <c r="A19" s="381"/>
      <c r="B19" s="126"/>
      <c r="C19" s="126" t="s">
        <v>141</v>
      </c>
      <c r="D19" s="126"/>
      <c r="E19" s="126"/>
      <c r="F19" s="126"/>
      <c r="G19" s="126"/>
      <c r="H19" s="126"/>
      <c r="I19" s="127"/>
      <c r="J19" s="126"/>
      <c r="K19" s="385">
        <v>1.3</v>
      </c>
      <c r="L19" s="126"/>
      <c r="M19" s="126"/>
      <c r="N19" s="126"/>
      <c r="O19" s="126"/>
      <c r="P19" s="126"/>
      <c r="Q19" s="126"/>
      <c r="R19" s="126"/>
      <c r="S19" s="126"/>
      <c r="T19" s="126"/>
      <c r="U19" s="126"/>
      <c r="V19" s="126"/>
      <c r="W19" s="126"/>
      <c r="X19" s="126"/>
      <c r="Y19" s="126"/>
      <c r="Z19" s="126"/>
      <c r="AA19" s="126"/>
      <c r="AB19" s="126"/>
      <c r="AC19" s="126"/>
      <c r="AD19" s="126"/>
      <c r="AE19" s="126"/>
      <c r="AF19" s="126"/>
      <c r="AG19" s="126"/>
      <c r="AH19" s="126"/>
      <c r="AI19" s="126"/>
      <c r="AJ19" s="126"/>
      <c r="AK19" s="126"/>
      <c r="AL19" s="126"/>
      <c r="AM19" s="126"/>
      <c r="AN19" s="126"/>
      <c r="AO19" s="126"/>
      <c r="AP19" s="126"/>
      <c r="AQ19" s="126"/>
      <c r="AR19" s="126"/>
      <c r="AS19" s="126"/>
      <c r="AT19" s="126"/>
      <c r="AU19" s="126"/>
      <c r="AV19" s="126"/>
      <c r="AW19" s="126"/>
      <c r="AX19" s="126"/>
      <c r="AY19" s="126"/>
      <c r="AZ19" s="126"/>
      <c r="BA19" s="126"/>
      <c r="BB19" s="126"/>
      <c r="BC19" s="126"/>
      <c r="BD19" s="126"/>
      <c r="BE19" s="126"/>
      <c r="BF19" s="126"/>
      <c r="BG19" s="126"/>
      <c r="BH19" s="126"/>
      <c r="BI19" s="126"/>
      <c r="BJ19" s="126"/>
      <c r="BK19" s="126"/>
      <c r="BL19" s="126"/>
      <c r="BM19" s="126"/>
      <c r="BN19" s="126"/>
      <c r="BO19" s="126"/>
      <c r="BP19" s="126"/>
      <c r="BQ19" s="126"/>
      <c r="BR19" s="126"/>
      <c r="BS19" s="126"/>
      <c r="BT19" s="126"/>
      <c r="BU19" s="126"/>
      <c r="BV19" s="126"/>
      <c r="BW19" s="126"/>
      <c r="BX19" s="126"/>
      <c r="BY19" s="126"/>
      <c r="BZ19" s="126"/>
      <c r="CA19" s="126"/>
      <c r="CB19" s="126"/>
      <c r="CC19" s="126"/>
      <c r="CD19" s="126"/>
      <c r="CE19" s="126"/>
      <c r="CF19" s="126"/>
      <c r="CG19" s="126"/>
      <c r="CH19" s="126"/>
      <c r="CI19" s="126"/>
      <c r="CJ19" s="126"/>
      <c r="CK19" s="126"/>
      <c r="CL19" s="126"/>
      <c r="CM19" s="126"/>
      <c r="CN19" s="126"/>
      <c r="CO19" s="126"/>
      <c r="CP19" s="126"/>
      <c r="CQ19" s="126"/>
      <c r="CR19" s="126"/>
      <c r="CS19" s="126"/>
      <c r="CT19" s="126"/>
      <c r="CU19" s="126"/>
      <c r="CV19" s="126"/>
      <c r="CW19" s="126"/>
      <c r="CX19" s="126"/>
      <c r="CY19" s="126"/>
      <c r="CZ19" s="126"/>
      <c r="DA19" s="126"/>
      <c r="DB19" s="126"/>
      <c r="DC19" s="126"/>
      <c r="DD19" s="126"/>
      <c r="DE19" s="126"/>
      <c r="DF19" s="126"/>
      <c r="DG19" s="126"/>
      <c r="DH19" s="126"/>
      <c r="DI19" s="126"/>
      <c r="DJ19" s="126"/>
      <c r="DK19" s="126"/>
      <c r="DL19" s="126"/>
      <c r="DM19" s="126"/>
      <c r="DN19" s="126"/>
      <c r="DO19" s="126"/>
      <c r="DP19" s="126"/>
      <c r="DQ19" s="126"/>
      <c r="DR19" s="126"/>
      <c r="DS19" s="126"/>
      <c r="DT19" s="126"/>
      <c r="DU19" s="126"/>
      <c r="DV19" s="126"/>
      <c r="DW19" s="126"/>
      <c r="DX19" s="126"/>
      <c r="DY19" s="126"/>
      <c r="DZ19" s="126"/>
      <c r="EA19" s="126"/>
      <c r="EB19" s="126"/>
      <c r="EC19" s="126"/>
      <c r="ED19" s="126"/>
      <c r="EE19" s="126"/>
      <c r="EF19" s="126"/>
      <c r="EG19" s="126"/>
      <c r="EH19" s="126"/>
      <c r="EI19" s="126"/>
      <c r="EJ19" s="126"/>
      <c r="EK19" s="126"/>
      <c r="EL19" s="126"/>
      <c r="EM19" s="126"/>
      <c r="EN19" s="126"/>
      <c r="EO19" s="126"/>
      <c r="EP19" s="126"/>
      <c r="EQ19" s="126"/>
      <c r="ER19" s="126"/>
      <c r="ES19" s="126"/>
      <c r="ET19" s="126"/>
      <c r="EU19" s="126"/>
      <c r="EV19" s="126"/>
      <c r="EW19" s="126"/>
      <c r="EX19" s="126"/>
      <c r="EY19" s="126"/>
      <c r="EZ19" s="126"/>
      <c r="FA19" s="126"/>
      <c r="FB19" s="126"/>
      <c r="FC19" s="126"/>
      <c r="FD19" s="126"/>
      <c r="FE19" s="126"/>
      <c r="FF19" s="126"/>
      <c r="FG19" s="126"/>
      <c r="FH19" s="126"/>
      <c r="FI19" s="126"/>
      <c r="FJ19" s="126"/>
      <c r="FK19" s="126"/>
      <c r="FL19" s="126"/>
      <c r="FM19" s="126"/>
      <c r="FN19" s="126"/>
      <c r="FO19" s="126"/>
      <c r="FP19" s="126"/>
      <c r="FQ19" s="126"/>
      <c r="FR19" s="126"/>
      <c r="FS19" s="126"/>
      <c r="FT19" s="126"/>
      <c r="FU19" s="126"/>
      <c r="FV19" s="126"/>
      <c r="FW19" s="126"/>
      <c r="FX19" s="126"/>
      <c r="FY19" s="126"/>
      <c r="FZ19" s="126"/>
      <c r="GA19" s="126"/>
      <c r="GB19" s="126"/>
      <c r="GC19" s="126"/>
      <c r="GD19" s="126"/>
      <c r="GE19" s="126"/>
      <c r="GF19" s="126"/>
      <c r="GG19" s="126"/>
      <c r="GH19" s="126"/>
      <c r="GI19" s="126"/>
      <c r="GJ19" s="126"/>
      <c r="GK19" s="126"/>
      <c r="GL19" s="126"/>
      <c r="GM19" s="126"/>
      <c r="GN19" s="126"/>
      <c r="GO19" s="126"/>
      <c r="GP19" s="126"/>
      <c r="GQ19" s="126"/>
      <c r="GR19" s="126"/>
      <c r="GS19" s="126"/>
      <c r="GT19" s="126"/>
      <c r="GU19" s="126"/>
      <c r="GV19" s="126"/>
      <c r="GW19" s="126"/>
      <c r="GX19" s="126"/>
      <c r="GY19" s="126"/>
      <c r="GZ19" s="126"/>
      <c r="HA19" s="126"/>
      <c r="HB19" s="126"/>
      <c r="HC19" s="126"/>
      <c r="HD19" s="126"/>
      <c r="HE19" s="126"/>
      <c r="HF19" s="126"/>
      <c r="HG19" s="126"/>
      <c r="HH19" s="126"/>
      <c r="HI19" s="126"/>
      <c r="HJ19" s="126"/>
      <c r="HK19" s="126"/>
      <c r="HL19" s="126"/>
      <c r="HM19" s="126"/>
      <c r="HN19" s="126"/>
      <c r="HO19" s="126"/>
      <c r="HP19" s="126"/>
      <c r="HQ19" s="126"/>
      <c r="HR19" s="126"/>
      <c r="HS19" s="126"/>
      <c r="HT19" s="126"/>
      <c r="HU19" s="126"/>
      <c r="HV19" s="126"/>
      <c r="HW19" s="126"/>
      <c r="HX19" s="126"/>
      <c r="HY19" s="126"/>
      <c r="HZ19" s="126"/>
      <c r="IA19" s="126"/>
      <c r="IB19" s="126"/>
      <c r="IC19" s="126"/>
      <c r="ID19" s="126"/>
      <c r="IE19" s="126"/>
      <c r="IF19" s="126"/>
      <c r="IG19" s="126"/>
      <c r="IH19" s="126"/>
      <c r="II19" s="126"/>
      <c r="IJ19" s="126"/>
      <c r="IK19" s="126"/>
      <c r="IL19" s="126"/>
      <c r="IM19" s="126"/>
      <c r="IN19" s="126"/>
      <c r="IO19" s="126"/>
      <c r="IP19" s="126"/>
      <c r="IQ19" s="126"/>
      <c r="IR19" s="126"/>
      <c r="IS19" s="126"/>
      <c r="IT19" s="126"/>
      <c r="IU19" s="126"/>
      <c r="IV19" s="126"/>
      <c r="IW19" s="126"/>
      <c r="IX19" s="126"/>
      <c r="IY19" s="126"/>
      <c r="IZ19" s="126"/>
      <c r="JA19" s="126"/>
      <c r="JB19" s="126"/>
      <c r="JC19" s="126"/>
      <c r="JD19" s="126"/>
      <c r="JE19" s="126"/>
      <c r="JF19" s="126"/>
      <c r="JG19" s="126"/>
      <c r="JH19" s="126"/>
      <c r="JI19" s="126"/>
      <c r="JJ19" s="126"/>
      <c r="JK19" s="126"/>
      <c r="JL19" s="126"/>
      <c r="JM19" s="126"/>
      <c r="JN19" s="126"/>
      <c r="JO19" s="126"/>
      <c r="JP19" s="126"/>
      <c r="JQ19" s="126"/>
      <c r="JR19" s="126"/>
      <c r="JS19" s="126"/>
      <c r="JT19" s="126"/>
      <c r="JU19" s="126"/>
      <c r="JV19" s="126"/>
      <c r="JW19" s="126"/>
      <c r="JX19" s="126"/>
      <c r="JY19" s="126"/>
      <c r="JZ19" s="126"/>
      <c r="KA19" s="126"/>
      <c r="KB19" s="126"/>
      <c r="KC19" s="126"/>
      <c r="KD19" s="126"/>
      <c r="KE19" s="126"/>
      <c r="KF19" s="126"/>
      <c r="KG19" s="126"/>
      <c r="KH19" s="126"/>
      <c r="KI19" s="126"/>
      <c r="KJ19" s="126"/>
      <c r="KK19" s="126"/>
      <c r="KL19" s="126"/>
      <c r="KM19" s="126"/>
      <c r="KN19" s="126"/>
      <c r="KO19" s="126"/>
      <c r="KP19" s="126"/>
      <c r="KQ19" s="126"/>
      <c r="KR19" s="126"/>
      <c r="KS19" s="126"/>
      <c r="KT19" s="126"/>
      <c r="KU19" s="126"/>
      <c r="KV19" s="126"/>
      <c r="KW19" s="126"/>
      <c r="KX19" s="126"/>
      <c r="KY19" s="126"/>
      <c r="KZ19" s="126"/>
      <c r="LA19" s="126"/>
      <c r="LB19" s="126"/>
      <c r="LC19" s="126"/>
      <c r="LD19" s="126"/>
      <c r="LE19" s="126"/>
      <c r="LF19" s="126"/>
      <c r="LG19" s="126"/>
      <c r="LH19" s="126"/>
      <c r="LI19" s="126"/>
      <c r="LJ19" s="126"/>
      <c r="LK19" s="126"/>
      <c r="LL19" s="126"/>
      <c r="LM19" s="126"/>
      <c r="LN19" s="126"/>
      <c r="LO19" s="126"/>
      <c r="LP19" s="126"/>
      <c r="LQ19" s="126"/>
      <c r="LR19" s="126"/>
      <c r="LS19" s="126"/>
      <c r="LT19" s="126"/>
      <c r="LU19" s="126"/>
      <c r="LV19" s="126"/>
      <c r="LW19" s="126"/>
      <c r="LX19" s="126"/>
      <c r="LY19" s="126"/>
      <c r="LZ19" s="126"/>
      <c r="MA19" s="126"/>
      <c r="MB19" s="126"/>
      <c r="MC19" s="126"/>
      <c r="MD19" s="126"/>
      <c r="ME19" s="126"/>
      <c r="MF19" s="126"/>
      <c r="MG19" s="126"/>
      <c r="MH19" s="126"/>
      <c r="MI19" s="126"/>
      <c r="MJ19" s="126"/>
      <c r="MK19" s="126"/>
      <c r="ML19" s="126"/>
      <c r="MM19" s="126"/>
      <c r="MN19" s="126"/>
      <c r="MO19" s="126"/>
      <c r="MP19" s="126"/>
      <c r="MQ19" s="126"/>
      <c r="MR19" s="126"/>
      <c r="MS19" s="126"/>
      <c r="MT19" s="126"/>
      <c r="MU19" s="126"/>
      <c r="MV19" s="126"/>
      <c r="MW19" s="126"/>
      <c r="MX19" s="126"/>
      <c r="MY19" s="126"/>
      <c r="MZ19" s="126"/>
      <c r="NA19" s="126"/>
      <c r="NB19" s="126"/>
      <c r="NC19" s="126"/>
      <c r="ND19" s="126"/>
      <c r="NE19" s="126"/>
      <c r="NF19" s="126"/>
      <c r="NG19" s="126"/>
      <c r="NH19" s="126"/>
      <c r="NI19" s="126"/>
      <c r="NJ19" s="126"/>
      <c r="NK19" s="126"/>
      <c r="NL19" s="126"/>
      <c r="NM19" s="126"/>
      <c r="NN19" s="126"/>
      <c r="NO19" s="126"/>
      <c r="NP19" s="126"/>
      <c r="NQ19" s="126"/>
      <c r="NR19" s="126"/>
      <c r="NS19" s="126"/>
      <c r="NT19" s="126"/>
      <c r="NU19" s="126"/>
      <c r="NV19" s="126"/>
      <c r="NW19" s="126"/>
      <c r="NX19" s="126"/>
      <c r="NY19" s="126"/>
      <c r="NZ19" s="126"/>
      <c r="OA19" s="126"/>
      <c r="OB19" s="126"/>
      <c r="OC19" s="126"/>
      <c r="OD19" s="126"/>
      <c r="OE19" s="126"/>
      <c r="OF19" s="126"/>
      <c r="OG19" s="126"/>
      <c r="OH19" s="126"/>
      <c r="OI19" s="126"/>
      <c r="OJ19" s="126"/>
      <c r="OK19" s="126"/>
      <c r="OL19" s="126"/>
      <c r="OM19" s="126"/>
      <c r="ON19" s="126"/>
      <c r="OO19" s="126"/>
      <c r="OP19" s="126"/>
      <c r="OQ19" s="126"/>
      <c r="OR19" s="126"/>
      <c r="OS19" s="126"/>
      <c r="OT19" s="126"/>
      <c r="OU19" s="126"/>
      <c r="OV19" s="126"/>
      <c r="OW19" s="126"/>
      <c r="OX19" s="126"/>
      <c r="OY19" s="126"/>
      <c r="OZ19" s="126"/>
      <c r="PA19" s="126"/>
      <c r="PB19" s="126"/>
      <c r="PC19" s="126"/>
      <c r="PD19" s="126"/>
      <c r="PE19" s="126"/>
      <c r="PF19" s="126"/>
      <c r="PG19" s="126"/>
      <c r="PH19" s="126"/>
      <c r="PI19" s="126"/>
      <c r="PJ19" s="126"/>
      <c r="PK19" s="126"/>
      <c r="PL19" s="126"/>
      <c r="PM19" s="126"/>
      <c r="PN19" s="126"/>
      <c r="PO19" s="126"/>
      <c r="PP19" s="126"/>
      <c r="PQ19" s="126"/>
      <c r="PR19" s="126"/>
      <c r="PS19" s="126"/>
      <c r="PT19" s="126"/>
      <c r="PU19" s="126"/>
      <c r="PV19" s="126"/>
      <c r="PW19" s="126"/>
      <c r="PX19" s="126"/>
      <c r="PY19" s="126"/>
      <c r="PZ19" s="126"/>
      <c r="QA19" s="126"/>
      <c r="QB19" s="126"/>
      <c r="QC19" s="126"/>
      <c r="QD19" s="126"/>
      <c r="QE19" s="126"/>
      <c r="QF19" s="126"/>
      <c r="QG19" s="126"/>
      <c r="QH19" s="126"/>
      <c r="QI19" s="126"/>
      <c r="QJ19" s="126"/>
      <c r="QK19" s="126"/>
      <c r="QL19" s="126"/>
      <c r="QM19" s="126"/>
      <c r="QN19" s="126"/>
      <c r="QO19" s="126"/>
      <c r="QP19" s="126"/>
      <c r="QQ19" s="126"/>
      <c r="QR19" s="126"/>
      <c r="QS19" s="126"/>
      <c r="QT19" s="126"/>
      <c r="QU19" s="126"/>
      <c r="QV19" s="126"/>
      <c r="QW19" s="126"/>
      <c r="QX19" s="126"/>
      <c r="QY19" s="126"/>
      <c r="QZ19" s="126"/>
      <c r="RA19" s="126"/>
      <c r="RB19" s="126"/>
      <c r="RC19" s="126"/>
      <c r="RD19" s="126"/>
      <c r="RE19" s="126"/>
      <c r="RF19" s="126"/>
      <c r="RG19" s="126"/>
      <c r="RH19" s="126"/>
      <c r="RI19" s="126"/>
      <c r="RJ19" s="126"/>
      <c r="RK19" s="126"/>
      <c r="RL19" s="126"/>
      <c r="RM19" s="126"/>
      <c r="RN19" s="126"/>
      <c r="RO19" s="126"/>
      <c r="RP19" s="126"/>
      <c r="RQ19" s="126"/>
      <c r="RR19" s="126"/>
      <c r="RS19" s="126"/>
      <c r="RT19" s="126"/>
      <c r="RU19" s="126"/>
      <c r="RV19" s="126"/>
      <c r="RW19" s="126"/>
      <c r="RX19" s="126"/>
      <c r="RY19" s="126"/>
      <c r="RZ19" s="126"/>
      <c r="SA19" s="126"/>
      <c r="SB19" s="126"/>
      <c r="SC19" s="126"/>
      <c r="SD19" s="126"/>
      <c r="SE19" s="126"/>
      <c r="SF19" s="126"/>
      <c r="SG19" s="126"/>
      <c r="SH19" s="126"/>
      <c r="SI19" s="126"/>
      <c r="SJ19" s="126"/>
      <c r="SK19" s="126"/>
      <c r="SL19" s="126"/>
      <c r="SM19" s="126"/>
      <c r="SN19" s="126"/>
      <c r="SO19" s="126"/>
      <c r="SP19" s="126"/>
      <c r="SQ19" s="126"/>
      <c r="SR19" s="126"/>
      <c r="SS19" s="126"/>
      <c r="ST19" s="126"/>
      <c r="SU19" s="126"/>
      <c r="SV19" s="126"/>
      <c r="SW19" s="126"/>
      <c r="SX19" s="126"/>
      <c r="SY19" s="126"/>
      <c r="SZ19" s="126"/>
      <c r="TA19" s="126"/>
      <c r="TB19" s="126"/>
      <c r="TC19" s="126"/>
      <c r="TD19" s="126"/>
      <c r="TE19" s="126"/>
      <c r="TF19" s="126"/>
      <c r="TG19" s="126"/>
      <c r="TH19" s="126"/>
      <c r="TI19" s="126"/>
      <c r="TJ19" s="126"/>
      <c r="TK19" s="126"/>
      <c r="TL19" s="126"/>
      <c r="TM19" s="126"/>
      <c r="TN19" s="126"/>
      <c r="TO19" s="126"/>
      <c r="TP19" s="126"/>
      <c r="TQ19" s="126"/>
      <c r="TR19" s="126"/>
      <c r="TS19" s="126"/>
      <c r="TT19" s="126"/>
      <c r="TU19" s="126"/>
      <c r="TV19" s="126"/>
      <c r="TW19" s="126"/>
      <c r="TX19" s="126"/>
      <c r="TY19" s="126"/>
      <c r="TZ19" s="126"/>
      <c r="UA19" s="126"/>
      <c r="UB19" s="126"/>
      <c r="UC19" s="126"/>
      <c r="UD19" s="126"/>
      <c r="UE19" s="126"/>
      <c r="UF19" s="126"/>
      <c r="UG19" s="126"/>
      <c r="UH19" s="126"/>
      <c r="UI19" s="126"/>
      <c r="UJ19" s="126"/>
      <c r="UK19" s="126"/>
      <c r="UL19" s="126"/>
      <c r="UM19" s="126"/>
      <c r="UN19" s="126"/>
      <c r="UO19" s="126"/>
      <c r="UP19" s="126"/>
      <c r="UQ19" s="126"/>
      <c r="UR19" s="126"/>
      <c r="US19" s="126"/>
      <c r="UT19" s="126"/>
      <c r="UU19" s="126"/>
      <c r="UV19" s="126"/>
      <c r="UW19" s="126"/>
      <c r="UX19" s="126"/>
      <c r="UY19" s="126"/>
      <c r="UZ19" s="126"/>
      <c r="VA19" s="126"/>
      <c r="VB19" s="126"/>
      <c r="VC19" s="126"/>
      <c r="VD19" s="126"/>
      <c r="VE19" s="126"/>
      <c r="VF19" s="126"/>
      <c r="VG19" s="126"/>
      <c r="VH19" s="126"/>
      <c r="VI19" s="126"/>
      <c r="VJ19" s="126"/>
      <c r="VK19" s="126"/>
      <c r="VL19" s="126"/>
      <c r="VM19" s="126"/>
      <c r="VN19" s="126"/>
      <c r="VO19" s="126"/>
      <c r="VP19" s="126"/>
      <c r="VQ19" s="126"/>
      <c r="VR19" s="126"/>
      <c r="VS19" s="126"/>
      <c r="VT19" s="126"/>
      <c r="VU19" s="126"/>
      <c r="VV19" s="126"/>
      <c r="VW19" s="126"/>
      <c r="VX19" s="126"/>
      <c r="VY19" s="126"/>
      <c r="VZ19" s="126"/>
      <c r="WA19" s="126"/>
      <c r="WB19" s="126"/>
      <c r="WC19" s="126"/>
      <c r="WD19" s="126"/>
      <c r="WE19" s="126"/>
      <c r="WF19" s="126"/>
      <c r="WG19" s="126"/>
      <c r="WH19" s="126"/>
      <c r="WI19" s="126"/>
      <c r="WJ19" s="126"/>
      <c r="WK19" s="126"/>
      <c r="WL19" s="126"/>
      <c r="WM19" s="126"/>
      <c r="WN19" s="126"/>
      <c r="WO19" s="126"/>
      <c r="WP19" s="126"/>
      <c r="WQ19" s="126"/>
      <c r="WR19" s="126"/>
      <c r="WS19" s="126"/>
      <c r="WT19" s="126"/>
      <c r="WU19" s="126"/>
      <c r="WV19" s="126"/>
      <c r="WW19" s="126"/>
      <c r="WX19" s="126"/>
      <c r="WY19" s="126"/>
      <c r="WZ19" s="126"/>
      <c r="XA19" s="126"/>
      <c r="XB19" s="126"/>
      <c r="XC19" s="126"/>
      <c r="XD19" s="126"/>
      <c r="XE19" s="126"/>
      <c r="XF19" s="126"/>
      <c r="XG19" s="126"/>
      <c r="XH19" s="126"/>
      <c r="XI19" s="126"/>
      <c r="XJ19" s="126"/>
      <c r="XK19" s="126"/>
      <c r="XL19" s="126"/>
      <c r="XM19" s="126"/>
      <c r="XN19" s="126"/>
      <c r="XO19" s="126"/>
      <c r="XP19" s="126"/>
      <c r="XQ19" s="126"/>
      <c r="XR19" s="126"/>
      <c r="XS19" s="126"/>
      <c r="XT19" s="126"/>
      <c r="XU19" s="126"/>
      <c r="XV19" s="126"/>
      <c r="XW19" s="126"/>
      <c r="XX19" s="126"/>
      <c r="XY19" s="126"/>
      <c r="XZ19" s="126"/>
      <c r="YA19" s="126"/>
      <c r="YB19" s="126"/>
      <c r="YC19" s="126"/>
      <c r="YD19" s="126"/>
      <c r="YE19" s="126"/>
      <c r="YF19" s="126"/>
      <c r="YG19" s="126"/>
      <c r="YH19" s="126"/>
      <c r="YI19" s="126"/>
      <c r="YJ19" s="126"/>
      <c r="YK19" s="126"/>
      <c r="YL19" s="126"/>
      <c r="YM19" s="126"/>
      <c r="YN19" s="126"/>
      <c r="YO19" s="126"/>
      <c r="YP19" s="126"/>
      <c r="YQ19" s="126"/>
      <c r="YR19" s="126"/>
      <c r="YS19" s="126"/>
      <c r="YT19" s="126"/>
      <c r="YU19" s="126"/>
      <c r="YV19" s="126"/>
      <c r="YW19" s="126"/>
      <c r="YX19" s="126"/>
      <c r="YY19" s="126"/>
      <c r="YZ19" s="126"/>
      <c r="ZA19" s="126"/>
      <c r="ZB19" s="126"/>
      <c r="ZC19" s="126"/>
      <c r="ZD19" s="126"/>
      <c r="ZE19" s="126"/>
      <c r="ZF19" s="126"/>
      <c r="ZG19" s="126"/>
      <c r="ZH19" s="126"/>
      <c r="ZI19" s="126"/>
      <c r="ZJ19" s="126"/>
      <c r="ZK19" s="126"/>
      <c r="ZL19" s="126"/>
      <c r="ZM19" s="126"/>
      <c r="ZN19" s="126"/>
      <c r="ZO19" s="126"/>
      <c r="ZP19" s="126"/>
      <c r="ZQ19" s="126"/>
      <c r="ZR19" s="126"/>
      <c r="ZS19" s="126"/>
      <c r="ZT19" s="126"/>
      <c r="ZU19" s="126"/>
      <c r="ZV19" s="126"/>
      <c r="ZW19" s="126"/>
      <c r="ZX19" s="126"/>
      <c r="ZY19" s="126"/>
      <c r="ZZ19" s="126"/>
      <c r="AAA19" s="126"/>
      <c r="AAB19" s="126"/>
      <c r="AAC19" s="126"/>
      <c r="AAD19" s="126"/>
      <c r="AAE19" s="126"/>
      <c r="AAF19" s="126"/>
      <c r="AAG19" s="126"/>
      <c r="AAH19" s="126"/>
      <c r="AAI19" s="126"/>
      <c r="AAJ19" s="126"/>
      <c r="AAK19" s="126"/>
      <c r="AAL19" s="126"/>
      <c r="AAM19" s="126"/>
      <c r="AAN19" s="126"/>
      <c r="AAO19" s="126"/>
      <c r="AAP19" s="126"/>
      <c r="AAQ19" s="126"/>
      <c r="AAR19" s="126"/>
      <c r="AAS19" s="126"/>
      <c r="AAT19" s="126"/>
      <c r="AAU19" s="126"/>
      <c r="AAV19" s="126"/>
      <c r="AAW19" s="126"/>
      <c r="AAX19" s="126"/>
      <c r="AAY19" s="126"/>
      <c r="AAZ19" s="126"/>
      <c r="ABA19" s="126"/>
      <c r="ABB19" s="126"/>
      <c r="ABC19" s="126"/>
      <c r="ABD19" s="126"/>
      <c r="ABE19" s="126"/>
      <c r="ABF19" s="126"/>
      <c r="ABG19" s="126"/>
      <c r="ABH19" s="126"/>
      <c r="ABI19" s="126"/>
      <c r="ABJ19" s="126"/>
      <c r="ABK19" s="126"/>
      <c r="ABL19" s="126"/>
      <c r="ABM19" s="126"/>
      <c r="ABN19" s="126"/>
      <c r="ABO19" s="126"/>
      <c r="ABP19" s="126"/>
      <c r="ABQ19" s="126"/>
      <c r="ABR19" s="126"/>
      <c r="ABS19" s="126"/>
      <c r="ABT19" s="126"/>
      <c r="ABU19" s="126"/>
      <c r="ABV19" s="126"/>
      <c r="ABW19" s="126"/>
      <c r="ABX19" s="126"/>
      <c r="ABY19" s="126"/>
      <c r="ABZ19" s="126"/>
      <c r="ACA19" s="126"/>
      <c r="ACB19" s="126"/>
      <c r="ACC19" s="126"/>
      <c r="ACD19" s="126"/>
      <c r="ACE19" s="126"/>
      <c r="ACF19" s="126"/>
      <c r="ACG19" s="126"/>
      <c r="ACH19" s="126"/>
      <c r="ACI19" s="126"/>
      <c r="ACJ19" s="126"/>
      <c r="ACK19" s="126"/>
      <c r="ACL19" s="126"/>
      <c r="ACM19" s="126"/>
      <c r="ACN19" s="126"/>
      <c r="ACO19" s="126"/>
      <c r="ACP19" s="126"/>
      <c r="ACQ19" s="126"/>
      <c r="ACR19" s="126"/>
      <c r="ACS19" s="126"/>
      <c r="ACT19" s="126"/>
      <c r="ACU19" s="126"/>
      <c r="ACV19" s="126"/>
      <c r="ACW19" s="126"/>
      <c r="ACX19" s="126"/>
      <c r="ACY19" s="126"/>
      <c r="ACZ19" s="126"/>
      <c r="ADA19" s="126"/>
      <c r="ADB19" s="126"/>
      <c r="ADC19" s="126"/>
      <c r="ADD19" s="126"/>
      <c r="ADE19" s="126"/>
      <c r="ADF19" s="126"/>
      <c r="ADG19" s="126"/>
      <c r="ADH19" s="126"/>
      <c r="ADI19" s="126"/>
      <c r="ADJ19" s="126"/>
      <c r="ADK19" s="126"/>
      <c r="ADL19" s="126"/>
      <c r="ADM19" s="126"/>
      <c r="ADN19" s="126"/>
      <c r="ADO19" s="126"/>
      <c r="ADP19" s="126"/>
      <c r="ADQ19" s="126"/>
      <c r="ADR19" s="126"/>
      <c r="ADS19" s="126"/>
      <c r="ADT19" s="126"/>
      <c r="ADU19" s="126"/>
      <c r="ADV19" s="126"/>
      <c r="ADW19" s="126"/>
      <c r="ADX19" s="126"/>
      <c r="ADY19" s="126"/>
      <c r="ADZ19" s="126"/>
      <c r="AEA19" s="126"/>
      <c r="AEB19" s="126"/>
      <c r="AEC19" s="126"/>
      <c r="AED19" s="126"/>
      <c r="AEE19" s="126"/>
      <c r="AEF19" s="126"/>
      <c r="AEG19" s="126"/>
      <c r="AEH19" s="126"/>
      <c r="AEI19" s="126"/>
      <c r="AEJ19" s="126"/>
      <c r="AEK19" s="126"/>
      <c r="AEL19" s="126"/>
      <c r="AEM19" s="126"/>
      <c r="AEN19" s="126"/>
      <c r="AEO19" s="126"/>
      <c r="AEP19" s="126"/>
      <c r="AEQ19" s="126"/>
      <c r="AER19" s="126"/>
      <c r="AES19" s="126"/>
      <c r="AET19" s="126"/>
      <c r="AEU19" s="126"/>
      <c r="AEV19" s="126"/>
      <c r="AEW19" s="126"/>
      <c r="AEX19" s="126"/>
      <c r="AEY19" s="126"/>
      <c r="AEZ19" s="126"/>
      <c r="AFA19" s="126"/>
      <c r="AFB19" s="126"/>
      <c r="AFC19" s="126"/>
      <c r="AFD19" s="126"/>
      <c r="AFE19" s="126"/>
      <c r="AFF19" s="126"/>
      <c r="AFG19" s="126"/>
      <c r="AFH19" s="126"/>
      <c r="AFI19" s="126"/>
      <c r="AFJ19" s="126"/>
      <c r="AFK19" s="126"/>
      <c r="AFL19" s="126"/>
      <c r="AFM19" s="126"/>
      <c r="AFN19" s="126"/>
      <c r="AFO19" s="126"/>
      <c r="AFP19" s="126"/>
      <c r="AFQ19" s="126"/>
      <c r="AFR19" s="126"/>
      <c r="AFS19" s="126"/>
      <c r="AFT19" s="126"/>
      <c r="AFU19" s="126"/>
      <c r="AFV19" s="126"/>
      <c r="AFW19" s="126"/>
      <c r="AFX19" s="126"/>
      <c r="AFY19" s="126"/>
      <c r="AFZ19" s="126"/>
      <c r="AGA19" s="126"/>
      <c r="AGB19" s="126"/>
      <c r="AGC19" s="126"/>
      <c r="AGD19" s="126"/>
      <c r="AGE19" s="126"/>
      <c r="AGF19" s="126"/>
      <c r="AGG19" s="126"/>
      <c r="AGH19" s="126"/>
      <c r="AGI19" s="126"/>
      <c r="AGJ19" s="126"/>
      <c r="AGK19" s="126"/>
      <c r="AGL19" s="126"/>
      <c r="AGM19" s="126"/>
      <c r="AGN19" s="126"/>
      <c r="AGO19" s="126"/>
      <c r="AGP19" s="126"/>
      <c r="AGQ19" s="126"/>
      <c r="AGR19" s="126"/>
      <c r="AGS19" s="126"/>
      <c r="AGT19" s="126"/>
      <c r="AGU19" s="126"/>
      <c r="AGV19" s="126"/>
      <c r="AGW19" s="126"/>
      <c r="AGX19" s="126"/>
      <c r="AGY19" s="126"/>
      <c r="AGZ19" s="126"/>
      <c r="AHA19" s="126"/>
      <c r="AHB19" s="126"/>
      <c r="AHC19" s="126"/>
      <c r="AHD19" s="126"/>
      <c r="AHE19" s="126"/>
      <c r="AHF19" s="126"/>
      <c r="AHG19" s="126"/>
      <c r="AHH19" s="126"/>
      <c r="AHI19" s="126"/>
      <c r="AHJ19" s="126"/>
      <c r="AHK19" s="126"/>
      <c r="AHL19" s="126"/>
      <c r="AHM19" s="126"/>
      <c r="AHN19" s="126"/>
      <c r="AHO19" s="126"/>
      <c r="AHP19" s="126"/>
      <c r="AHQ19" s="126"/>
      <c r="AHR19" s="126"/>
      <c r="AHS19" s="126"/>
      <c r="AHT19" s="126"/>
      <c r="AHU19" s="126"/>
      <c r="AHV19" s="126"/>
      <c r="AHW19" s="126"/>
      <c r="AHX19" s="126"/>
      <c r="AHY19" s="126"/>
      <c r="AHZ19" s="126"/>
      <c r="AIA19" s="126"/>
      <c r="AIB19" s="126"/>
      <c r="AIC19" s="126"/>
      <c r="AID19" s="126"/>
      <c r="AIE19" s="126"/>
      <c r="AIF19" s="126"/>
      <c r="AIG19" s="126"/>
      <c r="AIH19" s="126"/>
      <c r="AII19" s="126"/>
      <c r="AIJ19" s="126"/>
      <c r="AIK19" s="126"/>
      <c r="AIL19" s="126"/>
      <c r="AIM19" s="126"/>
      <c r="AIN19" s="126"/>
      <c r="AIO19" s="126"/>
      <c r="AIP19" s="126"/>
      <c r="AIQ19" s="126"/>
      <c r="AIR19" s="126"/>
      <c r="AIS19" s="126"/>
      <c r="AIT19" s="126"/>
      <c r="AIU19" s="126"/>
      <c r="AIV19" s="126"/>
      <c r="AIW19" s="126"/>
      <c r="AIX19" s="126"/>
      <c r="AIY19" s="126"/>
      <c r="AIZ19" s="126"/>
      <c r="AJA19" s="126"/>
      <c r="AJB19" s="126"/>
      <c r="AJC19" s="126"/>
      <c r="AJD19" s="126"/>
      <c r="AJE19" s="126"/>
      <c r="AJF19" s="126"/>
      <c r="AJG19" s="126"/>
      <c r="AJH19" s="126"/>
      <c r="AJI19" s="126"/>
      <c r="AJJ19" s="126"/>
      <c r="AJK19" s="126"/>
      <c r="AJL19" s="126"/>
      <c r="AJM19" s="126"/>
      <c r="AJN19" s="126"/>
      <c r="AJO19" s="126"/>
      <c r="AJP19" s="126"/>
      <c r="AJQ19" s="126"/>
      <c r="AJR19" s="126"/>
      <c r="AJS19" s="126"/>
      <c r="AJT19" s="126"/>
      <c r="AJU19" s="126"/>
      <c r="AJV19" s="126"/>
      <c r="AJW19" s="126"/>
      <c r="AJX19" s="126"/>
      <c r="AJY19" s="126"/>
      <c r="AJZ19" s="126"/>
      <c r="AKA19" s="126"/>
      <c r="AKB19" s="126"/>
      <c r="AKC19" s="126"/>
      <c r="AKD19" s="126"/>
      <c r="AKE19" s="126"/>
      <c r="AKF19" s="126"/>
      <c r="AKG19" s="126"/>
      <c r="AKH19" s="126"/>
      <c r="AKI19" s="126"/>
      <c r="AKJ19" s="126"/>
      <c r="AKK19" s="126"/>
      <c r="AKL19" s="126"/>
      <c r="AKM19" s="126"/>
      <c r="AKN19" s="126"/>
      <c r="AKO19" s="126"/>
      <c r="AKP19" s="126"/>
      <c r="AKQ19" s="126"/>
      <c r="AKR19" s="126"/>
      <c r="AKS19" s="126"/>
      <c r="AKT19" s="126"/>
      <c r="AKU19" s="126"/>
      <c r="AKV19" s="126"/>
      <c r="AKW19" s="126"/>
      <c r="AKX19" s="126"/>
      <c r="AKY19" s="126"/>
      <c r="AKZ19" s="126"/>
      <c r="ALA19" s="126"/>
      <c r="ALB19" s="126"/>
      <c r="ALC19" s="126"/>
      <c r="ALD19" s="126"/>
      <c r="ALE19" s="126"/>
      <c r="ALF19" s="126"/>
      <c r="ALG19" s="126"/>
      <c r="ALH19" s="126"/>
      <c r="ALI19" s="126"/>
      <c r="ALJ19" s="126"/>
      <c r="ALK19" s="126"/>
      <c r="ALL19" s="126"/>
      <c r="ALM19" s="126"/>
      <c r="ALN19" s="126"/>
      <c r="ALO19" s="126"/>
      <c r="ALP19" s="126"/>
      <c r="ALQ19" s="126"/>
      <c r="ALR19" s="126"/>
      <c r="ALS19" s="126"/>
      <c r="ALT19" s="126"/>
      <c r="ALU19" s="126"/>
      <c r="ALV19" s="126"/>
      <c r="ALW19" s="126"/>
      <c r="ALX19" s="126"/>
      <c r="ALY19" s="126"/>
      <c r="ALZ19" s="126"/>
      <c r="AMA19" s="126"/>
      <c r="AMB19" s="126"/>
      <c r="AMC19" s="126"/>
      <c r="AMD19" s="126"/>
      <c r="AME19" s="126"/>
      <c r="AMF19" s="126"/>
      <c r="AMG19" s="126"/>
      <c r="AMH19" s="126"/>
      <c r="AMI19" s="126"/>
      <c r="AMJ19" s="126"/>
      <c r="AMK19" s="126"/>
      <c r="AML19" s="126"/>
      <c r="AMM19" s="126"/>
      <c r="AMN19" s="126"/>
      <c r="AMO19" s="126"/>
      <c r="AMP19" s="126"/>
      <c r="AMQ19" s="126"/>
      <c r="AMR19" s="126"/>
      <c r="AMS19" s="126"/>
      <c r="AMT19" s="126"/>
      <c r="AMU19" s="126"/>
      <c r="AMV19" s="126"/>
      <c r="AMW19" s="126"/>
      <c r="AMX19" s="126"/>
      <c r="AMY19" s="126"/>
      <c r="AMZ19" s="126"/>
      <c r="ANA19" s="126"/>
      <c r="ANB19" s="126"/>
      <c r="ANC19" s="126"/>
      <c r="AND19" s="126"/>
      <c r="ANE19" s="126"/>
      <c r="ANF19" s="126"/>
      <c r="ANG19" s="126"/>
      <c r="ANH19" s="126"/>
      <c r="ANI19" s="126"/>
      <c r="ANJ19" s="126"/>
      <c r="ANK19" s="126"/>
      <c r="ANL19" s="126"/>
      <c r="ANM19" s="126"/>
      <c r="ANN19" s="126"/>
      <c r="ANO19" s="126"/>
      <c r="ANP19" s="126"/>
      <c r="ANQ19" s="126"/>
      <c r="ANR19" s="126"/>
      <c r="ANS19" s="126"/>
      <c r="ANT19" s="126"/>
      <c r="ANU19" s="126"/>
      <c r="ANV19" s="126"/>
      <c r="ANW19" s="126"/>
      <c r="ANX19" s="126"/>
      <c r="ANY19" s="126"/>
      <c r="ANZ19" s="126"/>
      <c r="AOA19" s="126"/>
      <c r="AOB19" s="126"/>
      <c r="AOC19" s="126"/>
      <c r="AOD19" s="126"/>
      <c r="AOE19" s="126"/>
      <c r="AOF19" s="126"/>
      <c r="AOG19" s="126"/>
      <c r="AOH19" s="126"/>
      <c r="AOI19" s="126"/>
      <c r="AOJ19" s="126"/>
      <c r="AOK19" s="126"/>
      <c r="AOL19" s="126"/>
      <c r="AOM19" s="126"/>
      <c r="AON19" s="126"/>
      <c r="AOO19" s="126"/>
      <c r="AOP19" s="126"/>
      <c r="AOQ19" s="126"/>
      <c r="AOR19" s="126"/>
      <c r="AOS19" s="126"/>
      <c r="AOT19" s="126"/>
      <c r="AOU19" s="126"/>
      <c r="AOV19" s="126"/>
      <c r="AOW19" s="126"/>
      <c r="AOX19" s="126"/>
      <c r="AOY19" s="126"/>
      <c r="AOZ19" s="126"/>
      <c r="APA19" s="126"/>
      <c r="APB19" s="126"/>
      <c r="APC19" s="126"/>
      <c r="APD19" s="126"/>
      <c r="APE19" s="126"/>
      <c r="APF19" s="126"/>
      <c r="APG19" s="126"/>
      <c r="APH19" s="126"/>
      <c r="API19" s="126"/>
      <c r="APJ19" s="126"/>
      <c r="APK19" s="126"/>
      <c r="APL19" s="126"/>
      <c r="APM19" s="126"/>
      <c r="APN19" s="126"/>
      <c r="APO19" s="126"/>
      <c r="APP19" s="126"/>
      <c r="APQ19" s="126"/>
      <c r="APR19" s="126"/>
      <c r="APS19" s="126"/>
      <c r="APT19" s="126"/>
      <c r="APU19" s="126"/>
      <c r="APV19" s="126"/>
      <c r="APW19" s="126"/>
      <c r="APX19" s="126"/>
      <c r="APY19" s="126"/>
      <c r="APZ19" s="126"/>
      <c r="AQA19" s="126"/>
      <c r="AQB19" s="126"/>
      <c r="AQC19" s="126"/>
      <c r="AQD19" s="126"/>
      <c r="AQE19" s="126"/>
      <c r="AQF19" s="126"/>
      <c r="AQG19" s="126"/>
      <c r="AQH19" s="126"/>
      <c r="AQI19" s="126"/>
      <c r="AQJ19" s="126"/>
      <c r="AQK19" s="126"/>
      <c r="AQL19" s="126"/>
      <c r="AQM19" s="126"/>
      <c r="AQN19" s="126"/>
      <c r="AQO19" s="126"/>
      <c r="AQP19" s="126"/>
      <c r="AQQ19" s="126"/>
      <c r="AQR19" s="126"/>
      <c r="AQS19" s="126"/>
      <c r="AQT19" s="126"/>
      <c r="AQU19" s="126"/>
      <c r="AQV19" s="126"/>
      <c r="AQW19" s="126"/>
      <c r="AQX19" s="126"/>
      <c r="AQY19" s="126"/>
      <c r="AQZ19" s="126"/>
      <c r="ARA19" s="126"/>
      <c r="ARB19" s="126"/>
      <c r="ARC19" s="126"/>
      <c r="ARD19" s="126"/>
      <c r="ARE19" s="126"/>
      <c r="ARF19" s="126"/>
      <c r="ARG19" s="126"/>
      <c r="ARH19" s="126"/>
      <c r="ARI19" s="126"/>
      <c r="ARJ19" s="126"/>
      <c r="ARK19" s="126"/>
      <c r="ARL19" s="126"/>
      <c r="ARM19" s="126"/>
      <c r="ARN19" s="126"/>
      <c r="ARO19" s="126"/>
      <c r="ARP19" s="126"/>
      <c r="ARQ19" s="126"/>
      <c r="ARR19" s="126"/>
      <c r="ARS19" s="126"/>
      <c r="ART19" s="126"/>
      <c r="ARU19" s="126"/>
      <c r="ARV19" s="126"/>
      <c r="ARW19" s="126"/>
      <c r="ARX19" s="126"/>
      <c r="ARY19" s="126"/>
      <c r="ARZ19" s="126"/>
      <c r="ASA19" s="126"/>
      <c r="ASB19" s="126"/>
      <c r="ASC19" s="126"/>
      <c r="ASD19" s="126"/>
      <c r="ASE19" s="126"/>
      <c r="ASF19" s="126"/>
      <c r="ASG19" s="126"/>
      <c r="ASH19" s="126"/>
      <c r="ASI19" s="126"/>
      <c r="ASJ19" s="126"/>
      <c r="ASK19" s="126"/>
      <c r="ASL19" s="126"/>
      <c r="ASM19" s="126"/>
      <c r="ASN19" s="126"/>
      <c r="ASO19" s="126"/>
      <c r="ASP19" s="126"/>
      <c r="ASQ19" s="126"/>
      <c r="ASR19" s="126"/>
      <c r="ASS19" s="126"/>
      <c r="AST19" s="126"/>
      <c r="ASU19" s="126"/>
      <c r="ASV19" s="126"/>
      <c r="ASW19" s="126"/>
      <c r="ASX19" s="126"/>
      <c r="ASY19" s="126"/>
      <c r="ASZ19" s="126"/>
      <c r="ATA19" s="126"/>
      <c r="ATB19" s="126"/>
      <c r="ATC19" s="126"/>
      <c r="ATD19" s="126"/>
      <c r="ATE19" s="126"/>
      <c r="ATF19" s="126"/>
      <c r="ATG19" s="126"/>
      <c r="ATH19" s="126"/>
      <c r="ATI19" s="126"/>
      <c r="ATJ19" s="126"/>
      <c r="ATK19" s="126"/>
      <c r="ATL19" s="126"/>
      <c r="ATM19" s="126"/>
      <c r="ATN19" s="126"/>
      <c r="ATO19" s="126"/>
      <c r="ATP19" s="126"/>
      <c r="ATQ19" s="126"/>
      <c r="ATR19" s="126"/>
      <c r="ATS19" s="126"/>
      <c r="ATT19" s="126"/>
      <c r="ATU19" s="126"/>
      <c r="ATV19" s="126"/>
      <c r="ATW19" s="126"/>
      <c r="ATX19" s="126"/>
      <c r="ATY19" s="126"/>
      <c r="ATZ19" s="126"/>
      <c r="AUA19" s="126"/>
      <c r="AUB19" s="126"/>
      <c r="AUC19" s="126"/>
      <c r="AUD19" s="126"/>
      <c r="AUE19" s="126"/>
      <c r="AUF19" s="126"/>
      <c r="AUG19" s="126"/>
      <c r="AUH19" s="126"/>
      <c r="AUI19" s="126"/>
      <c r="AUJ19" s="126"/>
      <c r="AUK19" s="126"/>
      <c r="AUL19" s="126"/>
      <c r="AUM19" s="126"/>
      <c r="AUN19" s="126"/>
      <c r="AUO19" s="126"/>
      <c r="AUP19" s="126"/>
      <c r="AUQ19" s="126"/>
      <c r="AUR19" s="126"/>
      <c r="AUS19" s="126"/>
      <c r="AUT19" s="126"/>
      <c r="AUU19" s="126"/>
      <c r="AUV19" s="126"/>
      <c r="AUW19" s="126"/>
      <c r="AUX19" s="126"/>
      <c r="AUY19" s="126"/>
      <c r="AUZ19" s="126"/>
      <c r="AVA19" s="126"/>
      <c r="AVB19" s="126"/>
      <c r="AVC19" s="126"/>
      <c r="AVD19" s="126"/>
      <c r="AVE19" s="126"/>
      <c r="AVF19" s="126"/>
      <c r="AVG19" s="126"/>
      <c r="AVH19" s="126"/>
      <c r="AVI19" s="126"/>
      <c r="AVJ19" s="126"/>
      <c r="AVK19" s="126"/>
      <c r="AVL19" s="126"/>
      <c r="AVM19" s="126"/>
      <c r="AVN19" s="126"/>
      <c r="AVO19" s="126"/>
      <c r="AVP19" s="126"/>
      <c r="AVQ19" s="126"/>
      <c r="AVR19" s="126"/>
      <c r="AVS19" s="126"/>
      <c r="AVT19" s="126"/>
      <c r="AVU19" s="126"/>
      <c r="AVV19" s="126"/>
      <c r="AVW19" s="126"/>
      <c r="AVX19" s="126"/>
      <c r="AVY19" s="126"/>
      <c r="AVZ19" s="126"/>
      <c r="AWA19" s="126"/>
      <c r="AWB19" s="126"/>
      <c r="AWC19" s="126"/>
      <c r="AWD19" s="126"/>
      <c r="AWE19" s="126"/>
      <c r="AWF19" s="126"/>
      <c r="AWG19" s="126"/>
      <c r="AWH19" s="126"/>
      <c r="AWI19" s="126"/>
      <c r="AWJ19" s="126"/>
      <c r="AWK19" s="126"/>
      <c r="AWL19" s="126"/>
      <c r="AWM19" s="126"/>
      <c r="AWN19" s="126"/>
      <c r="AWO19" s="126"/>
      <c r="AWP19" s="126"/>
      <c r="AWQ19" s="126"/>
      <c r="AWR19" s="126"/>
      <c r="AWS19" s="126"/>
      <c r="AWT19" s="126"/>
      <c r="AWU19" s="126"/>
      <c r="AWV19" s="126"/>
      <c r="AWW19" s="126"/>
      <c r="AWX19" s="126"/>
      <c r="AWY19" s="126"/>
      <c r="AWZ19" s="126"/>
      <c r="AXA19" s="126"/>
      <c r="AXB19" s="126"/>
      <c r="AXC19" s="126"/>
      <c r="AXD19" s="126"/>
      <c r="AXE19" s="126"/>
      <c r="AXF19" s="126"/>
      <c r="AXG19" s="126"/>
      <c r="AXH19" s="126"/>
      <c r="AXI19" s="126"/>
      <c r="AXJ19" s="126"/>
      <c r="AXK19" s="126"/>
      <c r="AXL19" s="126"/>
      <c r="AXM19" s="126"/>
      <c r="AXN19" s="126"/>
      <c r="AXO19" s="126"/>
      <c r="AXP19" s="126"/>
      <c r="AXQ19" s="126"/>
      <c r="AXR19" s="126"/>
      <c r="AXS19" s="126"/>
      <c r="AXT19" s="126"/>
      <c r="AXU19" s="126"/>
      <c r="AXV19" s="126"/>
      <c r="AXW19" s="126"/>
      <c r="AXX19" s="126"/>
      <c r="AXY19" s="126"/>
      <c r="AXZ19" s="126"/>
      <c r="AYA19" s="126"/>
      <c r="AYB19" s="126"/>
      <c r="AYC19" s="126"/>
      <c r="AYD19" s="126"/>
      <c r="AYE19" s="126"/>
      <c r="AYF19" s="126"/>
      <c r="AYG19" s="126"/>
      <c r="AYH19" s="126"/>
      <c r="AYI19" s="126"/>
      <c r="AYJ19" s="126"/>
      <c r="AYK19" s="126"/>
      <c r="AYL19" s="126"/>
      <c r="AYM19" s="126"/>
      <c r="AYN19" s="126"/>
      <c r="AYO19" s="126"/>
      <c r="AYP19" s="126"/>
      <c r="AYQ19" s="126"/>
      <c r="AYR19" s="126"/>
      <c r="AYS19" s="126"/>
      <c r="AYT19" s="126"/>
      <c r="AYU19" s="126"/>
      <c r="AYV19" s="126"/>
      <c r="AYW19" s="126"/>
      <c r="AYX19" s="126"/>
      <c r="AYY19" s="126"/>
      <c r="AYZ19" s="126"/>
      <c r="AZA19" s="126"/>
      <c r="AZB19" s="126"/>
      <c r="AZC19" s="126"/>
      <c r="AZD19" s="126"/>
      <c r="AZE19" s="126"/>
      <c r="AZF19" s="126"/>
      <c r="AZG19" s="126"/>
      <c r="AZH19" s="126"/>
      <c r="AZI19" s="126"/>
      <c r="AZJ19" s="126"/>
      <c r="AZK19" s="126"/>
      <c r="AZL19" s="126"/>
      <c r="AZM19" s="126"/>
      <c r="AZN19" s="126"/>
      <c r="AZO19" s="126"/>
      <c r="AZP19" s="126"/>
      <c r="AZQ19" s="126"/>
      <c r="AZR19" s="126"/>
      <c r="AZS19" s="126"/>
      <c r="AZT19" s="126"/>
      <c r="AZU19" s="126"/>
      <c r="AZV19" s="126"/>
      <c r="AZW19" s="126"/>
      <c r="AZX19" s="126"/>
      <c r="AZY19" s="126"/>
      <c r="AZZ19" s="126"/>
      <c r="BAA19" s="126"/>
      <c r="BAB19" s="126"/>
      <c r="BAC19" s="126"/>
      <c r="BAD19" s="126"/>
      <c r="BAE19" s="126"/>
      <c r="BAF19" s="126"/>
      <c r="BAG19" s="126"/>
      <c r="BAH19" s="126"/>
      <c r="BAI19" s="126"/>
      <c r="BAJ19" s="126"/>
      <c r="BAK19" s="126"/>
      <c r="BAL19" s="126"/>
      <c r="BAM19" s="126"/>
      <c r="BAN19" s="126"/>
      <c r="BAO19" s="126"/>
      <c r="BAP19" s="126"/>
      <c r="BAQ19" s="126"/>
      <c r="BAR19" s="126"/>
      <c r="BAS19" s="126"/>
      <c r="BAT19" s="126"/>
      <c r="BAU19" s="126"/>
      <c r="BAV19" s="126"/>
      <c r="BAW19" s="126"/>
      <c r="BAX19" s="126"/>
      <c r="BAY19" s="126"/>
      <c r="BAZ19" s="126"/>
      <c r="BBA19" s="126"/>
      <c r="BBB19" s="126"/>
      <c r="BBC19" s="126"/>
      <c r="BBD19" s="126"/>
      <c r="BBE19" s="126"/>
      <c r="BBF19" s="126"/>
      <c r="BBG19" s="126"/>
      <c r="BBH19" s="126"/>
      <c r="BBI19" s="126"/>
      <c r="BBJ19" s="126"/>
      <c r="BBK19" s="126"/>
      <c r="BBL19" s="126"/>
      <c r="BBM19" s="126"/>
      <c r="BBN19" s="126"/>
      <c r="BBO19" s="126"/>
      <c r="BBP19" s="126"/>
      <c r="BBQ19" s="126"/>
      <c r="BBR19" s="126"/>
      <c r="BBS19" s="126"/>
      <c r="BBT19" s="126"/>
      <c r="BBU19" s="126"/>
      <c r="BBV19" s="126"/>
      <c r="BBW19" s="126"/>
      <c r="BBX19" s="126"/>
      <c r="BBY19" s="126"/>
      <c r="BBZ19" s="126"/>
      <c r="BCA19" s="126"/>
      <c r="BCB19" s="126"/>
      <c r="BCC19" s="126"/>
      <c r="BCD19" s="126"/>
      <c r="BCE19" s="126"/>
      <c r="BCF19" s="126"/>
      <c r="BCG19" s="126"/>
      <c r="BCH19" s="126"/>
      <c r="BCI19" s="126"/>
      <c r="BCJ19" s="126"/>
      <c r="BCK19" s="126"/>
      <c r="BCL19" s="126"/>
      <c r="BCM19" s="126"/>
      <c r="BCN19" s="126"/>
      <c r="BCO19" s="126"/>
      <c r="BCP19" s="126"/>
      <c r="BCQ19" s="126"/>
      <c r="BCR19" s="126"/>
      <c r="BCS19" s="126"/>
      <c r="BCT19" s="126"/>
      <c r="BCU19" s="126"/>
      <c r="BCV19" s="126"/>
      <c r="BCW19" s="126"/>
      <c r="BCX19" s="126"/>
      <c r="BCY19" s="126"/>
      <c r="BCZ19" s="126"/>
      <c r="BDA19" s="126"/>
      <c r="BDB19" s="126"/>
      <c r="BDC19" s="126"/>
      <c r="BDD19" s="126"/>
      <c r="BDE19" s="126"/>
      <c r="BDF19" s="126"/>
      <c r="BDG19" s="126"/>
      <c r="BDH19" s="126"/>
      <c r="BDI19" s="126"/>
      <c r="BDJ19" s="126"/>
      <c r="BDK19" s="126"/>
      <c r="BDL19" s="126"/>
      <c r="BDM19" s="126"/>
      <c r="BDN19" s="126"/>
      <c r="BDO19" s="126"/>
      <c r="BDP19" s="126"/>
      <c r="BDQ19" s="126"/>
      <c r="BDR19" s="126"/>
      <c r="BDS19" s="126"/>
      <c r="BDT19" s="126"/>
      <c r="BDU19" s="126"/>
      <c r="BDV19" s="126"/>
      <c r="BDW19" s="126"/>
      <c r="BDX19" s="126"/>
      <c r="BDY19" s="126"/>
      <c r="BDZ19" s="126"/>
      <c r="BEA19" s="126"/>
      <c r="BEB19" s="126"/>
      <c r="BEC19" s="126"/>
      <c r="BED19" s="126"/>
      <c r="BEE19" s="126"/>
      <c r="BEF19" s="126"/>
      <c r="BEG19" s="126"/>
      <c r="BEH19" s="126"/>
      <c r="BEI19" s="126"/>
      <c r="BEJ19" s="126"/>
      <c r="BEK19" s="126"/>
      <c r="BEL19" s="126"/>
      <c r="BEM19" s="126"/>
      <c r="BEN19" s="126"/>
      <c r="BEO19" s="126"/>
      <c r="BEP19" s="126"/>
      <c r="BEQ19" s="126"/>
      <c r="BER19" s="126"/>
      <c r="BES19" s="126"/>
      <c r="BET19" s="126"/>
      <c r="BEU19" s="126"/>
      <c r="BEV19" s="126"/>
      <c r="BEW19" s="126"/>
      <c r="BEX19" s="126"/>
      <c r="BEY19" s="126"/>
      <c r="BEZ19" s="126"/>
      <c r="BFA19" s="126"/>
      <c r="BFB19" s="126"/>
      <c r="BFC19" s="126"/>
      <c r="BFD19" s="126"/>
      <c r="BFE19" s="126"/>
      <c r="BFF19" s="126"/>
      <c r="BFG19" s="126"/>
      <c r="BFH19" s="126"/>
      <c r="BFI19" s="126"/>
      <c r="BFJ19" s="126"/>
      <c r="BFK19" s="126"/>
      <c r="BFL19" s="126"/>
      <c r="BFM19" s="126"/>
      <c r="BFN19" s="126"/>
      <c r="BFO19" s="126"/>
      <c r="BFP19" s="126"/>
      <c r="BFQ19" s="126"/>
      <c r="BFR19" s="126"/>
      <c r="BFS19" s="126"/>
      <c r="BFT19" s="126"/>
      <c r="BFU19" s="126"/>
      <c r="BFV19" s="126"/>
      <c r="BFW19" s="126"/>
      <c r="BFX19" s="126"/>
      <c r="BFY19" s="126"/>
      <c r="BFZ19" s="126"/>
      <c r="BGA19" s="126"/>
      <c r="BGB19" s="126"/>
      <c r="BGC19" s="126"/>
      <c r="BGD19" s="126"/>
      <c r="BGE19" s="126"/>
      <c r="BGF19" s="126"/>
      <c r="BGG19" s="126"/>
      <c r="BGH19" s="126"/>
      <c r="BGI19" s="126"/>
      <c r="BGJ19" s="126"/>
      <c r="BGK19" s="126"/>
      <c r="BGL19" s="126"/>
      <c r="BGM19" s="126"/>
      <c r="BGN19" s="126"/>
      <c r="BGO19" s="126"/>
      <c r="BGP19" s="126"/>
      <c r="BGQ19" s="126"/>
      <c r="BGR19" s="126"/>
      <c r="BGS19" s="126"/>
      <c r="BGT19" s="126"/>
      <c r="BGU19" s="126"/>
      <c r="BGV19" s="126"/>
      <c r="BGW19" s="126"/>
      <c r="BGX19" s="126"/>
      <c r="BGY19" s="126"/>
      <c r="BGZ19" s="126"/>
      <c r="BHA19" s="126"/>
      <c r="BHB19" s="126"/>
      <c r="BHC19" s="126"/>
      <c r="BHD19" s="126"/>
      <c r="BHE19" s="126"/>
      <c r="BHF19" s="126"/>
      <c r="BHG19" s="126"/>
      <c r="BHH19" s="126"/>
      <c r="BHI19" s="126"/>
      <c r="BHJ19" s="126"/>
      <c r="BHK19" s="126"/>
      <c r="BHL19" s="126"/>
      <c r="BHM19" s="126"/>
      <c r="BHN19" s="126"/>
      <c r="BHO19" s="126"/>
      <c r="BHP19" s="126"/>
      <c r="BHQ19" s="126"/>
      <c r="BHR19" s="126"/>
      <c r="BHS19" s="126"/>
      <c r="BHT19" s="126"/>
      <c r="BHU19" s="126"/>
      <c r="BHV19" s="126"/>
      <c r="BHW19" s="126"/>
      <c r="BHX19" s="126"/>
      <c r="BHY19" s="126"/>
      <c r="BHZ19" s="126"/>
      <c r="BIA19" s="126"/>
      <c r="BIB19" s="126"/>
      <c r="BIC19" s="126"/>
      <c r="BID19" s="126"/>
      <c r="BIE19" s="126"/>
      <c r="BIF19" s="126"/>
      <c r="BIG19" s="126"/>
      <c r="BIH19" s="126"/>
      <c r="BII19" s="126"/>
      <c r="BIJ19" s="126"/>
      <c r="BIK19" s="126"/>
      <c r="BIL19" s="126"/>
      <c r="BIM19" s="126"/>
      <c r="BIN19" s="126"/>
      <c r="BIO19" s="126"/>
      <c r="BIP19" s="126"/>
      <c r="BIQ19" s="126"/>
      <c r="BIR19" s="126"/>
      <c r="BIS19" s="126"/>
      <c r="BIT19" s="126"/>
      <c r="BIU19" s="126"/>
      <c r="BIV19" s="126"/>
      <c r="BIW19" s="126"/>
      <c r="BIX19" s="126"/>
      <c r="BIY19" s="126"/>
      <c r="BIZ19" s="126"/>
      <c r="BJA19" s="126"/>
      <c r="BJB19" s="126"/>
      <c r="BJC19" s="126"/>
      <c r="BJD19" s="126"/>
      <c r="BJE19" s="126"/>
      <c r="BJF19" s="126"/>
      <c r="BJG19" s="126"/>
      <c r="BJH19" s="126"/>
      <c r="BJI19" s="126"/>
      <c r="BJJ19" s="126"/>
      <c r="BJK19" s="126"/>
      <c r="BJL19" s="126"/>
      <c r="BJM19" s="126"/>
      <c r="BJN19" s="126"/>
      <c r="BJO19" s="126"/>
      <c r="BJP19" s="126"/>
      <c r="BJQ19" s="126"/>
      <c r="BJR19" s="126"/>
      <c r="BJS19" s="126"/>
      <c r="BJT19" s="126"/>
      <c r="BJU19" s="126"/>
      <c r="BJV19" s="126"/>
      <c r="BJW19" s="126"/>
      <c r="BJX19" s="126"/>
      <c r="BJY19" s="126"/>
      <c r="BJZ19" s="126"/>
      <c r="BKA19" s="126"/>
      <c r="BKB19" s="126"/>
      <c r="BKC19" s="126"/>
      <c r="BKD19" s="126"/>
      <c r="BKE19" s="126"/>
      <c r="BKF19" s="126"/>
      <c r="BKG19" s="126"/>
      <c r="BKH19" s="126"/>
      <c r="BKI19" s="126"/>
      <c r="BKJ19" s="126"/>
      <c r="BKK19" s="126"/>
      <c r="BKL19" s="126"/>
      <c r="BKM19" s="126"/>
      <c r="BKN19" s="126"/>
      <c r="BKO19" s="126"/>
      <c r="BKP19" s="126"/>
      <c r="BKQ19" s="126"/>
      <c r="BKR19" s="126"/>
      <c r="BKS19" s="126"/>
      <c r="BKT19" s="126"/>
      <c r="BKU19" s="126"/>
      <c r="BKV19" s="126"/>
      <c r="BKW19" s="126"/>
      <c r="BKX19" s="126"/>
      <c r="BKY19" s="126"/>
      <c r="BKZ19" s="126"/>
      <c r="BLA19" s="126"/>
      <c r="BLB19" s="126"/>
      <c r="BLC19" s="126"/>
      <c r="BLD19" s="126"/>
      <c r="BLE19" s="126"/>
      <c r="BLF19" s="126"/>
      <c r="BLG19" s="126"/>
      <c r="BLH19" s="126"/>
      <c r="BLI19" s="126"/>
      <c r="BLJ19" s="126"/>
      <c r="BLK19" s="126"/>
      <c r="BLL19" s="126"/>
      <c r="BLM19" s="126"/>
      <c r="BLN19" s="126"/>
      <c r="BLO19" s="126"/>
      <c r="BLP19" s="126"/>
      <c r="BLQ19" s="126"/>
      <c r="BLR19" s="126"/>
      <c r="BLS19" s="126"/>
      <c r="BLT19" s="126"/>
      <c r="BLU19" s="126"/>
      <c r="BLV19" s="126"/>
      <c r="BLW19" s="126"/>
      <c r="BLX19" s="126"/>
      <c r="BLY19" s="126"/>
      <c r="BLZ19" s="126"/>
      <c r="BMA19" s="126"/>
      <c r="BMB19" s="126"/>
      <c r="BMC19" s="126"/>
      <c r="BMD19" s="126"/>
      <c r="BME19" s="126"/>
      <c r="BMF19" s="126"/>
      <c r="BMG19" s="126"/>
      <c r="BMH19" s="126"/>
      <c r="BMI19" s="126"/>
      <c r="BMJ19" s="126"/>
      <c r="BMK19" s="126"/>
      <c r="BML19" s="126"/>
      <c r="BMM19" s="126"/>
      <c r="BMN19" s="126"/>
      <c r="BMO19" s="126"/>
      <c r="BMP19" s="126"/>
      <c r="BMQ19" s="126"/>
      <c r="BMR19" s="126"/>
      <c r="BMS19" s="126"/>
      <c r="BMT19" s="126"/>
      <c r="BMU19" s="126"/>
      <c r="BMV19" s="126"/>
      <c r="BMW19" s="126"/>
      <c r="BMX19" s="126"/>
      <c r="BMY19" s="126"/>
      <c r="BMZ19" s="126"/>
      <c r="BNA19" s="126"/>
      <c r="BNB19" s="126"/>
      <c r="BNC19" s="126"/>
      <c r="BND19" s="126"/>
      <c r="BNE19" s="126"/>
      <c r="BNF19" s="126"/>
      <c r="BNG19" s="126"/>
      <c r="BNH19" s="126"/>
      <c r="BNI19" s="126"/>
      <c r="BNJ19" s="126"/>
      <c r="BNK19" s="126"/>
      <c r="BNL19" s="126"/>
      <c r="BNM19" s="126"/>
      <c r="BNN19" s="126"/>
      <c r="BNO19" s="126"/>
      <c r="BNP19" s="126"/>
      <c r="BNQ19" s="126"/>
      <c r="BNR19" s="126"/>
      <c r="BNS19" s="126"/>
      <c r="BNT19" s="126"/>
      <c r="BNU19" s="126"/>
      <c r="BNV19" s="126"/>
      <c r="BNW19" s="126"/>
      <c r="BNX19" s="126"/>
      <c r="BNY19" s="126"/>
      <c r="BNZ19" s="126"/>
      <c r="BOA19" s="126"/>
      <c r="BOB19" s="126"/>
      <c r="BOC19" s="126"/>
      <c r="BOD19" s="126"/>
      <c r="BOE19" s="126"/>
      <c r="BOF19" s="126"/>
      <c r="BOG19" s="126"/>
      <c r="BOH19" s="126"/>
      <c r="BOI19" s="126"/>
      <c r="BOJ19" s="126"/>
      <c r="BOK19" s="126"/>
      <c r="BOL19" s="126"/>
      <c r="BOM19" s="126"/>
      <c r="BON19" s="126"/>
      <c r="BOO19" s="126"/>
      <c r="BOP19" s="126"/>
      <c r="BOQ19" s="126"/>
      <c r="BOR19" s="126"/>
      <c r="BOS19" s="126"/>
      <c r="BOT19" s="126"/>
      <c r="BOU19" s="126"/>
      <c r="BOV19" s="126"/>
      <c r="BOW19" s="126"/>
      <c r="BOX19" s="126"/>
      <c r="BOY19" s="126"/>
      <c r="BOZ19" s="126"/>
      <c r="BPA19" s="126"/>
      <c r="BPB19" s="126"/>
      <c r="BPC19" s="126"/>
      <c r="BPD19" s="126"/>
      <c r="BPE19" s="126"/>
      <c r="BPF19" s="126"/>
      <c r="BPG19" s="126"/>
      <c r="BPH19" s="126"/>
      <c r="BPI19" s="126"/>
      <c r="BPJ19" s="126"/>
      <c r="BPK19" s="126"/>
      <c r="BPL19" s="126"/>
      <c r="BPM19" s="126"/>
      <c r="BPN19" s="126"/>
      <c r="BPO19" s="126"/>
      <c r="BPP19" s="126"/>
      <c r="BPQ19" s="126"/>
      <c r="BPR19" s="126"/>
      <c r="BPS19" s="126"/>
      <c r="BPT19" s="126"/>
      <c r="BPU19" s="126"/>
      <c r="BPV19" s="126"/>
      <c r="BPW19" s="126"/>
      <c r="BPX19" s="126"/>
      <c r="BPY19" s="126"/>
      <c r="BPZ19" s="126"/>
      <c r="BQA19" s="126"/>
      <c r="BQB19" s="126"/>
      <c r="BQC19" s="126"/>
      <c r="BQD19" s="126"/>
      <c r="BQE19" s="126"/>
      <c r="BQF19" s="126"/>
      <c r="BQG19" s="126"/>
      <c r="BQH19" s="126"/>
      <c r="BQI19" s="126"/>
      <c r="BQJ19" s="126"/>
      <c r="BQK19" s="126"/>
      <c r="BQL19" s="126"/>
      <c r="BQM19" s="126"/>
      <c r="BQN19" s="126"/>
      <c r="BQO19" s="126"/>
      <c r="BQP19" s="126"/>
      <c r="BQQ19" s="126"/>
      <c r="BQR19" s="126"/>
      <c r="BQS19" s="126"/>
      <c r="BQT19" s="126"/>
      <c r="BQU19" s="126"/>
      <c r="BQV19" s="126"/>
      <c r="BQW19" s="126"/>
      <c r="BQX19" s="126"/>
      <c r="BQY19" s="126"/>
      <c r="BQZ19" s="126"/>
      <c r="BRA19" s="126"/>
      <c r="BRB19" s="126"/>
      <c r="BRC19" s="126"/>
      <c r="BRD19" s="126"/>
      <c r="BRE19" s="126"/>
      <c r="BRF19" s="126"/>
      <c r="BRG19" s="126"/>
      <c r="BRH19" s="126"/>
      <c r="BRI19" s="126"/>
      <c r="BRJ19" s="126"/>
      <c r="BRK19" s="126"/>
      <c r="BRL19" s="126"/>
      <c r="BRM19" s="126"/>
      <c r="BRN19" s="126"/>
      <c r="BRO19" s="126"/>
      <c r="BRP19" s="126"/>
      <c r="BRQ19" s="126"/>
      <c r="BRR19" s="126"/>
      <c r="BRS19" s="126"/>
      <c r="BRT19" s="126"/>
      <c r="BRU19" s="126"/>
      <c r="BRV19" s="126"/>
      <c r="BRW19" s="126"/>
      <c r="BRX19" s="126"/>
      <c r="BRY19" s="126"/>
      <c r="BRZ19" s="126"/>
      <c r="BSA19" s="126"/>
      <c r="BSB19" s="126"/>
      <c r="BSC19" s="126"/>
      <c r="BSD19" s="126"/>
      <c r="BSE19" s="126"/>
      <c r="BSF19" s="126"/>
      <c r="BSG19" s="126"/>
      <c r="BSH19" s="126"/>
      <c r="BSI19" s="126"/>
      <c r="BSJ19" s="126"/>
      <c r="BSK19" s="126"/>
      <c r="BSL19" s="126"/>
      <c r="BSM19" s="126"/>
      <c r="BSN19" s="126"/>
      <c r="BSO19" s="126"/>
      <c r="BSP19" s="126"/>
      <c r="BSQ19" s="126"/>
      <c r="BSR19" s="126"/>
      <c r="BSS19" s="126"/>
      <c r="BST19" s="126"/>
      <c r="BSU19" s="126"/>
      <c r="BSV19" s="126"/>
      <c r="BSW19" s="126"/>
      <c r="BSX19" s="126"/>
      <c r="BSY19" s="126"/>
      <c r="BSZ19" s="126"/>
      <c r="BTA19" s="126"/>
      <c r="BTB19" s="126"/>
      <c r="BTC19" s="126"/>
      <c r="BTD19" s="126"/>
      <c r="BTE19" s="126"/>
      <c r="BTF19" s="126"/>
      <c r="BTG19" s="126"/>
      <c r="BTH19" s="126"/>
      <c r="BTI19" s="126"/>
      <c r="BTJ19" s="126"/>
      <c r="BTK19" s="126"/>
      <c r="BTL19" s="126"/>
      <c r="BTM19" s="126"/>
      <c r="BTN19" s="126"/>
      <c r="BTO19" s="126"/>
      <c r="BTP19" s="126"/>
      <c r="BTQ19" s="126"/>
      <c r="BTR19" s="126"/>
      <c r="BTS19" s="126"/>
      <c r="BTT19" s="126"/>
      <c r="BTU19" s="126"/>
      <c r="BTV19" s="126"/>
      <c r="BTW19" s="126"/>
      <c r="BTX19" s="126"/>
      <c r="BTY19" s="126"/>
      <c r="BTZ19" s="126"/>
      <c r="BUA19" s="126"/>
      <c r="BUB19" s="126"/>
      <c r="BUC19" s="126"/>
      <c r="BUD19" s="126"/>
      <c r="BUE19" s="126"/>
      <c r="BUF19" s="126"/>
      <c r="BUG19" s="126"/>
      <c r="BUH19" s="126"/>
      <c r="BUI19" s="126"/>
      <c r="BUJ19" s="126"/>
      <c r="BUK19" s="126"/>
      <c r="BUL19" s="126"/>
      <c r="BUM19" s="126"/>
      <c r="BUN19" s="126"/>
      <c r="BUO19" s="126"/>
      <c r="BUP19" s="126"/>
      <c r="BUQ19" s="126"/>
      <c r="BUR19" s="126"/>
      <c r="BUS19" s="126"/>
      <c r="BUT19" s="126"/>
      <c r="BUU19" s="126"/>
      <c r="BUV19" s="126"/>
      <c r="BUW19" s="126"/>
      <c r="BUX19" s="126"/>
      <c r="BUY19" s="126"/>
      <c r="BUZ19" s="126"/>
      <c r="BVA19" s="126"/>
      <c r="BVB19" s="126"/>
      <c r="BVC19" s="126"/>
      <c r="BVD19" s="126"/>
      <c r="BVE19" s="126"/>
      <c r="BVF19" s="126"/>
      <c r="BVG19" s="126"/>
      <c r="BVH19" s="126"/>
      <c r="BVI19" s="126"/>
      <c r="BVJ19" s="126"/>
      <c r="BVK19" s="126"/>
      <c r="BVL19" s="126"/>
      <c r="BVM19" s="126"/>
      <c r="BVN19" s="126"/>
      <c r="BVO19" s="126"/>
      <c r="BVP19" s="126"/>
      <c r="BVQ19" s="126"/>
      <c r="BVR19" s="126"/>
      <c r="BVS19" s="126"/>
      <c r="BVT19" s="126"/>
      <c r="BVU19" s="126"/>
      <c r="BVV19" s="126"/>
      <c r="BVW19" s="126"/>
      <c r="BVX19" s="126"/>
      <c r="BVY19" s="126"/>
      <c r="BVZ19" s="126"/>
      <c r="BWA19" s="126"/>
      <c r="BWB19" s="126"/>
      <c r="BWC19" s="126"/>
      <c r="BWD19" s="126"/>
      <c r="BWE19" s="126"/>
      <c r="BWF19" s="126"/>
      <c r="BWG19" s="126"/>
      <c r="BWH19" s="126"/>
      <c r="BWI19" s="126"/>
      <c r="BWJ19" s="126"/>
      <c r="BWK19" s="126"/>
      <c r="BWL19" s="126"/>
      <c r="BWM19" s="126"/>
      <c r="BWN19" s="126"/>
      <c r="BWO19" s="126"/>
      <c r="BWP19" s="126"/>
      <c r="BWQ19" s="126"/>
      <c r="BWR19" s="126"/>
      <c r="BWS19" s="126"/>
      <c r="BWT19" s="126"/>
      <c r="BWU19" s="126"/>
      <c r="BWV19" s="126"/>
      <c r="BWW19" s="126"/>
      <c r="BWX19" s="126"/>
      <c r="BWY19" s="126"/>
      <c r="BWZ19" s="126"/>
      <c r="BXA19" s="126"/>
      <c r="BXB19" s="126"/>
      <c r="BXC19" s="126"/>
      <c r="BXD19" s="126"/>
      <c r="BXE19" s="126"/>
      <c r="BXF19" s="126"/>
      <c r="BXG19" s="126"/>
      <c r="BXH19" s="126"/>
      <c r="BXI19" s="126"/>
      <c r="BXJ19" s="126"/>
      <c r="BXK19" s="126"/>
      <c r="BXL19" s="126"/>
      <c r="BXM19" s="126"/>
      <c r="BXN19" s="126"/>
      <c r="BXO19" s="126"/>
      <c r="BXP19" s="126"/>
      <c r="BXQ19" s="126"/>
      <c r="BXR19" s="126"/>
      <c r="BXS19" s="126"/>
      <c r="BXT19" s="126"/>
      <c r="BXU19" s="126"/>
      <c r="BXV19" s="126"/>
      <c r="BXW19" s="126"/>
      <c r="BXX19" s="126"/>
      <c r="BXY19" s="126"/>
      <c r="BXZ19" s="126"/>
      <c r="BYA19" s="126"/>
      <c r="BYB19" s="126"/>
      <c r="BYC19" s="126"/>
      <c r="BYD19" s="126"/>
      <c r="BYE19" s="126"/>
      <c r="BYF19" s="126"/>
      <c r="BYG19" s="126"/>
      <c r="BYH19" s="126"/>
      <c r="BYI19" s="126"/>
      <c r="BYJ19" s="126"/>
      <c r="BYK19" s="126"/>
      <c r="BYL19" s="126"/>
      <c r="BYM19" s="126"/>
      <c r="BYN19" s="126"/>
      <c r="BYO19" s="126"/>
      <c r="BYP19" s="126"/>
      <c r="BYQ19" s="126"/>
      <c r="BYR19" s="126"/>
      <c r="BYS19" s="126"/>
      <c r="BYT19" s="126"/>
      <c r="BYU19" s="126"/>
      <c r="BYV19" s="126"/>
      <c r="BYW19" s="126"/>
      <c r="BYX19" s="126"/>
      <c r="BYY19" s="126"/>
      <c r="BYZ19" s="126"/>
      <c r="BZA19" s="126"/>
      <c r="BZB19" s="126"/>
      <c r="BZC19" s="126"/>
      <c r="BZD19" s="126"/>
      <c r="BZE19" s="126"/>
      <c r="BZF19" s="126"/>
      <c r="BZG19" s="126"/>
      <c r="BZH19" s="126"/>
      <c r="BZI19" s="126"/>
      <c r="BZJ19" s="126"/>
      <c r="BZK19" s="126"/>
      <c r="BZL19" s="126"/>
      <c r="BZM19" s="126"/>
      <c r="BZN19" s="126"/>
      <c r="BZO19" s="126"/>
      <c r="BZP19" s="126"/>
      <c r="BZQ19" s="126"/>
      <c r="BZR19" s="126"/>
      <c r="BZS19" s="126"/>
      <c r="BZT19" s="126"/>
      <c r="BZU19" s="126"/>
      <c r="BZV19" s="126"/>
      <c r="BZW19" s="126"/>
      <c r="BZX19" s="126"/>
      <c r="BZY19" s="126"/>
      <c r="BZZ19" s="126"/>
      <c r="CAA19" s="126"/>
      <c r="CAB19" s="126"/>
      <c r="CAC19" s="126"/>
      <c r="CAD19" s="126"/>
      <c r="CAE19" s="126"/>
      <c r="CAF19" s="126"/>
      <c r="CAG19" s="126"/>
      <c r="CAH19" s="126"/>
      <c r="CAI19" s="126"/>
      <c r="CAJ19" s="126"/>
      <c r="CAK19" s="126"/>
      <c r="CAL19" s="126"/>
      <c r="CAM19" s="126"/>
      <c r="CAN19" s="126"/>
      <c r="CAO19" s="126"/>
      <c r="CAP19" s="126"/>
      <c r="CAQ19" s="126"/>
      <c r="CAR19" s="126"/>
      <c r="CAS19" s="126"/>
      <c r="CAT19" s="126"/>
      <c r="CAU19" s="126"/>
      <c r="CAV19" s="126"/>
      <c r="CAW19" s="126"/>
      <c r="CAX19" s="126"/>
      <c r="CAY19" s="126"/>
      <c r="CAZ19" s="126"/>
      <c r="CBA19" s="126"/>
      <c r="CBB19" s="126"/>
      <c r="CBC19" s="126"/>
      <c r="CBD19" s="126"/>
      <c r="CBE19" s="126"/>
      <c r="CBF19" s="126"/>
      <c r="CBG19" s="126"/>
      <c r="CBH19" s="126"/>
      <c r="CBI19" s="126"/>
      <c r="CBJ19" s="126"/>
      <c r="CBK19" s="126"/>
      <c r="CBL19" s="126"/>
      <c r="CBM19" s="126"/>
      <c r="CBN19" s="126"/>
      <c r="CBO19" s="126"/>
      <c r="CBP19" s="126"/>
      <c r="CBQ19" s="126"/>
      <c r="CBR19" s="126"/>
      <c r="CBS19" s="126"/>
      <c r="CBT19" s="126"/>
      <c r="CBU19" s="126"/>
      <c r="CBV19" s="126"/>
      <c r="CBW19" s="126"/>
      <c r="CBX19" s="126"/>
      <c r="CBY19" s="126"/>
      <c r="CBZ19" s="126"/>
      <c r="CCA19" s="126"/>
      <c r="CCB19" s="126"/>
      <c r="CCC19" s="126"/>
      <c r="CCD19" s="126"/>
      <c r="CCE19" s="126"/>
      <c r="CCF19" s="126"/>
      <c r="CCG19" s="126"/>
      <c r="CCH19" s="126"/>
      <c r="CCI19" s="126"/>
      <c r="CCJ19" s="126"/>
      <c r="CCK19" s="126"/>
      <c r="CCL19" s="126"/>
      <c r="CCM19" s="126"/>
      <c r="CCN19" s="126"/>
      <c r="CCO19" s="126"/>
      <c r="CCP19" s="126"/>
      <c r="CCQ19" s="126"/>
      <c r="CCR19" s="126"/>
      <c r="CCS19" s="126"/>
      <c r="CCT19" s="126"/>
      <c r="CCU19" s="126"/>
      <c r="CCV19" s="126"/>
      <c r="CCW19" s="126"/>
      <c r="CCX19" s="126"/>
      <c r="CCY19" s="126"/>
      <c r="CCZ19" s="126"/>
      <c r="CDA19" s="126"/>
      <c r="CDB19" s="126"/>
      <c r="CDC19" s="126"/>
      <c r="CDD19" s="126"/>
      <c r="CDE19" s="126"/>
      <c r="CDF19" s="126"/>
      <c r="CDG19" s="126"/>
      <c r="CDH19" s="126"/>
      <c r="CDI19" s="126"/>
      <c r="CDJ19" s="126"/>
      <c r="CDK19" s="126"/>
      <c r="CDL19" s="126"/>
      <c r="CDM19" s="126"/>
      <c r="CDN19" s="126"/>
      <c r="CDO19" s="126"/>
      <c r="CDP19" s="126"/>
      <c r="CDQ19" s="126"/>
      <c r="CDR19" s="126"/>
      <c r="CDS19" s="126"/>
      <c r="CDT19" s="126"/>
      <c r="CDU19" s="126"/>
      <c r="CDV19" s="126"/>
      <c r="CDW19" s="126"/>
      <c r="CDX19" s="126"/>
      <c r="CDY19" s="126"/>
      <c r="CDZ19" s="126"/>
      <c r="CEA19" s="126"/>
      <c r="CEB19" s="126"/>
      <c r="CEC19" s="126"/>
      <c r="CED19" s="126"/>
      <c r="CEE19" s="126"/>
      <c r="CEF19" s="126"/>
      <c r="CEG19" s="126"/>
      <c r="CEH19" s="126"/>
      <c r="CEI19" s="126"/>
      <c r="CEJ19" s="126"/>
      <c r="CEK19" s="126"/>
      <c r="CEL19" s="126"/>
      <c r="CEM19" s="126"/>
      <c r="CEN19" s="126"/>
      <c r="CEO19" s="126"/>
      <c r="CEP19" s="126"/>
      <c r="CEQ19" s="126"/>
      <c r="CER19" s="126"/>
      <c r="CES19" s="126"/>
      <c r="CET19" s="126"/>
      <c r="CEU19" s="126"/>
      <c r="CEV19" s="126"/>
      <c r="CEW19" s="126"/>
      <c r="CEX19" s="126"/>
      <c r="CEY19" s="126"/>
      <c r="CEZ19" s="126"/>
      <c r="CFA19" s="126"/>
      <c r="CFB19" s="126"/>
      <c r="CFC19" s="126"/>
      <c r="CFD19" s="126"/>
      <c r="CFE19" s="126"/>
      <c r="CFF19" s="126"/>
      <c r="CFG19" s="126"/>
      <c r="CFH19" s="126"/>
      <c r="CFI19" s="126"/>
      <c r="CFJ19" s="126"/>
      <c r="CFK19" s="126"/>
      <c r="CFL19" s="126"/>
      <c r="CFM19" s="126"/>
      <c r="CFN19" s="126"/>
      <c r="CFO19" s="126"/>
      <c r="CFP19" s="126"/>
      <c r="CFQ19" s="126"/>
      <c r="CFR19" s="126"/>
      <c r="CFS19" s="126"/>
      <c r="CFT19" s="126"/>
      <c r="CFU19" s="126"/>
      <c r="CFV19" s="126"/>
      <c r="CFW19" s="126"/>
      <c r="CFX19" s="126"/>
      <c r="CFY19" s="126"/>
      <c r="CFZ19" s="126"/>
      <c r="CGA19" s="126"/>
      <c r="CGB19" s="126"/>
      <c r="CGC19" s="126"/>
      <c r="CGD19" s="126"/>
      <c r="CGE19" s="126"/>
      <c r="CGF19" s="126"/>
      <c r="CGG19" s="126"/>
      <c r="CGH19" s="126"/>
      <c r="CGI19" s="126"/>
      <c r="CGJ19" s="126"/>
      <c r="CGK19" s="126"/>
      <c r="CGL19" s="126"/>
      <c r="CGM19" s="126"/>
      <c r="CGN19" s="126"/>
      <c r="CGO19" s="126"/>
      <c r="CGP19" s="126"/>
      <c r="CGQ19" s="126"/>
      <c r="CGR19" s="126"/>
      <c r="CGS19" s="126"/>
      <c r="CGT19" s="126"/>
      <c r="CGU19" s="126"/>
      <c r="CGV19" s="126"/>
      <c r="CGW19" s="126"/>
      <c r="CGX19" s="126"/>
      <c r="CGY19" s="126"/>
      <c r="CGZ19" s="126"/>
      <c r="CHA19" s="126"/>
      <c r="CHB19" s="126"/>
      <c r="CHC19" s="126"/>
      <c r="CHD19" s="126"/>
      <c r="CHE19" s="126"/>
      <c r="CHF19" s="126"/>
      <c r="CHG19" s="126"/>
      <c r="CHH19" s="126"/>
      <c r="CHI19" s="126"/>
      <c r="CHJ19" s="126"/>
      <c r="CHK19" s="126"/>
      <c r="CHL19" s="126"/>
      <c r="CHM19" s="126"/>
      <c r="CHN19" s="126"/>
      <c r="CHO19" s="126"/>
      <c r="CHP19" s="126"/>
      <c r="CHQ19" s="126"/>
      <c r="CHR19" s="126"/>
      <c r="CHS19" s="126"/>
      <c r="CHT19" s="126"/>
      <c r="CHU19" s="126"/>
      <c r="CHV19" s="126"/>
      <c r="CHW19" s="126"/>
      <c r="CHX19" s="126"/>
      <c r="CHY19" s="126"/>
      <c r="CHZ19" s="126"/>
      <c r="CIA19" s="126"/>
      <c r="CIB19" s="126"/>
      <c r="CIC19" s="126"/>
      <c r="CID19" s="126"/>
      <c r="CIE19" s="126"/>
      <c r="CIF19" s="126"/>
      <c r="CIG19" s="126"/>
      <c r="CIH19" s="126"/>
      <c r="CII19" s="126"/>
      <c r="CIJ19" s="126"/>
      <c r="CIK19" s="126"/>
      <c r="CIL19" s="126"/>
      <c r="CIM19" s="126"/>
      <c r="CIN19" s="126"/>
      <c r="CIO19" s="126"/>
      <c r="CIP19" s="126"/>
      <c r="CIQ19" s="126"/>
      <c r="CIR19" s="126"/>
      <c r="CIS19" s="126"/>
      <c r="CIT19" s="126"/>
      <c r="CIU19" s="126"/>
      <c r="CIV19" s="126"/>
      <c r="CIW19" s="126"/>
      <c r="CIX19" s="126"/>
      <c r="CIY19" s="126"/>
      <c r="CIZ19" s="126"/>
      <c r="CJA19" s="126"/>
      <c r="CJB19" s="126"/>
      <c r="CJC19" s="126"/>
      <c r="CJD19" s="126"/>
      <c r="CJE19" s="126"/>
      <c r="CJF19" s="126"/>
      <c r="CJG19" s="126"/>
      <c r="CJH19" s="126"/>
      <c r="CJI19" s="126"/>
      <c r="CJJ19" s="126"/>
      <c r="CJK19" s="126"/>
      <c r="CJL19" s="126"/>
      <c r="CJM19" s="126"/>
      <c r="CJN19" s="126"/>
      <c r="CJO19" s="126"/>
      <c r="CJP19" s="126"/>
      <c r="CJQ19" s="126"/>
      <c r="CJR19" s="126"/>
      <c r="CJS19" s="126"/>
      <c r="CJT19" s="126"/>
      <c r="CJU19" s="126"/>
      <c r="CJV19" s="126"/>
      <c r="CJW19" s="126"/>
      <c r="CJX19" s="126"/>
      <c r="CJY19" s="126"/>
      <c r="CJZ19" s="126"/>
      <c r="CKA19" s="126"/>
      <c r="CKB19" s="126"/>
      <c r="CKC19" s="126"/>
      <c r="CKD19" s="126"/>
      <c r="CKE19" s="126"/>
      <c r="CKF19" s="126"/>
      <c r="CKG19" s="126"/>
      <c r="CKH19" s="126"/>
      <c r="CKI19" s="126"/>
      <c r="CKJ19" s="126"/>
      <c r="CKK19" s="126"/>
      <c r="CKL19" s="126"/>
      <c r="CKM19" s="126"/>
      <c r="CKN19" s="126"/>
      <c r="CKO19" s="126"/>
      <c r="CKP19" s="126"/>
      <c r="CKQ19" s="126"/>
      <c r="CKR19" s="126"/>
      <c r="CKS19" s="126"/>
      <c r="CKT19" s="126"/>
      <c r="CKU19" s="126"/>
      <c r="CKV19" s="126"/>
      <c r="CKW19" s="126"/>
      <c r="CKX19" s="126"/>
      <c r="CKY19" s="126"/>
      <c r="CKZ19" s="126"/>
      <c r="CLA19" s="126"/>
      <c r="CLB19" s="126"/>
      <c r="CLC19" s="126"/>
      <c r="CLD19" s="126"/>
      <c r="CLE19" s="126"/>
      <c r="CLF19" s="126"/>
      <c r="CLG19" s="126"/>
      <c r="CLH19" s="126"/>
      <c r="CLI19" s="126"/>
      <c r="CLJ19" s="126"/>
      <c r="CLK19" s="126"/>
      <c r="CLL19" s="126"/>
      <c r="CLM19" s="126"/>
      <c r="CLN19" s="126"/>
      <c r="CLO19" s="126"/>
      <c r="CLP19" s="126"/>
      <c r="CLQ19" s="126"/>
      <c r="CLR19" s="126"/>
      <c r="CLS19" s="126"/>
      <c r="CLT19" s="126"/>
      <c r="CLU19" s="126"/>
      <c r="CLV19" s="126"/>
      <c r="CLW19" s="126"/>
      <c r="CLX19" s="126"/>
      <c r="CLY19" s="126"/>
      <c r="CLZ19" s="126"/>
      <c r="CMA19" s="126"/>
      <c r="CMB19" s="126"/>
      <c r="CMC19" s="126"/>
      <c r="CMD19" s="126"/>
      <c r="CME19" s="126"/>
      <c r="CMF19" s="126"/>
      <c r="CMG19" s="126"/>
      <c r="CMH19" s="126"/>
      <c r="CMI19" s="126"/>
      <c r="CMJ19" s="126"/>
      <c r="CMK19" s="126"/>
      <c r="CML19" s="126"/>
      <c r="CMM19" s="126"/>
      <c r="CMN19" s="126"/>
      <c r="CMO19" s="126"/>
      <c r="CMP19" s="126"/>
      <c r="CMQ19" s="126"/>
      <c r="CMR19" s="126"/>
      <c r="CMS19" s="126"/>
      <c r="CMT19" s="126"/>
      <c r="CMU19" s="126"/>
      <c r="CMV19" s="126"/>
      <c r="CMW19" s="126"/>
      <c r="CMX19" s="126"/>
      <c r="CMY19" s="126"/>
      <c r="CMZ19" s="126"/>
      <c r="CNA19" s="126"/>
      <c r="CNB19" s="126"/>
      <c r="CNC19" s="126"/>
      <c r="CND19" s="126"/>
      <c r="CNE19" s="126"/>
      <c r="CNF19" s="126"/>
      <c r="CNG19" s="126"/>
      <c r="CNH19" s="126"/>
      <c r="CNI19" s="126"/>
      <c r="CNJ19" s="126"/>
      <c r="CNK19" s="126"/>
      <c r="CNL19" s="126"/>
      <c r="CNM19" s="126"/>
      <c r="CNN19" s="126"/>
      <c r="CNO19" s="126"/>
      <c r="CNP19" s="126"/>
      <c r="CNQ19" s="126"/>
      <c r="CNR19" s="126"/>
      <c r="CNS19" s="126"/>
      <c r="CNT19" s="126"/>
      <c r="CNU19" s="126"/>
      <c r="CNV19" s="126"/>
      <c r="CNW19" s="126"/>
      <c r="CNX19" s="126"/>
      <c r="CNY19" s="126"/>
      <c r="CNZ19" s="126"/>
      <c r="COA19" s="126"/>
      <c r="COB19" s="126"/>
      <c r="COC19" s="126"/>
      <c r="COD19" s="126"/>
      <c r="COE19" s="126"/>
      <c r="COF19" s="126"/>
      <c r="COG19" s="126"/>
      <c r="COH19" s="126"/>
      <c r="COI19" s="126"/>
      <c r="COJ19" s="126"/>
      <c r="COK19" s="126"/>
      <c r="COL19" s="126"/>
      <c r="COM19" s="126"/>
      <c r="CON19" s="126"/>
      <c r="COO19" s="126"/>
      <c r="COP19" s="126"/>
      <c r="COQ19" s="126"/>
      <c r="COR19" s="126"/>
      <c r="COS19" s="126"/>
      <c r="COT19" s="126"/>
      <c r="COU19" s="126"/>
      <c r="COV19" s="126"/>
      <c r="COW19" s="126"/>
      <c r="COX19" s="126"/>
      <c r="COY19" s="126"/>
      <c r="COZ19" s="126"/>
      <c r="CPA19" s="126"/>
      <c r="CPB19" s="126"/>
      <c r="CPC19" s="126"/>
      <c r="CPD19" s="126"/>
      <c r="CPE19" s="126"/>
      <c r="CPF19" s="126"/>
      <c r="CPG19" s="126"/>
      <c r="CPH19" s="126"/>
      <c r="CPI19" s="126"/>
      <c r="CPJ19" s="126"/>
      <c r="CPK19" s="126"/>
      <c r="CPL19" s="126"/>
      <c r="CPM19" s="126"/>
      <c r="CPN19" s="126"/>
      <c r="CPO19" s="126"/>
      <c r="CPP19" s="126"/>
      <c r="CPQ19" s="126"/>
      <c r="CPR19" s="126"/>
      <c r="CPS19" s="126"/>
      <c r="CPT19" s="126"/>
      <c r="CPU19" s="126"/>
      <c r="CPV19" s="126"/>
      <c r="CPW19" s="126"/>
      <c r="CPX19" s="126"/>
      <c r="CPY19" s="126"/>
      <c r="CPZ19" s="126"/>
      <c r="CQA19" s="126"/>
      <c r="CQB19" s="126"/>
      <c r="CQC19" s="126"/>
      <c r="CQD19" s="126"/>
      <c r="CQE19" s="126"/>
      <c r="CQF19" s="126"/>
      <c r="CQG19" s="126"/>
      <c r="CQH19" s="126"/>
      <c r="CQI19" s="126"/>
      <c r="CQJ19" s="126"/>
      <c r="CQK19" s="126"/>
      <c r="CQL19" s="126"/>
      <c r="CQM19" s="126"/>
      <c r="CQN19" s="126"/>
      <c r="CQO19" s="126"/>
      <c r="CQP19" s="126"/>
      <c r="CQQ19" s="126"/>
      <c r="CQR19" s="126"/>
      <c r="CQS19" s="126"/>
      <c r="CQT19" s="126"/>
      <c r="CQU19" s="126"/>
      <c r="CQV19" s="126"/>
      <c r="CQW19" s="126"/>
      <c r="CQX19" s="126"/>
      <c r="CQY19" s="126"/>
      <c r="CQZ19" s="126"/>
      <c r="CRA19" s="126"/>
      <c r="CRB19" s="126"/>
      <c r="CRC19" s="126"/>
      <c r="CRD19" s="126"/>
      <c r="CRE19" s="126"/>
      <c r="CRF19" s="126"/>
      <c r="CRG19" s="126"/>
      <c r="CRH19" s="126"/>
      <c r="CRI19" s="126"/>
      <c r="CRJ19" s="126"/>
      <c r="CRK19" s="126"/>
      <c r="CRL19" s="126"/>
      <c r="CRM19" s="126"/>
      <c r="CRN19" s="126"/>
      <c r="CRO19" s="126"/>
      <c r="CRP19" s="126"/>
      <c r="CRQ19" s="126"/>
      <c r="CRR19" s="126"/>
      <c r="CRS19" s="126"/>
      <c r="CRT19" s="126"/>
      <c r="CRU19" s="126"/>
      <c r="CRV19" s="126"/>
      <c r="CRW19" s="126"/>
      <c r="CRX19" s="126"/>
      <c r="CRY19" s="126"/>
      <c r="CRZ19" s="126"/>
      <c r="CSA19" s="126"/>
      <c r="CSB19" s="126"/>
      <c r="CSC19" s="126"/>
      <c r="CSD19" s="126"/>
      <c r="CSE19" s="126"/>
      <c r="CSF19" s="126"/>
      <c r="CSG19" s="126"/>
      <c r="CSH19" s="126"/>
      <c r="CSI19" s="126"/>
      <c r="CSJ19" s="126"/>
      <c r="CSK19" s="126"/>
      <c r="CSL19" s="126"/>
      <c r="CSM19" s="126"/>
      <c r="CSN19" s="126"/>
      <c r="CSO19" s="126"/>
      <c r="CSP19" s="126"/>
      <c r="CSQ19" s="126"/>
      <c r="CSR19" s="126"/>
      <c r="CSS19" s="126"/>
      <c r="CST19" s="126"/>
      <c r="CSU19" s="126"/>
      <c r="CSV19" s="126"/>
      <c r="CSW19" s="126"/>
      <c r="CSX19" s="126"/>
      <c r="CSY19" s="126"/>
      <c r="CSZ19" s="126"/>
      <c r="CTA19" s="126"/>
      <c r="CTB19" s="126"/>
      <c r="CTC19" s="126"/>
      <c r="CTD19" s="126"/>
      <c r="CTE19" s="126"/>
      <c r="CTF19" s="126"/>
      <c r="CTG19" s="126"/>
      <c r="CTH19" s="126"/>
      <c r="CTI19" s="126"/>
      <c r="CTJ19" s="126"/>
      <c r="CTK19" s="126"/>
      <c r="CTL19" s="126"/>
      <c r="CTM19" s="126"/>
      <c r="CTN19" s="126"/>
      <c r="CTO19" s="126"/>
      <c r="CTP19" s="126"/>
      <c r="CTQ19" s="126"/>
      <c r="CTR19" s="126"/>
      <c r="CTS19" s="126"/>
      <c r="CTT19" s="126"/>
      <c r="CTU19" s="126"/>
      <c r="CTV19" s="126"/>
      <c r="CTW19" s="126"/>
      <c r="CTX19" s="126"/>
      <c r="CTY19" s="126"/>
      <c r="CTZ19" s="126"/>
      <c r="CUA19" s="126"/>
      <c r="CUB19" s="126"/>
      <c r="CUC19" s="126"/>
      <c r="CUD19" s="126"/>
      <c r="CUE19" s="126"/>
      <c r="CUF19" s="126"/>
      <c r="CUG19" s="126"/>
      <c r="CUH19" s="126"/>
      <c r="CUI19" s="126"/>
      <c r="CUJ19" s="126"/>
      <c r="CUK19" s="126"/>
      <c r="CUL19" s="126"/>
      <c r="CUM19" s="126"/>
      <c r="CUN19" s="126"/>
      <c r="CUO19" s="126"/>
      <c r="CUP19" s="126"/>
      <c r="CUQ19" s="126"/>
      <c r="CUR19" s="126"/>
      <c r="CUS19" s="126"/>
      <c r="CUT19" s="126"/>
      <c r="CUU19" s="126"/>
      <c r="CUV19" s="126"/>
      <c r="CUW19" s="126"/>
      <c r="CUX19" s="126"/>
      <c r="CUY19" s="126"/>
      <c r="CUZ19" s="126"/>
      <c r="CVA19" s="126"/>
      <c r="CVB19" s="126"/>
      <c r="CVC19" s="126"/>
      <c r="CVD19" s="126"/>
      <c r="CVE19" s="126"/>
      <c r="CVF19" s="126"/>
      <c r="CVG19" s="126"/>
      <c r="CVH19" s="126"/>
      <c r="CVI19" s="126"/>
      <c r="CVJ19" s="126"/>
      <c r="CVK19" s="126"/>
      <c r="CVL19" s="126"/>
      <c r="CVM19" s="126"/>
      <c r="CVN19" s="126"/>
      <c r="CVO19" s="126"/>
      <c r="CVP19" s="126"/>
      <c r="CVQ19" s="126"/>
      <c r="CVR19" s="126"/>
      <c r="CVS19" s="126"/>
      <c r="CVT19" s="126"/>
      <c r="CVU19" s="126"/>
      <c r="CVV19" s="126"/>
      <c r="CVW19" s="126"/>
      <c r="CVX19" s="126"/>
      <c r="CVY19" s="126"/>
      <c r="CVZ19" s="126"/>
      <c r="CWA19" s="126"/>
      <c r="CWB19" s="126"/>
      <c r="CWC19" s="126"/>
      <c r="CWD19" s="126"/>
      <c r="CWE19" s="126"/>
      <c r="CWF19" s="126"/>
      <c r="CWG19" s="126"/>
      <c r="CWH19" s="126"/>
      <c r="CWI19" s="126"/>
      <c r="CWJ19" s="126"/>
      <c r="CWK19" s="126"/>
      <c r="CWL19" s="126"/>
      <c r="CWM19" s="126"/>
      <c r="CWN19" s="126"/>
      <c r="CWO19" s="126"/>
      <c r="CWP19" s="126"/>
      <c r="CWQ19" s="126"/>
      <c r="CWR19" s="126"/>
      <c r="CWS19" s="126"/>
      <c r="CWT19" s="126"/>
      <c r="CWU19" s="126"/>
      <c r="CWV19" s="126"/>
      <c r="CWW19" s="126"/>
      <c r="CWX19" s="126"/>
      <c r="CWY19" s="126"/>
      <c r="CWZ19" s="126"/>
      <c r="CXA19" s="126"/>
      <c r="CXB19" s="126"/>
      <c r="CXC19" s="126"/>
      <c r="CXD19" s="126"/>
      <c r="CXE19" s="126"/>
      <c r="CXF19" s="126"/>
      <c r="CXG19" s="126"/>
      <c r="CXH19" s="126"/>
      <c r="CXI19" s="126"/>
      <c r="CXJ19" s="126"/>
      <c r="CXK19" s="126"/>
      <c r="CXL19" s="126"/>
      <c r="CXM19" s="126"/>
      <c r="CXN19" s="126"/>
      <c r="CXO19" s="126"/>
      <c r="CXP19" s="126"/>
      <c r="CXQ19" s="126"/>
      <c r="CXR19" s="126"/>
      <c r="CXS19" s="126"/>
      <c r="CXT19" s="126"/>
      <c r="CXU19" s="126"/>
      <c r="CXV19" s="126"/>
      <c r="CXW19" s="126"/>
      <c r="CXX19" s="126"/>
      <c r="CXY19" s="126"/>
      <c r="CXZ19" s="126"/>
      <c r="CYA19" s="126"/>
      <c r="CYB19" s="126"/>
      <c r="CYC19" s="126"/>
      <c r="CYD19" s="126"/>
      <c r="CYE19" s="126"/>
      <c r="CYF19" s="126"/>
      <c r="CYG19" s="126"/>
      <c r="CYH19" s="126"/>
      <c r="CYI19" s="126"/>
      <c r="CYJ19" s="126"/>
      <c r="CYK19" s="126"/>
      <c r="CYL19" s="126"/>
      <c r="CYM19" s="126"/>
      <c r="CYN19" s="126"/>
      <c r="CYO19" s="126"/>
      <c r="CYP19" s="126"/>
      <c r="CYQ19" s="126"/>
      <c r="CYR19" s="126"/>
      <c r="CYS19" s="126"/>
      <c r="CYT19" s="126"/>
      <c r="CYU19" s="126"/>
      <c r="CYV19" s="126"/>
      <c r="CYW19" s="126"/>
      <c r="CYX19" s="126"/>
      <c r="CYY19" s="126"/>
      <c r="CYZ19" s="126"/>
      <c r="CZA19" s="126"/>
      <c r="CZB19" s="126"/>
      <c r="CZC19" s="126"/>
      <c r="CZD19" s="126"/>
      <c r="CZE19" s="126"/>
      <c r="CZF19" s="126"/>
      <c r="CZG19" s="126"/>
      <c r="CZH19" s="126"/>
      <c r="CZI19" s="126"/>
      <c r="CZJ19" s="126"/>
      <c r="CZK19" s="126"/>
      <c r="CZL19" s="126"/>
      <c r="CZM19" s="126"/>
      <c r="CZN19" s="126"/>
      <c r="CZO19" s="126"/>
      <c r="CZP19" s="126"/>
      <c r="CZQ19" s="126"/>
      <c r="CZR19" s="126"/>
      <c r="CZS19" s="126"/>
      <c r="CZT19" s="126"/>
      <c r="CZU19" s="126"/>
      <c r="CZV19" s="126"/>
      <c r="CZW19" s="126"/>
      <c r="CZX19" s="126"/>
      <c r="CZY19" s="126"/>
      <c r="CZZ19" s="126"/>
      <c r="DAA19" s="126"/>
      <c r="DAB19" s="126"/>
      <c r="DAC19" s="126"/>
      <c r="DAD19" s="126"/>
      <c r="DAE19" s="126"/>
      <c r="DAF19" s="126"/>
      <c r="DAG19" s="126"/>
      <c r="DAH19" s="126"/>
      <c r="DAI19" s="126"/>
      <c r="DAJ19" s="126"/>
      <c r="DAK19" s="126"/>
      <c r="DAL19" s="126"/>
      <c r="DAM19" s="126"/>
      <c r="DAN19" s="126"/>
      <c r="DAO19" s="126"/>
      <c r="DAP19" s="126"/>
      <c r="DAQ19" s="126"/>
      <c r="DAR19" s="126"/>
      <c r="DAS19" s="126"/>
      <c r="DAT19" s="126"/>
      <c r="DAU19" s="126"/>
      <c r="DAV19" s="126"/>
      <c r="DAW19" s="126"/>
      <c r="DAX19" s="126"/>
      <c r="DAY19" s="126"/>
      <c r="DAZ19" s="126"/>
      <c r="DBA19" s="126"/>
      <c r="DBB19" s="126"/>
      <c r="DBC19" s="126"/>
      <c r="DBD19" s="126"/>
      <c r="DBE19" s="126"/>
      <c r="DBF19" s="126"/>
      <c r="DBG19" s="126"/>
      <c r="DBH19" s="126"/>
      <c r="DBI19" s="126"/>
      <c r="DBJ19" s="126"/>
      <c r="DBK19" s="126"/>
      <c r="DBL19" s="126"/>
      <c r="DBM19" s="126"/>
      <c r="DBN19" s="126"/>
      <c r="DBO19" s="126"/>
      <c r="DBP19" s="126"/>
      <c r="DBQ19" s="126"/>
      <c r="DBR19" s="126"/>
      <c r="DBS19" s="126"/>
      <c r="DBT19" s="126"/>
      <c r="DBU19" s="126"/>
      <c r="DBV19" s="126"/>
      <c r="DBW19" s="126"/>
      <c r="DBX19" s="126"/>
      <c r="DBY19" s="126"/>
      <c r="DBZ19" s="126"/>
      <c r="DCA19" s="126"/>
      <c r="DCB19" s="126"/>
      <c r="DCC19" s="126"/>
      <c r="DCD19" s="126"/>
      <c r="DCE19" s="126"/>
      <c r="DCF19" s="126"/>
      <c r="DCG19" s="126"/>
      <c r="DCH19" s="126"/>
      <c r="DCI19" s="126"/>
      <c r="DCJ19" s="126"/>
      <c r="DCK19" s="126"/>
      <c r="DCL19" s="126"/>
      <c r="DCM19" s="126"/>
      <c r="DCN19" s="126"/>
      <c r="DCO19" s="126"/>
      <c r="DCP19" s="126"/>
      <c r="DCQ19" s="126"/>
      <c r="DCR19" s="126"/>
      <c r="DCS19" s="126"/>
      <c r="DCT19" s="126"/>
      <c r="DCU19" s="126"/>
      <c r="DCV19" s="126"/>
      <c r="DCW19" s="126"/>
      <c r="DCX19" s="126"/>
      <c r="DCY19" s="126"/>
      <c r="DCZ19" s="126"/>
      <c r="DDA19" s="126"/>
      <c r="DDB19" s="126"/>
      <c r="DDC19" s="126"/>
      <c r="DDD19" s="126"/>
      <c r="DDE19" s="126"/>
      <c r="DDF19" s="126"/>
      <c r="DDG19" s="126"/>
      <c r="DDH19" s="126"/>
      <c r="DDI19" s="126"/>
      <c r="DDJ19" s="126"/>
      <c r="DDK19" s="126"/>
      <c r="DDL19" s="126"/>
      <c r="DDM19" s="126"/>
      <c r="DDN19" s="126"/>
      <c r="DDO19" s="126"/>
      <c r="DDP19" s="126"/>
      <c r="DDQ19" s="126"/>
      <c r="DDR19" s="126"/>
      <c r="DDS19" s="126"/>
      <c r="DDT19" s="126"/>
      <c r="DDU19" s="126"/>
      <c r="DDV19" s="126"/>
      <c r="DDW19" s="126"/>
      <c r="DDX19" s="126"/>
      <c r="DDY19" s="126"/>
      <c r="DDZ19" s="126"/>
      <c r="DEA19" s="126"/>
      <c r="DEB19" s="126"/>
      <c r="DEC19" s="126"/>
      <c r="DED19" s="126"/>
      <c r="DEE19" s="126"/>
      <c r="DEF19" s="126"/>
      <c r="DEG19" s="126"/>
      <c r="DEH19" s="126"/>
      <c r="DEI19" s="126"/>
      <c r="DEJ19" s="126"/>
      <c r="DEK19" s="126"/>
      <c r="DEL19" s="126"/>
      <c r="DEM19" s="126"/>
      <c r="DEN19" s="126"/>
      <c r="DEO19" s="126"/>
      <c r="DEP19" s="126"/>
      <c r="DEQ19" s="126"/>
      <c r="DER19" s="126"/>
      <c r="DES19" s="126"/>
      <c r="DET19" s="126"/>
      <c r="DEU19" s="126"/>
      <c r="DEV19" s="126"/>
      <c r="DEW19" s="126"/>
      <c r="DEX19" s="126"/>
      <c r="DEY19" s="126"/>
      <c r="DEZ19" s="126"/>
      <c r="DFA19" s="126"/>
      <c r="DFB19" s="126"/>
      <c r="DFC19" s="126"/>
      <c r="DFD19" s="126"/>
      <c r="DFE19" s="126"/>
      <c r="DFF19" s="126"/>
      <c r="DFG19" s="126"/>
      <c r="DFH19" s="126"/>
      <c r="DFI19" s="126"/>
      <c r="DFJ19" s="126"/>
      <c r="DFK19" s="126"/>
      <c r="DFL19" s="126"/>
      <c r="DFM19" s="126"/>
      <c r="DFN19" s="126"/>
      <c r="DFO19" s="126"/>
      <c r="DFP19" s="126"/>
      <c r="DFQ19" s="126"/>
      <c r="DFR19" s="126"/>
      <c r="DFS19" s="126"/>
      <c r="DFT19" s="126"/>
      <c r="DFU19" s="126"/>
      <c r="DFV19" s="126"/>
      <c r="DFW19" s="126"/>
      <c r="DFX19" s="126"/>
      <c r="DFY19" s="126"/>
      <c r="DFZ19" s="126"/>
      <c r="DGA19" s="126"/>
      <c r="DGB19" s="126"/>
      <c r="DGC19" s="126"/>
      <c r="DGD19" s="126"/>
      <c r="DGE19" s="126"/>
      <c r="DGF19" s="126"/>
      <c r="DGG19" s="126"/>
      <c r="DGH19" s="126"/>
      <c r="DGI19" s="126"/>
      <c r="DGJ19" s="126"/>
      <c r="DGK19" s="126"/>
      <c r="DGL19" s="126"/>
      <c r="DGM19" s="126"/>
      <c r="DGN19" s="126"/>
      <c r="DGO19" s="126"/>
      <c r="DGP19" s="126"/>
      <c r="DGQ19" s="126"/>
      <c r="DGR19" s="126"/>
      <c r="DGS19" s="126"/>
      <c r="DGT19" s="126"/>
      <c r="DGU19" s="126"/>
      <c r="DGV19" s="126"/>
      <c r="DGW19" s="126"/>
      <c r="DGX19" s="126"/>
      <c r="DGY19" s="126"/>
      <c r="DGZ19" s="126"/>
      <c r="DHA19" s="126"/>
      <c r="DHB19" s="126"/>
      <c r="DHC19" s="126"/>
      <c r="DHD19" s="126"/>
      <c r="DHE19" s="126"/>
      <c r="DHF19" s="126"/>
      <c r="DHG19" s="126"/>
      <c r="DHH19" s="126"/>
      <c r="DHI19" s="126"/>
      <c r="DHJ19" s="126"/>
      <c r="DHK19" s="126"/>
      <c r="DHL19" s="126"/>
      <c r="DHM19" s="126"/>
      <c r="DHN19" s="126"/>
      <c r="DHO19" s="126"/>
      <c r="DHP19" s="126"/>
      <c r="DHQ19" s="126"/>
      <c r="DHR19" s="126"/>
      <c r="DHS19" s="126"/>
      <c r="DHT19" s="126"/>
      <c r="DHU19" s="126"/>
      <c r="DHV19" s="126"/>
      <c r="DHW19" s="126"/>
      <c r="DHX19" s="126"/>
      <c r="DHY19" s="126"/>
      <c r="DHZ19" s="126"/>
      <c r="DIA19" s="126"/>
      <c r="DIB19" s="126"/>
      <c r="DIC19" s="126"/>
      <c r="DID19" s="126"/>
      <c r="DIE19" s="126"/>
      <c r="DIF19" s="126"/>
      <c r="DIG19" s="126"/>
      <c r="DIH19" s="126"/>
      <c r="DII19" s="126"/>
      <c r="DIJ19" s="126"/>
      <c r="DIK19" s="126"/>
      <c r="DIL19" s="126"/>
      <c r="DIM19" s="126"/>
      <c r="DIN19" s="126"/>
      <c r="DIO19" s="126"/>
      <c r="DIP19" s="126"/>
      <c r="DIQ19" s="126"/>
      <c r="DIR19" s="126"/>
      <c r="DIS19" s="126"/>
      <c r="DIT19" s="126"/>
      <c r="DIU19" s="126"/>
      <c r="DIV19" s="126"/>
      <c r="DIW19" s="126"/>
      <c r="DIX19" s="126"/>
      <c r="DIY19" s="126"/>
      <c r="DIZ19" s="126"/>
      <c r="DJA19" s="126"/>
      <c r="DJB19" s="126"/>
      <c r="DJC19" s="126"/>
      <c r="DJD19" s="126"/>
      <c r="DJE19" s="126"/>
      <c r="DJF19" s="126"/>
      <c r="DJG19" s="126"/>
      <c r="DJH19" s="126"/>
      <c r="DJI19" s="126"/>
      <c r="DJJ19" s="126"/>
      <c r="DJK19" s="126"/>
      <c r="DJL19" s="126"/>
      <c r="DJM19" s="126"/>
      <c r="DJN19" s="126"/>
      <c r="DJO19" s="126"/>
      <c r="DJP19" s="126"/>
      <c r="DJQ19" s="126"/>
      <c r="DJR19" s="126"/>
      <c r="DJS19" s="126"/>
      <c r="DJT19" s="126"/>
      <c r="DJU19" s="126"/>
      <c r="DJV19" s="126"/>
      <c r="DJW19" s="126"/>
      <c r="DJX19" s="126"/>
      <c r="DJY19" s="126"/>
      <c r="DJZ19" s="126"/>
      <c r="DKA19" s="126"/>
      <c r="DKB19" s="126"/>
      <c r="DKC19" s="126"/>
      <c r="DKD19" s="126"/>
      <c r="DKE19" s="126"/>
      <c r="DKF19" s="126"/>
      <c r="DKG19" s="126"/>
      <c r="DKH19" s="126"/>
      <c r="DKI19" s="126"/>
      <c r="DKJ19" s="126"/>
      <c r="DKK19" s="126"/>
      <c r="DKL19" s="126"/>
      <c r="DKM19" s="126"/>
      <c r="DKN19" s="126"/>
      <c r="DKO19" s="126"/>
      <c r="DKP19" s="126"/>
      <c r="DKQ19" s="126"/>
      <c r="DKR19" s="126"/>
      <c r="DKS19" s="126"/>
      <c r="DKT19" s="126"/>
      <c r="DKU19" s="126"/>
      <c r="DKV19" s="126"/>
      <c r="DKW19" s="126"/>
      <c r="DKX19" s="126"/>
      <c r="DKY19" s="126"/>
      <c r="DKZ19" s="126"/>
      <c r="DLA19" s="126"/>
      <c r="DLB19" s="126"/>
      <c r="DLC19" s="126"/>
      <c r="DLD19" s="126"/>
      <c r="DLE19" s="126"/>
      <c r="DLF19" s="126"/>
      <c r="DLG19" s="126"/>
      <c r="DLH19" s="126"/>
      <c r="DLI19" s="126"/>
      <c r="DLJ19" s="126"/>
      <c r="DLK19" s="126"/>
      <c r="DLL19" s="126"/>
      <c r="DLM19" s="126"/>
      <c r="DLN19" s="126"/>
      <c r="DLO19" s="126"/>
      <c r="DLP19" s="126"/>
      <c r="DLQ19" s="126"/>
      <c r="DLR19" s="126"/>
      <c r="DLS19" s="126"/>
      <c r="DLT19" s="126"/>
      <c r="DLU19" s="126"/>
      <c r="DLV19" s="126"/>
      <c r="DLW19" s="126"/>
      <c r="DLX19" s="126"/>
      <c r="DLY19" s="126"/>
      <c r="DLZ19" s="126"/>
      <c r="DMA19" s="126"/>
      <c r="DMB19" s="126"/>
      <c r="DMC19" s="126"/>
      <c r="DMD19" s="126"/>
      <c r="DME19" s="126"/>
      <c r="DMF19" s="126"/>
      <c r="DMG19" s="126"/>
      <c r="DMH19" s="126"/>
      <c r="DMI19" s="126"/>
      <c r="DMJ19" s="126"/>
      <c r="DMK19" s="126"/>
      <c r="DML19" s="126"/>
      <c r="DMM19" s="126"/>
      <c r="DMN19" s="126"/>
      <c r="DMO19" s="126"/>
      <c r="DMP19" s="126"/>
      <c r="DMQ19" s="126"/>
      <c r="DMR19" s="126"/>
      <c r="DMS19" s="126"/>
      <c r="DMT19" s="126"/>
      <c r="DMU19" s="126"/>
      <c r="DMV19" s="126"/>
      <c r="DMW19" s="126"/>
      <c r="DMX19" s="126"/>
      <c r="DMY19" s="126"/>
      <c r="DMZ19" s="126"/>
      <c r="DNA19" s="126"/>
      <c r="DNB19" s="126"/>
      <c r="DNC19" s="126"/>
      <c r="DND19" s="126"/>
      <c r="DNE19" s="126"/>
      <c r="DNF19" s="126"/>
      <c r="DNG19" s="126"/>
      <c r="DNH19" s="126"/>
      <c r="DNI19" s="126"/>
      <c r="DNJ19" s="126"/>
      <c r="DNK19" s="126"/>
      <c r="DNL19" s="126"/>
      <c r="DNM19" s="126"/>
      <c r="DNN19" s="126"/>
      <c r="DNO19" s="126"/>
      <c r="DNP19" s="126"/>
      <c r="DNQ19" s="126"/>
      <c r="DNR19" s="126"/>
      <c r="DNS19" s="126"/>
      <c r="DNT19" s="126"/>
      <c r="DNU19" s="126"/>
      <c r="DNV19" s="126"/>
      <c r="DNW19" s="126"/>
      <c r="DNX19" s="126"/>
      <c r="DNY19" s="126"/>
      <c r="DNZ19" s="126"/>
      <c r="DOA19" s="126"/>
      <c r="DOB19" s="126"/>
      <c r="DOC19" s="126"/>
      <c r="DOD19" s="126"/>
      <c r="DOE19" s="126"/>
      <c r="DOF19" s="126"/>
      <c r="DOG19" s="126"/>
      <c r="DOH19" s="126"/>
      <c r="DOI19" s="126"/>
      <c r="DOJ19" s="126"/>
      <c r="DOK19" s="126"/>
      <c r="DOL19" s="126"/>
      <c r="DOM19" s="126"/>
      <c r="DON19" s="126"/>
      <c r="DOO19" s="126"/>
      <c r="DOP19" s="126"/>
      <c r="DOQ19" s="126"/>
      <c r="DOR19" s="126"/>
      <c r="DOS19" s="126"/>
      <c r="DOT19" s="126"/>
      <c r="DOU19" s="126"/>
      <c r="DOV19" s="126"/>
      <c r="DOW19" s="126"/>
      <c r="DOX19" s="126"/>
      <c r="DOY19" s="126"/>
      <c r="DOZ19" s="126"/>
      <c r="DPA19" s="126"/>
      <c r="DPB19" s="126"/>
      <c r="DPC19" s="126"/>
      <c r="DPD19" s="126"/>
      <c r="DPE19" s="126"/>
      <c r="DPF19" s="126"/>
      <c r="DPG19" s="126"/>
      <c r="DPH19" s="126"/>
      <c r="DPI19" s="126"/>
      <c r="DPJ19" s="126"/>
      <c r="DPK19" s="126"/>
      <c r="DPL19" s="126"/>
      <c r="DPM19" s="126"/>
      <c r="DPN19" s="126"/>
      <c r="DPO19" s="126"/>
      <c r="DPP19" s="126"/>
      <c r="DPQ19" s="126"/>
      <c r="DPR19" s="126"/>
      <c r="DPS19" s="126"/>
      <c r="DPT19" s="126"/>
      <c r="DPU19" s="126"/>
      <c r="DPV19" s="126"/>
      <c r="DPW19" s="126"/>
      <c r="DPX19" s="126"/>
      <c r="DPY19" s="126"/>
      <c r="DPZ19" s="126"/>
      <c r="DQA19" s="126"/>
      <c r="DQB19" s="126"/>
      <c r="DQC19" s="126"/>
      <c r="DQD19" s="126"/>
      <c r="DQE19" s="126"/>
      <c r="DQF19" s="126"/>
      <c r="DQG19" s="126"/>
      <c r="DQH19" s="126"/>
      <c r="DQI19" s="126"/>
      <c r="DQJ19" s="126"/>
      <c r="DQK19" s="126"/>
      <c r="DQL19" s="126"/>
      <c r="DQM19" s="126"/>
      <c r="DQN19" s="126"/>
      <c r="DQO19" s="126"/>
      <c r="DQP19" s="126"/>
      <c r="DQQ19" s="126"/>
      <c r="DQR19" s="126"/>
      <c r="DQS19" s="126"/>
      <c r="DQT19" s="126"/>
      <c r="DQU19" s="126"/>
      <c r="DQV19" s="126"/>
      <c r="DQW19" s="126"/>
      <c r="DQX19" s="126"/>
      <c r="DQY19" s="126"/>
      <c r="DQZ19" s="126"/>
      <c r="DRA19" s="126"/>
      <c r="DRB19" s="126"/>
      <c r="DRC19" s="126"/>
      <c r="DRD19" s="126"/>
      <c r="DRE19" s="126"/>
      <c r="DRF19" s="126"/>
      <c r="DRG19" s="126"/>
      <c r="DRH19" s="126"/>
      <c r="DRI19" s="126"/>
      <c r="DRJ19" s="126"/>
      <c r="DRK19" s="126"/>
      <c r="DRL19" s="126"/>
      <c r="DRM19" s="126"/>
      <c r="DRN19" s="126"/>
      <c r="DRO19" s="126"/>
      <c r="DRP19" s="126"/>
      <c r="DRQ19" s="126"/>
      <c r="DRR19" s="126"/>
      <c r="DRS19" s="126"/>
      <c r="DRT19" s="126"/>
      <c r="DRU19" s="126"/>
      <c r="DRV19" s="126"/>
      <c r="DRW19" s="126"/>
      <c r="DRX19" s="126"/>
      <c r="DRY19" s="126"/>
      <c r="DRZ19" s="126"/>
      <c r="DSA19" s="126"/>
      <c r="DSB19" s="126"/>
      <c r="DSC19" s="126"/>
      <c r="DSD19" s="126"/>
      <c r="DSE19" s="126"/>
      <c r="DSF19" s="126"/>
      <c r="DSG19" s="126"/>
      <c r="DSH19" s="126"/>
      <c r="DSI19" s="126"/>
      <c r="DSJ19" s="126"/>
      <c r="DSK19" s="126"/>
      <c r="DSL19" s="126"/>
      <c r="DSM19" s="126"/>
      <c r="DSN19" s="126"/>
      <c r="DSO19" s="126"/>
      <c r="DSP19" s="126"/>
      <c r="DSQ19" s="126"/>
      <c r="DSR19" s="126"/>
      <c r="DSS19" s="126"/>
      <c r="DST19" s="126"/>
      <c r="DSU19" s="126"/>
      <c r="DSV19" s="126"/>
      <c r="DSW19" s="126"/>
      <c r="DSX19" s="126"/>
      <c r="DSY19" s="126"/>
      <c r="DSZ19" s="126"/>
      <c r="DTA19" s="126"/>
      <c r="DTB19" s="126"/>
      <c r="DTC19" s="126"/>
      <c r="DTD19" s="126"/>
      <c r="DTE19" s="126"/>
      <c r="DTF19" s="126"/>
      <c r="DTG19" s="126"/>
      <c r="DTH19" s="126"/>
      <c r="DTI19" s="126"/>
      <c r="DTJ19" s="126"/>
      <c r="DTK19" s="126"/>
      <c r="DTL19" s="126"/>
      <c r="DTM19" s="126"/>
      <c r="DTN19" s="126"/>
      <c r="DTO19" s="126"/>
      <c r="DTP19" s="126"/>
      <c r="DTQ19" s="126"/>
      <c r="DTR19" s="126"/>
      <c r="DTS19" s="126"/>
      <c r="DTT19" s="126"/>
      <c r="DTU19" s="126"/>
      <c r="DTV19" s="126"/>
      <c r="DTW19" s="126"/>
      <c r="DTX19" s="126"/>
      <c r="DTY19" s="126"/>
      <c r="DTZ19" s="126"/>
      <c r="DUA19" s="126"/>
      <c r="DUB19" s="126"/>
      <c r="DUC19" s="126"/>
      <c r="DUD19" s="126"/>
      <c r="DUE19" s="126"/>
      <c r="DUF19" s="126"/>
      <c r="DUG19" s="126"/>
      <c r="DUH19" s="126"/>
      <c r="DUI19" s="126"/>
      <c r="DUJ19" s="126"/>
      <c r="DUK19" s="126"/>
      <c r="DUL19" s="126"/>
      <c r="DUM19" s="126"/>
      <c r="DUN19" s="126"/>
      <c r="DUO19" s="126"/>
      <c r="DUP19" s="126"/>
      <c r="DUQ19" s="126"/>
      <c r="DUR19" s="126"/>
      <c r="DUS19" s="126"/>
      <c r="DUT19" s="126"/>
      <c r="DUU19" s="126"/>
      <c r="DUV19" s="126"/>
      <c r="DUW19" s="126"/>
      <c r="DUX19" s="126"/>
      <c r="DUY19" s="126"/>
      <c r="DUZ19" s="126"/>
      <c r="DVA19" s="126"/>
      <c r="DVB19" s="126"/>
      <c r="DVC19" s="126"/>
      <c r="DVD19" s="126"/>
      <c r="DVE19" s="126"/>
      <c r="DVF19" s="126"/>
      <c r="DVG19" s="126"/>
      <c r="DVH19" s="126"/>
      <c r="DVI19" s="126"/>
      <c r="DVJ19" s="126"/>
      <c r="DVK19" s="126"/>
      <c r="DVL19" s="126"/>
      <c r="DVM19" s="126"/>
      <c r="DVN19" s="126"/>
      <c r="DVO19" s="126"/>
      <c r="DVP19" s="126"/>
      <c r="DVQ19" s="126"/>
      <c r="DVR19" s="126"/>
      <c r="DVS19" s="126"/>
      <c r="DVT19" s="126"/>
      <c r="DVU19" s="126"/>
      <c r="DVV19" s="126"/>
      <c r="DVW19" s="126"/>
      <c r="DVX19" s="126"/>
      <c r="DVY19" s="126"/>
      <c r="DVZ19" s="126"/>
      <c r="DWA19" s="126"/>
      <c r="DWB19" s="126"/>
      <c r="DWC19" s="126"/>
      <c r="DWD19" s="126"/>
      <c r="DWE19" s="126"/>
      <c r="DWF19" s="126"/>
      <c r="DWG19" s="126"/>
      <c r="DWH19" s="126"/>
      <c r="DWI19" s="126"/>
      <c r="DWJ19" s="126"/>
      <c r="DWK19" s="126"/>
      <c r="DWL19" s="126"/>
      <c r="DWM19" s="126"/>
      <c r="DWN19" s="126"/>
      <c r="DWO19" s="126"/>
      <c r="DWP19" s="126"/>
      <c r="DWQ19" s="126"/>
      <c r="DWR19" s="126"/>
      <c r="DWS19" s="126"/>
      <c r="DWT19" s="126"/>
      <c r="DWU19" s="126"/>
      <c r="DWV19" s="126"/>
      <c r="DWW19" s="126"/>
      <c r="DWX19" s="126"/>
      <c r="DWY19" s="126"/>
      <c r="DWZ19" s="126"/>
      <c r="DXA19" s="126"/>
      <c r="DXB19" s="126"/>
      <c r="DXC19" s="126"/>
      <c r="DXD19" s="126"/>
      <c r="DXE19" s="126"/>
      <c r="DXF19" s="126"/>
      <c r="DXG19" s="126"/>
      <c r="DXH19" s="126"/>
      <c r="DXI19" s="126"/>
      <c r="DXJ19" s="126"/>
      <c r="DXK19" s="126"/>
      <c r="DXL19" s="126"/>
      <c r="DXM19" s="126"/>
      <c r="DXN19" s="126"/>
      <c r="DXO19" s="126"/>
      <c r="DXP19" s="126"/>
      <c r="DXQ19" s="126"/>
      <c r="DXR19" s="126"/>
      <c r="DXS19" s="126"/>
      <c r="DXT19" s="126"/>
      <c r="DXU19" s="126"/>
      <c r="DXV19" s="126"/>
      <c r="DXW19" s="126"/>
      <c r="DXX19" s="126"/>
      <c r="DXY19" s="126"/>
      <c r="DXZ19" s="126"/>
      <c r="DYA19" s="126"/>
      <c r="DYB19" s="126"/>
      <c r="DYC19" s="126"/>
      <c r="DYD19" s="126"/>
      <c r="DYE19" s="126"/>
      <c r="DYF19" s="126"/>
      <c r="DYG19" s="126"/>
      <c r="DYH19" s="126"/>
      <c r="DYI19" s="126"/>
      <c r="DYJ19" s="126"/>
      <c r="DYK19" s="126"/>
      <c r="DYL19" s="126"/>
      <c r="DYM19" s="126"/>
      <c r="DYN19" s="126"/>
      <c r="DYO19" s="126"/>
      <c r="DYP19" s="126"/>
      <c r="DYQ19" s="126"/>
      <c r="DYR19" s="126"/>
      <c r="DYS19" s="126"/>
      <c r="DYT19" s="126"/>
      <c r="DYU19" s="126"/>
      <c r="DYV19" s="126"/>
      <c r="DYW19" s="126"/>
      <c r="DYX19" s="126"/>
      <c r="DYY19" s="126"/>
      <c r="DYZ19" s="126"/>
      <c r="DZA19" s="126"/>
      <c r="DZB19" s="126"/>
      <c r="DZC19" s="126"/>
      <c r="DZD19" s="126"/>
      <c r="DZE19" s="126"/>
      <c r="DZF19" s="126"/>
      <c r="DZG19" s="126"/>
      <c r="DZH19" s="126"/>
      <c r="DZI19" s="126"/>
      <c r="DZJ19" s="126"/>
      <c r="DZK19" s="126"/>
      <c r="DZL19" s="126"/>
      <c r="DZM19" s="126"/>
      <c r="DZN19" s="126"/>
      <c r="DZO19" s="126"/>
      <c r="DZP19" s="126"/>
      <c r="DZQ19" s="126"/>
      <c r="DZR19" s="126"/>
      <c r="DZS19" s="126"/>
      <c r="DZT19" s="126"/>
      <c r="DZU19" s="126"/>
      <c r="DZV19" s="126"/>
      <c r="DZW19" s="126"/>
      <c r="DZX19" s="126"/>
      <c r="DZY19" s="126"/>
      <c r="DZZ19" s="126"/>
      <c r="EAA19" s="126"/>
      <c r="EAB19" s="126"/>
      <c r="EAC19" s="126"/>
      <c r="EAD19" s="126"/>
      <c r="EAE19" s="126"/>
      <c r="EAF19" s="126"/>
      <c r="EAG19" s="126"/>
      <c r="EAH19" s="126"/>
      <c r="EAI19" s="126"/>
      <c r="EAJ19" s="126"/>
      <c r="EAK19" s="126"/>
      <c r="EAL19" s="126"/>
      <c r="EAM19" s="126"/>
      <c r="EAN19" s="126"/>
      <c r="EAO19" s="126"/>
      <c r="EAP19" s="126"/>
      <c r="EAQ19" s="126"/>
      <c r="EAR19" s="126"/>
      <c r="EAS19" s="126"/>
      <c r="EAT19" s="126"/>
      <c r="EAU19" s="126"/>
      <c r="EAV19" s="126"/>
      <c r="EAW19" s="126"/>
      <c r="EAX19" s="126"/>
      <c r="EAY19" s="126"/>
      <c r="EAZ19" s="126"/>
      <c r="EBA19" s="126"/>
      <c r="EBB19" s="126"/>
      <c r="EBC19" s="126"/>
      <c r="EBD19" s="126"/>
      <c r="EBE19" s="126"/>
      <c r="EBF19" s="126"/>
      <c r="EBG19" s="126"/>
      <c r="EBH19" s="126"/>
      <c r="EBI19" s="126"/>
      <c r="EBJ19" s="126"/>
      <c r="EBK19" s="126"/>
      <c r="EBL19" s="126"/>
      <c r="EBM19" s="126"/>
      <c r="EBN19" s="126"/>
      <c r="EBO19" s="126"/>
      <c r="EBP19" s="126"/>
      <c r="EBQ19" s="126"/>
      <c r="EBR19" s="126"/>
      <c r="EBS19" s="126"/>
      <c r="EBT19" s="126"/>
      <c r="EBU19" s="126"/>
      <c r="EBV19" s="126"/>
      <c r="EBW19" s="126"/>
      <c r="EBX19" s="126"/>
      <c r="EBY19" s="126"/>
      <c r="EBZ19" s="126"/>
      <c r="ECA19" s="126"/>
      <c r="ECB19" s="126"/>
      <c r="ECC19" s="126"/>
      <c r="ECD19" s="126"/>
      <c r="ECE19" s="126"/>
      <c r="ECF19" s="126"/>
      <c r="ECG19" s="126"/>
      <c r="ECH19" s="126"/>
      <c r="ECI19" s="126"/>
      <c r="ECJ19" s="126"/>
      <c r="ECK19" s="126"/>
      <c r="ECL19" s="126"/>
      <c r="ECM19" s="126"/>
      <c r="ECN19" s="126"/>
      <c r="ECO19" s="126"/>
      <c r="ECP19" s="126"/>
      <c r="ECQ19" s="126"/>
      <c r="ECR19" s="126"/>
      <c r="ECS19" s="126"/>
      <c r="ECT19" s="126"/>
      <c r="ECU19" s="126"/>
      <c r="ECV19" s="126"/>
      <c r="ECW19" s="126"/>
      <c r="ECX19" s="126"/>
      <c r="ECY19" s="126"/>
      <c r="ECZ19" s="126"/>
      <c r="EDA19" s="126"/>
      <c r="EDB19" s="126"/>
      <c r="EDC19" s="126"/>
      <c r="EDD19" s="126"/>
      <c r="EDE19" s="126"/>
      <c r="EDF19" s="126"/>
      <c r="EDG19" s="126"/>
      <c r="EDH19" s="126"/>
      <c r="EDI19" s="126"/>
      <c r="EDJ19" s="126"/>
      <c r="EDK19" s="126"/>
      <c r="EDL19" s="126"/>
      <c r="EDM19" s="126"/>
      <c r="EDN19" s="126"/>
      <c r="EDO19" s="126"/>
      <c r="EDP19" s="126"/>
      <c r="EDQ19" s="126"/>
      <c r="EDR19" s="126"/>
      <c r="EDS19" s="126"/>
      <c r="EDT19" s="126"/>
      <c r="EDU19" s="126"/>
      <c r="EDV19" s="126"/>
      <c r="EDW19" s="126"/>
      <c r="EDX19" s="126"/>
      <c r="EDY19" s="126"/>
      <c r="EDZ19" s="126"/>
      <c r="EEA19" s="126"/>
      <c r="EEB19" s="126"/>
      <c r="EEC19" s="126"/>
      <c r="EED19" s="126"/>
      <c r="EEE19" s="126"/>
      <c r="EEF19" s="126"/>
      <c r="EEG19" s="126"/>
      <c r="EEH19" s="126"/>
      <c r="EEI19" s="126"/>
      <c r="EEJ19" s="126"/>
      <c r="EEK19" s="126"/>
      <c r="EEL19" s="126"/>
      <c r="EEM19" s="126"/>
      <c r="EEN19" s="126"/>
      <c r="EEO19" s="126"/>
      <c r="EEP19" s="126"/>
      <c r="EEQ19" s="126"/>
      <c r="EER19" s="126"/>
      <c r="EES19" s="126"/>
      <c r="EET19" s="126"/>
      <c r="EEU19" s="126"/>
      <c r="EEV19" s="126"/>
      <c r="EEW19" s="126"/>
      <c r="EEX19" s="126"/>
      <c r="EEY19" s="126"/>
      <c r="EEZ19" s="126"/>
      <c r="EFA19" s="126"/>
      <c r="EFB19" s="126"/>
      <c r="EFC19" s="126"/>
      <c r="EFD19" s="126"/>
      <c r="EFE19" s="126"/>
      <c r="EFF19" s="126"/>
      <c r="EFG19" s="126"/>
      <c r="EFH19" s="126"/>
      <c r="EFI19" s="126"/>
      <c r="EFJ19" s="126"/>
      <c r="EFK19" s="126"/>
      <c r="EFL19" s="126"/>
      <c r="EFM19" s="126"/>
      <c r="EFN19" s="126"/>
      <c r="EFO19" s="126"/>
      <c r="EFP19" s="126"/>
      <c r="EFQ19" s="126"/>
      <c r="EFR19" s="126"/>
      <c r="EFS19" s="126"/>
      <c r="EFT19" s="126"/>
      <c r="EFU19" s="126"/>
      <c r="EFV19" s="126"/>
      <c r="EFW19" s="126"/>
      <c r="EFX19" s="126"/>
      <c r="EFY19" s="126"/>
      <c r="EFZ19" s="126"/>
      <c r="EGA19" s="126"/>
      <c r="EGB19" s="126"/>
      <c r="EGC19" s="126"/>
      <c r="EGD19" s="126"/>
      <c r="EGE19" s="126"/>
      <c r="EGF19" s="126"/>
      <c r="EGG19" s="126"/>
      <c r="EGH19" s="126"/>
      <c r="EGI19" s="126"/>
      <c r="EGJ19" s="126"/>
      <c r="EGK19" s="126"/>
      <c r="EGL19" s="126"/>
      <c r="EGM19" s="126"/>
      <c r="EGN19" s="126"/>
      <c r="EGO19" s="126"/>
      <c r="EGP19" s="126"/>
      <c r="EGQ19" s="126"/>
      <c r="EGR19" s="126"/>
      <c r="EGS19" s="126"/>
      <c r="EGT19" s="126"/>
      <c r="EGU19" s="126"/>
      <c r="EGV19" s="126"/>
      <c r="EGW19" s="126"/>
      <c r="EGX19" s="126"/>
      <c r="EGY19" s="126"/>
      <c r="EGZ19" s="126"/>
      <c r="EHA19" s="126"/>
      <c r="EHB19" s="126"/>
      <c r="EHC19" s="126"/>
      <c r="EHD19" s="126"/>
      <c r="EHE19" s="126"/>
      <c r="EHF19" s="126"/>
      <c r="EHG19" s="126"/>
      <c r="EHH19" s="126"/>
      <c r="EHI19" s="126"/>
      <c r="EHJ19" s="126"/>
      <c r="EHK19" s="126"/>
      <c r="EHL19" s="126"/>
      <c r="EHM19" s="126"/>
      <c r="EHN19" s="126"/>
      <c r="EHO19" s="126"/>
      <c r="EHP19" s="126"/>
      <c r="EHQ19" s="126"/>
      <c r="EHR19" s="126"/>
      <c r="EHS19" s="126"/>
      <c r="EHT19" s="126"/>
      <c r="EHU19" s="126"/>
      <c r="EHV19" s="126"/>
      <c r="EHW19" s="126"/>
      <c r="EHX19" s="126"/>
      <c r="EHY19" s="126"/>
      <c r="EHZ19" s="126"/>
      <c r="EIA19" s="126"/>
      <c r="EIB19" s="126"/>
      <c r="EIC19" s="126"/>
      <c r="EID19" s="126"/>
      <c r="EIE19" s="126"/>
      <c r="EIF19" s="126"/>
      <c r="EIG19" s="126"/>
      <c r="EIH19" s="126"/>
      <c r="EII19" s="126"/>
      <c r="EIJ19" s="126"/>
      <c r="EIK19" s="126"/>
      <c r="EIL19" s="126"/>
      <c r="EIM19" s="126"/>
      <c r="EIN19" s="126"/>
      <c r="EIO19" s="126"/>
      <c r="EIP19" s="126"/>
      <c r="EIQ19" s="126"/>
      <c r="EIR19" s="126"/>
      <c r="EIS19" s="126"/>
      <c r="EIT19" s="126"/>
      <c r="EIU19" s="126"/>
      <c r="EIV19" s="126"/>
      <c r="EIW19" s="126"/>
      <c r="EIX19" s="126"/>
      <c r="EIY19" s="126"/>
      <c r="EIZ19" s="126"/>
      <c r="EJA19" s="126"/>
      <c r="EJB19" s="126"/>
      <c r="EJC19" s="126"/>
      <c r="EJD19" s="126"/>
      <c r="EJE19" s="126"/>
      <c r="EJF19" s="126"/>
      <c r="EJG19" s="126"/>
      <c r="EJH19" s="126"/>
      <c r="EJI19" s="126"/>
      <c r="EJJ19" s="126"/>
      <c r="EJK19" s="126"/>
      <c r="EJL19" s="126"/>
      <c r="EJM19" s="126"/>
      <c r="EJN19" s="126"/>
      <c r="EJO19" s="126"/>
      <c r="EJP19" s="126"/>
      <c r="EJQ19" s="126"/>
      <c r="EJR19" s="126"/>
      <c r="EJS19" s="126"/>
      <c r="EJT19" s="126"/>
      <c r="EJU19" s="126"/>
      <c r="EJV19" s="126"/>
      <c r="EJW19" s="126"/>
      <c r="EJX19" s="126"/>
      <c r="EJY19" s="126"/>
      <c r="EJZ19" s="126"/>
      <c r="EKA19" s="126"/>
      <c r="EKB19" s="126"/>
      <c r="EKC19" s="126"/>
      <c r="EKD19" s="126"/>
      <c r="EKE19" s="126"/>
      <c r="EKF19" s="126"/>
      <c r="EKG19" s="126"/>
      <c r="EKH19" s="126"/>
      <c r="EKI19" s="126"/>
      <c r="EKJ19" s="126"/>
      <c r="EKK19" s="126"/>
      <c r="EKL19" s="126"/>
      <c r="EKM19" s="126"/>
      <c r="EKN19" s="126"/>
      <c r="EKO19" s="126"/>
      <c r="EKP19" s="126"/>
      <c r="EKQ19" s="126"/>
      <c r="EKR19" s="126"/>
      <c r="EKS19" s="126"/>
      <c r="EKT19" s="126"/>
      <c r="EKU19" s="126"/>
      <c r="EKV19" s="126"/>
      <c r="EKW19" s="126"/>
      <c r="EKX19" s="126"/>
      <c r="EKY19" s="126"/>
      <c r="EKZ19" s="126"/>
      <c r="ELA19" s="126"/>
      <c r="ELB19" s="126"/>
      <c r="ELC19" s="126"/>
      <c r="ELD19" s="126"/>
      <c r="ELE19" s="126"/>
      <c r="ELF19" s="126"/>
      <c r="ELG19" s="126"/>
      <c r="ELH19" s="126"/>
      <c r="ELI19" s="126"/>
      <c r="ELJ19" s="126"/>
      <c r="ELK19" s="126"/>
      <c r="ELL19" s="126"/>
      <c r="ELM19" s="126"/>
      <c r="ELN19" s="126"/>
      <c r="ELO19" s="126"/>
      <c r="ELP19" s="126"/>
      <c r="ELQ19" s="126"/>
      <c r="ELR19" s="126"/>
      <c r="ELS19" s="126"/>
      <c r="ELT19" s="126"/>
      <c r="ELU19" s="126"/>
      <c r="ELV19" s="126"/>
      <c r="ELW19" s="126"/>
      <c r="ELX19" s="126"/>
      <c r="ELY19" s="126"/>
      <c r="ELZ19" s="126"/>
      <c r="EMA19" s="126"/>
      <c r="EMB19" s="126"/>
      <c r="EMC19" s="126"/>
      <c r="EMD19" s="126"/>
      <c r="EME19" s="126"/>
      <c r="EMF19" s="126"/>
      <c r="EMG19" s="126"/>
      <c r="EMH19" s="126"/>
      <c r="EMI19" s="126"/>
      <c r="EMJ19" s="126"/>
      <c r="EMK19" s="126"/>
      <c r="EML19" s="126"/>
      <c r="EMM19" s="126"/>
      <c r="EMN19" s="126"/>
      <c r="EMO19" s="126"/>
      <c r="EMP19" s="126"/>
      <c r="EMQ19" s="126"/>
      <c r="EMR19" s="126"/>
      <c r="EMS19" s="126"/>
      <c r="EMT19" s="126"/>
      <c r="EMU19" s="126"/>
      <c r="EMV19" s="126"/>
      <c r="EMW19" s="126"/>
      <c r="EMX19" s="126"/>
      <c r="EMY19" s="126"/>
      <c r="EMZ19" s="126"/>
      <c r="ENA19" s="126"/>
      <c r="ENB19" s="126"/>
      <c r="ENC19" s="126"/>
      <c r="END19" s="126"/>
      <c r="ENE19" s="126"/>
      <c r="ENF19" s="126"/>
      <c r="ENG19" s="126"/>
      <c r="ENH19" s="126"/>
      <c r="ENI19" s="126"/>
      <c r="ENJ19" s="126"/>
      <c r="ENK19" s="126"/>
      <c r="ENL19" s="126"/>
      <c r="ENM19" s="126"/>
      <c r="ENN19" s="126"/>
      <c r="ENO19" s="126"/>
      <c r="ENP19" s="126"/>
      <c r="ENQ19" s="126"/>
      <c r="ENR19" s="126"/>
      <c r="ENS19" s="126"/>
      <c r="ENT19" s="126"/>
      <c r="ENU19" s="126"/>
      <c r="ENV19" s="126"/>
      <c r="ENW19" s="126"/>
      <c r="ENX19" s="126"/>
      <c r="ENY19" s="126"/>
      <c r="ENZ19" s="126"/>
      <c r="EOA19" s="126"/>
      <c r="EOB19" s="126"/>
      <c r="EOC19" s="126"/>
      <c r="EOD19" s="126"/>
      <c r="EOE19" s="126"/>
      <c r="EOF19" s="126"/>
      <c r="EOG19" s="126"/>
      <c r="EOH19" s="126"/>
      <c r="EOI19" s="126"/>
      <c r="EOJ19" s="126"/>
      <c r="EOK19" s="126"/>
      <c r="EOL19" s="126"/>
      <c r="EOM19" s="126"/>
      <c r="EON19" s="126"/>
      <c r="EOO19" s="126"/>
      <c r="EOP19" s="126"/>
      <c r="EOQ19" s="126"/>
      <c r="EOR19" s="126"/>
      <c r="EOS19" s="126"/>
      <c r="EOT19" s="126"/>
      <c r="EOU19" s="126"/>
      <c r="EOV19" s="126"/>
      <c r="EOW19" s="126"/>
      <c r="EOX19" s="126"/>
      <c r="EOY19" s="126"/>
      <c r="EOZ19" s="126"/>
      <c r="EPA19" s="126"/>
      <c r="EPB19" s="126"/>
      <c r="EPC19" s="126"/>
      <c r="EPD19" s="126"/>
      <c r="EPE19" s="126"/>
      <c r="EPF19" s="126"/>
      <c r="EPG19" s="126"/>
      <c r="EPH19" s="126"/>
      <c r="EPI19" s="126"/>
      <c r="EPJ19" s="126"/>
      <c r="EPK19" s="126"/>
      <c r="EPL19" s="126"/>
      <c r="EPM19" s="126"/>
      <c r="EPN19" s="126"/>
      <c r="EPO19" s="126"/>
      <c r="EPP19" s="126"/>
      <c r="EPQ19" s="126"/>
      <c r="EPR19" s="126"/>
      <c r="EPS19" s="126"/>
      <c r="EPT19" s="126"/>
      <c r="EPU19" s="126"/>
      <c r="EPV19" s="126"/>
      <c r="EPW19" s="126"/>
      <c r="EPX19" s="126"/>
      <c r="EPY19" s="126"/>
      <c r="EPZ19" s="126"/>
      <c r="EQA19" s="126"/>
      <c r="EQB19" s="126"/>
      <c r="EQC19" s="126"/>
      <c r="EQD19" s="126"/>
      <c r="EQE19" s="126"/>
      <c r="EQF19" s="126"/>
      <c r="EQG19" s="126"/>
      <c r="EQH19" s="126"/>
      <c r="EQI19" s="126"/>
      <c r="EQJ19" s="126"/>
      <c r="EQK19" s="126"/>
      <c r="EQL19" s="126"/>
      <c r="EQM19" s="126"/>
      <c r="EQN19" s="126"/>
      <c r="EQO19" s="126"/>
      <c r="EQP19" s="126"/>
      <c r="EQQ19" s="126"/>
      <c r="EQR19" s="126"/>
      <c r="EQS19" s="126"/>
      <c r="EQT19" s="126"/>
      <c r="EQU19" s="126"/>
      <c r="EQV19" s="126"/>
      <c r="EQW19" s="126"/>
      <c r="EQX19" s="126"/>
      <c r="EQY19" s="126"/>
      <c r="EQZ19" s="126"/>
      <c r="ERA19" s="126"/>
      <c r="ERB19" s="126"/>
      <c r="ERC19" s="126"/>
      <c r="ERD19" s="126"/>
      <c r="ERE19" s="126"/>
      <c r="ERF19" s="126"/>
      <c r="ERG19" s="126"/>
      <c r="ERH19" s="126"/>
      <c r="ERI19" s="126"/>
      <c r="ERJ19" s="126"/>
      <c r="ERK19" s="126"/>
      <c r="ERL19" s="126"/>
      <c r="ERM19" s="126"/>
      <c r="ERN19" s="126"/>
      <c r="ERO19" s="126"/>
      <c r="ERP19" s="126"/>
      <c r="ERQ19" s="126"/>
      <c r="ERR19" s="126"/>
      <c r="ERS19" s="126"/>
      <c r="ERT19" s="126"/>
      <c r="ERU19" s="126"/>
      <c r="ERV19" s="126"/>
      <c r="ERW19" s="126"/>
      <c r="ERX19" s="126"/>
      <c r="ERY19" s="126"/>
      <c r="ERZ19" s="126"/>
      <c r="ESA19" s="126"/>
      <c r="ESB19" s="126"/>
      <c r="ESC19" s="126"/>
      <c r="ESD19" s="126"/>
      <c r="ESE19" s="126"/>
      <c r="ESF19" s="126"/>
      <c r="ESG19" s="126"/>
      <c r="ESH19" s="126"/>
      <c r="ESI19" s="126"/>
      <c r="ESJ19" s="126"/>
      <c r="ESK19" s="126"/>
      <c r="ESL19" s="126"/>
      <c r="ESM19" s="126"/>
      <c r="ESN19" s="126"/>
      <c r="ESO19" s="126"/>
      <c r="ESP19" s="126"/>
      <c r="ESQ19" s="126"/>
      <c r="ESR19" s="126"/>
      <c r="ESS19" s="126"/>
      <c r="EST19" s="126"/>
      <c r="ESU19" s="126"/>
      <c r="ESV19" s="126"/>
      <c r="ESW19" s="126"/>
      <c r="ESX19" s="126"/>
      <c r="ESY19" s="126"/>
      <c r="ESZ19" s="126"/>
      <c r="ETA19" s="126"/>
      <c r="ETB19" s="126"/>
      <c r="ETC19" s="126"/>
      <c r="ETD19" s="126"/>
      <c r="ETE19" s="126"/>
      <c r="ETF19" s="126"/>
      <c r="ETG19" s="126"/>
      <c r="ETH19" s="126"/>
      <c r="ETI19" s="126"/>
      <c r="ETJ19" s="126"/>
      <c r="ETK19" s="126"/>
      <c r="ETL19" s="126"/>
      <c r="ETM19" s="126"/>
      <c r="ETN19" s="126"/>
      <c r="ETO19" s="126"/>
      <c r="ETP19" s="126"/>
      <c r="ETQ19" s="126"/>
      <c r="ETR19" s="126"/>
      <c r="ETS19" s="126"/>
      <c r="ETT19" s="126"/>
      <c r="ETU19" s="126"/>
      <c r="ETV19" s="126"/>
      <c r="ETW19" s="126"/>
      <c r="ETX19" s="126"/>
      <c r="ETY19" s="126"/>
      <c r="ETZ19" s="126"/>
      <c r="EUA19" s="126"/>
      <c r="EUB19" s="126"/>
      <c r="EUC19" s="126"/>
      <c r="EUD19" s="126"/>
      <c r="EUE19" s="126"/>
      <c r="EUF19" s="126"/>
      <c r="EUG19" s="126"/>
      <c r="EUH19" s="126"/>
      <c r="EUI19" s="126"/>
      <c r="EUJ19" s="126"/>
      <c r="EUK19" s="126"/>
      <c r="EUL19" s="126"/>
      <c r="EUM19" s="126"/>
      <c r="EUN19" s="126"/>
      <c r="EUO19" s="126"/>
      <c r="EUP19" s="126"/>
      <c r="EUQ19" s="126"/>
      <c r="EUR19" s="126"/>
      <c r="EUS19" s="126"/>
      <c r="EUT19" s="126"/>
      <c r="EUU19" s="126"/>
      <c r="EUV19" s="126"/>
      <c r="EUW19" s="126"/>
      <c r="EUX19" s="126"/>
      <c r="EUY19" s="126"/>
      <c r="EUZ19" s="126"/>
      <c r="EVA19" s="126"/>
      <c r="EVB19" s="126"/>
      <c r="EVC19" s="126"/>
      <c r="EVD19" s="126"/>
      <c r="EVE19" s="126"/>
      <c r="EVF19" s="126"/>
      <c r="EVG19" s="126"/>
      <c r="EVH19" s="126"/>
      <c r="EVI19" s="126"/>
      <c r="EVJ19" s="126"/>
      <c r="EVK19" s="126"/>
      <c r="EVL19" s="126"/>
      <c r="EVM19" s="126"/>
      <c r="EVN19" s="126"/>
      <c r="EVO19" s="126"/>
      <c r="EVP19" s="126"/>
      <c r="EVQ19" s="126"/>
      <c r="EVR19" s="126"/>
      <c r="EVS19" s="126"/>
      <c r="EVT19" s="126"/>
      <c r="EVU19" s="126"/>
      <c r="EVV19" s="126"/>
      <c r="EVW19" s="126"/>
      <c r="EVX19" s="126"/>
      <c r="EVY19" s="126"/>
      <c r="EVZ19" s="126"/>
      <c r="EWA19" s="126"/>
      <c r="EWB19" s="126"/>
      <c r="EWC19" s="126"/>
      <c r="EWD19" s="126"/>
      <c r="EWE19" s="126"/>
      <c r="EWF19" s="126"/>
      <c r="EWG19" s="126"/>
      <c r="EWH19" s="126"/>
      <c r="EWI19" s="126"/>
      <c r="EWJ19" s="126"/>
      <c r="EWK19" s="126"/>
      <c r="EWL19" s="126"/>
      <c r="EWM19" s="126"/>
      <c r="EWN19" s="126"/>
      <c r="EWO19" s="126"/>
      <c r="EWP19" s="126"/>
      <c r="EWQ19" s="126"/>
      <c r="EWR19" s="126"/>
      <c r="EWS19" s="126"/>
      <c r="EWT19" s="126"/>
      <c r="EWU19" s="126"/>
      <c r="EWV19" s="126"/>
      <c r="EWW19" s="126"/>
      <c r="EWX19" s="126"/>
      <c r="EWY19" s="126"/>
      <c r="EWZ19" s="126"/>
      <c r="EXA19" s="126"/>
      <c r="EXB19" s="126"/>
      <c r="EXC19" s="126"/>
      <c r="EXD19" s="126"/>
      <c r="EXE19" s="126"/>
      <c r="EXF19" s="126"/>
      <c r="EXG19" s="126"/>
      <c r="EXH19" s="126"/>
      <c r="EXI19" s="126"/>
      <c r="EXJ19" s="126"/>
      <c r="EXK19" s="126"/>
      <c r="EXL19" s="126"/>
      <c r="EXM19" s="126"/>
      <c r="EXN19" s="126"/>
      <c r="EXO19" s="126"/>
      <c r="EXP19" s="126"/>
      <c r="EXQ19" s="126"/>
      <c r="EXR19" s="126"/>
      <c r="EXS19" s="126"/>
      <c r="EXT19" s="126"/>
      <c r="EXU19" s="126"/>
      <c r="EXV19" s="126"/>
      <c r="EXW19" s="126"/>
      <c r="EXX19" s="126"/>
      <c r="EXY19" s="126"/>
      <c r="EXZ19" s="126"/>
      <c r="EYA19" s="126"/>
      <c r="EYB19" s="126"/>
      <c r="EYC19" s="126"/>
      <c r="EYD19" s="126"/>
      <c r="EYE19" s="126"/>
      <c r="EYF19" s="126"/>
      <c r="EYG19" s="126"/>
      <c r="EYH19" s="126"/>
      <c r="EYI19" s="126"/>
      <c r="EYJ19" s="126"/>
      <c r="EYK19" s="126"/>
      <c r="EYL19" s="126"/>
      <c r="EYM19" s="126"/>
      <c r="EYN19" s="126"/>
      <c r="EYO19" s="126"/>
      <c r="EYP19" s="126"/>
      <c r="EYQ19" s="126"/>
      <c r="EYR19" s="126"/>
      <c r="EYS19" s="126"/>
      <c r="EYT19" s="126"/>
      <c r="EYU19" s="126"/>
      <c r="EYV19" s="126"/>
      <c r="EYW19" s="126"/>
      <c r="EYX19" s="126"/>
      <c r="EYY19" s="126"/>
      <c r="EYZ19" s="126"/>
      <c r="EZA19" s="126"/>
      <c r="EZB19" s="126"/>
      <c r="EZC19" s="126"/>
      <c r="EZD19" s="126"/>
      <c r="EZE19" s="126"/>
      <c r="EZF19" s="126"/>
      <c r="EZG19" s="126"/>
      <c r="EZH19" s="126"/>
      <c r="EZI19" s="126"/>
      <c r="EZJ19" s="126"/>
      <c r="EZK19" s="126"/>
      <c r="EZL19" s="126"/>
      <c r="EZM19" s="126"/>
      <c r="EZN19" s="126"/>
      <c r="EZO19" s="126"/>
      <c r="EZP19" s="126"/>
      <c r="EZQ19" s="126"/>
      <c r="EZR19" s="126"/>
      <c r="EZS19" s="126"/>
      <c r="EZT19" s="126"/>
      <c r="EZU19" s="126"/>
      <c r="EZV19" s="126"/>
      <c r="EZW19" s="126"/>
      <c r="EZX19" s="126"/>
      <c r="EZY19" s="126"/>
      <c r="EZZ19" s="126"/>
      <c r="FAA19" s="126"/>
      <c r="FAB19" s="126"/>
      <c r="FAC19" s="126"/>
      <c r="FAD19" s="126"/>
      <c r="FAE19" s="126"/>
      <c r="FAF19" s="126"/>
      <c r="FAG19" s="126"/>
      <c r="FAH19" s="126"/>
      <c r="FAI19" s="126"/>
      <c r="FAJ19" s="126"/>
      <c r="FAK19" s="126"/>
      <c r="FAL19" s="126"/>
      <c r="FAM19" s="126"/>
      <c r="FAN19" s="126"/>
      <c r="FAO19" s="126"/>
      <c r="FAP19" s="126"/>
      <c r="FAQ19" s="126"/>
      <c r="FAR19" s="126"/>
      <c r="FAS19" s="126"/>
      <c r="FAT19" s="126"/>
      <c r="FAU19" s="126"/>
      <c r="FAV19" s="126"/>
      <c r="FAW19" s="126"/>
      <c r="FAX19" s="126"/>
      <c r="FAY19" s="126"/>
      <c r="FAZ19" s="126"/>
      <c r="FBA19" s="126"/>
      <c r="FBB19" s="126"/>
      <c r="FBC19" s="126"/>
      <c r="FBD19" s="126"/>
      <c r="FBE19" s="126"/>
      <c r="FBF19" s="126"/>
      <c r="FBG19" s="126"/>
      <c r="FBH19" s="126"/>
      <c r="FBI19" s="126"/>
      <c r="FBJ19" s="126"/>
      <c r="FBK19" s="126"/>
      <c r="FBL19" s="126"/>
      <c r="FBM19" s="126"/>
      <c r="FBN19" s="126"/>
      <c r="FBO19" s="126"/>
      <c r="FBP19" s="126"/>
      <c r="FBQ19" s="126"/>
      <c r="FBR19" s="126"/>
      <c r="FBS19" s="126"/>
      <c r="FBT19" s="126"/>
      <c r="FBU19" s="126"/>
      <c r="FBV19" s="126"/>
      <c r="FBW19" s="126"/>
      <c r="FBX19" s="126"/>
      <c r="FBY19" s="126"/>
      <c r="FBZ19" s="126"/>
      <c r="FCA19" s="126"/>
      <c r="FCB19" s="126"/>
      <c r="FCC19" s="126"/>
      <c r="FCD19" s="126"/>
      <c r="FCE19" s="126"/>
      <c r="FCF19" s="126"/>
      <c r="FCG19" s="126"/>
      <c r="FCH19" s="126"/>
      <c r="FCI19" s="126"/>
      <c r="FCJ19" s="126"/>
      <c r="FCK19" s="126"/>
      <c r="FCL19" s="126"/>
      <c r="FCM19" s="126"/>
      <c r="FCN19" s="126"/>
      <c r="FCO19" s="126"/>
      <c r="FCP19" s="126"/>
      <c r="FCQ19" s="126"/>
      <c r="FCR19" s="126"/>
      <c r="FCS19" s="126"/>
      <c r="FCT19" s="126"/>
      <c r="FCU19" s="126"/>
      <c r="FCV19" s="126"/>
      <c r="FCW19" s="126"/>
      <c r="FCX19" s="126"/>
      <c r="FCY19" s="126"/>
      <c r="FCZ19" s="126"/>
      <c r="FDA19" s="126"/>
      <c r="FDB19" s="126"/>
      <c r="FDC19" s="126"/>
      <c r="FDD19" s="126"/>
      <c r="FDE19" s="126"/>
      <c r="FDF19" s="126"/>
      <c r="FDG19" s="126"/>
      <c r="FDH19" s="126"/>
      <c r="FDI19" s="126"/>
      <c r="FDJ19" s="126"/>
      <c r="FDK19" s="126"/>
      <c r="FDL19" s="126"/>
      <c r="FDM19" s="126"/>
      <c r="FDN19" s="126"/>
      <c r="FDO19" s="126"/>
      <c r="FDP19" s="126"/>
      <c r="FDQ19" s="126"/>
      <c r="FDR19" s="126"/>
      <c r="FDS19" s="126"/>
      <c r="FDT19" s="126"/>
      <c r="FDU19" s="126"/>
      <c r="FDV19" s="126"/>
      <c r="FDW19" s="126"/>
      <c r="FDX19" s="126"/>
      <c r="FDY19" s="126"/>
      <c r="FDZ19" s="126"/>
      <c r="FEA19" s="126"/>
      <c r="FEB19" s="126"/>
      <c r="FEC19" s="126"/>
      <c r="FED19" s="126"/>
      <c r="FEE19" s="126"/>
      <c r="FEF19" s="126"/>
      <c r="FEG19" s="126"/>
      <c r="FEH19" s="126"/>
      <c r="FEI19" s="126"/>
      <c r="FEJ19" s="126"/>
      <c r="FEK19" s="126"/>
      <c r="FEL19" s="126"/>
      <c r="FEM19" s="126"/>
      <c r="FEN19" s="126"/>
      <c r="FEO19" s="126"/>
      <c r="FEP19" s="126"/>
      <c r="FEQ19" s="126"/>
      <c r="FER19" s="126"/>
      <c r="FES19" s="126"/>
      <c r="FET19" s="126"/>
      <c r="FEU19" s="126"/>
      <c r="FEV19" s="126"/>
      <c r="FEW19" s="126"/>
      <c r="FEX19" s="126"/>
      <c r="FEY19" s="126"/>
      <c r="FEZ19" s="126"/>
      <c r="FFA19" s="126"/>
      <c r="FFB19" s="126"/>
      <c r="FFC19" s="126"/>
      <c r="FFD19" s="126"/>
      <c r="FFE19" s="126"/>
      <c r="FFF19" s="126"/>
      <c r="FFG19" s="126"/>
      <c r="FFH19" s="126"/>
      <c r="FFI19" s="126"/>
      <c r="FFJ19" s="126"/>
      <c r="FFK19" s="126"/>
      <c r="FFL19" s="126"/>
      <c r="FFM19" s="126"/>
      <c r="FFN19" s="126"/>
      <c r="FFO19" s="126"/>
      <c r="FFP19" s="126"/>
      <c r="FFQ19" s="126"/>
      <c r="FFR19" s="126"/>
      <c r="FFS19" s="126"/>
      <c r="FFT19" s="126"/>
      <c r="FFU19" s="126"/>
      <c r="FFV19" s="126"/>
      <c r="FFW19" s="126"/>
      <c r="FFX19" s="126"/>
      <c r="FFY19" s="126"/>
      <c r="FFZ19" s="126"/>
      <c r="FGA19" s="126"/>
      <c r="FGB19" s="126"/>
      <c r="FGC19" s="126"/>
      <c r="FGD19" s="126"/>
      <c r="FGE19" s="126"/>
      <c r="FGF19" s="126"/>
      <c r="FGG19" s="126"/>
      <c r="FGH19" s="126"/>
      <c r="FGI19" s="126"/>
      <c r="FGJ19" s="126"/>
      <c r="FGK19" s="126"/>
      <c r="FGL19" s="126"/>
      <c r="FGM19" s="126"/>
      <c r="FGN19" s="126"/>
      <c r="FGO19" s="126"/>
      <c r="FGP19" s="126"/>
      <c r="FGQ19" s="126"/>
      <c r="FGR19" s="126"/>
      <c r="FGS19" s="126"/>
      <c r="FGT19" s="126"/>
      <c r="FGU19" s="126"/>
      <c r="FGV19" s="126"/>
      <c r="FGW19" s="126"/>
      <c r="FGX19" s="126"/>
      <c r="FGY19" s="126"/>
      <c r="FGZ19" s="126"/>
      <c r="FHA19" s="126"/>
      <c r="FHB19" s="126"/>
      <c r="FHC19" s="126"/>
      <c r="FHD19" s="126"/>
      <c r="FHE19" s="126"/>
      <c r="FHF19" s="126"/>
      <c r="FHG19" s="126"/>
      <c r="FHH19" s="126"/>
      <c r="FHI19" s="126"/>
      <c r="FHJ19" s="126"/>
      <c r="FHK19" s="126"/>
      <c r="FHL19" s="126"/>
      <c r="FHM19" s="126"/>
      <c r="FHN19" s="126"/>
      <c r="FHO19" s="126"/>
      <c r="FHP19" s="126"/>
      <c r="FHQ19" s="126"/>
      <c r="FHR19" s="126"/>
      <c r="FHS19" s="126"/>
      <c r="FHT19" s="126"/>
      <c r="FHU19" s="126"/>
      <c r="FHV19" s="126"/>
      <c r="FHW19" s="126"/>
      <c r="FHX19" s="126"/>
      <c r="FHY19" s="126"/>
      <c r="FHZ19" s="126"/>
      <c r="FIA19" s="126"/>
      <c r="FIB19" s="126"/>
      <c r="FIC19" s="126"/>
      <c r="FID19" s="126"/>
      <c r="FIE19" s="126"/>
      <c r="FIF19" s="126"/>
      <c r="FIG19" s="126"/>
      <c r="FIH19" s="126"/>
      <c r="FII19" s="126"/>
      <c r="FIJ19" s="126"/>
      <c r="FIK19" s="126"/>
      <c r="FIL19" s="126"/>
      <c r="FIM19" s="126"/>
      <c r="FIN19" s="126"/>
      <c r="FIO19" s="126"/>
      <c r="FIP19" s="126"/>
      <c r="FIQ19" s="126"/>
      <c r="FIR19" s="126"/>
      <c r="FIS19" s="126"/>
      <c r="FIT19" s="126"/>
      <c r="FIU19" s="126"/>
      <c r="FIV19" s="126"/>
      <c r="FIW19" s="126"/>
      <c r="FIX19" s="126"/>
      <c r="FIY19" s="126"/>
      <c r="FIZ19" s="126"/>
      <c r="FJA19" s="126"/>
      <c r="FJB19" s="126"/>
      <c r="FJC19" s="126"/>
      <c r="FJD19" s="126"/>
      <c r="FJE19" s="126"/>
      <c r="FJF19" s="126"/>
      <c r="FJG19" s="126"/>
      <c r="FJH19" s="126"/>
      <c r="FJI19" s="126"/>
      <c r="FJJ19" s="126"/>
      <c r="FJK19" s="126"/>
      <c r="FJL19" s="126"/>
      <c r="FJM19" s="126"/>
      <c r="FJN19" s="126"/>
      <c r="FJO19" s="126"/>
      <c r="FJP19" s="126"/>
      <c r="FJQ19" s="126"/>
      <c r="FJR19" s="126"/>
      <c r="FJS19" s="126"/>
      <c r="FJT19" s="126"/>
      <c r="FJU19" s="126"/>
      <c r="FJV19" s="126"/>
      <c r="FJW19" s="126"/>
      <c r="FJX19" s="126"/>
      <c r="FJY19" s="126"/>
      <c r="FJZ19" s="126"/>
      <c r="FKA19" s="126"/>
      <c r="FKB19" s="126"/>
      <c r="FKC19" s="126"/>
      <c r="FKD19" s="126"/>
      <c r="FKE19" s="126"/>
      <c r="FKF19" s="126"/>
      <c r="FKG19" s="126"/>
      <c r="FKH19" s="126"/>
      <c r="FKI19" s="126"/>
      <c r="FKJ19" s="126"/>
      <c r="FKK19" s="126"/>
      <c r="FKL19" s="126"/>
      <c r="FKM19" s="126"/>
      <c r="FKN19" s="126"/>
      <c r="FKO19" s="126"/>
      <c r="FKP19" s="126"/>
      <c r="FKQ19" s="126"/>
      <c r="FKR19" s="126"/>
      <c r="FKS19" s="126"/>
      <c r="FKT19" s="126"/>
      <c r="FKU19" s="126"/>
      <c r="FKV19" s="126"/>
      <c r="FKW19" s="126"/>
      <c r="FKX19" s="126"/>
      <c r="FKY19" s="126"/>
      <c r="FKZ19" s="126"/>
      <c r="FLA19" s="126"/>
      <c r="FLB19" s="126"/>
      <c r="FLC19" s="126"/>
      <c r="FLD19" s="126"/>
      <c r="FLE19" s="126"/>
      <c r="FLF19" s="126"/>
      <c r="FLG19" s="126"/>
      <c r="FLH19" s="126"/>
      <c r="FLI19" s="126"/>
      <c r="FLJ19" s="126"/>
      <c r="FLK19" s="126"/>
      <c r="FLL19" s="126"/>
      <c r="FLM19" s="126"/>
      <c r="FLN19" s="126"/>
      <c r="FLO19" s="126"/>
      <c r="FLP19" s="126"/>
      <c r="FLQ19" s="126"/>
      <c r="FLR19" s="126"/>
      <c r="FLS19" s="126"/>
      <c r="FLT19" s="126"/>
      <c r="FLU19" s="126"/>
      <c r="FLV19" s="126"/>
      <c r="FLW19" s="126"/>
      <c r="FLX19" s="126"/>
      <c r="FLY19" s="126"/>
      <c r="FLZ19" s="126"/>
      <c r="FMA19" s="126"/>
      <c r="FMB19" s="126"/>
      <c r="FMC19" s="126"/>
      <c r="FMD19" s="126"/>
      <c r="FME19" s="126"/>
      <c r="FMF19" s="126"/>
      <c r="FMG19" s="126"/>
      <c r="FMH19" s="126"/>
      <c r="FMI19" s="126"/>
      <c r="FMJ19" s="126"/>
      <c r="FMK19" s="126"/>
      <c r="FML19" s="126"/>
      <c r="FMM19" s="126"/>
      <c r="FMN19" s="126"/>
      <c r="FMO19" s="126"/>
      <c r="FMP19" s="126"/>
      <c r="FMQ19" s="126"/>
      <c r="FMR19" s="126"/>
      <c r="FMS19" s="126"/>
      <c r="FMT19" s="126"/>
      <c r="FMU19" s="126"/>
      <c r="FMV19" s="126"/>
      <c r="FMW19" s="126"/>
      <c r="FMX19" s="126"/>
      <c r="FMY19" s="126"/>
      <c r="FMZ19" s="126"/>
      <c r="FNA19" s="126"/>
      <c r="FNB19" s="126"/>
      <c r="FNC19" s="126"/>
      <c r="FND19" s="126"/>
      <c r="FNE19" s="126"/>
      <c r="FNF19" s="126"/>
      <c r="FNG19" s="126"/>
      <c r="FNH19" s="126"/>
      <c r="FNI19" s="126"/>
      <c r="FNJ19" s="126"/>
      <c r="FNK19" s="126"/>
      <c r="FNL19" s="126"/>
      <c r="FNM19" s="126"/>
      <c r="FNN19" s="126"/>
      <c r="FNO19" s="126"/>
      <c r="FNP19" s="126"/>
      <c r="FNQ19" s="126"/>
      <c r="FNR19" s="126"/>
      <c r="FNS19" s="126"/>
      <c r="FNT19" s="126"/>
      <c r="FNU19" s="126"/>
      <c r="FNV19" s="126"/>
      <c r="FNW19" s="126"/>
      <c r="FNX19" s="126"/>
      <c r="FNY19" s="126"/>
      <c r="FNZ19" s="126"/>
      <c r="FOA19" s="126"/>
      <c r="FOB19" s="126"/>
      <c r="FOC19" s="126"/>
      <c r="FOD19" s="126"/>
      <c r="FOE19" s="126"/>
      <c r="FOF19" s="126"/>
      <c r="FOG19" s="126"/>
      <c r="FOH19" s="126"/>
      <c r="FOI19" s="126"/>
      <c r="FOJ19" s="126"/>
      <c r="FOK19" s="126"/>
      <c r="FOL19" s="126"/>
      <c r="FOM19" s="126"/>
      <c r="FON19" s="126"/>
      <c r="FOO19" s="126"/>
      <c r="FOP19" s="126"/>
      <c r="FOQ19" s="126"/>
      <c r="FOR19" s="126"/>
      <c r="FOS19" s="126"/>
      <c r="FOT19" s="126"/>
      <c r="FOU19" s="126"/>
      <c r="FOV19" s="126"/>
      <c r="FOW19" s="126"/>
      <c r="FOX19" s="126"/>
      <c r="FOY19" s="126"/>
      <c r="FOZ19" s="126"/>
      <c r="FPA19" s="126"/>
      <c r="FPB19" s="126"/>
      <c r="FPC19" s="126"/>
      <c r="FPD19" s="126"/>
      <c r="FPE19" s="126"/>
      <c r="FPF19" s="126"/>
      <c r="FPG19" s="126"/>
      <c r="FPH19" s="126"/>
      <c r="FPI19" s="126"/>
      <c r="FPJ19" s="126"/>
      <c r="FPK19" s="126"/>
      <c r="FPL19" s="126"/>
      <c r="FPM19" s="126"/>
      <c r="FPN19" s="126"/>
      <c r="FPO19" s="126"/>
      <c r="FPP19" s="126"/>
      <c r="FPQ19" s="126"/>
      <c r="FPR19" s="126"/>
      <c r="FPS19" s="126"/>
      <c r="FPT19" s="126"/>
      <c r="FPU19" s="126"/>
      <c r="FPV19" s="126"/>
      <c r="FPW19" s="126"/>
      <c r="FPX19" s="126"/>
      <c r="FPY19" s="126"/>
      <c r="FPZ19" s="126"/>
      <c r="FQA19" s="126"/>
      <c r="FQB19" s="126"/>
      <c r="FQC19" s="126"/>
      <c r="FQD19" s="126"/>
      <c r="FQE19" s="126"/>
      <c r="FQF19" s="126"/>
      <c r="FQG19" s="126"/>
      <c r="FQH19" s="126"/>
      <c r="FQI19" s="126"/>
      <c r="FQJ19" s="126"/>
      <c r="FQK19" s="126"/>
      <c r="FQL19" s="126"/>
      <c r="FQM19" s="126"/>
      <c r="FQN19" s="126"/>
      <c r="FQO19" s="126"/>
      <c r="FQP19" s="126"/>
      <c r="FQQ19" s="126"/>
      <c r="FQR19" s="126"/>
      <c r="FQS19" s="126"/>
      <c r="FQT19" s="126"/>
      <c r="FQU19" s="126"/>
      <c r="FQV19" s="126"/>
      <c r="FQW19" s="126"/>
      <c r="FQX19" s="126"/>
      <c r="FQY19" s="126"/>
      <c r="FQZ19" s="126"/>
      <c r="FRA19" s="126"/>
      <c r="FRB19" s="126"/>
      <c r="FRC19" s="126"/>
      <c r="FRD19" s="126"/>
      <c r="FRE19" s="126"/>
      <c r="FRF19" s="126"/>
      <c r="FRG19" s="126"/>
      <c r="FRH19" s="126"/>
      <c r="FRI19" s="126"/>
      <c r="FRJ19" s="126"/>
      <c r="FRK19" s="126"/>
      <c r="FRL19" s="126"/>
      <c r="FRM19" s="126"/>
      <c r="FRN19" s="126"/>
      <c r="FRO19" s="126"/>
      <c r="FRP19" s="126"/>
      <c r="FRQ19" s="126"/>
      <c r="FRR19" s="126"/>
      <c r="FRS19" s="126"/>
      <c r="FRT19" s="126"/>
      <c r="FRU19" s="126"/>
      <c r="FRV19" s="126"/>
      <c r="FRW19" s="126"/>
      <c r="FRX19" s="126"/>
      <c r="FRY19" s="126"/>
      <c r="FRZ19" s="126"/>
      <c r="FSA19" s="126"/>
      <c r="FSB19" s="126"/>
      <c r="FSC19" s="126"/>
      <c r="FSD19" s="126"/>
      <c r="FSE19" s="126"/>
      <c r="FSF19" s="126"/>
      <c r="FSG19" s="126"/>
      <c r="FSH19" s="126"/>
      <c r="FSI19" s="126"/>
      <c r="FSJ19" s="126"/>
      <c r="FSK19" s="126"/>
      <c r="FSL19" s="126"/>
      <c r="FSM19" s="126"/>
      <c r="FSN19" s="126"/>
      <c r="FSO19" s="126"/>
      <c r="FSP19" s="126"/>
      <c r="FSQ19" s="126"/>
      <c r="FSR19" s="126"/>
      <c r="FSS19" s="126"/>
      <c r="FST19" s="126"/>
      <c r="FSU19" s="126"/>
      <c r="FSV19" s="126"/>
      <c r="FSW19" s="126"/>
      <c r="FSX19" s="126"/>
      <c r="FSY19" s="126"/>
      <c r="FSZ19" s="126"/>
      <c r="FTA19" s="126"/>
      <c r="FTB19" s="126"/>
      <c r="FTC19" s="126"/>
      <c r="FTD19" s="126"/>
      <c r="FTE19" s="126"/>
      <c r="FTF19" s="126"/>
      <c r="FTG19" s="126"/>
      <c r="FTH19" s="126"/>
      <c r="FTI19" s="126"/>
      <c r="FTJ19" s="126"/>
      <c r="FTK19" s="126"/>
      <c r="FTL19" s="126"/>
      <c r="FTM19" s="126"/>
      <c r="FTN19" s="126"/>
      <c r="FTO19" s="126"/>
      <c r="FTP19" s="126"/>
      <c r="FTQ19" s="126"/>
      <c r="FTR19" s="126"/>
      <c r="FTS19" s="126"/>
      <c r="FTT19" s="126"/>
      <c r="FTU19" s="126"/>
      <c r="FTV19" s="126"/>
      <c r="FTW19" s="126"/>
      <c r="FTX19" s="126"/>
      <c r="FTY19" s="126"/>
      <c r="FTZ19" s="126"/>
      <c r="FUA19" s="126"/>
      <c r="FUB19" s="126"/>
      <c r="FUC19" s="126"/>
      <c r="FUD19" s="126"/>
      <c r="FUE19" s="126"/>
      <c r="FUF19" s="126"/>
      <c r="FUG19" s="126"/>
      <c r="FUH19" s="126"/>
      <c r="FUI19" s="126"/>
      <c r="FUJ19" s="126"/>
      <c r="FUK19" s="126"/>
      <c r="FUL19" s="126"/>
      <c r="FUM19" s="126"/>
      <c r="FUN19" s="126"/>
      <c r="FUO19" s="126"/>
      <c r="FUP19" s="126"/>
      <c r="FUQ19" s="126"/>
      <c r="FUR19" s="126"/>
      <c r="FUS19" s="126"/>
      <c r="FUT19" s="126"/>
      <c r="FUU19" s="126"/>
      <c r="FUV19" s="126"/>
      <c r="FUW19" s="126"/>
      <c r="FUX19" s="126"/>
      <c r="FUY19" s="126"/>
      <c r="FUZ19" s="126"/>
      <c r="FVA19" s="126"/>
      <c r="FVB19" s="126"/>
      <c r="FVC19" s="126"/>
      <c r="FVD19" s="126"/>
      <c r="FVE19" s="126"/>
      <c r="FVF19" s="126"/>
      <c r="FVG19" s="126"/>
      <c r="FVH19" s="126"/>
      <c r="FVI19" s="126"/>
      <c r="FVJ19" s="126"/>
      <c r="FVK19" s="126"/>
      <c r="FVL19" s="126"/>
      <c r="FVM19" s="126"/>
      <c r="FVN19" s="126"/>
      <c r="FVO19" s="126"/>
      <c r="FVP19" s="126"/>
      <c r="FVQ19" s="126"/>
      <c r="FVR19" s="126"/>
      <c r="FVS19" s="126"/>
      <c r="FVT19" s="126"/>
      <c r="FVU19" s="126"/>
      <c r="FVV19" s="126"/>
      <c r="FVW19" s="126"/>
      <c r="FVX19" s="126"/>
      <c r="FVY19" s="126"/>
      <c r="FVZ19" s="126"/>
      <c r="FWA19" s="126"/>
      <c r="FWB19" s="126"/>
      <c r="FWC19" s="126"/>
      <c r="FWD19" s="126"/>
      <c r="FWE19" s="126"/>
      <c r="FWF19" s="126"/>
      <c r="FWG19" s="126"/>
      <c r="FWH19" s="126"/>
      <c r="FWI19" s="126"/>
      <c r="FWJ19" s="126"/>
      <c r="FWK19" s="126"/>
      <c r="FWL19" s="126"/>
      <c r="FWM19" s="126"/>
      <c r="FWN19" s="126"/>
      <c r="FWO19" s="126"/>
      <c r="FWP19" s="126"/>
      <c r="FWQ19" s="126"/>
      <c r="FWR19" s="126"/>
      <c r="FWS19" s="126"/>
      <c r="FWT19" s="126"/>
      <c r="FWU19" s="126"/>
      <c r="FWV19" s="126"/>
      <c r="FWW19" s="126"/>
      <c r="FWX19" s="126"/>
      <c r="FWY19" s="126"/>
      <c r="FWZ19" s="126"/>
      <c r="FXA19" s="126"/>
      <c r="FXB19" s="126"/>
      <c r="FXC19" s="126"/>
      <c r="FXD19" s="126"/>
      <c r="FXE19" s="126"/>
      <c r="FXF19" s="126"/>
      <c r="FXG19" s="126"/>
      <c r="FXH19" s="126"/>
      <c r="FXI19" s="126"/>
      <c r="FXJ19" s="126"/>
      <c r="FXK19" s="126"/>
      <c r="FXL19" s="126"/>
      <c r="FXM19" s="126"/>
      <c r="FXN19" s="126"/>
      <c r="FXO19" s="126"/>
      <c r="FXP19" s="126"/>
      <c r="FXQ19" s="126"/>
      <c r="FXR19" s="126"/>
      <c r="FXS19" s="126"/>
      <c r="FXT19" s="126"/>
      <c r="FXU19" s="126"/>
      <c r="FXV19" s="126"/>
      <c r="FXW19" s="126"/>
      <c r="FXX19" s="126"/>
      <c r="FXY19" s="126"/>
      <c r="FXZ19" s="126"/>
      <c r="FYA19" s="126"/>
      <c r="FYB19" s="126"/>
      <c r="FYC19" s="126"/>
      <c r="FYD19" s="126"/>
      <c r="FYE19" s="126"/>
      <c r="FYF19" s="126"/>
      <c r="FYG19" s="126"/>
      <c r="FYH19" s="126"/>
      <c r="FYI19" s="126"/>
      <c r="FYJ19" s="126"/>
      <c r="FYK19" s="126"/>
      <c r="FYL19" s="126"/>
      <c r="FYM19" s="126"/>
      <c r="FYN19" s="126"/>
      <c r="FYO19" s="126"/>
      <c r="FYP19" s="126"/>
      <c r="FYQ19" s="126"/>
      <c r="FYR19" s="126"/>
      <c r="FYS19" s="126"/>
      <c r="FYT19" s="126"/>
      <c r="FYU19" s="126"/>
      <c r="FYV19" s="126"/>
      <c r="FYW19" s="126"/>
      <c r="FYX19" s="126"/>
      <c r="FYY19" s="126"/>
      <c r="FYZ19" s="126"/>
      <c r="FZA19" s="126"/>
      <c r="FZB19" s="126"/>
      <c r="FZC19" s="126"/>
      <c r="FZD19" s="126"/>
      <c r="FZE19" s="126"/>
      <c r="FZF19" s="126"/>
      <c r="FZG19" s="126"/>
      <c r="FZH19" s="126"/>
      <c r="FZI19" s="126"/>
      <c r="FZJ19" s="126"/>
      <c r="FZK19" s="126"/>
      <c r="FZL19" s="126"/>
      <c r="FZM19" s="126"/>
      <c r="FZN19" s="126"/>
      <c r="FZO19" s="126"/>
      <c r="FZP19" s="126"/>
      <c r="FZQ19" s="126"/>
      <c r="FZR19" s="126"/>
      <c r="FZS19" s="126"/>
      <c r="FZT19" s="126"/>
      <c r="FZU19" s="126"/>
      <c r="FZV19" s="126"/>
      <c r="FZW19" s="126"/>
      <c r="FZX19" s="126"/>
      <c r="FZY19" s="126"/>
      <c r="FZZ19" s="126"/>
      <c r="GAA19" s="126"/>
      <c r="GAB19" s="126"/>
      <c r="GAC19" s="126"/>
      <c r="GAD19" s="126"/>
      <c r="GAE19" s="126"/>
      <c r="GAF19" s="126"/>
      <c r="GAG19" s="126"/>
      <c r="GAH19" s="126"/>
      <c r="GAI19" s="126"/>
      <c r="GAJ19" s="126"/>
      <c r="GAK19" s="126"/>
      <c r="GAL19" s="126"/>
      <c r="GAM19" s="126"/>
      <c r="GAN19" s="126"/>
      <c r="GAO19" s="126"/>
      <c r="GAP19" s="126"/>
      <c r="GAQ19" s="126"/>
      <c r="GAR19" s="126"/>
      <c r="GAS19" s="126"/>
      <c r="GAT19" s="126"/>
      <c r="GAU19" s="126"/>
      <c r="GAV19" s="126"/>
      <c r="GAW19" s="126"/>
      <c r="GAX19" s="126"/>
      <c r="GAY19" s="126"/>
      <c r="GAZ19" s="126"/>
      <c r="GBA19" s="126"/>
      <c r="GBB19" s="126"/>
      <c r="GBC19" s="126"/>
      <c r="GBD19" s="126"/>
      <c r="GBE19" s="126"/>
      <c r="GBF19" s="126"/>
      <c r="GBG19" s="126"/>
      <c r="GBH19" s="126"/>
      <c r="GBI19" s="126"/>
      <c r="GBJ19" s="126"/>
      <c r="GBK19" s="126"/>
      <c r="GBL19" s="126"/>
      <c r="GBM19" s="126"/>
      <c r="GBN19" s="126"/>
      <c r="GBO19" s="126"/>
      <c r="GBP19" s="126"/>
      <c r="GBQ19" s="126"/>
      <c r="GBR19" s="126"/>
      <c r="GBS19" s="126"/>
      <c r="GBT19" s="126"/>
      <c r="GBU19" s="126"/>
      <c r="GBV19" s="126"/>
      <c r="GBW19" s="126"/>
      <c r="GBX19" s="126"/>
      <c r="GBY19" s="126"/>
      <c r="GBZ19" s="126"/>
      <c r="GCA19" s="126"/>
      <c r="GCB19" s="126"/>
      <c r="GCC19" s="126"/>
      <c r="GCD19" s="126"/>
      <c r="GCE19" s="126"/>
      <c r="GCF19" s="126"/>
      <c r="GCG19" s="126"/>
      <c r="GCH19" s="126"/>
      <c r="GCI19" s="126"/>
      <c r="GCJ19" s="126"/>
      <c r="GCK19" s="126"/>
      <c r="GCL19" s="126"/>
      <c r="GCM19" s="126"/>
      <c r="GCN19" s="126"/>
      <c r="GCO19" s="126"/>
      <c r="GCP19" s="126"/>
      <c r="GCQ19" s="126"/>
      <c r="GCR19" s="126"/>
      <c r="GCS19" s="126"/>
      <c r="GCT19" s="126"/>
      <c r="GCU19" s="126"/>
      <c r="GCV19" s="126"/>
      <c r="GCW19" s="126"/>
      <c r="GCX19" s="126"/>
      <c r="GCY19" s="126"/>
      <c r="GCZ19" s="126"/>
      <c r="GDA19" s="126"/>
      <c r="GDB19" s="126"/>
      <c r="GDC19" s="126"/>
      <c r="GDD19" s="126"/>
      <c r="GDE19" s="126"/>
      <c r="GDF19" s="126"/>
      <c r="GDG19" s="126"/>
      <c r="GDH19" s="126"/>
      <c r="GDI19" s="126"/>
      <c r="GDJ19" s="126"/>
      <c r="GDK19" s="126"/>
      <c r="GDL19" s="126"/>
      <c r="GDM19" s="126"/>
      <c r="GDN19" s="126"/>
      <c r="GDO19" s="126"/>
      <c r="GDP19" s="126"/>
      <c r="GDQ19" s="126"/>
      <c r="GDR19" s="126"/>
      <c r="GDS19" s="126"/>
      <c r="GDT19" s="126"/>
      <c r="GDU19" s="126"/>
      <c r="GDV19" s="126"/>
      <c r="GDW19" s="126"/>
      <c r="GDX19" s="126"/>
      <c r="GDY19" s="126"/>
      <c r="GDZ19" s="126"/>
      <c r="GEA19" s="126"/>
      <c r="GEB19" s="126"/>
      <c r="GEC19" s="126"/>
      <c r="GED19" s="126"/>
      <c r="GEE19" s="126"/>
      <c r="GEF19" s="126"/>
      <c r="GEG19" s="126"/>
      <c r="GEH19" s="126"/>
      <c r="GEI19" s="126"/>
      <c r="GEJ19" s="126"/>
      <c r="GEK19" s="126"/>
      <c r="GEL19" s="126"/>
      <c r="GEM19" s="126"/>
      <c r="GEN19" s="126"/>
      <c r="GEO19" s="126"/>
      <c r="GEP19" s="126"/>
      <c r="GEQ19" s="126"/>
      <c r="GER19" s="126"/>
      <c r="GES19" s="126"/>
      <c r="GET19" s="126"/>
      <c r="GEU19" s="126"/>
      <c r="GEV19" s="126"/>
      <c r="GEW19" s="126"/>
      <c r="GEX19" s="126"/>
      <c r="GEY19" s="126"/>
      <c r="GEZ19" s="126"/>
      <c r="GFA19" s="126"/>
      <c r="GFB19" s="126"/>
      <c r="GFC19" s="126"/>
      <c r="GFD19" s="126"/>
      <c r="GFE19" s="126"/>
      <c r="GFF19" s="126"/>
      <c r="GFG19" s="126"/>
      <c r="GFH19" s="126"/>
      <c r="GFI19" s="126"/>
      <c r="GFJ19" s="126"/>
      <c r="GFK19" s="126"/>
      <c r="GFL19" s="126"/>
      <c r="GFM19" s="126"/>
      <c r="GFN19" s="126"/>
      <c r="GFO19" s="126"/>
      <c r="GFP19" s="126"/>
      <c r="GFQ19" s="126"/>
      <c r="GFR19" s="126"/>
      <c r="GFS19" s="126"/>
      <c r="GFT19" s="126"/>
      <c r="GFU19" s="126"/>
      <c r="GFV19" s="126"/>
      <c r="GFW19" s="126"/>
      <c r="GFX19" s="126"/>
      <c r="GFY19" s="126"/>
      <c r="GFZ19" s="126"/>
      <c r="GGA19" s="126"/>
      <c r="GGB19" s="126"/>
      <c r="GGC19" s="126"/>
      <c r="GGD19" s="126"/>
      <c r="GGE19" s="126"/>
      <c r="GGF19" s="126"/>
      <c r="GGG19" s="126"/>
      <c r="GGH19" s="126"/>
      <c r="GGI19" s="126"/>
      <c r="GGJ19" s="126"/>
      <c r="GGK19" s="126"/>
      <c r="GGL19" s="126"/>
      <c r="GGM19" s="126"/>
      <c r="GGN19" s="126"/>
      <c r="GGO19" s="126"/>
      <c r="GGP19" s="126"/>
      <c r="GGQ19" s="126"/>
      <c r="GGR19" s="126"/>
      <c r="GGS19" s="126"/>
      <c r="GGT19" s="126"/>
      <c r="GGU19" s="126"/>
      <c r="GGV19" s="126"/>
      <c r="GGW19" s="126"/>
      <c r="GGX19" s="126"/>
      <c r="GGY19" s="126"/>
      <c r="GGZ19" s="126"/>
      <c r="GHA19" s="126"/>
      <c r="GHB19" s="126"/>
      <c r="GHC19" s="126"/>
      <c r="GHD19" s="126"/>
      <c r="GHE19" s="126"/>
      <c r="GHF19" s="126"/>
      <c r="GHG19" s="126"/>
      <c r="GHH19" s="126"/>
      <c r="GHI19" s="126"/>
      <c r="GHJ19" s="126"/>
      <c r="GHK19" s="126"/>
      <c r="GHL19" s="126"/>
      <c r="GHM19" s="126"/>
      <c r="GHN19" s="126"/>
      <c r="GHO19" s="126"/>
      <c r="GHP19" s="126"/>
      <c r="GHQ19" s="126"/>
      <c r="GHR19" s="126"/>
      <c r="GHS19" s="126"/>
      <c r="GHT19" s="126"/>
      <c r="GHU19" s="126"/>
      <c r="GHV19" s="126"/>
      <c r="GHW19" s="126"/>
      <c r="GHX19" s="126"/>
      <c r="GHY19" s="126"/>
      <c r="GHZ19" s="126"/>
      <c r="GIA19" s="126"/>
      <c r="GIB19" s="126"/>
      <c r="GIC19" s="126"/>
      <c r="GID19" s="126"/>
      <c r="GIE19" s="126"/>
      <c r="GIF19" s="126"/>
      <c r="GIG19" s="126"/>
      <c r="GIH19" s="126"/>
      <c r="GII19" s="126"/>
      <c r="GIJ19" s="126"/>
      <c r="GIK19" s="126"/>
      <c r="GIL19" s="126"/>
      <c r="GIM19" s="126"/>
      <c r="GIN19" s="126"/>
      <c r="GIO19" s="126"/>
      <c r="GIP19" s="126"/>
      <c r="GIQ19" s="126"/>
      <c r="GIR19" s="126"/>
      <c r="GIS19" s="126"/>
      <c r="GIT19" s="126"/>
      <c r="GIU19" s="126"/>
      <c r="GIV19" s="126"/>
      <c r="GIW19" s="126"/>
      <c r="GIX19" s="126"/>
      <c r="GIY19" s="126"/>
      <c r="GIZ19" s="126"/>
      <c r="GJA19" s="126"/>
      <c r="GJB19" s="126"/>
      <c r="GJC19" s="126"/>
      <c r="GJD19" s="126"/>
      <c r="GJE19" s="126"/>
      <c r="GJF19" s="126"/>
      <c r="GJG19" s="126"/>
      <c r="GJH19" s="126"/>
      <c r="GJI19" s="126"/>
      <c r="GJJ19" s="126"/>
      <c r="GJK19" s="126"/>
      <c r="GJL19" s="126"/>
      <c r="GJM19" s="126"/>
      <c r="GJN19" s="126"/>
      <c r="GJO19" s="126"/>
      <c r="GJP19" s="126"/>
      <c r="GJQ19" s="126"/>
      <c r="GJR19" s="126"/>
      <c r="GJS19" s="126"/>
      <c r="GJT19" s="126"/>
      <c r="GJU19" s="126"/>
      <c r="GJV19" s="126"/>
      <c r="GJW19" s="126"/>
      <c r="GJX19" s="126"/>
      <c r="GJY19" s="126"/>
      <c r="GJZ19" s="126"/>
      <c r="GKA19" s="126"/>
      <c r="GKB19" s="126"/>
      <c r="GKC19" s="126"/>
      <c r="GKD19" s="126"/>
      <c r="GKE19" s="126"/>
      <c r="GKF19" s="126"/>
      <c r="GKG19" s="126"/>
      <c r="GKH19" s="126"/>
      <c r="GKI19" s="126"/>
      <c r="GKJ19" s="126"/>
      <c r="GKK19" s="126"/>
      <c r="GKL19" s="126"/>
      <c r="GKM19" s="126"/>
      <c r="GKN19" s="126"/>
      <c r="GKO19" s="126"/>
      <c r="GKP19" s="126"/>
      <c r="GKQ19" s="126"/>
      <c r="GKR19" s="126"/>
      <c r="GKS19" s="126"/>
      <c r="GKT19" s="126"/>
      <c r="GKU19" s="126"/>
      <c r="GKV19" s="126"/>
      <c r="GKW19" s="126"/>
      <c r="GKX19" s="126"/>
      <c r="GKY19" s="126"/>
      <c r="GKZ19" s="126"/>
      <c r="GLA19" s="126"/>
      <c r="GLB19" s="126"/>
      <c r="GLC19" s="126"/>
      <c r="GLD19" s="126"/>
      <c r="GLE19" s="126"/>
      <c r="GLF19" s="126"/>
      <c r="GLG19" s="126"/>
      <c r="GLH19" s="126"/>
      <c r="GLI19" s="126"/>
      <c r="GLJ19" s="126"/>
      <c r="GLK19" s="126"/>
      <c r="GLL19" s="126"/>
      <c r="GLM19" s="126"/>
      <c r="GLN19" s="126"/>
      <c r="GLO19" s="126"/>
      <c r="GLP19" s="126"/>
      <c r="GLQ19" s="126"/>
      <c r="GLR19" s="126"/>
      <c r="GLS19" s="126"/>
      <c r="GLT19" s="126"/>
      <c r="GLU19" s="126"/>
      <c r="GLV19" s="126"/>
      <c r="GLW19" s="126"/>
      <c r="GLX19" s="126"/>
      <c r="GLY19" s="126"/>
      <c r="GLZ19" s="126"/>
      <c r="GMA19" s="126"/>
      <c r="GMB19" s="126"/>
      <c r="GMC19" s="126"/>
      <c r="GMD19" s="126"/>
      <c r="GME19" s="126"/>
      <c r="GMF19" s="126"/>
      <c r="GMG19" s="126"/>
      <c r="GMH19" s="126"/>
      <c r="GMI19" s="126"/>
      <c r="GMJ19" s="126"/>
      <c r="GMK19" s="126"/>
      <c r="GML19" s="126"/>
      <c r="GMM19" s="126"/>
      <c r="GMN19" s="126"/>
      <c r="GMO19" s="126"/>
      <c r="GMP19" s="126"/>
      <c r="GMQ19" s="126"/>
      <c r="GMR19" s="126"/>
      <c r="GMS19" s="126"/>
      <c r="GMT19" s="126"/>
      <c r="GMU19" s="126"/>
      <c r="GMV19" s="126"/>
      <c r="GMW19" s="126"/>
      <c r="GMX19" s="126"/>
      <c r="GMY19" s="126"/>
      <c r="GMZ19" s="126"/>
      <c r="GNA19" s="126"/>
      <c r="GNB19" s="126"/>
      <c r="GNC19" s="126"/>
      <c r="GND19" s="126"/>
      <c r="GNE19" s="126"/>
      <c r="GNF19" s="126"/>
      <c r="GNG19" s="126"/>
      <c r="GNH19" s="126"/>
      <c r="GNI19" s="126"/>
      <c r="GNJ19" s="126"/>
      <c r="GNK19" s="126"/>
      <c r="GNL19" s="126"/>
      <c r="GNM19" s="126"/>
      <c r="GNN19" s="126"/>
      <c r="GNO19" s="126"/>
      <c r="GNP19" s="126"/>
      <c r="GNQ19" s="126"/>
      <c r="GNR19" s="126"/>
      <c r="GNS19" s="126"/>
      <c r="GNT19" s="126"/>
      <c r="GNU19" s="126"/>
      <c r="GNV19" s="126"/>
      <c r="GNW19" s="126"/>
      <c r="GNX19" s="126"/>
      <c r="GNY19" s="126"/>
      <c r="GNZ19" s="126"/>
      <c r="GOA19" s="126"/>
      <c r="GOB19" s="126"/>
      <c r="GOC19" s="126"/>
      <c r="GOD19" s="126"/>
      <c r="GOE19" s="126"/>
      <c r="GOF19" s="126"/>
      <c r="GOG19" s="126"/>
      <c r="GOH19" s="126"/>
      <c r="GOI19" s="126"/>
      <c r="GOJ19" s="126"/>
      <c r="GOK19" s="126"/>
      <c r="GOL19" s="126"/>
      <c r="GOM19" s="126"/>
      <c r="GON19" s="126"/>
      <c r="GOO19" s="126"/>
      <c r="GOP19" s="126"/>
      <c r="GOQ19" s="126"/>
      <c r="GOR19" s="126"/>
      <c r="GOS19" s="126"/>
      <c r="GOT19" s="126"/>
      <c r="GOU19" s="126"/>
      <c r="GOV19" s="126"/>
      <c r="GOW19" s="126"/>
      <c r="GOX19" s="126"/>
      <c r="GOY19" s="126"/>
      <c r="GOZ19" s="126"/>
      <c r="GPA19" s="126"/>
      <c r="GPB19" s="126"/>
      <c r="GPC19" s="126"/>
      <c r="GPD19" s="126"/>
      <c r="GPE19" s="126"/>
      <c r="GPF19" s="126"/>
      <c r="GPG19" s="126"/>
      <c r="GPH19" s="126"/>
      <c r="GPI19" s="126"/>
      <c r="GPJ19" s="126"/>
      <c r="GPK19" s="126"/>
      <c r="GPL19" s="126"/>
      <c r="GPM19" s="126"/>
      <c r="GPN19" s="126"/>
      <c r="GPO19" s="126"/>
      <c r="GPP19" s="126"/>
      <c r="GPQ19" s="126"/>
      <c r="GPR19" s="126"/>
      <c r="GPS19" s="126"/>
      <c r="GPT19" s="126"/>
      <c r="GPU19" s="126"/>
      <c r="GPV19" s="126"/>
      <c r="GPW19" s="126"/>
      <c r="GPX19" s="126"/>
      <c r="GPY19" s="126"/>
      <c r="GPZ19" s="126"/>
      <c r="GQA19" s="126"/>
      <c r="GQB19" s="126"/>
      <c r="GQC19" s="126"/>
      <c r="GQD19" s="126"/>
      <c r="GQE19" s="126"/>
      <c r="GQF19" s="126"/>
      <c r="GQG19" s="126"/>
      <c r="GQH19" s="126"/>
      <c r="GQI19" s="126"/>
      <c r="GQJ19" s="126"/>
      <c r="GQK19" s="126"/>
      <c r="GQL19" s="126"/>
      <c r="GQM19" s="126"/>
      <c r="GQN19" s="126"/>
      <c r="GQO19" s="126"/>
      <c r="GQP19" s="126"/>
      <c r="GQQ19" s="126"/>
      <c r="GQR19" s="126"/>
      <c r="GQS19" s="126"/>
      <c r="GQT19" s="126"/>
      <c r="GQU19" s="126"/>
      <c r="GQV19" s="126"/>
      <c r="GQW19" s="126"/>
      <c r="GQX19" s="126"/>
      <c r="GQY19" s="126"/>
      <c r="GQZ19" s="126"/>
      <c r="GRA19" s="126"/>
      <c r="GRB19" s="126"/>
      <c r="GRC19" s="126"/>
      <c r="GRD19" s="126"/>
      <c r="GRE19" s="126"/>
      <c r="GRF19" s="126"/>
      <c r="GRG19" s="126"/>
      <c r="GRH19" s="126"/>
      <c r="GRI19" s="126"/>
      <c r="GRJ19" s="126"/>
      <c r="GRK19" s="126"/>
      <c r="GRL19" s="126"/>
      <c r="GRM19" s="126"/>
      <c r="GRN19" s="126"/>
      <c r="GRO19" s="126"/>
      <c r="GRP19" s="126"/>
      <c r="GRQ19" s="126"/>
      <c r="GRR19" s="126"/>
      <c r="GRS19" s="126"/>
      <c r="GRT19" s="126"/>
      <c r="GRU19" s="126"/>
      <c r="GRV19" s="126"/>
      <c r="GRW19" s="126"/>
      <c r="GRX19" s="126"/>
      <c r="GRY19" s="126"/>
      <c r="GRZ19" s="126"/>
      <c r="GSA19" s="126"/>
      <c r="GSB19" s="126"/>
      <c r="GSC19" s="126"/>
      <c r="GSD19" s="126"/>
      <c r="GSE19" s="126"/>
      <c r="GSF19" s="126"/>
      <c r="GSG19" s="126"/>
      <c r="GSH19" s="126"/>
      <c r="GSI19" s="126"/>
      <c r="GSJ19" s="126"/>
      <c r="GSK19" s="126"/>
      <c r="GSL19" s="126"/>
      <c r="GSM19" s="126"/>
      <c r="GSN19" s="126"/>
      <c r="GSO19" s="126"/>
      <c r="GSP19" s="126"/>
      <c r="GSQ19" s="126"/>
      <c r="GSR19" s="126"/>
      <c r="GSS19" s="126"/>
      <c r="GST19" s="126"/>
      <c r="GSU19" s="126"/>
      <c r="GSV19" s="126"/>
      <c r="GSW19" s="126"/>
      <c r="GSX19" s="126"/>
      <c r="GSY19" s="126"/>
      <c r="GSZ19" s="126"/>
      <c r="GTA19" s="126"/>
      <c r="GTB19" s="126"/>
      <c r="GTC19" s="126"/>
      <c r="GTD19" s="126"/>
      <c r="GTE19" s="126"/>
      <c r="GTF19" s="126"/>
      <c r="GTG19" s="126"/>
      <c r="GTH19" s="126"/>
      <c r="GTI19" s="126"/>
      <c r="GTJ19" s="126"/>
      <c r="GTK19" s="126"/>
      <c r="GTL19" s="126"/>
      <c r="GTM19" s="126"/>
      <c r="GTN19" s="126"/>
      <c r="GTO19" s="126"/>
      <c r="GTP19" s="126"/>
      <c r="GTQ19" s="126"/>
      <c r="GTR19" s="126"/>
      <c r="GTS19" s="126"/>
      <c r="GTT19" s="126"/>
      <c r="GTU19" s="126"/>
      <c r="GTV19" s="126"/>
      <c r="GTW19" s="126"/>
      <c r="GTX19" s="126"/>
      <c r="GTY19" s="126"/>
      <c r="GTZ19" s="126"/>
      <c r="GUA19" s="126"/>
      <c r="GUB19" s="126"/>
      <c r="GUC19" s="126"/>
      <c r="GUD19" s="126"/>
      <c r="GUE19" s="126"/>
      <c r="GUF19" s="126"/>
      <c r="GUG19" s="126"/>
      <c r="GUH19" s="126"/>
      <c r="GUI19" s="126"/>
      <c r="GUJ19" s="126"/>
      <c r="GUK19" s="126"/>
      <c r="GUL19" s="126"/>
      <c r="GUM19" s="126"/>
      <c r="GUN19" s="126"/>
      <c r="GUO19" s="126"/>
      <c r="GUP19" s="126"/>
      <c r="GUQ19" s="126"/>
      <c r="GUR19" s="126"/>
      <c r="GUS19" s="126"/>
      <c r="GUT19" s="126"/>
      <c r="GUU19" s="126"/>
      <c r="GUV19" s="126"/>
      <c r="GUW19" s="126"/>
      <c r="GUX19" s="126"/>
      <c r="GUY19" s="126"/>
      <c r="GUZ19" s="126"/>
      <c r="GVA19" s="126"/>
      <c r="GVB19" s="126"/>
      <c r="GVC19" s="126"/>
      <c r="GVD19" s="126"/>
      <c r="GVE19" s="126"/>
      <c r="GVF19" s="126"/>
      <c r="GVG19" s="126"/>
      <c r="GVH19" s="126"/>
      <c r="GVI19" s="126"/>
      <c r="GVJ19" s="126"/>
      <c r="GVK19" s="126"/>
      <c r="GVL19" s="126"/>
      <c r="GVM19" s="126"/>
      <c r="GVN19" s="126"/>
      <c r="GVO19" s="126"/>
      <c r="GVP19" s="126"/>
      <c r="GVQ19" s="126"/>
      <c r="GVR19" s="126"/>
      <c r="GVS19" s="126"/>
      <c r="GVT19" s="126"/>
      <c r="GVU19" s="126"/>
      <c r="GVV19" s="126"/>
      <c r="GVW19" s="126"/>
      <c r="GVX19" s="126"/>
      <c r="GVY19" s="126"/>
      <c r="GVZ19" s="126"/>
      <c r="GWA19" s="126"/>
      <c r="GWB19" s="126"/>
      <c r="GWC19" s="126"/>
      <c r="GWD19" s="126"/>
      <c r="GWE19" s="126"/>
      <c r="GWF19" s="126"/>
      <c r="GWG19" s="126"/>
      <c r="GWH19" s="126"/>
      <c r="GWI19" s="126"/>
      <c r="GWJ19" s="126"/>
      <c r="GWK19" s="126"/>
      <c r="GWL19" s="126"/>
      <c r="GWM19" s="126"/>
      <c r="GWN19" s="126"/>
      <c r="GWO19" s="126"/>
      <c r="GWP19" s="126"/>
      <c r="GWQ19" s="126"/>
      <c r="GWR19" s="126"/>
      <c r="GWS19" s="126"/>
      <c r="GWT19" s="126"/>
      <c r="GWU19" s="126"/>
      <c r="GWV19" s="126"/>
      <c r="GWW19" s="126"/>
      <c r="GWX19" s="126"/>
      <c r="GWY19" s="126"/>
      <c r="GWZ19" s="126"/>
      <c r="GXA19" s="126"/>
      <c r="GXB19" s="126"/>
      <c r="GXC19" s="126"/>
      <c r="GXD19" s="126"/>
      <c r="GXE19" s="126"/>
      <c r="GXF19" s="126"/>
      <c r="GXG19" s="126"/>
      <c r="GXH19" s="126"/>
      <c r="GXI19" s="126"/>
      <c r="GXJ19" s="126"/>
      <c r="GXK19" s="126"/>
      <c r="GXL19" s="126"/>
      <c r="GXM19" s="126"/>
      <c r="GXN19" s="126"/>
      <c r="GXO19" s="126"/>
      <c r="GXP19" s="126"/>
      <c r="GXQ19" s="126"/>
      <c r="GXR19" s="126"/>
      <c r="GXS19" s="126"/>
      <c r="GXT19" s="126"/>
      <c r="GXU19" s="126"/>
      <c r="GXV19" s="126"/>
      <c r="GXW19" s="126"/>
      <c r="GXX19" s="126"/>
      <c r="GXY19" s="126"/>
      <c r="GXZ19" s="126"/>
      <c r="GYA19" s="126"/>
      <c r="GYB19" s="126"/>
      <c r="GYC19" s="126"/>
      <c r="GYD19" s="126"/>
      <c r="GYE19" s="126"/>
      <c r="GYF19" s="126"/>
      <c r="GYG19" s="126"/>
      <c r="GYH19" s="126"/>
      <c r="GYI19" s="126"/>
      <c r="GYJ19" s="126"/>
      <c r="GYK19" s="126"/>
      <c r="GYL19" s="126"/>
      <c r="GYM19" s="126"/>
      <c r="GYN19" s="126"/>
      <c r="GYO19" s="126"/>
      <c r="GYP19" s="126"/>
      <c r="GYQ19" s="126"/>
      <c r="GYR19" s="126"/>
      <c r="GYS19" s="126"/>
      <c r="GYT19" s="126"/>
      <c r="GYU19" s="126"/>
      <c r="GYV19" s="126"/>
      <c r="GYW19" s="126"/>
      <c r="GYX19" s="126"/>
      <c r="GYY19" s="126"/>
      <c r="GYZ19" s="126"/>
      <c r="GZA19" s="126"/>
      <c r="GZB19" s="126"/>
      <c r="GZC19" s="126"/>
      <c r="GZD19" s="126"/>
      <c r="GZE19" s="126"/>
      <c r="GZF19" s="126"/>
      <c r="GZG19" s="126"/>
      <c r="GZH19" s="126"/>
      <c r="GZI19" s="126"/>
      <c r="GZJ19" s="126"/>
      <c r="GZK19" s="126"/>
      <c r="GZL19" s="126"/>
      <c r="GZM19" s="126"/>
      <c r="GZN19" s="126"/>
      <c r="GZO19" s="126"/>
      <c r="GZP19" s="126"/>
      <c r="GZQ19" s="126"/>
      <c r="GZR19" s="126"/>
      <c r="GZS19" s="126"/>
      <c r="GZT19" s="126"/>
      <c r="GZU19" s="126"/>
      <c r="GZV19" s="126"/>
      <c r="GZW19" s="126"/>
      <c r="GZX19" s="126"/>
      <c r="GZY19" s="126"/>
      <c r="GZZ19" s="126"/>
      <c r="HAA19" s="126"/>
      <c r="HAB19" s="126"/>
      <c r="HAC19" s="126"/>
      <c r="HAD19" s="126"/>
      <c r="HAE19" s="126"/>
      <c r="HAF19" s="126"/>
      <c r="HAG19" s="126"/>
      <c r="HAH19" s="126"/>
      <c r="HAI19" s="126"/>
      <c r="HAJ19" s="126"/>
      <c r="HAK19" s="126"/>
      <c r="HAL19" s="126"/>
      <c r="HAM19" s="126"/>
      <c r="HAN19" s="126"/>
      <c r="HAO19" s="126"/>
      <c r="HAP19" s="126"/>
      <c r="HAQ19" s="126"/>
      <c r="HAR19" s="126"/>
      <c r="HAS19" s="126"/>
      <c r="HAT19" s="126"/>
      <c r="HAU19" s="126"/>
      <c r="HAV19" s="126"/>
      <c r="HAW19" s="126"/>
      <c r="HAX19" s="126"/>
      <c r="HAY19" s="126"/>
      <c r="HAZ19" s="126"/>
      <c r="HBA19" s="126"/>
      <c r="HBB19" s="126"/>
      <c r="HBC19" s="126"/>
      <c r="HBD19" s="126"/>
      <c r="HBE19" s="126"/>
      <c r="HBF19" s="126"/>
      <c r="HBG19" s="126"/>
      <c r="HBH19" s="126"/>
      <c r="HBI19" s="126"/>
      <c r="HBJ19" s="126"/>
      <c r="HBK19" s="126"/>
      <c r="HBL19" s="126"/>
      <c r="HBM19" s="126"/>
      <c r="HBN19" s="126"/>
      <c r="HBO19" s="126"/>
      <c r="HBP19" s="126"/>
      <c r="HBQ19" s="126"/>
      <c r="HBR19" s="126"/>
      <c r="HBS19" s="126"/>
      <c r="HBT19" s="126"/>
      <c r="HBU19" s="126"/>
      <c r="HBV19" s="126"/>
      <c r="HBW19" s="126"/>
      <c r="HBX19" s="126"/>
      <c r="HBY19" s="126"/>
      <c r="HBZ19" s="126"/>
      <c r="HCA19" s="126"/>
      <c r="HCB19" s="126"/>
      <c r="HCC19" s="126"/>
      <c r="HCD19" s="126"/>
      <c r="HCE19" s="126"/>
      <c r="HCF19" s="126"/>
      <c r="HCG19" s="126"/>
      <c r="HCH19" s="126"/>
      <c r="HCI19" s="126"/>
      <c r="HCJ19" s="126"/>
      <c r="HCK19" s="126"/>
      <c r="HCL19" s="126"/>
      <c r="HCM19" s="126"/>
      <c r="HCN19" s="126"/>
      <c r="HCO19" s="126"/>
      <c r="HCP19" s="126"/>
      <c r="HCQ19" s="126"/>
      <c r="HCR19" s="126"/>
      <c r="HCS19" s="126"/>
      <c r="HCT19" s="126"/>
      <c r="HCU19" s="126"/>
      <c r="HCV19" s="126"/>
      <c r="HCW19" s="126"/>
      <c r="HCX19" s="126"/>
      <c r="HCY19" s="126"/>
      <c r="HCZ19" s="126"/>
      <c r="HDA19" s="126"/>
      <c r="HDB19" s="126"/>
      <c r="HDC19" s="126"/>
      <c r="HDD19" s="126"/>
      <c r="HDE19" s="126"/>
      <c r="HDF19" s="126"/>
      <c r="HDG19" s="126"/>
      <c r="HDH19" s="126"/>
      <c r="HDI19" s="126"/>
      <c r="HDJ19" s="126"/>
      <c r="HDK19" s="126"/>
      <c r="HDL19" s="126"/>
      <c r="HDM19" s="126"/>
      <c r="HDN19" s="126"/>
      <c r="HDO19" s="126"/>
      <c r="HDP19" s="126"/>
      <c r="HDQ19" s="126"/>
      <c r="HDR19" s="126"/>
      <c r="HDS19" s="126"/>
      <c r="HDT19" s="126"/>
      <c r="HDU19" s="126"/>
      <c r="HDV19" s="126"/>
      <c r="HDW19" s="126"/>
      <c r="HDX19" s="126"/>
      <c r="HDY19" s="126"/>
      <c r="HDZ19" s="126"/>
      <c r="HEA19" s="126"/>
      <c r="HEB19" s="126"/>
      <c r="HEC19" s="126"/>
      <c r="HED19" s="126"/>
      <c r="HEE19" s="126"/>
      <c r="HEF19" s="126"/>
      <c r="HEG19" s="126"/>
      <c r="HEH19" s="126"/>
      <c r="HEI19" s="126"/>
      <c r="HEJ19" s="126"/>
      <c r="HEK19" s="126"/>
      <c r="HEL19" s="126"/>
      <c r="HEM19" s="126"/>
      <c r="HEN19" s="126"/>
      <c r="HEO19" s="126"/>
      <c r="HEP19" s="126"/>
      <c r="HEQ19" s="126"/>
      <c r="HER19" s="126"/>
      <c r="HES19" s="126"/>
      <c r="HET19" s="126"/>
      <c r="HEU19" s="126"/>
      <c r="HEV19" s="126"/>
      <c r="HEW19" s="126"/>
      <c r="HEX19" s="126"/>
      <c r="HEY19" s="126"/>
      <c r="HEZ19" s="126"/>
      <c r="HFA19" s="126"/>
      <c r="HFB19" s="126"/>
      <c r="HFC19" s="126"/>
      <c r="HFD19" s="126"/>
      <c r="HFE19" s="126"/>
      <c r="HFF19" s="126"/>
      <c r="HFG19" s="126"/>
      <c r="HFH19" s="126"/>
      <c r="HFI19" s="126"/>
      <c r="HFJ19" s="126"/>
      <c r="HFK19" s="126"/>
      <c r="HFL19" s="126"/>
      <c r="HFM19" s="126"/>
      <c r="HFN19" s="126"/>
      <c r="HFO19" s="126"/>
      <c r="HFP19" s="126"/>
      <c r="HFQ19" s="126"/>
      <c r="HFR19" s="126"/>
      <c r="HFS19" s="126"/>
      <c r="HFT19" s="126"/>
      <c r="HFU19" s="126"/>
      <c r="HFV19" s="126"/>
      <c r="HFW19" s="126"/>
      <c r="HFX19" s="126"/>
      <c r="HFY19" s="126"/>
      <c r="HFZ19" s="126"/>
      <c r="HGA19" s="126"/>
      <c r="HGB19" s="126"/>
      <c r="HGC19" s="126"/>
      <c r="HGD19" s="126"/>
      <c r="HGE19" s="126"/>
      <c r="HGF19" s="126"/>
      <c r="HGG19" s="126"/>
      <c r="HGH19" s="126"/>
      <c r="HGI19" s="126"/>
      <c r="HGJ19" s="126"/>
      <c r="HGK19" s="126"/>
      <c r="HGL19" s="126"/>
      <c r="HGM19" s="126"/>
      <c r="HGN19" s="126"/>
      <c r="HGO19" s="126"/>
      <c r="HGP19" s="126"/>
      <c r="HGQ19" s="126"/>
      <c r="HGR19" s="126"/>
      <c r="HGS19" s="126"/>
      <c r="HGT19" s="126"/>
      <c r="HGU19" s="126"/>
      <c r="HGV19" s="126"/>
      <c r="HGW19" s="126"/>
      <c r="HGX19" s="126"/>
      <c r="HGY19" s="126"/>
      <c r="HGZ19" s="126"/>
      <c r="HHA19" s="126"/>
      <c r="HHB19" s="126"/>
      <c r="HHC19" s="126"/>
      <c r="HHD19" s="126"/>
      <c r="HHE19" s="126"/>
      <c r="HHF19" s="126"/>
      <c r="HHG19" s="126"/>
      <c r="HHH19" s="126"/>
      <c r="HHI19" s="126"/>
      <c r="HHJ19" s="126"/>
      <c r="HHK19" s="126"/>
      <c r="HHL19" s="126"/>
      <c r="HHM19" s="126"/>
      <c r="HHN19" s="126"/>
      <c r="HHO19" s="126"/>
      <c r="HHP19" s="126"/>
      <c r="HHQ19" s="126"/>
      <c r="HHR19" s="126"/>
      <c r="HHS19" s="126"/>
      <c r="HHT19" s="126"/>
      <c r="HHU19" s="126"/>
      <c r="HHV19" s="126"/>
      <c r="HHW19" s="126"/>
      <c r="HHX19" s="126"/>
      <c r="HHY19" s="126"/>
      <c r="HHZ19" s="126"/>
      <c r="HIA19" s="126"/>
      <c r="HIB19" s="126"/>
      <c r="HIC19" s="126"/>
      <c r="HID19" s="126"/>
      <c r="HIE19" s="126"/>
      <c r="HIF19" s="126"/>
      <c r="HIG19" s="126"/>
      <c r="HIH19" s="126"/>
      <c r="HII19" s="126"/>
      <c r="HIJ19" s="126"/>
      <c r="HIK19" s="126"/>
      <c r="HIL19" s="126"/>
      <c r="HIM19" s="126"/>
      <c r="HIN19" s="126"/>
      <c r="HIO19" s="126"/>
      <c r="HIP19" s="126"/>
      <c r="HIQ19" s="126"/>
      <c r="HIR19" s="126"/>
      <c r="HIS19" s="126"/>
      <c r="HIT19" s="126"/>
      <c r="HIU19" s="126"/>
      <c r="HIV19" s="126"/>
      <c r="HIW19" s="126"/>
      <c r="HIX19" s="126"/>
      <c r="HIY19" s="126"/>
      <c r="HIZ19" s="126"/>
      <c r="HJA19" s="126"/>
      <c r="HJB19" s="126"/>
      <c r="HJC19" s="126"/>
      <c r="HJD19" s="126"/>
      <c r="HJE19" s="126"/>
      <c r="HJF19" s="126"/>
      <c r="HJG19" s="126"/>
      <c r="HJH19" s="126"/>
      <c r="HJI19" s="126"/>
      <c r="HJJ19" s="126"/>
      <c r="HJK19" s="126"/>
      <c r="HJL19" s="126"/>
      <c r="HJM19" s="126"/>
      <c r="HJN19" s="126"/>
      <c r="HJO19" s="126"/>
      <c r="HJP19" s="126"/>
      <c r="HJQ19" s="126"/>
      <c r="HJR19" s="126"/>
      <c r="HJS19" s="126"/>
      <c r="HJT19" s="126"/>
      <c r="HJU19" s="126"/>
      <c r="HJV19" s="126"/>
      <c r="HJW19" s="126"/>
      <c r="HJX19" s="126"/>
      <c r="HJY19" s="126"/>
      <c r="HJZ19" s="126"/>
      <c r="HKA19" s="126"/>
      <c r="HKB19" s="126"/>
      <c r="HKC19" s="126"/>
      <c r="HKD19" s="126"/>
      <c r="HKE19" s="126"/>
      <c r="HKF19" s="126"/>
      <c r="HKG19" s="126"/>
      <c r="HKH19" s="126"/>
      <c r="HKI19" s="126"/>
      <c r="HKJ19" s="126"/>
      <c r="HKK19" s="126"/>
      <c r="HKL19" s="126"/>
      <c r="HKM19" s="126"/>
      <c r="HKN19" s="126"/>
      <c r="HKO19" s="126"/>
      <c r="HKP19" s="126"/>
      <c r="HKQ19" s="126"/>
      <c r="HKR19" s="126"/>
      <c r="HKS19" s="126"/>
      <c r="HKT19" s="126"/>
      <c r="HKU19" s="126"/>
      <c r="HKV19" s="126"/>
      <c r="HKW19" s="126"/>
      <c r="HKX19" s="126"/>
      <c r="HKY19" s="126"/>
      <c r="HKZ19" s="126"/>
      <c r="HLA19" s="126"/>
      <c r="HLB19" s="126"/>
      <c r="HLC19" s="126"/>
      <c r="HLD19" s="126"/>
      <c r="HLE19" s="126"/>
      <c r="HLF19" s="126"/>
      <c r="HLG19" s="126"/>
      <c r="HLH19" s="126"/>
      <c r="HLI19" s="126"/>
      <c r="HLJ19" s="126"/>
      <c r="HLK19" s="126"/>
      <c r="HLL19" s="126"/>
      <c r="HLM19" s="126"/>
      <c r="HLN19" s="126"/>
      <c r="HLO19" s="126"/>
      <c r="HLP19" s="126"/>
      <c r="HLQ19" s="126"/>
      <c r="HLR19" s="126"/>
      <c r="HLS19" s="126"/>
      <c r="HLT19" s="126"/>
      <c r="HLU19" s="126"/>
      <c r="HLV19" s="126"/>
      <c r="HLW19" s="126"/>
      <c r="HLX19" s="126"/>
      <c r="HLY19" s="126"/>
      <c r="HLZ19" s="126"/>
      <c r="HMA19" s="126"/>
      <c r="HMB19" s="126"/>
      <c r="HMC19" s="126"/>
      <c r="HMD19" s="126"/>
      <c r="HME19" s="126"/>
      <c r="HMF19" s="126"/>
      <c r="HMG19" s="126"/>
      <c r="HMH19" s="126"/>
      <c r="HMI19" s="126"/>
      <c r="HMJ19" s="126"/>
      <c r="HMK19" s="126"/>
      <c r="HML19" s="126"/>
      <c r="HMM19" s="126"/>
      <c r="HMN19" s="126"/>
      <c r="HMO19" s="126"/>
      <c r="HMP19" s="126"/>
      <c r="HMQ19" s="126"/>
      <c r="HMR19" s="126"/>
      <c r="HMS19" s="126"/>
      <c r="HMT19" s="126"/>
      <c r="HMU19" s="126"/>
      <c r="HMV19" s="126"/>
      <c r="HMW19" s="126"/>
      <c r="HMX19" s="126"/>
      <c r="HMY19" s="126"/>
      <c r="HMZ19" s="126"/>
      <c r="HNA19" s="126"/>
      <c r="HNB19" s="126"/>
      <c r="HNC19" s="126"/>
      <c r="HND19" s="126"/>
      <c r="HNE19" s="126"/>
      <c r="HNF19" s="126"/>
      <c r="HNG19" s="126"/>
      <c r="HNH19" s="126"/>
      <c r="HNI19" s="126"/>
      <c r="HNJ19" s="126"/>
      <c r="HNK19" s="126"/>
      <c r="HNL19" s="126"/>
      <c r="HNM19" s="126"/>
      <c r="HNN19" s="126"/>
      <c r="HNO19" s="126"/>
      <c r="HNP19" s="126"/>
      <c r="HNQ19" s="126"/>
      <c r="HNR19" s="126"/>
      <c r="HNS19" s="126"/>
      <c r="HNT19" s="126"/>
      <c r="HNU19" s="126"/>
      <c r="HNV19" s="126"/>
      <c r="HNW19" s="126"/>
      <c r="HNX19" s="126"/>
      <c r="HNY19" s="126"/>
      <c r="HNZ19" s="126"/>
      <c r="HOA19" s="126"/>
      <c r="HOB19" s="126"/>
      <c r="HOC19" s="126"/>
      <c r="HOD19" s="126"/>
      <c r="HOE19" s="126"/>
      <c r="HOF19" s="126"/>
      <c r="HOG19" s="126"/>
      <c r="HOH19" s="126"/>
      <c r="HOI19" s="126"/>
      <c r="HOJ19" s="126"/>
      <c r="HOK19" s="126"/>
      <c r="HOL19" s="126"/>
      <c r="HOM19" s="126"/>
      <c r="HON19" s="126"/>
      <c r="HOO19" s="126"/>
      <c r="HOP19" s="126"/>
      <c r="HOQ19" s="126"/>
      <c r="HOR19" s="126"/>
      <c r="HOS19" s="126"/>
      <c r="HOT19" s="126"/>
      <c r="HOU19" s="126"/>
      <c r="HOV19" s="126"/>
      <c r="HOW19" s="126"/>
      <c r="HOX19" s="126"/>
      <c r="HOY19" s="126"/>
      <c r="HOZ19" s="126"/>
      <c r="HPA19" s="126"/>
      <c r="HPB19" s="126"/>
      <c r="HPC19" s="126"/>
      <c r="HPD19" s="126"/>
      <c r="HPE19" s="126"/>
      <c r="HPF19" s="126"/>
      <c r="HPG19" s="126"/>
      <c r="HPH19" s="126"/>
      <c r="HPI19" s="126"/>
      <c r="HPJ19" s="126"/>
      <c r="HPK19" s="126"/>
      <c r="HPL19" s="126"/>
      <c r="HPM19" s="126"/>
      <c r="HPN19" s="126"/>
      <c r="HPO19" s="126"/>
      <c r="HPP19" s="126"/>
      <c r="HPQ19" s="126"/>
      <c r="HPR19" s="126"/>
      <c r="HPS19" s="126"/>
      <c r="HPT19" s="126"/>
      <c r="HPU19" s="126"/>
      <c r="HPV19" s="126"/>
      <c r="HPW19" s="126"/>
      <c r="HPX19" s="126"/>
      <c r="HPY19" s="126"/>
      <c r="HPZ19" s="126"/>
      <c r="HQA19" s="126"/>
      <c r="HQB19" s="126"/>
      <c r="HQC19" s="126"/>
      <c r="HQD19" s="126"/>
      <c r="HQE19" s="126"/>
      <c r="HQF19" s="126"/>
      <c r="HQG19" s="126"/>
      <c r="HQH19" s="126"/>
      <c r="HQI19" s="126"/>
      <c r="HQJ19" s="126"/>
      <c r="HQK19" s="126"/>
      <c r="HQL19" s="126"/>
      <c r="HQM19" s="126"/>
      <c r="HQN19" s="126"/>
      <c r="HQO19" s="126"/>
      <c r="HQP19" s="126"/>
      <c r="HQQ19" s="126"/>
      <c r="HQR19" s="126"/>
      <c r="HQS19" s="126"/>
      <c r="HQT19" s="126"/>
      <c r="HQU19" s="126"/>
      <c r="HQV19" s="126"/>
      <c r="HQW19" s="126"/>
      <c r="HQX19" s="126"/>
      <c r="HQY19" s="126"/>
      <c r="HQZ19" s="126"/>
      <c r="HRA19" s="126"/>
      <c r="HRB19" s="126"/>
      <c r="HRC19" s="126"/>
      <c r="HRD19" s="126"/>
      <c r="HRE19" s="126"/>
      <c r="HRF19" s="126"/>
      <c r="HRG19" s="126"/>
      <c r="HRH19" s="126"/>
      <c r="HRI19" s="126"/>
      <c r="HRJ19" s="126"/>
      <c r="HRK19" s="126"/>
      <c r="HRL19" s="126"/>
      <c r="HRM19" s="126"/>
      <c r="HRN19" s="126"/>
      <c r="HRO19" s="126"/>
      <c r="HRP19" s="126"/>
      <c r="HRQ19" s="126"/>
      <c r="HRR19" s="126"/>
      <c r="HRS19" s="126"/>
      <c r="HRT19" s="126"/>
      <c r="HRU19" s="126"/>
      <c r="HRV19" s="126"/>
      <c r="HRW19" s="126"/>
      <c r="HRX19" s="126"/>
      <c r="HRY19" s="126"/>
      <c r="HRZ19" s="126"/>
      <c r="HSA19" s="126"/>
      <c r="HSB19" s="126"/>
      <c r="HSC19" s="126"/>
      <c r="HSD19" s="126"/>
      <c r="HSE19" s="126"/>
      <c r="HSF19" s="126"/>
      <c r="HSG19" s="126"/>
      <c r="HSH19" s="126"/>
      <c r="HSI19" s="126"/>
      <c r="HSJ19" s="126"/>
      <c r="HSK19" s="126"/>
      <c r="HSL19" s="126"/>
      <c r="HSM19" s="126"/>
      <c r="HSN19" s="126"/>
      <c r="HSO19" s="126"/>
      <c r="HSP19" s="126"/>
      <c r="HSQ19" s="126"/>
      <c r="HSR19" s="126"/>
      <c r="HSS19" s="126"/>
      <c r="HST19" s="126"/>
      <c r="HSU19" s="126"/>
      <c r="HSV19" s="126"/>
      <c r="HSW19" s="126"/>
      <c r="HSX19" s="126"/>
      <c r="HSY19" s="126"/>
      <c r="HSZ19" s="126"/>
      <c r="HTA19" s="126"/>
      <c r="HTB19" s="126"/>
      <c r="HTC19" s="126"/>
      <c r="HTD19" s="126"/>
      <c r="HTE19" s="126"/>
      <c r="HTF19" s="126"/>
      <c r="HTG19" s="126"/>
      <c r="HTH19" s="126"/>
      <c r="HTI19" s="126"/>
      <c r="HTJ19" s="126"/>
      <c r="HTK19" s="126"/>
      <c r="HTL19" s="126"/>
      <c r="HTM19" s="126"/>
      <c r="HTN19" s="126"/>
      <c r="HTO19" s="126"/>
      <c r="HTP19" s="126"/>
      <c r="HTQ19" s="126"/>
      <c r="HTR19" s="126"/>
      <c r="HTS19" s="126"/>
      <c r="HTT19" s="126"/>
      <c r="HTU19" s="126"/>
      <c r="HTV19" s="126"/>
      <c r="HTW19" s="126"/>
      <c r="HTX19" s="126"/>
      <c r="HTY19" s="126"/>
      <c r="HTZ19" s="126"/>
      <c r="HUA19" s="126"/>
      <c r="HUB19" s="126"/>
      <c r="HUC19" s="126"/>
      <c r="HUD19" s="126"/>
      <c r="HUE19" s="126"/>
      <c r="HUF19" s="126"/>
      <c r="HUG19" s="126"/>
      <c r="HUH19" s="126"/>
      <c r="HUI19" s="126"/>
      <c r="HUJ19" s="126"/>
      <c r="HUK19" s="126"/>
      <c r="HUL19" s="126"/>
      <c r="HUM19" s="126"/>
      <c r="HUN19" s="126"/>
      <c r="HUO19" s="126"/>
      <c r="HUP19" s="126"/>
      <c r="HUQ19" s="126"/>
      <c r="HUR19" s="126"/>
      <c r="HUS19" s="126"/>
      <c r="HUT19" s="126"/>
      <c r="HUU19" s="126"/>
      <c r="HUV19" s="126"/>
      <c r="HUW19" s="126"/>
      <c r="HUX19" s="126"/>
      <c r="HUY19" s="126"/>
      <c r="HUZ19" s="126"/>
      <c r="HVA19" s="126"/>
      <c r="HVB19" s="126"/>
      <c r="HVC19" s="126"/>
      <c r="HVD19" s="126"/>
      <c r="HVE19" s="126"/>
      <c r="HVF19" s="126"/>
      <c r="HVG19" s="126"/>
      <c r="HVH19" s="126"/>
      <c r="HVI19" s="126"/>
      <c r="HVJ19" s="126"/>
      <c r="HVK19" s="126"/>
      <c r="HVL19" s="126"/>
      <c r="HVM19" s="126"/>
      <c r="HVN19" s="126"/>
      <c r="HVO19" s="126"/>
      <c r="HVP19" s="126"/>
      <c r="HVQ19" s="126"/>
      <c r="HVR19" s="126"/>
      <c r="HVS19" s="126"/>
      <c r="HVT19" s="126"/>
      <c r="HVU19" s="126"/>
      <c r="HVV19" s="126"/>
      <c r="HVW19" s="126"/>
      <c r="HVX19" s="126"/>
      <c r="HVY19" s="126"/>
      <c r="HVZ19" s="126"/>
      <c r="HWA19" s="126"/>
      <c r="HWB19" s="126"/>
      <c r="HWC19" s="126"/>
      <c r="HWD19" s="126"/>
      <c r="HWE19" s="126"/>
      <c r="HWF19" s="126"/>
      <c r="HWG19" s="126"/>
      <c r="HWH19" s="126"/>
      <c r="HWI19" s="126"/>
      <c r="HWJ19" s="126"/>
      <c r="HWK19" s="126"/>
      <c r="HWL19" s="126"/>
      <c r="HWM19" s="126"/>
      <c r="HWN19" s="126"/>
      <c r="HWO19" s="126"/>
      <c r="HWP19" s="126"/>
      <c r="HWQ19" s="126"/>
      <c r="HWR19" s="126"/>
      <c r="HWS19" s="126"/>
      <c r="HWT19" s="126"/>
      <c r="HWU19" s="126"/>
      <c r="HWV19" s="126"/>
      <c r="HWW19" s="126"/>
      <c r="HWX19" s="126"/>
      <c r="HWY19" s="126"/>
      <c r="HWZ19" s="126"/>
      <c r="HXA19" s="126"/>
      <c r="HXB19" s="126"/>
      <c r="HXC19" s="126"/>
      <c r="HXD19" s="126"/>
      <c r="HXE19" s="126"/>
      <c r="HXF19" s="126"/>
      <c r="HXG19" s="126"/>
      <c r="HXH19" s="126"/>
      <c r="HXI19" s="126"/>
      <c r="HXJ19" s="126"/>
      <c r="HXK19" s="126"/>
      <c r="HXL19" s="126"/>
      <c r="HXM19" s="126"/>
      <c r="HXN19" s="126"/>
      <c r="HXO19" s="126"/>
      <c r="HXP19" s="126"/>
      <c r="HXQ19" s="126"/>
      <c r="HXR19" s="126"/>
      <c r="HXS19" s="126"/>
      <c r="HXT19" s="126"/>
      <c r="HXU19" s="126"/>
      <c r="HXV19" s="126"/>
      <c r="HXW19" s="126"/>
      <c r="HXX19" s="126"/>
      <c r="HXY19" s="126"/>
      <c r="HXZ19" s="126"/>
      <c r="HYA19" s="126"/>
      <c r="HYB19" s="126"/>
      <c r="HYC19" s="126"/>
      <c r="HYD19" s="126"/>
      <c r="HYE19" s="126"/>
      <c r="HYF19" s="126"/>
      <c r="HYG19" s="126"/>
      <c r="HYH19" s="126"/>
      <c r="HYI19" s="126"/>
      <c r="HYJ19" s="126"/>
      <c r="HYK19" s="126"/>
      <c r="HYL19" s="126"/>
      <c r="HYM19" s="126"/>
      <c r="HYN19" s="126"/>
      <c r="HYO19" s="126"/>
      <c r="HYP19" s="126"/>
      <c r="HYQ19" s="126"/>
      <c r="HYR19" s="126"/>
      <c r="HYS19" s="126"/>
      <c r="HYT19" s="126"/>
      <c r="HYU19" s="126"/>
      <c r="HYV19" s="126"/>
      <c r="HYW19" s="126"/>
      <c r="HYX19" s="126"/>
      <c r="HYY19" s="126"/>
      <c r="HYZ19" s="126"/>
      <c r="HZA19" s="126"/>
      <c r="HZB19" s="126"/>
      <c r="HZC19" s="126"/>
      <c r="HZD19" s="126"/>
      <c r="HZE19" s="126"/>
      <c r="HZF19" s="126"/>
      <c r="HZG19" s="126"/>
      <c r="HZH19" s="126"/>
      <c r="HZI19" s="126"/>
      <c r="HZJ19" s="126"/>
      <c r="HZK19" s="126"/>
      <c r="HZL19" s="126"/>
      <c r="HZM19" s="126"/>
      <c r="HZN19" s="126"/>
      <c r="HZO19" s="126"/>
      <c r="HZP19" s="126"/>
      <c r="HZQ19" s="126"/>
      <c r="HZR19" s="126"/>
      <c r="HZS19" s="126"/>
      <c r="HZT19" s="126"/>
      <c r="HZU19" s="126"/>
      <c r="HZV19" s="126"/>
      <c r="HZW19" s="126"/>
      <c r="HZX19" s="126"/>
      <c r="HZY19" s="126"/>
      <c r="HZZ19" s="126"/>
      <c r="IAA19" s="126"/>
      <c r="IAB19" s="126"/>
      <c r="IAC19" s="126"/>
      <c r="IAD19" s="126"/>
      <c r="IAE19" s="126"/>
      <c r="IAF19" s="126"/>
      <c r="IAG19" s="126"/>
      <c r="IAH19" s="126"/>
      <c r="IAI19" s="126"/>
      <c r="IAJ19" s="126"/>
      <c r="IAK19" s="126"/>
      <c r="IAL19" s="126"/>
      <c r="IAM19" s="126"/>
      <c r="IAN19" s="126"/>
      <c r="IAO19" s="126"/>
      <c r="IAP19" s="126"/>
      <c r="IAQ19" s="126"/>
      <c r="IAR19" s="126"/>
      <c r="IAS19" s="126"/>
      <c r="IAT19" s="126"/>
      <c r="IAU19" s="126"/>
      <c r="IAV19" s="126"/>
      <c r="IAW19" s="126"/>
      <c r="IAX19" s="126"/>
      <c r="IAY19" s="126"/>
      <c r="IAZ19" s="126"/>
      <c r="IBA19" s="126"/>
      <c r="IBB19" s="126"/>
      <c r="IBC19" s="126"/>
      <c r="IBD19" s="126"/>
      <c r="IBE19" s="126"/>
      <c r="IBF19" s="126"/>
      <c r="IBG19" s="126"/>
      <c r="IBH19" s="126"/>
      <c r="IBI19" s="126"/>
      <c r="IBJ19" s="126"/>
      <c r="IBK19" s="126"/>
      <c r="IBL19" s="126"/>
      <c r="IBM19" s="126"/>
      <c r="IBN19" s="126"/>
      <c r="IBO19" s="126"/>
      <c r="IBP19" s="126"/>
      <c r="IBQ19" s="126"/>
      <c r="IBR19" s="126"/>
      <c r="IBS19" s="126"/>
      <c r="IBT19" s="126"/>
      <c r="IBU19" s="126"/>
      <c r="IBV19" s="126"/>
      <c r="IBW19" s="126"/>
      <c r="IBX19" s="126"/>
      <c r="IBY19" s="126"/>
      <c r="IBZ19" s="126"/>
      <c r="ICA19" s="126"/>
      <c r="ICB19" s="126"/>
      <c r="ICC19" s="126"/>
      <c r="ICD19" s="126"/>
      <c r="ICE19" s="126"/>
      <c r="ICF19" s="126"/>
      <c r="ICG19" s="126"/>
      <c r="ICH19" s="126"/>
      <c r="ICI19" s="126"/>
      <c r="ICJ19" s="126"/>
      <c r="ICK19" s="126"/>
      <c r="ICL19" s="126"/>
      <c r="ICM19" s="126"/>
      <c r="ICN19" s="126"/>
      <c r="ICO19" s="126"/>
      <c r="ICP19" s="126"/>
      <c r="ICQ19" s="126"/>
      <c r="ICR19" s="126"/>
      <c r="ICS19" s="126"/>
      <c r="ICT19" s="126"/>
      <c r="ICU19" s="126"/>
      <c r="ICV19" s="126"/>
      <c r="ICW19" s="126"/>
      <c r="ICX19" s="126"/>
      <c r="ICY19" s="126"/>
      <c r="ICZ19" s="126"/>
      <c r="IDA19" s="126"/>
      <c r="IDB19" s="126"/>
      <c r="IDC19" s="126"/>
      <c r="IDD19" s="126"/>
      <c r="IDE19" s="126"/>
      <c r="IDF19" s="126"/>
      <c r="IDG19" s="126"/>
      <c r="IDH19" s="126"/>
      <c r="IDI19" s="126"/>
      <c r="IDJ19" s="126"/>
      <c r="IDK19" s="126"/>
      <c r="IDL19" s="126"/>
      <c r="IDM19" s="126"/>
      <c r="IDN19" s="126"/>
      <c r="IDO19" s="126"/>
      <c r="IDP19" s="126"/>
      <c r="IDQ19" s="126"/>
      <c r="IDR19" s="126"/>
      <c r="IDS19" s="126"/>
      <c r="IDT19" s="126"/>
      <c r="IDU19" s="126"/>
      <c r="IDV19" s="126"/>
      <c r="IDW19" s="126"/>
      <c r="IDX19" s="126"/>
      <c r="IDY19" s="126"/>
      <c r="IDZ19" s="126"/>
      <c r="IEA19" s="126"/>
      <c r="IEB19" s="126"/>
      <c r="IEC19" s="126"/>
      <c r="IED19" s="126"/>
      <c r="IEE19" s="126"/>
      <c r="IEF19" s="126"/>
      <c r="IEG19" s="126"/>
      <c r="IEH19" s="126"/>
      <c r="IEI19" s="126"/>
      <c r="IEJ19" s="126"/>
      <c r="IEK19" s="126"/>
      <c r="IEL19" s="126"/>
      <c r="IEM19" s="126"/>
      <c r="IEN19" s="126"/>
      <c r="IEO19" s="126"/>
      <c r="IEP19" s="126"/>
      <c r="IEQ19" s="126"/>
      <c r="IER19" s="126"/>
      <c r="IES19" s="126"/>
      <c r="IET19" s="126"/>
      <c r="IEU19" s="126"/>
      <c r="IEV19" s="126"/>
      <c r="IEW19" s="126"/>
      <c r="IEX19" s="126"/>
      <c r="IEY19" s="126"/>
      <c r="IEZ19" s="126"/>
      <c r="IFA19" s="126"/>
      <c r="IFB19" s="126"/>
      <c r="IFC19" s="126"/>
      <c r="IFD19" s="126"/>
      <c r="IFE19" s="126"/>
      <c r="IFF19" s="126"/>
      <c r="IFG19" s="126"/>
      <c r="IFH19" s="126"/>
      <c r="IFI19" s="126"/>
      <c r="IFJ19" s="126"/>
      <c r="IFK19" s="126"/>
      <c r="IFL19" s="126"/>
      <c r="IFM19" s="126"/>
      <c r="IFN19" s="126"/>
      <c r="IFO19" s="126"/>
      <c r="IFP19" s="126"/>
      <c r="IFQ19" s="126"/>
      <c r="IFR19" s="126"/>
      <c r="IFS19" s="126"/>
      <c r="IFT19" s="126"/>
      <c r="IFU19" s="126"/>
      <c r="IFV19" s="126"/>
      <c r="IFW19" s="126"/>
      <c r="IFX19" s="126"/>
      <c r="IFY19" s="126"/>
      <c r="IFZ19" s="126"/>
      <c r="IGA19" s="126"/>
      <c r="IGB19" s="126"/>
      <c r="IGC19" s="126"/>
      <c r="IGD19" s="126"/>
      <c r="IGE19" s="126"/>
      <c r="IGF19" s="126"/>
      <c r="IGG19" s="126"/>
      <c r="IGH19" s="126"/>
      <c r="IGI19" s="126"/>
      <c r="IGJ19" s="126"/>
      <c r="IGK19" s="126"/>
      <c r="IGL19" s="126"/>
      <c r="IGM19" s="126"/>
      <c r="IGN19" s="126"/>
      <c r="IGO19" s="126"/>
      <c r="IGP19" s="126"/>
      <c r="IGQ19" s="126"/>
      <c r="IGR19" s="126"/>
      <c r="IGS19" s="126"/>
      <c r="IGT19" s="126"/>
      <c r="IGU19" s="126"/>
      <c r="IGV19" s="126"/>
      <c r="IGW19" s="126"/>
      <c r="IGX19" s="126"/>
      <c r="IGY19" s="126"/>
      <c r="IGZ19" s="126"/>
      <c r="IHA19" s="126"/>
      <c r="IHB19" s="126"/>
      <c r="IHC19" s="126"/>
      <c r="IHD19" s="126"/>
      <c r="IHE19" s="126"/>
      <c r="IHF19" s="126"/>
      <c r="IHG19" s="126"/>
      <c r="IHH19" s="126"/>
      <c r="IHI19" s="126"/>
      <c r="IHJ19" s="126"/>
      <c r="IHK19" s="126"/>
      <c r="IHL19" s="126"/>
      <c r="IHM19" s="126"/>
      <c r="IHN19" s="126"/>
      <c r="IHO19" s="126"/>
      <c r="IHP19" s="126"/>
      <c r="IHQ19" s="126"/>
      <c r="IHR19" s="126"/>
      <c r="IHS19" s="126"/>
      <c r="IHT19" s="126"/>
      <c r="IHU19" s="126"/>
      <c r="IHV19" s="126"/>
      <c r="IHW19" s="126"/>
      <c r="IHX19" s="126"/>
      <c r="IHY19" s="126"/>
      <c r="IHZ19" s="126"/>
      <c r="IIA19" s="126"/>
      <c r="IIB19" s="126"/>
      <c r="IIC19" s="126"/>
      <c r="IID19" s="126"/>
      <c r="IIE19" s="126"/>
      <c r="IIF19" s="126"/>
      <c r="IIG19" s="126"/>
      <c r="IIH19" s="126"/>
      <c r="III19" s="126"/>
      <c r="IIJ19" s="126"/>
      <c r="IIK19" s="126"/>
      <c r="IIL19" s="126"/>
      <c r="IIM19" s="126"/>
      <c r="IIN19" s="126"/>
      <c r="IIO19" s="126"/>
      <c r="IIP19" s="126"/>
      <c r="IIQ19" s="126"/>
      <c r="IIR19" s="126"/>
      <c r="IIS19" s="126"/>
      <c r="IIT19" s="126"/>
      <c r="IIU19" s="126"/>
      <c r="IIV19" s="126"/>
      <c r="IIW19" s="126"/>
      <c r="IIX19" s="126"/>
      <c r="IIY19" s="126"/>
      <c r="IIZ19" s="126"/>
      <c r="IJA19" s="126"/>
      <c r="IJB19" s="126"/>
      <c r="IJC19" s="126"/>
      <c r="IJD19" s="126"/>
      <c r="IJE19" s="126"/>
      <c r="IJF19" s="126"/>
      <c r="IJG19" s="126"/>
      <c r="IJH19" s="126"/>
      <c r="IJI19" s="126"/>
      <c r="IJJ19" s="126"/>
      <c r="IJK19" s="126"/>
      <c r="IJL19" s="126"/>
      <c r="IJM19" s="126"/>
      <c r="IJN19" s="126"/>
      <c r="IJO19" s="126"/>
      <c r="IJP19" s="126"/>
      <c r="IJQ19" s="126"/>
      <c r="IJR19" s="126"/>
      <c r="IJS19" s="126"/>
      <c r="IJT19" s="126"/>
      <c r="IJU19" s="126"/>
      <c r="IJV19" s="126"/>
      <c r="IJW19" s="126"/>
      <c r="IJX19" s="126"/>
      <c r="IJY19" s="126"/>
      <c r="IJZ19" s="126"/>
      <c r="IKA19" s="126"/>
      <c r="IKB19" s="126"/>
      <c r="IKC19" s="126"/>
      <c r="IKD19" s="126"/>
      <c r="IKE19" s="126"/>
      <c r="IKF19" s="126"/>
      <c r="IKG19" s="126"/>
      <c r="IKH19" s="126"/>
      <c r="IKI19" s="126"/>
      <c r="IKJ19" s="126"/>
      <c r="IKK19" s="126"/>
      <c r="IKL19" s="126"/>
      <c r="IKM19" s="126"/>
      <c r="IKN19" s="126"/>
      <c r="IKO19" s="126"/>
      <c r="IKP19" s="126"/>
      <c r="IKQ19" s="126"/>
      <c r="IKR19" s="126"/>
      <c r="IKS19" s="126"/>
      <c r="IKT19" s="126"/>
      <c r="IKU19" s="126"/>
      <c r="IKV19" s="126"/>
      <c r="IKW19" s="126"/>
      <c r="IKX19" s="126"/>
      <c r="IKY19" s="126"/>
      <c r="IKZ19" s="126"/>
      <c r="ILA19" s="126"/>
      <c r="ILB19" s="126"/>
      <c r="ILC19" s="126"/>
      <c r="ILD19" s="126"/>
      <c r="ILE19" s="126"/>
      <c r="ILF19" s="126"/>
      <c r="ILG19" s="126"/>
      <c r="ILH19" s="126"/>
      <c r="ILI19" s="126"/>
      <c r="ILJ19" s="126"/>
      <c r="ILK19" s="126"/>
      <c r="ILL19" s="126"/>
      <c r="ILM19" s="126"/>
      <c r="ILN19" s="126"/>
      <c r="ILO19" s="126"/>
      <c r="ILP19" s="126"/>
      <c r="ILQ19" s="126"/>
      <c r="ILR19" s="126"/>
      <c r="ILS19" s="126"/>
      <c r="ILT19" s="126"/>
      <c r="ILU19" s="126"/>
      <c r="ILV19" s="126"/>
      <c r="ILW19" s="126"/>
      <c r="ILX19" s="126"/>
      <c r="ILY19" s="126"/>
      <c r="ILZ19" s="126"/>
      <c r="IMA19" s="126"/>
      <c r="IMB19" s="126"/>
      <c r="IMC19" s="126"/>
      <c r="IMD19" s="126"/>
      <c r="IME19" s="126"/>
      <c r="IMF19" s="126"/>
      <c r="IMG19" s="126"/>
      <c r="IMH19" s="126"/>
      <c r="IMI19" s="126"/>
      <c r="IMJ19" s="126"/>
      <c r="IMK19" s="126"/>
      <c r="IML19" s="126"/>
      <c r="IMM19" s="126"/>
      <c r="IMN19" s="126"/>
      <c r="IMO19" s="126"/>
      <c r="IMP19" s="126"/>
      <c r="IMQ19" s="126"/>
      <c r="IMR19" s="126"/>
      <c r="IMS19" s="126"/>
      <c r="IMT19" s="126"/>
      <c r="IMU19" s="126"/>
      <c r="IMV19" s="126"/>
      <c r="IMW19" s="126"/>
      <c r="IMX19" s="126"/>
      <c r="IMY19" s="126"/>
      <c r="IMZ19" s="126"/>
      <c r="INA19" s="126"/>
      <c r="INB19" s="126"/>
      <c r="INC19" s="126"/>
      <c r="IND19" s="126"/>
      <c r="INE19" s="126"/>
      <c r="INF19" s="126"/>
      <c r="ING19" s="126"/>
      <c r="INH19" s="126"/>
      <c r="INI19" s="126"/>
      <c r="INJ19" s="126"/>
      <c r="INK19" s="126"/>
      <c r="INL19" s="126"/>
      <c r="INM19" s="126"/>
      <c r="INN19" s="126"/>
      <c r="INO19" s="126"/>
      <c r="INP19" s="126"/>
      <c r="INQ19" s="126"/>
      <c r="INR19" s="126"/>
      <c r="INS19" s="126"/>
      <c r="INT19" s="126"/>
      <c r="INU19" s="126"/>
      <c r="INV19" s="126"/>
      <c r="INW19" s="126"/>
      <c r="INX19" s="126"/>
      <c r="INY19" s="126"/>
      <c r="INZ19" s="126"/>
      <c r="IOA19" s="126"/>
      <c r="IOB19" s="126"/>
      <c r="IOC19" s="126"/>
      <c r="IOD19" s="126"/>
      <c r="IOE19" s="126"/>
      <c r="IOF19" s="126"/>
      <c r="IOG19" s="126"/>
      <c r="IOH19" s="126"/>
      <c r="IOI19" s="126"/>
      <c r="IOJ19" s="126"/>
      <c r="IOK19" s="126"/>
      <c r="IOL19" s="126"/>
      <c r="IOM19" s="126"/>
      <c r="ION19" s="126"/>
      <c r="IOO19" s="126"/>
      <c r="IOP19" s="126"/>
      <c r="IOQ19" s="126"/>
      <c r="IOR19" s="126"/>
      <c r="IOS19" s="126"/>
      <c r="IOT19" s="126"/>
      <c r="IOU19" s="126"/>
      <c r="IOV19" s="126"/>
      <c r="IOW19" s="126"/>
      <c r="IOX19" s="126"/>
      <c r="IOY19" s="126"/>
      <c r="IOZ19" s="126"/>
      <c r="IPA19" s="126"/>
      <c r="IPB19" s="126"/>
      <c r="IPC19" s="126"/>
      <c r="IPD19" s="126"/>
      <c r="IPE19" s="126"/>
      <c r="IPF19" s="126"/>
      <c r="IPG19" s="126"/>
      <c r="IPH19" s="126"/>
      <c r="IPI19" s="126"/>
      <c r="IPJ19" s="126"/>
      <c r="IPK19" s="126"/>
      <c r="IPL19" s="126"/>
      <c r="IPM19" s="126"/>
      <c r="IPN19" s="126"/>
      <c r="IPO19" s="126"/>
      <c r="IPP19" s="126"/>
      <c r="IPQ19" s="126"/>
      <c r="IPR19" s="126"/>
      <c r="IPS19" s="126"/>
      <c r="IPT19" s="126"/>
      <c r="IPU19" s="126"/>
      <c r="IPV19" s="126"/>
      <c r="IPW19" s="126"/>
      <c r="IPX19" s="126"/>
      <c r="IPY19" s="126"/>
      <c r="IPZ19" s="126"/>
      <c r="IQA19" s="126"/>
      <c r="IQB19" s="126"/>
      <c r="IQC19" s="126"/>
      <c r="IQD19" s="126"/>
      <c r="IQE19" s="126"/>
      <c r="IQF19" s="126"/>
      <c r="IQG19" s="126"/>
      <c r="IQH19" s="126"/>
      <c r="IQI19" s="126"/>
      <c r="IQJ19" s="126"/>
      <c r="IQK19" s="126"/>
      <c r="IQL19" s="126"/>
      <c r="IQM19" s="126"/>
      <c r="IQN19" s="126"/>
      <c r="IQO19" s="126"/>
      <c r="IQP19" s="126"/>
      <c r="IQQ19" s="126"/>
      <c r="IQR19" s="126"/>
      <c r="IQS19" s="126"/>
      <c r="IQT19" s="126"/>
      <c r="IQU19" s="126"/>
      <c r="IQV19" s="126"/>
      <c r="IQW19" s="126"/>
      <c r="IQX19" s="126"/>
      <c r="IQY19" s="126"/>
      <c r="IQZ19" s="126"/>
      <c r="IRA19" s="126"/>
      <c r="IRB19" s="126"/>
      <c r="IRC19" s="126"/>
      <c r="IRD19" s="126"/>
      <c r="IRE19" s="126"/>
      <c r="IRF19" s="126"/>
      <c r="IRG19" s="126"/>
      <c r="IRH19" s="126"/>
      <c r="IRI19" s="126"/>
      <c r="IRJ19" s="126"/>
      <c r="IRK19" s="126"/>
      <c r="IRL19" s="126"/>
      <c r="IRM19" s="126"/>
      <c r="IRN19" s="126"/>
      <c r="IRO19" s="126"/>
      <c r="IRP19" s="126"/>
      <c r="IRQ19" s="126"/>
      <c r="IRR19" s="126"/>
      <c r="IRS19" s="126"/>
      <c r="IRT19" s="126"/>
      <c r="IRU19" s="126"/>
      <c r="IRV19" s="126"/>
      <c r="IRW19" s="126"/>
      <c r="IRX19" s="126"/>
      <c r="IRY19" s="126"/>
      <c r="IRZ19" s="126"/>
      <c r="ISA19" s="126"/>
      <c r="ISB19" s="126"/>
      <c r="ISC19" s="126"/>
      <c r="ISD19" s="126"/>
      <c r="ISE19" s="126"/>
      <c r="ISF19" s="126"/>
      <c r="ISG19" s="126"/>
      <c r="ISH19" s="126"/>
      <c r="ISI19" s="126"/>
      <c r="ISJ19" s="126"/>
      <c r="ISK19" s="126"/>
      <c r="ISL19" s="126"/>
      <c r="ISM19" s="126"/>
      <c r="ISN19" s="126"/>
      <c r="ISO19" s="126"/>
      <c r="ISP19" s="126"/>
      <c r="ISQ19" s="126"/>
      <c r="ISR19" s="126"/>
      <c r="ISS19" s="126"/>
      <c r="IST19" s="126"/>
      <c r="ISU19" s="126"/>
      <c r="ISV19" s="126"/>
      <c r="ISW19" s="126"/>
      <c r="ISX19" s="126"/>
      <c r="ISY19" s="126"/>
      <c r="ISZ19" s="126"/>
      <c r="ITA19" s="126"/>
      <c r="ITB19" s="126"/>
      <c r="ITC19" s="126"/>
      <c r="ITD19" s="126"/>
      <c r="ITE19" s="126"/>
      <c r="ITF19" s="126"/>
      <c r="ITG19" s="126"/>
      <c r="ITH19" s="126"/>
      <c r="ITI19" s="126"/>
      <c r="ITJ19" s="126"/>
      <c r="ITK19" s="126"/>
      <c r="ITL19" s="126"/>
      <c r="ITM19" s="126"/>
      <c r="ITN19" s="126"/>
      <c r="ITO19" s="126"/>
      <c r="ITP19" s="126"/>
      <c r="ITQ19" s="126"/>
      <c r="ITR19" s="126"/>
      <c r="ITS19" s="126"/>
      <c r="ITT19" s="126"/>
      <c r="ITU19" s="126"/>
      <c r="ITV19" s="126"/>
      <c r="ITW19" s="126"/>
      <c r="ITX19" s="126"/>
      <c r="ITY19" s="126"/>
      <c r="ITZ19" s="126"/>
      <c r="IUA19" s="126"/>
      <c r="IUB19" s="126"/>
      <c r="IUC19" s="126"/>
      <c r="IUD19" s="126"/>
      <c r="IUE19" s="126"/>
      <c r="IUF19" s="126"/>
      <c r="IUG19" s="126"/>
      <c r="IUH19" s="126"/>
      <c r="IUI19" s="126"/>
      <c r="IUJ19" s="126"/>
      <c r="IUK19" s="126"/>
      <c r="IUL19" s="126"/>
      <c r="IUM19" s="126"/>
      <c r="IUN19" s="126"/>
      <c r="IUO19" s="126"/>
      <c r="IUP19" s="126"/>
      <c r="IUQ19" s="126"/>
      <c r="IUR19" s="126"/>
      <c r="IUS19" s="126"/>
      <c r="IUT19" s="126"/>
      <c r="IUU19" s="126"/>
      <c r="IUV19" s="126"/>
      <c r="IUW19" s="126"/>
      <c r="IUX19" s="126"/>
      <c r="IUY19" s="126"/>
      <c r="IUZ19" s="126"/>
      <c r="IVA19" s="126"/>
      <c r="IVB19" s="126"/>
      <c r="IVC19" s="126"/>
      <c r="IVD19" s="126"/>
      <c r="IVE19" s="126"/>
      <c r="IVF19" s="126"/>
      <c r="IVG19" s="126"/>
      <c r="IVH19" s="126"/>
      <c r="IVI19" s="126"/>
      <c r="IVJ19" s="126"/>
      <c r="IVK19" s="126"/>
      <c r="IVL19" s="126"/>
      <c r="IVM19" s="126"/>
      <c r="IVN19" s="126"/>
      <c r="IVO19" s="126"/>
      <c r="IVP19" s="126"/>
      <c r="IVQ19" s="126"/>
      <c r="IVR19" s="126"/>
      <c r="IVS19" s="126"/>
      <c r="IVT19" s="126"/>
      <c r="IVU19" s="126"/>
      <c r="IVV19" s="126"/>
      <c r="IVW19" s="126"/>
      <c r="IVX19" s="126"/>
      <c r="IVY19" s="126"/>
      <c r="IVZ19" s="126"/>
      <c r="IWA19" s="126"/>
      <c r="IWB19" s="126"/>
      <c r="IWC19" s="126"/>
      <c r="IWD19" s="126"/>
      <c r="IWE19" s="126"/>
      <c r="IWF19" s="126"/>
      <c r="IWG19" s="126"/>
      <c r="IWH19" s="126"/>
      <c r="IWI19" s="126"/>
      <c r="IWJ19" s="126"/>
      <c r="IWK19" s="126"/>
      <c r="IWL19" s="126"/>
      <c r="IWM19" s="126"/>
      <c r="IWN19" s="126"/>
      <c r="IWO19" s="126"/>
      <c r="IWP19" s="126"/>
      <c r="IWQ19" s="126"/>
      <c r="IWR19" s="126"/>
      <c r="IWS19" s="126"/>
      <c r="IWT19" s="126"/>
      <c r="IWU19" s="126"/>
      <c r="IWV19" s="126"/>
      <c r="IWW19" s="126"/>
      <c r="IWX19" s="126"/>
      <c r="IWY19" s="126"/>
      <c r="IWZ19" s="126"/>
      <c r="IXA19" s="126"/>
      <c r="IXB19" s="126"/>
      <c r="IXC19" s="126"/>
      <c r="IXD19" s="126"/>
      <c r="IXE19" s="126"/>
      <c r="IXF19" s="126"/>
      <c r="IXG19" s="126"/>
      <c r="IXH19" s="126"/>
      <c r="IXI19" s="126"/>
      <c r="IXJ19" s="126"/>
      <c r="IXK19" s="126"/>
      <c r="IXL19" s="126"/>
      <c r="IXM19" s="126"/>
      <c r="IXN19" s="126"/>
      <c r="IXO19" s="126"/>
      <c r="IXP19" s="126"/>
      <c r="IXQ19" s="126"/>
      <c r="IXR19" s="126"/>
      <c r="IXS19" s="126"/>
      <c r="IXT19" s="126"/>
      <c r="IXU19" s="126"/>
      <c r="IXV19" s="126"/>
      <c r="IXW19" s="126"/>
      <c r="IXX19" s="126"/>
      <c r="IXY19" s="126"/>
      <c r="IXZ19" s="126"/>
      <c r="IYA19" s="126"/>
      <c r="IYB19" s="126"/>
      <c r="IYC19" s="126"/>
      <c r="IYD19" s="126"/>
      <c r="IYE19" s="126"/>
      <c r="IYF19" s="126"/>
      <c r="IYG19" s="126"/>
      <c r="IYH19" s="126"/>
      <c r="IYI19" s="126"/>
      <c r="IYJ19" s="126"/>
      <c r="IYK19" s="126"/>
      <c r="IYL19" s="126"/>
      <c r="IYM19" s="126"/>
      <c r="IYN19" s="126"/>
      <c r="IYO19" s="126"/>
      <c r="IYP19" s="126"/>
      <c r="IYQ19" s="126"/>
      <c r="IYR19" s="126"/>
      <c r="IYS19" s="126"/>
      <c r="IYT19" s="126"/>
      <c r="IYU19" s="126"/>
      <c r="IYV19" s="126"/>
      <c r="IYW19" s="126"/>
      <c r="IYX19" s="126"/>
      <c r="IYY19" s="126"/>
      <c r="IYZ19" s="126"/>
      <c r="IZA19" s="126"/>
      <c r="IZB19" s="126"/>
      <c r="IZC19" s="126"/>
      <c r="IZD19" s="126"/>
      <c r="IZE19" s="126"/>
      <c r="IZF19" s="126"/>
      <c r="IZG19" s="126"/>
      <c r="IZH19" s="126"/>
      <c r="IZI19" s="126"/>
      <c r="IZJ19" s="126"/>
      <c r="IZK19" s="126"/>
      <c r="IZL19" s="126"/>
      <c r="IZM19" s="126"/>
      <c r="IZN19" s="126"/>
      <c r="IZO19" s="126"/>
      <c r="IZP19" s="126"/>
      <c r="IZQ19" s="126"/>
      <c r="IZR19" s="126"/>
      <c r="IZS19" s="126"/>
      <c r="IZT19" s="126"/>
      <c r="IZU19" s="126"/>
      <c r="IZV19" s="126"/>
      <c r="IZW19" s="126"/>
      <c r="IZX19" s="126"/>
      <c r="IZY19" s="126"/>
      <c r="IZZ19" s="126"/>
      <c r="JAA19" s="126"/>
      <c r="JAB19" s="126"/>
      <c r="JAC19" s="126"/>
      <c r="JAD19" s="126"/>
      <c r="JAE19" s="126"/>
      <c r="JAF19" s="126"/>
      <c r="JAG19" s="126"/>
      <c r="JAH19" s="126"/>
      <c r="JAI19" s="126"/>
      <c r="JAJ19" s="126"/>
      <c r="JAK19" s="126"/>
      <c r="JAL19" s="126"/>
      <c r="JAM19" s="126"/>
      <c r="JAN19" s="126"/>
      <c r="JAO19" s="126"/>
      <c r="JAP19" s="126"/>
      <c r="JAQ19" s="126"/>
      <c r="JAR19" s="126"/>
      <c r="JAS19" s="126"/>
      <c r="JAT19" s="126"/>
      <c r="JAU19" s="126"/>
      <c r="JAV19" s="126"/>
      <c r="JAW19" s="126"/>
      <c r="JAX19" s="126"/>
      <c r="JAY19" s="126"/>
      <c r="JAZ19" s="126"/>
      <c r="JBA19" s="126"/>
      <c r="JBB19" s="126"/>
      <c r="JBC19" s="126"/>
      <c r="JBD19" s="126"/>
      <c r="JBE19" s="126"/>
      <c r="JBF19" s="126"/>
      <c r="JBG19" s="126"/>
      <c r="JBH19" s="126"/>
      <c r="JBI19" s="126"/>
      <c r="JBJ19" s="126"/>
      <c r="JBK19" s="126"/>
      <c r="JBL19" s="126"/>
      <c r="JBM19" s="126"/>
      <c r="JBN19" s="126"/>
      <c r="JBO19" s="126"/>
      <c r="JBP19" s="126"/>
      <c r="JBQ19" s="126"/>
      <c r="JBR19" s="126"/>
      <c r="JBS19" s="126"/>
      <c r="JBT19" s="126"/>
      <c r="JBU19" s="126"/>
      <c r="JBV19" s="126"/>
      <c r="JBW19" s="126"/>
      <c r="JBX19" s="126"/>
      <c r="JBY19" s="126"/>
      <c r="JBZ19" s="126"/>
      <c r="JCA19" s="126"/>
      <c r="JCB19" s="126"/>
      <c r="JCC19" s="126"/>
      <c r="JCD19" s="126"/>
      <c r="JCE19" s="126"/>
      <c r="JCF19" s="126"/>
      <c r="JCG19" s="126"/>
      <c r="JCH19" s="126"/>
      <c r="JCI19" s="126"/>
      <c r="JCJ19" s="126"/>
      <c r="JCK19" s="126"/>
      <c r="JCL19" s="126"/>
      <c r="JCM19" s="126"/>
      <c r="JCN19" s="126"/>
      <c r="JCO19" s="126"/>
      <c r="JCP19" s="126"/>
      <c r="JCQ19" s="126"/>
      <c r="JCR19" s="126"/>
      <c r="JCS19" s="126"/>
      <c r="JCT19" s="126"/>
      <c r="JCU19" s="126"/>
      <c r="JCV19" s="126"/>
      <c r="JCW19" s="126"/>
      <c r="JCX19" s="126"/>
      <c r="JCY19" s="126"/>
      <c r="JCZ19" s="126"/>
      <c r="JDA19" s="126"/>
      <c r="JDB19" s="126"/>
      <c r="JDC19" s="126"/>
      <c r="JDD19" s="126"/>
      <c r="JDE19" s="126"/>
      <c r="JDF19" s="126"/>
      <c r="JDG19" s="126"/>
      <c r="JDH19" s="126"/>
      <c r="JDI19" s="126"/>
      <c r="JDJ19" s="126"/>
      <c r="JDK19" s="126"/>
      <c r="JDL19" s="126"/>
      <c r="JDM19" s="126"/>
      <c r="JDN19" s="126"/>
      <c r="JDO19" s="126"/>
      <c r="JDP19" s="126"/>
      <c r="JDQ19" s="126"/>
      <c r="JDR19" s="126"/>
      <c r="JDS19" s="126"/>
      <c r="JDT19" s="126"/>
      <c r="JDU19" s="126"/>
      <c r="JDV19" s="126"/>
      <c r="JDW19" s="126"/>
      <c r="JDX19" s="126"/>
      <c r="JDY19" s="126"/>
      <c r="JDZ19" s="126"/>
      <c r="JEA19" s="126"/>
      <c r="JEB19" s="126"/>
      <c r="JEC19" s="126"/>
      <c r="JED19" s="126"/>
      <c r="JEE19" s="126"/>
      <c r="JEF19" s="126"/>
      <c r="JEG19" s="126"/>
      <c r="JEH19" s="126"/>
      <c r="JEI19" s="126"/>
      <c r="JEJ19" s="126"/>
      <c r="JEK19" s="126"/>
      <c r="JEL19" s="126"/>
      <c r="JEM19" s="126"/>
      <c r="JEN19" s="126"/>
      <c r="JEO19" s="126"/>
      <c r="JEP19" s="126"/>
      <c r="JEQ19" s="126"/>
      <c r="JER19" s="126"/>
      <c r="JES19" s="126"/>
      <c r="JET19" s="126"/>
      <c r="JEU19" s="126"/>
      <c r="JEV19" s="126"/>
      <c r="JEW19" s="126"/>
      <c r="JEX19" s="126"/>
      <c r="JEY19" s="126"/>
      <c r="JEZ19" s="126"/>
      <c r="JFA19" s="126"/>
      <c r="JFB19" s="126"/>
      <c r="JFC19" s="126"/>
      <c r="JFD19" s="126"/>
      <c r="JFE19" s="126"/>
      <c r="JFF19" s="126"/>
      <c r="JFG19" s="126"/>
      <c r="JFH19" s="126"/>
      <c r="JFI19" s="126"/>
      <c r="JFJ19" s="126"/>
      <c r="JFK19" s="126"/>
      <c r="JFL19" s="126"/>
      <c r="JFM19" s="126"/>
      <c r="JFN19" s="126"/>
      <c r="JFO19" s="126"/>
      <c r="JFP19" s="126"/>
      <c r="JFQ19" s="126"/>
      <c r="JFR19" s="126"/>
      <c r="JFS19" s="126"/>
      <c r="JFT19" s="126"/>
      <c r="JFU19" s="126"/>
      <c r="JFV19" s="126"/>
      <c r="JFW19" s="126"/>
      <c r="JFX19" s="126"/>
      <c r="JFY19" s="126"/>
      <c r="JFZ19" s="126"/>
      <c r="JGA19" s="126"/>
      <c r="JGB19" s="126"/>
      <c r="JGC19" s="126"/>
      <c r="JGD19" s="126"/>
      <c r="JGE19" s="126"/>
      <c r="JGF19" s="126"/>
      <c r="JGG19" s="126"/>
      <c r="JGH19" s="126"/>
      <c r="JGI19" s="126"/>
      <c r="JGJ19" s="126"/>
      <c r="JGK19" s="126"/>
      <c r="JGL19" s="126"/>
      <c r="JGM19" s="126"/>
      <c r="JGN19" s="126"/>
      <c r="JGO19" s="126"/>
      <c r="JGP19" s="126"/>
      <c r="JGQ19" s="126"/>
      <c r="JGR19" s="126"/>
      <c r="JGS19" s="126"/>
      <c r="JGT19" s="126"/>
      <c r="JGU19" s="126"/>
      <c r="JGV19" s="126"/>
      <c r="JGW19" s="126"/>
      <c r="JGX19" s="126"/>
      <c r="JGY19" s="126"/>
      <c r="JGZ19" s="126"/>
      <c r="JHA19" s="126"/>
      <c r="JHB19" s="126"/>
      <c r="JHC19" s="126"/>
      <c r="JHD19" s="126"/>
      <c r="JHE19" s="126"/>
      <c r="JHF19" s="126"/>
      <c r="JHG19" s="126"/>
      <c r="JHH19" s="126"/>
      <c r="JHI19" s="126"/>
      <c r="JHJ19" s="126"/>
      <c r="JHK19" s="126"/>
      <c r="JHL19" s="126"/>
      <c r="JHM19" s="126"/>
      <c r="JHN19" s="126"/>
      <c r="JHO19" s="126"/>
      <c r="JHP19" s="126"/>
      <c r="JHQ19" s="126"/>
      <c r="JHR19" s="126"/>
      <c r="JHS19" s="126"/>
      <c r="JHT19" s="126"/>
      <c r="JHU19" s="126"/>
      <c r="JHV19" s="126"/>
      <c r="JHW19" s="126"/>
      <c r="JHX19" s="126"/>
      <c r="JHY19" s="126"/>
      <c r="JHZ19" s="126"/>
      <c r="JIA19" s="126"/>
      <c r="JIB19" s="126"/>
      <c r="JIC19" s="126"/>
      <c r="JID19" s="126"/>
      <c r="JIE19" s="126"/>
      <c r="JIF19" s="126"/>
      <c r="JIG19" s="126"/>
      <c r="JIH19" s="126"/>
      <c r="JII19" s="126"/>
      <c r="JIJ19" s="126"/>
      <c r="JIK19" s="126"/>
      <c r="JIL19" s="126"/>
      <c r="JIM19" s="126"/>
      <c r="JIN19" s="126"/>
      <c r="JIO19" s="126"/>
      <c r="JIP19" s="126"/>
      <c r="JIQ19" s="126"/>
      <c r="JIR19" s="126"/>
      <c r="JIS19" s="126"/>
      <c r="JIT19" s="126"/>
      <c r="JIU19" s="126"/>
      <c r="JIV19" s="126"/>
      <c r="JIW19" s="126"/>
      <c r="JIX19" s="126"/>
      <c r="JIY19" s="126"/>
      <c r="JIZ19" s="126"/>
      <c r="JJA19" s="126"/>
      <c r="JJB19" s="126"/>
      <c r="JJC19" s="126"/>
      <c r="JJD19" s="126"/>
      <c r="JJE19" s="126"/>
      <c r="JJF19" s="126"/>
      <c r="JJG19" s="126"/>
      <c r="JJH19" s="126"/>
      <c r="JJI19" s="126"/>
      <c r="JJJ19" s="126"/>
      <c r="JJK19" s="126"/>
      <c r="JJL19" s="126"/>
      <c r="JJM19" s="126"/>
      <c r="JJN19" s="126"/>
      <c r="JJO19" s="126"/>
      <c r="JJP19" s="126"/>
      <c r="JJQ19" s="126"/>
      <c r="JJR19" s="126"/>
      <c r="JJS19" s="126"/>
      <c r="JJT19" s="126"/>
      <c r="JJU19" s="126"/>
      <c r="JJV19" s="126"/>
      <c r="JJW19" s="126"/>
      <c r="JJX19" s="126"/>
      <c r="JJY19" s="126"/>
      <c r="JJZ19" s="126"/>
      <c r="JKA19" s="126"/>
      <c r="JKB19" s="126"/>
      <c r="JKC19" s="126"/>
      <c r="JKD19" s="126"/>
      <c r="JKE19" s="126"/>
      <c r="JKF19" s="126"/>
      <c r="JKG19" s="126"/>
      <c r="JKH19" s="126"/>
      <c r="JKI19" s="126"/>
      <c r="JKJ19" s="126"/>
      <c r="JKK19" s="126"/>
      <c r="JKL19" s="126"/>
      <c r="JKM19" s="126"/>
      <c r="JKN19" s="126"/>
      <c r="JKO19" s="126"/>
      <c r="JKP19" s="126"/>
      <c r="JKQ19" s="126"/>
      <c r="JKR19" s="126"/>
      <c r="JKS19" s="126"/>
      <c r="JKT19" s="126"/>
      <c r="JKU19" s="126"/>
      <c r="JKV19" s="126"/>
      <c r="JKW19" s="126"/>
      <c r="JKX19" s="126"/>
      <c r="JKY19" s="126"/>
      <c r="JKZ19" s="126"/>
      <c r="JLA19" s="126"/>
      <c r="JLB19" s="126"/>
      <c r="JLC19" s="126"/>
      <c r="JLD19" s="126"/>
      <c r="JLE19" s="126"/>
      <c r="JLF19" s="126"/>
      <c r="JLG19" s="126"/>
      <c r="JLH19" s="126"/>
      <c r="JLI19" s="126"/>
      <c r="JLJ19" s="126"/>
      <c r="JLK19" s="126"/>
      <c r="JLL19" s="126"/>
      <c r="JLM19" s="126"/>
      <c r="JLN19" s="126"/>
      <c r="JLO19" s="126"/>
      <c r="JLP19" s="126"/>
      <c r="JLQ19" s="126"/>
      <c r="JLR19" s="126"/>
      <c r="JLS19" s="126"/>
      <c r="JLT19" s="126"/>
      <c r="JLU19" s="126"/>
      <c r="JLV19" s="126"/>
      <c r="JLW19" s="126"/>
      <c r="JLX19" s="126"/>
      <c r="JLY19" s="126"/>
      <c r="JLZ19" s="126"/>
      <c r="JMA19" s="126"/>
      <c r="JMB19" s="126"/>
      <c r="JMC19" s="126"/>
      <c r="JMD19" s="126"/>
      <c r="JME19" s="126"/>
      <c r="JMF19" s="126"/>
      <c r="JMG19" s="126"/>
      <c r="JMH19" s="126"/>
      <c r="JMI19" s="126"/>
      <c r="JMJ19" s="126"/>
      <c r="JMK19" s="126"/>
      <c r="JML19" s="126"/>
      <c r="JMM19" s="126"/>
      <c r="JMN19" s="126"/>
      <c r="JMO19" s="126"/>
      <c r="JMP19" s="126"/>
      <c r="JMQ19" s="126"/>
      <c r="JMR19" s="126"/>
      <c r="JMS19" s="126"/>
      <c r="JMT19" s="126"/>
      <c r="JMU19" s="126"/>
      <c r="JMV19" s="126"/>
      <c r="JMW19" s="126"/>
      <c r="JMX19" s="126"/>
      <c r="JMY19" s="126"/>
      <c r="JMZ19" s="126"/>
      <c r="JNA19" s="126"/>
      <c r="JNB19" s="126"/>
      <c r="JNC19" s="126"/>
      <c r="JND19" s="126"/>
      <c r="JNE19" s="126"/>
      <c r="JNF19" s="126"/>
      <c r="JNG19" s="126"/>
      <c r="JNH19" s="126"/>
      <c r="JNI19" s="126"/>
      <c r="JNJ19" s="126"/>
      <c r="JNK19" s="126"/>
      <c r="JNL19" s="126"/>
      <c r="JNM19" s="126"/>
      <c r="JNN19" s="126"/>
      <c r="JNO19" s="126"/>
      <c r="JNP19" s="126"/>
      <c r="JNQ19" s="126"/>
      <c r="JNR19" s="126"/>
      <c r="JNS19" s="126"/>
      <c r="JNT19" s="126"/>
      <c r="JNU19" s="126"/>
      <c r="JNV19" s="126"/>
      <c r="JNW19" s="126"/>
      <c r="JNX19" s="126"/>
      <c r="JNY19" s="126"/>
      <c r="JNZ19" s="126"/>
      <c r="JOA19" s="126"/>
      <c r="JOB19" s="126"/>
      <c r="JOC19" s="126"/>
      <c r="JOD19" s="126"/>
      <c r="JOE19" s="126"/>
      <c r="JOF19" s="126"/>
      <c r="JOG19" s="126"/>
      <c r="JOH19" s="126"/>
      <c r="JOI19" s="126"/>
      <c r="JOJ19" s="126"/>
      <c r="JOK19" s="126"/>
      <c r="JOL19" s="126"/>
      <c r="JOM19" s="126"/>
      <c r="JON19" s="126"/>
      <c r="JOO19" s="126"/>
      <c r="JOP19" s="126"/>
      <c r="JOQ19" s="126"/>
      <c r="JOR19" s="126"/>
      <c r="JOS19" s="126"/>
      <c r="JOT19" s="126"/>
      <c r="JOU19" s="126"/>
      <c r="JOV19" s="126"/>
      <c r="JOW19" s="126"/>
      <c r="JOX19" s="126"/>
      <c r="JOY19" s="126"/>
      <c r="JOZ19" s="126"/>
      <c r="JPA19" s="126"/>
      <c r="JPB19" s="126"/>
      <c r="JPC19" s="126"/>
      <c r="JPD19" s="126"/>
      <c r="JPE19" s="126"/>
      <c r="JPF19" s="126"/>
      <c r="JPG19" s="126"/>
      <c r="JPH19" s="126"/>
      <c r="JPI19" s="126"/>
      <c r="JPJ19" s="126"/>
      <c r="JPK19" s="126"/>
      <c r="JPL19" s="126"/>
      <c r="JPM19" s="126"/>
      <c r="JPN19" s="126"/>
      <c r="JPO19" s="126"/>
      <c r="JPP19" s="126"/>
      <c r="JPQ19" s="126"/>
      <c r="JPR19" s="126"/>
      <c r="JPS19" s="126"/>
      <c r="JPT19" s="126"/>
      <c r="JPU19" s="126"/>
      <c r="JPV19" s="126"/>
      <c r="JPW19" s="126"/>
      <c r="JPX19" s="126"/>
      <c r="JPY19" s="126"/>
      <c r="JPZ19" s="126"/>
      <c r="JQA19" s="126"/>
      <c r="JQB19" s="126"/>
      <c r="JQC19" s="126"/>
      <c r="JQD19" s="126"/>
      <c r="JQE19" s="126"/>
      <c r="JQF19" s="126"/>
      <c r="JQG19" s="126"/>
      <c r="JQH19" s="126"/>
      <c r="JQI19" s="126"/>
      <c r="JQJ19" s="126"/>
      <c r="JQK19" s="126"/>
      <c r="JQL19" s="126"/>
      <c r="JQM19" s="126"/>
      <c r="JQN19" s="126"/>
      <c r="JQO19" s="126"/>
      <c r="JQP19" s="126"/>
      <c r="JQQ19" s="126"/>
      <c r="JQR19" s="126"/>
      <c r="JQS19" s="126"/>
      <c r="JQT19" s="126"/>
      <c r="JQU19" s="126"/>
      <c r="JQV19" s="126"/>
      <c r="JQW19" s="126"/>
      <c r="JQX19" s="126"/>
      <c r="JQY19" s="126"/>
      <c r="JQZ19" s="126"/>
      <c r="JRA19" s="126"/>
      <c r="JRB19" s="126"/>
      <c r="JRC19" s="126"/>
      <c r="JRD19" s="126"/>
      <c r="JRE19" s="126"/>
      <c r="JRF19" s="126"/>
      <c r="JRG19" s="126"/>
      <c r="JRH19" s="126"/>
      <c r="JRI19" s="126"/>
      <c r="JRJ19" s="126"/>
      <c r="JRK19" s="126"/>
      <c r="JRL19" s="126"/>
      <c r="JRM19" s="126"/>
      <c r="JRN19" s="126"/>
      <c r="JRO19" s="126"/>
      <c r="JRP19" s="126"/>
      <c r="JRQ19" s="126"/>
      <c r="JRR19" s="126"/>
      <c r="JRS19" s="126"/>
      <c r="JRT19" s="126"/>
      <c r="JRU19" s="126"/>
      <c r="JRV19" s="126"/>
      <c r="JRW19" s="126"/>
      <c r="JRX19" s="126"/>
      <c r="JRY19" s="126"/>
      <c r="JRZ19" s="126"/>
      <c r="JSA19" s="126"/>
      <c r="JSB19" s="126"/>
      <c r="JSC19" s="126"/>
      <c r="JSD19" s="126"/>
      <c r="JSE19" s="126"/>
      <c r="JSF19" s="126"/>
      <c r="JSG19" s="126"/>
      <c r="JSH19" s="126"/>
      <c r="JSI19" s="126"/>
      <c r="JSJ19" s="126"/>
      <c r="JSK19" s="126"/>
      <c r="JSL19" s="126"/>
      <c r="JSM19" s="126"/>
      <c r="JSN19" s="126"/>
      <c r="JSO19" s="126"/>
      <c r="JSP19" s="126"/>
      <c r="JSQ19" s="126"/>
      <c r="JSR19" s="126"/>
      <c r="JSS19" s="126"/>
      <c r="JST19" s="126"/>
      <c r="JSU19" s="126"/>
      <c r="JSV19" s="126"/>
      <c r="JSW19" s="126"/>
      <c r="JSX19" s="126"/>
      <c r="JSY19" s="126"/>
      <c r="JSZ19" s="126"/>
      <c r="JTA19" s="126"/>
      <c r="JTB19" s="126"/>
      <c r="JTC19" s="126"/>
      <c r="JTD19" s="126"/>
      <c r="JTE19" s="126"/>
      <c r="JTF19" s="126"/>
      <c r="JTG19" s="126"/>
      <c r="JTH19" s="126"/>
      <c r="JTI19" s="126"/>
      <c r="JTJ19" s="126"/>
      <c r="JTK19" s="126"/>
      <c r="JTL19" s="126"/>
      <c r="JTM19" s="126"/>
      <c r="JTN19" s="126"/>
      <c r="JTO19" s="126"/>
      <c r="JTP19" s="126"/>
      <c r="JTQ19" s="126"/>
      <c r="JTR19" s="126"/>
      <c r="JTS19" s="126"/>
      <c r="JTT19" s="126"/>
      <c r="JTU19" s="126"/>
      <c r="JTV19" s="126"/>
      <c r="JTW19" s="126"/>
      <c r="JTX19" s="126"/>
      <c r="JTY19" s="126"/>
      <c r="JTZ19" s="126"/>
      <c r="JUA19" s="126"/>
      <c r="JUB19" s="126"/>
      <c r="JUC19" s="126"/>
      <c r="JUD19" s="126"/>
      <c r="JUE19" s="126"/>
      <c r="JUF19" s="126"/>
      <c r="JUG19" s="126"/>
      <c r="JUH19" s="126"/>
      <c r="JUI19" s="126"/>
      <c r="JUJ19" s="126"/>
      <c r="JUK19" s="126"/>
      <c r="JUL19" s="126"/>
      <c r="JUM19" s="126"/>
      <c r="JUN19" s="126"/>
      <c r="JUO19" s="126"/>
      <c r="JUP19" s="126"/>
      <c r="JUQ19" s="126"/>
      <c r="JUR19" s="126"/>
      <c r="JUS19" s="126"/>
      <c r="JUT19" s="126"/>
      <c r="JUU19" s="126"/>
      <c r="JUV19" s="126"/>
      <c r="JUW19" s="126"/>
      <c r="JUX19" s="126"/>
      <c r="JUY19" s="126"/>
      <c r="JUZ19" s="126"/>
      <c r="JVA19" s="126"/>
      <c r="JVB19" s="126"/>
      <c r="JVC19" s="126"/>
      <c r="JVD19" s="126"/>
      <c r="JVE19" s="126"/>
      <c r="JVF19" s="126"/>
      <c r="JVG19" s="126"/>
      <c r="JVH19" s="126"/>
      <c r="JVI19" s="126"/>
      <c r="JVJ19" s="126"/>
      <c r="JVK19" s="126"/>
      <c r="JVL19" s="126"/>
      <c r="JVM19" s="126"/>
      <c r="JVN19" s="126"/>
      <c r="JVO19" s="126"/>
      <c r="JVP19" s="126"/>
      <c r="JVQ19" s="126"/>
      <c r="JVR19" s="126"/>
      <c r="JVS19" s="126"/>
      <c r="JVT19" s="126"/>
      <c r="JVU19" s="126"/>
      <c r="JVV19" s="126"/>
      <c r="JVW19" s="126"/>
      <c r="JVX19" s="126"/>
      <c r="JVY19" s="126"/>
      <c r="JVZ19" s="126"/>
      <c r="JWA19" s="126"/>
      <c r="JWB19" s="126"/>
      <c r="JWC19" s="126"/>
      <c r="JWD19" s="126"/>
      <c r="JWE19" s="126"/>
      <c r="JWF19" s="126"/>
      <c r="JWG19" s="126"/>
      <c r="JWH19" s="126"/>
      <c r="JWI19" s="126"/>
      <c r="JWJ19" s="126"/>
      <c r="JWK19" s="126"/>
      <c r="JWL19" s="126"/>
      <c r="JWM19" s="126"/>
      <c r="JWN19" s="126"/>
      <c r="JWO19" s="126"/>
      <c r="JWP19" s="126"/>
      <c r="JWQ19" s="126"/>
      <c r="JWR19" s="126"/>
      <c r="JWS19" s="126"/>
      <c r="JWT19" s="126"/>
      <c r="JWU19" s="126"/>
      <c r="JWV19" s="126"/>
      <c r="JWW19" s="126"/>
      <c r="JWX19" s="126"/>
      <c r="JWY19" s="126"/>
      <c r="JWZ19" s="126"/>
      <c r="JXA19" s="126"/>
      <c r="JXB19" s="126"/>
      <c r="JXC19" s="126"/>
      <c r="JXD19" s="126"/>
      <c r="JXE19" s="126"/>
      <c r="JXF19" s="126"/>
      <c r="JXG19" s="126"/>
      <c r="JXH19" s="126"/>
      <c r="JXI19" s="126"/>
      <c r="JXJ19" s="126"/>
      <c r="JXK19" s="126"/>
      <c r="JXL19" s="126"/>
      <c r="JXM19" s="126"/>
      <c r="JXN19" s="126"/>
      <c r="JXO19" s="126"/>
      <c r="JXP19" s="126"/>
      <c r="JXQ19" s="126"/>
      <c r="JXR19" s="126"/>
      <c r="JXS19" s="126"/>
      <c r="JXT19" s="126"/>
      <c r="JXU19" s="126"/>
      <c r="JXV19" s="126"/>
      <c r="JXW19" s="126"/>
      <c r="JXX19" s="126"/>
      <c r="JXY19" s="126"/>
      <c r="JXZ19" s="126"/>
      <c r="JYA19" s="126"/>
      <c r="JYB19" s="126"/>
      <c r="JYC19" s="126"/>
      <c r="JYD19" s="126"/>
      <c r="JYE19" s="126"/>
      <c r="JYF19" s="126"/>
      <c r="JYG19" s="126"/>
      <c r="JYH19" s="126"/>
      <c r="JYI19" s="126"/>
      <c r="JYJ19" s="126"/>
      <c r="JYK19" s="126"/>
      <c r="JYL19" s="126"/>
      <c r="JYM19" s="126"/>
      <c r="JYN19" s="126"/>
      <c r="JYO19" s="126"/>
      <c r="JYP19" s="126"/>
      <c r="JYQ19" s="126"/>
      <c r="JYR19" s="126"/>
      <c r="JYS19" s="126"/>
      <c r="JYT19" s="126"/>
      <c r="JYU19" s="126"/>
      <c r="JYV19" s="126"/>
      <c r="JYW19" s="126"/>
      <c r="JYX19" s="126"/>
      <c r="JYY19" s="126"/>
      <c r="JYZ19" s="126"/>
      <c r="JZA19" s="126"/>
      <c r="JZB19" s="126"/>
      <c r="JZC19" s="126"/>
      <c r="JZD19" s="126"/>
      <c r="JZE19" s="126"/>
      <c r="JZF19" s="126"/>
      <c r="JZG19" s="126"/>
      <c r="JZH19" s="126"/>
      <c r="JZI19" s="126"/>
      <c r="JZJ19" s="126"/>
      <c r="JZK19" s="126"/>
      <c r="JZL19" s="126"/>
      <c r="JZM19" s="126"/>
      <c r="JZN19" s="126"/>
      <c r="JZO19" s="126"/>
      <c r="JZP19" s="126"/>
      <c r="JZQ19" s="126"/>
      <c r="JZR19" s="126"/>
      <c r="JZS19" s="126"/>
      <c r="JZT19" s="126"/>
      <c r="JZU19" s="126"/>
      <c r="JZV19" s="126"/>
      <c r="JZW19" s="126"/>
      <c r="JZX19" s="126"/>
      <c r="JZY19" s="126"/>
      <c r="JZZ19" s="126"/>
      <c r="KAA19" s="126"/>
      <c r="KAB19" s="126"/>
      <c r="KAC19" s="126"/>
      <c r="KAD19" s="126"/>
      <c r="KAE19" s="126"/>
      <c r="KAF19" s="126"/>
      <c r="KAG19" s="126"/>
      <c r="KAH19" s="126"/>
      <c r="KAI19" s="126"/>
      <c r="KAJ19" s="126"/>
      <c r="KAK19" s="126"/>
      <c r="KAL19" s="126"/>
      <c r="KAM19" s="126"/>
      <c r="KAN19" s="126"/>
      <c r="KAO19" s="126"/>
      <c r="KAP19" s="126"/>
      <c r="KAQ19" s="126"/>
      <c r="KAR19" s="126"/>
      <c r="KAS19" s="126"/>
      <c r="KAT19" s="126"/>
      <c r="KAU19" s="126"/>
      <c r="KAV19" s="126"/>
      <c r="KAW19" s="126"/>
      <c r="KAX19" s="126"/>
      <c r="KAY19" s="126"/>
      <c r="KAZ19" s="126"/>
      <c r="KBA19" s="126"/>
      <c r="KBB19" s="126"/>
      <c r="KBC19" s="126"/>
      <c r="KBD19" s="126"/>
      <c r="KBE19" s="126"/>
      <c r="KBF19" s="126"/>
      <c r="KBG19" s="126"/>
      <c r="KBH19" s="126"/>
      <c r="KBI19" s="126"/>
      <c r="KBJ19" s="126"/>
      <c r="KBK19" s="126"/>
      <c r="KBL19" s="126"/>
      <c r="KBM19" s="126"/>
      <c r="KBN19" s="126"/>
      <c r="KBO19" s="126"/>
      <c r="KBP19" s="126"/>
      <c r="KBQ19" s="126"/>
      <c r="KBR19" s="126"/>
      <c r="KBS19" s="126"/>
      <c r="KBT19" s="126"/>
      <c r="KBU19" s="126"/>
      <c r="KBV19" s="126"/>
      <c r="KBW19" s="126"/>
      <c r="KBX19" s="126"/>
      <c r="KBY19" s="126"/>
      <c r="KBZ19" s="126"/>
      <c r="KCA19" s="126"/>
      <c r="KCB19" s="126"/>
      <c r="KCC19" s="126"/>
      <c r="KCD19" s="126"/>
      <c r="KCE19" s="126"/>
      <c r="KCF19" s="126"/>
      <c r="KCG19" s="126"/>
      <c r="KCH19" s="126"/>
      <c r="KCI19" s="126"/>
      <c r="KCJ19" s="126"/>
      <c r="KCK19" s="126"/>
      <c r="KCL19" s="126"/>
      <c r="KCM19" s="126"/>
      <c r="KCN19" s="126"/>
      <c r="KCO19" s="126"/>
      <c r="KCP19" s="126"/>
      <c r="KCQ19" s="126"/>
      <c r="KCR19" s="126"/>
      <c r="KCS19" s="126"/>
      <c r="KCT19" s="126"/>
      <c r="KCU19" s="126"/>
      <c r="KCV19" s="126"/>
      <c r="KCW19" s="126"/>
      <c r="KCX19" s="126"/>
      <c r="KCY19" s="126"/>
      <c r="KCZ19" s="126"/>
      <c r="KDA19" s="126"/>
      <c r="KDB19" s="126"/>
      <c r="KDC19" s="126"/>
      <c r="KDD19" s="126"/>
      <c r="KDE19" s="126"/>
      <c r="KDF19" s="126"/>
      <c r="KDG19" s="126"/>
      <c r="KDH19" s="126"/>
      <c r="KDI19" s="126"/>
      <c r="KDJ19" s="126"/>
      <c r="KDK19" s="126"/>
      <c r="KDL19" s="126"/>
      <c r="KDM19" s="126"/>
      <c r="KDN19" s="126"/>
      <c r="KDO19" s="126"/>
      <c r="KDP19" s="126"/>
      <c r="KDQ19" s="126"/>
      <c r="KDR19" s="126"/>
      <c r="KDS19" s="126"/>
      <c r="KDT19" s="126"/>
      <c r="KDU19" s="126"/>
      <c r="KDV19" s="126"/>
      <c r="KDW19" s="126"/>
      <c r="KDX19" s="126"/>
      <c r="KDY19" s="126"/>
      <c r="KDZ19" s="126"/>
      <c r="KEA19" s="126"/>
      <c r="KEB19" s="126"/>
      <c r="KEC19" s="126"/>
      <c r="KED19" s="126"/>
      <c r="KEE19" s="126"/>
      <c r="KEF19" s="126"/>
      <c r="KEG19" s="126"/>
      <c r="KEH19" s="126"/>
      <c r="KEI19" s="126"/>
      <c r="KEJ19" s="126"/>
      <c r="KEK19" s="126"/>
      <c r="KEL19" s="126"/>
      <c r="KEM19" s="126"/>
      <c r="KEN19" s="126"/>
      <c r="KEO19" s="126"/>
      <c r="KEP19" s="126"/>
      <c r="KEQ19" s="126"/>
      <c r="KER19" s="126"/>
      <c r="KES19" s="126"/>
      <c r="KET19" s="126"/>
      <c r="KEU19" s="126"/>
      <c r="KEV19" s="126"/>
      <c r="KEW19" s="126"/>
      <c r="KEX19" s="126"/>
      <c r="KEY19" s="126"/>
      <c r="KEZ19" s="126"/>
      <c r="KFA19" s="126"/>
      <c r="KFB19" s="126"/>
      <c r="KFC19" s="126"/>
      <c r="KFD19" s="126"/>
      <c r="KFE19" s="126"/>
      <c r="KFF19" s="126"/>
      <c r="KFG19" s="126"/>
      <c r="KFH19" s="126"/>
      <c r="KFI19" s="126"/>
      <c r="KFJ19" s="126"/>
      <c r="KFK19" s="126"/>
      <c r="KFL19" s="126"/>
      <c r="KFM19" s="126"/>
      <c r="KFN19" s="126"/>
      <c r="KFO19" s="126"/>
      <c r="KFP19" s="126"/>
      <c r="KFQ19" s="126"/>
      <c r="KFR19" s="126"/>
      <c r="KFS19" s="126"/>
      <c r="KFT19" s="126"/>
      <c r="KFU19" s="126"/>
      <c r="KFV19" s="126"/>
      <c r="KFW19" s="126"/>
      <c r="KFX19" s="126"/>
      <c r="KFY19" s="126"/>
      <c r="KFZ19" s="126"/>
      <c r="KGA19" s="126"/>
      <c r="KGB19" s="126"/>
      <c r="KGC19" s="126"/>
      <c r="KGD19" s="126"/>
      <c r="KGE19" s="126"/>
      <c r="KGF19" s="126"/>
      <c r="KGG19" s="126"/>
      <c r="KGH19" s="126"/>
      <c r="KGI19" s="126"/>
      <c r="KGJ19" s="126"/>
      <c r="KGK19" s="126"/>
      <c r="KGL19" s="126"/>
      <c r="KGM19" s="126"/>
      <c r="KGN19" s="126"/>
      <c r="KGO19" s="126"/>
      <c r="KGP19" s="126"/>
      <c r="KGQ19" s="126"/>
      <c r="KGR19" s="126"/>
      <c r="KGS19" s="126"/>
      <c r="KGT19" s="126"/>
      <c r="KGU19" s="126"/>
      <c r="KGV19" s="126"/>
      <c r="KGW19" s="126"/>
      <c r="KGX19" s="126"/>
      <c r="KGY19" s="126"/>
      <c r="KGZ19" s="126"/>
      <c r="KHA19" s="126"/>
      <c r="KHB19" s="126"/>
      <c r="KHC19" s="126"/>
      <c r="KHD19" s="126"/>
      <c r="KHE19" s="126"/>
      <c r="KHF19" s="126"/>
      <c r="KHG19" s="126"/>
      <c r="KHH19" s="126"/>
      <c r="KHI19" s="126"/>
      <c r="KHJ19" s="126"/>
      <c r="KHK19" s="126"/>
      <c r="KHL19" s="126"/>
      <c r="KHM19" s="126"/>
      <c r="KHN19" s="126"/>
      <c r="KHO19" s="126"/>
      <c r="KHP19" s="126"/>
      <c r="KHQ19" s="126"/>
      <c r="KHR19" s="126"/>
      <c r="KHS19" s="126"/>
      <c r="KHT19" s="126"/>
      <c r="KHU19" s="126"/>
      <c r="KHV19" s="126"/>
      <c r="KHW19" s="126"/>
      <c r="KHX19" s="126"/>
      <c r="KHY19" s="126"/>
      <c r="KHZ19" s="126"/>
      <c r="KIA19" s="126"/>
      <c r="KIB19" s="126"/>
      <c r="KIC19" s="126"/>
      <c r="KID19" s="126"/>
      <c r="KIE19" s="126"/>
      <c r="KIF19" s="126"/>
      <c r="KIG19" s="126"/>
      <c r="KIH19" s="126"/>
      <c r="KII19" s="126"/>
      <c r="KIJ19" s="126"/>
      <c r="KIK19" s="126"/>
      <c r="KIL19" s="126"/>
      <c r="KIM19" s="126"/>
      <c r="KIN19" s="126"/>
      <c r="KIO19" s="126"/>
      <c r="KIP19" s="126"/>
      <c r="KIQ19" s="126"/>
      <c r="KIR19" s="126"/>
      <c r="KIS19" s="126"/>
      <c r="KIT19" s="126"/>
      <c r="KIU19" s="126"/>
      <c r="KIV19" s="126"/>
      <c r="KIW19" s="126"/>
      <c r="KIX19" s="126"/>
      <c r="KIY19" s="126"/>
      <c r="KIZ19" s="126"/>
      <c r="KJA19" s="126"/>
      <c r="KJB19" s="126"/>
      <c r="KJC19" s="126"/>
      <c r="KJD19" s="126"/>
      <c r="KJE19" s="126"/>
      <c r="KJF19" s="126"/>
      <c r="KJG19" s="126"/>
      <c r="KJH19" s="126"/>
      <c r="KJI19" s="126"/>
      <c r="KJJ19" s="126"/>
      <c r="KJK19" s="126"/>
      <c r="KJL19" s="126"/>
      <c r="KJM19" s="126"/>
      <c r="KJN19" s="126"/>
      <c r="KJO19" s="126"/>
      <c r="KJP19" s="126"/>
      <c r="KJQ19" s="126"/>
      <c r="KJR19" s="126"/>
      <c r="KJS19" s="126"/>
      <c r="KJT19" s="126"/>
      <c r="KJU19" s="126"/>
      <c r="KJV19" s="126"/>
      <c r="KJW19" s="126"/>
      <c r="KJX19" s="126"/>
      <c r="KJY19" s="126"/>
      <c r="KJZ19" s="126"/>
      <c r="KKA19" s="126"/>
      <c r="KKB19" s="126"/>
      <c r="KKC19" s="126"/>
      <c r="KKD19" s="126"/>
      <c r="KKE19" s="126"/>
      <c r="KKF19" s="126"/>
      <c r="KKG19" s="126"/>
      <c r="KKH19" s="126"/>
      <c r="KKI19" s="126"/>
      <c r="KKJ19" s="126"/>
      <c r="KKK19" s="126"/>
      <c r="KKL19" s="126"/>
      <c r="KKM19" s="126"/>
      <c r="KKN19" s="126"/>
      <c r="KKO19" s="126"/>
      <c r="KKP19" s="126"/>
      <c r="KKQ19" s="126"/>
      <c r="KKR19" s="126"/>
      <c r="KKS19" s="126"/>
      <c r="KKT19" s="126"/>
      <c r="KKU19" s="126"/>
      <c r="KKV19" s="126"/>
      <c r="KKW19" s="126"/>
      <c r="KKX19" s="126"/>
      <c r="KKY19" s="126"/>
      <c r="KKZ19" s="126"/>
      <c r="KLA19" s="126"/>
      <c r="KLB19" s="126"/>
      <c r="KLC19" s="126"/>
      <c r="KLD19" s="126"/>
      <c r="KLE19" s="126"/>
      <c r="KLF19" s="126"/>
      <c r="KLG19" s="126"/>
      <c r="KLH19" s="126"/>
      <c r="KLI19" s="126"/>
      <c r="KLJ19" s="126"/>
      <c r="KLK19" s="126"/>
      <c r="KLL19" s="126"/>
      <c r="KLM19" s="126"/>
      <c r="KLN19" s="126"/>
      <c r="KLO19" s="126"/>
      <c r="KLP19" s="126"/>
      <c r="KLQ19" s="126"/>
      <c r="KLR19" s="126"/>
      <c r="KLS19" s="126"/>
      <c r="KLT19" s="126"/>
      <c r="KLU19" s="126"/>
      <c r="KLV19" s="126"/>
      <c r="KLW19" s="126"/>
      <c r="KLX19" s="126"/>
      <c r="KLY19" s="126"/>
      <c r="KLZ19" s="126"/>
      <c r="KMA19" s="126"/>
      <c r="KMB19" s="126"/>
      <c r="KMC19" s="126"/>
      <c r="KMD19" s="126"/>
      <c r="KME19" s="126"/>
      <c r="KMF19" s="126"/>
      <c r="KMG19" s="126"/>
      <c r="KMH19" s="126"/>
      <c r="KMI19" s="126"/>
      <c r="KMJ19" s="126"/>
      <c r="KMK19" s="126"/>
      <c r="KML19" s="126"/>
      <c r="KMM19" s="126"/>
      <c r="KMN19" s="126"/>
      <c r="KMO19" s="126"/>
      <c r="KMP19" s="126"/>
      <c r="KMQ19" s="126"/>
      <c r="KMR19" s="126"/>
      <c r="KMS19" s="126"/>
      <c r="KMT19" s="126"/>
      <c r="KMU19" s="126"/>
      <c r="KMV19" s="126"/>
      <c r="KMW19" s="126"/>
      <c r="KMX19" s="126"/>
      <c r="KMY19" s="126"/>
      <c r="KMZ19" s="126"/>
      <c r="KNA19" s="126"/>
      <c r="KNB19" s="126"/>
      <c r="KNC19" s="126"/>
      <c r="KND19" s="126"/>
      <c r="KNE19" s="126"/>
      <c r="KNF19" s="126"/>
      <c r="KNG19" s="126"/>
      <c r="KNH19" s="126"/>
      <c r="KNI19" s="126"/>
      <c r="KNJ19" s="126"/>
      <c r="KNK19" s="126"/>
      <c r="KNL19" s="126"/>
      <c r="KNM19" s="126"/>
      <c r="KNN19" s="126"/>
      <c r="KNO19" s="126"/>
      <c r="KNP19" s="126"/>
      <c r="KNQ19" s="126"/>
      <c r="KNR19" s="126"/>
      <c r="KNS19" s="126"/>
      <c r="KNT19" s="126"/>
      <c r="KNU19" s="126"/>
      <c r="KNV19" s="126"/>
      <c r="KNW19" s="126"/>
      <c r="KNX19" s="126"/>
      <c r="KNY19" s="126"/>
      <c r="KNZ19" s="126"/>
      <c r="KOA19" s="126"/>
      <c r="KOB19" s="126"/>
      <c r="KOC19" s="126"/>
      <c r="KOD19" s="126"/>
      <c r="KOE19" s="126"/>
      <c r="KOF19" s="126"/>
      <c r="KOG19" s="126"/>
      <c r="KOH19" s="126"/>
      <c r="KOI19" s="126"/>
      <c r="KOJ19" s="126"/>
      <c r="KOK19" s="126"/>
      <c r="KOL19" s="126"/>
      <c r="KOM19" s="126"/>
      <c r="KON19" s="126"/>
      <c r="KOO19" s="126"/>
      <c r="KOP19" s="126"/>
      <c r="KOQ19" s="126"/>
      <c r="KOR19" s="126"/>
      <c r="KOS19" s="126"/>
      <c r="KOT19" s="126"/>
      <c r="KOU19" s="126"/>
      <c r="KOV19" s="126"/>
      <c r="KOW19" s="126"/>
      <c r="KOX19" s="126"/>
      <c r="KOY19" s="126"/>
      <c r="KOZ19" s="126"/>
      <c r="KPA19" s="126"/>
      <c r="KPB19" s="126"/>
      <c r="KPC19" s="126"/>
      <c r="KPD19" s="126"/>
      <c r="KPE19" s="126"/>
      <c r="KPF19" s="126"/>
      <c r="KPG19" s="126"/>
      <c r="KPH19" s="126"/>
      <c r="KPI19" s="126"/>
      <c r="KPJ19" s="126"/>
      <c r="KPK19" s="126"/>
      <c r="KPL19" s="126"/>
      <c r="KPM19" s="126"/>
      <c r="KPN19" s="126"/>
      <c r="KPO19" s="126"/>
      <c r="KPP19" s="126"/>
      <c r="KPQ19" s="126"/>
      <c r="KPR19" s="126"/>
      <c r="KPS19" s="126"/>
      <c r="KPT19" s="126"/>
      <c r="KPU19" s="126"/>
      <c r="KPV19" s="126"/>
      <c r="KPW19" s="126"/>
      <c r="KPX19" s="126"/>
      <c r="KPY19" s="126"/>
      <c r="KPZ19" s="126"/>
      <c r="KQA19" s="126"/>
      <c r="KQB19" s="126"/>
      <c r="KQC19" s="126"/>
      <c r="KQD19" s="126"/>
      <c r="KQE19" s="126"/>
      <c r="KQF19" s="126"/>
      <c r="KQG19" s="126"/>
      <c r="KQH19" s="126"/>
      <c r="KQI19" s="126"/>
      <c r="KQJ19" s="126"/>
      <c r="KQK19" s="126"/>
      <c r="KQL19" s="126"/>
      <c r="KQM19" s="126"/>
      <c r="KQN19" s="126"/>
      <c r="KQO19" s="126"/>
      <c r="KQP19" s="126"/>
      <c r="KQQ19" s="126"/>
      <c r="KQR19" s="126"/>
      <c r="KQS19" s="126"/>
      <c r="KQT19" s="126"/>
      <c r="KQU19" s="126"/>
      <c r="KQV19" s="126"/>
      <c r="KQW19" s="126"/>
      <c r="KQX19" s="126"/>
      <c r="KQY19" s="126"/>
      <c r="KQZ19" s="126"/>
      <c r="KRA19" s="126"/>
      <c r="KRB19" s="126"/>
      <c r="KRC19" s="126"/>
      <c r="KRD19" s="126"/>
      <c r="KRE19" s="126"/>
      <c r="KRF19" s="126"/>
      <c r="KRG19" s="126"/>
      <c r="KRH19" s="126"/>
      <c r="KRI19" s="126"/>
      <c r="KRJ19" s="126"/>
      <c r="KRK19" s="126"/>
      <c r="KRL19" s="126"/>
      <c r="KRM19" s="126"/>
      <c r="KRN19" s="126"/>
      <c r="KRO19" s="126"/>
      <c r="KRP19" s="126"/>
      <c r="KRQ19" s="126"/>
      <c r="KRR19" s="126"/>
      <c r="KRS19" s="126"/>
      <c r="KRT19" s="126"/>
      <c r="KRU19" s="126"/>
      <c r="KRV19" s="126"/>
      <c r="KRW19" s="126"/>
      <c r="KRX19" s="126"/>
      <c r="KRY19" s="126"/>
      <c r="KRZ19" s="126"/>
      <c r="KSA19" s="126"/>
      <c r="KSB19" s="126"/>
      <c r="KSC19" s="126"/>
      <c r="KSD19" s="126"/>
      <c r="KSE19" s="126"/>
      <c r="KSF19" s="126"/>
      <c r="KSG19" s="126"/>
      <c r="KSH19" s="126"/>
      <c r="KSI19" s="126"/>
      <c r="KSJ19" s="126"/>
      <c r="KSK19" s="126"/>
      <c r="KSL19" s="126"/>
      <c r="KSM19" s="126"/>
      <c r="KSN19" s="126"/>
      <c r="KSO19" s="126"/>
      <c r="KSP19" s="126"/>
      <c r="KSQ19" s="126"/>
      <c r="KSR19" s="126"/>
      <c r="KSS19" s="126"/>
      <c r="KST19" s="126"/>
      <c r="KSU19" s="126"/>
      <c r="KSV19" s="126"/>
      <c r="KSW19" s="126"/>
      <c r="KSX19" s="126"/>
      <c r="KSY19" s="126"/>
      <c r="KSZ19" s="126"/>
      <c r="KTA19" s="126"/>
      <c r="KTB19" s="126"/>
      <c r="KTC19" s="126"/>
      <c r="KTD19" s="126"/>
      <c r="KTE19" s="126"/>
      <c r="KTF19" s="126"/>
      <c r="KTG19" s="126"/>
      <c r="KTH19" s="126"/>
      <c r="KTI19" s="126"/>
      <c r="KTJ19" s="126"/>
      <c r="KTK19" s="126"/>
      <c r="KTL19" s="126"/>
      <c r="KTM19" s="126"/>
      <c r="KTN19" s="126"/>
      <c r="KTO19" s="126"/>
      <c r="KTP19" s="126"/>
      <c r="KTQ19" s="126"/>
      <c r="KTR19" s="126"/>
      <c r="KTS19" s="126"/>
      <c r="KTT19" s="126"/>
      <c r="KTU19" s="126"/>
      <c r="KTV19" s="126"/>
      <c r="KTW19" s="126"/>
      <c r="KTX19" s="126"/>
      <c r="KTY19" s="126"/>
      <c r="KTZ19" s="126"/>
      <c r="KUA19" s="126"/>
      <c r="KUB19" s="126"/>
      <c r="KUC19" s="126"/>
      <c r="KUD19" s="126"/>
      <c r="KUE19" s="126"/>
      <c r="KUF19" s="126"/>
      <c r="KUG19" s="126"/>
      <c r="KUH19" s="126"/>
      <c r="KUI19" s="126"/>
      <c r="KUJ19" s="126"/>
      <c r="KUK19" s="126"/>
      <c r="KUL19" s="126"/>
      <c r="KUM19" s="126"/>
      <c r="KUN19" s="126"/>
      <c r="KUO19" s="126"/>
      <c r="KUP19" s="126"/>
      <c r="KUQ19" s="126"/>
      <c r="KUR19" s="126"/>
      <c r="KUS19" s="126"/>
      <c r="KUT19" s="126"/>
      <c r="KUU19" s="126"/>
      <c r="KUV19" s="126"/>
      <c r="KUW19" s="126"/>
      <c r="KUX19" s="126"/>
      <c r="KUY19" s="126"/>
      <c r="KUZ19" s="126"/>
      <c r="KVA19" s="126"/>
      <c r="KVB19" s="126"/>
      <c r="KVC19" s="126"/>
      <c r="KVD19" s="126"/>
      <c r="KVE19" s="126"/>
      <c r="KVF19" s="126"/>
      <c r="KVG19" s="126"/>
      <c r="KVH19" s="126"/>
      <c r="KVI19" s="126"/>
      <c r="KVJ19" s="126"/>
      <c r="KVK19" s="126"/>
      <c r="KVL19" s="126"/>
      <c r="KVM19" s="126"/>
      <c r="KVN19" s="126"/>
      <c r="KVO19" s="126"/>
      <c r="KVP19" s="126"/>
      <c r="KVQ19" s="126"/>
      <c r="KVR19" s="126"/>
      <c r="KVS19" s="126"/>
      <c r="KVT19" s="126"/>
      <c r="KVU19" s="126"/>
      <c r="KVV19" s="126"/>
      <c r="KVW19" s="126"/>
      <c r="KVX19" s="126"/>
      <c r="KVY19" s="126"/>
      <c r="KVZ19" s="126"/>
      <c r="KWA19" s="126"/>
      <c r="KWB19" s="126"/>
      <c r="KWC19" s="126"/>
      <c r="KWD19" s="126"/>
      <c r="KWE19" s="126"/>
      <c r="KWF19" s="126"/>
      <c r="KWG19" s="126"/>
      <c r="KWH19" s="126"/>
      <c r="KWI19" s="126"/>
      <c r="KWJ19" s="126"/>
      <c r="KWK19" s="126"/>
      <c r="KWL19" s="126"/>
      <c r="KWM19" s="126"/>
      <c r="KWN19" s="126"/>
      <c r="KWO19" s="126"/>
      <c r="KWP19" s="126"/>
      <c r="KWQ19" s="126"/>
      <c r="KWR19" s="126"/>
      <c r="KWS19" s="126"/>
      <c r="KWT19" s="126"/>
      <c r="KWU19" s="126"/>
      <c r="KWV19" s="126"/>
      <c r="KWW19" s="126"/>
      <c r="KWX19" s="126"/>
      <c r="KWY19" s="126"/>
      <c r="KWZ19" s="126"/>
      <c r="KXA19" s="126"/>
      <c r="KXB19" s="126"/>
      <c r="KXC19" s="126"/>
      <c r="KXD19" s="126"/>
      <c r="KXE19" s="126"/>
      <c r="KXF19" s="126"/>
      <c r="KXG19" s="126"/>
      <c r="KXH19" s="126"/>
      <c r="KXI19" s="126"/>
      <c r="KXJ19" s="126"/>
      <c r="KXK19" s="126"/>
      <c r="KXL19" s="126"/>
      <c r="KXM19" s="126"/>
      <c r="KXN19" s="126"/>
      <c r="KXO19" s="126"/>
      <c r="KXP19" s="126"/>
      <c r="KXQ19" s="126"/>
      <c r="KXR19" s="126"/>
      <c r="KXS19" s="126"/>
      <c r="KXT19" s="126"/>
      <c r="KXU19" s="126"/>
      <c r="KXV19" s="126"/>
      <c r="KXW19" s="126"/>
      <c r="KXX19" s="126"/>
      <c r="KXY19" s="126"/>
      <c r="KXZ19" s="126"/>
      <c r="KYA19" s="126"/>
      <c r="KYB19" s="126"/>
      <c r="KYC19" s="126"/>
      <c r="KYD19" s="126"/>
      <c r="KYE19" s="126"/>
      <c r="KYF19" s="126"/>
      <c r="KYG19" s="126"/>
      <c r="KYH19" s="126"/>
      <c r="KYI19" s="126"/>
      <c r="KYJ19" s="126"/>
      <c r="KYK19" s="126"/>
      <c r="KYL19" s="126"/>
      <c r="KYM19" s="126"/>
      <c r="KYN19" s="126"/>
      <c r="KYO19" s="126"/>
      <c r="KYP19" s="126"/>
      <c r="KYQ19" s="126"/>
      <c r="KYR19" s="126"/>
      <c r="KYS19" s="126"/>
      <c r="KYT19" s="126"/>
      <c r="KYU19" s="126"/>
      <c r="KYV19" s="126"/>
      <c r="KYW19" s="126"/>
      <c r="KYX19" s="126"/>
      <c r="KYY19" s="126"/>
      <c r="KYZ19" s="126"/>
      <c r="KZA19" s="126"/>
      <c r="KZB19" s="126"/>
      <c r="KZC19" s="126"/>
      <c r="KZD19" s="126"/>
      <c r="KZE19" s="126"/>
      <c r="KZF19" s="126"/>
      <c r="KZG19" s="126"/>
      <c r="KZH19" s="126"/>
      <c r="KZI19" s="126"/>
      <c r="KZJ19" s="126"/>
      <c r="KZK19" s="126"/>
      <c r="KZL19" s="126"/>
      <c r="KZM19" s="126"/>
      <c r="KZN19" s="126"/>
      <c r="KZO19" s="126"/>
      <c r="KZP19" s="126"/>
      <c r="KZQ19" s="126"/>
      <c r="KZR19" s="126"/>
      <c r="KZS19" s="126"/>
      <c r="KZT19" s="126"/>
      <c r="KZU19" s="126"/>
      <c r="KZV19" s="126"/>
      <c r="KZW19" s="126"/>
      <c r="KZX19" s="126"/>
      <c r="KZY19" s="126"/>
      <c r="KZZ19" s="126"/>
      <c r="LAA19" s="126"/>
      <c r="LAB19" s="126"/>
      <c r="LAC19" s="126"/>
      <c r="LAD19" s="126"/>
      <c r="LAE19" s="126"/>
      <c r="LAF19" s="126"/>
      <c r="LAG19" s="126"/>
      <c r="LAH19" s="126"/>
      <c r="LAI19" s="126"/>
      <c r="LAJ19" s="126"/>
      <c r="LAK19" s="126"/>
      <c r="LAL19" s="126"/>
      <c r="LAM19" s="126"/>
      <c r="LAN19" s="126"/>
      <c r="LAO19" s="126"/>
      <c r="LAP19" s="126"/>
      <c r="LAQ19" s="126"/>
      <c r="LAR19" s="126"/>
      <c r="LAS19" s="126"/>
      <c r="LAT19" s="126"/>
      <c r="LAU19" s="126"/>
      <c r="LAV19" s="126"/>
      <c r="LAW19" s="126"/>
      <c r="LAX19" s="126"/>
      <c r="LAY19" s="126"/>
      <c r="LAZ19" s="126"/>
      <c r="LBA19" s="126"/>
      <c r="LBB19" s="126"/>
      <c r="LBC19" s="126"/>
      <c r="LBD19" s="126"/>
      <c r="LBE19" s="126"/>
      <c r="LBF19" s="126"/>
      <c r="LBG19" s="126"/>
      <c r="LBH19" s="126"/>
      <c r="LBI19" s="126"/>
      <c r="LBJ19" s="126"/>
      <c r="LBK19" s="126"/>
      <c r="LBL19" s="126"/>
      <c r="LBM19" s="126"/>
      <c r="LBN19" s="126"/>
      <c r="LBO19" s="126"/>
      <c r="LBP19" s="126"/>
      <c r="LBQ19" s="126"/>
      <c r="LBR19" s="126"/>
      <c r="LBS19" s="126"/>
      <c r="LBT19" s="126"/>
      <c r="LBU19" s="126"/>
      <c r="LBV19" s="126"/>
      <c r="LBW19" s="126"/>
      <c r="LBX19" s="126"/>
      <c r="LBY19" s="126"/>
      <c r="LBZ19" s="126"/>
      <c r="LCA19" s="126"/>
      <c r="LCB19" s="126"/>
      <c r="LCC19" s="126"/>
      <c r="LCD19" s="126"/>
      <c r="LCE19" s="126"/>
      <c r="LCF19" s="126"/>
      <c r="LCG19" s="126"/>
      <c r="LCH19" s="126"/>
      <c r="LCI19" s="126"/>
      <c r="LCJ19" s="126"/>
      <c r="LCK19" s="126"/>
      <c r="LCL19" s="126"/>
      <c r="LCM19" s="126"/>
      <c r="LCN19" s="126"/>
      <c r="LCO19" s="126"/>
      <c r="LCP19" s="126"/>
      <c r="LCQ19" s="126"/>
      <c r="LCR19" s="126"/>
      <c r="LCS19" s="126"/>
      <c r="LCT19" s="126"/>
      <c r="LCU19" s="126"/>
      <c r="LCV19" s="126"/>
      <c r="LCW19" s="126"/>
      <c r="LCX19" s="126"/>
      <c r="LCY19" s="126"/>
      <c r="LCZ19" s="126"/>
      <c r="LDA19" s="126"/>
      <c r="LDB19" s="126"/>
      <c r="LDC19" s="126"/>
      <c r="LDD19" s="126"/>
      <c r="LDE19" s="126"/>
      <c r="LDF19" s="126"/>
      <c r="LDG19" s="126"/>
      <c r="LDH19" s="126"/>
      <c r="LDI19" s="126"/>
      <c r="LDJ19" s="126"/>
      <c r="LDK19" s="126"/>
      <c r="LDL19" s="126"/>
      <c r="LDM19" s="126"/>
      <c r="LDN19" s="126"/>
      <c r="LDO19" s="126"/>
      <c r="LDP19" s="126"/>
      <c r="LDQ19" s="126"/>
      <c r="LDR19" s="126"/>
      <c r="LDS19" s="126"/>
      <c r="LDT19" s="126"/>
      <c r="LDU19" s="126"/>
      <c r="LDV19" s="126"/>
      <c r="LDW19" s="126"/>
      <c r="LDX19" s="126"/>
      <c r="LDY19" s="126"/>
      <c r="LDZ19" s="126"/>
      <c r="LEA19" s="126"/>
      <c r="LEB19" s="126"/>
      <c r="LEC19" s="126"/>
      <c r="LED19" s="126"/>
      <c r="LEE19" s="126"/>
      <c r="LEF19" s="126"/>
      <c r="LEG19" s="126"/>
      <c r="LEH19" s="126"/>
      <c r="LEI19" s="126"/>
      <c r="LEJ19" s="126"/>
      <c r="LEK19" s="126"/>
      <c r="LEL19" s="126"/>
      <c r="LEM19" s="126"/>
      <c r="LEN19" s="126"/>
      <c r="LEO19" s="126"/>
      <c r="LEP19" s="126"/>
      <c r="LEQ19" s="126"/>
      <c r="LER19" s="126"/>
      <c r="LES19" s="126"/>
      <c r="LET19" s="126"/>
      <c r="LEU19" s="126"/>
      <c r="LEV19" s="126"/>
      <c r="LEW19" s="126"/>
      <c r="LEX19" s="126"/>
      <c r="LEY19" s="126"/>
      <c r="LEZ19" s="126"/>
      <c r="LFA19" s="126"/>
      <c r="LFB19" s="126"/>
      <c r="LFC19" s="126"/>
      <c r="LFD19" s="126"/>
      <c r="LFE19" s="126"/>
      <c r="LFF19" s="126"/>
      <c r="LFG19" s="126"/>
      <c r="LFH19" s="126"/>
      <c r="LFI19" s="126"/>
      <c r="LFJ19" s="126"/>
      <c r="LFK19" s="126"/>
      <c r="LFL19" s="126"/>
      <c r="LFM19" s="126"/>
      <c r="LFN19" s="126"/>
      <c r="LFO19" s="126"/>
      <c r="LFP19" s="126"/>
      <c r="LFQ19" s="126"/>
      <c r="LFR19" s="126"/>
      <c r="LFS19" s="126"/>
      <c r="LFT19" s="126"/>
      <c r="LFU19" s="126"/>
      <c r="LFV19" s="126"/>
      <c r="LFW19" s="126"/>
      <c r="LFX19" s="126"/>
      <c r="LFY19" s="126"/>
      <c r="LFZ19" s="126"/>
      <c r="LGA19" s="126"/>
      <c r="LGB19" s="126"/>
      <c r="LGC19" s="126"/>
      <c r="LGD19" s="126"/>
      <c r="LGE19" s="126"/>
      <c r="LGF19" s="126"/>
      <c r="LGG19" s="126"/>
      <c r="LGH19" s="126"/>
      <c r="LGI19" s="126"/>
      <c r="LGJ19" s="126"/>
      <c r="LGK19" s="126"/>
      <c r="LGL19" s="126"/>
      <c r="LGM19" s="126"/>
      <c r="LGN19" s="126"/>
      <c r="LGO19" s="126"/>
      <c r="LGP19" s="126"/>
      <c r="LGQ19" s="126"/>
      <c r="LGR19" s="126"/>
      <c r="LGS19" s="126"/>
      <c r="LGT19" s="126"/>
      <c r="LGU19" s="126"/>
      <c r="LGV19" s="126"/>
      <c r="LGW19" s="126"/>
      <c r="LGX19" s="126"/>
      <c r="LGY19" s="126"/>
      <c r="LGZ19" s="126"/>
      <c r="LHA19" s="126"/>
      <c r="LHB19" s="126"/>
      <c r="LHC19" s="126"/>
      <c r="LHD19" s="126"/>
      <c r="LHE19" s="126"/>
      <c r="LHF19" s="126"/>
      <c r="LHG19" s="126"/>
      <c r="LHH19" s="126"/>
      <c r="LHI19" s="126"/>
      <c r="LHJ19" s="126"/>
      <c r="LHK19" s="126"/>
      <c r="LHL19" s="126"/>
      <c r="LHM19" s="126"/>
      <c r="LHN19" s="126"/>
      <c r="LHO19" s="126"/>
      <c r="LHP19" s="126"/>
      <c r="LHQ19" s="126"/>
      <c r="LHR19" s="126"/>
      <c r="LHS19" s="126"/>
      <c r="LHT19" s="126"/>
      <c r="LHU19" s="126"/>
      <c r="LHV19" s="126"/>
      <c r="LHW19" s="126"/>
      <c r="LHX19" s="126"/>
      <c r="LHY19" s="126"/>
      <c r="LHZ19" s="126"/>
      <c r="LIA19" s="126"/>
      <c r="LIB19" s="126"/>
      <c r="LIC19" s="126"/>
      <c r="LID19" s="126"/>
      <c r="LIE19" s="126"/>
      <c r="LIF19" s="126"/>
      <c r="LIG19" s="126"/>
      <c r="LIH19" s="126"/>
      <c r="LII19" s="126"/>
      <c r="LIJ19" s="126"/>
      <c r="LIK19" s="126"/>
      <c r="LIL19" s="126"/>
      <c r="LIM19" s="126"/>
      <c r="LIN19" s="126"/>
      <c r="LIO19" s="126"/>
      <c r="LIP19" s="126"/>
      <c r="LIQ19" s="126"/>
      <c r="LIR19" s="126"/>
      <c r="LIS19" s="126"/>
      <c r="LIT19" s="126"/>
      <c r="LIU19" s="126"/>
      <c r="LIV19" s="126"/>
      <c r="LIW19" s="126"/>
      <c r="LIX19" s="126"/>
      <c r="LIY19" s="126"/>
      <c r="LIZ19" s="126"/>
      <c r="LJA19" s="126"/>
      <c r="LJB19" s="126"/>
      <c r="LJC19" s="126"/>
      <c r="LJD19" s="126"/>
      <c r="LJE19" s="126"/>
      <c r="LJF19" s="126"/>
      <c r="LJG19" s="126"/>
      <c r="LJH19" s="126"/>
      <c r="LJI19" s="126"/>
      <c r="LJJ19" s="126"/>
      <c r="LJK19" s="126"/>
      <c r="LJL19" s="126"/>
      <c r="LJM19" s="126"/>
      <c r="LJN19" s="126"/>
      <c r="LJO19" s="126"/>
      <c r="LJP19" s="126"/>
      <c r="LJQ19" s="126"/>
      <c r="LJR19" s="126"/>
      <c r="LJS19" s="126"/>
      <c r="LJT19" s="126"/>
      <c r="LJU19" s="126"/>
      <c r="LJV19" s="126"/>
      <c r="LJW19" s="126"/>
      <c r="LJX19" s="126"/>
      <c r="LJY19" s="126"/>
      <c r="LJZ19" s="126"/>
      <c r="LKA19" s="126"/>
      <c r="LKB19" s="126"/>
      <c r="LKC19" s="126"/>
      <c r="LKD19" s="126"/>
      <c r="LKE19" s="126"/>
      <c r="LKF19" s="126"/>
      <c r="LKG19" s="126"/>
      <c r="LKH19" s="126"/>
      <c r="LKI19" s="126"/>
      <c r="LKJ19" s="126"/>
      <c r="LKK19" s="126"/>
      <c r="LKL19" s="126"/>
      <c r="LKM19" s="126"/>
      <c r="LKN19" s="126"/>
      <c r="LKO19" s="126"/>
      <c r="LKP19" s="126"/>
      <c r="LKQ19" s="126"/>
      <c r="LKR19" s="126"/>
      <c r="LKS19" s="126"/>
      <c r="LKT19" s="126"/>
      <c r="LKU19" s="126"/>
      <c r="LKV19" s="126"/>
      <c r="LKW19" s="126"/>
      <c r="LKX19" s="126"/>
      <c r="LKY19" s="126"/>
      <c r="LKZ19" s="126"/>
      <c r="LLA19" s="126"/>
      <c r="LLB19" s="126"/>
      <c r="LLC19" s="126"/>
      <c r="LLD19" s="126"/>
      <c r="LLE19" s="126"/>
      <c r="LLF19" s="126"/>
      <c r="LLG19" s="126"/>
      <c r="LLH19" s="126"/>
      <c r="LLI19" s="126"/>
      <c r="LLJ19" s="126"/>
      <c r="LLK19" s="126"/>
      <c r="LLL19" s="126"/>
      <c r="LLM19" s="126"/>
      <c r="LLN19" s="126"/>
      <c r="LLO19" s="126"/>
      <c r="LLP19" s="126"/>
      <c r="LLQ19" s="126"/>
      <c r="LLR19" s="126"/>
      <c r="LLS19" s="126"/>
      <c r="LLT19" s="126"/>
      <c r="LLU19" s="126"/>
      <c r="LLV19" s="126"/>
      <c r="LLW19" s="126"/>
      <c r="LLX19" s="126"/>
      <c r="LLY19" s="126"/>
      <c r="LLZ19" s="126"/>
      <c r="LMA19" s="126"/>
      <c r="LMB19" s="126"/>
      <c r="LMC19" s="126"/>
      <c r="LMD19" s="126"/>
      <c r="LME19" s="126"/>
      <c r="LMF19" s="126"/>
      <c r="LMG19" s="126"/>
      <c r="LMH19" s="126"/>
      <c r="LMI19" s="126"/>
      <c r="LMJ19" s="126"/>
      <c r="LMK19" s="126"/>
      <c r="LML19" s="126"/>
      <c r="LMM19" s="126"/>
      <c r="LMN19" s="126"/>
      <c r="LMO19" s="126"/>
      <c r="LMP19" s="126"/>
      <c r="LMQ19" s="126"/>
      <c r="LMR19" s="126"/>
      <c r="LMS19" s="126"/>
      <c r="LMT19" s="126"/>
      <c r="LMU19" s="126"/>
      <c r="LMV19" s="126"/>
      <c r="LMW19" s="126"/>
      <c r="LMX19" s="126"/>
      <c r="LMY19" s="126"/>
      <c r="LMZ19" s="126"/>
      <c r="LNA19" s="126"/>
      <c r="LNB19" s="126"/>
      <c r="LNC19" s="126"/>
      <c r="LND19" s="126"/>
      <c r="LNE19" s="126"/>
      <c r="LNF19" s="126"/>
      <c r="LNG19" s="126"/>
      <c r="LNH19" s="126"/>
      <c r="LNI19" s="126"/>
      <c r="LNJ19" s="126"/>
      <c r="LNK19" s="126"/>
      <c r="LNL19" s="126"/>
      <c r="LNM19" s="126"/>
      <c r="LNN19" s="126"/>
      <c r="LNO19" s="126"/>
      <c r="LNP19" s="126"/>
      <c r="LNQ19" s="126"/>
      <c r="LNR19" s="126"/>
      <c r="LNS19" s="126"/>
      <c r="LNT19" s="126"/>
      <c r="LNU19" s="126"/>
      <c r="LNV19" s="126"/>
      <c r="LNW19" s="126"/>
      <c r="LNX19" s="126"/>
      <c r="LNY19" s="126"/>
      <c r="LNZ19" s="126"/>
      <c r="LOA19" s="126"/>
      <c r="LOB19" s="126"/>
      <c r="LOC19" s="126"/>
      <c r="LOD19" s="126"/>
      <c r="LOE19" s="126"/>
      <c r="LOF19" s="126"/>
      <c r="LOG19" s="126"/>
      <c r="LOH19" s="126"/>
      <c r="LOI19" s="126"/>
      <c r="LOJ19" s="126"/>
      <c r="LOK19" s="126"/>
      <c r="LOL19" s="126"/>
      <c r="LOM19" s="126"/>
      <c r="LON19" s="126"/>
      <c r="LOO19" s="126"/>
      <c r="LOP19" s="126"/>
      <c r="LOQ19" s="126"/>
      <c r="LOR19" s="126"/>
      <c r="LOS19" s="126"/>
      <c r="LOT19" s="126"/>
      <c r="LOU19" s="126"/>
      <c r="LOV19" s="126"/>
      <c r="LOW19" s="126"/>
      <c r="LOX19" s="126"/>
      <c r="LOY19" s="126"/>
      <c r="LOZ19" s="126"/>
      <c r="LPA19" s="126"/>
      <c r="LPB19" s="126"/>
      <c r="LPC19" s="126"/>
      <c r="LPD19" s="126"/>
      <c r="LPE19" s="126"/>
      <c r="LPF19" s="126"/>
      <c r="LPG19" s="126"/>
      <c r="LPH19" s="126"/>
      <c r="LPI19" s="126"/>
      <c r="LPJ19" s="126"/>
      <c r="LPK19" s="126"/>
      <c r="LPL19" s="126"/>
      <c r="LPM19" s="126"/>
      <c r="LPN19" s="126"/>
      <c r="LPO19" s="126"/>
      <c r="LPP19" s="126"/>
      <c r="LPQ19" s="126"/>
      <c r="LPR19" s="126"/>
      <c r="LPS19" s="126"/>
      <c r="LPT19" s="126"/>
      <c r="LPU19" s="126"/>
      <c r="LPV19" s="126"/>
      <c r="LPW19" s="126"/>
      <c r="LPX19" s="126"/>
      <c r="LPY19" s="126"/>
      <c r="LPZ19" s="126"/>
      <c r="LQA19" s="126"/>
      <c r="LQB19" s="126"/>
      <c r="LQC19" s="126"/>
      <c r="LQD19" s="126"/>
      <c r="LQE19" s="126"/>
      <c r="LQF19" s="126"/>
      <c r="LQG19" s="126"/>
      <c r="LQH19" s="126"/>
      <c r="LQI19" s="126"/>
      <c r="LQJ19" s="126"/>
      <c r="LQK19" s="126"/>
      <c r="LQL19" s="126"/>
      <c r="LQM19" s="126"/>
      <c r="LQN19" s="126"/>
      <c r="LQO19" s="126"/>
      <c r="LQP19" s="126"/>
      <c r="LQQ19" s="126"/>
      <c r="LQR19" s="126"/>
      <c r="LQS19" s="126"/>
      <c r="LQT19" s="126"/>
      <c r="LQU19" s="126"/>
      <c r="LQV19" s="126"/>
      <c r="LQW19" s="126"/>
      <c r="LQX19" s="126"/>
      <c r="LQY19" s="126"/>
      <c r="LQZ19" s="126"/>
      <c r="LRA19" s="126"/>
      <c r="LRB19" s="126"/>
      <c r="LRC19" s="126"/>
      <c r="LRD19" s="126"/>
      <c r="LRE19" s="126"/>
      <c r="LRF19" s="126"/>
      <c r="LRG19" s="126"/>
      <c r="LRH19" s="126"/>
      <c r="LRI19" s="126"/>
      <c r="LRJ19" s="126"/>
      <c r="LRK19" s="126"/>
      <c r="LRL19" s="126"/>
      <c r="LRM19" s="126"/>
      <c r="LRN19" s="126"/>
      <c r="LRO19" s="126"/>
      <c r="LRP19" s="126"/>
      <c r="LRQ19" s="126"/>
      <c r="LRR19" s="126"/>
      <c r="LRS19" s="126"/>
      <c r="LRT19" s="126"/>
      <c r="LRU19" s="126"/>
      <c r="LRV19" s="126"/>
      <c r="LRW19" s="126"/>
      <c r="LRX19" s="126"/>
      <c r="LRY19" s="126"/>
      <c r="LRZ19" s="126"/>
      <c r="LSA19" s="126"/>
      <c r="LSB19" s="126"/>
      <c r="LSC19" s="126"/>
      <c r="LSD19" s="126"/>
      <c r="LSE19" s="126"/>
      <c r="LSF19" s="126"/>
      <c r="LSG19" s="126"/>
      <c r="LSH19" s="126"/>
      <c r="LSI19" s="126"/>
      <c r="LSJ19" s="126"/>
      <c r="LSK19" s="126"/>
      <c r="LSL19" s="126"/>
      <c r="LSM19" s="126"/>
      <c r="LSN19" s="126"/>
      <c r="LSO19" s="126"/>
      <c r="LSP19" s="126"/>
      <c r="LSQ19" s="126"/>
      <c r="LSR19" s="126"/>
      <c r="LSS19" s="126"/>
      <c r="LST19" s="126"/>
      <c r="LSU19" s="126"/>
      <c r="LSV19" s="126"/>
      <c r="LSW19" s="126"/>
      <c r="LSX19" s="126"/>
      <c r="LSY19" s="126"/>
      <c r="LSZ19" s="126"/>
      <c r="LTA19" s="126"/>
      <c r="LTB19" s="126"/>
      <c r="LTC19" s="126"/>
      <c r="LTD19" s="126"/>
      <c r="LTE19" s="126"/>
      <c r="LTF19" s="126"/>
      <c r="LTG19" s="126"/>
      <c r="LTH19" s="126"/>
      <c r="LTI19" s="126"/>
      <c r="LTJ19" s="126"/>
      <c r="LTK19" s="126"/>
      <c r="LTL19" s="126"/>
      <c r="LTM19" s="126"/>
      <c r="LTN19" s="126"/>
      <c r="LTO19" s="126"/>
      <c r="LTP19" s="126"/>
      <c r="LTQ19" s="126"/>
      <c r="LTR19" s="126"/>
      <c r="LTS19" s="126"/>
      <c r="LTT19" s="126"/>
      <c r="LTU19" s="126"/>
      <c r="LTV19" s="126"/>
      <c r="LTW19" s="126"/>
      <c r="LTX19" s="126"/>
      <c r="LTY19" s="126"/>
      <c r="LTZ19" s="126"/>
      <c r="LUA19" s="126"/>
      <c r="LUB19" s="126"/>
      <c r="LUC19" s="126"/>
      <c r="LUD19" s="126"/>
      <c r="LUE19" s="126"/>
      <c r="LUF19" s="126"/>
      <c r="LUG19" s="126"/>
      <c r="LUH19" s="126"/>
      <c r="LUI19" s="126"/>
      <c r="LUJ19" s="126"/>
      <c r="LUK19" s="126"/>
      <c r="LUL19" s="126"/>
      <c r="LUM19" s="126"/>
      <c r="LUN19" s="126"/>
      <c r="LUO19" s="126"/>
      <c r="LUP19" s="126"/>
      <c r="LUQ19" s="126"/>
      <c r="LUR19" s="126"/>
      <c r="LUS19" s="126"/>
      <c r="LUT19" s="126"/>
      <c r="LUU19" s="126"/>
      <c r="LUV19" s="126"/>
      <c r="LUW19" s="126"/>
      <c r="LUX19" s="126"/>
      <c r="LUY19" s="126"/>
      <c r="LUZ19" s="126"/>
      <c r="LVA19" s="126"/>
      <c r="LVB19" s="126"/>
      <c r="LVC19" s="126"/>
      <c r="LVD19" s="126"/>
      <c r="LVE19" s="126"/>
      <c r="LVF19" s="126"/>
      <c r="LVG19" s="126"/>
      <c r="LVH19" s="126"/>
      <c r="LVI19" s="126"/>
      <c r="LVJ19" s="126"/>
      <c r="LVK19" s="126"/>
      <c r="LVL19" s="126"/>
      <c r="LVM19" s="126"/>
      <c r="LVN19" s="126"/>
      <c r="LVO19" s="126"/>
      <c r="LVP19" s="126"/>
      <c r="LVQ19" s="126"/>
      <c r="LVR19" s="126"/>
      <c r="LVS19" s="126"/>
      <c r="LVT19" s="126"/>
      <c r="LVU19" s="126"/>
      <c r="LVV19" s="126"/>
      <c r="LVW19" s="126"/>
      <c r="LVX19" s="126"/>
      <c r="LVY19" s="126"/>
      <c r="LVZ19" s="126"/>
      <c r="LWA19" s="126"/>
      <c r="LWB19" s="126"/>
      <c r="LWC19" s="126"/>
      <c r="LWD19" s="126"/>
      <c r="LWE19" s="126"/>
      <c r="LWF19" s="126"/>
      <c r="LWG19" s="126"/>
      <c r="LWH19" s="126"/>
      <c r="LWI19" s="126"/>
      <c r="LWJ19" s="126"/>
      <c r="LWK19" s="126"/>
      <c r="LWL19" s="126"/>
      <c r="LWM19" s="126"/>
      <c r="LWN19" s="126"/>
      <c r="LWO19" s="126"/>
      <c r="LWP19" s="126"/>
      <c r="LWQ19" s="126"/>
      <c r="LWR19" s="126"/>
      <c r="LWS19" s="126"/>
      <c r="LWT19" s="126"/>
      <c r="LWU19" s="126"/>
      <c r="LWV19" s="126"/>
      <c r="LWW19" s="126"/>
      <c r="LWX19" s="126"/>
      <c r="LWY19" s="126"/>
      <c r="LWZ19" s="126"/>
      <c r="LXA19" s="126"/>
      <c r="LXB19" s="126"/>
      <c r="LXC19" s="126"/>
      <c r="LXD19" s="126"/>
      <c r="LXE19" s="126"/>
      <c r="LXF19" s="126"/>
      <c r="LXG19" s="126"/>
      <c r="LXH19" s="126"/>
      <c r="LXI19" s="126"/>
      <c r="LXJ19" s="126"/>
      <c r="LXK19" s="126"/>
      <c r="LXL19" s="126"/>
      <c r="LXM19" s="126"/>
      <c r="LXN19" s="126"/>
      <c r="LXO19" s="126"/>
      <c r="LXP19" s="126"/>
      <c r="LXQ19" s="126"/>
      <c r="LXR19" s="126"/>
      <c r="LXS19" s="126"/>
      <c r="LXT19" s="126"/>
      <c r="LXU19" s="126"/>
      <c r="LXV19" s="126"/>
      <c r="LXW19" s="126"/>
      <c r="LXX19" s="126"/>
      <c r="LXY19" s="126"/>
      <c r="LXZ19" s="126"/>
      <c r="LYA19" s="126"/>
      <c r="LYB19" s="126"/>
      <c r="LYC19" s="126"/>
      <c r="LYD19" s="126"/>
      <c r="LYE19" s="126"/>
      <c r="LYF19" s="126"/>
      <c r="LYG19" s="126"/>
      <c r="LYH19" s="126"/>
      <c r="LYI19" s="126"/>
      <c r="LYJ19" s="126"/>
      <c r="LYK19" s="126"/>
      <c r="LYL19" s="126"/>
      <c r="LYM19" s="126"/>
      <c r="LYN19" s="126"/>
      <c r="LYO19" s="126"/>
      <c r="LYP19" s="126"/>
      <c r="LYQ19" s="126"/>
      <c r="LYR19" s="126"/>
      <c r="LYS19" s="126"/>
      <c r="LYT19" s="126"/>
      <c r="LYU19" s="126"/>
      <c r="LYV19" s="126"/>
      <c r="LYW19" s="126"/>
      <c r="LYX19" s="126"/>
      <c r="LYY19" s="126"/>
      <c r="LYZ19" s="126"/>
      <c r="LZA19" s="126"/>
      <c r="LZB19" s="126"/>
      <c r="LZC19" s="126"/>
      <c r="LZD19" s="126"/>
      <c r="LZE19" s="126"/>
      <c r="LZF19" s="126"/>
      <c r="LZG19" s="126"/>
      <c r="LZH19" s="126"/>
      <c r="LZI19" s="126"/>
      <c r="LZJ19" s="126"/>
      <c r="LZK19" s="126"/>
      <c r="LZL19" s="126"/>
      <c r="LZM19" s="126"/>
      <c r="LZN19" s="126"/>
      <c r="LZO19" s="126"/>
      <c r="LZP19" s="126"/>
      <c r="LZQ19" s="126"/>
      <c r="LZR19" s="126"/>
      <c r="LZS19" s="126"/>
      <c r="LZT19" s="126"/>
      <c r="LZU19" s="126"/>
      <c r="LZV19" s="126"/>
      <c r="LZW19" s="126"/>
      <c r="LZX19" s="126"/>
      <c r="LZY19" s="126"/>
      <c r="LZZ19" s="126"/>
      <c r="MAA19" s="126"/>
      <c r="MAB19" s="126"/>
      <c r="MAC19" s="126"/>
      <c r="MAD19" s="126"/>
      <c r="MAE19" s="126"/>
      <c r="MAF19" s="126"/>
      <c r="MAG19" s="126"/>
      <c r="MAH19" s="126"/>
      <c r="MAI19" s="126"/>
      <c r="MAJ19" s="126"/>
      <c r="MAK19" s="126"/>
      <c r="MAL19" s="126"/>
      <c r="MAM19" s="126"/>
      <c r="MAN19" s="126"/>
      <c r="MAO19" s="126"/>
      <c r="MAP19" s="126"/>
      <c r="MAQ19" s="126"/>
      <c r="MAR19" s="126"/>
      <c r="MAS19" s="126"/>
      <c r="MAT19" s="126"/>
      <c r="MAU19" s="126"/>
      <c r="MAV19" s="126"/>
      <c r="MAW19" s="126"/>
      <c r="MAX19" s="126"/>
      <c r="MAY19" s="126"/>
      <c r="MAZ19" s="126"/>
      <c r="MBA19" s="126"/>
      <c r="MBB19" s="126"/>
      <c r="MBC19" s="126"/>
      <c r="MBD19" s="126"/>
      <c r="MBE19" s="126"/>
      <c r="MBF19" s="126"/>
      <c r="MBG19" s="126"/>
      <c r="MBH19" s="126"/>
      <c r="MBI19" s="126"/>
      <c r="MBJ19" s="126"/>
      <c r="MBK19" s="126"/>
      <c r="MBL19" s="126"/>
      <c r="MBM19" s="126"/>
      <c r="MBN19" s="126"/>
      <c r="MBO19" s="126"/>
      <c r="MBP19" s="126"/>
      <c r="MBQ19" s="126"/>
      <c r="MBR19" s="126"/>
      <c r="MBS19" s="126"/>
      <c r="MBT19" s="126"/>
      <c r="MBU19" s="126"/>
      <c r="MBV19" s="126"/>
      <c r="MBW19" s="126"/>
      <c r="MBX19" s="126"/>
      <c r="MBY19" s="126"/>
      <c r="MBZ19" s="126"/>
      <c r="MCA19" s="126"/>
      <c r="MCB19" s="126"/>
      <c r="MCC19" s="126"/>
      <c r="MCD19" s="126"/>
      <c r="MCE19" s="126"/>
      <c r="MCF19" s="126"/>
      <c r="MCG19" s="126"/>
      <c r="MCH19" s="126"/>
      <c r="MCI19" s="126"/>
      <c r="MCJ19" s="126"/>
      <c r="MCK19" s="126"/>
      <c r="MCL19" s="126"/>
      <c r="MCM19" s="126"/>
      <c r="MCN19" s="126"/>
      <c r="MCO19" s="126"/>
      <c r="MCP19" s="126"/>
      <c r="MCQ19" s="126"/>
      <c r="MCR19" s="126"/>
      <c r="MCS19" s="126"/>
      <c r="MCT19" s="126"/>
      <c r="MCU19" s="126"/>
      <c r="MCV19" s="126"/>
      <c r="MCW19" s="126"/>
      <c r="MCX19" s="126"/>
      <c r="MCY19" s="126"/>
      <c r="MCZ19" s="126"/>
      <c r="MDA19" s="126"/>
      <c r="MDB19" s="126"/>
      <c r="MDC19" s="126"/>
      <c r="MDD19" s="126"/>
      <c r="MDE19" s="126"/>
      <c r="MDF19" s="126"/>
      <c r="MDG19" s="126"/>
      <c r="MDH19" s="126"/>
      <c r="MDI19" s="126"/>
      <c r="MDJ19" s="126"/>
      <c r="MDK19" s="126"/>
      <c r="MDL19" s="126"/>
      <c r="MDM19" s="126"/>
      <c r="MDN19" s="126"/>
      <c r="MDO19" s="126"/>
      <c r="MDP19" s="126"/>
      <c r="MDQ19" s="126"/>
      <c r="MDR19" s="126"/>
      <c r="MDS19" s="126"/>
      <c r="MDT19" s="126"/>
      <c r="MDU19" s="126"/>
      <c r="MDV19" s="126"/>
      <c r="MDW19" s="126"/>
      <c r="MDX19" s="126"/>
      <c r="MDY19" s="126"/>
      <c r="MDZ19" s="126"/>
      <c r="MEA19" s="126"/>
      <c r="MEB19" s="126"/>
      <c r="MEC19" s="126"/>
      <c r="MED19" s="126"/>
      <c r="MEE19" s="126"/>
      <c r="MEF19" s="126"/>
      <c r="MEG19" s="126"/>
      <c r="MEH19" s="126"/>
      <c r="MEI19" s="126"/>
      <c r="MEJ19" s="126"/>
      <c r="MEK19" s="126"/>
      <c r="MEL19" s="126"/>
      <c r="MEM19" s="126"/>
      <c r="MEN19" s="126"/>
      <c r="MEO19" s="126"/>
      <c r="MEP19" s="126"/>
      <c r="MEQ19" s="126"/>
      <c r="MER19" s="126"/>
      <c r="MES19" s="126"/>
      <c r="MET19" s="126"/>
      <c r="MEU19" s="126"/>
      <c r="MEV19" s="126"/>
      <c r="MEW19" s="126"/>
      <c r="MEX19" s="126"/>
      <c r="MEY19" s="126"/>
      <c r="MEZ19" s="126"/>
      <c r="MFA19" s="126"/>
      <c r="MFB19" s="126"/>
      <c r="MFC19" s="126"/>
      <c r="MFD19" s="126"/>
      <c r="MFE19" s="126"/>
      <c r="MFF19" s="126"/>
      <c r="MFG19" s="126"/>
      <c r="MFH19" s="126"/>
      <c r="MFI19" s="126"/>
      <c r="MFJ19" s="126"/>
      <c r="MFK19" s="126"/>
      <c r="MFL19" s="126"/>
      <c r="MFM19" s="126"/>
      <c r="MFN19" s="126"/>
      <c r="MFO19" s="126"/>
      <c r="MFP19" s="126"/>
      <c r="MFQ19" s="126"/>
      <c r="MFR19" s="126"/>
      <c r="MFS19" s="126"/>
      <c r="MFT19" s="126"/>
      <c r="MFU19" s="126"/>
      <c r="MFV19" s="126"/>
      <c r="MFW19" s="126"/>
      <c r="MFX19" s="126"/>
      <c r="MFY19" s="126"/>
      <c r="MFZ19" s="126"/>
      <c r="MGA19" s="126"/>
      <c r="MGB19" s="126"/>
      <c r="MGC19" s="126"/>
      <c r="MGD19" s="126"/>
      <c r="MGE19" s="126"/>
      <c r="MGF19" s="126"/>
      <c r="MGG19" s="126"/>
      <c r="MGH19" s="126"/>
      <c r="MGI19" s="126"/>
      <c r="MGJ19" s="126"/>
      <c r="MGK19" s="126"/>
      <c r="MGL19" s="126"/>
      <c r="MGM19" s="126"/>
      <c r="MGN19" s="126"/>
      <c r="MGO19" s="126"/>
      <c r="MGP19" s="126"/>
      <c r="MGQ19" s="126"/>
      <c r="MGR19" s="126"/>
      <c r="MGS19" s="126"/>
      <c r="MGT19" s="126"/>
      <c r="MGU19" s="126"/>
      <c r="MGV19" s="126"/>
      <c r="MGW19" s="126"/>
      <c r="MGX19" s="126"/>
      <c r="MGY19" s="126"/>
      <c r="MGZ19" s="126"/>
      <c r="MHA19" s="126"/>
      <c r="MHB19" s="126"/>
      <c r="MHC19" s="126"/>
      <c r="MHD19" s="126"/>
      <c r="MHE19" s="126"/>
      <c r="MHF19" s="126"/>
      <c r="MHG19" s="126"/>
      <c r="MHH19" s="126"/>
      <c r="MHI19" s="126"/>
      <c r="MHJ19" s="126"/>
      <c r="MHK19" s="126"/>
      <c r="MHL19" s="126"/>
      <c r="MHM19" s="126"/>
      <c r="MHN19" s="126"/>
      <c r="MHO19" s="126"/>
      <c r="MHP19" s="126"/>
      <c r="MHQ19" s="126"/>
      <c r="MHR19" s="126"/>
      <c r="MHS19" s="126"/>
      <c r="MHT19" s="126"/>
      <c r="MHU19" s="126"/>
      <c r="MHV19" s="126"/>
      <c r="MHW19" s="126"/>
      <c r="MHX19" s="126"/>
      <c r="MHY19" s="126"/>
      <c r="MHZ19" s="126"/>
      <c r="MIA19" s="126"/>
      <c r="MIB19" s="126"/>
      <c r="MIC19" s="126"/>
      <c r="MID19" s="126"/>
      <c r="MIE19" s="126"/>
      <c r="MIF19" s="126"/>
      <c r="MIG19" s="126"/>
      <c r="MIH19" s="126"/>
      <c r="MII19" s="126"/>
      <c r="MIJ19" s="126"/>
      <c r="MIK19" s="126"/>
      <c r="MIL19" s="126"/>
      <c r="MIM19" s="126"/>
      <c r="MIN19" s="126"/>
      <c r="MIO19" s="126"/>
      <c r="MIP19" s="126"/>
      <c r="MIQ19" s="126"/>
      <c r="MIR19" s="126"/>
      <c r="MIS19" s="126"/>
      <c r="MIT19" s="126"/>
      <c r="MIU19" s="126"/>
      <c r="MIV19" s="126"/>
      <c r="MIW19" s="126"/>
      <c r="MIX19" s="126"/>
      <c r="MIY19" s="126"/>
      <c r="MIZ19" s="126"/>
      <c r="MJA19" s="126"/>
      <c r="MJB19" s="126"/>
      <c r="MJC19" s="126"/>
      <c r="MJD19" s="126"/>
      <c r="MJE19" s="126"/>
      <c r="MJF19" s="126"/>
      <c r="MJG19" s="126"/>
      <c r="MJH19" s="126"/>
      <c r="MJI19" s="126"/>
      <c r="MJJ19" s="126"/>
      <c r="MJK19" s="126"/>
      <c r="MJL19" s="126"/>
      <c r="MJM19" s="126"/>
      <c r="MJN19" s="126"/>
      <c r="MJO19" s="126"/>
      <c r="MJP19" s="126"/>
      <c r="MJQ19" s="126"/>
      <c r="MJR19" s="126"/>
      <c r="MJS19" s="126"/>
      <c r="MJT19" s="126"/>
      <c r="MJU19" s="126"/>
      <c r="MJV19" s="126"/>
      <c r="MJW19" s="126"/>
      <c r="MJX19" s="126"/>
      <c r="MJY19" s="126"/>
      <c r="MJZ19" s="126"/>
      <c r="MKA19" s="126"/>
      <c r="MKB19" s="126"/>
      <c r="MKC19" s="126"/>
      <c r="MKD19" s="126"/>
      <c r="MKE19" s="126"/>
      <c r="MKF19" s="126"/>
      <c r="MKG19" s="126"/>
      <c r="MKH19" s="126"/>
      <c r="MKI19" s="126"/>
      <c r="MKJ19" s="126"/>
      <c r="MKK19" s="126"/>
      <c r="MKL19" s="126"/>
      <c r="MKM19" s="126"/>
      <c r="MKN19" s="126"/>
      <c r="MKO19" s="126"/>
      <c r="MKP19" s="126"/>
      <c r="MKQ19" s="126"/>
      <c r="MKR19" s="126"/>
      <c r="MKS19" s="126"/>
      <c r="MKT19" s="126"/>
      <c r="MKU19" s="126"/>
      <c r="MKV19" s="126"/>
      <c r="MKW19" s="126"/>
      <c r="MKX19" s="126"/>
      <c r="MKY19" s="126"/>
      <c r="MKZ19" s="126"/>
      <c r="MLA19" s="126"/>
      <c r="MLB19" s="126"/>
      <c r="MLC19" s="126"/>
      <c r="MLD19" s="126"/>
      <c r="MLE19" s="126"/>
      <c r="MLF19" s="126"/>
      <c r="MLG19" s="126"/>
      <c r="MLH19" s="126"/>
      <c r="MLI19" s="126"/>
      <c r="MLJ19" s="126"/>
      <c r="MLK19" s="126"/>
      <c r="MLL19" s="126"/>
      <c r="MLM19" s="126"/>
      <c r="MLN19" s="126"/>
      <c r="MLO19" s="126"/>
      <c r="MLP19" s="126"/>
      <c r="MLQ19" s="126"/>
      <c r="MLR19" s="126"/>
      <c r="MLS19" s="126"/>
      <c r="MLT19" s="126"/>
      <c r="MLU19" s="126"/>
      <c r="MLV19" s="126"/>
      <c r="MLW19" s="126"/>
      <c r="MLX19" s="126"/>
      <c r="MLY19" s="126"/>
      <c r="MLZ19" s="126"/>
      <c r="MMA19" s="126"/>
      <c r="MMB19" s="126"/>
      <c r="MMC19" s="126"/>
      <c r="MMD19" s="126"/>
      <c r="MME19" s="126"/>
      <c r="MMF19" s="126"/>
      <c r="MMG19" s="126"/>
      <c r="MMH19" s="126"/>
      <c r="MMI19" s="126"/>
      <c r="MMJ19" s="126"/>
      <c r="MMK19" s="126"/>
      <c r="MML19" s="126"/>
      <c r="MMM19" s="126"/>
      <c r="MMN19" s="126"/>
      <c r="MMO19" s="126"/>
      <c r="MMP19" s="126"/>
      <c r="MMQ19" s="126"/>
      <c r="MMR19" s="126"/>
      <c r="MMS19" s="126"/>
      <c r="MMT19" s="126"/>
      <c r="MMU19" s="126"/>
      <c r="MMV19" s="126"/>
      <c r="MMW19" s="126"/>
      <c r="MMX19" s="126"/>
      <c r="MMY19" s="126"/>
      <c r="MMZ19" s="126"/>
      <c r="MNA19" s="126"/>
      <c r="MNB19" s="126"/>
      <c r="MNC19" s="126"/>
      <c r="MND19" s="126"/>
      <c r="MNE19" s="126"/>
      <c r="MNF19" s="126"/>
      <c r="MNG19" s="126"/>
      <c r="MNH19" s="126"/>
      <c r="MNI19" s="126"/>
      <c r="MNJ19" s="126"/>
      <c r="MNK19" s="126"/>
      <c r="MNL19" s="126"/>
      <c r="MNM19" s="126"/>
      <c r="MNN19" s="126"/>
      <c r="MNO19" s="126"/>
      <c r="MNP19" s="126"/>
      <c r="MNQ19" s="126"/>
      <c r="MNR19" s="126"/>
      <c r="MNS19" s="126"/>
      <c r="MNT19" s="126"/>
      <c r="MNU19" s="126"/>
      <c r="MNV19" s="126"/>
      <c r="MNW19" s="126"/>
      <c r="MNX19" s="126"/>
      <c r="MNY19" s="126"/>
      <c r="MNZ19" s="126"/>
      <c r="MOA19" s="126"/>
      <c r="MOB19" s="126"/>
      <c r="MOC19" s="126"/>
      <c r="MOD19" s="126"/>
      <c r="MOE19" s="126"/>
      <c r="MOF19" s="126"/>
      <c r="MOG19" s="126"/>
      <c r="MOH19" s="126"/>
      <c r="MOI19" s="126"/>
      <c r="MOJ19" s="126"/>
      <c r="MOK19" s="126"/>
      <c r="MOL19" s="126"/>
      <c r="MOM19" s="126"/>
      <c r="MON19" s="126"/>
      <c r="MOO19" s="126"/>
      <c r="MOP19" s="126"/>
      <c r="MOQ19" s="126"/>
      <c r="MOR19" s="126"/>
      <c r="MOS19" s="126"/>
      <c r="MOT19" s="126"/>
      <c r="MOU19" s="126"/>
      <c r="MOV19" s="126"/>
      <c r="MOW19" s="126"/>
      <c r="MOX19" s="126"/>
      <c r="MOY19" s="126"/>
      <c r="MOZ19" s="126"/>
      <c r="MPA19" s="126"/>
      <c r="MPB19" s="126"/>
      <c r="MPC19" s="126"/>
      <c r="MPD19" s="126"/>
      <c r="MPE19" s="126"/>
      <c r="MPF19" s="126"/>
      <c r="MPG19" s="126"/>
      <c r="MPH19" s="126"/>
      <c r="MPI19" s="126"/>
      <c r="MPJ19" s="126"/>
      <c r="MPK19" s="126"/>
      <c r="MPL19" s="126"/>
      <c r="MPM19" s="126"/>
      <c r="MPN19" s="126"/>
      <c r="MPO19" s="126"/>
      <c r="MPP19" s="126"/>
      <c r="MPQ19" s="126"/>
      <c r="MPR19" s="126"/>
      <c r="MPS19" s="126"/>
      <c r="MPT19" s="126"/>
      <c r="MPU19" s="126"/>
      <c r="MPV19" s="126"/>
      <c r="MPW19" s="126"/>
      <c r="MPX19" s="126"/>
      <c r="MPY19" s="126"/>
      <c r="MPZ19" s="126"/>
      <c r="MQA19" s="126"/>
      <c r="MQB19" s="126"/>
      <c r="MQC19" s="126"/>
      <c r="MQD19" s="126"/>
      <c r="MQE19" s="126"/>
      <c r="MQF19" s="126"/>
      <c r="MQG19" s="126"/>
      <c r="MQH19" s="126"/>
      <c r="MQI19" s="126"/>
      <c r="MQJ19" s="126"/>
      <c r="MQK19" s="126"/>
      <c r="MQL19" s="126"/>
      <c r="MQM19" s="126"/>
      <c r="MQN19" s="126"/>
      <c r="MQO19" s="126"/>
      <c r="MQP19" s="126"/>
      <c r="MQQ19" s="126"/>
      <c r="MQR19" s="126"/>
      <c r="MQS19" s="126"/>
      <c r="MQT19" s="126"/>
      <c r="MQU19" s="126"/>
      <c r="MQV19" s="126"/>
      <c r="MQW19" s="126"/>
      <c r="MQX19" s="126"/>
      <c r="MQY19" s="126"/>
      <c r="MQZ19" s="126"/>
      <c r="MRA19" s="126"/>
      <c r="MRB19" s="126"/>
      <c r="MRC19" s="126"/>
      <c r="MRD19" s="126"/>
      <c r="MRE19" s="126"/>
      <c r="MRF19" s="126"/>
      <c r="MRG19" s="126"/>
      <c r="MRH19" s="126"/>
      <c r="MRI19" s="126"/>
      <c r="MRJ19" s="126"/>
      <c r="MRK19" s="126"/>
      <c r="MRL19" s="126"/>
      <c r="MRM19" s="126"/>
      <c r="MRN19" s="126"/>
      <c r="MRO19" s="126"/>
      <c r="MRP19" s="126"/>
      <c r="MRQ19" s="126"/>
      <c r="MRR19" s="126"/>
      <c r="MRS19" s="126"/>
      <c r="MRT19" s="126"/>
      <c r="MRU19" s="126"/>
      <c r="MRV19" s="126"/>
      <c r="MRW19" s="126"/>
      <c r="MRX19" s="126"/>
      <c r="MRY19" s="126"/>
      <c r="MRZ19" s="126"/>
      <c r="MSA19" s="126"/>
      <c r="MSB19" s="126"/>
      <c r="MSC19" s="126"/>
      <c r="MSD19" s="126"/>
      <c r="MSE19" s="126"/>
      <c r="MSF19" s="126"/>
      <c r="MSG19" s="126"/>
      <c r="MSH19" s="126"/>
      <c r="MSI19" s="126"/>
      <c r="MSJ19" s="126"/>
      <c r="MSK19" s="126"/>
      <c r="MSL19" s="126"/>
      <c r="MSM19" s="126"/>
      <c r="MSN19" s="126"/>
      <c r="MSO19" s="126"/>
      <c r="MSP19" s="126"/>
      <c r="MSQ19" s="126"/>
      <c r="MSR19" s="126"/>
      <c r="MSS19" s="126"/>
      <c r="MST19" s="126"/>
      <c r="MSU19" s="126"/>
      <c r="MSV19" s="126"/>
      <c r="MSW19" s="126"/>
      <c r="MSX19" s="126"/>
      <c r="MSY19" s="126"/>
      <c r="MSZ19" s="126"/>
      <c r="MTA19" s="126"/>
      <c r="MTB19" s="126"/>
      <c r="MTC19" s="126"/>
      <c r="MTD19" s="126"/>
      <c r="MTE19" s="126"/>
      <c r="MTF19" s="126"/>
      <c r="MTG19" s="126"/>
      <c r="MTH19" s="126"/>
      <c r="MTI19" s="126"/>
      <c r="MTJ19" s="126"/>
      <c r="MTK19" s="126"/>
      <c r="MTL19" s="126"/>
      <c r="MTM19" s="126"/>
      <c r="MTN19" s="126"/>
      <c r="MTO19" s="126"/>
      <c r="MTP19" s="126"/>
      <c r="MTQ19" s="126"/>
      <c r="MTR19" s="126"/>
      <c r="MTS19" s="126"/>
      <c r="MTT19" s="126"/>
      <c r="MTU19" s="126"/>
      <c r="MTV19" s="126"/>
      <c r="MTW19" s="126"/>
      <c r="MTX19" s="126"/>
      <c r="MTY19" s="126"/>
      <c r="MTZ19" s="126"/>
      <c r="MUA19" s="126"/>
      <c r="MUB19" s="126"/>
      <c r="MUC19" s="126"/>
      <c r="MUD19" s="126"/>
      <c r="MUE19" s="126"/>
      <c r="MUF19" s="126"/>
      <c r="MUG19" s="126"/>
      <c r="MUH19" s="126"/>
      <c r="MUI19" s="126"/>
      <c r="MUJ19" s="126"/>
      <c r="MUK19" s="126"/>
      <c r="MUL19" s="126"/>
      <c r="MUM19" s="126"/>
      <c r="MUN19" s="126"/>
      <c r="MUO19" s="126"/>
      <c r="MUP19" s="126"/>
      <c r="MUQ19" s="126"/>
      <c r="MUR19" s="126"/>
      <c r="MUS19" s="126"/>
      <c r="MUT19" s="126"/>
      <c r="MUU19" s="126"/>
      <c r="MUV19" s="126"/>
      <c r="MUW19" s="126"/>
      <c r="MUX19" s="126"/>
      <c r="MUY19" s="126"/>
      <c r="MUZ19" s="126"/>
      <c r="MVA19" s="126"/>
      <c r="MVB19" s="126"/>
      <c r="MVC19" s="126"/>
      <c r="MVD19" s="126"/>
      <c r="MVE19" s="126"/>
      <c r="MVF19" s="126"/>
      <c r="MVG19" s="126"/>
      <c r="MVH19" s="126"/>
      <c r="MVI19" s="126"/>
      <c r="MVJ19" s="126"/>
      <c r="MVK19" s="126"/>
      <c r="MVL19" s="126"/>
      <c r="MVM19" s="126"/>
      <c r="MVN19" s="126"/>
      <c r="MVO19" s="126"/>
      <c r="MVP19" s="126"/>
      <c r="MVQ19" s="126"/>
      <c r="MVR19" s="126"/>
      <c r="MVS19" s="126"/>
      <c r="MVT19" s="126"/>
      <c r="MVU19" s="126"/>
      <c r="MVV19" s="126"/>
      <c r="MVW19" s="126"/>
      <c r="MVX19" s="126"/>
      <c r="MVY19" s="126"/>
      <c r="MVZ19" s="126"/>
      <c r="MWA19" s="126"/>
      <c r="MWB19" s="126"/>
      <c r="MWC19" s="126"/>
      <c r="MWD19" s="126"/>
      <c r="MWE19" s="126"/>
      <c r="MWF19" s="126"/>
      <c r="MWG19" s="126"/>
      <c r="MWH19" s="126"/>
      <c r="MWI19" s="126"/>
      <c r="MWJ19" s="126"/>
      <c r="MWK19" s="126"/>
      <c r="MWL19" s="126"/>
      <c r="MWM19" s="126"/>
      <c r="MWN19" s="126"/>
      <c r="MWO19" s="126"/>
      <c r="MWP19" s="126"/>
      <c r="MWQ19" s="126"/>
      <c r="MWR19" s="126"/>
      <c r="MWS19" s="126"/>
      <c r="MWT19" s="126"/>
      <c r="MWU19" s="126"/>
      <c r="MWV19" s="126"/>
      <c r="MWW19" s="126"/>
      <c r="MWX19" s="126"/>
      <c r="MWY19" s="126"/>
      <c r="MWZ19" s="126"/>
      <c r="MXA19" s="126"/>
      <c r="MXB19" s="126"/>
      <c r="MXC19" s="126"/>
      <c r="MXD19" s="126"/>
      <c r="MXE19" s="126"/>
      <c r="MXF19" s="126"/>
      <c r="MXG19" s="126"/>
      <c r="MXH19" s="126"/>
      <c r="MXI19" s="126"/>
      <c r="MXJ19" s="126"/>
      <c r="MXK19" s="126"/>
      <c r="MXL19" s="126"/>
      <c r="MXM19" s="126"/>
      <c r="MXN19" s="126"/>
      <c r="MXO19" s="126"/>
      <c r="MXP19" s="126"/>
      <c r="MXQ19" s="126"/>
      <c r="MXR19" s="126"/>
      <c r="MXS19" s="126"/>
      <c r="MXT19" s="126"/>
      <c r="MXU19" s="126"/>
      <c r="MXV19" s="126"/>
      <c r="MXW19" s="126"/>
      <c r="MXX19" s="126"/>
      <c r="MXY19" s="126"/>
      <c r="MXZ19" s="126"/>
      <c r="MYA19" s="126"/>
      <c r="MYB19" s="126"/>
      <c r="MYC19" s="126"/>
      <c r="MYD19" s="126"/>
      <c r="MYE19" s="126"/>
      <c r="MYF19" s="126"/>
      <c r="MYG19" s="126"/>
      <c r="MYH19" s="126"/>
      <c r="MYI19" s="126"/>
      <c r="MYJ19" s="126"/>
      <c r="MYK19" s="126"/>
      <c r="MYL19" s="126"/>
      <c r="MYM19" s="126"/>
      <c r="MYN19" s="126"/>
      <c r="MYO19" s="126"/>
      <c r="MYP19" s="126"/>
      <c r="MYQ19" s="126"/>
      <c r="MYR19" s="126"/>
      <c r="MYS19" s="126"/>
      <c r="MYT19" s="126"/>
      <c r="MYU19" s="126"/>
      <c r="MYV19" s="126"/>
      <c r="MYW19" s="126"/>
      <c r="MYX19" s="126"/>
      <c r="MYY19" s="126"/>
      <c r="MYZ19" s="126"/>
      <c r="MZA19" s="126"/>
      <c r="MZB19" s="126"/>
      <c r="MZC19" s="126"/>
      <c r="MZD19" s="126"/>
      <c r="MZE19" s="126"/>
      <c r="MZF19" s="126"/>
      <c r="MZG19" s="126"/>
      <c r="MZH19" s="126"/>
      <c r="MZI19" s="126"/>
      <c r="MZJ19" s="126"/>
      <c r="MZK19" s="126"/>
      <c r="MZL19" s="126"/>
      <c r="MZM19" s="126"/>
      <c r="MZN19" s="126"/>
      <c r="MZO19" s="126"/>
      <c r="MZP19" s="126"/>
      <c r="MZQ19" s="126"/>
      <c r="MZR19" s="126"/>
      <c r="MZS19" s="126"/>
      <c r="MZT19" s="126"/>
      <c r="MZU19" s="126"/>
      <c r="MZV19" s="126"/>
      <c r="MZW19" s="126"/>
      <c r="MZX19" s="126"/>
      <c r="MZY19" s="126"/>
      <c r="MZZ19" s="126"/>
      <c r="NAA19" s="126"/>
      <c r="NAB19" s="126"/>
      <c r="NAC19" s="126"/>
      <c r="NAD19" s="126"/>
      <c r="NAE19" s="126"/>
      <c r="NAF19" s="126"/>
      <c r="NAG19" s="126"/>
      <c r="NAH19" s="126"/>
      <c r="NAI19" s="126"/>
      <c r="NAJ19" s="126"/>
      <c r="NAK19" s="126"/>
      <c r="NAL19" s="126"/>
      <c r="NAM19" s="126"/>
      <c r="NAN19" s="126"/>
      <c r="NAO19" s="126"/>
      <c r="NAP19" s="126"/>
      <c r="NAQ19" s="126"/>
      <c r="NAR19" s="126"/>
      <c r="NAS19" s="126"/>
      <c r="NAT19" s="126"/>
      <c r="NAU19" s="126"/>
      <c r="NAV19" s="126"/>
      <c r="NAW19" s="126"/>
      <c r="NAX19" s="126"/>
      <c r="NAY19" s="126"/>
      <c r="NAZ19" s="126"/>
      <c r="NBA19" s="126"/>
      <c r="NBB19" s="126"/>
      <c r="NBC19" s="126"/>
      <c r="NBD19" s="126"/>
      <c r="NBE19" s="126"/>
      <c r="NBF19" s="126"/>
      <c r="NBG19" s="126"/>
      <c r="NBH19" s="126"/>
      <c r="NBI19" s="126"/>
      <c r="NBJ19" s="126"/>
      <c r="NBK19" s="126"/>
      <c r="NBL19" s="126"/>
      <c r="NBM19" s="126"/>
      <c r="NBN19" s="126"/>
      <c r="NBO19" s="126"/>
      <c r="NBP19" s="126"/>
      <c r="NBQ19" s="126"/>
      <c r="NBR19" s="126"/>
      <c r="NBS19" s="126"/>
      <c r="NBT19" s="126"/>
      <c r="NBU19" s="126"/>
      <c r="NBV19" s="126"/>
      <c r="NBW19" s="126"/>
      <c r="NBX19" s="126"/>
      <c r="NBY19" s="126"/>
      <c r="NBZ19" s="126"/>
      <c r="NCA19" s="126"/>
      <c r="NCB19" s="126"/>
      <c r="NCC19" s="126"/>
      <c r="NCD19" s="126"/>
      <c r="NCE19" s="126"/>
      <c r="NCF19" s="126"/>
      <c r="NCG19" s="126"/>
      <c r="NCH19" s="126"/>
      <c r="NCI19" s="126"/>
      <c r="NCJ19" s="126"/>
      <c r="NCK19" s="126"/>
      <c r="NCL19" s="126"/>
      <c r="NCM19" s="126"/>
      <c r="NCN19" s="126"/>
      <c r="NCO19" s="126"/>
      <c r="NCP19" s="126"/>
      <c r="NCQ19" s="126"/>
      <c r="NCR19" s="126"/>
      <c r="NCS19" s="126"/>
      <c r="NCT19" s="126"/>
      <c r="NCU19" s="126"/>
      <c r="NCV19" s="126"/>
      <c r="NCW19" s="126"/>
      <c r="NCX19" s="126"/>
      <c r="NCY19" s="126"/>
      <c r="NCZ19" s="126"/>
      <c r="NDA19" s="126"/>
      <c r="NDB19" s="126"/>
      <c r="NDC19" s="126"/>
      <c r="NDD19" s="126"/>
      <c r="NDE19" s="126"/>
      <c r="NDF19" s="126"/>
      <c r="NDG19" s="126"/>
      <c r="NDH19" s="126"/>
      <c r="NDI19" s="126"/>
      <c r="NDJ19" s="126"/>
      <c r="NDK19" s="126"/>
      <c r="NDL19" s="126"/>
      <c r="NDM19" s="126"/>
      <c r="NDN19" s="126"/>
      <c r="NDO19" s="126"/>
      <c r="NDP19" s="126"/>
      <c r="NDQ19" s="126"/>
      <c r="NDR19" s="126"/>
      <c r="NDS19" s="126"/>
      <c r="NDT19" s="126"/>
      <c r="NDU19" s="126"/>
      <c r="NDV19" s="126"/>
      <c r="NDW19" s="126"/>
      <c r="NDX19" s="126"/>
      <c r="NDY19" s="126"/>
      <c r="NDZ19" s="126"/>
      <c r="NEA19" s="126"/>
      <c r="NEB19" s="126"/>
      <c r="NEC19" s="126"/>
      <c r="NED19" s="126"/>
      <c r="NEE19" s="126"/>
      <c r="NEF19" s="126"/>
      <c r="NEG19" s="126"/>
      <c r="NEH19" s="126"/>
      <c r="NEI19" s="126"/>
      <c r="NEJ19" s="126"/>
      <c r="NEK19" s="126"/>
      <c r="NEL19" s="126"/>
      <c r="NEM19" s="126"/>
      <c r="NEN19" s="126"/>
      <c r="NEO19" s="126"/>
      <c r="NEP19" s="126"/>
      <c r="NEQ19" s="126"/>
      <c r="NER19" s="126"/>
      <c r="NES19" s="126"/>
      <c r="NET19" s="126"/>
      <c r="NEU19" s="126"/>
      <c r="NEV19" s="126"/>
      <c r="NEW19" s="126"/>
      <c r="NEX19" s="126"/>
      <c r="NEY19" s="126"/>
      <c r="NEZ19" s="126"/>
      <c r="NFA19" s="126"/>
      <c r="NFB19" s="126"/>
      <c r="NFC19" s="126"/>
      <c r="NFD19" s="126"/>
      <c r="NFE19" s="126"/>
      <c r="NFF19" s="126"/>
      <c r="NFG19" s="126"/>
      <c r="NFH19" s="126"/>
      <c r="NFI19" s="126"/>
      <c r="NFJ19" s="126"/>
      <c r="NFK19" s="126"/>
      <c r="NFL19" s="126"/>
      <c r="NFM19" s="126"/>
      <c r="NFN19" s="126"/>
      <c r="NFO19" s="126"/>
      <c r="NFP19" s="126"/>
      <c r="NFQ19" s="126"/>
      <c r="NFR19" s="126"/>
      <c r="NFS19" s="126"/>
      <c r="NFT19" s="126"/>
      <c r="NFU19" s="126"/>
      <c r="NFV19" s="126"/>
      <c r="NFW19" s="126"/>
      <c r="NFX19" s="126"/>
      <c r="NFY19" s="126"/>
      <c r="NFZ19" s="126"/>
      <c r="NGA19" s="126"/>
      <c r="NGB19" s="126"/>
      <c r="NGC19" s="126"/>
      <c r="NGD19" s="126"/>
      <c r="NGE19" s="126"/>
      <c r="NGF19" s="126"/>
      <c r="NGG19" s="126"/>
      <c r="NGH19" s="126"/>
      <c r="NGI19" s="126"/>
      <c r="NGJ19" s="126"/>
      <c r="NGK19" s="126"/>
      <c r="NGL19" s="126"/>
      <c r="NGM19" s="126"/>
      <c r="NGN19" s="126"/>
      <c r="NGO19" s="126"/>
      <c r="NGP19" s="126"/>
      <c r="NGQ19" s="126"/>
      <c r="NGR19" s="126"/>
      <c r="NGS19" s="126"/>
      <c r="NGT19" s="126"/>
      <c r="NGU19" s="126"/>
      <c r="NGV19" s="126"/>
      <c r="NGW19" s="126"/>
      <c r="NGX19" s="126"/>
      <c r="NGY19" s="126"/>
      <c r="NGZ19" s="126"/>
      <c r="NHA19" s="126"/>
      <c r="NHB19" s="126"/>
      <c r="NHC19" s="126"/>
      <c r="NHD19" s="126"/>
      <c r="NHE19" s="126"/>
      <c r="NHF19" s="126"/>
      <c r="NHG19" s="126"/>
      <c r="NHH19" s="126"/>
      <c r="NHI19" s="126"/>
      <c r="NHJ19" s="126"/>
      <c r="NHK19" s="126"/>
      <c r="NHL19" s="126"/>
      <c r="NHM19" s="126"/>
      <c r="NHN19" s="126"/>
      <c r="NHO19" s="126"/>
      <c r="NHP19" s="126"/>
      <c r="NHQ19" s="126"/>
      <c r="NHR19" s="126"/>
      <c r="NHS19" s="126"/>
      <c r="NHT19" s="126"/>
      <c r="NHU19" s="126"/>
      <c r="NHV19" s="126"/>
      <c r="NHW19" s="126"/>
      <c r="NHX19" s="126"/>
      <c r="NHY19" s="126"/>
      <c r="NHZ19" s="126"/>
      <c r="NIA19" s="126"/>
      <c r="NIB19" s="126"/>
      <c r="NIC19" s="126"/>
      <c r="NID19" s="126"/>
      <c r="NIE19" s="126"/>
      <c r="NIF19" s="126"/>
      <c r="NIG19" s="126"/>
      <c r="NIH19" s="126"/>
      <c r="NII19" s="126"/>
      <c r="NIJ19" s="126"/>
      <c r="NIK19" s="126"/>
      <c r="NIL19" s="126"/>
      <c r="NIM19" s="126"/>
      <c r="NIN19" s="126"/>
      <c r="NIO19" s="126"/>
      <c r="NIP19" s="126"/>
      <c r="NIQ19" s="126"/>
      <c r="NIR19" s="126"/>
      <c r="NIS19" s="126"/>
      <c r="NIT19" s="126"/>
      <c r="NIU19" s="126"/>
      <c r="NIV19" s="126"/>
      <c r="NIW19" s="126"/>
      <c r="NIX19" s="126"/>
      <c r="NIY19" s="126"/>
      <c r="NIZ19" s="126"/>
      <c r="NJA19" s="126"/>
      <c r="NJB19" s="126"/>
      <c r="NJC19" s="126"/>
      <c r="NJD19" s="126"/>
      <c r="NJE19" s="126"/>
      <c r="NJF19" s="126"/>
      <c r="NJG19" s="126"/>
      <c r="NJH19" s="126"/>
      <c r="NJI19" s="126"/>
      <c r="NJJ19" s="126"/>
      <c r="NJK19" s="126"/>
      <c r="NJL19" s="126"/>
      <c r="NJM19" s="126"/>
      <c r="NJN19" s="126"/>
      <c r="NJO19" s="126"/>
      <c r="NJP19" s="126"/>
      <c r="NJQ19" s="126"/>
      <c r="NJR19" s="126"/>
      <c r="NJS19" s="126"/>
      <c r="NJT19" s="126"/>
      <c r="NJU19" s="126"/>
      <c r="NJV19" s="126"/>
      <c r="NJW19" s="126"/>
      <c r="NJX19" s="126"/>
      <c r="NJY19" s="126"/>
      <c r="NJZ19" s="126"/>
      <c r="NKA19" s="126"/>
      <c r="NKB19" s="126"/>
      <c r="NKC19" s="126"/>
      <c r="NKD19" s="126"/>
      <c r="NKE19" s="126"/>
      <c r="NKF19" s="126"/>
      <c r="NKG19" s="126"/>
      <c r="NKH19" s="126"/>
      <c r="NKI19" s="126"/>
      <c r="NKJ19" s="126"/>
      <c r="NKK19" s="126"/>
      <c r="NKL19" s="126"/>
      <c r="NKM19" s="126"/>
      <c r="NKN19" s="126"/>
      <c r="NKO19" s="126"/>
      <c r="NKP19" s="126"/>
      <c r="NKQ19" s="126"/>
      <c r="NKR19" s="126"/>
      <c r="NKS19" s="126"/>
      <c r="NKT19" s="126"/>
      <c r="NKU19" s="126"/>
      <c r="NKV19" s="126"/>
      <c r="NKW19" s="126"/>
      <c r="NKX19" s="126"/>
      <c r="NKY19" s="126"/>
      <c r="NKZ19" s="126"/>
      <c r="NLA19" s="126"/>
      <c r="NLB19" s="126"/>
      <c r="NLC19" s="126"/>
      <c r="NLD19" s="126"/>
      <c r="NLE19" s="126"/>
      <c r="NLF19" s="126"/>
      <c r="NLG19" s="126"/>
      <c r="NLH19" s="126"/>
      <c r="NLI19" s="126"/>
      <c r="NLJ19" s="126"/>
      <c r="NLK19" s="126"/>
      <c r="NLL19" s="126"/>
      <c r="NLM19" s="126"/>
      <c r="NLN19" s="126"/>
      <c r="NLO19" s="126"/>
      <c r="NLP19" s="126"/>
      <c r="NLQ19" s="126"/>
      <c r="NLR19" s="126"/>
      <c r="NLS19" s="126"/>
      <c r="NLT19" s="126"/>
      <c r="NLU19" s="126"/>
      <c r="NLV19" s="126"/>
      <c r="NLW19" s="126"/>
      <c r="NLX19" s="126"/>
      <c r="NLY19" s="126"/>
      <c r="NLZ19" s="126"/>
      <c r="NMA19" s="126"/>
      <c r="NMB19" s="126"/>
      <c r="NMC19" s="126"/>
      <c r="NMD19" s="126"/>
      <c r="NME19" s="126"/>
      <c r="NMF19" s="126"/>
      <c r="NMG19" s="126"/>
      <c r="NMH19" s="126"/>
      <c r="NMI19" s="126"/>
      <c r="NMJ19" s="126"/>
      <c r="NMK19" s="126"/>
      <c r="NML19" s="126"/>
      <c r="NMM19" s="126"/>
      <c r="NMN19" s="126"/>
      <c r="NMO19" s="126"/>
      <c r="NMP19" s="126"/>
      <c r="NMQ19" s="126"/>
      <c r="NMR19" s="126"/>
      <c r="NMS19" s="126"/>
      <c r="NMT19" s="126"/>
      <c r="NMU19" s="126"/>
      <c r="NMV19" s="126"/>
      <c r="NMW19" s="126"/>
      <c r="NMX19" s="126"/>
      <c r="NMY19" s="126"/>
      <c r="NMZ19" s="126"/>
      <c r="NNA19" s="126"/>
      <c r="NNB19" s="126"/>
      <c r="NNC19" s="126"/>
      <c r="NND19" s="126"/>
      <c r="NNE19" s="126"/>
      <c r="NNF19" s="126"/>
      <c r="NNG19" s="126"/>
      <c r="NNH19" s="126"/>
      <c r="NNI19" s="126"/>
      <c r="NNJ19" s="126"/>
      <c r="NNK19" s="126"/>
      <c r="NNL19" s="126"/>
      <c r="NNM19" s="126"/>
      <c r="NNN19" s="126"/>
      <c r="NNO19" s="126"/>
      <c r="NNP19" s="126"/>
      <c r="NNQ19" s="126"/>
      <c r="NNR19" s="126"/>
      <c r="NNS19" s="126"/>
      <c r="NNT19" s="126"/>
      <c r="NNU19" s="126"/>
      <c r="NNV19" s="126"/>
      <c r="NNW19" s="126"/>
      <c r="NNX19" s="126"/>
      <c r="NNY19" s="126"/>
      <c r="NNZ19" s="126"/>
      <c r="NOA19" s="126"/>
      <c r="NOB19" s="126"/>
      <c r="NOC19" s="126"/>
      <c r="NOD19" s="126"/>
      <c r="NOE19" s="126"/>
      <c r="NOF19" s="126"/>
      <c r="NOG19" s="126"/>
      <c r="NOH19" s="126"/>
      <c r="NOI19" s="126"/>
      <c r="NOJ19" s="126"/>
      <c r="NOK19" s="126"/>
      <c r="NOL19" s="126"/>
      <c r="NOM19" s="126"/>
      <c r="NON19" s="126"/>
      <c r="NOO19" s="126"/>
      <c r="NOP19" s="126"/>
      <c r="NOQ19" s="126"/>
      <c r="NOR19" s="126"/>
      <c r="NOS19" s="126"/>
      <c r="NOT19" s="126"/>
      <c r="NOU19" s="126"/>
      <c r="NOV19" s="126"/>
      <c r="NOW19" s="126"/>
      <c r="NOX19" s="126"/>
      <c r="NOY19" s="126"/>
      <c r="NOZ19" s="126"/>
      <c r="NPA19" s="126"/>
      <c r="NPB19" s="126"/>
      <c r="NPC19" s="126"/>
      <c r="NPD19" s="126"/>
      <c r="NPE19" s="126"/>
      <c r="NPF19" s="126"/>
      <c r="NPG19" s="126"/>
      <c r="NPH19" s="126"/>
      <c r="NPI19" s="126"/>
      <c r="NPJ19" s="126"/>
      <c r="NPK19" s="126"/>
      <c r="NPL19" s="126"/>
      <c r="NPM19" s="126"/>
      <c r="NPN19" s="126"/>
      <c r="NPO19" s="126"/>
      <c r="NPP19" s="126"/>
      <c r="NPQ19" s="126"/>
      <c r="NPR19" s="126"/>
      <c r="NPS19" s="126"/>
      <c r="NPT19" s="126"/>
      <c r="NPU19" s="126"/>
      <c r="NPV19" s="126"/>
      <c r="NPW19" s="126"/>
      <c r="NPX19" s="126"/>
      <c r="NPY19" s="126"/>
      <c r="NPZ19" s="126"/>
      <c r="NQA19" s="126"/>
      <c r="NQB19" s="126"/>
      <c r="NQC19" s="126"/>
      <c r="NQD19" s="126"/>
      <c r="NQE19" s="126"/>
      <c r="NQF19" s="126"/>
      <c r="NQG19" s="126"/>
      <c r="NQH19" s="126"/>
      <c r="NQI19" s="126"/>
      <c r="NQJ19" s="126"/>
      <c r="NQK19" s="126"/>
      <c r="NQL19" s="126"/>
      <c r="NQM19" s="126"/>
      <c r="NQN19" s="126"/>
      <c r="NQO19" s="126"/>
      <c r="NQP19" s="126"/>
      <c r="NQQ19" s="126"/>
      <c r="NQR19" s="126"/>
      <c r="NQS19" s="126"/>
      <c r="NQT19" s="126"/>
      <c r="NQU19" s="126"/>
      <c r="NQV19" s="126"/>
      <c r="NQW19" s="126"/>
      <c r="NQX19" s="126"/>
      <c r="NQY19" s="126"/>
      <c r="NQZ19" s="126"/>
      <c r="NRA19" s="126"/>
      <c r="NRB19" s="126"/>
      <c r="NRC19" s="126"/>
      <c r="NRD19" s="126"/>
      <c r="NRE19" s="126"/>
      <c r="NRF19" s="126"/>
      <c r="NRG19" s="126"/>
      <c r="NRH19" s="126"/>
      <c r="NRI19" s="126"/>
      <c r="NRJ19" s="126"/>
      <c r="NRK19" s="126"/>
      <c r="NRL19" s="126"/>
      <c r="NRM19" s="126"/>
      <c r="NRN19" s="126"/>
      <c r="NRO19" s="126"/>
      <c r="NRP19" s="126"/>
      <c r="NRQ19" s="126"/>
      <c r="NRR19" s="126"/>
      <c r="NRS19" s="126"/>
      <c r="NRT19" s="126"/>
      <c r="NRU19" s="126"/>
      <c r="NRV19" s="126"/>
      <c r="NRW19" s="126"/>
      <c r="NRX19" s="126"/>
      <c r="NRY19" s="126"/>
      <c r="NRZ19" s="126"/>
      <c r="NSA19" s="126"/>
      <c r="NSB19" s="126"/>
      <c r="NSC19" s="126"/>
      <c r="NSD19" s="126"/>
      <c r="NSE19" s="126"/>
      <c r="NSF19" s="126"/>
      <c r="NSG19" s="126"/>
      <c r="NSH19" s="126"/>
      <c r="NSI19" s="126"/>
      <c r="NSJ19" s="126"/>
      <c r="NSK19" s="126"/>
      <c r="NSL19" s="126"/>
      <c r="NSM19" s="126"/>
      <c r="NSN19" s="126"/>
      <c r="NSO19" s="126"/>
      <c r="NSP19" s="126"/>
      <c r="NSQ19" s="126"/>
      <c r="NSR19" s="126"/>
      <c r="NSS19" s="126"/>
      <c r="NST19" s="126"/>
      <c r="NSU19" s="126"/>
      <c r="NSV19" s="126"/>
      <c r="NSW19" s="126"/>
      <c r="NSX19" s="126"/>
      <c r="NSY19" s="126"/>
      <c r="NSZ19" s="126"/>
      <c r="NTA19" s="126"/>
      <c r="NTB19" s="126"/>
      <c r="NTC19" s="126"/>
      <c r="NTD19" s="126"/>
      <c r="NTE19" s="126"/>
      <c r="NTF19" s="126"/>
      <c r="NTG19" s="126"/>
      <c r="NTH19" s="126"/>
      <c r="NTI19" s="126"/>
      <c r="NTJ19" s="126"/>
      <c r="NTK19" s="126"/>
      <c r="NTL19" s="126"/>
      <c r="NTM19" s="126"/>
      <c r="NTN19" s="126"/>
      <c r="NTO19" s="126"/>
      <c r="NTP19" s="126"/>
      <c r="NTQ19" s="126"/>
      <c r="NTR19" s="126"/>
      <c r="NTS19" s="126"/>
      <c r="NTT19" s="126"/>
      <c r="NTU19" s="126"/>
      <c r="NTV19" s="126"/>
      <c r="NTW19" s="126"/>
      <c r="NTX19" s="126"/>
      <c r="NTY19" s="126"/>
      <c r="NTZ19" s="126"/>
      <c r="NUA19" s="126"/>
      <c r="NUB19" s="126"/>
      <c r="NUC19" s="126"/>
      <c r="NUD19" s="126"/>
      <c r="NUE19" s="126"/>
      <c r="NUF19" s="126"/>
      <c r="NUG19" s="126"/>
      <c r="NUH19" s="126"/>
      <c r="NUI19" s="126"/>
      <c r="NUJ19" s="126"/>
      <c r="NUK19" s="126"/>
      <c r="NUL19" s="126"/>
      <c r="NUM19" s="126"/>
      <c r="NUN19" s="126"/>
      <c r="NUO19" s="126"/>
      <c r="NUP19" s="126"/>
      <c r="NUQ19" s="126"/>
      <c r="NUR19" s="126"/>
      <c r="NUS19" s="126"/>
      <c r="NUT19" s="126"/>
      <c r="NUU19" s="126"/>
      <c r="NUV19" s="126"/>
      <c r="NUW19" s="126"/>
      <c r="NUX19" s="126"/>
      <c r="NUY19" s="126"/>
      <c r="NUZ19" s="126"/>
      <c r="NVA19" s="126"/>
      <c r="NVB19" s="126"/>
      <c r="NVC19" s="126"/>
      <c r="NVD19" s="126"/>
      <c r="NVE19" s="126"/>
      <c r="NVF19" s="126"/>
      <c r="NVG19" s="126"/>
      <c r="NVH19" s="126"/>
      <c r="NVI19" s="126"/>
      <c r="NVJ19" s="126"/>
      <c r="NVK19" s="126"/>
      <c r="NVL19" s="126"/>
      <c r="NVM19" s="126"/>
      <c r="NVN19" s="126"/>
      <c r="NVO19" s="126"/>
      <c r="NVP19" s="126"/>
      <c r="NVQ19" s="126"/>
      <c r="NVR19" s="126"/>
      <c r="NVS19" s="126"/>
      <c r="NVT19" s="126"/>
      <c r="NVU19" s="126"/>
      <c r="NVV19" s="126"/>
      <c r="NVW19" s="126"/>
      <c r="NVX19" s="126"/>
      <c r="NVY19" s="126"/>
      <c r="NVZ19" s="126"/>
      <c r="NWA19" s="126"/>
      <c r="NWB19" s="126"/>
      <c r="NWC19" s="126"/>
      <c r="NWD19" s="126"/>
      <c r="NWE19" s="126"/>
      <c r="NWF19" s="126"/>
      <c r="NWG19" s="126"/>
      <c r="NWH19" s="126"/>
      <c r="NWI19" s="126"/>
      <c r="NWJ19" s="126"/>
      <c r="NWK19" s="126"/>
      <c r="NWL19" s="126"/>
      <c r="NWM19" s="126"/>
      <c r="NWN19" s="126"/>
      <c r="NWO19" s="126"/>
      <c r="NWP19" s="126"/>
      <c r="NWQ19" s="126"/>
      <c r="NWR19" s="126"/>
      <c r="NWS19" s="126"/>
      <c r="NWT19" s="126"/>
      <c r="NWU19" s="126"/>
      <c r="NWV19" s="126"/>
      <c r="NWW19" s="126"/>
      <c r="NWX19" s="126"/>
      <c r="NWY19" s="126"/>
      <c r="NWZ19" s="126"/>
      <c r="NXA19" s="126"/>
      <c r="NXB19" s="126"/>
      <c r="NXC19" s="126"/>
      <c r="NXD19" s="126"/>
      <c r="NXE19" s="126"/>
      <c r="NXF19" s="126"/>
      <c r="NXG19" s="126"/>
      <c r="NXH19" s="126"/>
      <c r="NXI19" s="126"/>
      <c r="NXJ19" s="126"/>
      <c r="NXK19" s="126"/>
      <c r="NXL19" s="126"/>
      <c r="NXM19" s="126"/>
      <c r="NXN19" s="126"/>
      <c r="NXO19" s="126"/>
      <c r="NXP19" s="126"/>
      <c r="NXQ19" s="126"/>
      <c r="NXR19" s="126"/>
      <c r="NXS19" s="126"/>
      <c r="NXT19" s="126"/>
      <c r="NXU19" s="126"/>
      <c r="NXV19" s="126"/>
      <c r="NXW19" s="126"/>
      <c r="NXX19" s="126"/>
      <c r="NXY19" s="126"/>
      <c r="NXZ19" s="126"/>
      <c r="NYA19" s="126"/>
      <c r="NYB19" s="126"/>
      <c r="NYC19" s="126"/>
      <c r="NYD19" s="126"/>
      <c r="NYE19" s="126"/>
      <c r="NYF19" s="126"/>
      <c r="NYG19" s="126"/>
      <c r="NYH19" s="126"/>
      <c r="NYI19" s="126"/>
      <c r="NYJ19" s="126"/>
      <c r="NYK19" s="126"/>
      <c r="NYL19" s="126"/>
      <c r="NYM19" s="126"/>
      <c r="NYN19" s="126"/>
      <c r="NYO19" s="126"/>
      <c r="NYP19" s="126"/>
      <c r="NYQ19" s="126"/>
      <c r="NYR19" s="126"/>
      <c r="NYS19" s="126"/>
      <c r="NYT19" s="126"/>
      <c r="NYU19" s="126"/>
      <c r="NYV19" s="126"/>
      <c r="NYW19" s="126"/>
      <c r="NYX19" s="126"/>
      <c r="NYY19" s="126"/>
      <c r="NYZ19" s="126"/>
      <c r="NZA19" s="126"/>
      <c r="NZB19" s="126"/>
      <c r="NZC19" s="126"/>
      <c r="NZD19" s="126"/>
      <c r="NZE19" s="126"/>
      <c r="NZF19" s="126"/>
      <c r="NZG19" s="126"/>
      <c r="NZH19" s="126"/>
      <c r="NZI19" s="126"/>
      <c r="NZJ19" s="126"/>
      <c r="NZK19" s="126"/>
      <c r="NZL19" s="126"/>
      <c r="NZM19" s="126"/>
      <c r="NZN19" s="126"/>
      <c r="NZO19" s="126"/>
      <c r="NZP19" s="126"/>
      <c r="NZQ19" s="126"/>
      <c r="NZR19" s="126"/>
      <c r="NZS19" s="126"/>
      <c r="NZT19" s="126"/>
      <c r="NZU19" s="126"/>
      <c r="NZV19" s="126"/>
      <c r="NZW19" s="126"/>
      <c r="NZX19" s="126"/>
      <c r="NZY19" s="126"/>
      <c r="NZZ19" s="126"/>
      <c r="OAA19" s="126"/>
      <c r="OAB19" s="126"/>
      <c r="OAC19" s="126"/>
      <c r="OAD19" s="126"/>
      <c r="OAE19" s="126"/>
      <c r="OAF19" s="126"/>
      <c r="OAG19" s="126"/>
      <c r="OAH19" s="126"/>
      <c r="OAI19" s="126"/>
      <c r="OAJ19" s="126"/>
      <c r="OAK19" s="126"/>
      <c r="OAL19" s="126"/>
      <c r="OAM19" s="126"/>
      <c r="OAN19" s="126"/>
      <c r="OAO19" s="126"/>
      <c r="OAP19" s="126"/>
      <c r="OAQ19" s="126"/>
      <c r="OAR19" s="126"/>
      <c r="OAS19" s="126"/>
      <c r="OAT19" s="126"/>
      <c r="OAU19" s="126"/>
      <c r="OAV19" s="126"/>
      <c r="OAW19" s="126"/>
      <c r="OAX19" s="126"/>
      <c r="OAY19" s="126"/>
      <c r="OAZ19" s="126"/>
      <c r="OBA19" s="126"/>
      <c r="OBB19" s="126"/>
      <c r="OBC19" s="126"/>
      <c r="OBD19" s="126"/>
      <c r="OBE19" s="126"/>
      <c r="OBF19" s="126"/>
      <c r="OBG19" s="126"/>
      <c r="OBH19" s="126"/>
      <c r="OBI19" s="126"/>
      <c r="OBJ19" s="126"/>
      <c r="OBK19" s="126"/>
      <c r="OBL19" s="126"/>
      <c r="OBM19" s="126"/>
      <c r="OBN19" s="126"/>
      <c r="OBO19" s="126"/>
      <c r="OBP19" s="126"/>
      <c r="OBQ19" s="126"/>
      <c r="OBR19" s="126"/>
      <c r="OBS19" s="126"/>
      <c r="OBT19" s="126"/>
      <c r="OBU19" s="126"/>
      <c r="OBV19" s="126"/>
      <c r="OBW19" s="126"/>
      <c r="OBX19" s="126"/>
      <c r="OBY19" s="126"/>
      <c r="OBZ19" s="126"/>
      <c r="OCA19" s="126"/>
      <c r="OCB19" s="126"/>
      <c r="OCC19" s="126"/>
      <c r="OCD19" s="126"/>
      <c r="OCE19" s="126"/>
      <c r="OCF19" s="126"/>
      <c r="OCG19" s="126"/>
      <c r="OCH19" s="126"/>
      <c r="OCI19" s="126"/>
      <c r="OCJ19" s="126"/>
      <c r="OCK19" s="126"/>
      <c r="OCL19" s="126"/>
      <c r="OCM19" s="126"/>
      <c r="OCN19" s="126"/>
      <c r="OCO19" s="126"/>
      <c r="OCP19" s="126"/>
      <c r="OCQ19" s="126"/>
      <c r="OCR19" s="126"/>
      <c r="OCS19" s="126"/>
      <c r="OCT19" s="126"/>
      <c r="OCU19" s="126"/>
      <c r="OCV19" s="126"/>
      <c r="OCW19" s="126"/>
      <c r="OCX19" s="126"/>
      <c r="OCY19" s="126"/>
      <c r="OCZ19" s="126"/>
      <c r="ODA19" s="126"/>
      <c r="ODB19" s="126"/>
      <c r="ODC19" s="126"/>
      <c r="ODD19" s="126"/>
      <c r="ODE19" s="126"/>
      <c r="ODF19" s="126"/>
      <c r="ODG19" s="126"/>
      <c r="ODH19" s="126"/>
      <c r="ODI19" s="126"/>
      <c r="ODJ19" s="126"/>
      <c r="ODK19" s="126"/>
      <c r="ODL19" s="126"/>
      <c r="ODM19" s="126"/>
      <c r="ODN19" s="126"/>
      <c r="ODO19" s="126"/>
      <c r="ODP19" s="126"/>
      <c r="ODQ19" s="126"/>
      <c r="ODR19" s="126"/>
      <c r="ODS19" s="126"/>
      <c r="ODT19" s="126"/>
      <c r="ODU19" s="126"/>
      <c r="ODV19" s="126"/>
      <c r="ODW19" s="126"/>
      <c r="ODX19" s="126"/>
      <c r="ODY19" s="126"/>
      <c r="ODZ19" s="126"/>
      <c r="OEA19" s="126"/>
      <c r="OEB19" s="126"/>
      <c r="OEC19" s="126"/>
      <c r="OED19" s="126"/>
      <c r="OEE19" s="126"/>
      <c r="OEF19" s="126"/>
      <c r="OEG19" s="126"/>
      <c r="OEH19" s="126"/>
      <c r="OEI19" s="126"/>
      <c r="OEJ19" s="126"/>
      <c r="OEK19" s="126"/>
      <c r="OEL19" s="126"/>
      <c r="OEM19" s="126"/>
      <c r="OEN19" s="126"/>
      <c r="OEO19" s="126"/>
      <c r="OEP19" s="126"/>
      <c r="OEQ19" s="126"/>
      <c r="OER19" s="126"/>
      <c r="OES19" s="126"/>
      <c r="OET19" s="126"/>
      <c r="OEU19" s="126"/>
      <c r="OEV19" s="126"/>
      <c r="OEW19" s="126"/>
      <c r="OEX19" s="126"/>
      <c r="OEY19" s="126"/>
      <c r="OEZ19" s="126"/>
      <c r="OFA19" s="126"/>
      <c r="OFB19" s="126"/>
      <c r="OFC19" s="126"/>
      <c r="OFD19" s="126"/>
      <c r="OFE19" s="126"/>
      <c r="OFF19" s="126"/>
      <c r="OFG19" s="126"/>
      <c r="OFH19" s="126"/>
      <c r="OFI19" s="126"/>
      <c r="OFJ19" s="126"/>
      <c r="OFK19" s="126"/>
      <c r="OFL19" s="126"/>
      <c r="OFM19" s="126"/>
      <c r="OFN19" s="126"/>
      <c r="OFO19" s="126"/>
      <c r="OFP19" s="126"/>
      <c r="OFQ19" s="126"/>
      <c r="OFR19" s="126"/>
      <c r="OFS19" s="126"/>
      <c r="OFT19" s="126"/>
      <c r="OFU19" s="126"/>
      <c r="OFV19" s="126"/>
      <c r="OFW19" s="126"/>
      <c r="OFX19" s="126"/>
      <c r="OFY19" s="126"/>
      <c r="OFZ19" s="126"/>
      <c r="OGA19" s="126"/>
      <c r="OGB19" s="126"/>
      <c r="OGC19" s="126"/>
      <c r="OGD19" s="126"/>
      <c r="OGE19" s="126"/>
      <c r="OGF19" s="126"/>
      <c r="OGG19" s="126"/>
      <c r="OGH19" s="126"/>
      <c r="OGI19" s="126"/>
      <c r="OGJ19" s="126"/>
      <c r="OGK19" s="126"/>
      <c r="OGL19" s="126"/>
      <c r="OGM19" s="126"/>
      <c r="OGN19" s="126"/>
      <c r="OGO19" s="126"/>
      <c r="OGP19" s="126"/>
      <c r="OGQ19" s="126"/>
      <c r="OGR19" s="126"/>
      <c r="OGS19" s="126"/>
      <c r="OGT19" s="126"/>
      <c r="OGU19" s="126"/>
      <c r="OGV19" s="126"/>
      <c r="OGW19" s="126"/>
      <c r="OGX19" s="126"/>
      <c r="OGY19" s="126"/>
      <c r="OGZ19" s="126"/>
      <c r="OHA19" s="126"/>
      <c r="OHB19" s="126"/>
      <c r="OHC19" s="126"/>
      <c r="OHD19" s="126"/>
      <c r="OHE19" s="126"/>
      <c r="OHF19" s="126"/>
      <c r="OHG19" s="126"/>
      <c r="OHH19" s="126"/>
      <c r="OHI19" s="126"/>
      <c r="OHJ19" s="126"/>
      <c r="OHK19" s="126"/>
      <c r="OHL19" s="126"/>
      <c r="OHM19" s="126"/>
      <c r="OHN19" s="126"/>
      <c r="OHO19" s="126"/>
      <c r="OHP19" s="126"/>
      <c r="OHQ19" s="126"/>
      <c r="OHR19" s="126"/>
      <c r="OHS19" s="126"/>
      <c r="OHT19" s="126"/>
      <c r="OHU19" s="126"/>
      <c r="OHV19" s="126"/>
      <c r="OHW19" s="126"/>
      <c r="OHX19" s="126"/>
      <c r="OHY19" s="126"/>
      <c r="OHZ19" s="126"/>
      <c r="OIA19" s="126"/>
      <c r="OIB19" s="126"/>
      <c r="OIC19" s="126"/>
      <c r="OID19" s="126"/>
      <c r="OIE19" s="126"/>
      <c r="OIF19" s="126"/>
      <c r="OIG19" s="126"/>
      <c r="OIH19" s="126"/>
      <c r="OII19" s="126"/>
      <c r="OIJ19" s="126"/>
      <c r="OIK19" s="126"/>
      <c r="OIL19" s="126"/>
      <c r="OIM19" s="126"/>
      <c r="OIN19" s="126"/>
      <c r="OIO19" s="126"/>
      <c r="OIP19" s="126"/>
      <c r="OIQ19" s="126"/>
      <c r="OIR19" s="126"/>
      <c r="OIS19" s="126"/>
      <c r="OIT19" s="126"/>
      <c r="OIU19" s="126"/>
      <c r="OIV19" s="126"/>
      <c r="OIW19" s="126"/>
      <c r="OIX19" s="126"/>
      <c r="OIY19" s="126"/>
      <c r="OIZ19" s="126"/>
      <c r="OJA19" s="126"/>
      <c r="OJB19" s="126"/>
      <c r="OJC19" s="126"/>
      <c r="OJD19" s="126"/>
      <c r="OJE19" s="126"/>
      <c r="OJF19" s="126"/>
      <c r="OJG19" s="126"/>
      <c r="OJH19" s="126"/>
      <c r="OJI19" s="126"/>
      <c r="OJJ19" s="126"/>
      <c r="OJK19" s="126"/>
      <c r="OJL19" s="126"/>
      <c r="OJM19" s="126"/>
      <c r="OJN19" s="126"/>
      <c r="OJO19" s="126"/>
      <c r="OJP19" s="126"/>
      <c r="OJQ19" s="126"/>
      <c r="OJR19" s="126"/>
      <c r="OJS19" s="126"/>
      <c r="OJT19" s="126"/>
      <c r="OJU19" s="126"/>
      <c r="OJV19" s="126"/>
      <c r="OJW19" s="126"/>
      <c r="OJX19" s="126"/>
      <c r="OJY19" s="126"/>
      <c r="OJZ19" s="126"/>
      <c r="OKA19" s="126"/>
      <c r="OKB19" s="126"/>
      <c r="OKC19" s="126"/>
      <c r="OKD19" s="126"/>
      <c r="OKE19" s="126"/>
      <c r="OKF19" s="126"/>
      <c r="OKG19" s="126"/>
      <c r="OKH19" s="126"/>
      <c r="OKI19" s="126"/>
      <c r="OKJ19" s="126"/>
      <c r="OKK19" s="126"/>
      <c r="OKL19" s="126"/>
      <c r="OKM19" s="126"/>
      <c r="OKN19" s="126"/>
      <c r="OKO19" s="126"/>
      <c r="OKP19" s="126"/>
      <c r="OKQ19" s="126"/>
      <c r="OKR19" s="126"/>
      <c r="OKS19" s="126"/>
      <c r="OKT19" s="126"/>
      <c r="OKU19" s="126"/>
      <c r="OKV19" s="126"/>
      <c r="OKW19" s="126"/>
      <c r="OKX19" s="126"/>
      <c r="OKY19" s="126"/>
      <c r="OKZ19" s="126"/>
      <c r="OLA19" s="126"/>
      <c r="OLB19" s="126"/>
      <c r="OLC19" s="126"/>
      <c r="OLD19" s="126"/>
      <c r="OLE19" s="126"/>
      <c r="OLF19" s="126"/>
      <c r="OLG19" s="126"/>
      <c r="OLH19" s="126"/>
      <c r="OLI19" s="126"/>
      <c r="OLJ19" s="126"/>
      <c r="OLK19" s="126"/>
      <c r="OLL19" s="126"/>
      <c r="OLM19" s="126"/>
      <c r="OLN19" s="126"/>
      <c r="OLO19" s="126"/>
      <c r="OLP19" s="126"/>
      <c r="OLQ19" s="126"/>
      <c r="OLR19" s="126"/>
      <c r="OLS19" s="126"/>
      <c r="OLT19" s="126"/>
      <c r="OLU19" s="126"/>
      <c r="OLV19" s="126"/>
      <c r="OLW19" s="126"/>
      <c r="OLX19" s="126"/>
      <c r="OLY19" s="126"/>
      <c r="OLZ19" s="126"/>
      <c r="OMA19" s="126"/>
      <c r="OMB19" s="126"/>
      <c r="OMC19" s="126"/>
      <c r="OMD19" s="126"/>
      <c r="OME19" s="126"/>
      <c r="OMF19" s="126"/>
      <c r="OMG19" s="126"/>
      <c r="OMH19" s="126"/>
      <c r="OMI19" s="126"/>
      <c r="OMJ19" s="126"/>
      <c r="OMK19" s="126"/>
      <c r="OML19" s="126"/>
      <c r="OMM19" s="126"/>
      <c r="OMN19" s="126"/>
      <c r="OMO19" s="126"/>
      <c r="OMP19" s="126"/>
      <c r="OMQ19" s="126"/>
      <c r="OMR19" s="126"/>
      <c r="OMS19" s="126"/>
      <c r="OMT19" s="126"/>
      <c r="OMU19" s="126"/>
      <c r="OMV19" s="126"/>
      <c r="OMW19" s="126"/>
      <c r="OMX19" s="126"/>
      <c r="OMY19" s="126"/>
      <c r="OMZ19" s="126"/>
      <c r="ONA19" s="126"/>
      <c r="ONB19" s="126"/>
      <c r="ONC19" s="126"/>
      <c r="OND19" s="126"/>
      <c r="ONE19" s="126"/>
      <c r="ONF19" s="126"/>
      <c r="ONG19" s="126"/>
      <c r="ONH19" s="126"/>
      <c r="ONI19" s="126"/>
      <c r="ONJ19" s="126"/>
      <c r="ONK19" s="126"/>
      <c r="ONL19" s="126"/>
      <c r="ONM19" s="126"/>
      <c r="ONN19" s="126"/>
      <c r="ONO19" s="126"/>
      <c r="ONP19" s="126"/>
      <c r="ONQ19" s="126"/>
      <c r="ONR19" s="126"/>
      <c r="ONS19" s="126"/>
      <c r="ONT19" s="126"/>
      <c r="ONU19" s="126"/>
      <c r="ONV19" s="126"/>
      <c r="ONW19" s="126"/>
      <c r="ONX19" s="126"/>
      <c r="ONY19" s="126"/>
      <c r="ONZ19" s="126"/>
      <c r="OOA19" s="126"/>
      <c r="OOB19" s="126"/>
      <c r="OOC19" s="126"/>
      <c r="OOD19" s="126"/>
      <c r="OOE19" s="126"/>
      <c r="OOF19" s="126"/>
      <c r="OOG19" s="126"/>
      <c r="OOH19" s="126"/>
      <c r="OOI19" s="126"/>
      <c r="OOJ19" s="126"/>
      <c r="OOK19" s="126"/>
      <c r="OOL19" s="126"/>
      <c r="OOM19" s="126"/>
      <c r="OON19" s="126"/>
      <c r="OOO19" s="126"/>
      <c r="OOP19" s="126"/>
      <c r="OOQ19" s="126"/>
      <c r="OOR19" s="126"/>
      <c r="OOS19" s="126"/>
      <c r="OOT19" s="126"/>
      <c r="OOU19" s="126"/>
      <c r="OOV19" s="126"/>
      <c r="OOW19" s="126"/>
      <c r="OOX19" s="126"/>
      <c r="OOY19" s="126"/>
      <c r="OOZ19" s="126"/>
      <c r="OPA19" s="126"/>
      <c r="OPB19" s="126"/>
      <c r="OPC19" s="126"/>
      <c r="OPD19" s="126"/>
      <c r="OPE19" s="126"/>
      <c r="OPF19" s="126"/>
      <c r="OPG19" s="126"/>
      <c r="OPH19" s="126"/>
      <c r="OPI19" s="126"/>
      <c r="OPJ19" s="126"/>
      <c r="OPK19" s="126"/>
      <c r="OPL19" s="126"/>
      <c r="OPM19" s="126"/>
      <c r="OPN19" s="126"/>
      <c r="OPO19" s="126"/>
      <c r="OPP19" s="126"/>
      <c r="OPQ19" s="126"/>
      <c r="OPR19" s="126"/>
      <c r="OPS19" s="126"/>
      <c r="OPT19" s="126"/>
      <c r="OPU19" s="126"/>
      <c r="OPV19" s="126"/>
      <c r="OPW19" s="126"/>
      <c r="OPX19" s="126"/>
      <c r="OPY19" s="126"/>
      <c r="OPZ19" s="126"/>
      <c r="OQA19" s="126"/>
      <c r="OQB19" s="126"/>
      <c r="OQC19" s="126"/>
      <c r="OQD19" s="126"/>
      <c r="OQE19" s="126"/>
      <c r="OQF19" s="126"/>
      <c r="OQG19" s="126"/>
      <c r="OQH19" s="126"/>
      <c r="OQI19" s="126"/>
      <c r="OQJ19" s="126"/>
      <c r="OQK19" s="126"/>
      <c r="OQL19" s="126"/>
      <c r="OQM19" s="126"/>
      <c r="OQN19" s="126"/>
      <c r="OQO19" s="126"/>
      <c r="OQP19" s="126"/>
      <c r="OQQ19" s="126"/>
      <c r="OQR19" s="126"/>
      <c r="OQS19" s="126"/>
      <c r="OQT19" s="126"/>
      <c r="OQU19" s="126"/>
      <c r="OQV19" s="126"/>
      <c r="OQW19" s="126"/>
      <c r="OQX19" s="126"/>
      <c r="OQY19" s="126"/>
      <c r="OQZ19" s="126"/>
      <c r="ORA19" s="126"/>
      <c r="ORB19" s="126"/>
      <c r="ORC19" s="126"/>
      <c r="ORD19" s="126"/>
      <c r="ORE19" s="126"/>
      <c r="ORF19" s="126"/>
      <c r="ORG19" s="126"/>
      <c r="ORH19" s="126"/>
      <c r="ORI19" s="126"/>
      <c r="ORJ19" s="126"/>
      <c r="ORK19" s="126"/>
      <c r="ORL19" s="126"/>
      <c r="ORM19" s="126"/>
      <c r="ORN19" s="126"/>
      <c r="ORO19" s="126"/>
      <c r="ORP19" s="126"/>
      <c r="ORQ19" s="126"/>
      <c r="ORR19" s="126"/>
      <c r="ORS19" s="126"/>
      <c r="ORT19" s="126"/>
      <c r="ORU19" s="126"/>
      <c r="ORV19" s="126"/>
      <c r="ORW19" s="126"/>
      <c r="ORX19" s="126"/>
      <c r="ORY19" s="126"/>
      <c r="ORZ19" s="126"/>
      <c r="OSA19" s="126"/>
      <c r="OSB19" s="126"/>
      <c r="OSC19" s="126"/>
      <c r="OSD19" s="126"/>
      <c r="OSE19" s="126"/>
      <c r="OSF19" s="126"/>
      <c r="OSG19" s="126"/>
      <c r="OSH19" s="126"/>
      <c r="OSI19" s="126"/>
      <c r="OSJ19" s="126"/>
      <c r="OSK19" s="126"/>
      <c r="OSL19" s="126"/>
      <c r="OSM19" s="126"/>
      <c r="OSN19" s="126"/>
      <c r="OSO19" s="126"/>
      <c r="OSP19" s="126"/>
      <c r="OSQ19" s="126"/>
      <c r="OSR19" s="126"/>
      <c r="OSS19" s="126"/>
      <c r="OST19" s="126"/>
      <c r="OSU19" s="126"/>
      <c r="OSV19" s="126"/>
      <c r="OSW19" s="126"/>
      <c r="OSX19" s="126"/>
      <c r="OSY19" s="126"/>
      <c r="OSZ19" s="126"/>
      <c r="OTA19" s="126"/>
      <c r="OTB19" s="126"/>
      <c r="OTC19" s="126"/>
      <c r="OTD19" s="126"/>
      <c r="OTE19" s="126"/>
      <c r="OTF19" s="126"/>
      <c r="OTG19" s="126"/>
      <c r="OTH19" s="126"/>
      <c r="OTI19" s="126"/>
      <c r="OTJ19" s="126"/>
      <c r="OTK19" s="126"/>
      <c r="OTL19" s="126"/>
      <c r="OTM19" s="126"/>
      <c r="OTN19" s="126"/>
      <c r="OTO19" s="126"/>
      <c r="OTP19" s="126"/>
      <c r="OTQ19" s="126"/>
      <c r="OTR19" s="126"/>
      <c r="OTS19" s="126"/>
      <c r="OTT19" s="126"/>
      <c r="OTU19" s="126"/>
      <c r="OTV19" s="126"/>
      <c r="OTW19" s="126"/>
      <c r="OTX19" s="126"/>
      <c r="OTY19" s="126"/>
      <c r="OTZ19" s="126"/>
      <c r="OUA19" s="126"/>
      <c r="OUB19" s="126"/>
      <c r="OUC19" s="126"/>
      <c r="OUD19" s="126"/>
      <c r="OUE19" s="126"/>
      <c r="OUF19" s="126"/>
      <c r="OUG19" s="126"/>
      <c r="OUH19" s="126"/>
      <c r="OUI19" s="126"/>
      <c r="OUJ19" s="126"/>
      <c r="OUK19" s="126"/>
      <c r="OUL19" s="126"/>
      <c r="OUM19" s="126"/>
      <c r="OUN19" s="126"/>
      <c r="OUO19" s="126"/>
      <c r="OUP19" s="126"/>
      <c r="OUQ19" s="126"/>
      <c r="OUR19" s="126"/>
      <c r="OUS19" s="126"/>
      <c r="OUT19" s="126"/>
      <c r="OUU19" s="126"/>
      <c r="OUV19" s="126"/>
      <c r="OUW19" s="126"/>
      <c r="OUX19" s="126"/>
      <c r="OUY19" s="126"/>
      <c r="OUZ19" s="126"/>
      <c r="OVA19" s="126"/>
      <c r="OVB19" s="126"/>
      <c r="OVC19" s="126"/>
      <c r="OVD19" s="126"/>
      <c r="OVE19" s="126"/>
      <c r="OVF19" s="126"/>
      <c r="OVG19" s="126"/>
      <c r="OVH19" s="126"/>
      <c r="OVI19" s="126"/>
      <c r="OVJ19" s="126"/>
      <c r="OVK19" s="126"/>
      <c r="OVL19" s="126"/>
      <c r="OVM19" s="126"/>
      <c r="OVN19" s="126"/>
      <c r="OVO19" s="126"/>
      <c r="OVP19" s="126"/>
      <c r="OVQ19" s="126"/>
      <c r="OVR19" s="126"/>
      <c r="OVS19" s="126"/>
      <c r="OVT19" s="126"/>
      <c r="OVU19" s="126"/>
      <c r="OVV19" s="126"/>
      <c r="OVW19" s="126"/>
      <c r="OVX19" s="126"/>
      <c r="OVY19" s="126"/>
      <c r="OVZ19" s="126"/>
      <c r="OWA19" s="126"/>
      <c r="OWB19" s="126"/>
      <c r="OWC19" s="126"/>
      <c r="OWD19" s="126"/>
      <c r="OWE19" s="126"/>
      <c r="OWF19" s="126"/>
      <c r="OWG19" s="126"/>
      <c r="OWH19" s="126"/>
      <c r="OWI19" s="126"/>
      <c r="OWJ19" s="126"/>
      <c r="OWK19" s="126"/>
      <c r="OWL19" s="126"/>
      <c r="OWM19" s="126"/>
      <c r="OWN19" s="126"/>
      <c r="OWO19" s="126"/>
      <c r="OWP19" s="126"/>
      <c r="OWQ19" s="126"/>
      <c r="OWR19" s="126"/>
      <c r="OWS19" s="126"/>
      <c r="OWT19" s="126"/>
      <c r="OWU19" s="126"/>
      <c r="OWV19" s="126"/>
      <c r="OWW19" s="126"/>
      <c r="OWX19" s="126"/>
      <c r="OWY19" s="126"/>
      <c r="OWZ19" s="126"/>
      <c r="OXA19" s="126"/>
      <c r="OXB19" s="126"/>
      <c r="OXC19" s="126"/>
      <c r="OXD19" s="126"/>
      <c r="OXE19" s="126"/>
      <c r="OXF19" s="126"/>
      <c r="OXG19" s="126"/>
      <c r="OXH19" s="126"/>
      <c r="OXI19" s="126"/>
      <c r="OXJ19" s="126"/>
      <c r="OXK19" s="126"/>
      <c r="OXL19" s="126"/>
      <c r="OXM19" s="126"/>
      <c r="OXN19" s="126"/>
      <c r="OXO19" s="126"/>
      <c r="OXP19" s="126"/>
      <c r="OXQ19" s="126"/>
      <c r="OXR19" s="126"/>
      <c r="OXS19" s="126"/>
      <c r="OXT19" s="126"/>
      <c r="OXU19" s="126"/>
      <c r="OXV19" s="126"/>
      <c r="OXW19" s="126"/>
      <c r="OXX19" s="126"/>
      <c r="OXY19" s="126"/>
      <c r="OXZ19" s="126"/>
      <c r="OYA19" s="126"/>
      <c r="OYB19" s="126"/>
      <c r="OYC19" s="126"/>
      <c r="OYD19" s="126"/>
      <c r="OYE19" s="126"/>
      <c r="OYF19" s="126"/>
      <c r="OYG19" s="126"/>
      <c r="OYH19" s="126"/>
      <c r="OYI19" s="126"/>
      <c r="OYJ19" s="126"/>
      <c r="OYK19" s="126"/>
      <c r="OYL19" s="126"/>
      <c r="OYM19" s="126"/>
      <c r="OYN19" s="126"/>
      <c r="OYO19" s="126"/>
      <c r="OYP19" s="126"/>
      <c r="OYQ19" s="126"/>
      <c r="OYR19" s="126"/>
      <c r="OYS19" s="126"/>
      <c r="OYT19" s="126"/>
      <c r="OYU19" s="126"/>
      <c r="OYV19" s="126"/>
      <c r="OYW19" s="126"/>
      <c r="OYX19" s="126"/>
      <c r="OYY19" s="126"/>
      <c r="OYZ19" s="126"/>
      <c r="OZA19" s="126"/>
      <c r="OZB19" s="126"/>
      <c r="OZC19" s="126"/>
      <c r="OZD19" s="126"/>
      <c r="OZE19" s="126"/>
      <c r="OZF19" s="126"/>
      <c r="OZG19" s="126"/>
      <c r="OZH19" s="126"/>
      <c r="OZI19" s="126"/>
      <c r="OZJ19" s="126"/>
      <c r="OZK19" s="126"/>
      <c r="OZL19" s="126"/>
      <c r="OZM19" s="126"/>
      <c r="OZN19" s="126"/>
      <c r="OZO19" s="126"/>
      <c r="OZP19" s="126"/>
      <c r="OZQ19" s="126"/>
      <c r="OZR19" s="126"/>
      <c r="OZS19" s="126"/>
      <c r="OZT19" s="126"/>
      <c r="OZU19" s="126"/>
      <c r="OZV19" s="126"/>
      <c r="OZW19" s="126"/>
      <c r="OZX19" s="126"/>
      <c r="OZY19" s="126"/>
      <c r="OZZ19" s="126"/>
      <c r="PAA19" s="126"/>
      <c r="PAB19" s="126"/>
      <c r="PAC19" s="126"/>
      <c r="PAD19" s="126"/>
      <c r="PAE19" s="126"/>
      <c r="PAF19" s="126"/>
      <c r="PAG19" s="126"/>
      <c r="PAH19" s="126"/>
      <c r="PAI19" s="126"/>
      <c r="PAJ19" s="126"/>
      <c r="PAK19" s="126"/>
      <c r="PAL19" s="126"/>
      <c r="PAM19" s="126"/>
      <c r="PAN19" s="126"/>
      <c r="PAO19" s="126"/>
      <c r="PAP19" s="126"/>
      <c r="PAQ19" s="126"/>
      <c r="PAR19" s="126"/>
      <c r="PAS19" s="126"/>
      <c r="PAT19" s="126"/>
      <c r="PAU19" s="126"/>
      <c r="PAV19" s="126"/>
      <c r="PAW19" s="126"/>
      <c r="PAX19" s="126"/>
      <c r="PAY19" s="126"/>
      <c r="PAZ19" s="126"/>
      <c r="PBA19" s="126"/>
      <c r="PBB19" s="126"/>
      <c r="PBC19" s="126"/>
      <c r="PBD19" s="126"/>
      <c r="PBE19" s="126"/>
      <c r="PBF19" s="126"/>
      <c r="PBG19" s="126"/>
      <c r="PBH19" s="126"/>
      <c r="PBI19" s="126"/>
      <c r="PBJ19" s="126"/>
      <c r="PBK19" s="126"/>
      <c r="PBL19" s="126"/>
      <c r="PBM19" s="126"/>
      <c r="PBN19" s="126"/>
      <c r="PBO19" s="126"/>
      <c r="PBP19" s="126"/>
      <c r="PBQ19" s="126"/>
      <c r="PBR19" s="126"/>
      <c r="PBS19" s="126"/>
      <c r="PBT19" s="126"/>
      <c r="PBU19" s="126"/>
      <c r="PBV19" s="126"/>
      <c r="PBW19" s="126"/>
      <c r="PBX19" s="126"/>
      <c r="PBY19" s="126"/>
      <c r="PBZ19" s="126"/>
      <c r="PCA19" s="126"/>
      <c r="PCB19" s="126"/>
      <c r="PCC19" s="126"/>
      <c r="PCD19" s="126"/>
      <c r="PCE19" s="126"/>
      <c r="PCF19" s="126"/>
      <c r="PCG19" s="126"/>
      <c r="PCH19" s="126"/>
      <c r="PCI19" s="126"/>
      <c r="PCJ19" s="126"/>
      <c r="PCK19" s="126"/>
      <c r="PCL19" s="126"/>
      <c r="PCM19" s="126"/>
      <c r="PCN19" s="126"/>
      <c r="PCO19" s="126"/>
      <c r="PCP19" s="126"/>
      <c r="PCQ19" s="126"/>
      <c r="PCR19" s="126"/>
      <c r="PCS19" s="126"/>
      <c r="PCT19" s="126"/>
      <c r="PCU19" s="126"/>
      <c r="PCV19" s="126"/>
      <c r="PCW19" s="126"/>
      <c r="PCX19" s="126"/>
      <c r="PCY19" s="126"/>
      <c r="PCZ19" s="126"/>
      <c r="PDA19" s="126"/>
      <c r="PDB19" s="126"/>
      <c r="PDC19" s="126"/>
      <c r="PDD19" s="126"/>
      <c r="PDE19" s="126"/>
      <c r="PDF19" s="126"/>
      <c r="PDG19" s="126"/>
      <c r="PDH19" s="126"/>
      <c r="PDI19" s="126"/>
      <c r="PDJ19" s="126"/>
      <c r="PDK19" s="126"/>
      <c r="PDL19" s="126"/>
      <c r="PDM19" s="126"/>
      <c r="PDN19" s="126"/>
      <c r="PDO19" s="126"/>
      <c r="PDP19" s="126"/>
      <c r="PDQ19" s="126"/>
      <c r="PDR19" s="126"/>
      <c r="PDS19" s="126"/>
      <c r="PDT19" s="126"/>
      <c r="PDU19" s="126"/>
      <c r="PDV19" s="126"/>
      <c r="PDW19" s="126"/>
      <c r="PDX19" s="126"/>
      <c r="PDY19" s="126"/>
      <c r="PDZ19" s="126"/>
      <c r="PEA19" s="126"/>
      <c r="PEB19" s="126"/>
      <c r="PEC19" s="126"/>
      <c r="PED19" s="126"/>
      <c r="PEE19" s="126"/>
      <c r="PEF19" s="126"/>
      <c r="PEG19" s="126"/>
      <c r="PEH19" s="126"/>
      <c r="PEI19" s="126"/>
      <c r="PEJ19" s="126"/>
      <c r="PEK19" s="126"/>
      <c r="PEL19" s="126"/>
      <c r="PEM19" s="126"/>
      <c r="PEN19" s="126"/>
      <c r="PEO19" s="126"/>
      <c r="PEP19" s="126"/>
      <c r="PEQ19" s="126"/>
      <c r="PER19" s="126"/>
      <c r="PES19" s="126"/>
      <c r="PET19" s="126"/>
      <c r="PEU19" s="126"/>
      <c r="PEV19" s="126"/>
      <c r="PEW19" s="126"/>
      <c r="PEX19" s="126"/>
      <c r="PEY19" s="126"/>
      <c r="PEZ19" s="126"/>
      <c r="PFA19" s="126"/>
      <c r="PFB19" s="126"/>
      <c r="PFC19" s="126"/>
      <c r="PFD19" s="126"/>
      <c r="PFE19" s="126"/>
      <c r="PFF19" s="126"/>
      <c r="PFG19" s="126"/>
      <c r="PFH19" s="126"/>
      <c r="PFI19" s="126"/>
      <c r="PFJ19" s="126"/>
      <c r="PFK19" s="126"/>
      <c r="PFL19" s="126"/>
      <c r="PFM19" s="126"/>
      <c r="PFN19" s="126"/>
      <c r="PFO19" s="126"/>
      <c r="PFP19" s="126"/>
      <c r="PFQ19" s="126"/>
      <c r="PFR19" s="126"/>
      <c r="PFS19" s="126"/>
      <c r="PFT19" s="126"/>
      <c r="PFU19" s="126"/>
      <c r="PFV19" s="126"/>
      <c r="PFW19" s="126"/>
      <c r="PFX19" s="126"/>
      <c r="PFY19" s="126"/>
      <c r="PFZ19" s="126"/>
      <c r="PGA19" s="126"/>
      <c r="PGB19" s="126"/>
      <c r="PGC19" s="126"/>
      <c r="PGD19" s="126"/>
      <c r="PGE19" s="126"/>
      <c r="PGF19" s="126"/>
      <c r="PGG19" s="126"/>
      <c r="PGH19" s="126"/>
      <c r="PGI19" s="126"/>
      <c r="PGJ19" s="126"/>
      <c r="PGK19" s="126"/>
      <c r="PGL19" s="126"/>
      <c r="PGM19" s="126"/>
      <c r="PGN19" s="126"/>
      <c r="PGO19" s="126"/>
      <c r="PGP19" s="126"/>
      <c r="PGQ19" s="126"/>
      <c r="PGR19" s="126"/>
      <c r="PGS19" s="126"/>
      <c r="PGT19" s="126"/>
      <c r="PGU19" s="126"/>
      <c r="PGV19" s="126"/>
      <c r="PGW19" s="126"/>
      <c r="PGX19" s="126"/>
      <c r="PGY19" s="126"/>
      <c r="PGZ19" s="126"/>
      <c r="PHA19" s="126"/>
      <c r="PHB19" s="126"/>
      <c r="PHC19" s="126"/>
      <c r="PHD19" s="126"/>
      <c r="PHE19" s="126"/>
      <c r="PHF19" s="126"/>
      <c r="PHG19" s="126"/>
      <c r="PHH19" s="126"/>
      <c r="PHI19" s="126"/>
      <c r="PHJ19" s="126"/>
      <c r="PHK19" s="126"/>
      <c r="PHL19" s="126"/>
      <c r="PHM19" s="126"/>
      <c r="PHN19" s="126"/>
      <c r="PHO19" s="126"/>
      <c r="PHP19" s="126"/>
      <c r="PHQ19" s="126"/>
      <c r="PHR19" s="126"/>
      <c r="PHS19" s="126"/>
      <c r="PHT19" s="126"/>
      <c r="PHU19" s="126"/>
      <c r="PHV19" s="126"/>
      <c r="PHW19" s="126"/>
      <c r="PHX19" s="126"/>
      <c r="PHY19" s="126"/>
      <c r="PHZ19" s="126"/>
      <c r="PIA19" s="126"/>
      <c r="PIB19" s="126"/>
      <c r="PIC19" s="126"/>
      <c r="PID19" s="126"/>
      <c r="PIE19" s="126"/>
      <c r="PIF19" s="126"/>
      <c r="PIG19" s="126"/>
      <c r="PIH19" s="126"/>
      <c r="PII19" s="126"/>
      <c r="PIJ19" s="126"/>
      <c r="PIK19" s="126"/>
      <c r="PIL19" s="126"/>
      <c r="PIM19" s="126"/>
      <c r="PIN19" s="126"/>
      <c r="PIO19" s="126"/>
      <c r="PIP19" s="126"/>
      <c r="PIQ19" s="126"/>
      <c r="PIR19" s="126"/>
      <c r="PIS19" s="126"/>
      <c r="PIT19" s="126"/>
      <c r="PIU19" s="126"/>
      <c r="PIV19" s="126"/>
      <c r="PIW19" s="126"/>
      <c r="PIX19" s="126"/>
      <c r="PIY19" s="126"/>
      <c r="PIZ19" s="126"/>
      <c r="PJA19" s="126"/>
      <c r="PJB19" s="126"/>
      <c r="PJC19" s="126"/>
      <c r="PJD19" s="126"/>
      <c r="PJE19" s="126"/>
      <c r="PJF19" s="126"/>
      <c r="PJG19" s="126"/>
      <c r="PJH19" s="126"/>
      <c r="PJI19" s="126"/>
      <c r="PJJ19" s="126"/>
      <c r="PJK19" s="126"/>
      <c r="PJL19" s="126"/>
      <c r="PJM19" s="126"/>
      <c r="PJN19" s="126"/>
      <c r="PJO19" s="126"/>
      <c r="PJP19" s="126"/>
      <c r="PJQ19" s="126"/>
      <c r="PJR19" s="126"/>
      <c r="PJS19" s="126"/>
      <c r="PJT19" s="126"/>
      <c r="PJU19" s="126"/>
      <c r="PJV19" s="126"/>
      <c r="PJW19" s="126"/>
      <c r="PJX19" s="126"/>
      <c r="PJY19" s="126"/>
      <c r="PJZ19" s="126"/>
      <c r="PKA19" s="126"/>
      <c r="PKB19" s="126"/>
      <c r="PKC19" s="126"/>
      <c r="PKD19" s="126"/>
      <c r="PKE19" s="126"/>
      <c r="PKF19" s="126"/>
      <c r="PKG19" s="126"/>
      <c r="PKH19" s="126"/>
      <c r="PKI19" s="126"/>
      <c r="PKJ19" s="126"/>
      <c r="PKK19" s="126"/>
      <c r="PKL19" s="126"/>
      <c r="PKM19" s="126"/>
      <c r="PKN19" s="126"/>
      <c r="PKO19" s="126"/>
      <c r="PKP19" s="126"/>
      <c r="PKQ19" s="126"/>
      <c r="PKR19" s="126"/>
      <c r="PKS19" s="126"/>
      <c r="PKT19" s="126"/>
      <c r="PKU19" s="126"/>
      <c r="PKV19" s="126"/>
      <c r="PKW19" s="126"/>
      <c r="PKX19" s="126"/>
      <c r="PKY19" s="126"/>
      <c r="PKZ19" s="126"/>
      <c r="PLA19" s="126"/>
      <c r="PLB19" s="126"/>
      <c r="PLC19" s="126"/>
      <c r="PLD19" s="126"/>
      <c r="PLE19" s="126"/>
      <c r="PLF19" s="126"/>
      <c r="PLG19" s="126"/>
      <c r="PLH19" s="126"/>
      <c r="PLI19" s="126"/>
      <c r="PLJ19" s="126"/>
      <c r="PLK19" s="126"/>
      <c r="PLL19" s="126"/>
      <c r="PLM19" s="126"/>
      <c r="PLN19" s="126"/>
      <c r="PLO19" s="126"/>
      <c r="PLP19" s="126"/>
      <c r="PLQ19" s="126"/>
      <c r="PLR19" s="126"/>
      <c r="PLS19" s="126"/>
      <c r="PLT19" s="126"/>
      <c r="PLU19" s="126"/>
      <c r="PLV19" s="126"/>
      <c r="PLW19" s="126"/>
      <c r="PLX19" s="126"/>
      <c r="PLY19" s="126"/>
      <c r="PLZ19" s="126"/>
      <c r="PMA19" s="126"/>
      <c r="PMB19" s="126"/>
      <c r="PMC19" s="126"/>
      <c r="PMD19" s="126"/>
      <c r="PME19" s="126"/>
      <c r="PMF19" s="126"/>
      <c r="PMG19" s="126"/>
      <c r="PMH19" s="126"/>
      <c r="PMI19" s="126"/>
      <c r="PMJ19" s="126"/>
      <c r="PMK19" s="126"/>
      <c r="PML19" s="126"/>
      <c r="PMM19" s="126"/>
      <c r="PMN19" s="126"/>
      <c r="PMO19" s="126"/>
      <c r="PMP19" s="126"/>
      <c r="PMQ19" s="126"/>
      <c r="PMR19" s="126"/>
      <c r="PMS19" s="126"/>
      <c r="PMT19" s="126"/>
      <c r="PMU19" s="126"/>
      <c r="PMV19" s="126"/>
      <c r="PMW19" s="126"/>
      <c r="PMX19" s="126"/>
      <c r="PMY19" s="126"/>
      <c r="PMZ19" s="126"/>
      <c r="PNA19" s="126"/>
      <c r="PNB19" s="126"/>
      <c r="PNC19" s="126"/>
      <c r="PND19" s="126"/>
      <c r="PNE19" s="126"/>
      <c r="PNF19" s="126"/>
      <c r="PNG19" s="126"/>
      <c r="PNH19" s="126"/>
      <c r="PNI19" s="126"/>
      <c r="PNJ19" s="126"/>
      <c r="PNK19" s="126"/>
      <c r="PNL19" s="126"/>
      <c r="PNM19" s="126"/>
      <c r="PNN19" s="126"/>
      <c r="PNO19" s="126"/>
      <c r="PNP19" s="126"/>
      <c r="PNQ19" s="126"/>
      <c r="PNR19" s="126"/>
      <c r="PNS19" s="126"/>
      <c r="PNT19" s="126"/>
      <c r="PNU19" s="126"/>
      <c r="PNV19" s="126"/>
      <c r="PNW19" s="126"/>
      <c r="PNX19" s="126"/>
      <c r="PNY19" s="126"/>
      <c r="PNZ19" s="126"/>
      <c r="POA19" s="126"/>
      <c r="POB19" s="126"/>
      <c r="POC19" s="126"/>
      <c r="POD19" s="126"/>
      <c r="POE19" s="126"/>
      <c r="POF19" s="126"/>
      <c r="POG19" s="126"/>
      <c r="POH19" s="126"/>
      <c r="POI19" s="126"/>
      <c r="POJ19" s="126"/>
      <c r="POK19" s="126"/>
      <c r="POL19" s="126"/>
      <c r="POM19" s="126"/>
      <c r="PON19" s="126"/>
      <c r="POO19" s="126"/>
      <c r="POP19" s="126"/>
      <c r="POQ19" s="126"/>
      <c r="POR19" s="126"/>
      <c r="POS19" s="126"/>
      <c r="POT19" s="126"/>
      <c r="POU19" s="126"/>
      <c r="POV19" s="126"/>
      <c r="POW19" s="126"/>
      <c r="POX19" s="126"/>
      <c r="POY19" s="126"/>
      <c r="POZ19" s="126"/>
      <c r="PPA19" s="126"/>
      <c r="PPB19" s="126"/>
      <c r="PPC19" s="126"/>
      <c r="PPD19" s="126"/>
      <c r="PPE19" s="126"/>
      <c r="PPF19" s="126"/>
      <c r="PPG19" s="126"/>
      <c r="PPH19" s="126"/>
      <c r="PPI19" s="126"/>
      <c r="PPJ19" s="126"/>
      <c r="PPK19" s="126"/>
      <c r="PPL19" s="126"/>
      <c r="PPM19" s="126"/>
      <c r="PPN19" s="126"/>
      <c r="PPO19" s="126"/>
      <c r="PPP19" s="126"/>
      <c r="PPQ19" s="126"/>
      <c r="PPR19" s="126"/>
      <c r="PPS19" s="126"/>
      <c r="PPT19" s="126"/>
      <c r="PPU19" s="126"/>
      <c r="PPV19" s="126"/>
      <c r="PPW19" s="126"/>
      <c r="PPX19" s="126"/>
      <c r="PPY19" s="126"/>
      <c r="PPZ19" s="126"/>
      <c r="PQA19" s="126"/>
      <c r="PQB19" s="126"/>
      <c r="PQC19" s="126"/>
      <c r="PQD19" s="126"/>
      <c r="PQE19" s="126"/>
      <c r="PQF19" s="126"/>
      <c r="PQG19" s="126"/>
      <c r="PQH19" s="126"/>
      <c r="PQI19" s="126"/>
      <c r="PQJ19" s="126"/>
      <c r="PQK19" s="126"/>
      <c r="PQL19" s="126"/>
      <c r="PQM19" s="126"/>
      <c r="PQN19" s="126"/>
      <c r="PQO19" s="126"/>
      <c r="PQP19" s="126"/>
      <c r="PQQ19" s="126"/>
      <c r="PQR19" s="126"/>
      <c r="PQS19" s="126"/>
      <c r="PQT19" s="126"/>
      <c r="PQU19" s="126"/>
      <c r="PQV19" s="126"/>
      <c r="PQW19" s="126"/>
      <c r="PQX19" s="126"/>
      <c r="PQY19" s="126"/>
      <c r="PQZ19" s="126"/>
      <c r="PRA19" s="126"/>
      <c r="PRB19" s="126"/>
      <c r="PRC19" s="126"/>
      <c r="PRD19" s="126"/>
      <c r="PRE19" s="126"/>
      <c r="PRF19" s="126"/>
      <c r="PRG19" s="126"/>
      <c r="PRH19" s="126"/>
      <c r="PRI19" s="126"/>
      <c r="PRJ19" s="126"/>
      <c r="PRK19" s="126"/>
      <c r="PRL19" s="126"/>
      <c r="PRM19" s="126"/>
      <c r="PRN19" s="126"/>
      <c r="PRO19" s="126"/>
      <c r="PRP19" s="126"/>
      <c r="PRQ19" s="126"/>
      <c r="PRR19" s="126"/>
      <c r="PRS19" s="126"/>
      <c r="PRT19" s="126"/>
      <c r="PRU19" s="126"/>
      <c r="PRV19" s="126"/>
      <c r="PRW19" s="126"/>
      <c r="PRX19" s="126"/>
      <c r="PRY19" s="126"/>
      <c r="PRZ19" s="126"/>
      <c r="PSA19" s="126"/>
      <c r="PSB19" s="126"/>
      <c r="PSC19" s="126"/>
      <c r="PSD19" s="126"/>
      <c r="PSE19" s="126"/>
      <c r="PSF19" s="126"/>
      <c r="PSG19" s="126"/>
      <c r="PSH19" s="126"/>
      <c r="PSI19" s="126"/>
      <c r="PSJ19" s="126"/>
      <c r="PSK19" s="126"/>
      <c r="PSL19" s="126"/>
      <c r="PSM19" s="126"/>
      <c r="PSN19" s="126"/>
      <c r="PSO19" s="126"/>
      <c r="PSP19" s="126"/>
      <c r="PSQ19" s="126"/>
      <c r="PSR19" s="126"/>
      <c r="PSS19" s="126"/>
      <c r="PST19" s="126"/>
      <c r="PSU19" s="126"/>
      <c r="PSV19" s="126"/>
      <c r="PSW19" s="126"/>
      <c r="PSX19" s="126"/>
      <c r="PSY19" s="126"/>
      <c r="PSZ19" s="126"/>
      <c r="PTA19" s="126"/>
      <c r="PTB19" s="126"/>
      <c r="PTC19" s="126"/>
      <c r="PTD19" s="126"/>
      <c r="PTE19" s="126"/>
      <c r="PTF19" s="126"/>
      <c r="PTG19" s="126"/>
      <c r="PTH19" s="126"/>
      <c r="PTI19" s="126"/>
      <c r="PTJ19" s="126"/>
      <c r="PTK19" s="126"/>
      <c r="PTL19" s="126"/>
      <c r="PTM19" s="126"/>
      <c r="PTN19" s="126"/>
      <c r="PTO19" s="126"/>
      <c r="PTP19" s="126"/>
      <c r="PTQ19" s="126"/>
      <c r="PTR19" s="126"/>
      <c r="PTS19" s="126"/>
      <c r="PTT19" s="126"/>
      <c r="PTU19" s="126"/>
      <c r="PTV19" s="126"/>
      <c r="PTW19" s="126"/>
      <c r="PTX19" s="126"/>
      <c r="PTY19" s="126"/>
      <c r="PTZ19" s="126"/>
      <c r="PUA19" s="126"/>
      <c r="PUB19" s="126"/>
      <c r="PUC19" s="126"/>
      <c r="PUD19" s="126"/>
      <c r="PUE19" s="126"/>
      <c r="PUF19" s="126"/>
      <c r="PUG19" s="126"/>
      <c r="PUH19" s="126"/>
      <c r="PUI19" s="126"/>
      <c r="PUJ19" s="126"/>
      <c r="PUK19" s="126"/>
      <c r="PUL19" s="126"/>
      <c r="PUM19" s="126"/>
      <c r="PUN19" s="126"/>
      <c r="PUO19" s="126"/>
      <c r="PUP19" s="126"/>
      <c r="PUQ19" s="126"/>
      <c r="PUR19" s="126"/>
      <c r="PUS19" s="126"/>
      <c r="PUT19" s="126"/>
      <c r="PUU19" s="126"/>
      <c r="PUV19" s="126"/>
      <c r="PUW19" s="126"/>
      <c r="PUX19" s="126"/>
      <c r="PUY19" s="126"/>
      <c r="PUZ19" s="126"/>
      <c r="PVA19" s="126"/>
      <c r="PVB19" s="126"/>
      <c r="PVC19" s="126"/>
      <c r="PVD19" s="126"/>
      <c r="PVE19" s="126"/>
      <c r="PVF19" s="126"/>
      <c r="PVG19" s="126"/>
      <c r="PVH19" s="126"/>
      <c r="PVI19" s="126"/>
      <c r="PVJ19" s="126"/>
      <c r="PVK19" s="126"/>
      <c r="PVL19" s="126"/>
      <c r="PVM19" s="126"/>
      <c r="PVN19" s="126"/>
      <c r="PVO19" s="126"/>
      <c r="PVP19" s="126"/>
      <c r="PVQ19" s="126"/>
      <c r="PVR19" s="126"/>
      <c r="PVS19" s="126"/>
      <c r="PVT19" s="126"/>
      <c r="PVU19" s="126"/>
      <c r="PVV19" s="126"/>
      <c r="PVW19" s="126"/>
      <c r="PVX19" s="126"/>
      <c r="PVY19" s="126"/>
      <c r="PVZ19" s="126"/>
      <c r="PWA19" s="126"/>
      <c r="PWB19" s="126"/>
      <c r="PWC19" s="126"/>
      <c r="PWD19" s="126"/>
      <c r="PWE19" s="126"/>
      <c r="PWF19" s="126"/>
      <c r="PWG19" s="126"/>
      <c r="PWH19" s="126"/>
      <c r="PWI19" s="126"/>
      <c r="PWJ19" s="126"/>
      <c r="PWK19" s="126"/>
      <c r="PWL19" s="126"/>
      <c r="PWM19" s="126"/>
      <c r="PWN19" s="126"/>
      <c r="PWO19" s="126"/>
      <c r="PWP19" s="126"/>
      <c r="PWQ19" s="126"/>
      <c r="PWR19" s="126"/>
      <c r="PWS19" s="126"/>
      <c r="PWT19" s="126"/>
      <c r="PWU19" s="126"/>
      <c r="PWV19" s="126"/>
      <c r="PWW19" s="126"/>
      <c r="PWX19" s="126"/>
      <c r="PWY19" s="126"/>
      <c r="PWZ19" s="126"/>
      <c r="PXA19" s="126"/>
      <c r="PXB19" s="126"/>
      <c r="PXC19" s="126"/>
      <c r="PXD19" s="126"/>
      <c r="PXE19" s="126"/>
      <c r="PXF19" s="126"/>
      <c r="PXG19" s="126"/>
      <c r="PXH19" s="126"/>
      <c r="PXI19" s="126"/>
      <c r="PXJ19" s="126"/>
      <c r="PXK19" s="126"/>
      <c r="PXL19" s="126"/>
      <c r="PXM19" s="126"/>
      <c r="PXN19" s="126"/>
      <c r="PXO19" s="126"/>
      <c r="PXP19" s="126"/>
      <c r="PXQ19" s="126"/>
      <c r="PXR19" s="126"/>
      <c r="PXS19" s="126"/>
      <c r="PXT19" s="126"/>
      <c r="PXU19" s="126"/>
      <c r="PXV19" s="126"/>
      <c r="PXW19" s="126"/>
      <c r="PXX19" s="126"/>
      <c r="PXY19" s="126"/>
      <c r="PXZ19" s="126"/>
      <c r="PYA19" s="126"/>
      <c r="PYB19" s="126"/>
      <c r="PYC19" s="126"/>
      <c r="PYD19" s="126"/>
      <c r="PYE19" s="126"/>
      <c r="PYF19" s="126"/>
      <c r="PYG19" s="126"/>
      <c r="PYH19" s="126"/>
      <c r="PYI19" s="126"/>
      <c r="PYJ19" s="126"/>
      <c r="PYK19" s="126"/>
      <c r="PYL19" s="126"/>
      <c r="PYM19" s="126"/>
      <c r="PYN19" s="126"/>
      <c r="PYO19" s="126"/>
      <c r="PYP19" s="126"/>
      <c r="PYQ19" s="126"/>
      <c r="PYR19" s="126"/>
      <c r="PYS19" s="126"/>
      <c r="PYT19" s="126"/>
      <c r="PYU19" s="126"/>
      <c r="PYV19" s="126"/>
      <c r="PYW19" s="126"/>
      <c r="PYX19" s="126"/>
      <c r="PYY19" s="126"/>
      <c r="PYZ19" s="126"/>
      <c r="PZA19" s="126"/>
      <c r="PZB19" s="126"/>
      <c r="PZC19" s="126"/>
      <c r="PZD19" s="126"/>
      <c r="PZE19" s="126"/>
      <c r="PZF19" s="126"/>
      <c r="PZG19" s="126"/>
      <c r="PZH19" s="126"/>
      <c r="PZI19" s="126"/>
      <c r="PZJ19" s="126"/>
      <c r="PZK19" s="126"/>
      <c r="PZL19" s="126"/>
      <c r="PZM19" s="126"/>
      <c r="PZN19" s="126"/>
      <c r="PZO19" s="126"/>
      <c r="PZP19" s="126"/>
      <c r="PZQ19" s="126"/>
      <c r="PZR19" s="126"/>
      <c r="PZS19" s="126"/>
      <c r="PZT19" s="126"/>
      <c r="PZU19" s="126"/>
      <c r="PZV19" s="126"/>
      <c r="PZW19" s="126"/>
      <c r="PZX19" s="126"/>
      <c r="PZY19" s="126"/>
      <c r="PZZ19" s="126"/>
      <c r="QAA19" s="126"/>
      <c r="QAB19" s="126"/>
      <c r="QAC19" s="126"/>
      <c r="QAD19" s="126"/>
      <c r="QAE19" s="126"/>
      <c r="QAF19" s="126"/>
      <c r="QAG19" s="126"/>
      <c r="QAH19" s="126"/>
      <c r="QAI19" s="126"/>
      <c r="QAJ19" s="126"/>
      <c r="QAK19" s="126"/>
      <c r="QAL19" s="126"/>
      <c r="QAM19" s="126"/>
      <c r="QAN19" s="126"/>
      <c r="QAO19" s="126"/>
      <c r="QAP19" s="126"/>
      <c r="QAQ19" s="126"/>
      <c r="QAR19" s="126"/>
      <c r="QAS19" s="126"/>
      <c r="QAT19" s="126"/>
      <c r="QAU19" s="126"/>
      <c r="QAV19" s="126"/>
      <c r="QAW19" s="126"/>
      <c r="QAX19" s="126"/>
      <c r="QAY19" s="126"/>
      <c r="QAZ19" s="126"/>
      <c r="QBA19" s="126"/>
      <c r="QBB19" s="126"/>
      <c r="QBC19" s="126"/>
      <c r="QBD19" s="126"/>
      <c r="QBE19" s="126"/>
      <c r="QBF19" s="126"/>
      <c r="QBG19" s="126"/>
      <c r="QBH19" s="126"/>
      <c r="QBI19" s="126"/>
      <c r="QBJ19" s="126"/>
      <c r="QBK19" s="126"/>
      <c r="QBL19" s="126"/>
      <c r="QBM19" s="126"/>
      <c r="QBN19" s="126"/>
      <c r="QBO19" s="126"/>
      <c r="QBP19" s="126"/>
      <c r="QBQ19" s="126"/>
      <c r="QBR19" s="126"/>
      <c r="QBS19" s="126"/>
      <c r="QBT19" s="126"/>
      <c r="QBU19" s="126"/>
      <c r="QBV19" s="126"/>
      <c r="QBW19" s="126"/>
      <c r="QBX19" s="126"/>
      <c r="QBY19" s="126"/>
      <c r="QBZ19" s="126"/>
      <c r="QCA19" s="126"/>
      <c r="QCB19" s="126"/>
      <c r="QCC19" s="126"/>
      <c r="QCD19" s="126"/>
      <c r="QCE19" s="126"/>
      <c r="QCF19" s="126"/>
      <c r="QCG19" s="126"/>
      <c r="QCH19" s="126"/>
      <c r="QCI19" s="126"/>
      <c r="QCJ19" s="126"/>
      <c r="QCK19" s="126"/>
      <c r="QCL19" s="126"/>
      <c r="QCM19" s="126"/>
      <c r="QCN19" s="126"/>
      <c r="QCO19" s="126"/>
      <c r="QCP19" s="126"/>
      <c r="QCQ19" s="126"/>
      <c r="QCR19" s="126"/>
      <c r="QCS19" s="126"/>
      <c r="QCT19" s="126"/>
      <c r="QCU19" s="126"/>
      <c r="QCV19" s="126"/>
      <c r="QCW19" s="126"/>
      <c r="QCX19" s="126"/>
      <c r="QCY19" s="126"/>
      <c r="QCZ19" s="126"/>
      <c r="QDA19" s="126"/>
      <c r="QDB19" s="126"/>
      <c r="QDC19" s="126"/>
      <c r="QDD19" s="126"/>
      <c r="QDE19" s="126"/>
      <c r="QDF19" s="126"/>
      <c r="QDG19" s="126"/>
      <c r="QDH19" s="126"/>
      <c r="QDI19" s="126"/>
      <c r="QDJ19" s="126"/>
      <c r="QDK19" s="126"/>
      <c r="QDL19" s="126"/>
      <c r="QDM19" s="126"/>
      <c r="QDN19" s="126"/>
      <c r="QDO19" s="126"/>
      <c r="QDP19" s="126"/>
      <c r="QDQ19" s="126"/>
      <c r="QDR19" s="126"/>
      <c r="QDS19" s="126"/>
      <c r="QDT19" s="126"/>
      <c r="QDU19" s="126"/>
      <c r="QDV19" s="126"/>
      <c r="QDW19" s="126"/>
      <c r="QDX19" s="126"/>
      <c r="QDY19" s="126"/>
      <c r="QDZ19" s="126"/>
      <c r="QEA19" s="126"/>
      <c r="QEB19" s="126"/>
      <c r="QEC19" s="126"/>
      <c r="QED19" s="126"/>
      <c r="QEE19" s="126"/>
      <c r="QEF19" s="126"/>
      <c r="QEG19" s="126"/>
      <c r="QEH19" s="126"/>
      <c r="QEI19" s="126"/>
      <c r="QEJ19" s="126"/>
      <c r="QEK19" s="126"/>
      <c r="QEL19" s="126"/>
      <c r="QEM19" s="126"/>
      <c r="QEN19" s="126"/>
      <c r="QEO19" s="126"/>
      <c r="QEP19" s="126"/>
      <c r="QEQ19" s="126"/>
      <c r="QER19" s="126"/>
      <c r="QES19" s="126"/>
      <c r="QET19" s="126"/>
      <c r="QEU19" s="126"/>
      <c r="QEV19" s="126"/>
      <c r="QEW19" s="126"/>
      <c r="QEX19" s="126"/>
      <c r="QEY19" s="126"/>
      <c r="QEZ19" s="126"/>
      <c r="QFA19" s="126"/>
      <c r="QFB19" s="126"/>
      <c r="QFC19" s="126"/>
      <c r="QFD19" s="126"/>
      <c r="QFE19" s="126"/>
      <c r="QFF19" s="126"/>
      <c r="QFG19" s="126"/>
      <c r="QFH19" s="126"/>
      <c r="QFI19" s="126"/>
      <c r="QFJ19" s="126"/>
      <c r="QFK19" s="126"/>
      <c r="QFL19" s="126"/>
      <c r="QFM19" s="126"/>
      <c r="QFN19" s="126"/>
      <c r="QFO19" s="126"/>
      <c r="QFP19" s="126"/>
      <c r="QFQ19" s="126"/>
      <c r="QFR19" s="126"/>
      <c r="QFS19" s="126"/>
      <c r="QFT19" s="126"/>
      <c r="QFU19" s="126"/>
      <c r="QFV19" s="126"/>
      <c r="QFW19" s="126"/>
      <c r="QFX19" s="126"/>
      <c r="QFY19" s="126"/>
      <c r="QFZ19" s="126"/>
      <c r="QGA19" s="126"/>
      <c r="QGB19" s="126"/>
      <c r="QGC19" s="126"/>
      <c r="QGD19" s="126"/>
      <c r="QGE19" s="126"/>
      <c r="QGF19" s="126"/>
      <c r="QGG19" s="126"/>
      <c r="QGH19" s="126"/>
      <c r="QGI19" s="126"/>
      <c r="QGJ19" s="126"/>
      <c r="QGK19" s="126"/>
      <c r="QGL19" s="126"/>
      <c r="QGM19" s="126"/>
      <c r="QGN19" s="126"/>
      <c r="QGO19" s="126"/>
      <c r="QGP19" s="126"/>
      <c r="QGQ19" s="126"/>
      <c r="QGR19" s="126"/>
      <c r="QGS19" s="126"/>
      <c r="QGT19" s="126"/>
      <c r="QGU19" s="126"/>
      <c r="QGV19" s="126"/>
      <c r="QGW19" s="126"/>
      <c r="QGX19" s="126"/>
      <c r="QGY19" s="126"/>
      <c r="QGZ19" s="126"/>
      <c r="QHA19" s="126"/>
      <c r="QHB19" s="126"/>
      <c r="QHC19" s="126"/>
      <c r="QHD19" s="126"/>
      <c r="QHE19" s="126"/>
      <c r="QHF19" s="126"/>
      <c r="QHG19" s="126"/>
      <c r="QHH19" s="126"/>
      <c r="QHI19" s="126"/>
      <c r="QHJ19" s="126"/>
      <c r="QHK19" s="126"/>
      <c r="QHL19" s="126"/>
      <c r="QHM19" s="126"/>
      <c r="QHN19" s="126"/>
      <c r="QHO19" s="126"/>
      <c r="QHP19" s="126"/>
      <c r="QHQ19" s="126"/>
      <c r="QHR19" s="126"/>
      <c r="QHS19" s="126"/>
      <c r="QHT19" s="126"/>
      <c r="QHU19" s="126"/>
      <c r="QHV19" s="126"/>
      <c r="QHW19" s="126"/>
      <c r="QHX19" s="126"/>
      <c r="QHY19" s="126"/>
      <c r="QHZ19" s="126"/>
      <c r="QIA19" s="126"/>
      <c r="QIB19" s="126"/>
      <c r="QIC19" s="126"/>
      <c r="QID19" s="126"/>
      <c r="QIE19" s="126"/>
      <c r="QIF19" s="126"/>
      <c r="QIG19" s="126"/>
      <c r="QIH19" s="126"/>
      <c r="QII19" s="126"/>
      <c r="QIJ19" s="126"/>
      <c r="QIK19" s="126"/>
      <c r="QIL19" s="126"/>
      <c r="QIM19" s="126"/>
      <c r="QIN19" s="126"/>
      <c r="QIO19" s="126"/>
      <c r="QIP19" s="126"/>
      <c r="QIQ19" s="126"/>
      <c r="QIR19" s="126"/>
      <c r="QIS19" s="126"/>
      <c r="QIT19" s="126"/>
      <c r="QIU19" s="126"/>
      <c r="QIV19" s="126"/>
      <c r="QIW19" s="126"/>
      <c r="QIX19" s="126"/>
      <c r="QIY19" s="126"/>
      <c r="QIZ19" s="126"/>
      <c r="QJA19" s="126"/>
      <c r="QJB19" s="126"/>
      <c r="QJC19" s="126"/>
      <c r="QJD19" s="126"/>
      <c r="QJE19" s="126"/>
      <c r="QJF19" s="126"/>
      <c r="QJG19" s="126"/>
      <c r="QJH19" s="126"/>
      <c r="QJI19" s="126"/>
      <c r="QJJ19" s="126"/>
      <c r="QJK19" s="126"/>
      <c r="QJL19" s="126"/>
      <c r="QJM19" s="126"/>
      <c r="QJN19" s="126"/>
      <c r="QJO19" s="126"/>
      <c r="QJP19" s="126"/>
      <c r="QJQ19" s="126"/>
      <c r="QJR19" s="126"/>
      <c r="QJS19" s="126"/>
      <c r="QJT19" s="126"/>
      <c r="QJU19" s="126"/>
      <c r="QJV19" s="126"/>
      <c r="QJW19" s="126"/>
      <c r="QJX19" s="126"/>
      <c r="QJY19" s="126"/>
      <c r="QJZ19" s="126"/>
      <c r="QKA19" s="126"/>
      <c r="QKB19" s="126"/>
      <c r="QKC19" s="126"/>
      <c r="QKD19" s="126"/>
      <c r="QKE19" s="126"/>
      <c r="QKF19" s="126"/>
      <c r="QKG19" s="126"/>
      <c r="QKH19" s="126"/>
      <c r="QKI19" s="126"/>
      <c r="QKJ19" s="126"/>
      <c r="QKK19" s="126"/>
      <c r="QKL19" s="126"/>
      <c r="QKM19" s="126"/>
      <c r="QKN19" s="126"/>
      <c r="QKO19" s="126"/>
      <c r="QKP19" s="126"/>
      <c r="QKQ19" s="126"/>
      <c r="QKR19" s="126"/>
      <c r="QKS19" s="126"/>
      <c r="QKT19" s="126"/>
      <c r="QKU19" s="126"/>
      <c r="QKV19" s="126"/>
      <c r="QKW19" s="126"/>
      <c r="QKX19" s="126"/>
      <c r="QKY19" s="126"/>
      <c r="QKZ19" s="126"/>
      <c r="QLA19" s="126"/>
      <c r="QLB19" s="126"/>
      <c r="QLC19" s="126"/>
      <c r="QLD19" s="126"/>
      <c r="QLE19" s="126"/>
      <c r="QLF19" s="126"/>
      <c r="QLG19" s="126"/>
      <c r="QLH19" s="126"/>
      <c r="QLI19" s="126"/>
      <c r="QLJ19" s="126"/>
      <c r="QLK19" s="126"/>
      <c r="QLL19" s="126"/>
      <c r="QLM19" s="126"/>
      <c r="QLN19" s="126"/>
      <c r="QLO19" s="126"/>
      <c r="QLP19" s="126"/>
      <c r="QLQ19" s="126"/>
      <c r="QLR19" s="126"/>
      <c r="QLS19" s="126"/>
      <c r="QLT19" s="126"/>
      <c r="QLU19" s="126"/>
      <c r="QLV19" s="126"/>
      <c r="QLW19" s="126"/>
      <c r="QLX19" s="126"/>
      <c r="QLY19" s="126"/>
      <c r="QLZ19" s="126"/>
      <c r="QMA19" s="126"/>
      <c r="QMB19" s="126"/>
      <c r="QMC19" s="126"/>
      <c r="QMD19" s="126"/>
      <c r="QME19" s="126"/>
      <c r="QMF19" s="126"/>
      <c r="QMG19" s="126"/>
      <c r="QMH19" s="126"/>
      <c r="QMI19" s="126"/>
      <c r="QMJ19" s="126"/>
      <c r="QMK19" s="126"/>
      <c r="QML19" s="126"/>
      <c r="QMM19" s="126"/>
      <c r="QMN19" s="126"/>
      <c r="QMO19" s="126"/>
      <c r="QMP19" s="126"/>
      <c r="QMQ19" s="126"/>
      <c r="QMR19" s="126"/>
      <c r="QMS19" s="126"/>
      <c r="QMT19" s="126"/>
      <c r="QMU19" s="126"/>
      <c r="QMV19" s="126"/>
      <c r="QMW19" s="126"/>
      <c r="QMX19" s="126"/>
      <c r="QMY19" s="126"/>
      <c r="QMZ19" s="126"/>
      <c r="QNA19" s="126"/>
      <c r="QNB19" s="126"/>
      <c r="QNC19" s="126"/>
      <c r="QND19" s="126"/>
      <c r="QNE19" s="126"/>
      <c r="QNF19" s="126"/>
      <c r="QNG19" s="126"/>
      <c r="QNH19" s="126"/>
      <c r="QNI19" s="126"/>
      <c r="QNJ19" s="126"/>
      <c r="QNK19" s="126"/>
      <c r="QNL19" s="126"/>
      <c r="QNM19" s="126"/>
      <c r="QNN19" s="126"/>
      <c r="QNO19" s="126"/>
      <c r="QNP19" s="126"/>
      <c r="QNQ19" s="126"/>
      <c r="QNR19" s="126"/>
      <c r="QNS19" s="126"/>
      <c r="QNT19" s="126"/>
      <c r="QNU19" s="126"/>
      <c r="QNV19" s="126"/>
      <c r="QNW19" s="126"/>
      <c r="QNX19" s="126"/>
      <c r="QNY19" s="126"/>
      <c r="QNZ19" s="126"/>
      <c r="QOA19" s="126"/>
      <c r="QOB19" s="126"/>
      <c r="QOC19" s="126"/>
      <c r="QOD19" s="126"/>
      <c r="QOE19" s="126"/>
      <c r="QOF19" s="126"/>
      <c r="QOG19" s="126"/>
      <c r="QOH19" s="126"/>
      <c r="QOI19" s="126"/>
      <c r="QOJ19" s="126"/>
      <c r="QOK19" s="126"/>
      <c r="QOL19" s="126"/>
      <c r="QOM19" s="126"/>
      <c r="QON19" s="126"/>
      <c r="QOO19" s="126"/>
      <c r="QOP19" s="126"/>
      <c r="QOQ19" s="126"/>
      <c r="QOR19" s="126"/>
      <c r="QOS19" s="126"/>
      <c r="QOT19" s="126"/>
      <c r="QOU19" s="126"/>
      <c r="QOV19" s="126"/>
      <c r="QOW19" s="126"/>
      <c r="QOX19" s="126"/>
      <c r="QOY19" s="126"/>
      <c r="QOZ19" s="126"/>
      <c r="QPA19" s="126"/>
      <c r="QPB19" s="126"/>
      <c r="QPC19" s="126"/>
      <c r="QPD19" s="126"/>
      <c r="QPE19" s="126"/>
      <c r="QPF19" s="126"/>
      <c r="QPG19" s="126"/>
      <c r="QPH19" s="126"/>
      <c r="QPI19" s="126"/>
      <c r="QPJ19" s="126"/>
      <c r="QPK19" s="126"/>
      <c r="QPL19" s="126"/>
      <c r="QPM19" s="126"/>
      <c r="QPN19" s="126"/>
      <c r="QPO19" s="126"/>
      <c r="QPP19" s="126"/>
      <c r="QPQ19" s="126"/>
      <c r="QPR19" s="126"/>
      <c r="QPS19" s="126"/>
      <c r="QPT19" s="126"/>
      <c r="QPU19" s="126"/>
      <c r="QPV19" s="126"/>
      <c r="QPW19" s="126"/>
      <c r="QPX19" s="126"/>
      <c r="QPY19" s="126"/>
      <c r="QPZ19" s="126"/>
      <c r="QQA19" s="126"/>
      <c r="QQB19" s="126"/>
      <c r="QQC19" s="126"/>
      <c r="QQD19" s="126"/>
      <c r="QQE19" s="126"/>
      <c r="QQF19" s="126"/>
      <c r="QQG19" s="126"/>
      <c r="QQH19" s="126"/>
      <c r="QQI19" s="126"/>
      <c r="QQJ19" s="126"/>
      <c r="QQK19" s="126"/>
      <c r="QQL19" s="126"/>
      <c r="QQM19" s="126"/>
      <c r="QQN19" s="126"/>
      <c r="QQO19" s="126"/>
      <c r="QQP19" s="126"/>
      <c r="QQQ19" s="126"/>
      <c r="QQR19" s="126"/>
      <c r="QQS19" s="126"/>
      <c r="QQT19" s="126"/>
      <c r="QQU19" s="126"/>
      <c r="QQV19" s="126"/>
      <c r="QQW19" s="126"/>
      <c r="QQX19" s="126"/>
      <c r="QQY19" s="126"/>
      <c r="QQZ19" s="126"/>
      <c r="QRA19" s="126"/>
      <c r="QRB19" s="126"/>
      <c r="QRC19" s="126"/>
      <c r="QRD19" s="126"/>
      <c r="QRE19" s="126"/>
      <c r="QRF19" s="126"/>
      <c r="QRG19" s="126"/>
      <c r="QRH19" s="126"/>
      <c r="QRI19" s="126"/>
      <c r="QRJ19" s="126"/>
      <c r="QRK19" s="126"/>
      <c r="QRL19" s="126"/>
      <c r="QRM19" s="126"/>
      <c r="QRN19" s="126"/>
      <c r="QRO19" s="126"/>
      <c r="QRP19" s="126"/>
      <c r="QRQ19" s="126"/>
      <c r="QRR19" s="126"/>
      <c r="QRS19" s="126"/>
      <c r="QRT19" s="126"/>
      <c r="QRU19" s="126"/>
      <c r="QRV19" s="126"/>
      <c r="QRW19" s="126"/>
      <c r="QRX19" s="126"/>
      <c r="QRY19" s="126"/>
      <c r="QRZ19" s="126"/>
      <c r="QSA19" s="126"/>
      <c r="QSB19" s="126"/>
      <c r="QSC19" s="126"/>
      <c r="QSD19" s="126"/>
      <c r="QSE19" s="126"/>
      <c r="QSF19" s="126"/>
      <c r="QSG19" s="126"/>
      <c r="QSH19" s="126"/>
      <c r="QSI19" s="126"/>
      <c r="QSJ19" s="126"/>
      <c r="QSK19" s="126"/>
      <c r="QSL19" s="126"/>
      <c r="QSM19" s="126"/>
      <c r="QSN19" s="126"/>
      <c r="QSO19" s="126"/>
      <c r="QSP19" s="126"/>
      <c r="QSQ19" s="126"/>
      <c r="QSR19" s="126"/>
      <c r="QSS19" s="126"/>
      <c r="QST19" s="126"/>
      <c r="QSU19" s="126"/>
      <c r="QSV19" s="126"/>
      <c r="QSW19" s="126"/>
      <c r="QSX19" s="126"/>
      <c r="QSY19" s="126"/>
      <c r="QSZ19" s="126"/>
      <c r="QTA19" s="126"/>
      <c r="QTB19" s="126"/>
      <c r="QTC19" s="126"/>
      <c r="QTD19" s="126"/>
      <c r="QTE19" s="126"/>
      <c r="QTF19" s="126"/>
      <c r="QTG19" s="126"/>
      <c r="QTH19" s="126"/>
      <c r="QTI19" s="126"/>
      <c r="QTJ19" s="126"/>
      <c r="QTK19" s="126"/>
      <c r="QTL19" s="126"/>
      <c r="QTM19" s="126"/>
      <c r="QTN19" s="126"/>
      <c r="QTO19" s="126"/>
      <c r="QTP19" s="126"/>
      <c r="QTQ19" s="126"/>
      <c r="QTR19" s="126"/>
      <c r="QTS19" s="126"/>
      <c r="QTT19" s="126"/>
      <c r="QTU19" s="126"/>
      <c r="QTV19" s="126"/>
      <c r="QTW19" s="126"/>
      <c r="QTX19" s="126"/>
      <c r="QTY19" s="126"/>
      <c r="QTZ19" s="126"/>
      <c r="QUA19" s="126"/>
      <c r="QUB19" s="126"/>
      <c r="QUC19" s="126"/>
      <c r="QUD19" s="126"/>
      <c r="QUE19" s="126"/>
      <c r="QUF19" s="126"/>
      <c r="QUG19" s="126"/>
      <c r="QUH19" s="126"/>
      <c r="QUI19" s="126"/>
      <c r="QUJ19" s="126"/>
      <c r="QUK19" s="126"/>
      <c r="QUL19" s="126"/>
      <c r="QUM19" s="126"/>
      <c r="QUN19" s="126"/>
      <c r="QUO19" s="126"/>
      <c r="QUP19" s="126"/>
      <c r="QUQ19" s="126"/>
      <c r="QUR19" s="126"/>
      <c r="QUS19" s="126"/>
      <c r="QUT19" s="126"/>
      <c r="QUU19" s="126"/>
      <c r="QUV19" s="126"/>
      <c r="QUW19" s="126"/>
      <c r="QUX19" s="126"/>
      <c r="QUY19" s="126"/>
      <c r="QUZ19" s="126"/>
      <c r="QVA19" s="126"/>
      <c r="QVB19" s="126"/>
      <c r="QVC19" s="126"/>
      <c r="QVD19" s="126"/>
      <c r="QVE19" s="126"/>
      <c r="QVF19" s="126"/>
      <c r="QVG19" s="126"/>
      <c r="QVH19" s="126"/>
      <c r="QVI19" s="126"/>
      <c r="QVJ19" s="126"/>
      <c r="QVK19" s="126"/>
      <c r="QVL19" s="126"/>
      <c r="QVM19" s="126"/>
      <c r="QVN19" s="126"/>
      <c r="QVO19" s="126"/>
      <c r="QVP19" s="126"/>
      <c r="QVQ19" s="126"/>
      <c r="QVR19" s="126"/>
      <c r="QVS19" s="126"/>
      <c r="QVT19" s="126"/>
      <c r="QVU19" s="126"/>
      <c r="QVV19" s="126"/>
      <c r="QVW19" s="126"/>
      <c r="QVX19" s="126"/>
      <c r="QVY19" s="126"/>
      <c r="QVZ19" s="126"/>
      <c r="QWA19" s="126"/>
      <c r="QWB19" s="126"/>
      <c r="QWC19" s="126"/>
      <c r="QWD19" s="126"/>
      <c r="QWE19" s="126"/>
      <c r="QWF19" s="126"/>
      <c r="QWG19" s="126"/>
      <c r="QWH19" s="126"/>
      <c r="QWI19" s="126"/>
      <c r="QWJ19" s="126"/>
      <c r="QWK19" s="126"/>
      <c r="QWL19" s="126"/>
      <c r="QWM19" s="126"/>
      <c r="QWN19" s="126"/>
      <c r="QWO19" s="126"/>
      <c r="QWP19" s="126"/>
      <c r="QWQ19" s="126"/>
      <c r="QWR19" s="126"/>
      <c r="QWS19" s="126"/>
      <c r="QWT19" s="126"/>
      <c r="QWU19" s="126"/>
      <c r="QWV19" s="126"/>
      <c r="QWW19" s="126"/>
      <c r="QWX19" s="126"/>
      <c r="QWY19" s="126"/>
      <c r="QWZ19" s="126"/>
      <c r="QXA19" s="126"/>
      <c r="QXB19" s="126"/>
      <c r="QXC19" s="126"/>
      <c r="QXD19" s="126"/>
      <c r="QXE19" s="126"/>
      <c r="QXF19" s="126"/>
      <c r="QXG19" s="126"/>
      <c r="QXH19" s="126"/>
      <c r="QXI19" s="126"/>
      <c r="QXJ19" s="126"/>
      <c r="QXK19" s="126"/>
      <c r="QXL19" s="126"/>
      <c r="QXM19" s="126"/>
      <c r="QXN19" s="126"/>
      <c r="QXO19" s="126"/>
      <c r="QXP19" s="126"/>
      <c r="QXQ19" s="126"/>
      <c r="QXR19" s="126"/>
      <c r="QXS19" s="126"/>
      <c r="QXT19" s="126"/>
      <c r="QXU19" s="126"/>
      <c r="QXV19" s="126"/>
      <c r="QXW19" s="126"/>
      <c r="QXX19" s="126"/>
      <c r="QXY19" s="126"/>
      <c r="QXZ19" s="126"/>
      <c r="QYA19" s="126"/>
      <c r="QYB19" s="126"/>
      <c r="QYC19" s="126"/>
      <c r="QYD19" s="126"/>
      <c r="QYE19" s="126"/>
      <c r="QYF19" s="126"/>
      <c r="QYG19" s="126"/>
      <c r="QYH19" s="126"/>
      <c r="QYI19" s="126"/>
      <c r="QYJ19" s="126"/>
      <c r="QYK19" s="126"/>
      <c r="QYL19" s="126"/>
      <c r="QYM19" s="126"/>
      <c r="QYN19" s="126"/>
      <c r="QYO19" s="126"/>
      <c r="QYP19" s="126"/>
      <c r="QYQ19" s="126"/>
      <c r="QYR19" s="126"/>
      <c r="QYS19" s="126"/>
      <c r="QYT19" s="126"/>
      <c r="QYU19" s="126"/>
      <c r="QYV19" s="126"/>
      <c r="QYW19" s="126"/>
      <c r="QYX19" s="126"/>
      <c r="QYY19" s="126"/>
      <c r="QYZ19" s="126"/>
      <c r="QZA19" s="126"/>
      <c r="QZB19" s="126"/>
      <c r="QZC19" s="126"/>
      <c r="QZD19" s="126"/>
      <c r="QZE19" s="126"/>
      <c r="QZF19" s="126"/>
      <c r="QZG19" s="126"/>
      <c r="QZH19" s="126"/>
      <c r="QZI19" s="126"/>
      <c r="QZJ19" s="126"/>
      <c r="QZK19" s="126"/>
      <c r="QZL19" s="126"/>
      <c r="QZM19" s="126"/>
      <c r="QZN19" s="126"/>
      <c r="QZO19" s="126"/>
      <c r="QZP19" s="126"/>
      <c r="QZQ19" s="126"/>
      <c r="QZR19" s="126"/>
      <c r="QZS19" s="126"/>
      <c r="QZT19" s="126"/>
      <c r="QZU19" s="126"/>
      <c r="QZV19" s="126"/>
      <c r="QZW19" s="126"/>
      <c r="QZX19" s="126"/>
      <c r="QZY19" s="126"/>
      <c r="QZZ19" s="126"/>
      <c r="RAA19" s="126"/>
      <c r="RAB19" s="126"/>
      <c r="RAC19" s="126"/>
      <c r="RAD19" s="126"/>
      <c r="RAE19" s="126"/>
      <c r="RAF19" s="126"/>
      <c r="RAG19" s="126"/>
      <c r="RAH19" s="126"/>
      <c r="RAI19" s="126"/>
      <c r="RAJ19" s="126"/>
      <c r="RAK19" s="126"/>
      <c r="RAL19" s="126"/>
      <c r="RAM19" s="126"/>
      <c r="RAN19" s="126"/>
      <c r="RAO19" s="126"/>
      <c r="RAP19" s="126"/>
      <c r="RAQ19" s="126"/>
      <c r="RAR19" s="126"/>
      <c r="RAS19" s="126"/>
      <c r="RAT19" s="126"/>
      <c r="RAU19" s="126"/>
      <c r="RAV19" s="126"/>
      <c r="RAW19" s="126"/>
      <c r="RAX19" s="126"/>
      <c r="RAY19" s="126"/>
      <c r="RAZ19" s="126"/>
      <c r="RBA19" s="126"/>
      <c r="RBB19" s="126"/>
      <c r="RBC19" s="126"/>
      <c r="RBD19" s="126"/>
      <c r="RBE19" s="126"/>
      <c r="RBF19" s="126"/>
      <c r="RBG19" s="126"/>
      <c r="RBH19" s="126"/>
      <c r="RBI19" s="126"/>
      <c r="RBJ19" s="126"/>
      <c r="RBK19" s="126"/>
      <c r="RBL19" s="126"/>
      <c r="RBM19" s="126"/>
      <c r="RBN19" s="126"/>
      <c r="RBO19" s="126"/>
      <c r="RBP19" s="126"/>
      <c r="RBQ19" s="126"/>
      <c r="RBR19" s="126"/>
      <c r="RBS19" s="126"/>
      <c r="RBT19" s="126"/>
      <c r="RBU19" s="126"/>
      <c r="RBV19" s="126"/>
      <c r="RBW19" s="126"/>
      <c r="RBX19" s="126"/>
      <c r="RBY19" s="126"/>
      <c r="RBZ19" s="126"/>
      <c r="RCA19" s="126"/>
      <c r="RCB19" s="126"/>
      <c r="RCC19" s="126"/>
      <c r="RCD19" s="126"/>
      <c r="RCE19" s="126"/>
      <c r="RCF19" s="126"/>
      <c r="RCG19" s="126"/>
      <c r="RCH19" s="126"/>
      <c r="RCI19" s="126"/>
      <c r="RCJ19" s="126"/>
      <c r="RCK19" s="126"/>
      <c r="RCL19" s="126"/>
      <c r="RCM19" s="126"/>
      <c r="RCN19" s="126"/>
      <c r="RCO19" s="126"/>
      <c r="RCP19" s="126"/>
      <c r="RCQ19" s="126"/>
      <c r="RCR19" s="126"/>
      <c r="RCS19" s="126"/>
      <c r="RCT19" s="126"/>
      <c r="RCU19" s="126"/>
      <c r="RCV19" s="126"/>
      <c r="RCW19" s="126"/>
      <c r="RCX19" s="126"/>
      <c r="RCY19" s="126"/>
      <c r="RCZ19" s="126"/>
      <c r="RDA19" s="126"/>
      <c r="RDB19" s="126"/>
      <c r="RDC19" s="126"/>
      <c r="RDD19" s="126"/>
      <c r="RDE19" s="126"/>
      <c r="RDF19" s="126"/>
      <c r="RDG19" s="126"/>
      <c r="RDH19" s="126"/>
      <c r="RDI19" s="126"/>
      <c r="RDJ19" s="126"/>
      <c r="RDK19" s="126"/>
      <c r="RDL19" s="126"/>
      <c r="RDM19" s="126"/>
      <c r="RDN19" s="126"/>
      <c r="RDO19" s="126"/>
      <c r="RDP19" s="126"/>
      <c r="RDQ19" s="126"/>
      <c r="RDR19" s="126"/>
      <c r="RDS19" s="126"/>
      <c r="RDT19" s="126"/>
      <c r="RDU19" s="126"/>
      <c r="RDV19" s="126"/>
      <c r="RDW19" s="126"/>
      <c r="RDX19" s="126"/>
      <c r="RDY19" s="126"/>
      <c r="RDZ19" s="126"/>
      <c r="REA19" s="126"/>
      <c r="REB19" s="126"/>
      <c r="REC19" s="126"/>
      <c r="RED19" s="126"/>
      <c r="REE19" s="126"/>
      <c r="REF19" s="126"/>
      <c r="REG19" s="126"/>
      <c r="REH19" s="126"/>
      <c r="REI19" s="126"/>
      <c r="REJ19" s="126"/>
      <c r="REK19" s="126"/>
      <c r="REL19" s="126"/>
      <c r="REM19" s="126"/>
      <c r="REN19" s="126"/>
      <c r="REO19" s="126"/>
      <c r="REP19" s="126"/>
      <c r="REQ19" s="126"/>
      <c r="RER19" s="126"/>
      <c r="RES19" s="126"/>
      <c r="RET19" s="126"/>
      <c r="REU19" s="126"/>
      <c r="REV19" s="126"/>
      <c r="REW19" s="126"/>
      <c r="REX19" s="126"/>
      <c r="REY19" s="126"/>
      <c r="REZ19" s="126"/>
      <c r="RFA19" s="126"/>
      <c r="RFB19" s="126"/>
      <c r="RFC19" s="126"/>
      <c r="RFD19" s="126"/>
      <c r="RFE19" s="126"/>
      <c r="RFF19" s="126"/>
      <c r="RFG19" s="126"/>
      <c r="RFH19" s="126"/>
      <c r="RFI19" s="126"/>
      <c r="RFJ19" s="126"/>
      <c r="RFK19" s="126"/>
      <c r="RFL19" s="126"/>
      <c r="RFM19" s="126"/>
      <c r="RFN19" s="126"/>
      <c r="RFO19" s="126"/>
      <c r="RFP19" s="126"/>
      <c r="RFQ19" s="126"/>
      <c r="RFR19" s="126"/>
      <c r="RFS19" s="126"/>
      <c r="RFT19" s="126"/>
      <c r="RFU19" s="126"/>
      <c r="RFV19" s="126"/>
      <c r="RFW19" s="126"/>
      <c r="RFX19" s="126"/>
      <c r="RFY19" s="126"/>
      <c r="RFZ19" s="126"/>
      <c r="RGA19" s="126"/>
      <c r="RGB19" s="126"/>
      <c r="RGC19" s="126"/>
      <c r="RGD19" s="126"/>
      <c r="RGE19" s="126"/>
      <c r="RGF19" s="126"/>
      <c r="RGG19" s="126"/>
      <c r="RGH19" s="126"/>
      <c r="RGI19" s="126"/>
      <c r="RGJ19" s="126"/>
      <c r="RGK19" s="126"/>
      <c r="RGL19" s="126"/>
      <c r="RGM19" s="126"/>
      <c r="RGN19" s="126"/>
      <c r="RGO19" s="126"/>
      <c r="RGP19" s="126"/>
      <c r="RGQ19" s="126"/>
      <c r="RGR19" s="126"/>
      <c r="RGS19" s="126"/>
      <c r="RGT19" s="126"/>
      <c r="RGU19" s="126"/>
      <c r="RGV19" s="126"/>
      <c r="RGW19" s="126"/>
      <c r="RGX19" s="126"/>
      <c r="RGY19" s="126"/>
      <c r="RGZ19" s="126"/>
      <c r="RHA19" s="126"/>
      <c r="RHB19" s="126"/>
      <c r="RHC19" s="126"/>
      <c r="RHD19" s="126"/>
      <c r="RHE19" s="126"/>
      <c r="RHF19" s="126"/>
      <c r="RHG19" s="126"/>
      <c r="RHH19" s="126"/>
      <c r="RHI19" s="126"/>
      <c r="RHJ19" s="126"/>
      <c r="RHK19" s="126"/>
      <c r="RHL19" s="126"/>
      <c r="RHM19" s="126"/>
      <c r="RHN19" s="126"/>
      <c r="RHO19" s="126"/>
      <c r="RHP19" s="126"/>
      <c r="RHQ19" s="126"/>
      <c r="RHR19" s="126"/>
      <c r="RHS19" s="126"/>
      <c r="RHT19" s="126"/>
      <c r="RHU19" s="126"/>
      <c r="RHV19" s="126"/>
      <c r="RHW19" s="126"/>
      <c r="RHX19" s="126"/>
      <c r="RHY19" s="126"/>
      <c r="RHZ19" s="126"/>
      <c r="RIA19" s="126"/>
      <c r="RIB19" s="126"/>
      <c r="RIC19" s="126"/>
      <c r="RID19" s="126"/>
      <c r="RIE19" s="126"/>
      <c r="RIF19" s="126"/>
      <c r="RIG19" s="126"/>
      <c r="RIH19" s="126"/>
      <c r="RII19" s="126"/>
      <c r="RIJ19" s="126"/>
      <c r="RIK19" s="126"/>
      <c r="RIL19" s="126"/>
      <c r="RIM19" s="126"/>
      <c r="RIN19" s="126"/>
      <c r="RIO19" s="126"/>
      <c r="RIP19" s="126"/>
      <c r="RIQ19" s="126"/>
      <c r="RIR19" s="126"/>
      <c r="RIS19" s="126"/>
      <c r="RIT19" s="126"/>
      <c r="RIU19" s="126"/>
      <c r="RIV19" s="126"/>
      <c r="RIW19" s="126"/>
      <c r="RIX19" s="126"/>
      <c r="RIY19" s="126"/>
      <c r="RIZ19" s="126"/>
      <c r="RJA19" s="126"/>
      <c r="RJB19" s="126"/>
      <c r="RJC19" s="126"/>
      <c r="RJD19" s="126"/>
      <c r="RJE19" s="126"/>
      <c r="RJF19" s="126"/>
      <c r="RJG19" s="126"/>
      <c r="RJH19" s="126"/>
      <c r="RJI19" s="126"/>
      <c r="RJJ19" s="126"/>
      <c r="RJK19" s="126"/>
      <c r="RJL19" s="126"/>
      <c r="RJM19" s="126"/>
      <c r="RJN19" s="126"/>
      <c r="RJO19" s="126"/>
      <c r="RJP19" s="126"/>
      <c r="RJQ19" s="126"/>
      <c r="RJR19" s="126"/>
      <c r="RJS19" s="126"/>
      <c r="RJT19" s="126"/>
      <c r="RJU19" s="126"/>
      <c r="RJV19" s="126"/>
      <c r="RJW19" s="126"/>
      <c r="RJX19" s="126"/>
      <c r="RJY19" s="126"/>
      <c r="RJZ19" s="126"/>
      <c r="RKA19" s="126"/>
      <c r="RKB19" s="126"/>
      <c r="RKC19" s="126"/>
      <c r="RKD19" s="126"/>
      <c r="RKE19" s="126"/>
      <c r="RKF19" s="126"/>
      <c r="RKG19" s="126"/>
      <c r="RKH19" s="126"/>
      <c r="RKI19" s="126"/>
      <c r="RKJ19" s="126"/>
      <c r="RKK19" s="126"/>
      <c r="RKL19" s="126"/>
      <c r="RKM19" s="126"/>
      <c r="RKN19" s="126"/>
      <c r="RKO19" s="126"/>
      <c r="RKP19" s="126"/>
      <c r="RKQ19" s="126"/>
      <c r="RKR19" s="126"/>
      <c r="RKS19" s="126"/>
      <c r="RKT19" s="126"/>
      <c r="RKU19" s="126"/>
      <c r="RKV19" s="126"/>
      <c r="RKW19" s="126"/>
      <c r="RKX19" s="126"/>
      <c r="RKY19" s="126"/>
      <c r="RKZ19" s="126"/>
      <c r="RLA19" s="126"/>
      <c r="RLB19" s="126"/>
      <c r="RLC19" s="126"/>
      <c r="RLD19" s="126"/>
      <c r="RLE19" s="126"/>
      <c r="RLF19" s="126"/>
      <c r="RLG19" s="126"/>
      <c r="RLH19" s="126"/>
      <c r="RLI19" s="126"/>
      <c r="RLJ19" s="126"/>
      <c r="RLK19" s="126"/>
      <c r="RLL19" s="126"/>
      <c r="RLM19" s="126"/>
      <c r="RLN19" s="126"/>
      <c r="RLO19" s="126"/>
      <c r="RLP19" s="126"/>
      <c r="RLQ19" s="126"/>
      <c r="RLR19" s="126"/>
      <c r="RLS19" s="126"/>
      <c r="RLT19" s="126"/>
      <c r="RLU19" s="126"/>
      <c r="RLV19" s="126"/>
      <c r="RLW19" s="126"/>
      <c r="RLX19" s="126"/>
      <c r="RLY19" s="126"/>
      <c r="RLZ19" s="126"/>
      <c r="RMA19" s="126"/>
      <c r="RMB19" s="126"/>
      <c r="RMC19" s="126"/>
      <c r="RMD19" s="126"/>
      <c r="RME19" s="126"/>
      <c r="RMF19" s="126"/>
      <c r="RMG19" s="126"/>
      <c r="RMH19" s="126"/>
      <c r="RMI19" s="126"/>
      <c r="RMJ19" s="126"/>
      <c r="RMK19" s="126"/>
      <c r="RML19" s="126"/>
      <c r="RMM19" s="126"/>
      <c r="RMN19" s="126"/>
      <c r="RMO19" s="126"/>
      <c r="RMP19" s="126"/>
      <c r="RMQ19" s="126"/>
      <c r="RMR19" s="126"/>
      <c r="RMS19" s="126"/>
      <c r="RMT19" s="126"/>
      <c r="RMU19" s="126"/>
      <c r="RMV19" s="126"/>
      <c r="RMW19" s="126"/>
      <c r="RMX19" s="126"/>
      <c r="RMY19" s="126"/>
      <c r="RMZ19" s="126"/>
      <c r="RNA19" s="126"/>
      <c r="RNB19" s="126"/>
      <c r="RNC19" s="126"/>
      <c r="RND19" s="126"/>
      <c r="RNE19" s="126"/>
      <c r="RNF19" s="126"/>
      <c r="RNG19" s="126"/>
      <c r="RNH19" s="126"/>
      <c r="RNI19" s="126"/>
      <c r="RNJ19" s="126"/>
      <c r="RNK19" s="126"/>
      <c r="RNL19" s="126"/>
      <c r="RNM19" s="126"/>
      <c r="RNN19" s="126"/>
      <c r="RNO19" s="126"/>
      <c r="RNP19" s="126"/>
      <c r="RNQ19" s="126"/>
      <c r="RNR19" s="126"/>
      <c r="RNS19" s="126"/>
      <c r="RNT19" s="126"/>
      <c r="RNU19" s="126"/>
      <c r="RNV19" s="126"/>
      <c r="RNW19" s="126"/>
      <c r="RNX19" s="126"/>
      <c r="RNY19" s="126"/>
      <c r="RNZ19" s="126"/>
      <c r="ROA19" s="126"/>
      <c r="ROB19" s="126"/>
      <c r="ROC19" s="126"/>
      <c r="ROD19" s="126"/>
      <c r="ROE19" s="126"/>
      <c r="ROF19" s="126"/>
      <c r="ROG19" s="126"/>
      <c r="ROH19" s="126"/>
      <c r="ROI19" s="126"/>
      <c r="ROJ19" s="126"/>
      <c r="ROK19" s="126"/>
      <c r="ROL19" s="126"/>
      <c r="ROM19" s="126"/>
      <c r="RON19" s="126"/>
      <c r="ROO19" s="126"/>
      <c r="ROP19" s="126"/>
      <c r="ROQ19" s="126"/>
      <c r="ROR19" s="126"/>
      <c r="ROS19" s="126"/>
      <c r="ROT19" s="126"/>
      <c r="ROU19" s="126"/>
      <c r="ROV19" s="126"/>
      <c r="ROW19" s="126"/>
      <c r="ROX19" s="126"/>
      <c r="ROY19" s="126"/>
      <c r="ROZ19" s="126"/>
      <c r="RPA19" s="126"/>
      <c r="RPB19" s="126"/>
      <c r="RPC19" s="126"/>
      <c r="RPD19" s="126"/>
      <c r="RPE19" s="126"/>
      <c r="RPF19" s="126"/>
      <c r="RPG19" s="126"/>
      <c r="RPH19" s="126"/>
      <c r="RPI19" s="126"/>
      <c r="RPJ19" s="126"/>
      <c r="RPK19" s="126"/>
      <c r="RPL19" s="126"/>
      <c r="RPM19" s="126"/>
      <c r="RPN19" s="126"/>
      <c r="RPO19" s="126"/>
      <c r="RPP19" s="126"/>
      <c r="RPQ19" s="126"/>
      <c r="RPR19" s="126"/>
      <c r="RPS19" s="126"/>
      <c r="RPT19" s="126"/>
      <c r="RPU19" s="126"/>
      <c r="RPV19" s="126"/>
      <c r="RPW19" s="126"/>
      <c r="RPX19" s="126"/>
      <c r="RPY19" s="126"/>
      <c r="RPZ19" s="126"/>
      <c r="RQA19" s="126"/>
      <c r="RQB19" s="126"/>
      <c r="RQC19" s="126"/>
      <c r="RQD19" s="126"/>
      <c r="RQE19" s="126"/>
      <c r="RQF19" s="126"/>
      <c r="RQG19" s="126"/>
      <c r="RQH19" s="126"/>
      <c r="RQI19" s="126"/>
      <c r="RQJ19" s="126"/>
      <c r="RQK19" s="126"/>
      <c r="RQL19" s="126"/>
      <c r="RQM19" s="126"/>
      <c r="RQN19" s="126"/>
      <c r="RQO19" s="126"/>
      <c r="RQP19" s="126"/>
      <c r="RQQ19" s="126"/>
      <c r="RQR19" s="126"/>
      <c r="RQS19" s="126"/>
      <c r="RQT19" s="126"/>
      <c r="RQU19" s="126"/>
      <c r="RQV19" s="126"/>
      <c r="RQW19" s="126"/>
      <c r="RQX19" s="126"/>
      <c r="RQY19" s="126"/>
      <c r="RQZ19" s="126"/>
      <c r="RRA19" s="126"/>
      <c r="RRB19" s="126"/>
      <c r="RRC19" s="126"/>
      <c r="RRD19" s="126"/>
      <c r="RRE19" s="126"/>
      <c r="RRF19" s="126"/>
      <c r="RRG19" s="126"/>
      <c r="RRH19" s="126"/>
      <c r="RRI19" s="126"/>
      <c r="RRJ19" s="126"/>
      <c r="RRK19" s="126"/>
      <c r="RRL19" s="126"/>
      <c r="RRM19" s="126"/>
      <c r="RRN19" s="126"/>
      <c r="RRO19" s="126"/>
      <c r="RRP19" s="126"/>
      <c r="RRQ19" s="126"/>
      <c r="RRR19" s="126"/>
      <c r="RRS19" s="126"/>
      <c r="RRT19" s="126"/>
      <c r="RRU19" s="126"/>
      <c r="RRV19" s="126"/>
      <c r="RRW19" s="126"/>
      <c r="RRX19" s="126"/>
      <c r="RRY19" s="126"/>
      <c r="RRZ19" s="126"/>
      <c r="RSA19" s="126"/>
      <c r="RSB19" s="126"/>
      <c r="RSC19" s="126"/>
      <c r="RSD19" s="126"/>
      <c r="RSE19" s="126"/>
      <c r="RSF19" s="126"/>
      <c r="RSG19" s="126"/>
      <c r="RSH19" s="126"/>
      <c r="RSI19" s="126"/>
      <c r="RSJ19" s="126"/>
      <c r="RSK19" s="126"/>
      <c r="RSL19" s="126"/>
      <c r="RSM19" s="126"/>
      <c r="RSN19" s="126"/>
      <c r="RSO19" s="126"/>
      <c r="RSP19" s="126"/>
      <c r="RSQ19" s="126"/>
      <c r="RSR19" s="126"/>
      <c r="RSS19" s="126"/>
      <c r="RST19" s="126"/>
      <c r="RSU19" s="126"/>
      <c r="RSV19" s="126"/>
      <c r="RSW19" s="126"/>
      <c r="RSX19" s="126"/>
      <c r="RSY19" s="126"/>
      <c r="RSZ19" s="126"/>
      <c r="RTA19" s="126"/>
      <c r="RTB19" s="126"/>
      <c r="RTC19" s="126"/>
      <c r="RTD19" s="126"/>
      <c r="RTE19" s="126"/>
      <c r="RTF19" s="126"/>
      <c r="RTG19" s="126"/>
      <c r="RTH19" s="126"/>
      <c r="RTI19" s="126"/>
      <c r="RTJ19" s="126"/>
      <c r="RTK19" s="126"/>
      <c r="RTL19" s="126"/>
      <c r="RTM19" s="126"/>
      <c r="RTN19" s="126"/>
      <c r="RTO19" s="126"/>
      <c r="RTP19" s="126"/>
      <c r="RTQ19" s="126"/>
      <c r="RTR19" s="126"/>
      <c r="RTS19" s="126"/>
      <c r="RTT19" s="126"/>
      <c r="RTU19" s="126"/>
      <c r="RTV19" s="126"/>
      <c r="RTW19" s="126"/>
      <c r="RTX19" s="126"/>
      <c r="RTY19" s="126"/>
      <c r="RTZ19" s="126"/>
      <c r="RUA19" s="126"/>
      <c r="RUB19" s="126"/>
      <c r="RUC19" s="126"/>
      <c r="RUD19" s="126"/>
      <c r="RUE19" s="126"/>
      <c r="RUF19" s="126"/>
      <c r="RUG19" s="126"/>
      <c r="RUH19" s="126"/>
      <c r="RUI19" s="126"/>
      <c r="RUJ19" s="126"/>
      <c r="RUK19" s="126"/>
      <c r="RUL19" s="126"/>
      <c r="RUM19" s="126"/>
      <c r="RUN19" s="126"/>
      <c r="RUO19" s="126"/>
      <c r="RUP19" s="126"/>
      <c r="RUQ19" s="126"/>
      <c r="RUR19" s="126"/>
      <c r="RUS19" s="126"/>
      <c r="RUT19" s="126"/>
      <c r="RUU19" s="126"/>
      <c r="RUV19" s="126"/>
      <c r="RUW19" s="126"/>
      <c r="RUX19" s="126"/>
      <c r="RUY19" s="126"/>
      <c r="RUZ19" s="126"/>
      <c r="RVA19" s="126"/>
      <c r="RVB19" s="126"/>
      <c r="RVC19" s="126"/>
      <c r="RVD19" s="126"/>
      <c r="RVE19" s="126"/>
      <c r="RVF19" s="126"/>
      <c r="RVG19" s="126"/>
      <c r="RVH19" s="126"/>
      <c r="RVI19" s="126"/>
      <c r="RVJ19" s="126"/>
      <c r="RVK19" s="126"/>
      <c r="RVL19" s="126"/>
      <c r="RVM19" s="126"/>
      <c r="RVN19" s="126"/>
      <c r="RVO19" s="126"/>
      <c r="RVP19" s="126"/>
      <c r="RVQ19" s="126"/>
      <c r="RVR19" s="126"/>
      <c r="RVS19" s="126"/>
      <c r="RVT19" s="126"/>
      <c r="RVU19" s="126"/>
      <c r="RVV19" s="126"/>
      <c r="RVW19" s="126"/>
      <c r="RVX19" s="126"/>
      <c r="RVY19" s="126"/>
      <c r="RVZ19" s="126"/>
      <c r="RWA19" s="126"/>
      <c r="RWB19" s="126"/>
      <c r="RWC19" s="126"/>
      <c r="RWD19" s="126"/>
      <c r="RWE19" s="126"/>
      <c r="RWF19" s="126"/>
      <c r="RWG19" s="126"/>
      <c r="RWH19" s="126"/>
      <c r="RWI19" s="126"/>
      <c r="RWJ19" s="126"/>
      <c r="RWK19" s="126"/>
      <c r="RWL19" s="126"/>
      <c r="RWM19" s="126"/>
      <c r="RWN19" s="126"/>
      <c r="RWO19" s="126"/>
      <c r="RWP19" s="126"/>
      <c r="RWQ19" s="126"/>
      <c r="RWR19" s="126"/>
      <c r="RWS19" s="126"/>
      <c r="RWT19" s="126"/>
      <c r="RWU19" s="126"/>
      <c r="RWV19" s="126"/>
      <c r="RWW19" s="126"/>
      <c r="RWX19" s="126"/>
      <c r="RWY19" s="126"/>
      <c r="RWZ19" s="126"/>
      <c r="RXA19" s="126"/>
      <c r="RXB19" s="126"/>
      <c r="RXC19" s="126"/>
      <c r="RXD19" s="126"/>
      <c r="RXE19" s="126"/>
      <c r="RXF19" s="126"/>
      <c r="RXG19" s="126"/>
      <c r="RXH19" s="126"/>
      <c r="RXI19" s="126"/>
      <c r="RXJ19" s="126"/>
      <c r="RXK19" s="126"/>
      <c r="RXL19" s="126"/>
      <c r="RXM19" s="126"/>
      <c r="RXN19" s="126"/>
      <c r="RXO19" s="126"/>
      <c r="RXP19" s="126"/>
      <c r="RXQ19" s="126"/>
      <c r="RXR19" s="126"/>
      <c r="RXS19" s="126"/>
      <c r="RXT19" s="126"/>
      <c r="RXU19" s="126"/>
      <c r="RXV19" s="126"/>
      <c r="RXW19" s="126"/>
      <c r="RXX19" s="126"/>
      <c r="RXY19" s="126"/>
      <c r="RXZ19" s="126"/>
      <c r="RYA19" s="126"/>
      <c r="RYB19" s="126"/>
      <c r="RYC19" s="126"/>
      <c r="RYD19" s="126"/>
      <c r="RYE19" s="126"/>
      <c r="RYF19" s="126"/>
      <c r="RYG19" s="126"/>
      <c r="RYH19" s="126"/>
      <c r="RYI19" s="126"/>
      <c r="RYJ19" s="126"/>
      <c r="RYK19" s="126"/>
      <c r="RYL19" s="126"/>
      <c r="RYM19" s="126"/>
      <c r="RYN19" s="126"/>
      <c r="RYO19" s="126"/>
      <c r="RYP19" s="126"/>
      <c r="RYQ19" s="126"/>
      <c r="RYR19" s="126"/>
      <c r="RYS19" s="126"/>
      <c r="RYT19" s="126"/>
      <c r="RYU19" s="126"/>
      <c r="RYV19" s="126"/>
      <c r="RYW19" s="126"/>
      <c r="RYX19" s="126"/>
      <c r="RYY19" s="126"/>
      <c r="RYZ19" s="126"/>
      <c r="RZA19" s="126"/>
      <c r="RZB19" s="126"/>
      <c r="RZC19" s="126"/>
      <c r="RZD19" s="126"/>
      <c r="RZE19" s="126"/>
      <c r="RZF19" s="126"/>
      <c r="RZG19" s="126"/>
      <c r="RZH19" s="126"/>
      <c r="RZI19" s="126"/>
      <c r="RZJ19" s="126"/>
      <c r="RZK19" s="126"/>
      <c r="RZL19" s="126"/>
      <c r="RZM19" s="126"/>
      <c r="RZN19" s="126"/>
      <c r="RZO19" s="126"/>
      <c r="RZP19" s="126"/>
      <c r="RZQ19" s="126"/>
      <c r="RZR19" s="126"/>
      <c r="RZS19" s="126"/>
      <c r="RZT19" s="126"/>
      <c r="RZU19" s="126"/>
      <c r="RZV19" s="126"/>
      <c r="RZW19" s="126"/>
      <c r="RZX19" s="126"/>
      <c r="RZY19" s="126"/>
      <c r="RZZ19" s="126"/>
      <c r="SAA19" s="126"/>
      <c r="SAB19" s="126"/>
      <c r="SAC19" s="126"/>
      <c r="SAD19" s="126"/>
      <c r="SAE19" s="126"/>
      <c r="SAF19" s="126"/>
      <c r="SAG19" s="126"/>
      <c r="SAH19" s="126"/>
      <c r="SAI19" s="126"/>
      <c r="SAJ19" s="126"/>
      <c r="SAK19" s="126"/>
      <c r="SAL19" s="126"/>
      <c r="SAM19" s="126"/>
      <c r="SAN19" s="126"/>
      <c r="SAO19" s="126"/>
      <c r="SAP19" s="126"/>
      <c r="SAQ19" s="126"/>
      <c r="SAR19" s="126"/>
      <c r="SAS19" s="126"/>
      <c r="SAT19" s="126"/>
      <c r="SAU19" s="126"/>
      <c r="SAV19" s="126"/>
      <c r="SAW19" s="126"/>
      <c r="SAX19" s="126"/>
      <c r="SAY19" s="126"/>
      <c r="SAZ19" s="126"/>
      <c r="SBA19" s="126"/>
      <c r="SBB19" s="126"/>
      <c r="SBC19" s="126"/>
      <c r="SBD19" s="126"/>
      <c r="SBE19" s="126"/>
      <c r="SBF19" s="126"/>
      <c r="SBG19" s="126"/>
      <c r="SBH19" s="126"/>
      <c r="SBI19" s="126"/>
      <c r="SBJ19" s="126"/>
      <c r="SBK19" s="126"/>
      <c r="SBL19" s="126"/>
      <c r="SBM19" s="126"/>
      <c r="SBN19" s="126"/>
      <c r="SBO19" s="126"/>
      <c r="SBP19" s="126"/>
      <c r="SBQ19" s="126"/>
      <c r="SBR19" s="126"/>
      <c r="SBS19" s="126"/>
      <c r="SBT19" s="126"/>
      <c r="SBU19" s="126"/>
      <c r="SBV19" s="126"/>
      <c r="SBW19" s="126"/>
      <c r="SBX19" s="126"/>
      <c r="SBY19" s="126"/>
      <c r="SBZ19" s="126"/>
      <c r="SCA19" s="126"/>
      <c r="SCB19" s="126"/>
      <c r="SCC19" s="126"/>
      <c r="SCD19" s="126"/>
      <c r="SCE19" s="126"/>
      <c r="SCF19" s="126"/>
      <c r="SCG19" s="126"/>
      <c r="SCH19" s="126"/>
      <c r="SCI19" s="126"/>
      <c r="SCJ19" s="126"/>
      <c r="SCK19" s="126"/>
      <c r="SCL19" s="126"/>
      <c r="SCM19" s="126"/>
      <c r="SCN19" s="126"/>
      <c r="SCO19" s="126"/>
      <c r="SCP19" s="126"/>
      <c r="SCQ19" s="126"/>
      <c r="SCR19" s="126"/>
      <c r="SCS19" s="126"/>
      <c r="SCT19" s="126"/>
      <c r="SCU19" s="126"/>
      <c r="SCV19" s="126"/>
      <c r="SCW19" s="126"/>
      <c r="SCX19" s="126"/>
      <c r="SCY19" s="126"/>
      <c r="SCZ19" s="126"/>
      <c r="SDA19" s="126"/>
      <c r="SDB19" s="126"/>
      <c r="SDC19" s="126"/>
      <c r="SDD19" s="126"/>
      <c r="SDE19" s="126"/>
      <c r="SDF19" s="126"/>
      <c r="SDG19" s="126"/>
      <c r="SDH19" s="126"/>
      <c r="SDI19" s="126"/>
      <c r="SDJ19" s="126"/>
      <c r="SDK19" s="126"/>
      <c r="SDL19" s="126"/>
      <c r="SDM19" s="126"/>
      <c r="SDN19" s="126"/>
      <c r="SDO19" s="126"/>
      <c r="SDP19" s="126"/>
      <c r="SDQ19" s="126"/>
      <c r="SDR19" s="126"/>
      <c r="SDS19" s="126"/>
      <c r="SDT19" s="126"/>
      <c r="SDU19" s="126"/>
      <c r="SDV19" s="126"/>
      <c r="SDW19" s="126"/>
      <c r="SDX19" s="126"/>
      <c r="SDY19" s="126"/>
      <c r="SDZ19" s="126"/>
      <c r="SEA19" s="126"/>
      <c r="SEB19" s="126"/>
      <c r="SEC19" s="126"/>
      <c r="SED19" s="126"/>
      <c r="SEE19" s="126"/>
      <c r="SEF19" s="126"/>
      <c r="SEG19" s="126"/>
      <c r="SEH19" s="126"/>
      <c r="SEI19" s="126"/>
      <c r="SEJ19" s="126"/>
      <c r="SEK19" s="126"/>
      <c r="SEL19" s="126"/>
      <c r="SEM19" s="126"/>
      <c r="SEN19" s="126"/>
      <c r="SEO19" s="126"/>
      <c r="SEP19" s="126"/>
      <c r="SEQ19" s="126"/>
      <c r="SER19" s="126"/>
      <c r="SES19" s="126"/>
      <c r="SET19" s="126"/>
      <c r="SEU19" s="126"/>
      <c r="SEV19" s="126"/>
      <c r="SEW19" s="126"/>
      <c r="SEX19" s="126"/>
      <c r="SEY19" s="126"/>
      <c r="SEZ19" s="126"/>
      <c r="SFA19" s="126"/>
      <c r="SFB19" s="126"/>
      <c r="SFC19" s="126"/>
      <c r="SFD19" s="126"/>
      <c r="SFE19" s="126"/>
      <c r="SFF19" s="126"/>
      <c r="SFG19" s="126"/>
      <c r="SFH19" s="126"/>
      <c r="SFI19" s="126"/>
      <c r="SFJ19" s="126"/>
      <c r="SFK19" s="126"/>
      <c r="SFL19" s="126"/>
      <c r="SFM19" s="126"/>
      <c r="SFN19" s="126"/>
      <c r="SFO19" s="126"/>
      <c r="SFP19" s="126"/>
      <c r="SFQ19" s="126"/>
      <c r="SFR19" s="126"/>
      <c r="SFS19" s="126"/>
      <c r="SFT19" s="126"/>
      <c r="SFU19" s="126"/>
      <c r="SFV19" s="126"/>
      <c r="SFW19" s="126"/>
      <c r="SFX19" s="126"/>
      <c r="SFY19" s="126"/>
      <c r="SFZ19" s="126"/>
      <c r="SGA19" s="126"/>
      <c r="SGB19" s="126"/>
      <c r="SGC19" s="126"/>
      <c r="SGD19" s="126"/>
      <c r="SGE19" s="126"/>
      <c r="SGF19" s="126"/>
      <c r="SGG19" s="126"/>
      <c r="SGH19" s="126"/>
      <c r="SGI19" s="126"/>
      <c r="SGJ19" s="126"/>
      <c r="SGK19" s="126"/>
      <c r="SGL19" s="126"/>
      <c r="SGM19" s="126"/>
      <c r="SGN19" s="126"/>
      <c r="SGO19" s="126"/>
      <c r="SGP19" s="126"/>
      <c r="SGQ19" s="126"/>
      <c r="SGR19" s="126"/>
      <c r="SGS19" s="126"/>
      <c r="SGT19" s="126"/>
      <c r="SGU19" s="126"/>
      <c r="SGV19" s="126"/>
      <c r="SGW19" s="126"/>
      <c r="SGX19" s="126"/>
      <c r="SGY19" s="126"/>
      <c r="SGZ19" s="126"/>
      <c r="SHA19" s="126"/>
      <c r="SHB19" s="126"/>
      <c r="SHC19" s="126"/>
      <c r="SHD19" s="126"/>
      <c r="SHE19" s="126"/>
      <c r="SHF19" s="126"/>
      <c r="SHG19" s="126"/>
      <c r="SHH19" s="126"/>
      <c r="SHI19" s="126"/>
      <c r="SHJ19" s="126"/>
      <c r="SHK19" s="126"/>
      <c r="SHL19" s="126"/>
      <c r="SHM19" s="126"/>
      <c r="SHN19" s="126"/>
      <c r="SHO19" s="126"/>
      <c r="SHP19" s="126"/>
      <c r="SHQ19" s="126"/>
      <c r="SHR19" s="126"/>
      <c r="SHS19" s="126"/>
      <c r="SHT19" s="126"/>
      <c r="SHU19" s="126"/>
      <c r="SHV19" s="126"/>
      <c r="SHW19" s="126"/>
      <c r="SHX19" s="126"/>
      <c r="SHY19" s="126"/>
      <c r="SHZ19" s="126"/>
      <c r="SIA19" s="126"/>
      <c r="SIB19" s="126"/>
      <c r="SIC19" s="126"/>
      <c r="SID19" s="126"/>
      <c r="SIE19" s="126"/>
      <c r="SIF19" s="126"/>
      <c r="SIG19" s="126"/>
      <c r="SIH19" s="126"/>
      <c r="SII19" s="126"/>
      <c r="SIJ19" s="126"/>
      <c r="SIK19" s="126"/>
      <c r="SIL19" s="126"/>
      <c r="SIM19" s="126"/>
      <c r="SIN19" s="126"/>
      <c r="SIO19" s="126"/>
      <c r="SIP19" s="126"/>
      <c r="SIQ19" s="126"/>
      <c r="SIR19" s="126"/>
      <c r="SIS19" s="126"/>
      <c r="SIT19" s="126"/>
      <c r="SIU19" s="126"/>
      <c r="SIV19" s="126"/>
      <c r="SIW19" s="126"/>
      <c r="SIX19" s="126"/>
      <c r="SIY19" s="126"/>
      <c r="SIZ19" s="126"/>
      <c r="SJA19" s="126"/>
      <c r="SJB19" s="126"/>
      <c r="SJC19" s="126"/>
      <c r="SJD19" s="126"/>
      <c r="SJE19" s="126"/>
      <c r="SJF19" s="126"/>
      <c r="SJG19" s="126"/>
      <c r="SJH19" s="126"/>
      <c r="SJI19" s="126"/>
      <c r="SJJ19" s="126"/>
      <c r="SJK19" s="126"/>
      <c r="SJL19" s="126"/>
      <c r="SJM19" s="126"/>
      <c r="SJN19" s="126"/>
      <c r="SJO19" s="126"/>
      <c r="SJP19" s="126"/>
      <c r="SJQ19" s="126"/>
      <c r="SJR19" s="126"/>
      <c r="SJS19" s="126"/>
      <c r="SJT19" s="126"/>
      <c r="SJU19" s="126"/>
      <c r="SJV19" s="126"/>
      <c r="SJW19" s="126"/>
      <c r="SJX19" s="126"/>
      <c r="SJY19" s="126"/>
      <c r="SJZ19" s="126"/>
      <c r="SKA19" s="126"/>
      <c r="SKB19" s="126"/>
      <c r="SKC19" s="126"/>
      <c r="SKD19" s="126"/>
      <c r="SKE19" s="126"/>
      <c r="SKF19" s="126"/>
      <c r="SKG19" s="126"/>
      <c r="SKH19" s="126"/>
      <c r="SKI19" s="126"/>
      <c r="SKJ19" s="126"/>
      <c r="SKK19" s="126"/>
      <c r="SKL19" s="126"/>
      <c r="SKM19" s="126"/>
      <c r="SKN19" s="126"/>
      <c r="SKO19" s="126"/>
      <c r="SKP19" s="126"/>
      <c r="SKQ19" s="126"/>
      <c r="SKR19" s="126"/>
      <c r="SKS19" s="126"/>
      <c r="SKT19" s="126"/>
      <c r="SKU19" s="126"/>
      <c r="SKV19" s="126"/>
      <c r="SKW19" s="126"/>
      <c r="SKX19" s="126"/>
      <c r="SKY19" s="126"/>
      <c r="SKZ19" s="126"/>
      <c r="SLA19" s="126"/>
      <c r="SLB19" s="126"/>
      <c r="SLC19" s="126"/>
      <c r="SLD19" s="126"/>
      <c r="SLE19" s="126"/>
      <c r="SLF19" s="126"/>
      <c r="SLG19" s="126"/>
      <c r="SLH19" s="126"/>
      <c r="SLI19" s="126"/>
      <c r="SLJ19" s="126"/>
      <c r="SLK19" s="126"/>
      <c r="SLL19" s="126"/>
      <c r="SLM19" s="126"/>
      <c r="SLN19" s="126"/>
      <c r="SLO19" s="126"/>
      <c r="SLP19" s="126"/>
      <c r="SLQ19" s="126"/>
      <c r="SLR19" s="126"/>
      <c r="SLS19" s="126"/>
      <c r="SLT19" s="126"/>
      <c r="SLU19" s="126"/>
      <c r="SLV19" s="126"/>
      <c r="SLW19" s="126"/>
      <c r="SLX19" s="126"/>
      <c r="SLY19" s="126"/>
      <c r="SLZ19" s="126"/>
      <c r="SMA19" s="126"/>
      <c r="SMB19" s="126"/>
      <c r="SMC19" s="126"/>
      <c r="SMD19" s="126"/>
      <c r="SME19" s="126"/>
      <c r="SMF19" s="126"/>
      <c r="SMG19" s="126"/>
      <c r="SMH19" s="126"/>
      <c r="SMI19" s="126"/>
      <c r="SMJ19" s="126"/>
      <c r="SMK19" s="126"/>
      <c r="SML19" s="126"/>
      <c r="SMM19" s="126"/>
      <c r="SMN19" s="126"/>
      <c r="SMO19" s="126"/>
      <c r="SMP19" s="126"/>
      <c r="SMQ19" s="126"/>
      <c r="SMR19" s="126"/>
      <c r="SMS19" s="126"/>
      <c r="SMT19" s="126"/>
      <c r="SMU19" s="126"/>
      <c r="SMV19" s="126"/>
      <c r="SMW19" s="126"/>
      <c r="SMX19" s="126"/>
      <c r="SMY19" s="126"/>
      <c r="SMZ19" s="126"/>
      <c r="SNA19" s="126"/>
      <c r="SNB19" s="126"/>
      <c r="SNC19" s="126"/>
      <c r="SND19" s="126"/>
      <c r="SNE19" s="126"/>
      <c r="SNF19" s="126"/>
      <c r="SNG19" s="126"/>
      <c r="SNH19" s="126"/>
      <c r="SNI19" s="126"/>
      <c r="SNJ19" s="126"/>
      <c r="SNK19" s="126"/>
      <c r="SNL19" s="126"/>
      <c r="SNM19" s="126"/>
      <c r="SNN19" s="126"/>
      <c r="SNO19" s="126"/>
      <c r="SNP19" s="126"/>
      <c r="SNQ19" s="126"/>
      <c r="SNR19" s="126"/>
      <c r="SNS19" s="126"/>
      <c r="SNT19" s="126"/>
      <c r="SNU19" s="126"/>
      <c r="SNV19" s="126"/>
      <c r="SNW19" s="126"/>
      <c r="SNX19" s="126"/>
      <c r="SNY19" s="126"/>
      <c r="SNZ19" s="126"/>
      <c r="SOA19" s="126"/>
      <c r="SOB19" s="126"/>
      <c r="SOC19" s="126"/>
      <c r="SOD19" s="126"/>
      <c r="SOE19" s="126"/>
      <c r="SOF19" s="126"/>
      <c r="SOG19" s="126"/>
      <c r="SOH19" s="126"/>
      <c r="SOI19" s="126"/>
      <c r="SOJ19" s="126"/>
      <c r="SOK19" s="126"/>
      <c r="SOL19" s="126"/>
      <c r="SOM19" s="126"/>
      <c r="SON19" s="126"/>
      <c r="SOO19" s="126"/>
      <c r="SOP19" s="126"/>
      <c r="SOQ19" s="126"/>
      <c r="SOR19" s="126"/>
      <c r="SOS19" s="126"/>
      <c r="SOT19" s="126"/>
      <c r="SOU19" s="126"/>
      <c r="SOV19" s="126"/>
      <c r="SOW19" s="126"/>
      <c r="SOX19" s="126"/>
      <c r="SOY19" s="126"/>
      <c r="SOZ19" s="126"/>
      <c r="SPA19" s="126"/>
      <c r="SPB19" s="126"/>
      <c r="SPC19" s="126"/>
      <c r="SPD19" s="126"/>
      <c r="SPE19" s="126"/>
      <c r="SPF19" s="126"/>
      <c r="SPG19" s="126"/>
      <c r="SPH19" s="126"/>
      <c r="SPI19" s="126"/>
      <c r="SPJ19" s="126"/>
      <c r="SPK19" s="126"/>
      <c r="SPL19" s="126"/>
      <c r="SPM19" s="126"/>
      <c r="SPN19" s="126"/>
      <c r="SPO19" s="126"/>
      <c r="SPP19" s="126"/>
      <c r="SPQ19" s="126"/>
      <c r="SPR19" s="126"/>
      <c r="SPS19" s="126"/>
      <c r="SPT19" s="126"/>
      <c r="SPU19" s="126"/>
      <c r="SPV19" s="126"/>
      <c r="SPW19" s="126"/>
      <c r="SPX19" s="126"/>
      <c r="SPY19" s="126"/>
      <c r="SPZ19" s="126"/>
      <c r="SQA19" s="126"/>
      <c r="SQB19" s="126"/>
      <c r="SQC19" s="126"/>
      <c r="SQD19" s="126"/>
      <c r="SQE19" s="126"/>
      <c r="SQF19" s="126"/>
      <c r="SQG19" s="126"/>
      <c r="SQH19" s="126"/>
      <c r="SQI19" s="126"/>
      <c r="SQJ19" s="126"/>
      <c r="SQK19" s="126"/>
      <c r="SQL19" s="126"/>
      <c r="SQM19" s="126"/>
      <c r="SQN19" s="126"/>
      <c r="SQO19" s="126"/>
      <c r="SQP19" s="126"/>
      <c r="SQQ19" s="126"/>
      <c r="SQR19" s="126"/>
      <c r="SQS19" s="126"/>
      <c r="SQT19" s="126"/>
      <c r="SQU19" s="126"/>
      <c r="SQV19" s="126"/>
      <c r="SQW19" s="126"/>
      <c r="SQX19" s="126"/>
      <c r="SQY19" s="126"/>
      <c r="SQZ19" s="126"/>
      <c r="SRA19" s="126"/>
      <c r="SRB19" s="126"/>
      <c r="SRC19" s="126"/>
      <c r="SRD19" s="126"/>
      <c r="SRE19" s="126"/>
      <c r="SRF19" s="126"/>
      <c r="SRG19" s="126"/>
      <c r="SRH19" s="126"/>
      <c r="SRI19" s="126"/>
      <c r="SRJ19" s="126"/>
      <c r="SRK19" s="126"/>
      <c r="SRL19" s="126"/>
      <c r="SRM19" s="126"/>
      <c r="SRN19" s="126"/>
      <c r="SRO19" s="126"/>
      <c r="SRP19" s="126"/>
      <c r="SRQ19" s="126"/>
      <c r="SRR19" s="126"/>
      <c r="SRS19" s="126"/>
      <c r="SRT19" s="126"/>
      <c r="SRU19" s="126"/>
      <c r="SRV19" s="126"/>
      <c r="SRW19" s="126"/>
      <c r="SRX19" s="126"/>
      <c r="SRY19" s="126"/>
      <c r="SRZ19" s="126"/>
      <c r="SSA19" s="126"/>
      <c r="SSB19" s="126"/>
      <c r="SSC19" s="126"/>
      <c r="SSD19" s="126"/>
      <c r="SSE19" s="126"/>
      <c r="SSF19" s="126"/>
      <c r="SSG19" s="126"/>
      <c r="SSH19" s="126"/>
      <c r="SSI19" s="126"/>
      <c r="SSJ19" s="126"/>
      <c r="SSK19" s="126"/>
      <c r="SSL19" s="126"/>
      <c r="SSM19" s="126"/>
      <c r="SSN19" s="126"/>
      <c r="SSO19" s="126"/>
      <c r="SSP19" s="126"/>
      <c r="SSQ19" s="126"/>
      <c r="SSR19" s="126"/>
      <c r="SSS19" s="126"/>
      <c r="SST19" s="126"/>
      <c r="SSU19" s="126"/>
      <c r="SSV19" s="126"/>
      <c r="SSW19" s="126"/>
      <c r="SSX19" s="126"/>
      <c r="SSY19" s="126"/>
      <c r="SSZ19" s="126"/>
      <c r="STA19" s="126"/>
      <c r="STB19" s="126"/>
      <c r="STC19" s="126"/>
      <c r="STD19" s="126"/>
      <c r="STE19" s="126"/>
      <c r="STF19" s="126"/>
      <c r="STG19" s="126"/>
      <c r="STH19" s="126"/>
      <c r="STI19" s="126"/>
      <c r="STJ19" s="126"/>
      <c r="STK19" s="126"/>
      <c r="STL19" s="126"/>
      <c r="STM19" s="126"/>
      <c r="STN19" s="126"/>
      <c r="STO19" s="126"/>
      <c r="STP19" s="126"/>
      <c r="STQ19" s="126"/>
      <c r="STR19" s="126"/>
      <c r="STS19" s="126"/>
      <c r="STT19" s="126"/>
      <c r="STU19" s="126"/>
      <c r="STV19" s="126"/>
      <c r="STW19" s="126"/>
      <c r="STX19" s="126"/>
      <c r="STY19" s="126"/>
      <c r="STZ19" s="126"/>
      <c r="SUA19" s="126"/>
      <c r="SUB19" s="126"/>
      <c r="SUC19" s="126"/>
      <c r="SUD19" s="126"/>
      <c r="SUE19" s="126"/>
      <c r="SUF19" s="126"/>
      <c r="SUG19" s="126"/>
      <c r="SUH19" s="126"/>
      <c r="SUI19" s="126"/>
      <c r="SUJ19" s="126"/>
      <c r="SUK19" s="126"/>
      <c r="SUL19" s="126"/>
      <c r="SUM19" s="126"/>
      <c r="SUN19" s="126"/>
      <c r="SUO19" s="126"/>
      <c r="SUP19" s="126"/>
      <c r="SUQ19" s="126"/>
      <c r="SUR19" s="126"/>
      <c r="SUS19" s="126"/>
      <c r="SUT19" s="126"/>
      <c r="SUU19" s="126"/>
      <c r="SUV19" s="126"/>
      <c r="SUW19" s="126"/>
      <c r="SUX19" s="126"/>
      <c r="SUY19" s="126"/>
      <c r="SUZ19" s="126"/>
      <c r="SVA19" s="126"/>
      <c r="SVB19" s="126"/>
      <c r="SVC19" s="126"/>
      <c r="SVD19" s="126"/>
      <c r="SVE19" s="126"/>
      <c r="SVF19" s="126"/>
      <c r="SVG19" s="126"/>
      <c r="SVH19" s="126"/>
      <c r="SVI19" s="126"/>
      <c r="SVJ19" s="126"/>
      <c r="SVK19" s="126"/>
      <c r="SVL19" s="126"/>
      <c r="SVM19" s="126"/>
      <c r="SVN19" s="126"/>
      <c r="SVO19" s="126"/>
      <c r="SVP19" s="126"/>
      <c r="SVQ19" s="126"/>
      <c r="SVR19" s="126"/>
      <c r="SVS19" s="126"/>
      <c r="SVT19" s="126"/>
      <c r="SVU19" s="126"/>
      <c r="SVV19" s="126"/>
      <c r="SVW19" s="126"/>
      <c r="SVX19" s="126"/>
      <c r="SVY19" s="126"/>
      <c r="SVZ19" s="126"/>
      <c r="SWA19" s="126"/>
      <c r="SWB19" s="126"/>
      <c r="SWC19" s="126"/>
      <c r="SWD19" s="126"/>
      <c r="SWE19" s="126"/>
      <c r="SWF19" s="126"/>
      <c r="SWG19" s="126"/>
      <c r="SWH19" s="126"/>
      <c r="SWI19" s="126"/>
      <c r="SWJ19" s="126"/>
      <c r="SWK19" s="126"/>
      <c r="SWL19" s="126"/>
      <c r="SWM19" s="126"/>
      <c r="SWN19" s="126"/>
      <c r="SWO19" s="126"/>
      <c r="SWP19" s="126"/>
      <c r="SWQ19" s="126"/>
      <c r="SWR19" s="126"/>
      <c r="SWS19" s="126"/>
      <c r="SWT19" s="126"/>
      <c r="SWU19" s="126"/>
      <c r="SWV19" s="126"/>
      <c r="SWW19" s="126"/>
      <c r="SWX19" s="126"/>
      <c r="SWY19" s="126"/>
      <c r="SWZ19" s="126"/>
      <c r="SXA19" s="126"/>
      <c r="SXB19" s="126"/>
      <c r="SXC19" s="126"/>
      <c r="SXD19" s="126"/>
      <c r="SXE19" s="126"/>
      <c r="SXF19" s="126"/>
      <c r="SXG19" s="126"/>
      <c r="SXH19" s="126"/>
      <c r="SXI19" s="126"/>
      <c r="SXJ19" s="126"/>
      <c r="SXK19" s="126"/>
      <c r="SXL19" s="126"/>
      <c r="SXM19" s="126"/>
      <c r="SXN19" s="126"/>
      <c r="SXO19" s="126"/>
      <c r="SXP19" s="126"/>
      <c r="SXQ19" s="126"/>
      <c r="SXR19" s="126"/>
      <c r="SXS19" s="126"/>
      <c r="SXT19" s="126"/>
      <c r="SXU19" s="126"/>
      <c r="SXV19" s="126"/>
      <c r="SXW19" s="126"/>
      <c r="SXX19" s="126"/>
      <c r="SXY19" s="126"/>
      <c r="SXZ19" s="126"/>
      <c r="SYA19" s="126"/>
      <c r="SYB19" s="126"/>
      <c r="SYC19" s="126"/>
      <c r="SYD19" s="126"/>
      <c r="SYE19" s="126"/>
      <c r="SYF19" s="126"/>
      <c r="SYG19" s="126"/>
      <c r="SYH19" s="126"/>
      <c r="SYI19" s="126"/>
      <c r="SYJ19" s="126"/>
      <c r="SYK19" s="126"/>
      <c r="SYL19" s="126"/>
      <c r="SYM19" s="126"/>
      <c r="SYN19" s="126"/>
      <c r="SYO19" s="126"/>
      <c r="SYP19" s="126"/>
      <c r="SYQ19" s="126"/>
      <c r="SYR19" s="126"/>
      <c r="SYS19" s="126"/>
      <c r="SYT19" s="126"/>
      <c r="SYU19" s="126"/>
      <c r="SYV19" s="126"/>
      <c r="SYW19" s="126"/>
      <c r="SYX19" s="126"/>
      <c r="SYY19" s="126"/>
      <c r="SYZ19" s="126"/>
      <c r="SZA19" s="126"/>
      <c r="SZB19" s="126"/>
      <c r="SZC19" s="126"/>
      <c r="SZD19" s="126"/>
      <c r="SZE19" s="126"/>
      <c r="SZF19" s="126"/>
      <c r="SZG19" s="126"/>
      <c r="SZH19" s="126"/>
      <c r="SZI19" s="126"/>
      <c r="SZJ19" s="126"/>
      <c r="SZK19" s="126"/>
      <c r="SZL19" s="126"/>
      <c r="SZM19" s="126"/>
      <c r="SZN19" s="126"/>
      <c r="SZO19" s="126"/>
      <c r="SZP19" s="126"/>
      <c r="SZQ19" s="126"/>
      <c r="SZR19" s="126"/>
      <c r="SZS19" s="126"/>
      <c r="SZT19" s="126"/>
      <c r="SZU19" s="126"/>
      <c r="SZV19" s="126"/>
      <c r="SZW19" s="126"/>
      <c r="SZX19" s="126"/>
      <c r="SZY19" s="126"/>
      <c r="SZZ19" s="126"/>
      <c r="TAA19" s="126"/>
      <c r="TAB19" s="126"/>
      <c r="TAC19" s="126"/>
      <c r="TAD19" s="126"/>
      <c r="TAE19" s="126"/>
      <c r="TAF19" s="126"/>
      <c r="TAG19" s="126"/>
      <c r="TAH19" s="126"/>
      <c r="TAI19" s="126"/>
      <c r="TAJ19" s="126"/>
      <c r="TAK19" s="126"/>
      <c r="TAL19" s="126"/>
      <c r="TAM19" s="126"/>
      <c r="TAN19" s="126"/>
      <c r="TAO19" s="126"/>
      <c r="TAP19" s="126"/>
      <c r="TAQ19" s="126"/>
      <c r="TAR19" s="126"/>
      <c r="TAS19" s="126"/>
      <c r="TAT19" s="126"/>
      <c r="TAU19" s="126"/>
      <c r="TAV19" s="126"/>
      <c r="TAW19" s="126"/>
      <c r="TAX19" s="126"/>
      <c r="TAY19" s="126"/>
      <c r="TAZ19" s="126"/>
      <c r="TBA19" s="126"/>
      <c r="TBB19" s="126"/>
      <c r="TBC19" s="126"/>
      <c r="TBD19" s="126"/>
      <c r="TBE19" s="126"/>
      <c r="TBF19" s="126"/>
      <c r="TBG19" s="126"/>
      <c r="TBH19" s="126"/>
      <c r="TBI19" s="126"/>
      <c r="TBJ19" s="126"/>
      <c r="TBK19" s="126"/>
      <c r="TBL19" s="126"/>
      <c r="TBM19" s="126"/>
      <c r="TBN19" s="126"/>
      <c r="TBO19" s="126"/>
      <c r="TBP19" s="126"/>
      <c r="TBQ19" s="126"/>
      <c r="TBR19" s="126"/>
      <c r="TBS19" s="126"/>
      <c r="TBT19" s="126"/>
      <c r="TBU19" s="126"/>
      <c r="TBV19" s="126"/>
      <c r="TBW19" s="126"/>
      <c r="TBX19" s="126"/>
      <c r="TBY19" s="126"/>
      <c r="TBZ19" s="126"/>
      <c r="TCA19" s="126"/>
      <c r="TCB19" s="126"/>
      <c r="TCC19" s="126"/>
      <c r="TCD19" s="126"/>
      <c r="TCE19" s="126"/>
      <c r="TCF19" s="126"/>
      <c r="TCG19" s="126"/>
      <c r="TCH19" s="126"/>
      <c r="TCI19" s="126"/>
      <c r="TCJ19" s="126"/>
      <c r="TCK19" s="126"/>
      <c r="TCL19" s="126"/>
      <c r="TCM19" s="126"/>
      <c r="TCN19" s="126"/>
      <c r="TCO19" s="126"/>
      <c r="TCP19" s="126"/>
      <c r="TCQ19" s="126"/>
      <c r="TCR19" s="126"/>
      <c r="TCS19" s="126"/>
      <c r="TCT19" s="126"/>
      <c r="TCU19" s="126"/>
      <c r="TCV19" s="126"/>
      <c r="TCW19" s="126"/>
      <c r="TCX19" s="126"/>
      <c r="TCY19" s="126"/>
      <c r="TCZ19" s="126"/>
      <c r="TDA19" s="126"/>
      <c r="TDB19" s="126"/>
      <c r="TDC19" s="126"/>
      <c r="TDD19" s="126"/>
      <c r="TDE19" s="126"/>
      <c r="TDF19" s="126"/>
      <c r="TDG19" s="126"/>
      <c r="TDH19" s="126"/>
      <c r="TDI19" s="126"/>
      <c r="TDJ19" s="126"/>
      <c r="TDK19" s="126"/>
      <c r="TDL19" s="126"/>
      <c r="TDM19" s="126"/>
      <c r="TDN19" s="126"/>
      <c r="TDO19" s="126"/>
      <c r="TDP19" s="126"/>
      <c r="TDQ19" s="126"/>
      <c r="TDR19" s="126"/>
      <c r="TDS19" s="126"/>
      <c r="TDT19" s="126"/>
      <c r="TDU19" s="126"/>
      <c r="TDV19" s="126"/>
      <c r="TDW19" s="126"/>
      <c r="TDX19" s="126"/>
      <c r="TDY19" s="126"/>
      <c r="TDZ19" s="126"/>
      <c r="TEA19" s="126"/>
      <c r="TEB19" s="126"/>
      <c r="TEC19" s="126"/>
      <c r="TED19" s="126"/>
      <c r="TEE19" s="126"/>
      <c r="TEF19" s="126"/>
      <c r="TEG19" s="126"/>
      <c r="TEH19" s="126"/>
      <c r="TEI19" s="126"/>
      <c r="TEJ19" s="126"/>
      <c r="TEK19" s="126"/>
      <c r="TEL19" s="126"/>
      <c r="TEM19" s="126"/>
      <c r="TEN19" s="126"/>
      <c r="TEO19" s="126"/>
      <c r="TEP19" s="126"/>
      <c r="TEQ19" s="126"/>
      <c r="TER19" s="126"/>
      <c r="TES19" s="126"/>
      <c r="TET19" s="126"/>
      <c r="TEU19" s="126"/>
      <c r="TEV19" s="126"/>
      <c r="TEW19" s="126"/>
      <c r="TEX19" s="126"/>
      <c r="TEY19" s="126"/>
      <c r="TEZ19" s="126"/>
      <c r="TFA19" s="126"/>
      <c r="TFB19" s="126"/>
      <c r="TFC19" s="126"/>
      <c r="TFD19" s="126"/>
      <c r="TFE19" s="126"/>
      <c r="TFF19" s="126"/>
      <c r="TFG19" s="126"/>
      <c r="TFH19" s="126"/>
      <c r="TFI19" s="126"/>
      <c r="TFJ19" s="126"/>
      <c r="TFK19" s="126"/>
      <c r="TFL19" s="126"/>
      <c r="TFM19" s="126"/>
      <c r="TFN19" s="126"/>
      <c r="TFO19" s="126"/>
      <c r="TFP19" s="126"/>
      <c r="TFQ19" s="126"/>
      <c r="TFR19" s="126"/>
      <c r="TFS19" s="126"/>
      <c r="TFT19" s="126"/>
      <c r="TFU19" s="126"/>
      <c r="TFV19" s="126"/>
      <c r="TFW19" s="126"/>
      <c r="TFX19" s="126"/>
      <c r="TFY19" s="126"/>
      <c r="TFZ19" s="126"/>
      <c r="TGA19" s="126"/>
      <c r="TGB19" s="126"/>
      <c r="TGC19" s="126"/>
      <c r="TGD19" s="126"/>
      <c r="TGE19" s="126"/>
      <c r="TGF19" s="126"/>
      <c r="TGG19" s="126"/>
      <c r="TGH19" s="126"/>
      <c r="TGI19" s="126"/>
      <c r="TGJ19" s="126"/>
      <c r="TGK19" s="126"/>
      <c r="TGL19" s="126"/>
      <c r="TGM19" s="126"/>
      <c r="TGN19" s="126"/>
      <c r="TGO19" s="126"/>
      <c r="TGP19" s="126"/>
      <c r="TGQ19" s="126"/>
      <c r="TGR19" s="126"/>
      <c r="TGS19" s="126"/>
      <c r="TGT19" s="126"/>
      <c r="TGU19" s="126"/>
      <c r="TGV19" s="126"/>
      <c r="TGW19" s="126"/>
      <c r="TGX19" s="126"/>
      <c r="TGY19" s="126"/>
      <c r="TGZ19" s="126"/>
      <c r="THA19" s="126"/>
      <c r="THB19" s="126"/>
      <c r="THC19" s="126"/>
      <c r="THD19" s="126"/>
      <c r="THE19" s="126"/>
      <c r="THF19" s="126"/>
      <c r="THG19" s="126"/>
      <c r="THH19" s="126"/>
      <c r="THI19" s="126"/>
      <c r="THJ19" s="126"/>
      <c r="THK19" s="126"/>
      <c r="THL19" s="126"/>
      <c r="THM19" s="126"/>
      <c r="THN19" s="126"/>
      <c r="THO19" s="126"/>
      <c r="THP19" s="126"/>
      <c r="THQ19" s="126"/>
      <c r="THR19" s="126"/>
      <c r="THS19" s="126"/>
      <c r="THT19" s="126"/>
      <c r="THU19" s="126"/>
      <c r="THV19" s="126"/>
      <c r="THW19" s="126"/>
      <c r="THX19" s="126"/>
      <c r="THY19" s="126"/>
      <c r="THZ19" s="126"/>
      <c r="TIA19" s="126"/>
      <c r="TIB19" s="126"/>
      <c r="TIC19" s="126"/>
      <c r="TID19" s="126"/>
      <c r="TIE19" s="126"/>
      <c r="TIF19" s="126"/>
      <c r="TIG19" s="126"/>
      <c r="TIH19" s="126"/>
      <c r="TII19" s="126"/>
      <c r="TIJ19" s="126"/>
      <c r="TIK19" s="126"/>
      <c r="TIL19" s="126"/>
      <c r="TIM19" s="126"/>
      <c r="TIN19" s="126"/>
      <c r="TIO19" s="126"/>
      <c r="TIP19" s="126"/>
      <c r="TIQ19" s="126"/>
      <c r="TIR19" s="126"/>
      <c r="TIS19" s="126"/>
      <c r="TIT19" s="126"/>
      <c r="TIU19" s="126"/>
      <c r="TIV19" s="126"/>
      <c r="TIW19" s="126"/>
      <c r="TIX19" s="126"/>
      <c r="TIY19" s="126"/>
      <c r="TIZ19" s="126"/>
      <c r="TJA19" s="126"/>
      <c r="TJB19" s="126"/>
      <c r="TJC19" s="126"/>
      <c r="TJD19" s="126"/>
      <c r="TJE19" s="126"/>
      <c r="TJF19" s="126"/>
      <c r="TJG19" s="126"/>
      <c r="TJH19" s="126"/>
      <c r="TJI19" s="126"/>
      <c r="TJJ19" s="126"/>
      <c r="TJK19" s="126"/>
      <c r="TJL19" s="126"/>
      <c r="TJM19" s="126"/>
      <c r="TJN19" s="126"/>
      <c r="TJO19" s="126"/>
      <c r="TJP19" s="126"/>
      <c r="TJQ19" s="126"/>
      <c r="TJR19" s="126"/>
      <c r="TJS19" s="126"/>
      <c r="TJT19" s="126"/>
      <c r="TJU19" s="126"/>
      <c r="TJV19" s="126"/>
      <c r="TJW19" s="126"/>
      <c r="TJX19" s="126"/>
      <c r="TJY19" s="126"/>
      <c r="TJZ19" s="126"/>
      <c r="TKA19" s="126"/>
      <c r="TKB19" s="126"/>
      <c r="TKC19" s="126"/>
      <c r="TKD19" s="126"/>
      <c r="TKE19" s="126"/>
      <c r="TKF19" s="126"/>
      <c r="TKG19" s="126"/>
      <c r="TKH19" s="126"/>
      <c r="TKI19" s="126"/>
      <c r="TKJ19" s="126"/>
      <c r="TKK19" s="126"/>
      <c r="TKL19" s="126"/>
      <c r="TKM19" s="126"/>
      <c r="TKN19" s="126"/>
      <c r="TKO19" s="126"/>
      <c r="TKP19" s="126"/>
      <c r="TKQ19" s="126"/>
      <c r="TKR19" s="126"/>
      <c r="TKS19" s="126"/>
      <c r="TKT19" s="126"/>
      <c r="TKU19" s="126"/>
      <c r="TKV19" s="126"/>
      <c r="TKW19" s="126"/>
      <c r="TKX19" s="126"/>
      <c r="TKY19" s="126"/>
      <c r="TKZ19" s="126"/>
      <c r="TLA19" s="126"/>
      <c r="TLB19" s="126"/>
      <c r="TLC19" s="126"/>
      <c r="TLD19" s="126"/>
      <c r="TLE19" s="126"/>
      <c r="TLF19" s="126"/>
      <c r="TLG19" s="126"/>
      <c r="TLH19" s="126"/>
      <c r="TLI19" s="126"/>
      <c r="TLJ19" s="126"/>
      <c r="TLK19" s="126"/>
      <c r="TLL19" s="126"/>
      <c r="TLM19" s="126"/>
      <c r="TLN19" s="126"/>
      <c r="TLO19" s="126"/>
      <c r="TLP19" s="126"/>
      <c r="TLQ19" s="126"/>
      <c r="TLR19" s="126"/>
      <c r="TLS19" s="126"/>
      <c r="TLT19" s="126"/>
      <c r="TLU19" s="126"/>
      <c r="TLV19" s="126"/>
      <c r="TLW19" s="126"/>
      <c r="TLX19" s="126"/>
      <c r="TLY19" s="126"/>
      <c r="TLZ19" s="126"/>
      <c r="TMA19" s="126"/>
      <c r="TMB19" s="126"/>
      <c r="TMC19" s="126"/>
      <c r="TMD19" s="126"/>
      <c r="TME19" s="126"/>
      <c r="TMF19" s="126"/>
      <c r="TMG19" s="126"/>
      <c r="TMH19" s="126"/>
      <c r="TMI19" s="126"/>
      <c r="TMJ19" s="126"/>
      <c r="TMK19" s="126"/>
      <c r="TML19" s="126"/>
      <c r="TMM19" s="126"/>
      <c r="TMN19" s="126"/>
      <c r="TMO19" s="126"/>
      <c r="TMP19" s="126"/>
      <c r="TMQ19" s="126"/>
      <c r="TMR19" s="126"/>
      <c r="TMS19" s="126"/>
      <c r="TMT19" s="126"/>
      <c r="TMU19" s="126"/>
      <c r="TMV19" s="126"/>
      <c r="TMW19" s="126"/>
      <c r="TMX19" s="126"/>
      <c r="TMY19" s="126"/>
      <c r="TMZ19" s="126"/>
      <c r="TNA19" s="126"/>
      <c r="TNB19" s="126"/>
      <c r="TNC19" s="126"/>
      <c r="TND19" s="126"/>
      <c r="TNE19" s="126"/>
      <c r="TNF19" s="126"/>
      <c r="TNG19" s="126"/>
      <c r="TNH19" s="126"/>
      <c r="TNI19" s="126"/>
      <c r="TNJ19" s="126"/>
      <c r="TNK19" s="126"/>
      <c r="TNL19" s="126"/>
      <c r="TNM19" s="126"/>
      <c r="TNN19" s="126"/>
      <c r="TNO19" s="126"/>
      <c r="TNP19" s="126"/>
      <c r="TNQ19" s="126"/>
      <c r="TNR19" s="126"/>
      <c r="TNS19" s="126"/>
      <c r="TNT19" s="126"/>
      <c r="TNU19" s="126"/>
      <c r="TNV19" s="126"/>
      <c r="TNW19" s="126"/>
      <c r="TNX19" s="126"/>
      <c r="TNY19" s="126"/>
      <c r="TNZ19" s="126"/>
      <c r="TOA19" s="126"/>
      <c r="TOB19" s="126"/>
      <c r="TOC19" s="126"/>
      <c r="TOD19" s="126"/>
      <c r="TOE19" s="126"/>
      <c r="TOF19" s="126"/>
      <c r="TOG19" s="126"/>
      <c r="TOH19" s="126"/>
      <c r="TOI19" s="126"/>
      <c r="TOJ19" s="126"/>
      <c r="TOK19" s="126"/>
      <c r="TOL19" s="126"/>
      <c r="TOM19" s="126"/>
      <c r="TON19" s="126"/>
      <c r="TOO19" s="126"/>
      <c r="TOP19" s="126"/>
      <c r="TOQ19" s="126"/>
      <c r="TOR19" s="126"/>
      <c r="TOS19" s="126"/>
      <c r="TOT19" s="126"/>
      <c r="TOU19" s="126"/>
      <c r="TOV19" s="126"/>
      <c r="TOW19" s="126"/>
      <c r="TOX19" s="126"/>
      <c r="TOY19" s="126"/>
      <c r="TOZ19" s="126"/>
      <c r="TPA19" s="126"/>
      <c r="TPB19" s="126"/>
      <c r="TPC19" s="126"/>
      <c r="TPD19" s="126"/>
      <c r="TPE19" s="126"/>
      <c r="TPF19" s="126"/>
      <c r="TPG19" s="126"/>
      <c r="TPH19" s="126"/>
      <c r="TPI19" s="126"/>
      <c r="TPJ19" s="126"/>
      <c r="TPK19" s="126"/>
      <c r="TPL19" s="126"/>
      <c r="TPM19" s="126"/>
      <c r="TPN19" s="126"/>
      <c r="TPO19" s="126"/>
      <c r="TPP19" s="126"/>
      <c r="TPQ19" s="126"/>
      <c r="TPR19" s="126"/>
      <c r="TPS19" s="126"/>
      <c r="TPT19" s="126"/>
      <c r="TPU19" s="126"/>
      <c r="TPV19" s="126"/>
      <c r="TPW19" s="126"/>
      <c r="TPX19" s="126"/>
      <c r="TPY19" s="126"/>
      <c r="TPZ19" s="126"/>
      <c r="TQA19" s="126"/>
      <c r="TQB19" s="126"/>
      <c r="TQC19" s="126"/>
      <c r="TQD19" s="126"/>
      <c r="TQE19" s="126"/>
      <c r="TQF19" s="126"/>
      <c r="TQG19" s="126"/>
      <c r="TQH19" s="126"/>
      <c r="TQI19" s="126"/>
      <c r="TQJ19" s="126"/>
      <c r="TQK19" s="126"/>
      <c r="TQL19" s="126"/>
      <c r="TQM19" s="126"/>
      <c r="TQN19" s="126"/>
      <c r="TQO19" s="126"/>
      <c r="TQP19" s="126"/>
      <c r="TQQ19" s="126"/>
      <c r="TQR19" s="126"/>
      <c r="TQS19" s="126"/>
      <c r="TQT19" s="126"/>
      <c r="TQU19" s="126"/>
      <c r="TQV19" s="126"/>
      <c r="TQW19" s="126"/>
      <c r="TQX19" s="126"/>
      <c r="TQY19" s="126"/>
      <c r="TQZ19" s="126"/>
      <c r="TRA19" s="126"/>
      <c r="TRB19" s="126"/>
      <c r="TRC19" s="126"/>
      <c r="TRD19" s="126"/>
      <c r="TRE19" s="126"/>
      <c r="TRF19" s="126"/>
      <c r="TRG19" s="126"/>
      <c r="TRH19" s="126"/>
      <c r="TRI19" s="126"/>
      <c r="TRJ19" s="126"/>
      <c r="TRK19" s="126"/>
      <c r="TRL19" s="126"/>
      <c r="TRM19" s="126"/>
      <c r="TRN19" s="126"/>
      <c r="TRO19" s="126"/>
      <c r="TRP19" s="126"/>
      <c r="TRQ19" s="126"/>
      <c r="TRR19" s="126"/>
      <c r="TRS19" s="126"/>
      <c r="TRT19" s="126"/>
      <c r="TRU19" s="126"/>
      <c r="TRV19" s="126"/>
      <c r="TRW19" s="126"/>
      <c r="TRX19" s="126"/>
      <c r="TRY19" s="126"/>
      <c r="TRZ19" s="126"/>
      <c r="TSA19" s="126"/>
      <c r="TSB19" s="126"/>
      <c r="TSC19" s="126"/>
      <c r="TSD19" s="126"/>
      <c r="TSE19" s="126"/>
      <c r="TSF19" s="126"/>
      <c r="TSG19" s="126"/>
      <c r="TSH19" s="126"/>
      <c r="TSI19" s="126"/>
      <c r="TSJ19" s="126"/>
      <c r="TSK19" s="126"/>
      <c r="TSL19" s="126"/>
      <c r="TSM19" s="126"/>
      <c r="TSN19" s="126"/>
      <c r="TSO19" s="126"/>
      <c r="TSP19" s="126"/>
      <c r="TSQ19" s="126"/>
      <c r="TSR19" s="126"/>
      <c r="TSS19" s="126"/>
      <c r="TST19" s="126"/>
      <c r="TSU19" s="126"/>
      <c r="TSV19" s="126"/>
      <c r="TSW19" s="126"/>
      <c r="TSX19" s="126"/>
      <c r="TSY19" s="126"/>
      <c r="TSZ19" s="126"/>
      <c r="TTA19" s="126"/>
      <c r="TTB19" s="126"/>
      <c r="TTC19" s="126"/>
      <c r="TTD19" s="126"/>
      <c r="TTE19" s="126"/>
      <c r="TTF19" s="126"/>
      <c r="TTG19" s="126"/>
      <c r="TTH19" s="126"/>
      <c r="TTI19" s="126"/>
      <c r="TTJ19" s="126"/>
      <c r="TTK19" s="126"/>
      <c r="TTL19" s="126"/>
      <c r="TTM19" s="126"/>
      <c r="TTN19" s="126"/>
      <c r="TTO19" s="126"/>
      <c r="TTP19" s="126"/>
      <c r="TTQ19" s="126"/>
      <c r="TTR19" s="126"/>
      <c r="TTS19" s="126"/>
      <c r="TTT19" s="126"/>
      <c r="TTU19" s="126"/>
      <c r="TTV19" s="126"/>
      <c r="TTW19" s="126"/>
      <c r="TTX19" s="126"/>
      <c r="TTY19" s="126"/>
      <c r="TTZ19" s="126"/>
      <c r="TUA19" s="126"/>
      <c r="TUB19" s="126"/>
      <c r="TUC19" s="126"/>
      <c r="TUD19" s="126"/>
      <c r="TUE19" s="126"/>
      <c r="TUF19" s="126"/>
      <c r="TUG19" s="126"/>
      <c r="TUH19" s="126"/>
      <c r="TUI19" s="126"/>
      <c r="TUJ19" s="126"/>
      <c r="TUK19" s="126"/>
      <c r="TUL19" s="126"/>
      <c r="TUM19" s="126"/>
      <c r="TUN19" s="126"/>
      <c r="TUO19" s="126"/>
      <c r="TUP19" s="126"/>
      <c r="TUQ19" s="126"/>
      <c r="TUR19" s="126"/>
      <c r="TUS19" s="126"/>
      <c r="TUT19" s="126"/>
      <c r="TUU19" s="126"/>
      <c r="TUV19" s="126"/>
      <c r="TUW19" s="126"/>
      <c r="TUX19" s="126"/>
      <c r="TUY19" s="126"/>
      <c r="TUZ19" s="126"/>
      <c r="TVA19" s="126"/>
      <c r="TVB19" s="126"/>
      <c r="TVC19" s="126"/>
      <c r="TVD19" s="126"/>
      <c r="TVE19" s="126"/>
      <c r="TVF19" s="126"/>
      <c r="TVG19" s="126"/>
      <c r="TVH19" s="126"/>
      <c r="TVI19" s="126"/>
      <c r="TVJ19" s="126"/>
      <c r="TVK19" s="126"/>
      <c r="TVL19" s="126"/>
      <c r="TVM19" s="126"/>
      <c r="TVN19" s="126"/>
      <c r="TVO19" s="126"/>
      <c r="TVP19" s="126"/>
      <c r="TVQ19" s="126"/>
      <c r="TVR19" s="126"/>
      <c r="TVS19" s="126"/>
      <c r="TVT19" s="126"/>
      <c r="TVU19" s="126"/>
      <c r="TVV19" s="126"/>
      <c r="TVW19" s="126"/>
      <c r="TVX19" s="126"/>
      <c r="TVY19" s="126"/>
      <c r="TVZ19" s="126"/>
      <c r="TWA19" s="126"/>
      <c r="TWB19" s="126"/>
      <c r="TWC19" s="126"/>
      <c r="TWD19" s="126"/>
      <c r="TWE19" s="126"/>
      <c r="TWF19" s="126"/>
      <c r="TWG19" s="126"/>
      <c r="TWH19" s="126"/>
      <c r="TWI19" s="126"/>
      <c r="TWJ19" s="126"/>
      <c r="TWK19" s="126"/>
      <c r="TWL19" s="126"/>
      <c r="TWM19" s="126"/>
      <c r="TWN19" s="126"/>
      <c r="TWO19" s="126"/>
      <c r="TWP19" s="126"/>
      <c r="TWQ19" s="126"/>
      <c r="TWR19" s="126"/>
      <c r="TWS19" s="126"/>
      <c r="TWT19" s="126"/>
      <c r="TWU19" s="126"/>
      <c r="TWV19" s="126"/>
      <c r="TWW19" s="126"/>
      <c r="TWX19" s="126"/>
      <c r="TWY19" s="126"/>
      <c r="TWZ19" s="126"/>
      <c r="TXA19" s="126"/>
      <c r="TXB19" s="126"/>
      <c r="TXC19" s="126"/>
      <c r="TXD19" s="126"/>
      <c r="TXE19" s="126"/>
      <c r="TXF19" s="126"/>
      <c r="TXG19" s="126"/>
      <c r="TXH19" s="126"/>
      <c r="TXI19" s="126"/>
      <c r="TXJ19" s="126"/>
      <c r="TXK19" s="126"/>
      <c r="TXL19" s="126"/>
      <c r="TXM19" s="126"/>
      <c r="TXN19" s="126"/>
      <c r="TXO19" s="126"/>
      <c r="TXP19" s="126"/>
      <c r="TXQ19" s="126"/>
      <c r="TXR19" s="126"/>
      <c r="TXS19" s="126"/>
      <c r="TXT19" s="126"/>
      <c r="TXU19" s="126"/>
      <c r="TXV19" s="126"/>
      <c r="TXW19" s="126"/>
      <c r="TXX19" s="126"/>
      <c r="TXY19" s="126"/>
      <c r="TXZ19" s="126"/>
      <c r="TYA19" s="126"/>
      <c r="TYB19" s="126"/>
      <c r="TYC19" s="126"/>
      <c r="TYD19" s="126"/>
      <c r="TYE19" s="126"/>
      <c r="TYF19" s="126"/>
      <c r="TYG19" s="126"/>
      <c r="TYH19" s="126"/>
      <c r="TYI19" s="126"/>
      <c r="TYJ19" s="126"/>
      <c r="TYK19" s="126"/>
      <c r="TYL19" s="126"/>
      <c r="TYM19" s="126"/>
      <c r="TYN19" s="126"/>
      <c r="TYO19" s="126"/>
      <c r="TYP19" s="126"/>
      <c r="TYQ19" s="126"/>
      <c r="TYR19" s="126"/>
      <c r="TYS19" s="126"/>
      <c r="TYT19" s="126"/>
      <c r="TYU19" s="126"/>
      <c r="TYV19" s="126"/>
      <c r="TYW19" s="126"/>
      <c r="TYX19" s="126"/>
      <c r="TYY19" s="126"/>
      <c r="TYZ19" s="126"/>
      <c r="TZA19" s="126"/>
      <c r="TZB19" s="126"/>
      <c r="TZC19" s="126"/>
      <c r="TZD19" s="126"/>
      <c r="TZE19" s="126"/>
      <c r="TZF19" s="126"/>
      <c r="TZG19" s="126"/>
      <c r="TZH19" s="126"/>
      <c r="TZI19" s="126"/>
      <c r="TZJ19" s="126"/>
      <c r="TZK19" s="126"/>
      <c r="TZL19" s="126"/>
      <c r="TZM19" s="126"/>
      <c r="TZN19" s="126"/>
      <c r="TZO19" s="126"/>
      <c r="TZP19" s="126"/>
      <c r="TZQ19" s="126"/>
      <c r="TZR19" s="126"/>
      <c r="TZS19" s="126"/>
      <c r="TZT19" s="126"/>
      <c r="TZU19" s="126"/>
      <c r="TZV19" s="126"/>
      <c r="TZW19" s="126"/>
      <c r="TZX19" s="126"/>
      <c r="TZY19" s="126"/>
      <c r="TZZ19" s="126"/>
      <c r="UAA19" s="126"/>
      <c r="UAB19" s="126"/>
      <c r="UAC19" s="126"/>
      <c r="UAD19" s="126"/>
      <c r="UAE19" s="126"/>
      <c r="UAF19" s="126"/>
      <c r="UAG19" s="126"/>
      <c r="UAH19" s="126"/>
      <c r="UAI19" s="126"/>
      <c r="UAJ19" s="126"/>
      <c r="UAK19" s="126"/>
      <c r="UAL19" s="126"/>
      <c r="UAM19" s="126"/>
      <c r="UAN19" s="126"/>
      <c r="UAO19" s="126"/>
      <c r="UAP19" s="126"/>
      <c r="UAQ19" s="126"/>
      <c r="UAR19" s="126"/>
      <c r="UAS19" s="126"/>
      <c r="UAT19" s="126"/>
      <c r="UAU19" s="126"/>
      <c r="UAV19" s="126"/>
      <c r="UAW19" s="126"/>
      <c r="UAX19" s="126"/>
      <c r="UAY19" s="126"/>
      <c r="UAZ19" s="126"/>
      <c r="UBA19" s="126"/>
      <c r="UBB19" s="126"/>
      <c r="UBC19" s="126"/>
      <c r="UBD19" s="126"/>
      <c r="UBE19" s="126"/>
      <c r="UBF19" s="126"/>
      <c r="UBG19" s="126"/>
      <c r="UBH19" s="126"/>
      <c r="UBI19" s="126"/>
      <c r="UBJ19" s="126"/>
      <c r="UBK19" s="126"/>
      <c r="UBL19" s="126"/>
      <c r="UBM19" s="126"/>
      <c r="UBN19" s="126"/>
      <c r="UBO19" s="126"/>
      <c r="UBP19" s="126"/>
      <c r="UBQ19" s="126"/>
      <c r="UBR19" s="126"/>
      <c r="UBS19" s="126"/>
      <c r="UBT19" s="126"/>
      <c r="UBU19" s="126"/>
      <c r="UBV19" s="126"/>
      <c r="UBW19" s="126"/>
      <c r="UBX19" s="126"/>
      <c r="UBY19" s="126"/>
      <c r="UBZ19" s="126"/>
      <c r="UCA19" s="126"/>
      <c r="UCB19" s="126"/>
      <c r="UCC19" s="126"/>
      <c r="UCD19" s="126"/>
      <c r="UCE19" s="126"/>
      <c r="UCF19" s="126"/>
      <c r="UCG19" s="126"/>
      <c r="UCH19" s="126"/>
      <c r="UCI19" s="126"/>
      <c r="UCJ19" s="126"/>
      <c r="UCK19" s="126"/>
      <c r="UCL19" s="126"/>
      <c r="UCM19" s="126"/>
      <c r="UCN19" s="126"/>
      <c r="UCO19" s="126"/>
      <c r="UCP19" s="126"/>
      <c r="UCQ19" s="126"/>
      <c r="UCR19" s="126"/>
      <c r="UCS19" s="126"/>
      <c r="UCT19" s="126"/>
      <c r="UCU19" s="126"/>
      <c r="UCV19" s="126"/>
      <c r="UCW19" s="126"/>
      <c r="UCX19" s="126"/>
      <c r="UCY19" s="126"/>
      <c r="UCZ19" s="126"/>
      <c r="UDA19" s="126"/>
      <c r="UDB19" s="126"/>
      <c r="UDC19" s="126"/>
      <c r="UDD19" s="126"/>
      <c r="UDE19" s="126"/>
      <c r="UDF19" s="126"/>
      <c r="UDG19" s="126"/>
      <c r="UDH19" s="126"/>
      <c r="UDI19" s="126"/>
      <c r="UDJ19" s="126"/>
      <c r="UDK19" s="126"/>
      <c r="UDL19" s="126"/>
      <c r="UDM19" s="126"/>
      <c r="UDN19" s="126"/>
      <c r="UDO19" s="126"/>
      <c r="UDP19" s="126"/>
      <c r="UDQ19" s="126"/>
      <c r="UDR19" s="126"/>
      <c r="UDS19" s="126"/>
      <c r="UDT19" s="126"/>
      <c r="UDU19" s="126"/>
      <c r="UDV19" s="126"/>
      <c r="UDW19" s="126"/>
      <c r="UDX19" s="126"/>
      <c r="UDY19" s="126"/>
      <c r="UDZ19" s="126"/>
      <c r="UEA19" s="126"/>
      <c r="UEB19" s="126"/>
      <c r="UEC19" s="126"/>
      <c r="UED19" s="126"/>
      <c r="UEE19" s="126"/>
      <c r="UEF19" s="126"/>
      <c r="UEG19" s="126"/>
      <c r="UEH19" s="126"/>
      <c r="UEI19" s="126"/>
      <c r="UEJ19" s="126"/>
      <c r="UEK19" s="126"/>
      <c r="UEL19" s="126"/>
      <c r="UEM19" s="126"/>
      <c r="UEN19" s="126"/>
      <c r="UEO19" s="126"/>
      <c r="UEP19" s="126"/>
      <c r="UEQ19" s="126"/>
      <c r="UER19" s="126"/>
      <c r="UES19" s="126"/>
      <c r="UET19" s="126"/>
      <c r="UEU19" s="126"/>
      <c r="UEV19" s="126"/>
      <c r="UEW19" s="126"/>
      <c r="UEX19" s="126"/>
      <c r="UEY19" s="126"/>
      <c r="UEZ19" s="126"/>
      <c r="UFA19" s="126"/>
      <c r="UFB19" s="126"/>
      <c r="UFC19" s="126"/>
      <c r="UFD19" s="126"/>
      <c r="UFE19" s="126"/>
      <c r="UFF19" s="126"/>
      <c r="UFG19" s="126"/>
      <c r="UFH19" s="126"/>
      <c r="UFI19" s="126"/>
      <c r="UFJ19" s="126"/>
      <c r="UFK19" s="126"/>
      <c r="UFL19" s="126"/>
      <c r="UFM19" s="126"/>
      <c r="UFN19" s="126"/>
      <c r="UFO19" s="126"/>
      <c r="UFP19" s="126"/>
      <c r="UFQ19" s="126"/>
      <c r="UFR19" s="126"/>
      <c r="UFS19" s="126"/>
      <c r="UFT19" s="126"/>
      <c r="UFU19" s="126"/>
      <c r="UFV19" s="126"/>
      <c r="UFW19" s="126"/>
      <c r="UFX19" s="126"/>
      <c r="UFY19" s="126"/>
      <c r="UFZ19" s="126"/>
      <c r="UGA19" s="126"/>
      <c r="UGB19" s="126"/>
      <c r="UGC19" s="126"/>
      <c r="UGD19" s="126"/>
      <c r="UGE19" s="126"/>
      <c r="UGF19" s="126"/>
      <c r="UGG19" s="126"/>
      <c r="UGH19" s="126"/>
      <c r="UGI19" s="126"/>
      <c r="UGJ19" s="126"/>
      <c r="UGK19" s="126"/>
      <c r="UGL19" s="126"/>
      <c r="UGM19" s="126"/>
      <c r="UGN19" s="126"/>
      <c r="UGO19" s="126"/>
      <c r="UGP19" s="126"/>
      <c r="UGQ19" s="126"/>
      <c r="UGR19" s="126"/>
      <c r="UGS19" s="126"/>
      <c r="UGT19" s="126"/>
      <c r="UGU19" s="126"/>
      <c r="UGV19" s="126"/>
      <c r="UGW19" s="126"/>
      <c r="UGX19" s="126"/>
      <c r="UGY19" s="126"/>
      <c r="UGZ19" s="126"/>
      <c r="UHA19" s="126"/>
      <c r="UHB19" s="126"/>
      <c r="UHC19" s="126"/>
      <c r="UHD19" s="126"/>
      <c r="UHE19" s="126"/>
      <c r="UHF19" s="126"/>
      <c r="UHG19" s="126"/>
      <c r="UHH19" s="126"/>
      <c r="UHI19" s="126"/>
      <c r="UHJ19" s="126"/>
      <c r="UHK19" s="126"/>
      <c r="UHL19" s="126"/>
      <c r="UHM19" s="126"/>
      <c r="UHN19" s="126"/>
      <c r="UHO19" s="126"/>
      <c r="UHP19" s="126"/>
      <c r="UHQ19" s="126"/>
      <c r="UHR19" s="126"/>
      <c r="UHS19" s="126"/>
      <c r="UHT19" s="126"/>
      <c r="UHU19" s="126"/>
      <c r="UHV19" s="126"/>
      <c r="UHW19" s="126"/>
      <c r="UHX19" s="126"/>
      <c r="UHY19" s="126"/>
      <c r="UHZ19" s="126"/>
      <c r="UIA19" s="126"/>
      <c r="UIB19" s="126"/>
      <c r="UIC19" s="126"/>
      <c r="UID19" s="126"/>
      <c r="UIE19" s="126"/>
      <c r="UIF19" s="126"/>
      <c r="UIG19" s="126"/>
      <c r="UIH19" s="126"/>
      <c r="UII19" s="126"/>
      <c r="UIJ19" s="126"/>
      <c r="UIK19" s="126"/>
      <c r="UIL19" s="126"/>
      <c r="UIM19" s="126"/>
      <c r="UIN19" s="126"/>
      <c r="UIO19" s="126"/>
      <c r="UIP19" s="126"/>
      <c r="UIQ19" s="126"/>
      <c r="UIR19" s="126"/>
      <c r="UIS19" s="126"/>
      <c r="UIT19" s="126"/>
      <c r="UIU19" s="126"/>
      <c r="UIV19" s="126"/>
      <c r="UIW19" s="126"/>
      <c r="UIX19" s="126"/>
      <c r="UIY19" s="126"/>
      <c r="UIZ19" s="126"/>
      <c r="UJA19" s="126"/>
      <c r="UJB19" s="126"/>
      <c r="UJC19" s="126"/>
      <c r="UJD19" s="126"/>
      <c r="UJE19" s="126"/>
      <c r="UJF19" s="126"/>
      <c r="UJG19" s="126"/>
      <c r="UJH19" s="126"/>
      <c r="UJI19" s="126"/>
      <c r="UJJ19" s="126"/>
      <c r="UJK19" s="126"/>
      <c r="UJL19" s="126"/>
      <c r="UJM19" s="126"/>
      <c r="UJN19" s="126"/>
      <c r="UJO19" s="126"/>
      <c r="UJP19" s="126"/>
      <c r="UJQ19" s="126"/>
      <c r="UJR19" s="126"/>
      <c r="UJS19" s="126"/>
      <c r="UJT19" s="126"/>
      <c r="UJU19" s="126"/>
      <c r="UJV19" s="126"/>
      <c r="UJW19" s="126"/>
      <c r="UJX19" s="126"/>
      <c r="UJY19" s="126"/>
      <c r="UJZ19" s="126"/>
      <c r="UKA19" s="126"/>
      <c r="UKB19" s="126"/>
      <c r="UKC19" s="126"/>
      <c r="UKD19" s="126"/>
      <c r="UKE19" s="126"/>
      <c r="UKF19" s="126"/>
      <c r="UKG19" s="126"/>
      <c r="UKH19" s="126"/>
      <c r="UKI19" s="126"/>
      <c r="UKJ19" s="126"/>
      <c r="UKK19" s="126"/>
      <c r="UKL19" s="126"/>
      <c r="UKM19" s="126"/>
      <c r="UKN19" s="126"/>
      <c r="UKO19" s="126"/>
      <c r="UKP19" s="126"/>
      <c r="UKQ19" s="126"/>
      <c r="UKR19" s="126"/>
      <c r="UKS19" s="126"/>
      <c r="UKT19" s="126"/>
      <c r="UKU19" s="126"/>
      <c r="UKV19" s="126"/>
      <c r="UKW19" s="126"/>
      <c r="UKX19" s="126"/>
      <c r="UKY19" s="126"/>
      <c r="UKZ19" s="126"/>
      <c r="ULA19" s="126"/>
      <c r="ULB19" s="126"/>
      <c r="ULC19" s="126"/>
      <c r="ULD19" s="126"/>
      <c r="ULE19" s="126"/>
      <c r="ULF19" s="126"/>
      <c r="ULG19" s="126"/>
      <c r="ULH19" s="126"/>
      <c r="ULI19" s="126"/>
      <c r="ULJ19" s="126"/>
      <c r="ULK19" s="126"/>
      <c r="ULL19" s="126"/>
      <c r="ULM19" s="126"/>
      <c r="ULN19" s="126"/>
      <c r="ULO19" s="126"/>
      <c r="ULP19" s="126"/>
      <c r="ULQ19" s="126"/>
      <c r="ULR19" s="126"/>
      <c r="ULS19" s="126"/>
      <c r="ULT19" s="126"/>
      <c r="ULU19" s="126"/>
      <c r="ULV19" s="126"/>
      <c r="ULW19" s="126"/>
      <c r="ULX19" s="126"/>
      <c r="ULY19" s="126"/>
      <c r="ULZ19" s="126"/>
      <c r="UMA19" s="126"/>
      <c r="UMB19" s="126"/>
      <c r="UMC19" s="126"/>
      <c r="UMD19" s="126"/>
      <c r="UME19" s="126"/>
      <c r="UMF19" s="126"/>
      <c r="UMG19" s="126"/>
      <c r="UMH19" s="126"/>
      <c r="UMI19" s="126"/>
      <c r="UMJ19" s="126"/>
      <c r="UMK19" s="126"/>
      <c r="UML19" s="126"/>
      <c r="UMM19" s="126"/>
      <c r="UMN19" s="126"/>
      <c r="UMO19" s="126"/>
      <c r="UMP19" s="126"/>
      <c r="UMQ19" s="126"/>
      <c r="UMR19" s="126"/>
      <c r="UMS19" s="126"/>
      <c r="UMT19" s="126"/>
      <c r="UMU19" s="126"/>
      <c r="UMV19" s="126"/>
      <c r="UMW19" s="126"/>
      <c r="UMX19" s="126"/>
      <c r="UMY19" s="126"/>
      <c r="UMZ19" s="126"/>
      <c r="UNA19" s="126"/>
      <c r="UNB19" s="126"/>
      <c r="UNC19" s="126"/>
      <c r="UND19" s="126"/>
      <c r="UNE19" s="126"/>
      <c r="UNF19" s="126"/>
      <c r="UNG19" s="126"/>
      <c r="UNH19" s="126"/>
      <c r="UNI19" s="126"/>
      <c r="UNJ19" s="126"/>
      <c r="UNK19" s="126"/>
      <c r="UNL19" s="126"/>
      <c r="UNM19" s="126"/>
      <c r="UNN19" s="126"/>
      <c r="UNO19" s="126"/>
      <c r="UNP19" s="126"/>
      <c r="UNQ19" s="126"/>
      <c r="UNR19" s="126"/>
      <c r="UNS19" s="126"/>
      <c r="UNT19" s="126"/>
      <c r="UNU19" s="126"/>
      <c r="UNV19" s="126"/>
      <c r="UNW19" s="126"/>
      <c r="UNX19" s="126"/>
      <c r="UNY19" s="126"/>
      <c r="UNZ19" s="126"/>
      <c r="UOA19" s="126"/>
      <c r="UOB19" s="126"/>
      <c r="UOC19" s="126"/>
      <c r="UOD19" s="126"/>
      <c r="UOE19" s="126"/>
      <c r="UOF19" s="126"/>
      <c r="UOG19" s="126"/>
      <c r="UOH19" s="126"/>
      <c r="UOI19" s="126"/>
      <c r="UOJ19" s="126"/>
      <c r="UOK19" s="126"/>
      <c r="UOL19" s="126"/>
      <c r="UOM19" s="126"/>
      <c r="UON19" s="126"/>
      <c r="UOO19" s="126"/>
      <c r="UOP19" s="126"/>
      <c r="UOQ19" s="126"/>
      <c r="UOR19" s="126"/>
      <c r="UOS19" s="126"/>
      <c r="UOT19" s="126"/>
      <c r="UOU19" s="126"/>
      <c r="UOV19" s="126"/>
      <c r="UOW19" s="126"/>
      <c r="UOX19" s="126"/>
      <c r="UOY19" s="126"/>
      <c r="UOZ19" s="126"/>
      <c r="UPA19" s="126"/>
      <c r="UPB19" s="126"/>
      <c r="UPC19" s="126"/>
      <c r="UPD19" s="126"/>
      <c r="UPE19" s="126"/>
      <c r="UPF19" s="126"/>
      <c r="UPG19" s="126"/>
      <c r="UPH19" s="126"/>
      <c r="UPI19" s="126"/>
      <c r="UPJ19" s="126"/>
      <c r="UPK19" s="126"/>
      <c r="UPL19" s="126"/>
      <c r="UPM19" s="126"/>
      <c r="UPN19" s="126"/>
      <c r="UPO19" s="126"/>
      <c r="UPP19" s="126"/>
      <c r="UPQ19" s="126"/>
      <c r="UPR19" s="126"/>
      <c r="UPS19" s="126"/>
      <c r="UPT19" s="126"/>
      <c r="UPU19" s="126"/>
      <c r="UPV19" s="126"/>
      <c r="UPW19" s="126"/>
      <c r="UPX19" s="126"/>
      <c r="UPY19" s="126"/>
      <c r="UPZ19" s="126"/>
      <c r="UQA19" s="126"/>
      <c r="UQB19" s="126"/>
      <c r="UQC19" s="126"/>
      <c r="UQD19" s="126"/>
      <c r="UQE19" s="126"/>
      <c r="UQF19" s="126"/>
      <c r="UQG19" s="126"/>
      <c r="UQH19" s="126"/>
      <c r="UQI19" s="126"/>
      <c r="UQJ19" s="126"/>
      <c r="UQK19" s="126"/>
      <c r="UQL19" s="126"/>
      <c r="UQM19" s="126"/>
      <c r="UQN19" s="126"/>
      <c r="UQO19" s="126"/>
      <c r="UQP19" s="126"/>
      <c r="UQQ19" s="126"/>
      <c r="UQR19" s="126"/>
      <c r="UQS19" s="126"/>
      <c r="UQT19" s="126"/>
      <c r="UQU19" s="126"/>
      <c r="UQV19" s="126"/>
      <c r="UQW19" s="126"/>
      <c r="UQX19" s="126"/>
      <c r="UQY19" s="126"/>
      <c r="UQZ19" s="126"/>
      <c r="URA19" s="126"/>
      <c r="URB19" s="126"/>
      <c r="URC19" s="126"/>
      <c r="URD19" s="126"/>
      <c r="URE19" s="126"/>
      <c r="URF19" s="126"/>
      <c r="URG19" s="126"/>
      <c r="URH19" s="126"/>
      <c r="URI19" s="126"/>
      <c r="URJ19" s="126"/>
      <c r="URK19" s="126"/>
      <c r="URL19" s="126"/>
      <c r="URM19" s="126"/>
      <c r="URN19" s="126"/>
      <c r="URO19" s="126"/>
      <c r="URP19" s="126"/>
      <c r="URQ19" s="126"/>
      <c r="URR19" s="126"/>
      <c r="URS19" s="126"/>
      <c r="URT19" s="126"/>
      <c r="URU19" s="126"/>
      <c r="URV19" s="126"/>
      <c r="URW19" s="126"/>
      <c r="URX19" s="126"/>
      <c r="URY19" s="126"/>
      <c r="URZ19" s="126"/>
      <c r="USA19" s="126"/>
      <c r="USB19" s="126"/>
      <c r="USC19" s="126"/>
      <c r="USD19" s="126"/>
      <c r="USE19" s="126"/>
      <c r="USF19" s="126"/>
      <c r="USG19" s="126"/>
      <c r="USH19" s="126"/>
      <c r="USI19" s="126"/>
      <c r="USJ19" s="126"/>
      <c r="USK19" s="126"/>
      <c r="USL19" s="126"/>
      <c r="USM19" s="126"/>
      <c r="USN19" s="126"/>
      <c r="USO19" s="126"/>
      <c r="USP19" s="126"/>
      <c r="USQ19" s="126"/>
      <c r="USR19" s="126"/>
      <c r="USS19" s="126"/>
      <c r="UST19" s="126"/>
      <c r="USU19" s="126"/>
      <c r="USV19" s="126"/>
      <c r="USW19" s="126"/>
      <c r="USX19" s="126"/>
      <c r="USY19" s="126"/>
      <c r="USZ19" s="126"/>
      <c r="UTA19" s="126"/>
      <c r="UTB19" s="126"/>
      <c r="UTC19" s="126"/>
      <c r="UTD19" s="126"/>
      <c r="UTE19" s="126"/>
      <c r="UTF19" s="126"/>
      <c r="UTG19" s="126"/>
      <c r="UTH19" s="126"/>
      <c r="UTI19" s="126"/>
      <c r="UTJ19" s="126"/>
      <c r="UTK19" s="126"/>
      <c r="UTL19" s="126"/>
      <c r="UTM19" s="126"/>
      <c r="UTN19" s="126"/>
      <c r="UTO19" s="126"/>
      <c r="UTP19" s="126"/>
      <c r="UTQ19" s="126"/>
      <c r="UTR19" s="126"/>
      <c r="UTS19" s="126"/>
      <c r="UTT19" s="126"/>
      <c r="UTU19" s="126"/>
      <c r="UTV19" s="126"/>
      <c r="UTW19" s="126"/>
      <c r="UTX19" s="126"/>
      <c r="UTY19" s="126"/>
      <c r="UTZ19" s="126"/>
      <c r="UUA19" s="126"/>
      <c r="UUB19" s="126"/>
      <c r="UUC19" s="126"/>
      <c r="UUD19" s="126"/>
      <c r="UUE19" s="126"/>
      <c r="UUF19" s="126"/>
      <c r="UUG19" s="126"/>
      <c r="UUH19" s="126"/>
      <c r="UUI19" s="126"/>
      <c r="UUJ19" s="126"/>
      <c r="UUK19" s="126"/>
      <c r="UUL19" s="126"/>
      <c r="UUM19" s="126"/>
      <c r="UUN19" s="126"/>
      <c r="UUO19" s="126"/>
      <c r="UUP19" s="126"/>
      <c r="UUQ19" s="126"/>
      <c r="UUR19" s="126"/>
      <c r="UUS19" s="126"/>
      <c r="UUT19" s="126"/>
      <c r="UUU19" s="126"/>
      <c r="UUV19" s="126"/>
      <c r="UUW19" s="126"/>
      <c r="UUX19" s="126"/>
      <c r="UUY19" s="126"/>
      <c r="UUZ19" s="126"/>
      <c r="UVA19" s="126"/>
      <c r="UVB19" s="126"/>
      <c r="UVC19" s="126"/>
      <c r="UVD19" s="126"/>
      <c r="UVE19" s="126"/>
      <c r="UVF19" s="126"/>
      <c r="UVG19" s="126"/>
      <c r="UVH19" s="126"/>
      <c r="UVI19" s="126"/>
      <c r="UVJ19" s="126"/>
      <c r="UVK19" s="126"/>
      <c r="UVL19" s="126"/>
      <c r="UVM19" s="126"/>
      <c r="UVN19" s="126"/>
      <c r="UVO19" s="126"/>
      <c r="UVP19" s="126"/>
      <c r="UVQ19" s="126"/>
      <c r="UVR19" s="126"/>
      <c r="UVS19" s="126"/>
      <c r="UVT19" s="126"/>
      <c r="UVU19" s="126"/>
      <c r="UVV19" s="126"/>
      <c r="UVW19" s="126"/>
      <c r="UVX19" s="126"/>
      <c r="UVY19" s="126"/>
      <c r="UVZ19" s="126"/>
      <c r="UWA19" s="126"/>
      <c r="UWB19" s="126"/>
      <c r="UWC19" s="126"/>
      <c r="UWD19" s="126"/>
      <c r="UWE19" s="126"/>
      <c r="UWF19" s="126"/>
      <c r="UWG19" s="126"/>
      <c r="UWH19" s="126"/>
      <c r="UWI19" s="126"/>
      <c r="UWJ19" s="126"/>
      <c r="UWK19" s="126"/>
      <c r="UWL19" s="126"/>
      <c r="UWM19" s="126"/>
      <c r="UWN19" s="126"/>
      <c r="UWO19" s="126"/>
      <c r="UWP19" s="126"/>
      <c r="UWQ19" s="126"/>
      <c r="UWR19" s="126"/>
      <c r="UWS19" s="126"/>
      <c r="UWT19" s="126"/>
      <c r="UWU19" s="126"/>
      <c r="UWV19" s="126"/>
      <c r="UWW19" s="126"/>
      <c r="UWX19" s="126"/>
      <c r="UWY19" s="126"/>
      <c r="UWZ19" s="126"/>
      <c r="UXA19" s="126"/>
      <c r="UXB19" s="126"/>
      <c r="UXC19" s="126"/>
      <c r="UXD19" s="126"/>
      <c r="UXE19" s="126"/>
      <c r="UXF19" s="126"/>
      <c r="UXG19" s="126"/>
      <c r="UXH19" s="126"/>
      <c r="UXI19" s="126"/>
      <c r="UXJ19" s="126"/>
      <c r="UXK19" s="126"/>
      <c r="UXL19" s="126"/>
      <c r="UXM19" s="126"/>
      <c r="UXN19" s="126"/>
      <c r="UXO19" s="126"/>
      <c r="UXP19" s="126"/>
      <c r="UXQ19" s="126"/>
      <c r="UXR19" s="126"/>
      <c r="UXS19" s="126"/>
      <c r="UXT19" s="126"/>
      <c r="UXU19" s="126"/>
      <c r="UXV19" s="126"/>
      <c r="UXW19" s="126"/>
      <c r="UXX19" s="126"/>
      <c r="UXY19" s="126"/>
      <c r="UXZ19" s="126"/>
      <c r="UYA19" s="126"/>
      <c r="UYB19" s="126"/>
      <c r="UYC19" s="126"/>
      <c r="UYD19" s="126"/>
      <c r="UYE19" s="126"/>
      <c r="UYF19" s="126"/>
      <c r="UYG19" s="126"/>
      <c r="UYH19" s="126"/>
      <c r="UYI19" s="126"/>
      <c r="UYJ19" s="126"/>
      <c r="UYK19" s="126"/>
      <c r="UYL19" s="126"/>
      <c r="UYM19" s="126"/>
      <c r="UYN19" s="126"/>
      <c r="UYO19" s="126"/>
      <c r="UYP19" s="126"/>
      <c r="UYQ19" s="126"/>
      <c r="UYR19" s="126"/>
      <c r="UYS19" s="126"/>
      <c r="UYT19" s="126"/>
      <c r="UYU19" s="126"/>
      <c r="UYV19" s="126"/>
      <c r="UYW19" s="126"/>
      <c r="UYX19" s="126"/>
      <c r="UYY19" s="126"/>
      <c r="UYZ19" s="126"/>
      <c r="UZA19" s="126"/>
      <c r="UZB19" s="126"/>
      <c r="UZC19" s="126"/>
      <c r="UZD19" s="126"/>
      <c r="UZE19" s="126"/>
      <c r="UZF19" s="126"/>
      <c r="UZG19" s="126"/>
      <c r="UZH19" s="126"/>
      <c r="UZI19" s="126"/>
      <c r="UZJ19" s="126"/>
      <c r="UZK19" s="126"/>
      <c r="UZL19" s="126"/>
      <c r="UZM19" s="126"/>
      <c r="UZN19" s="126"/>
      <c r="UZO19" s="126"/>
      <c r="UZP19" s="126"/>
      <c r="UZQ19" s="126"/>
      <c r="UZR19" s="126"/>
      <c r="UZS19" s="126"/>
      <c r="UZT19" s="126"/>
      <c r="UZU19" s="126"/>
      <c r="UZV19" s="126"/>
      <c r="UZW19" s="126"/>
      <c r="UZX19" s="126"/>
      <c r="UZY19" s="126"/>
      <c r="UZZ19" s="126"/>
      <c r="VAA19" s="126"/>
      <c r="VAB19" s="126"/>
      <c r="VAC19" s="126"/>
      <c r="VAD19" s="126"/>
      <c r="VAE19" s="126"/>
      <c r="VAF19" s="126"/>
      <c r="VAG19" s="126"/>
      <c r="VAH19" s="126"/>
      <c r="VAI19" s="126"/>
      <c r="VAJ19" s="126"/>
      <c r="VAK19" s="126"/>
      <c r="VAL19" s="126"/>
      <c r="VAM19" s="126"/>
      <c r="VAN19" s="126"/>
      <c r="VAO19" s="126"/>
      <c r="VAP19" s="126"/>
      <c r="VAQ19" s="126"/>
      <c r="VAR19" s="126"/>
      <c r="VAS19" s="126"/>
      <c r="VAT19" s="126"/>
      <c r="VAU19" s="126"/>
      <c r="VAV19" s="126"/>
      <c r="VAW19" s="126"/>
      <c r="VAX19" s="126"/>
      <c r="VAY19" s="126"/>
      <c r="VAZ19" s="126"/>
      <c r="VBA19" s="126"/>
      <c r="VBB19" s="126"/>
      <c r="VBC19" s="126"/>
      <c r="VBD19" s="126"/>
      <c r="VBE19" s="126"/>
      <c r="VBF19" s="126"/>
      <c r="VBG19" s="126"/>
      <c r="VBH19" s="126"/>
      <c r="VBI19" s="126"/>
      <c r="VBJ19" s="126"/>
      <c r="VBK19" s="126"/>
      <c r="VBL19" s="126"/>
      <c r="VBM19" s="126"/>
      <c r="VBN19" s="126"/>
      <c r="VBO19" s="126"/>
      <c r="VBP19" s="126"/>
      <c r="VBQ19" s="126"/>
      <c r="VBR19" s="126"/>
      <c r="VBS19" s="126"/>
      <c r="VBT19" s="126"/>
      <c r="VBU19" s="126"/>
      <c r="VBV19" s="126"/>
      <c r="VBW19" s="126"/>
      <c r="VBX19" s="126"/>
      <c r="VBY19" s="126"/>
      <c r="VBZ19" s="126"/>
      <c r="VCA19" s="126"/>
      <c r="VCB19" s="126"/>
      <c r="VCC19" s="126"/>
      <c r="VCD19" s="126"/>
      <c r="VCE19" s="126"/>
      <c r="VCF19" s="126"/>
      <c r="VCG19" s="126"/>
      <c r="VCH19" s="126"/>
      <c r="VCI19" s="126"/>
      <c r="VCJ19" s="126"/>
      <c r="VCK19" s="126"/>
      <c r="VCL19" s="126"/>
      <c r="VCM19" s="126"/>
      <c r="VCN19" s="126"/>
      <c r="VCO19" s="126"/>
      <c r="VCP19" s="126"/>
      <c r="VCQ19" s="126"/>
      <c r="VCR19" s="126"/>
      <c r="VCS19" s="126"/>
      <c r="VCT19" s="126"/>
      <c r="VCU19" s="126"/>
      <c r="VCV19" s="126"/>
      <c r="VCW19" s="126"/>
      <c r="VCX19" s="126"/>
      <c r="VCY19" s="126"/>
      <c r="VCZ19" s="126"/>
      <c r="VDA19" s="126"/>
      <c r="VDB19" s="126"/>
      <c r="VDC19" s="126"/>
      <c r="VDD19" s="126"/>
      <c r="VDE19" s="126"/>
      <c r="VDF19" s="126"/>
      <c r="VDG19" s="126"/>
      <c r="VDH19" s="126"/>
      <c r="VDI19" s="126"/>
      <c r="VDJ19" s="126"/>
      <c r="VDK19" s="126"/>
      <c r="VDL19" s="126"/>
      <c r="VDM19" s="126"/>
      <c r="VDN19" s="126"/>
      <c r="VDO19" s="126"/>
      <c r="VDP19" s="126"/>
      <c r="VDQ19" s="126"/>
      <c r="VDR19" s="126"/>
      <c r="VDS19" s="126"/>
      <c r="VDT19" s="126"/>
      <c r="VDU19" s="126"/>
      <c r="VDV19" s="126"/>
      <c r="VDW19" s="126"/>
      <c r="VDX19" s="126"/>
      <c r="VDY19" s="126"/>
      <c r="VDZ19" s="126"/>
      <c r="VEA19" s="126"/>
      <c r="VEB19" s="126"/>
      <c r="VEC19" s="126"/>
      <c r="VED19" s="126"/>
      <c r="VEE19" s="126"/>
      <c r="VEF19" s="126"/>
      <c r="VEG19" s="126"/>
      <c r="VEH19" s="126"/>
      <c r="VEI19" s="126"/>
      <c r="VEJ19" s="126"/>
      <c r="VEK19" s="126"/>
      <c r="VEL19" s="126"/>
      <c r="VEM19" s="126"/>
      <c r="VEN19" s="126"/>
      <c r="VEO19" s="126"/>
      <c r="VEP19" s="126"/>
      <c r="VEQ19" s="126"/>
      <c r="VER19" s="126"/>
      <c r="VES19" s="126"/>
      <c r="VET19" s="126"/>
      <c r="VEU19" s="126"/>
      <c r="VEV19" s="126"/>
      <c r="VEW19" s="126"/>
      <c r="VEX19" s="126"/>
      <c r="VEY19" s="126"/>
      <c r="VEZ19" s="126"/>
      <c r="VFA19" s="126"/>
      <c r="VFB19" s="126"/>
      <c r="VFC19" s="126"/>
      <c r="VFD19" s="126"/>
      <c r="VFE19" s="126"/>
      <c r="VFF19" s="126"/>
      <c r="VFG19" s="126"/>
      <c r="VFH19" s="126"/>
      <c r="VFI19" s="126"/>
      <c r="VFJ19" s="126"/>
      <c r="VFK19" s="126"/>
      <c r="VFL19" s="126"/>
      <c r="VFM19" s="126"/>
      <c r="VFN19" s="126"/>
      <c r="VFO19" s="126"/>
      <c r="VFP19" s="126"/>
      <c r="VFQ19" s="126"/>
      <c r="VFR19" s="126"/>
      <c r="VFS19" s="126"/>
      <c r="VFT19" s="126"/>
      <c r="VFU19" s="126"/>
      <c r="VFV19" s="126"/>
      <c r="VFW19" s="126"/>
      <c r="VFX19" s="126"/>
      <c r="VFY19" s="126"/>
      <c r="VFZ19" s="126"/>
      <c r="VGA19" s="126"/>
      <c r="VGB19" s="126"/>
      <c r="VGC19" s="126"/>
      <c r="VGD19" s="126"/>
      <c r="VGE19" s="126"/>
      <c r="VGF19" s="126"/>
      <c r="VGG19" s="126"/>
      <c r="VGH19" s="126"/>
      <c r="VGI19" s="126"/>
      <c r="VGJ19" s="126"/>
      <c r="VGK19" s="126"/>
      <c r="VGL19" s="126"/>
      <c r="VGM19" s="126"/>
      <c r="VGN19" s="126"/>
      <c r="VGO19" s="126"/>
      <c r="VGP19" s="126"/>
      <c r="VGQ19" s="126"/>
      <c r="VGR19" s="126"/>
      <c r="VGS19" s="126"/>
      <c r="VGT19" s="126"/>
      <c r="VGU19" s="126"/>
      <c r="VGV19" s="126"/>
      <c r="VGW19" s="126"/>
      <c r="VGX19" s="126"/>
      <c r="VGY19" s="126"/>
      <c r="VGZ19" s="126"/>
      <c r="VHA19" s="126"/>
      <c r="VHB19" s="126"/>
      <c r="VHC19" s="126"/>
      <c r="VHD19" s="126"/>
      <c r="VHE19" s="126"/>
      <c r="VHF19" s="126"/>
      <c r="VHG19" s="126"/>
      <c r="VHH19" s="126"/>
      <c r="VHI19" s="126"/>
      <c r="VHJ19" s="126"/>
      <c r="VHK19" s="126"/>
      <c r="VHL19" s="126"/>
      <c r="VHM19" s="126"/>
      <c r="VHN19" s="126"/>
      <c r="VHO19" s="126"/>
      <c r="VHP19" s="126"/>
      <c r="VHQ19" s="126"/>
      <c r="VHR19" s="126"/>
      <c r="VHS19" s="126"/>
      <c r="VHT19" s="126"/>
      <c r="VHU19" s="126"/>
      <c r="VHV19" s="126"/>
      <c r="VHW19" s="126"/>
      <c r="VHX19" s="126"/>
      <c r="VHY19" s="126"/>
      <c r="VHZ19" s="126"/>
      <c r="VIA19" s="126"/>
      <c r="VIB19" s="126"/>
      <c r="VIC19" s="126"/>
      <c r="VID19" s="126"/>
      <c r="VIE19" s="126"/>
      <c r="VIF19" s="126"/>
      <c r="VIG19" s="126"/>
      <c r="VIH19" s="126"/>
      <c r="VII19" s="126"/>
      <c r="VIJ19" s="126"/>
      <c r="VIK19" s="126"/>
      <c r="VIL19" s="126"/>
      <c r="VIM19" s="126"/>
      <c r="VIN19" s="126"/>
      <c r="VIO19" s="126"/>
      <c r="VIP19" s="126"/>
      <c r="VIQ19" s="126"/>
      <c r="VIR19" s="126"/>
      <c r="VIS19" s="126"/>
      <c r="VIT19" s="126"/>
      <c r="VIU19" s="126"/>
      <c r="VIV19" s="126"/>
      <c r="VIW19" s="126"/>
      <c r="VIX19" s="126"/>
      <c r="VIY19" s="126"/>
      <c r="VIZ19" s="126"/>
      <c r="VJA19" s="126"/>
      <c r="VJB19" s="126"/>
      <c r="VJC19" s="126"/>
      <c r="VJD19" s="126"/>
      <c r="VJE19" s="126"/>
      <c r="VJF19" s="126"/>
      <c r="VJG19" s="126"/>
      <c r="VJH19" s="126"/>
      <c r="VJI19" s="126"/>
      <c r="VJJ19" s="126"/>
      <c r="VJK19" s="126"/>
      <c r="VJL19" s="126"/>
      <c r="VJM19" s="126"/>
      <c r="VJN19" s="126"/>
      <c r="VJO19" s="126"/>
      <c r="VJP19" s="126"/>
      <c r="VJQ19" s="126"/>
      <c r="VJR19" s="126"/>
      <c r="VJS19" s="126"/>
      <c r="VJT19" s="126"/>
      <c r="VJU19" s="126"/>
      <c r="VJV19" s="126"/>
      <c r="VJW19" s="126"/>
      <c r="VJX19" s="126"/>
      <c r="VJY19" s="126"/>
      <c r="VJZ19" s="126"/>
      <c r="VKA19" s="126"/>
      <c r="VKB19" s="126"/>
      <c r="VKC19" s="126"/>
      <c r="VKD19" s="126"/>
      <c r="VKE19" s="126"/>
      <c r="VKF19" s="126"/>
      <c r="VKG19" s="126"/>
      <c r="VKH19" s="126"/>
      <c r="VKI19" s="126"/>
      <c r="VKJ19" s="126"/>
      <c r="VKK19" s="126"/>
      <c r="VKL19" s="126"/>
      <c r="VKM19" s="126"/>
      <c r="VKN19" s="126"/>
      <c r="VKO19" s="126"/>
      <c r="VKP19" s="126"/>
      <c r="VKQ19" s="126"/>
      <c r="VKR19" s="126"/>
      <c r="VKS19" s="126"/>
      <c r="VKT19" s="126"/>
      <c r="VKU19" s="126"/>
      <c r="VKV19" s="126"/>
      <c r="VKW19" s="126"/>
      <c r="VKX19" s="126"/>
      <c r="VKY19" s="126"/>
      <c r="VKZ19" s="126"/>
      <c r="VLA19" s="126"/>
      <c r="VLB19" s="126"/>
      <c r="VLC19" s="126"/>
      <c r="VLD19" s="126"/>
      <c r="VLE19" s="126"/>
      <c r="VLF19" s="126"/>
      <c r="VLG19" s="126"/>
      <c r="VLH19" s="126"/>
      <c r="VLI19" s="126"/>
      <c r="VLJ19" s="126"/>
      <c r="VLK19" s="126"/>
      <c r="VLL19" s="126"/>
      <c r="VLM19" s="126"/>
      <c r="VLN19" s="126"/>
      <c r="VLO19" s="126"/>
      <c r="VLP19" s="126"/>
      <c r="VLQ19" s="126"/>
      <c r="VLR19" s="126"/>
      <c r="VLS19" s="126"/>
      <c r="VLT19" s="126"/>
      <c r="VLU19" s="126"/>
      <c r="VLV19" s="126"/>
      <c r="VLW19" s="126"/>
      <c r="VLX19" s="126"/>
      <c r="VLY19" s="126"/>
      <c r="VLZ19" s="126"/>
      <c r="VMA19" s="126"/>
      <c r="VMB19" s="126"/>
      <c r="VMC19" s="126"/>
      <c r="VMD19" s="126"/>
      <c r="VME19" s="126"/>
      <c r="VMF19" s="126"/>
      <c r="VMG19" s="126"/>
      <c r="VMH19" s="126"/>
      <c r="VMI19" s="126"/>
      <c r="VMJ19" s="126"/>
      <c r="VMK19" s="126"/>
      <c r="VML19" s="126"/>
      <c r="VMM19" s="126"/>
      <c r="VMN19" s="126"/>
      <c r="VMO19" s="126"/>
      <c r="VMP19" s="126"/>
      <c r="VMQ19" s="126"/>
      <c r="VMR19" s="126"/>
      <c r="VMS19" s="126"/>
      <c r="VMT19" s="126"/>
      <c r="VMU19" s="126"/>
      <c r="VMV19" s="126"/>
      <c r="VMW19" s="126"/>
      <c r="VMX19" s="126"/>
      <c r="VMY19" s="126"/>
      <c r="VMZ19" s="126"/>
      <c r="VNA19" s="126"/>
      <c r="VNB19" s="126"/>
      <c r="VNC19" s="126"/>
      <c r="VND19" s="126"/>
      <c r="VNE19" s="126"/>
      <c r="VNF19" s="126"/>
      <c r="VNG19" s="126"/>
      <c r="VNH19" s="126"/>
      <c r="VNI19" s="126"/>
      <c r="VNJ19" s="126"/>
      <c r="VNK19" s="126"/>
      <c r="VNL19" s="126"/>
      <c r="VNM19" s="126"/>
      <c r="VNN19" s="126"/>
      <c r="VNO19" s="126"/>
      <c r="VNP19" s="126"/>
      <c r="VNQ19" s="126"/>
      <c r="VNR19" s="126"/>
      <c r="VNS19" s="126"/>
      <c r="VNT19" s="126"/>
      <c r="VNU19" s="126"/>
      <c r="VNV19" s="126"/>
      <c r="VNW19" s="126"/>
      <c r="VNX19" s="126"/>
      <c r="VNY19" s="126"/>
      <c r="VNZ19" s="126"/>
      <c r="VOA19" s="126"/>
      <c r="VOB19" s="126"/>
      <c r="VOC19" s="126"/>
      <c r="VOD19" s="126"/>
      <c r="VOE19" s="126"/>
      <c r="VOF19" s="126"/>
      <c r="VOG19" s="126"/>
      <c r="VOH19" s="126"/>
      <c r="VOI19" s="126"/>
      <c r="VOJ19" s="126"/>
      <c r="VOK19" s="126"/>
      <c r="VOL19" s="126"/>
      <c r="VOM19" s="126"/>
      <c r="VON19" s="126"/>
      <c r="VOO19" s="126"/>
      <c r="VOP19" s="126"/>
      <c r="VOQ19" s="126"/>
      <c r="VOR19" s="126"/>
      <c r="VOS19" s="126"/>
      <c r="VOT19" s="126"/>
      <c r="VOU19" s="126"/>
      <c r="VOV19" s="126"/>
      <c r="VOW19" s="126"/>
      <c r="VOX19" s="126"/>
      <c r="VOY19" s="126"/>
      <c r="VOZ19" s="126"/>
      <c r="VPA19" s="126"/>
      <c r="VPB19" s="126"/>
      <c r="VPC19" s="126"/>
      <c r="VPD19" s="126"/>
      <c r="VPE19" s="126"/>
      <c r="VPF19" s="126"/>
      <c r="VPG19" s="126"/>
      <c r="VPH19" s="126"/>
      <c r="VPI19" s="126"/>
      <c r="VPJ19" s="126"/>
      <c r="VPK19" s="126"/>
      <c r="VPL19" s="126"/>
      <c r="VPM19" s="126"/>
      <c r="VPN19" s="126"/>
      <c r="VPO19" s="126"/>
      <c r="VPP19" s="126"/>
      <c r="VPQ19" s="126"/>
      <c r="VPR19" s="126"/>
      <c r="VPS19" s="126"/>
      <c r="VPT19" s="126"/>
      <c r="VPU19" s="126"/>
      <c r="VPV19" s="126"/>
      <c r="VPW19" s="126"/>
      <c r="VPX19" s="126"/>
      <c r="VPY19" s="126"/>
      <c r="VPZ19" s="126"/>
      <c r="VQA19" s="126"/>
      <c r="VQB19" s="126"/>
      <c r="VQC19" s="126"/>
      <c r="VQD19" s="126"/>
      <c r="VQE19" s="126"/>
      <c r="VQF19" s="126"/>
      <c r="VQG19" s="126"/>
      <c r="VQH19" s="126"/>
      <c r="VQI19" s="126"/>
      <c r="VQJ19" s="126"/>
      <c r="VQK19" s="126"/>
      <c r="VQL19" s="126"/>
      <c r="VQM19" s="126"/>
      <c r="VQN19" s="126"/>
      <c r="VQO19" s="126"/>
      <c r="VQP19" s="126"/>
      <c r="VQQ19" s="126"/>
      <c r="VQR19" s="126"/>
      <c r="VQS19" s="126"/>
      <c r="VQT19" s="126"/>
      <c r="VQU19" s="126"/>
      <c r="VQV19" s="126"/>
      <c r="VQW19" s="126"/>
      <c r="VQX19" s="126"/>
      <c r="VQY19" s="126"/>
      <c r="VQZ19" s="126"/>
      <c r="VRA19" s="126"/>
      <c r="VRB19" s="126"/>
      <c r="VRC19" s="126"/>
      <c r="VRD19" s="126"/>
      <c r="VRE19" s="126"/>
      <c r="VRF19" s="126"/>
      <c r="VRG19" s="126"/>
      <c r="VRH19" s="126"/>
      <c r="VRI19" s="126"/>
      <c r="VRJ19" s="126"/>
      <c r="VRK19" s="126"/>
      <c r="VRL19" s="126"/>
      <c r="VRM19" s="126"/>
      <c r="VRN19" s="126"/>
      <c r="VRO19" s="126"/>
      <c r="VRP19" s="126"/>
      <c r="VRQ19" s="126"/>
      <c r="VRR19" s="126"/>
      <c r="VRS19" s="126"/>
      <c r="VRT19" s="126"/>
      <c r="VRU19" s="126"/>
      <c r="VRV19" s="126"/>
      <c r="VRW19" s="126"/>
      <c r="VRX19" s="126"/>
      <c r="VRY19" s="126"/>
      <c r="VRZ19" s="126"/>
      <c r="VSA19" s="126"/>
      <c r="VSB19" s="126"/>
      <c r="VSC19" s="126"/>
      <c r="VSD19" s="126"/>
      <c r="VSE19" s="126"/>
      <c r="VSF19" s="126"/>
      <c r="VSG19" s="126"/>
      <c r="VSH19" s="126"/>
      <c r="VSI19" s="126"/>
      <c r="VSJ19" s="126"/>
      <c r="VSK19" s="126"/>
      <c r="VSL19" s="126"/>
      <c r="VSM19" s="126"/>
      <c r="VSN19" s="126"/>
      <c r="VSO19" s="126"/>
      <c r="VSP19" s="126"/>
      <c r="VSQ19" s="126"/>
      <c r="VSR19" s="126"/>
      <c r="VSS19" s="126"/>
      <c r="VST19" s="126"/>
      <c r="VSU19" s="126"/>
      <c r="VSV19" s="126"/>
      <c r="VSW19" s="126"/>
      <c r="VSX19" s="126"/>
      <c r="VSY19" s="126"/>
      <c r="VSZ19" s="126"/>
      <c r="VTA19" s="126"/>
      <c r="VTB19" s="126"/>
      <c r="VTC19" s="126"/>
      <c r="VTD19" s="126"/>
      <c r="VTE19" s="126"/>
      <c r="VTF19" s="126"/>
      <c r="VTG19" s="126"/>
      <c r="VTH19" s="126"/>
      <c r="VTI19" s="126"/>
      <c r="VTJ19" s="126"/>
      <c r="VTK19" s="126"/>
      <c r="VTL19" s="126"/>
      <c r="VTM19" s="126"/>
      <c r="VTN19" s="126"/>
      <c r="VTO19" s="126"/>
      <c r="VTP19" s="126"/>
      <c r="VTQ19" s="126"/>
      <c r="VTR19" s="126"/>
      <c r="VTS19" s="126"/>
      <c r="VTT19" s="126"/>
      <c r="VTU19" s="126"/>
      <c r="VTV19" s="126"/>
      <c r="VTW19" s="126"/>
      <c r="VTX19" s="126"/>
      <c r="VTY19" s="126"/>
      <c r="VTZ19" s="126"/>
      <c r="VUA19" s="126"/>
      <c r="VUB19" s="126"/>
      <c r="VUC19" s="126"/>
      <c r="VUD19" s="126"/>
      <c r="VUE19" s="126"/>
      <c r="VUF19" s="126"/>
      <c r="VUG19" s="126"/>
      <c r="VUH19" s="126"/>
      <c r="VUI19" s="126"/>
      <c r="VUJ19" s="126"/>
      <c r="VUK19" s="126"/>
      <c r="VUL19" s="126"/>
      <c r="VUM19" s="126"/>
      <c r="VUN19" s="126"/>
      <c r="VUO19" s="126"/>
      <c r="VUP19" s="126"/>
      <c r="VUQ19" s="126"/>
      <c r="VUR19" s="126"/>
      <c r="VUS19" s="126"/>
      <c r="VUT19" s="126"/>
      <c r="VUU19" s="126"/>
      <c r="VUV19" s="126"/>
      <c r="VUW19" s="126"/>
      <c r="VUX19" s="126"/>
      <c r="VUY19" s="126"/>
      <c r="VUZ19" s="126"/>
      <c r="VVA19" s="126"/>
      <c r="VVB19" s="126"/>
      <c r="VVC19" s="126"/>
      <c r="VVD19" s="126"/>
      <c r="VVE19" s="126"/>
      <c r="VVF19" s="126"/>
      <c r="VVG19" s="126"/>
      <c r="VVH19" s="126"/>
      <c r="VVI19" s="126"/>
      <c r="VVJ19" s="126"/>
      <c r="VVK19" s="126"/>
      <c r="VVL19" s="126"/>
      <c r="VVM19" s="126"/>
      <c r="VVN19" s="126"/>
      <c r="VVO19" s="126"/>
      <c r="VVP19" s="126"/>
      <c r="VVQ19" s="126"/>
      <c r="VVR19" s="126"/>
      <c r="VVS19" s="126"/>
      <c r="VVT19" s="126"/>
      <c r="VVU19" s="126"/>
      <c r="VVV19" s="126"/>
      <c r="VVW19" s="126"/>
      <c r="VVX19" s="126"/>
      <c r="VVY19" s="126"/>
      <c r="VVZ19" s="126"/>
      <c r="VWA19" s="126"/>
      <c r="VWB19" s="126"/>
      <c r="VWC19" s="126"/>
      <c r="VWD19" s="126"/>
      <c r="VWE19" s="126"/>
      <c r="VWF19" s="126"/>
      <c r="VWG19" s="126"/>
      <c r="VWH19" s="126"/>
      <c r="VWI19" s="126"/>
      <c r="VWJ19" s="126"/>
      <c r="VWK19" s="126"/>
      <c r="VWL19" s="126"/>
      <c r="VWM19" s="126"/>
      <c r="VWN19" s="126"/>
      <c r="VWO19" s="126"/>
      <c r="VWP19" s="126"/>
      <c r="VWQ19" s="126"/>
      <c r="VWR19" s="126"/>
      <c r="VWS19" s="126"/>
      <c r="VWT19" s="126"/>
      <c r="VWU19" s="126"/>
      <c r="VWV19" s="126"/>
      <c r="VWW19" s="126"/>
      <c r="VWX19" s="126"/>
      <c r="VWY19" s="126"/>
      <c r="VWZ19" s="126"/>
      <c r="VXA19" s="126"/>
      <c r="VXB19" s="126"/>
      <c r="VXC19" s="126"/>
      <c r="VXD19" s="126"/>
      <c r="VXE19" s="126"/>
      <c r="VXF19" s="126"/>
      <c r="VXG19" s="126"/>
      <c r="VXH19" s="126"/>
      <c r="VXI19" s="126"/>
      <c r="VXJ19" s="126"/>
      <c r="VXK19" s="126"/>
      <c r="VXL19" s="126"/>
      <c r="VXM19" s="126"/>
      <c r="VXN19" s="126"/>
      <c r="VXO19" s="126"/>
      <c r="VXP19" s="126"/>
      <c r="VXQ19" s="126"/>
      <c r="VXR19" s="126"/>
      <c r="VXS19" s="126"/>
      <c r="VXT19" s="126"/>
      <c r="VXU19" s="126"/>
      <c r="VXV19" s="126"/>
      <c r="VXW19" s="126"/>
      <c r="VXX19" s="126"/>
      <c r="VXY19" s="126"/>
      <c r="VXZ19" s="126"/>
      <c r="VYA19" s="126"/>
      <c r="VYB19" s="126"/>
      <c r="VYC19" s="126"/>
      <c r="VYD19" s="126"/>
      <c r="VYE19" s="126"/>
      <c r="VYF19" s="126"/>
      <c r="VYG19" s="126"/>
      <c r="VYH19" s="126"/>
      <c r="VYI19" s="126"/>
      <c r="VYJ19" s="126"/>
      <c r="VYK19" s="126"/>
      <c r="VYL19" s="126"/>
      <c r="VYM19" s="126"/>
      <c r="VYN19" s="126"/>
      <c r="VYO19" s="126"/>
      <c r="VYP19" s="126"/>
      <c r="VYQ19" s="126"/>
      <c r="VYR19" s="126"/>
      <c r="VYS19" s="126"/>
      <c r="VYT19" s="126"/>
      <c r="VYU19" s="126"/>
      <c r="VYV19" s="126"/>
      <c r="VYW19" s="126"/>
      <c r="VYX19" s="126"/>
      <c r="VYY19" s="126"/>
      <c r="VYZ19" s="126"/>
      <c r="VZA19" s="126"/>
      <c r="VZB19" s="126"/>
      <c r="VZC19" s="126"/>
      <c r="VZD19" s="126"/>
      <c r="VZE19" s="126"/>
      <c r="VZF19" s="126"/>
      <c r="VZG19" s="126"/>
      <c r="VZH19" s="126"/>
      <c r="VZI19" s="126"/>
      <c r="VZJ19" s="126"/>
      <c r="VZK19" s="126"/>
      <c r="VZL19" s="126"/>
      <c r="VZM19" s="126"/>
      <c r="VZN19" s="126"/>
      <c r="VZO19" s="126"/>
      <c r="VZP19" s="126"/>
      <c r="VZQ19" s="126"/>
      <c r="VZR19" s="126"/>
      <c r="VZS19" s="126"/>
      <c r="VZT19" s="126"/>
      <c r="VZU19" s="126"/>
      <c r="VZV19" s="126"/>
      <c r="VZW19" s="126"/>
      <c r="VZX19" s="126"/>
      <c r="VZY19" s="126"/>
      <c r="VZZ19" s="126"/>
      <c r="WAA19" s="126"/>
      <c r="WAB19" s="126"/>
      <c r="WAC19" s="126"/>
      <c r="WAD19" s="126"/>
      <c r="WAE19" s="126"/>
      <c r="WAF19" s="126"/>
      <c r="WAG19" s="126"/>
      <c r="WAH19" s="126"/>
      <c r="WAI19" s="126"/>
      <c r="WAJ19" s="126"/>
      <c r="WAK19" s="126"/>
      <c r="WAL19" s="126"/>
      <c r="WAM19" s="126"/>
      <c r="WAN19" s="126"/>
      <c r="WAO19" s="126"/>
      <c r="WAP19" s="126"/>
      <c r="WAQ19" s="126"/>
      <c r="WAR19" s="126"/>
      <c r="WAS19" s="126"/>
      <c r="WAT19" s="126"/>
      <c r="WAU19" s="126"/>
      <c r="WAV19" s="126"/>
      <c r="WAW19" s="126"/>
      <c r="WAX19" s="126"/>
      <c r="WAY19" s="126"/>
      <c r="WAZ19" s="126"/>
      <c r="WBA19" s="126"/>
      <c r="WBB19" s="126"/>
      <c r="WBC19" s="126"/>
      <c r="WBD19" s="126"/>
      <c r="WBE19" s="126"/>
      <c r="WBF19" s="126"/>
      <c r="WBG19" s="126"/>
      <c r="WBH19" s="126"/>
      <c r="WBI19" s="126"/>
      <c r="WBJ19" s="126"/>
      <c r="WBK19" s="126"/>
      <c r="WBL19" s="126"/>
      <c r="WBM19" s="126"/>
      <c r="WBN19" s="126"/>
      <c r="WBO19" s="126"/>
      <c r="WBP19" s="126"/>
      <c r="WBQ19" s="126"/>
      <c r="WBR19" s="126"/>
      <c r="WBS19" s="126"/>
      <c r="WBT19" s="126"/>
      <c r="WBU19" s="126"/>
      <c r="WBV19" s="126"/>
      <c r="WBW19" s="126"/>
      <c r="WBX19" s="126"/>
      <c r="WBY19" s="126"/>
      <c r="WBZ19" s="126"/>
      <c r="WCA19" s="126"/>
      <c r="WCB19" s="126"/>
      <c r="WCC19" s="126"/>
      <c r="WCD19" s="126"/>
      <c r="WCE19" s="126"/>
      <c r="WCF19" s="126"/>
      <c r="WCG19" s="126"/>
      <c r="WCH19" s="126"/>
      <c r="WCI19" s="126"/>
      <c r="WCJ19" s="126"/>
      <c r="WCK19" s="126"/>
      <c r="WCL19" s="126"/>
      <c r="WCM19" s="126"/>
      <c r="WCN19" s="126"/>
      <c r="WCO19" s="126"/>
      <c r="WCP19" s="126"/>
      <c r="WCQ19" s="126"/>
      <c r="WCR19" s="126"/>
      <c r="WCS19" s="126"/>
      <c r="WCT19" s="126"/>
      <c r="WCU19" s="126"/>
      <c r="WCV19" s="126"/>
      <c r="WCW19" s="126"/>
      <c r="WCX19" s="126"/>
      <c r="WCY19" s="126"/>
      <c r="WCZ19" s="126"/>
      <c r="WDA19" s="126"/>
      <c r="WDB19" s="126"/>
      <c r="WDC19" s="126"/>
      <c r="WDD19" s="126"/>
      <c r="WDE19" s="126"/>
      <c r="WDF19" s="126"/>
      <c r="WDG19" s="126"/>
      <c r="WDH19" s="126"/>
      <c r="WDI19" s="126"/>
      <c r="WDJ19" s="126"/>
      <c r="WDK19" s="126"/>
      <c r="WDL19" s="126"/>
      <c r="WDM19" s="126"/>
      <c r="WDN19" s="126"/>
      <c r="WDO19" s="126"/>
      <c r="WDP19" s="126"/>
      <c r="WDQ19" s="126"/>
      <c r="WDR19" s="126"/>
      <c r="WDS19" s="126"/>
      <c r="WDT19" s="126"/>
      <c r="WDU19" s="126"/>
      <c r="WDV19" s="126"/>
      <c r="WDW19" s="126"/>
      <c r="WDX19" s="126"/>
      <c r="WDY19" s="126"/>
      <c r="WDZ19" s="126"/>
      <c r="WEA19" s="126"/>
      <c r="WEB19" s="126"/>
      <c r="WEC19" s="126"/>
      <c r="WED19" s="126"/>
      <c r="WEE19" s="126"/>
      <c r="WEF19" s="126"/>
      <c r="WEG19" s="126"/>
      <c r="WEH19" s="126"/>
      <c r="WEI19" s="126"/>
      <c r="WEJ19" s="126"/>
      <c r="WEK19" s="126"/>
      <c r="WEL19" s="126"/>
      <c r="WEM19" s="126"/>
      <c r="WEN19" s="126"/>
      <c r="WEO19" s="126"/>
      <c r="WEP19" s="126"/>
      <c r="WEQ19" s="126"/>
      <c r="WER19" s="126"/>
      <c r="WES19" s="126"/>
      <c r="WET19" s="126"/>
      <c r="WEU19" s="126"/>
      <c r="WEV19" s="126"/>
      <c r="WEW19" s="126"/>
      <c r="WEX19" s="126"/>
      <c r="WEY19" s="126"/>
      <c r="WEZ19" s="126"/>
      <c r="WFA19" s="126"/>
      <c r="WFB19" s="126"/>
      <c r="WFC19" s="126"/>
      <c r="WFD19" s="126"/>
      <c r="WFE19" s="126"/>
      <c r="WFF19" s="126"/>
      <c r="WFG19" s="126"/>
      <c r="WFH19" s="126"/>
      <c r="WFI19" s="126"/>
      <c r="WFJ19" s="126"/>
      <c r="WFK19" s="126"/>
      <c r="WFL19" s="126"/>
      <c r="WFM19" s="126"/>
      <c r="WFN19" s="126"/>
      <c r="WFO19" s="126"/>
      <c r="WFP19" s="126"/>
      <c r="WFQ19" s="126"/>
      <c r="WFR19" s="126"/>
      <c r="WFS19" s="126"/>
      <c r="WFT19" s="126"/>
      <c r="WFU19" s="126"/>
      <c r="WFV19" s="126"/>
      <c r="WFW19" s="126"/>
      <c r="WFX19" s="126"/>
      <c r="WFY19" s="126"/>
      <c r="WFZ19" s="126"/>
      <c r="WGA19" s="126"/>
      <c r="WGB19" s="126"/>
      <c r="WGC19" s="126"/>
      <c r="WGD19" s="126"/>
      <c r="WGE19" s="126"/>
      <c r="WGF19" s="126"/>
      <c r="WGG19" s="126"/>
      <c r="WGH19" s="126"/>
      <c r="WGI19" s="126"/>
      <c r="WGJ19" s="126"/>
      <c r="WGK19" s="126"/>
      <c r="WGL19" s="126"/>
      <c r="WGM19" s="126"/>
      <c r="WGN19" s="126"/>
      <c r="WGO19" s="126"/>
      <c r="WGP19" s="126"/>
      <c r="WGQ19" s="126"/>
      <c r="WGR19" s="126"/>
      <c r="WGS19" s="126"/>
      <c r="WGT19" s="126"/>
      <c r="WGU19" s="126"/>
      <c r="WGV19" s="126"/>
      <c r="WGW19" s="126"/>
      <c r="WGX19" s="126"/>
      <c r="WGY19" s="126"/>
      <c r="WGZ19" s="126"/>
      <c r="WHA19" s="126"/>
      <c r="WHB19" s="126"/>
      <c r="WHC19" s="126"/>
      <c r="WHD19" s="126"/>
      <c r="WHE19" s="126"/>
      <c r="WHF19" s="126"/>
      <c r="WHG19" s="126"/>
      <c r="WHH19" s="126"/>
      <c r="WHI19" s="126"/>
      <c r="WHJ19" s="126"/>
      <c r="WHK19" s="126"/>
      <c r="WHL19" s="126"/>
      <c r="WHM19" s="126"/>
      <c r="WHN19" s="126"/>
      <c r="WHO19" s="126"/>
      <c r="WHP19" s="126"/>
      <c r="WHQ19" s="126"/>
      <c r="WHR19" s="126"/>
      <c r="WHS19" s="126"/>
      <c r="WHT19" s="126"/>
      <c r="WHU19" s="126"/>
      <c r="WHV19" s="126"/>
      <c r="WHW19" s="126"/>
      <c r="WHX19" s="126"/>
      <c r="WHY19" s="126"/>
      <c r="WHZ19" s="126"/>
      <c r="WIA19" s="126"/>
      <c r="WIB19" s="126"/>
      <c r="WIC19" s="126"/>
      <c r="WID19" s="126"/>
      <c r="WIE19" s="126"/>
      <c r="WIF19" s="126"/>
      <c r="WIG19" s="126"/>
      <c r="WIH19" s="126"/>
      <c r="WII19" s="126"/>
      <c r="WIJ19" s="126"/>
      <c r="WIK19" s="126"/>
      <c r="WIL19" s="126"/>
      <c r="WIM19" s="126"/>
      <c r="WIN19" s="126"/>
      <c r="WIO19" s="126"/>
      <c r="WIP19" s="126"/>
      <c r="WIQ19" s="126"/>
      <c r="WIR19" s="126"/>
      <c r="WIS19" s="126"/>
      <c r="WIT19" s="126"/>
      <c r="WIU19" s="126"/>
      <c r="WIV19" s="126"/>
      <c r="WIW19" s="126"/>
      <c r="WIX19" s="126"/>
      <c r="WIY19" s="126"/>
      <c r="WIZ19" s="126"/>
      <c r="WJA19" s="126"/>
      <c r="WJB19" s="126"/>
      <c r="WJC19" s="126"/>
      <c r="WJD19" s="126"/>
      <c r="WJE19" s="126"/>
      <c r="WJF19" s="126"/>
      <c r="WJG19" s="126"/>
      <c r="WJH19" s="126"/>
      <c r="WJI19" s="126"/>
      <c r="WJJ19" s="126"/>
      <c r="WJK19" s="126"/>
      <c r="WJL19" s="126"/>
      <c r="WJM19" s="126"/>
      <c r="WJN19" s="126"/>
      <c r="WJO19" s="126"/>
      <c r="WJP19" s="126"/>
      <c r="WJQ19" s="126"/>
      <c r="WJR19" s="126"/>
      <c r="WJS19" s="126"/>
      <c r="WJT19" s="126"/>
      <c r="WJU19" s="126"/>
      <c r="WJV19" s="126"/>
      <c r="WJW19" s="126"/>
      <c r="WJX19" s="126"/>
      <c r="WJY19" s="126"/>
      <c r="WJZ19" s="126"/>
      <c r="WKA19" s="126"/>
      <c r="WKB19" s="126"/>
      <c r="WKC19" s="126"/>
      <c r="WKD19" s="126"/>
      <c r="WKE19" s="126"/>
      <c r="WKF19" s="126"/>
      <c r="WKG19" s="126"/>
      <c r="WKH19" s="126"/>
      <c r="WKI19" s="126"/>
      <c r="WKJ19" s="126"/>
      <c r="WKK19" s="126"/>
      <c r="WKL19" s="126"/>
      <c r="WKM19" s="126"/>
      <c r="WKN19" s="126"/>
      <c r="WKO19" s="126"/>
      <c r="WKP19" s="126"/>
      <c r="WKQ19" s="126"/>
      <c r="WKR19" s="126"/>
      <c r="WKS19" s="126"/>
      <c r="WKT19" s="126"/>
      <c r="WKU19" s="126"/>
      <c r="WKV19" s="126"/>
      <c r="WKW19" s="126"/>
      <c r="WKX19" s="126"/>
      <c r="WKY19" s="126"/>
      <c r="WKZ19" s="126"/>
      <c r="WLA19" s="126"/>
      <c r="WLB19" s="126"/>
      <c r="WLC19" s="126"/>
      <c r="WLD19" s="126"/>
      <c r="WLE19" s="126"/>
      <c r="WLF19" s="126"/>
      <c r="WLG19" s="126"/>
      <c r="WLH19" s="126"/>
      <c r="WLI19" s="126"/>
      <c r="WLJ19" s="126"/>
      <c r="WLK19" s="126"/>
      <c r="WLL19" s="126"/>
      <c r="WLM19" s="126"/>
      <c r="WLN19" s="126"/>
      <c r="WLO19" s="126"/>
      <c r="WLP19" s="126"/>
      <c r="WLQ19" s="126"/>
      <c r="WLR19" s="126"/>
      <c r="WLS19" s="126"/>
      <c r="WLT19" s="126"/>
      <c r="WLU19" s="126"/>
      <c r="WLV19" s="126"/>
      <c r="WLW19" s="126"/>
      <c r="WLX19" s="126"/>
      <c r="WLY19" s="126"/>
      <c r="WLZ19" s="126"/>
      <c r="WMA19" s="126"/>
      <c r="WMB19" s="126"/>
      <c r="WMC19" s="126"/>
      <c r="WMD19" s="126"/>
      <c r="WME19" s="126"/>
      <c r="WMF19" s="126"/>
      <c r="WMG19" s="126"/>
      <c r="WMH19" s="126"/>
      <c r="WMI19" s="126"/>
      <c r="WMJ19" s="126"/>
      <c r="WMK19" s="126"/>
      <c r="WML19" s="126"/>
      <c r="WMM19" s="126"/>
      <c r="WMN19" s="126"/>
      <c r="WMO19" s="126"/>
      <c r="WMP19" s="126"/>
      <c r="WMQ19" s="126"/>
      <c r="WMR19" s="126"/>
      <c r="WMS19" s="126"/>
      <c r="WMT19" s="126"/>
      <c r="WMU19" s="126"/>
      <c r="WMV19" s="126"/>
      <c r="WMW19" s="126"/>
      <c r="WMX19" s="126"/>
      <c r="WMY19" s="126"/>
      <c r="WMZ19" s="126"/>
      <c r="WNA19" s="126"/>
      <c r="WNB19" s="126"/>
      <c r="WNC19" s="126"/>
      <c r="WND19" s="126"/>
      <c r="WNE19" s="126"/>
      <c r="WNF19" s="126"/>
      <c r="WNG19" s="126"/>
      <c r="WNH19" s="126"/>
      <c r="WNI19" s="126"/>
      <c r="WNJ19" s="126"/>
      <c r="WNK19" s="126"/>
      <c r="WNL19" s="126"/>
      <c r="WNM19" s="126"/>
      <c r="WNN19" s="126"/>
      <c r="WNO19" s="126"/>
      <c r="WNP19" s="126"/>
      <c r="WNQ19" s="126"/>
      <c r="WNR19" s="126"/>
      <c r="WNS19" s="126"/>
      <c r="WNT19" s="126"/>
      <c r="WNU19" s="126"/>
      <c r="WNV19" s="126"/>
      <c r="WNW19" s="126"/>
      <c r="WNX19" s="126"/>
      <c r="WNY19" s="126"/>
      <c r="WNZ19" s="126"/>
      <c r="WOA19" s="126"/>
      <c r="WOB19" s="126"/>
      <c r="WOC19" s="126"/>
      <c r="WOD19" s="126"/>
      <c r="WOE19" s="126"/>
      <c r="WOF19" s="126"/>
      <c r="WOG19" s="126"/>
      <c r="WOH19" s="126"/>
      <c r="WOI19" s="126"/>
      <c r="WOJ19" s="126"/>
      <c r="WOK19" s="126"/>
      <c r="WOL19" s="126"/>
      <c r="WOM19" s="126"/>
      <c r="WON19" s="126"/>
      <c r="WOO19" s="126"/>
      <c r="WOP19" s="126"/>
      <c r="WOQ19" s="126"/>
      <c r="WOR19" s="126"/>
      <c r="WOS19" s="126"/>
      <c r="WOT19" s="126"/>
      <c r="WOU19" s="126"/>
      <c r="WOV19" s="126"/>
      <c r="WOW19" s="126"/>
      <c r="WOX19" s="126"/>
      <c r="WOY19" s="126"/>
      <c r="WOZ19" s="126"/>
      <c r="WPA19" s="126"/>
      <c r="WPB19" s="126"/>
      <c r="WPC19" s="126"/>
      <c r="WPD19" s="126"/>
      <c r="WPE19" s="126"/>
      <c r="WPF19" s="126"/>
      <c r="WPG19" s="126"/>
      <c r="WPH19" s="126"/>
      <c r="WPI19" s="126"/>
      <c r="WPJ19" s="126"/>
      <c r="WPK19" s="126"/>
      <c r="WPL19" s="126"/>
      <c r="WPM19" s="126"/>
      <c r="WPN19" s="126"/>
      <c r="WPO19" s="126"/>
      <c r="WPP19" s="126"/>
      <c r="WPQ19" s="126"/>
      <c r="WPR19" s="126"/>
      <c r="WPS19" s="126"/>
      <c r="WPT19" s="126"/>
      <c r="WPU19" s="126"/>
      <c r="WPV19" s="126"/>
      <c r="WPW19" s="126"/>
      <c r="WPX19" s="126"/>
      <c r="WPY19" s="126"/>
      <c r="WPZ19" s="126"/>
      <c r="WQA19" s="126"/>
      <c r="WQB19" s="126"/>
      <c r="WQC19" s="126"/>
      <c r="WQD19" s="126"/>
      <c r="WQE19" s="126"/>
      <c r="WQF19" s="126"/>
      <c r="WQG19" s="126"/>
      <c r="WQH19" s="126"/>
      <c r="WQI19" s="126"/>
      <c r="WQJ19" s="126"/>
      <c r="WQK19" s="126"/>
      <c r="WQL19" s="126"/>
      <c r="WQM19" s="126"/>
      <c r="WQN19" s="126"/>
      <c r="WQO19" s="126"/>
      <c r="WQP19" s="126"/>
      <c r="WQQ19" s="126"/>
      <c r="WQR19" s="126"/>
      <c r="WQS19" s="126"/>
      <c r="WQT19" s="126"/>
      <c r="WQU19" s="126"/>
      <c r="WQV19" s="126"/>
      <c r="WQW19" s="126"/>
      <c r="WQX19" s="126"/>
      <c r="WQY19" s="126"/>
      <c r="WQZ19" s="126"/>
      <c r="WRA19" s="126"/>
      <c r="WRB19" s="126"/>
      <c r="WRC19" s="126"/>
      <c r="WRD19" s="126"/>
      <c r="WRE19" s="126"/>
      <c r="WRF19" s="126"/>
      <c r="WRG19" s="126"/>
      <c r="WRH19" s="126"/>
      <c r="WRI19" s="126"/>
      <c r="WRJ19" s="126"/>
      <c r="WRK19" s="126"/>
      <c r="WRL19" s="126"/>
      <c r="WRM19" s="126"/>
      <c r="WRN19" s="126"/>
      <c r="WRO19" s="126"/>
      <c r="WRP19" s="126"/>
      <c r="WRQ19" s="126"/>
      <c r="WRR19" s="126"/>
      <c r="WRS19" s="126"/>
      <c r="WRT19" s="126"/>
      <c r="WRU19" s="126"/>
      <c r="WRV19" s="126"/>
      <c r="WRW19" s="126"/>
      <c r="WRX19" s="126"/>
      <c r="WRY19" s="126"/>
      <c r="WRZ19" s="126"/>
      <c r="WSA19" s="126"/>
      <c r="WSB19" s="126"/>
      <c r="WSC19" s="126"/>
      <c r="WSD19" s="126"/>
      <c r="WSE19" s="126"/>
      <c r="WSF19" s="126"/>
      <c r="WSG19" s="126"/>
      <c r="WSH19" s="126"/>
      <c r="WSI19" s="126"/>
      <c r="WSJ19" s="126"/>
      <c r="WSK19" s="126"/>
      <c r="WSL19" s="126"/>
      <c r="WSM19" s="126"/>
      <c r="WSN19" s="126"/>
      <c r="WSO19" s="126"/>
      <c r="WSP19" s="126"/>
      <c r="WSQ19" s="126"/>
      <c r="WSR19" s="126"/>
      <c r="WSS19" s="126"/>
      <c r="WST19" s="126"/>
      <c r="WSU19" s="126"/>
      <c r="WSV19" s="126"/>
      <c r="WSW19" s="126"/>
      <c r="WSX19" s="126"/>
      <c r="WSY19" s="126"/>
      <c r="WSZ19" s="126"/>
      <c r="WTA19" s="126"/>
      <c r="WTB19" s="126"/>
      <c r="WTC19" s="126"/>
      <c r="WTD19" s="126"/>
      <c r="WTE19" s="126"/>
      <c r="WTF19" s="126"/>
      <c r="WTG19" s="126"/>
      <c r="WTH19" s="126"/>
      <c r="WTI19" s="126"/>
      <c r="WTJ19" s="126"/>
      <c r="WTK19" s="126"/>
      <c r="WTL19" s="126"/>
      <c r="WTM19" s="126"/>
      <c r="WTN19" s="126"/>
      <c r="WTO19" s="126"/>
      <c r="WTP19" s="126"/>
      <c r="WTQ19" s="126"/>
      <c r="WTR19" s="126"/>
      <c r="WTS19" s="126"/>
      <c r="WTT19" s="126"/>
      <c r="WTU19" s="126"/>
      <c r="WTV19" s="126"/>
      <c r="WTW19" s="126"/>
      <c r="WTX19" s="126"/>
      <c r="WTY19" s="126"/>
      <c r="WTZ19" s="126"/>
      <c r="WUA19" s="126"/>
      <c r="WUB19" s="126"/>
      <c r="WUC19" s="126"/>
      <c r="WUD19" s="126"/>
      <c r="WUE19" s="126"/>
      <c r="WUF19" s="126"/>
      <c r="WUG19" s="126"/>
      <c r="WUH19" s="126"/>
      <c r="WUI19" s="126"/>
      <c r="WUJ19" s="126"/>
      <c r="WUK19" s="126"/>
      <c r="WUL19" s="126"/>
      <c r="WUM19" s="126"/>
      <c r="WUN19" s="126"/>
      <c r="WUO19" s="126"/>
      <c r="WUP19" s="126"/>
      <c r="WUQ19" s="126"/>
      <c r="WUR19" s="126"/>
      <c r="WUS19" s="126"/>
      <c r="WUT19" s="126"/>
      <c r="WUU19" s="126"/>
      <c r="WUV19" s="126"/>
      <c r="WUW19" s="126"/>
      <c r="WUX19" s="126"/>
      <c r="WUY19" s="126"/>
      <c r="WUZ19" s="126"/>
      <c r="WVA19" s="126"/>
      <c r="WVB19" s="126"/>
    </row>
    <row r="20" spans="1:16122">
      <c r="A20" s="381"/>
      <c r="C20" s="126" t="s">
        <v>142</v>
      </c>
      <c r="I20" s="127"/>
      <c r="K20" s="385">
        <v>1</v>
      </c>
    </row>
    <row r="21" spans="1:16122">
      <c r="A21" s="381"/>
      <c r="B21" s="386"/>
      <c r="C21" s="126" t="s">
        <v>143</v>
      </c>
      <c r="I21" s="127"/>
      <c r="K21" s="385">
        <v>1</v>
      </c>
    </row>
    <row r="22" spans="1:16122">
      <c r="A22" s="381"/>
      <c r="B22" s="386"/>
      <c r="I22" s="127"/>
      <c r="K22" s="385"/>
    </row>
    <row r="23" spans="1:16122">
      <c r="A23" s="381"/>
      <c r="C23" s="126" t="s">
        <v>144</v>
      </c>
      <c r="I23" s="127"/>
      <c r="K23" s="385"/>
    </row>
    <row r="24" spans="1:16122">
      <c r="A24" s="381"/>
      <c r="C24" s="126" t="s">
        <v>145</v>
      </c>
      <c r="I24" s="127"/>
      <c r="K24" s="385">
        <v>4</v>
      </c>
    </row>
    <row r="25" spans="1:16122">
      <c r="A25" s="381"/>
      <c r="C25" s="126" t="s">
        <v>146</v>
      </c>
      <c r="I25" s="127"/>
      <c r="K25" s="385">
        <v>2</v>
      </c>
    </row>
    <row r="26" spans="1:16122">
      <c r="A26" s="381"/>
      <c r="C26" s="126" t="s">
        <v>147</v>
      </c>
      <c r="I26" s="127"/>
      <c r="K26" s="385">
        <v>3</v>
      </c>
    </row>
    <row r="27" spans="1:16122">
      <c r="A27" s="381"/>
      <c r="I27" s="127"/>
      <c r="K27" s="385"/>
    </row>
    <row r="28" spans="1:16122" s="125" customFormat="1" ht="15">
      <c r="A28" s="381"/>
      <c r="B28" s="126"/>
      <c r="C28" s="126"/>
      <c r="D28" s="126"/>
      <c r="E28" s="388" t="s">
        <v>148</v>
      </c>
      <c r="F28" s="126"/>
      <c r="G28" s="126"/>
      <c r="H28" s="126"/>
      <c r="I28" s="127"/>
      <c r="J28" s="126"/>
      <c r="K28" s="389">
        <f>SUM(K10:K26)</f>
        <v>70.102000000000004</v>
      </c>
      <c r="L28" s="126"/>
      <c r="M28" s="126"/>
      <c r="N28" s="126"/>
      <c r="O28" s="126"/>
      <c r="P28" s="126"/>
      <c r="Q28" s="126"/>
      <c r="R28" s="126"/>
      <c r="S28" s="126"/>
      <c r="T28" s="126"/>
      <c r="U28" s="126"/>
      <c r="V28" s="126"/>
      <c r="W28" s="126"/>
      <c r="X28" s="126"/>
      <c r="Y28" s="126"/>
      <c r="Z28" s="126"/>
      <c r="AA28" s="126"/>
      <c r="AB28" s="126"/>
      <c r="AC28" s="126"/>
      <c r="AD28" s="126"/>
      <c r="AE28" s="126"/>
      <c r="AF28" s="126"/>
      <c r="AG28" s="126"/>
      <c r="AH28" s="126"/>
      <c r="AI28" s="126"/>
      <c r="AJ28" s="126"/>
      <c r="AK28" s="126"/>
      <c r="AL28" s="126"/>
      <c r="AM28" s="126"/>
      <c r="AN28" s="126"/>
      <c r="AO28" s="126"/>
      <c r="AP28" s="126"/>
      <c r="AQ28" s="126"/>
      <c r="AR28" s="126"/>
      <c r="AS28" s="126"/>
      <c r="AT28" s="126"/>
      <c r="AU28" s="126"/>
      <c r="AV28" s="126"/>
      <c r="AW28" s="126"/>
      <c r="AX28" s="126"/>
      <c r="AY28" s="126"/>
      <c r="AZ28" s="126"/>
      <c r="BA28" s="126"/>
      <c r="BB28" s="126"/>
      <c r="BC28" s="126"/>
      <c r="BD28" s="126"/>
      <c r="BE28" s="126"/>
      <c r="BF28" s="126"/>
      <c r="BG28" s="126"/>
      <c r="BH28" s="126"/>
      <c r="BI28" s="126"/>
      <c r="BJ28" s="126"/>
      <c r="BK28" s="126"/>
      <c r="BL28" s="126"/>
      <c r="BM28" s="126"/>
      <c r="BN28" s="126"/>
      <c r="BO28" s="126"/>
      <c r="BP28" s="126"/>
      <c r="BQ28" s="126"/>
      <c r="BR28" s="126"/>
      <c r="BS28" s="126"/>
      <c r="BT28" s="126"/>
      <c r="BU28" s="126"/>
      <c r="BV28" s="126"/>
      <c r="BW28" s="126"/>
      <c r="BX28" s="126"/>
      <c r="BY28" s="126"/>
      <c r="BZ28" s="126"/>
      <c r="CA28" s="126"/>
      <c r="CB28" s="126"/>
      <c r="CC28" s="126"/>
      <c r="CD28" s="126"/>
      <c r="CE28" s="126"/>
      <c r="CF28" s="126"/>
      <c r="CG28" s="126"/>
      <c r="CH28" s="126"/>
      <c r="CI28" s="126"/>
      <c r="CJ28" s="126"/>
      <c r="CK28" s="126"/>
      <c r="CL28" s="126"/>
      <c r="CM28" s="126"/>
      <c r="CN28" s="126"/>
      <c r="CO28" s="126"/>
      <c r="CP28" s="126"/>
      <c r="CQ28" s="126"/>
      <c r="CR28" s="126"/>
      <c r="CS28" s="126"/>
      <c r="CT28" s="126"/>
      <c r="CU28" s="126"/>
      <c r="CV28" s="126"/>
      <c r="CW28" s="126"/>
      <c r="CX28" s="126"/>
      <c r="CY28" s="126"/>
      <c r="CZ28" s="126"/>
      <c r="DA28" s="126"/>
      <c r="DB28" s="126"/>
      <c r="DC28" s="126"/>
      <c r="DD28" s="126"/>
      <c r="DE28" s="126"/>
      <c r="DF28" s="126"/>
      <c r="DG28" s="126"/>
      <c r="DH28" s="126"/>
      <c r="DI28" s="126"/>
      <c r="DJ28" s="126"/>
      <c r="DK28" s="126"/>
      <c r="DL28" s="126"/>
      <c r="DM28" s="126"/>
      <c r="DN28" s="126"/>
      <c r="DO28" s="126"/>
      <c r="DP28" s="126"/>
      <c r="DQ28" s="126"/>
      <c r="DR28" s="126"/>
      <c r="DS28" s="126"/>
      <c r="DT28" s="126"/>
      <c r="DU28" s="126"/>
      <c r="DV28" s="126"/>
      <c r="DW28" s="126"/>
      <c r="DX28" s="126"/>
      <c r="DY28" s="126"/>
      <c r="DZ28" s="126"/>
      <c r="EA28" s="126"/>
      <c r="EB28" s="126"/>
      <c r="EC28" s="126"/>
      <c r="ED28" s="126"/>
      <c r="EE28" s="126"/>
      <c r="EF28" s="126"/>
      <c r="EG28" s="126"/>
      <c r="EH28" s="126"/>
      <c r="EI28" s="126"/>
      <c r="EJ28" s="126"/>
      <c r="EK28" s="126"/>
      <c r="EL28" s="126"/>
      <c r="EM28" s="126"/>
      <c r="EN28" s="126"/>
      <c r="EO28" s="126"/>
      <c r="EP28" s="126"/>
      <c r="EQ28" s="126"/>
      <c r="ER28" s="126"/>
      <c r="ES28" s="126"/>
      <c r="ET28" s="126"/>
      <c r="EU28" s="126"/>
      <c r="EV28" s="126"/>
      <c r="EW28" s="126"/>
      <c r="EX28" s="126"/>
      <c r="EY28" s="126"/>
      <c r="EZ28" s="126"/>
      <c r="FA28" s="126"/>
      <c r="FB28" s="126"/>
      <c r="FC28" s="126"/>
      <c r="FD28" s="126"/>
      <c r="FE28" s="126"/>
      <c r="FF28" s="126"/>
      <c r="FG28" s="126"/>
      <c r="FH28" s="126"/>
      <c r="FI28" s="126"/>
      <c r="FJ28" s="126"/>
      <c r="FK28" s="126"/>
      <c r="FL28" s="126"/>
      <c r="FM28" s="126"/>
      <c r="FN28" s="126"/>
      <c r="FO28" s="126"/>
      <c r="FP28" s="126"/>
      <c r="FQ28" s="126"/>
      <c r="FR28" s="126"/>
      <c r="FS28" s="126"/>
      <c r="FT28" s="126"/>
      <c r="FU28" s="126"/>
      <c r="FV28" s="126"/>
      <c r="FW28" s="126"/>
      <c r="FX28" s="126"/>
      <c r="FY28" s="126"/>
      <c r="FZ28" s="126"/>
      <c r="GA28" s="126"/>
      <c r="GB28" s="126"/>
      <c r="GC28" s="126"/>
      <c r="GD28" s="126"/>
      <c r="GE28" s="126"/>
      <c r="GF28" s="126"/>
      <c r="GG28" s="126"/>
      <c r="GH28" s="126"/>
      <c r="GI28" s="126"/>
      <c r="GJ28" s="126"/>
      <c r="GK28" s="126"/>
      <c r="GL28" s="126"/>
      <c r="GM28" s="126"/>
      <c r="GN28" s="126"/>
      <c r="GO28" s="126"/>
      <c r="GP28" s="126"/>
      <c r="GQ28" s="126"/>
      <c r="GR28" s="126"/>
      <c r="GS28" s="126"/>
      <c r="GT28" s="126"/>
      <c r="GU28" s="126"/>
      <c r="GV28" s="126"/>
      <c r="GW28" s="126"/>
      <c r="GX28" s="126"/>
      <c r="GY28" s="126"/>
      <c r="GZ28" s="126"/>
      <c r="HA28" s="126"/>
      <c r="HB28" s="126"/>
      <c r="HC28" s="126"/>
      <c r="HD28" s="126"/>
      <c r="HE28" s="126"/>
      <c r="HF28" s="126"/>
      <c r="HG28" s="126"/>
      <c r="HH28" s="126"/>
      <c r="HI28" s="126"/>
      <c r="HJ28" s="126"/>
      <c r="HK28" s="126"/>
      <c r="HL28" s="126"/>
      <c r="HM28" s="126"/>
      <c r="HN28" s="126"/>
      <c r="HO28" s="126"/>
      <c r="HP28" s="126"/>
      <c r="HQ28" s="126"/>
      <c r="HR28" s="126"/>
      <c r="HS28" s="126"/>
      <c r="HT28" s="126"/>
      <c r="HU28" s="126"/>
      <c r="HV28" s="126"/>
      <c r="HW28" s="126"/>
      <c r="HX28" s="126"/>
      <c r="HY28" s="126"/>
      <c r="HZ28" s="126"/>
      <c r="IA28" s="126"/>
      <c r="IB28" s="126"/>
      <c r="IC28" s="126"/>
      <c r="ID28" s="126"/>
      <c r="IE28" s="126"/>
      <c r="IF28" s="126"/>
      <c r="IG28" s="126"/>
      <c r="IH28" s="126"/>
      <c r="II28" s="126"/>
      <c r="IJ28" s="126"/>
      <c r="IK28" s="126"/>
      <c r="IL28" s="126"/>
      <c r="IM28" s="126"/>
      <c r="IN28" s="126"/>
      <c r="IO28" s="126"/>
      <c r="IP28" s="126"/>
      <c r="IQ28" s="126"/>
      <c r="IR28" s="126"/>
      <c r="IS28" s="126"/>
      <c r="IT28" s="126"/>
      <c r="IU28" s="126"/>
      <c r="IV28" s="126"/>
      <c r="IW28" s="126"/>
      <c r="IX28" s="126"/>
      <c r="IY28" s="126"/>
      <c r="IZ28" s="126"/>
      <c r="JA28" s="126"/>
      <c r="JB28" s="126"/>
      <c r="JC28" s="126"/>
      <c r="JD28" s="126"/>
      <c r="JE28" s="126"/>
      <c r="JF28" s="126"/>
      <c r="JG28" s="126"/>
      <c r="JH28" s="126"/>
      <c r="JI28" s="126"/>
      <c r="JJ28" s="126"/>
      <c r="JK28" s="126"/>
      <c r="JL28" s="126"/>
      <c r="JM28" s="126"/>
      <c r="JN28" s="126"/>
      <c r="JO28" s="126"/>
      <c r="JP28" s="126"/>
      <c r="JQ28" s="126"/>
      <c r="JR28" s="126"/>
      <c r="JS28" s="126"/>
      <c r="JT28" s="126"/>
      <c r="JU28" s="126"/>
      <c r="JV28" s="126"/>
      <c r="JW28" s="126"/>
      <c r="JX28" s="126"/>
      <c r="JY28" s="126"/>
      <c r="JZ28" s="126"/>
      <c r="KA28" s="126"/>
      <c r="KB28" s="126"/>
      <c r="KC28" s="126"/>
      <c r="KD28" s="126"/>
      <c r="KE28" s="126"/>
      <c r="KF28" s="126"/>
      <c r="KG28" s="126"/>
      <c r="KH28" s="126"/>
      <c r="KI28" s="126"/>
      <c r="KJ28" s="126"/>
      <c r="KK28" s="126"/>
      <c r="KL28" s="126"/>
      <c r="KM28" s="126"/>
      <c r="KN28" s="126"/>
      <c r="KO28" s="126"/>
      <c r="KP28" s="126"/>
      <c r="KQ28" s="126"/>
      <c r="KR28" s="126"/>
      <c r="KS28" s="126"/>
      <c r="KT28" s="126"/>
      <c r="KU28" s="126"/>
      <c r="KV28" s="126"/>
      <c r="KW28" s="126"/>
      <c r="KX28" s="126"/>
      <c r="KY28" s="126"/>
      <c r="KZ28" s="126"/>
      <c r="LA28" s="126"/>
      <c r="LB28" s="126"/>
      <c r="LC28" s="126"/>
      <c r="LD28" s="126"/>
      <c r="LE28" s="126"/>
      <c r="LF28" s="126"/>
      <c r="LG28" s="126"/>
      <c r="LH28" s="126"/>
      <c r="LI28" s="126"/>
      <c r="LJ28" s="126"/>
      <c r="LK28" s="126"/>
      <c r="LL28" s="126"/>
      <c r="LM28" s="126"/>
      <c r="LN28" s="126"/>
      <c r="LO28" s="126"/>
      <c r="LP28" s="126"/>
      <c r="LQ28" s="126"/>
      <c r="LR28" s="126"/>
      <c r="LS28" s="126"/>
      <c r="LT28" s="126"/>
      <c r="LU28" s="126"/>
      <c r="LV28" s="126"/>
      <c r="LW28" s="126"/>
      <c r="LX28" s="126"/>
      <c r="LY28" s="126"/>
      <c r="LZ28" s="126"/>
      <c r="MA28" s="126"/>
      <c r="MB28" s="126"/>
      <c r="MC28" s="126"/>
      <c r="MD28" s="126"/>
      <c r="ME28" s="126"/>
      <c r="MF28" s="126"/>
      <c r="MG28" s="126"/>
      <c r="MH28" s="126"/>
      <c r="MI28" s="126"/>
      <c r="MJ28" s="126"/>
      <c r="MK28" s="126"/>
      <c r="ML28" s="126"/>
      <c r="MM28" s="126"/>
      <c r="MN28" s="126"/>
      <c r="MO28" s="126"/>
      <c r="MP28" s="126"/>
      <c r="MQ28" s="126"/>
      <c r="MR28" s="126"/>
      <c r="MS28" s="126"/>
      <c r="MT28" s="126"/>
      <c r="MU28" s="126"/>
      <c r="MV28" s="126"/>
      <c r="MW28" s="126"/>
      <c r="MX28" s="126"/>
      <c r="MY28" s="126"/>
      <c r="MZ28" s="126"/>
      <c r="NA28" s="126"/>
      <c r="NB28" s="126"/>
      <c r="NC28" s="126"/>
      <c r="ND28" s="126"/>
      <c r="NE28" s="126"/>
      <c r="NF28" s="126"/>
      <c r="NG28" s="126"/>
      <c r="NH28" s="126"/>
      <c r="NI28" s="126"/>
      <c r="NJ28" s="126"/>
      <c r="NK28" s="126"/>
      <c r="NL28" s="126"/>
      <c r="NM28" s="126"/>
      <c r="NN28" s="126"/>
      <c r="NO28" s="126"/>
      <c r="NP28" s="126"/>
      <c r="NQ28" s="126"/>
      <c r="NR28" s="126"/>
      <c r="NS28" s="126"/>
      <c r="NT28" s="126"/>
      <c r="NU28" s="126"/>
      <c r="NV28" s="126"/>
      <c r="NW28" s="126"/>
      <c r="NX28" s="126"/>
      <c r="NY28" s="126"/>
      <c r="NZ28" s="126"/>
      <c r="OA28" s="126"/>
      <c r="OB28" s="126"/>
      <c r="OC28" s="126"/>
      <c r="OD28" s="126"/>
      <c r="OE28" s="126"/>
      <c r="OF28" s="126"/>
      <c r="OG28" s="126"/>
      <c r="OH28" s="126"/>
      <c r="OI28" s="126"/>
      <c r="OJ28" s="126"/>
      <c r="OK28" s="126"/>
      <c r="OL28" s="126"/>
      <c r="OM28" s="126"/>
      <c r="ON28" s="126"/>
      <c r="OO28" s="126"/>
      <c r="OP28" s="126"/>
      <c r="OQ28" s="126"/>
      <c r="OR28" s="126"/>
      <c r="OS28" s="126"/>
      <c r="OT28" s="126"/>
      <c r="OU28" s="126"/>
      <c r="OV28" s="126"/>
      <c r="OW28" s="126"/>
      <c r="OX28" s="126"/>
      <c r="OY28" s="126"/>
      <c r="OZ28" s="126"/>
      <c r="PA28" s="126"/>
      <c r="PB28" s="126"/>
      <c r="PC28" s="126"/>
      <c r="PD28" s="126"/>
      <c r="PE28" s="126"/>
      <c r="PF28" s="126"/>
      <c r="PG28" s="126"/>
      <c r="PH28" s="126"/>
      <c r="PI28" s="126"/>
      <c r="PJ28" s="126"/>
      <c r="PK28" s="126"/>
      <c r="PL28" s="126"/>
      <c r="PM28" s="126"/>
      <c r="PN28" s="126"/>
      <c r="PO28" s="126"/>
      <c r="PP28" s="126"/>
      <c r="PQ28" s="126"/>
      <c r="PR28" s="126"/>
      <c r="PS28" s="126"/>
      <c r="PT28" s="126"/>
      <c r="PU28" s="126"/>
      <c r="PV28" s="126"/>
      <c r="PW28" s="126"/>
      <c r="PX28" s="126"/>
      <c r="PY28" s="126"/>
      <c r="PZ28" s="126"/>
      <c r="QA28" s="126"/>
      <c r="QB28" s="126"/>
      <c r="QC28" s="126"/>
      <c r="QD28" s="126"/>
      <c r="QE28" s="126"/>
      <c r="QF28" s="126"/>
      <c r="QG28" s="126"/>
      <c r="QH28" s="126"/>
      <c r="QI28" s="126"/>
      <c r="QJ28" s="126"/>
      <c r="QK28" s="126"/>
      <c r="QL28" s="126"/>
      <c r="QM28" s="126"/>
      <c r="QN28" s="126"/>
      <c r="QO28" s="126"/>
      <c r="QP28" s="126"/>
      <c r="QQ28" s="126"/>
      <c r="QR28" s="126"/>
      <c r="QS28" s="126"/>
      <c r="QT28" s="126"/>
      <c r="QU28" s="126"/>
      <c r="QV28" s="126"/>
      <c r="QW28" s="126"/>
      <c r="QX28" s="126"/>
      <c r="QY28" s="126"/>
      <c r="QZ28" s="126"/>
      <c r="RA28" s="126"/>
      <c r="RB28" s="126"/>
      <c r="RC28" s="126"/>
      <c r="RD28" s="126"/>
      <c r="RE28" s="126"/>
      <c r="RF28" s="126"/>
      <c r="RG28" s="126"/>
      <c r="RH28" s="126"/>
      <c r="RI28" s="126"/>
      <c r="RJ28" s="126"/>
      <c r="RK28" s="126"/>
      <c r="RL28" s="126"/>
      <c r="RM28" s="126"/>
      <c r="RN28" s="126"/>
      <c r="RO28" s="126"/>
      <c r="RP28" s="126"/>
      <c r="RQ28" s="126"/>
      <c r="RR28" s="126"/>
      <c r="RS28" s="126"/>
      <c r="RT28" s="126"/>
      <c r="RU28" s="126"/>
      <c r="RV28" s="126"/>
      <c r="RW28" s="126"/>
      <c r="RX28" s="126"/>
      <c r="RY28" s="126"/>
      <c r="RZ28" s="126"/>
      <c r="SA28" s="126"/>
      <c r="SB28" s="126"/>
      <c r="SC28" s="126"/>
      <c r="SD28" s="126"/>
      <c r="SE28" s="126"/>
      <c r="SF28" s="126"/>
      <c r="SG28" s="126"/>
      <c r="SH28" s="126"/>
      <c r="SI28" s="126"/>
      <c r="SJ28" s="126"/>
      <c r="SK28" s="126"/>
      <c r="SL28" s="126"/>
      <c r="SM28" s="126"/>
      <c r="SN28" s="126"/>
      <c r="SO28" s="126"/>
      <c r="SP28" s="126"/>
      <c r="SQ28" s="126"/>
      <c r="SR28" s="126"/>
      <c r="SS28" s="126"/>
      <c r="ST28" s="126"/>
      <c r="SU28" s="126"/>
      <c r="SV28" s="126"/>
      <c r="SW28" s="126"/>
      <c r="SX28" s="126"/>
      <c r="SY28" s="126"/>
      <c r="SZ28" s="126"/>
      <c r="TA28" s="126"/>
      <c r="TB28" s="126"/>
      <c r="TC28" s="126"/>
      <c r="TD28" s="126"/>
      <c r="TE28" s="126"/>
      <c r="TF28" s="126"/>
      <c r="TG28" s="126"/>
      <c r="TH28" s="126"/>
      <c r="TI28" s="126"/>
      <c r="TJ28" s="126"/>
      <c r="TK28" s="126"/>
      <c r="TL28" s="126"/>
      <c r="TM28" s="126"/>
      <c r="TN28" s="126"/>
      <c r="TO28" s="126"/>
      <c r="TP28" s="126"/>
      <c r="TQ28" s="126"/>
      <c r="TR28" s="126"/>
      <c r="TS28" s="126"/>
      <c r="TT28" s="126"/>
      <c r="TU28" s="126"/>
      <c r="TV28" s="126"/>
      <c r="TW28" s="126"/>
      <c r="TX28" s="126"/>
      <c r="TY28" s="126"/>
      <c r="TZ28" s="126"/>
      <c r="UA28" s="126"/>
      <c r="UB28" s="126"/>
      <c r="UC28" s="126"/>
      <c r="UD28" s="126"/>
      <c r="UE28" s="126"/>
      <c r="UF28" s="126"/>
      <c r="UG28" s="126"/>
      <c r="UH28" s="126"/>
      <c r="UI28" s="126"/>
      <c r="UJ28" s="126"/>
      <c r="UK28" s="126"/>
      <c r="UL28" s="126"/>
      <c r="UM28" s="126"/>
      <c r="UN28" s="126"/>
      <c r="UO28" s="126"/>
      <c r="UP28" s="126"/>
      <c r="UQ28" s="126"/>
      <c r="UR28" s="126"/>
      <c r="US28" s="126"/>
      <c r="UT28" s="126"/>
      <c r="UU28" s="126"/>
      <c r="UV28" s="126"/>
      <c r="UW28" s="126"/>
      <c r="UX28" s="126"/>
      <c r="UY28" s="126"/>
      <c r="UZ28" s="126"/>
      <c r="VA28" s="126"/>
      <c r="VB28" s="126"/>
      <c r="VC28" s="126"/>
      <c r="VD28" s="126"/>
      <c r="VE28" s="126"/>
      <c r="VF28" s="126"/>
      <c r="VG28" s="126"/>
      <c r="VH28" s="126"/>
      <c r="VI28" s="126"/>
      <c r="VJ28" s="126"/>
      <c r="VK28" s="126"/>
      <c r="VL28" s="126"/>
      <c r="VM28" s="126"/>
      <c r="VN28" s="126"/>
      <c r="VO28" s="126"/>
      <c r="VP28" s="126"/>
      <c r="VQ28" s="126"/>
      <c r="VR28" s="126"/>
      <c r="VS28" s="126"/>
      <c r="VT28" s="126"/>
      <c r="VU28" s="126"/>
      <c r="VV28" s="126"/>
      <c r="VW28" s="126"/>
      <c r="VX28" s="126"/>
      <c r="VY28" s="126"/>
      <c r="VZ28" s="126"/>
      <c r="WA28" s="126"/>
      <c r="WB28" s="126"/>
      <c r="WC28" s="126"/>
      <c r="WD28" s="126"/>
      <c r="WE28" s="126"/>
      <c r="WF28" s="126"/>
      <c r="WG28" s="126"/>
      <c r="WH28" s="126"/>
      <c r="WI28" s="126"/>
      <c r="WJ28" s="126"/>
      <c r="WK28" s="126"/>
      <c r="WL28" s="126"/>
      <c r="WM28" s="126"/>
      <c r="WN28" s="126"/>
      <c r="WO28" s="126"/>
      <c r="WP28" s="126"/>
      <c r="WQ28" s="126"/>
      <c r="WR28" s="126"/>
      <c r="WS28" s="126"/>
      <c r="WT28" s="126"/>
      <c r="WU28" s="126"/>
      <c r="WV28" s="126"/>
      <c r="WW28" s="126"/>
      <c r="WX28" s="126"/>
      <c r="WY28" s="126"/>
      <c r="WZ28" s="126"/>
      <c r="XA28" s="126"/>
      <c r="XB28" s="126"/>
      <c r="XC28" s="126"/>
      <c r="XD28" s="126"/>
      <c r="XE28" s="126"/>
      <c r="XF28" s="126"/>
      <c r="XG28" s="126"/>
      <c r="XH28" s="126"/>
      <c r="XI28" s="126"/>
      <c r="XJ28" s="126"/>
      <c r="XK28" s="126"/>
      <c r="XL28" s="126"/>
      <c r="XM28" s="126"/>
      <c r="XN28" s="126"/>
      <c r="XO28" s="126"/>
      <c r="XP28" s="126"/>
      <c r="XQ28" s="126"/>
      <c r="XR28" s="126"/>
      <c r="XS28" s="126"/>
      <c r="XT28" s="126"/>
      <c r="XU28" s="126"/>
      <c r="XV28" s="126"/>
      <c r="XW28" s="126"/>
      <c r="XX28" s="126"/>
      <c r="XY28" s="126"/>
      <c r="XZ28" s="126"/>
      <c r="YA28" s="126"/>
      <c r="YB28" s="126"/>
      <c r="YC28" s="126"/>
      <c r="YD28" s="126"/>
      <c r="YE28" s="126"/>
      <c r="YF28" s="126"/>
      <c r="YG28" s="126"/>
      <c r="YH28" s="126"/>
      <c r="YI28" s="126"/>
      <c r="YJ28" s="126"/>
      <c r="YK28" s="126"/>
      <c r="YL28" s="126"/>
      <c r="YM28" s="126"/>
      <c r="YN28" s="126"/>
      <c r="YO28" s="126"/>
      <c r="YP28" s="126"/>
      <c r="YQ28" s="126"/>
      <c r="YR28" s="126"/>
      <c r="YS28" s="126"/>
      <c r="YT28" s="126"/>
      <c r="YU28" s="126"/>
      <c r="YV28" s="126"/>
      <c r="YW28" s="126"/>
      <c r="YX28" s="126"/>
      <c r="YY28" s="126"/>
      <c r="YZ28" s="126"/>
      <c r="ZA28" s="126"/>
      <c r="ZB28" s="126"/>
      <c r="ZC28" s="126"/>
      <c r="ZD28" s="126"/>
      <c r="ZE28" s="126"/>
      <c r="ZF28" s="126"/>
      <c r="ZG28" s="126"/>
      <c r="ZH28" s="126"/>
      <c r="ZI28" s="126"/>
      <c r="ZJ28" s="126"/>
      <c r="ZK28" s="126"/>
      <c r="ZL28" s="126"/>
      <c r="ZM28" s="126"/>
      <c r="ZN28" s="126"/>
      <c r="ZO28" s="126"/>
      <c r="ZP28" s="126"/>
      <c r="ZQ28" s="126"/>
      <c r="ZR28" s="126"/>
      <c r="ZS28" s="126"/>
      <c r="ZT28" s="126"/>
      <c r="ZU28" s="126"/>
      <c r="ZV28" s="126"/>
      <c r="ZW28" s="126"/>
      <c r="ZX28" s="126"/>
      <c r="ZY28" s="126"/>
      <c r="ZZ28" s="126"/>
      <c r="AAA28" s="126"/>
      <c r="AAB28" s="126"/>
      <c r="AAC28" s="126"/>
      <c r="AAD28" s="126"/>
      <c r="AAE28" s="126"/>
      <c r="AAF28" s="126"/>
      <c r="AAG28" s="126"/>
      <c r="AAH28" s="126"/>
      <c r="AAI28" s="126"/>
      <c r="AAJ28" s="126"/>
      <c r="AAK28" s="126"/>
      <c r="AAL28" s="126"/>
      <c r="AAM28" s="126"/>
      <c r="AAN28" s="126"/>
      <c r="AAO28" s="126"/>
      <c r="AAP28" s="126"/>
      <c r="AAQ28" s="126"/>
      <c r="AAR28" s="126"/>
      <c r="AAS28" s="126"/>
      <c r="AAT28" s="126"/>
      <c r="AAU28" s="126"/>
      <c r="AAV28" s="126"/>
      <c r="AAW28" s="126"/>
      <c r="AAX28" s="126"/>
      <c r="AAY28" s="126"/>
      <c r="AAZ28" s="126"/>
      <c r="ABA28" s="126"/>
      <c r="ABB28" s="126"/>
      <c r="ABC28" s="126"/>
      <c r="ABD28" s="126"/>
      <c r="ABE28" s="126"/>
      <c r="ABF28" s="126"/>
      <c r="ABG28" s="126"/>
      <c r="ABH28" s="126"/>
      <c r="ABI28" s="126"/>
      <c r="ABJ28" s="126"/>
      <c r="ABK28" s="126"/>
      <c r="ABL28" s="126"/>
      <c r="ABM28" s="126"/>
      <c r="ABN28" s="126"/>
      <c r="ABO28" s="126"/>
      <c r="ABP28" s="126"/>
      <c r="ABQ28" s="126"/>
      <c r="ABR28" s="126"/>
      <c r="ABS28" s="126"/>
      <c r="ABT28" s="126"/>
      <c r="ABU28" s="126"/>
      <c r="ABV28" s="126"/>
      <c r="ABW28" s="126"/>
      <c r="ABX28" s="126"/>
      <c r="ABY28" s="126"/>
      <c r="ABZ28" s="126"/>
      <c r="ACA28" s="126"/>
      <c r="ACB28" s="126"/>
      <c r="ACC28" s="126"/>
      <c r="ACD28" s="126"/>
      <c r="ACE28" s="126"/>
      <c r="ACF28" s="126"/>
      <c r="ACG28" s="126"/>
      <c r="ACH28" s="126"/>
      <c r="ACI28" s="126"/>
      <c r="ACJ28" s="126"/>
      <c r="ACK28" s="126"/>
      <c r="ACL28" s="126"/>
      <c r="ACM28" s="126"/>
      <c r="ACN28" s="126"/>
      <c r="ACO28" s="126"/>
      <c r="ACP28" s="126"/>
      <c r="ACQ28" s="126"/>
      <c r="ACR28" s="126"/>
      <c r="ACS28" s="126"/>
      <c r="ACT28" s="126"/>
      <c r="ACU28" s="126"/>
      <c r="ACV28" s="126"/>
      <c r="ACW28" s="126"/>
      <c r="ACX28" s="126"/>
      <c r="ACY28" s="126"/>
      <c r="ACZ28" s="126"/>
      <c r="ADA28" s="126"/>
      <c r="ADB28" s="126"/>
      <c r="ADC28" s="126"/>
      <c r="ADD28" s="126"/>
      <c r="ADE28" s="126"/>
      <c r="ADF28" s="126"/>
      <c r="ADG28" s="126"/>
      <c r="ADH28" s="126"/>
      <c r="ADI28" s="126"/>
      <c r="ADJ28" s="126"/>
      <c r="ADK28" s="126"/>
      <c r="ADL28" s="126"/>
      <c r="ADM28" s="126"/>
      <c r="ADN28" s="126"/>
      <c r="ADO28" s="126"/>
      <c r="ADP28" s="126"/>
      <c r="ADQ28" s="126"/>
      <c r="ADR28" s="126"/>
      <c r="ADS28" s="126"/>
      <c r="ADT28" s="126"/>
      <c r="ADU28" s="126"/>
      <c r="ADV28" s="126"/>
      <c r="ADW28" s="126"/>
      <c r="ADX28" s="126"/>
      <c r="ADY28" s="126"/>
      <c r="ADZ28" s="126"/>
      <c r="AEA28" s="126"/>
      <c r="AEB28" s="126"/>
      <c r="AEC28" s="126"/>
      <c r="AED28" s="126"/>
      <c r="AEE28" s="126"/>
      <c r="AEF28" s="126"/>
      <c r="AEG28" s="126"/>
      <c r="AEH28" s="126"/>
      <c r="AEI28" s="126"/>
      <c r="AEJ28" s="126"/>
      <c r="AEK28" s="126"/>
      <c r="AEL28" s="126"/>
      <c r="AEM28" s="126"/>
      <c r="AEN28" s="126"/>
      <c r="AEO28" s="126"/>
      <c r="AEP28" s="126"/>
      <c r="AEQ28" s="126"/>
      <c r="AER28" s="126"/>
      <c r="AES28" s="126"/>
      <c r="AET28" s="126"/>
      <c r="AEU28" s="126"/>
      <c r="AEV28" s="126"/>
      <c r="AEW28" s="126"/>
      <c r="AEX28" s="126"/>
      <c r="AEY28" s="126"/>
      <c r="AEZ28" s="126"/>
      <c r="AFA28" s="126"/>
      <c r="AFB28" s="126"/>
      <c r="AFC28" s="126"/>
      <c r="AFD28" s="126"/>
      <c r="AFE28" s="126"/>
      <c r="AFF28" s="126"/>
      <c r="AFG28" s="126"/>
      <c r="AFH28" s="126"/>
      <c r="AFI28" s="126"/>
      <c r="AFJ28" s="126"/>
      <c r="AFK28" s="126"/>
      <c r="AFL28" s="126"/>
      <c r="AFM28" s="126"/>
      <c r="AFN28" s="126"/>
      <c r="AFO28" s="126"/>
      <c r="AFP28" s="126"/>
      <c r="AFQ28" s="126"/>
      <c r="AFR28" s="126"/>
      <c r="AFS28" s="126"/>
      <c r="AFT28" s="126"/>
      <c r="AFU28" s="126"/>
      <c r="AFV28" s="126"/>
      <c r="AFW28" s="126"/>
      <c r="AFX28" s="126"/>
      <c r="AFY28" s="126"/>
      <c r="AFZ28" s="126"/>
      <c r="AGA28" s="126"/>
      <c r="AGB28" s="126"/>
      <c r="AGC28" s="126"/>
      <c r="AGD28" s="126"/>
      <c r="AGE28" s="126"/>
      <c r="AGF28" s="126"/>
      <c r="AGG28" s="126"/>
      <c r="AGH28" s="126"/>
      <c r="AGI28" s="126"/>
      <c r="AGJ28" s="126"/>
      <c r="AGK28" s="126"/>
      <c r="AGL28" s="126"/>
      <c r="AGM28" s="126"/>
      <c r="AGN28" s="126"/>
      <c r="AGO28" s="126"/>
      <c r="AGP28" s="126"/>
      <c r="AGQ28" s="126"/>
      <c r="AGR28" s="126"/>
      <c r="AGS28" s="126"/>
      <c r="AGT28" s="126"/>
      <c r="AGU28" s="126"/>
      <c r="AGV28" s="126"/>
      <c r="AGW28" s="126"/>
      <c r="AGX28" s="126"/>
      <c r="AGY28" s="126"/>
      <c r="AGZ28" s="126"/>
      <c r="AHA28" s="126"/>
      <c r="AHB28" s="126"/>
      <c r="AHC28" s="126"/>
      <c r="AHD28" s="126"/>
      <c r="AHE28" s="126"/>
      <c r="AHF28" s="126"/>
      <c r="AHG28" s="126"/>
      <c r="AHH28" s="126"/>
      <c r="AHI28" s="126"/>
      <c r="AHJ28" s="126"/>
      <c r="AHK28" s="126"/>
      <c r="AHL28" s="126"/>
      <c r="AHM28" s="126"/>
      <c r="AHN28" s="126"/>
      <c r="AHO28" s="126"/>
      <c r="AHP28" s="126"/>
      <c r="AHQ28" s="126"/>
      <c r="AHR28" s="126"/>
      <c r="AHS28" s="126"/>
      <c r="AHT28" s="126"/>
      <c r="AHU28" s="126"/>
      <c r="AHV28" s="126"/>
      <c r="AHW28" s="126"/>
      <c r="AHX28" s="126"/>
      <c r="AHY28" s="126"/>
      <c r="AHZ28" s="126"/>
      <c r="AIA28" s="126"/>
      <c r="AIB28" s="126"/>
      <c r="AIC28" s="126"/>
      <c r="AID28" s="126"/>
      <c r="AIE28" s="126"/>
      <c r="AIF28" s="126"/>
      <c r="AIG28" s="126"/>
      <c r="AIH28" s="126"/>
      <c r="AII28" s="126"/>
      <c r="AIJ28" s="126"/>
      <c r="AIK28" s="126"/>
      <c r="AIL28" s="126"/>
      <c r="AIM28" s="126"/>
      <c r="AIN28" s="126"/>
      <c r="AIO28" s="126"/>
      <c r="AIP28" s="126"/>
      <c r="AIQ28" s="126"/>
      <c r="AIR28" s="126"/>
      <c r="AIS28" s="126"/>
      <c r="AIT28" s="126"/>
      <c r="AIU28" s="126"/>
      <c r="AIV28" s="126"/>
      <c r="AIW28" s="126"/>
      <c r="AIX28" s="126"/>
      <c r="AIY28" s="126"/>
      <c r="AIZ28" s="126"/>
      <c r="AJA28" s="126"/>
      <c r="AJB28" s="126"/>
      <c r="AJC28" s="126"/>
      <c r="AJD28" s="126"/>
      <c r="AJE28" s="126"/>
      <c r="AJF28" s="126"/>
      <c r="AJG28" s="126"/>
      <c r="AJH28" s="126"/>
      <c r="AJI28" s="126"/>
      <c r="AJJ28" s="126"/>
      <c r="AJK28" s="126"/>
      <c r="AJL28" s="126"/>
      <c r="AJM28" s="126"/>
      <c r="AJN28" s="126"/>
      <c r="AJO28" s="126"/>
      <c r="AJP28" s="126"/>
      <c r="AJQ28" s="126"/>
      <c r="AJR28" s="126"/>
      <c r="AJS28" s="126"/>
      <c r="AJT28" s="126"/>
      <c r="AJU28" s="126"/>
      <c r="AJV28" s="126"/>
      <c r="AJW28" s="126"/>
      <c r="AJX28" s="126"/>
      <c r="AJY28" s="126"/>
      <c r="AJZ28" s="126"/>
      <c r="AKA28" s="126"/>
      <c r="AKB28" s="126"/>
      <c r="AKC28" s="126"/>
      <c r="AKD28" s="126"/>
      <c r="AKE28" s="126"/>
      <c r="AKF28" s="126"/>
      <c r="AKG28" s="126"/>
      <c r="AKH28" s="126"/>
      <c r="AKI28" s="126"/>
      <c r="AKJ28" s="126"/>
      <c r="AKK28" s="126"/>
      <c r="AKL28" s="126"/>
      <c r="AKM28" s="126"/>
      <c r="AKN28" s="126"/>
      <c r="AKO28" s="126"/>
      <c r="AKP28" s="126"/>
      <c r="AKQ28" s="126"/>
      <c r="AKR28" s="126"/>
      <c r="AKS28" s="126"/>
      <c r="AKT28" s="126"/>
      <c r="AKU28" s="126"/>
      <c r="AKV28" s="126"/>
      <c r="AKW28" s="126"/>
      <c r="AKX28" s="126"/>
      <c r="AKY28" s="126"/>
      <c r="AKZ28" s="126"/>
      <c r="ALA28" s="126"/>
      <c r="ALB28" s="126"/>
      <c r="ALC28" s="126"/>
      <c r="ALD28" s="126"/>
      <c r="ALE28" s="126"/>
      <c r="ALF28" s="126"/>
      <c r="ALG28" s="126"/>
      <c r="ALH28" s="126"/>
      <c r="ALI28" s="126"/>
      <c r="ALJ28" s="126"/>
      <c r="ALK28" s="126"/>
      <c r="ALL28" s="126"/>
      <c r="ALM28" s="126"/>
      <c r="ALN28" s="126"/>
      <c r="ALO28" s="126"/>
      <c r="ALP28" s="126"/>
      <c r="ALQ28" s="126"/>
      <c r="ALR28" s="126"/>
      <c r="ALS28" s="126"/>
      <c r="ALT28" s="126"/>
      <c r="ALU28" s="126"/>
      <c r="ALV28" s="126"/>
      <c r="ALW28" s="126"/>
      <c r="ALX28" s="126"/>
      <c r="ALY28" s="126"/>
      <c r="ALZ28" s="126"/>
      <c r="AMA28" s="126"/>
      <c r="AMB28" s="126"/>
      <c r="AMC28" s="126"/>
      <c r="AMD28" s="126"/>
      <c r="AME28" s="126"/>
      <c r="AMF28" s="126"/>
      <c r="AMG28" s="126"/>
      <c r="AMH28" s="126"/>
      <c r="AMI28" s="126"/>
      <c r="AMJ28" s="126"/>
      <c r="AMK28" s="126"/>
      <c r="AML28" s="126"/>
      <c r="AMM28" s="126"/>
      <c r="AMN28" s="126"/>
      <c r="AMO28" s="126"/>
      <c r="AMP28" s="126"/>
      <c r="AMQ28" s="126"/>
      <c r="AMR28" s="126"/>
      <c r="AMS28" s="126"/>
      <c r="AMT28" s="126"/>
      <c r="AMU28" s="126"/>
      <c r="AMV28" s="126"/>
      <c r="AMW28" s="126"/>
      <c r="AMX28" s="126"/>
      <c r="AMY28" s="126"/>
      <c r="AMZ28" s="126"/>
      <c r="ANA28" s="126"/>
      <c r="ANB28" s="126"/>
      <c r="ANC28" s="126"/>
      <c r="AND28" s="126"/>
      <c r="ANE28" s="126"/>
      <c r="ANF28" s="126"/>
      <c r="ANG28" s="126"/>
      <c r="ANH28" s="126"/>
      <c r="ANI28" s="126"/>
      <c r="ANJ28" s="126"/>
      <c r="ANK28" s="126"/>
      <c r="ANL28" s="126"/>
      <c r="ANM28" s="126"/>
      <c r="ANN28" s="126"/>
      <c r="ANO28" s="126"/>
      <c r="ANP28" s="126"/>
      <c r="ANQ28" s="126"/>
      <c r="ANR28" s="126"/>
      <c r="ANS28" s="126"/>
      <c r="ANT28" s="126"/>
      <c r="ANU28" s="126"/>
      <c r="ANV28" s="126"/>
      <c r="ANW28" s="126"/>
      <c r="ANX28" s="126"/>
      <c r="ANY28" s="126"/>
      <c r="ANZ28" s="126"/>
      <c r="AOA28" s="126"/>
      <c r="AOB28" s="126"/>
      <c r="AOC28" s="126"/>
      <c r="AOD28" s="126"/>
      <c r="AOE28" s="126"/>
      <c r="AOF28" s="126"/>
      <c r="AOG28" s="126"/>
      <c r="AOH28" s="126"/>
      <c r="AOI28" s="126"/>
      <c r="AOJ28" s="126"/>
      <c r="AOK28" s="126"/>
      <c r="AOL28" s="126"/>
      <c r="AOM28" s="126"/>
      <c r="AON28" s="126"/>
      <c r="AOO28" s="126"/>
      <c r="AOP28" s="126"/>
      <c r="AOQ28" s="126"/>
      <c r="AOR28" s="126"/>
      <c r="AOS28" s="126"/>
      <c r="AOT28" s="126"/>
      <c r="AOU28" s="126"/>
      <c r="AOV28" s="126"/>
      <c r="AOW28" s="126"/>
      <c r="AOX28" s="126"/>
      <c r="AOY28" s="126"/>
      <c r="AOZ28" s="126"/>
      <c r="APA28" s="126"/>
      <c r="APB28" s="126"/>
      <c r="APC28" s="126"/>
      <c r="APD28" s="126"/>
      <c r="APE28" s="126"/>
      <c r="APF28" s="126"/>
      <c r="APG28" s="126"/>
      <c r="APH28" s="126"/>
      <c r="API28" s="126"/>
      <c r="APJ28" s="126"/>
      <c r="APK28" s="126"/>
      <c r="APL28" s="126"/>
      <c r="APM28" s="126"/>
      <c r="APN28" s="126"/>
      <c r="APO28" s="126"/>
      <c r="APP28" s="126"/>
      <c r="APQ28" s="126"/>
      <c r="APR28" s="126"/>
      <c r="APS28" s="126"/>
      <c r="APT28" s="126"/>
      <c r="APU28" s="126"/>
      <c r="APV28" s="126"/>
      <c r="APW28" s="126"/>
      <c r="APX28" s="126"/>
      <c r="APY28" s="126"/>
      <c r="APZ28" s="126"/>
      <c r="AQA28" s="126"/>
      <c r="AQB28" s="126"/>
      <c r="AQC28" s="126"/>
      <c r="AQD28" s="126"/>
      <c r="AQE28" s="126"/>
      <c r="AQF28" s="126"/>
      <c r="AQG28" s="126"/>
      <c r="AQH28" s="126"/>
      <c r="AQI28" s="126"/>
      <c r="AQJ28" s="126"/>
      <c r="AQK28" s="126"/>
      <c r="AQL28" s="126"/>
      <c r="AQM28" s="126"/>
      <c r="AQN28" s="126"/>
      <c r="AQO28" s="126"/>
      <c r="AQP28" s="126"/>
      <c r="AQQ28" s="126"/>
      <c r="AQR28" s="126"/>
      <c r="AQS28" s="126"/>
      <c r="AQT28" s="126"/>
      <c r="AQU28" s="126"/>
      <c r="AQV28" s="126"/>
      <c r="AQW28" s="126"/>
      <c r="AQX28" s="126"/>
      <c r="AQY28" s="126"/>
      <c r="AQZ28" s="126"/>
      <c r="ARA28" s="126"/>
      <c r="ARB28" s="126"/>
      <c r="ARC28" s="126"/>
      <c r="ARD28" s="126"/>
      <c r="ARE28" s="126"/>
      <c r="ARF28" s="126"/>
      <c r="ARG28" s="126"/>
      <c r="ARH28" s="126"/>
      <c r="ARI28" s="126"/>
      <c r="ARJ28" s="126"/>
      <c r="ARK28" s="126"/>
      <c r="ARL28" s="126"/>
      <c r="ARM28" s="126"/>
      <c r="ARN28" s="126"/>
      <c r="ARO28" s="126"/>
      <c r="ARP28" s="126"/>
      <c r="ARQ28" s="126"/>
      <c r="ARR28" s="126"/>
      <c r="ARS28" s="126"/>
      <c r="ART28" s="126"/>
      <c r="ARU28" s="126"/>
      <c r="ARV28" s="126"/>
      <c r="ARW28" s="126"/>
      <c r="ARX28" s="126"/>
      <c r="ARY28" s="126"/>
      <c r="ARZ28" s="126"/>
      <c r="ASA28" s="126"/>
      <c r="ASB28" s="126"/>
      <c r="ASC28" s="126"/>
      <c r="ASD28" s="126"/>
      <c r="ASE28" s="126"/>
      <c r="ASF28" s="126"/>
      <c r="ASG28" s="126"/>
      <c r="ASH28" s="126"/>
      <c r="ASI28" s="126"/>
      <c r="ASJ28" s="126"/>
      <c r="ASK28" s="126"/>
      <c r="ASL28" s="126"/>
      <c r="ASM28" s="126"/>
      <c r="ASN28" s="126"/>
      <c r="ASO28" s="126"/>
      <c r="ASP28" s="126"/>
      <c r="ASQ28" s="126"/>
      <c r="ASR28" s="126"/>
      <c r="ASS28" s="126"/>
      <c r="AST28" s="126"/>
      <c r="ASU28" s="126"/>
      <c r="ASV28" s="126"/>
      <c r="ASW28" s="126"/>
      <c r="ASX28" s="126"/>
      <c r="ASY28" s="126"/>
      <c r="ASZ28" s="126"/>
      <c r="ATA28" s="126"/>
      <c r="ATB28" s="126"/>
      <c r="ATC28" s="126"/>
      <c r="ATD28" s="126"/>
      <c r="ATE28" s="126"/>
      <c r="ATF28" s="126"/>
      <c r="ATG28" s="126"/>
      <c r="ATH28" s="126"/>
      <c r="ATI28" s="126"/>
      <c r="ATJ28" s="126"/>
      <c r="ATK28" s="126"/>
      <c r="ATL28" s="126"/>
      <c r="ATM28" s="126"/>
      <c r="ATN28" s="126"/>
      <c r="ATO28" s="126"/>
      <c r="ATP28" s="126"/>
      <c r="ATQ28" s="126"/>
      <c r="ATR28" s="126"/>
      <c r="ATS28" s="126"/>
      <c r="ATT28" s="126"/>
      <c r="ATU28" s="126"/>
      <c r="ATV28" s="126"/>
      <c r="ATW28" s="126"/>
      <c r="ATX28" s="126"/>
      <c r="ATY28" s="126"/>
      <c r="ATZ28" s="126"/>
      <c r="AUA28" s="126"/>
      <c r="AUB28" s="126"/>
      <c r="AUC28" s="126"/>
      <c r="AUD28" s="126"/>
      <c r="AUE28" s="126"/>
      <c r="AUF28" s="126"/>
      <c r="AUG28" s="126"/>
      <c r="AUH28" s="126"/>
      <c r="AUI28" s="126"/>
      <c r="AUJ28" s="126"/>
      <c r="AUK28" s="126"/>
      <c r="AUL28" s="126"/>
      <c r="AUM28" s="126"/>
      <c r="AUN28" s="126"/>
      <c r="AUO28" s="126"/>
      <c r="AUP28" s="126"/>
      <c r="AUQ28" s="126"/>
      <c r="AUR28" s="126"/>
      <c r="AUS28" s="126"/>
      <c r="AUT28" s="126"/>
      <c r="AUU28" s="126"/>
      <c r="AUV28" s="126"/>
      <c r="AUW28" s="126"/>
      <c r="AUX28" s="126"/>
      <c r="AUY28" s="126"/>
      <c r="AUZ28" s="126"/>
      <c r="AVA28" s="126"/>
      <c r="AVB28" s="126"/>
      <c r="AVC28" s="126"/>
      <c r="AVD28" s="126"/>
      <c r="AVE28" s="126"/>
      <c r="AVF28" s="126"/>
      <c r="AVG28" s="126"/>
      <c r="AVH28" s="126"/>
      <c r="AVI28" s="126"/>
      <c r="AVJ28" s="126"/>
      <c r="AVK28" s="126"/>
      <c r="AVL28" s="126"/>
      <c r="AVM28" s="126"/>
      <c r="AVN28" s="126"/>
      <c r="AVO28" s="126"/>
      <c r="AVP28" s="126"/>
      <c r="AVQ28" s="126"/>
      <c r="AVR28" s="126"/>
      <c r="AVS28" s="126"/>
      <c r="AVT28" s="126"/>
      <c r="AVU28" s="126"/>
      <c r="AVV28" s="126"/>
      <c r="AVW28" s="126"/>
      <c r="AVX28" s="126"/>
      <c r="AVY28" s="126"/>
      <c r="AVZ28" s="126"/>
      <c r="AWA28" s="126"/>
      <c r="AWB28" s="126"/>
      <c r="AWC28" s="126"/>
      <c r="AWD28" s="126"/>
      <c r="AWE28" s="126"/>
      <c r="AWF28" s="126"/>
      <c r="AWG28" s="126"/>
      <c r="AWH28" s="126"/>
      <c r="AWI28" s="126"/>
      <c r="AWJ28" s="126"/>
      <c r="AWK28" s="126"/>
      <c r="AWL28" s="126"/>
      <c r="AWM28" s="126"/>
      <c r="AWN28" s="126"/>
      <c r="AWO28" s="126"/>
      <c r="AWP28" s="126"/>
      <c r="AWQ28" s="126"/>
      <c r="AWR28" s="126"/>
      <c r="AWS28" s="126"/>
      <c r="AWT28" s="126"/>
      <c r="AWU28" s="126"/>
      <c r="AWV28" s="126"/>
      <c r="AWW28" s="126"/>
      <c r="AWX28" s="126"/>
      <c r="AWY28" s="126"/>
      <c r="AWZ28" s="126"/>
      <c r="AXA28" s="126"/>
      <c r="AXB28" s="126"/>
      <c r="AXC28" s="126"/>
      <c r="AXD28" s="126"/>
      <c r="AXE28" s="126"/>
      <c r="AXF28" s="126"/>
      <c r="AXG28" s="126"/>
      <c r="AXH28" s="126"/>
      <c r="AXI28" s="126"/>
      <c r="AXJ28" s="126"/>
      <c r="AXK28" s="126"/>
      <c r="AXL28" s="126"/>
      <c r="AXM28" s="126"/>
      <c r="AXN28" s="126"/>
      <c r="AXO28" s="126"/>
      <c r="AXP28" s="126"/>
      <c r="AXQ28" s="126"/>
      <c r="AXR28" s="126"/>
      <c r="AXS28" s="126"/>
      <c r="AXT28" s="126"/>
      <c r="AXU28" s="126"/>
      <c r="AXV28" s="126"/>
      <c r="AXW28" s="126"/>
      <c r="AXX28" s="126"/>
      <c r="AXY28" s="126"/>
      <c r="AXZ28" s="126"/>
      <c r="AYA28" s="126"/>
      <c r="AYB28" s="126"/>
      <c r="AYC28" s="126"/>
      <c r="AYD28" s="126"/>
      <c r="AYE28" s="126"/>
      <c r="AYF28" s="126"/>
      <c r="AYG28" s="126"/>
      <c r="AYH28" s="126"/>
      <c r="AYI28" s="126"/>
      <c r="AYJ28" s="126"/>
      <c r="AYK28" s="126"/>
      <c r="AYL28" s="126"/>
      <c r="AYM28" s="126"/>
      <c r="AYN28" s="126"/>
      <c r="AYO28" s="126"/>
      <c r="AYP28" s="126"/>
      <c r="AYQ28" s="126"/>
      <c r="AYR28" s="126"/>
      <c r="AYS28" s="126"/>
      <c r="AYT28" s="126"/>
      <c r="AYU28" s="126"/>
      <c r="AYV28" s="126"/>
      <c r="AYW28" s="126"/>
      <c r="AYX28" s="126"/>
      <c r="AYY28" s="126"/>
      <c r="AYZ28" s="126"/>
      <c r="AZA28" s="126"/>
      <c r="AZB28" s="126"/>
      <c r="AZC28" s="126"/>
      <c r="AZD28" s="126"/>
      <c r="AZE28" s="126"/>
      <c r="AZF28" s="126"/>
      <c r="AZG28" s="126"/>
      <c r="AZH28" s="126"/>
      <c r="AZI28" s="126"/>
      <c r="AZJ28" s="126"/>
      <c r="AZK28" s="126"/>
      <c r="AZL28" s="126"/>
      <c r="AZM28" s="126"/>
      <c r="AZN28" s="126"/>
      <c r="AZO28" s="126"/>
      <c r="AZP28" s="126"/>
      <c r="AZQ28" s="126"/>
      <c r="AZR28" s="126"/>
      <c r="AZS28" s="126"/>
      <c r="AZT28" s="126"/>
      <c r="AZU28" s="126"/>
      <c r="AZV28" s="126"/>
      <c r="AZW28" s="126"/>
      <c r="AZX28" s="126"/>
      <c r="AZY28" s="126"/>
      <c r="AZZ28" s="126"/>
      <c r="BAA28" s="126"/>
      <c r="BAB28" s="126"/>
      <c r="BAC28" s="126"/>
      <c r="BAD28" s="126"/>
      <c r="BAE28" s="126"/>
      <c r="BAF28" s="126"/>
      <c r="BAG28" s="126"/>
      <c r="BAH28" s="126"/>
      <c r="BAI28" s="126"/>
      <c r="BAJ28" s="126"/>
      <c r="BAK28" s="126"/>
      <c r="BAL28" s="126"/>
      <c r="BAM28" s="126"/>
      <c r="BAN28" s="126"/>
      <c r="BAO28" s="126"/>
      <c r="BAP28" s="126"/>
      <c r="BAQ28" s="126"/>
      <c r="BAR28" s="126"/>
      <c r="BAS28" s="126"/>
      <c r="BAT28" s="126"/>
      <c r="BAU28" s="126"/>
      <c r="BAV28" s="126"/>
      <c r="BAW28" s="126"/>
      <c r="BAX28" s="126"/>
      <c r="BAY28" s="126"/>
      <c r="BAZ28" s="126"/>
      <c r="BBA28" s="126"/>
      <c r="BBB28" s="126"/>
      <c r="BBC28" s="126"/>
      <c r="BBD28" s="126"/>
      <c r="BBE28" s="126"/>
      <c r="BBF28" s="126"/>
      <c r="BBG28" s="126"/>
      <c r="BBH28" s="126"/>
      <c r="BBI28" s="126"/>
      <c r="BBJ28" s="126"/>
      <c r="BBK28" s="126"/>
      <c r="BBL28" s="126"/>
      <c r="BBM28" s="126"/>
      <c r="BBN28" s="126"/>
      <c r="BBO28" s="126"/>
      <c r="BBP28" s="126"/>
      <c r="BBQ28" s="126"/>
      <c r="BBR28" s="126"/>
      <c r="BBS28" s="126"/>
      <c r="BBT28" s="126"/>
      <c r="BBU28" s="126"/>
      <c r="BBV28" s="126"/>
      <c r="BBW28" s="126"/>
      <c r="BBX28" s="126"/>
      <c r="BBY28" s="126"/>
      <c r="BBZ28" s="126"/>
      <c r="BCA28" s="126"/>
      <c r="BCB28" s="126"/>
      <c r="BCC28" s="126"/>
      <c r="BCD28" s="126"/>
      <c r="BCE28" s="126"/>
      <c r="BCF28" s="126"/>
      <c r="BCG28" s="126"/>
      <c r="BCH28" s="126"/>
      <c r="BCI28" s="126"/>
      <c r="BCJ28" s="126"/>
      <c r="BCK28" s="126"/>
      <c r="BCL28" s="126"/>
      <c r="BCM28" s="126"/>
      <c r="BCN28" s="126"/>
      <c r="BCO28" s="126"/>
      <c r="BCP28" s="126"/>
      <c r="BCQ28" s="126"/>
      <c r="BCR28" s="126"/>
      <c r="BCS28" s="126"/>
      <c r="BCT28" s="126"/>
      <c r="BCU28" s="126"/>
      <c r="BCV28" s="126"/>
      <c r="BCW28" s="126"/>
      <c r="BCX28" s="126"/>
      <c r="BCY28" s="126"/>
      <c r="BCZ28" s="126"/>
      <c r="BDA28" s="126"/>
      <c r="BDB28" s="126"/>
      <c r="BDC28" s="126"/>
      <c r="BDD28" s="126"/>
      <c r="BDE28" s="126"/>
      <c r="BDF28" s="126"/>
      <c r="BDG28" s="126"/>
      <c r="BDH28" s="126"/>
      <c r="BDI28" s="126"/>
      <c r="BDJ28" s="126"/>
      <c r="BDK28" s="126"/>
      <c r="BDL28" s="126"/>
      <c r="BDM28" s="126"/>
      <c r="BDN28" s="126"/>
      <c r="BDO28" s="126"/>
      <c r="BDP28" s="126"/>
      <c r="BDQ28" s="126"/>
      <c r="BDR28" s="126"/>
      <c r="BDS28" s="126"/>
      <c r="BDT28" s="126"/>
      <c r="BDU28" s="126"/>
      <c r="BDV28" s="126"/>
      <c r="BDW28" s="126"/>
      <c r="BDX28" s="126"/>
      <c r="BDY28" s="126"/>
      <c r="BDZ28" s="126"/>
      <c r="BEA28" s="126"/>
      <c r="BEB28" s="126"/>
      <c r="BEC28" s="126"/>
      <c r="BED28" s="126"/>
      <c r="BEE28" s="126"/>
      <c r="BEF28" s="126"/>
      <c r="BEG28" s="126"/>
      <c r="BEH28" s="126"/>
      <c r="BEI28" s="126"/>
      <c r="BEJ28" s="126"/>
      <c r="BEK28" s="126"/>
      <c r="BEL28" s="126"/>
      <c r="BEM28" s="126"/>
      <c r="BEN28" s="126"/>
      <c r="BEO28" s="126"/>
      <c r="BEP28" s="126"/>
      <c r="BEQ28" s="126"/>
      <c r="BER28" s="126"/>
      <c r="BES28" s="126"/>
      <c r="BET28" s="126"/>
      <c r="BEU28" s="126"/>
      <c r="BEV28" s="126"/>
      <c r="BEW28" s="126"/>
      <c r="BEX28" s="126"/>
      <c r="BEY28" s="126"/>
      <c r="BEZ28" s="126"/>
      <c r="BFA28" s="126"/>
      <c r="BFB28" s="126"/>
      <c r="BFC28" s="126"/>
      <c r="BFD28" s="126"/>
      <c r="BFE28" s="126"/>
      <c r="BFF28" s="126"/>
      <c r="BFG28" s="126"/>
      <c r="BFH28" s="126"/>
      <c r="BFI28" s="126"/>
      <c r="BFJ28" s="126"/>
      <c r="BFK28" s="126"/>
      <c r="BFL28" s="126"/>
      <c r="BFM28" s="126"/>
      <c r="BFN28" s="126"/>
      <c r="BFO28" s="126"/>
      <c r="BFP28" s="126"/>
      <c r="BFQ28" s="126"/>
      <c r="BFR28" s="126"/>
      <c r="BFS28" s="126"/>
      <c r="BFT28" s="126"/>
      <c r="BFU28" s="126"/>
      <c r="BFV28" s="126"/>
      <c r="BFW28" s="126"/>
      <c r="BFX28" s="126"/>
      <c r="BFY28" s="126"/>
      <c r="BFZ28" s="126"/>
      <c r="BGA28" s="126"/>
      <c r="BGB28" s="126"/>
      <c r="BGC28" s="126"/>
      <c r="BGD28" s="126"/>
      <c r="BGE28" s="126"/>
      <c r="BGF28" s="126"/>
      <c r="BGG28" s="126"/>
      <c r="BGH28" s="126"/>
      <c r="BGI28" s="126"/>
      <c r="BGJ28" s="126"/>
      <c r="BGK28" s="126"/>
      <c r="BGL28" s="126"/>
      <c r="BGM28" s="126"/>
      <c r="BGN28" s="126"/>
      <c r="BGO28" s="126"/>
      <c r="BGP28" s="126"/>
      <c r="BGQ28" s="126"/>
      <c r="BGR28" s="126"/>
      <c r="BGS28" s="126"/>
      <c r="BGT28" s="126"/>
      <c r="BGU28" s="126"/>
      <c r="BGV28" s="126"/>
      <c r="BGW28" s="126"/>
      <c r="BGX28" s="126"/>
      <c r="BGY28" s="126"/>
      <c r="BGZ28" s="126"/>
      <c r="BHA28" s="126"/>
      <c r="BHB28" s="126"/>
      <c r="BHC28" s="126"/>
      <c r="BHD28" s="126"/>
      <c r="BHE28" s="126"/>
      <c r="BHF28" s="126"/>
      <c r="BHG28" s="126"/>
      <c r="BHH28" s="126"/>
      <c r="BHI28" s="126"/>
      <c r="BHJ28" s="126"/>
      <c r="BHK28" s="126"/>
      <c r="BHL28" s="126"/>
      <c r="BHM28" s="126"/>
      <c r="BHN28" s="126"/>
      <c r="BHO28" s="126"/>
      <c r="BHP28" s="126"/>
      <c r="BHQ28" s="126"/>
      <c r="BHR28" s="126"/>
      <c r="BHS28" s="126"/>
      <c r="BHT28" s="126"/>
      <c r="BHU28" s="126"/>
      <c r="BHV28" s="126"/>
      <c r="BHW28" s="126"/>
      <c r="BHX28" s="126"/>
      <c r="BHY28" s="126"/>
      <c r="BHZ28" s="126"/>
      <c r="BIA28" s="126"/>
      <c r="BIB28" s="126"/>
      <c r="BIC28" s="126"/>
      <c r="BID28" s="126"/>
      <c r="BIE28" s="126"/>
      <c r="BIF28" s="126"/>
      <c r="BIG28" s="126"/>
      <c r="BIH28" s="126"/>
      <c r="BII28" s="126"/>
      <c r="BIJ28" s="126"/>
      <c r="BIK28" s="126"/>
      <c r="BIL28" s="126"/>
      <c r="BIM28" s="126"/>
      <c r="BIN28" s="126"/>
      <c r="BIO28" s="126"/>
      <c r="BIP28" s="126"/>
      <c r="BIQ28" s="126"/>
      <c r="BIR28" s="126"/>
      <c r="BIS28" s="126"/>
      <c r="BIT28" s="126"/>
      <c r="BIU28" s="126"/>
      <c r="BIV28" s="126"/>
      <c r="BIW28" s="126"/>
      <c r="BIX28" s="126"/>
      <c r="BIY28" s="126"/>
      <c r="BIZ28" s="126"/>
      <c r="BJA28" s="126"/>
      <c r="BJB28" s="126"/>
      <c r="BJC28" s="126"/>
      <c r="BJD28" s="126"/>
      <c r="BJE28" s="126"/>
      <c r="BJF28" s="126"/>
      <c r="BJG28" s="126"/>
      <c r="BJH28" s="126"/>
      <c r="BJI28" s="126"/>
      <c r="BJJ28" s="126"/>
      <c r="BJK28" s="126"/>
      <c r="BJL28" s="126"/>
      <c r="BJM28" s="126"/>
      <c r="BJN28" s="126"/>
      <c r="BJO28" s="126"/>
      <c r="BJP28" s="126"/>
      <c r="BJQ28" s="126"/>
      <c r="BJR28" s="126"/>
      <c r="BJS28" s="126"/>
      <c r="BJT28" s="126"/>
      <c r="BJU28" s="126"/>
      <c r="BJV28" s="126"/>
      <c r="BJW28" s="126"/>
      <c r="BJX28" s="126"/>
      <c r="BJY28" s="126"/>
      <c r="BJZ28" s="126"/>
      <c r="BKA28" s="126"/>
      <c r="BKB28" s="126"/>
      <c r="BKC28" s="126"/>
      <c r="BKD28" s="126"/>
      <c r="BKE28" s="126"/>
      <c r="BKF28" s="126"/>
      <c r="BKG28" s="126"/>
      <c r="BKH28" s="126"/>
      <c r="BKI28" s="126"/>
      <c r="BKJ28" s="126"/>
      <c r="BKK28" s="126"/>
      <c r="BKL28" s="126"/>
      <c r="BKM28" s="126"/>
      <c r="BKN28" s="126"/>
      <c r="BKO28" s="126"/>
      <c r="BKP28" s="126"/>
      <c r="BKQ28" s="126"/>
      <c r="BKR28" s="126"/>
      <c r="BKS28" s="126"/>
      <c r="BKT28" s="126"/>
      <c r="BKU28" s="126"/>
      <c r="BKV28" s="126"/>
      <c r="BKW28" s="126"/>
      <c r="BKX28" s="126"/>
      <c r="BKY28" s="126"/>
      <c r="BKZ28" s="126"/>
      <c r="BLA28" s="126"/>
      <c r="BLB28" s="126"/>
      <c r="BLC28" s="126"/>
      <c r="BLD28" s="126"/>
      <c r="BLE28" s="126"/>
      <c r="BLF28" s="126"/>
      <c r="BLG28" s="126"/>
      <c r="BLH28" s="126"/>
      <c r="BLI28" s="126"/>
      <c r="BLJ28" s="126"/>
      <c r="BLK28" s="126"/>
      <c r="BLL28" s="126"/>
      <c r="BLM28" s="126"/>
      <c r="BLN28" s="126"/>
      <c r="BLO28" s="126"/>
      <c r="BLP28" s="126"/>
      <c r="BLQ28" s="126"/>
      <c r="BLR28" s="126"/>
      <c r="BLS28" s="126"/>
      <c r="BLT28" s="126"/>
      <c r="BLU28" s="126"/>
      <c r="BLV28" s="126"/>
      <c r="BLW28" s="126"/>
      <c r="BLX28" s="126"/>
      <c r="BLY28" s="126"/>
      <c r="BLZ28" s="126"/>
      <c r="BMA28" s="126"/>
      <c r="BMB28" s="126"/>
      <c r="BMC28" s="126"/>
      <c r="BMD28" s="126"/>
      <c r="BME28" s="126"/>
      <c r="BMF28" s="126"/>
      <c r="BMG28" s="126"/>
      <c r="BMH28" s="126"/>
      <c r="BMI28" s="126"/>
      <c r="BMJ28" s="126"/>
      <c r="BMK28" s="126"/>
      <c r="BML28" s="126"/>
      <c r="BMM28" s="126"/>
      <c r="BMN28" s="126"/>
      <c r="BMO28" s="126"/>
      <c r="BMP28" s="126"/>
      <c r="BMQ28" s="126"/>
      <c r="BMR28" s="126"/>
      <c r="BMS28" s="126"/>
      <c r="BMT28" s="126"/>
      <c r="BMU28" s="126"/>
      <c r="BMV28" s="126"/>
      <c r="BMW28" s="126"/>
      <c r="BMX28" s="126"/>
      <c r="BMY28" s="126"/>
      <c r="BMZ28" s="126"/>
      <c r="BNA28" s="126"/>
      <c r="BNB28" s="126"/>
      <c r="BNC28" s="126"/>
      <c r="BND28" s="126"/>
      <c r="BNE28" s="126"/>
      <c r="BNF28" s="126"/>
      <c r="BNG28" s="126"/>
      <c r="BNH28" s="126"/>
      <c r="BNI28" s="126"/>
      <c r="BNJ28" s="126"/>
      <c r="BNK28" s="126"/>
      <c r="BNL28" s="126"/>
      <c r="BNM28" s="126"/>
      <c r="BNN28" s="126"/>
      <c r="BNO28" s="126"/>
      <c r="BNP28" s="126"/>
      <c r="BNQ28" s="126"/>
      <c r="BNR28" s="126"/>
      <c r="BNS28" s="126"/>
      <c r="BNT28" s="126"/>
      <c r="BNU28" s="126"/>
      <c r="BNV28" s="126"/>
      <c r="BNW28" s="126"/>
      <c r="BNX28" s="126"/>
      <c r="BNY28" s="126"/>
      <c r="BNZ28" s="126"/>
      <c r="BOA28" s="126"/>
      <c r="BOB28" s="126"/>
      <c r="BOC28" s="126"/>
      <c r="BOD28" s="126"/>
      <c r="BOE28" s="126"/>
      <c r="BOF28" s="126"/>
      <c r="BOG28" s="126"/>
      <c r="BOH28" s="126"/>
      <c r="BOI28" s="126"/>
      <c r="BOJ28" s="126"/>
      <c r="BOK28" s="126"/>
      <c r="BOL28" s="126"/>
      <c r="BOM28" s="126"/>
      <c r="BON28" s="126"/>
      <c r="BOO28" s="126"/>
      <c r="BOP28" s="126"/>
      <c r="BOQ28" s="126"/>
      <c r="BOR28" s="126"/>
      <c r="BOS28" s="126"/>
      <c r="BOT28" s="126"/>
      <c r="BOU28" s="126"/>
      <c r="BOV28" s="126"/>
      <c r="BOW28" s="126"/>
      <c r="BOX28" s="126"/>
      <c r="BOY28" s="126"/>
      <c r="BOZ28" s="126"/>
      <c r="BPA28" s="126"/>
      <c r="BPB28" s="126"/>
      <c r="BPC28" s="126"/>
      <c r="BPD28" s="126"/>
      <c r="BPE28" s="126"/>
      <c r="BPF28" s="126"/>
      <c r="BPG28" s="126"/>
      <c r="BPH28" s="126"/>
      <c r="BPI28" s="126"/>
      <c r="BPJ28" s="126"/>
      <c r="BPK28" s="126"/>
      <c r="BPL28" s="126"/>
      <c r="BPM28" s="126"/>
      <c r="BPN28" s="126"/>
      <c r="BPO28" s="126"/>
      <c r="BPP28" s="126"/>
      <c r="BPQ28" s="126"/>
      <c r="BPR28" s="126"/>
      <c r="BPS28" s="126"/>
      <c r="BPT28" s="126"/>
      <c r="BPU28" s="126"/>
      <c r="BPV28" s="126"/>
      <c r="BPW28" s="126"/>
      <c r="BPX28" s="126"/>
      <c r="BPY28" s="126"/>
      <c r="BPZ28" s="126"/>
      <c r="BQA28" s="126"/>
      <c r="BQB28" s="126"/>
      <c r="BQC28" s="126"/>
      <c r="BQD28" s="126"/>
      <c r="BQE28" s="126"/>
      <c r="BQF28" s="126"/>
      <c r="BQG28" s="126"/>
      <c r="BQH28" s="126"/>
      <c r="BQI28" s="126"/>
      <c r="BQJ28" s="126"/>
      <c r="BQK28" s="126"/>
      <c r="BQL28" s="126"/>
      <c r="BQM28" s="126"/>
      <c r="BQN28" s="126"/>
      <c r="BQO28" s="126"/>
      <c r="BQP28" s="126"/>
      <c r="BQQ28" s="126"/>
      <c r="BQR28" s="126"/>
      <c r="BQS28" s="126"/>
      <c r="BQT28" s="126"/>
      <c r="BQU28" s="126"/>
      <c r="BQV28" s="126"/>
      <c r="BQW28" s="126"/>
      <c r="BQX28" s="126"/>
      <c r="BQY28" s="126"/>
      <c r="BQZ28" s="126"/>
      <c r="BRA28" s="126"/>
      <c r="BRB28" s="126"/>
      <c r="BRC28" s="126"/>
      <c r="BRD28" s="126"/>
      <c r="BRE28" s="126"/>
      <c r="BRF28" s="126"/>
      <c r="BRG28" s="126"/>
      <c r="BRH28" s="126"/>
      <c r="BRI28" s="126"/>
      <c r="BRJ28" s="126"/>
      <c r="BRK28" s="126"/>
      <c r="BRL28" s="126"/>
      <c r="BRM28" s="126"/>
      <c r="BRN28" s="126"/>
      <c r="BRO28" s="126"/>
      <c r="BRP28" s="126"/>
      <c r="BRQ28" s="126"/>
      <c r="BRR28" s="126"/>
      <c r="BRS28" s="126"/>
      <c r="BRT28" s="126"/>
      <c r="BRU28" s="126"/>
      <c r="BRV28" s="126"/>
      <c r="BRW28" s="126"/>
      <c r="BRX28" s="126"/>
      <c r="BRY28" s="126"/>
      <c r="BRZ28" s="126"/>
      <c r="BSA28" s="126"/>
      <c r="BSB28" s="126"/>
      <c r="BSC28" s="126"/>
      <c r="BSD28" s="126"/>
      <c r="BSE28" s="126"/>
      <c r="BSF28" s="126"/>
      <c r="BSG28" s="126"/>
      <c r="BSH28" s="126"/>
      <c r="BSI28" s="126"/>
      <c r="BSJ28" s="126"/>
      <c r="BSK28" s="126"/>
      <c r="BSL28" s="126"/>
      <c r="BSM28" s="126"/>
      <c r="BSN28" s="126"/>
      <c r="BSO28" s="126"/>
      <c r="BSP28" s="126"/>
      <c r="BSQ28" s="126"/>
      <c r="BSR28" s="126"/>
      <c r="BSS28" s="126"/>
      <c r="BST28" s="126"/>
      <c r="BSU28" s="126"/>
      <c r="BSV28" s="126"/>
      <c r="BSW28" s="126"/>
      <c r="BSX28" s="126"/>
      <c r="BSY28" s="126"/>
      <c r="BSZ28" s="126"/>
      <c r="BTA28" s="126"/>
      <c r="BTB28" s="126"/>
      <c r="BTC28" s="126"/>
      <c r="BTD28" s="126"/>
      <c r="BTE28" s="126"/>
      <c r="BTF28" s="126"/>
      <c r="BTG28" s="126"/>
      <c r="BTH28" s="126"/>
      <c r="BTI28" s="126"/>
      <c r="BTJ28" s="126"/>
      <c r="BTK28" s="126"/>
      <c r="BTL28" s="126"/>
      <c r="BTM28" s="126"/>
      <c r="BTN28" s="126"/>
      <c r="BTO28" s="126"/>
      <c r="BTP28" s="126"/>
      <c r="BTQ28" s="126"/>
      <c r="BTR28" s="126"/>
      <c r="BTS28" s="126"/>
      <c r="BTT28" s="126"/>
      <c r="BTU28" s="126"/>
      <c r="BTV28" s="126"/>
      <c r="BTW28" s="126"/>
      <c r="BTX28" s="126"/>
      <c r="BTY28" s="126"/>
      <c r="BTZ28" s="126"/>
      <c r="BUA28" s="126"/>
      <c r="BUB28" s="126"/>
      <c r="BUC28" s="126"/>
      <c r="BUD28" s="126"/>
      <c r="BUE28" s="126"/>
      <c r="BUF28" s="126"/>
      <c r="BUG28" s="126"/>
      <c r="BUH28" s="126"/>
      <c r="BUI28" s="126"/>
      <c r="BUJ28" s="126"/>
      <c r="BUK28" s="126"/>
      <c r="BUL28" s="126"/>
      <c r="BUM28" s="126"/>
      <c r="BUN28" s="126"/>
      <c r="BUO28" s="126"/>
      <c r="BUP28" s="126"/>
      <c r="BUQ28" s="126"/>
      <c r="BUR28" s="126"/>
      <c r="BUS28" s="126"/>
      <c r="BUT28" s="126"/>
      <c r="BUU28" s="126"/>
      <c r="BUV28" s="126"/>
      <c r="BUW28" s="126"/>
      <c r="BUX28" s="126"/>
      <c r="BUY28" s="126"/>
      <c r="BUZ28" s="126"/>
      <c r="BVA28" s="126"/>
      <c r="BVB28" s="126"/>
      <c r="BVC28" s="126"/>
      <c r="BVD28" s="126"/>
      <c r="BVE28" s="126"/>
      <c r="BVF28" s="126"/>
      <c r="BVG28" s="126"/>
      <c r="BVH28" s="126"/>
      <c r="BVI28" s="126"/>
      <c r="BVJ28" s="126"/>
      <c r="BVK28" s="126"/>
      <c r="BVL28" s="126"/>
      <c r="BVM28" s="126"/>
      <c r="BVN28" s="126"/>
      <c r="BVO28" s="126"/>
      <c r="BVP28" s="126"/>
      <c r="BVQ28" s="126"/>
      <c r="BVR28" s="126"/>
      <c r="BVS28" s="126"/>
      <c r="BVT28" s="126"/>
      <c r="BVU28" s="126"/>
      <c r="BVV28" s="126"/>
      <c r="BVW28" s="126"/>
      <c r="BVX28" s="126"/>
      <c r="BVY28" s="126"/>
      <c r="BVZ28" s="126"/>
      <c r="BWA28" s="126"/>
      <c r="BWB28" s="126"/>
      <c r="BWC28" s="126"/>
      <c r="BWD28" s="126"/>
      <c r="BWE28" s="126"/>
      <c r="BWF28" s="126"/>
      <c r="BWG28" s="126"/>
      <c r="BWH28" s="126"/>
      <c r="BWI28" s="126"/>
      <c r="BWJ28" s="126"/>
      <c r="BWK28" s="126"/>
      <c r="BWL28" s="126"/>
      <c r="BWM28" s="126"/>
      <c r="BWN28" s="126"/>
      <c r="BWO28" s="126"/>
      <c r="BWP28" s="126"/>
      <c r="BWQ28" s="126"/>
      <c r="BWR28" s="126"/>
      <c r="BWS28" s="126"/>
      <c r="BWT28" s="126"/>
      <c r="BWU28" s="126"/>
      <c r="BWV28" s="126"/>
      <c r="BWW28" s="126"/>
      <c r="BWX28" s="126"/>
      <c r="BWY28" s="126"/>
      <c r="BWZ28" s="126"/>
      <c r="BXA28" s="126"/>
      <c r="BXB28" s="126"/>
      <c r="BXC28" s="126"/>
      <c r="BXD28" s="126"/>
      <c r="BXE28" s="126"/>
      <c r="BXF28" s="126"/>
      <c r="BXG28" s="126"/>
      <c r="BXH28" s="126"/>
      <c r="BXI28" s="126"/>
      <c r="BXJ28" s="126"/>
      <c r="BXK28" s="126"/>
      <c r="BXL28" s="126"/>
      <c r="BXM28" s="126"/>
      <c r="BXN28" s="126"/>
      <c r="BXO28" s="126"/>
      <c r="BXP28" s="126"/>
      <c r="BXQ28" s="126"/>
      <c r="BXR28" s="126"/>
      <c r="BXS28" s="126"/>
      <c r="BXT28" s="126"/>
      <c r="BXU28" s="126"/>
      <c r="BXV28" s="126"/>
      <c r="BXW28" s="126"/>
      <c r="BXX28" s="126"/>
      <c r="BXY28" s="126"/>
      <c r="BXZ28" s="126"/>
      <c r="BYA28" s="126"/>
      <c r="BYB28" s="126"/>
      <c r="BYC28" s="126"/>
      <c r="BYD28" s="126"/>
      <c r="BYE28" s="126"/>
      <c r="BYF28" s="126"/>
      <c r="BYG28" s="126"/>
      <c r="BYH28" s="126"/>
      <c r="BYI28" s="126"/>
      <c r="BYJ28" s="126"/>
      <c r="BYK28" s="126"/>
      <c r="BYL28" s="126"/>
      <c r="BYM28" s="126"/>
      <c r="BYN28" s="126"/>
      <c r="BYO28" s="126"/>
      <c r="BYP28" s="126"/>
      <c r="BYQ28" s="126"/>
      <c r="BYR28" s="126"/>
      <c r="BYS28" s="126"/>
      <c r="BYT28" s="126"/>
      <c r="BYU28" s="126"/>
      <c r="BYV28" s="126"/>
      <c r="BYW28" s="126"/>
      <c r="BYX28" s="126"/>
      <c r="BYY28" s="126"/>
      <c r="BYZ28" s="126"/>
      <c r="BZA28" s="126"/>
      <c r="BZB28" s="126"/>
      <c r="BZC28" s="126"/>
      <c r="BZD28" s="126"/>
      <c r="BZE28" s="126"/>
      <c r="BZF28" s="126"/>
      <c r="BZG28" s="126"/>
      <c r="BZH28" s="126"/>
      <c r="BZI28" s="126"/>
      <c r="BZJ28" s="126"/>
      <c r="BZK28" s="126"/>
      <c r="BZL28" s="126"/>
      <c r="BZM28" s="126"/>
      <c r="BZN28" s="126"/>
      <c r="BZO28" s="126"/>
      <c r="BZP28" s="126"/>
      <c r="BZQ28" s="126"/>
      <c r="BZR28" s="126"/>
      <c r="BZS28" s="126"/>
      <c r="BZT28" s="126"/>
      <c r="BZU28" s="126"/>
      <c r="BZV28" s="126"/>
      <c r="BZW28" s="126"/>
      <c r="BZX28" s="126"/>
      <c r="BZY28" s="126"/>
      <c r="BZZ28" s="126"/>
      <c r="CAA28" s="126"/>
      <c r="CAB28" s="126"/>
      <c r="CAC28" s="126"/>
      <c r="CAD28" s="126"/>
      <c r="CAE28" s="126"/>
      <c r="CAF28" s="126"/>
      <c r="CAG28" s="126"/>
      <c r="CAH28" s="126"/>
      <c r="CAI28" s="126"/>
      <c r="CAJ28" s="126"/>
      <c r="CAK28" s="126"/>
      <c r="CAL28" s="126"/>
      <c r="CAM28" s="126"/>
      <c r="CAN28" s="126"/>
      <c r="CAO28" s="126"/>
      <c r="CAP28" s="126"/>
      <c r="CAQ28" s="126"/>
      <c r="CAR28" s="126"/>
      <c r="CAS28" s="126"/>
      <c r="CAT28" s="126"/>
      <c r="CAU28" s="126"/>
      <c r="CAV28" s="126"/>
      <c r="CAW28" s="126"/>
      <c r="CAX28" s="126"/>
      <c r="CAY28" s="126"/>
      <c r="CAZ28" s="126"/>
      <c r="CBA28" s="126"/>
      <c r="CBB28" s="126"/>
      <c r="CBC28" s="126"/>
      <c r="CBD28" s="126"/>
      <c r="CBE28" s="126"/>
      <c r="CBF28" s="126"/>
      <c r="CBG28" s="126"/>
      <c r="CBH28" s="126"/>
      <c r="CBI28" s="126"/>
      <c r="CBJ28" s="126"/>
      <c r="CBK28" s="126"/>
      <c r="CBL28" s="126"/>
      <c r="CBM28" s="126"/>
      <c r="CBN28" s="126"/>
      <c r="CBO28" s="126"/>
      <c r="CBP28" s="126"/>
      <c r="CBQ28" s="126"/>
      <c r="CBR28" s="126"/>
      <c r="CBS28" s="126"/>
      <c r="CBT28" s="126"/>
      <c r="CBU28" s="126"/>
      <c r="CBV28" s="126"/>
      <c r="CBW28" s="126"/>
      <c r="CBX28" s="126"/>
      <c r="CBY28" s="126"/>
      <c r="CBZ28" s="126"/>
      <c r="CCA28" s="126"/>
      <c r="CCB28" s="126"/>
      <c r="CCC28" s="126"/>
      <c r="CCD28" s="126"/>
      <c r="CCE28" s="126"/>
      <c r="CCF28" s="126"/>
      <c r="CCG28" s="126"/>
      <c r="CCH28" s="126"/>
      <c r="CCI28" s="126"/>
      <c r="CCJ28" s="126"/>
      <c r="CCK28" s="126"/>
      <c r="CCL28" s="126"/>
      <c r="CCM28" s="126"/>
      <c r="CCN28" s="126"/>
      <c r="CCO28" s="126"/>
      <c r="CCP28" s="126"/>
      <c r="CCQ28" s="126"/>
      <c r="CCR28" s="126"/>
      <c r="CCS28" s="126"/>
      <c r="CCT28" s="126"/>
      <c r="CCU28" s="126"/>
      <c r="CCV28" s="126"/>
      <c r="CCW28" s="126"/>
      <c r="CCX28" s="126"/>
      <c r="CCY28" s="126"/>
      <c r="CCZ28" s="126"/>
      <c r="CDA28" s="126"/>
      <c r="CDB28" s="126"/>
      <c r="CDC28" s="126"/>
      <c r="CDD28" s="126"/>
      <c r="CDE28" s="126"/>
      <c r="CDF28" s="126"/>
      <c r="CDG28" s="126"/>
      <c r="CDH28" s="126"/>
      <c r="CDI28" s="126"/>
      <c r="CDJ28" s="126"/>
      <c r="CDK28" s="126"/>
      <c r="CDL28" s="126"/>
      <c r="CDM28" s="126"/>
      <c r="CDN28" s="126"/>
      <c r="CDO28" s="126"/>
      <c r="CDP28" s="126"/>
      <c r="CDQ28" s="126"/>
      <c r="CDR28" s="126"/>
      <c r="CDS28" s="126"/>
      <c r="CDT28" s="126"/>
      <c r="CDU28" s="126"/>
      <c r="CDV28" s="126"/>
      <c r="CDW28" s="126"/>
      <c r="CDX28" s="126"/>
      <c r="CDY28" s="126"/>
      <c r="CDZ28" s="126"/>
      <c r="CEA28" s="126"/>
      <c r="CEB28" s="126"/>
      <c r="CEC28" s="126"/>
      <c r="CED28" s="126"/>
      <c r="CEE28" s="126"/>
      <c r="CEF28" s="126"/>
      <c r="CEG28" s="126"/>
      <c r="CEH28" s="126"/>
      <c r="CEI28" s="126"/>
      <c r="CEJ28" s="126"/>
      <c r="CEK28" s="126"/>
      <c r="CEL28" s="126"/>
      <c r="CEM28" s="126"/>
      <c r="CEN28" s="126"/>
      <c r="CEO28" s="126"/>
      <c r="CEP28" s="126"/>
      <c r="CEQ28" s="126"/>
      <c r="CER28" s="126"/>
      <c r="CES28" s="126"/>
      <c r="CET28" s="126"/>
      <c r="CEU28" s="126"/>
      <c r="CEV28" s="126"/>
      <c r="CEW28" s="126"/>
      <c r="CEX28" s="126"/>
      <c r="CEY28" s="126"/>
      <c r="CEZ28" s="126"/>
      <c r="CFA28" s="126"/>
      <c r="CFB28" s="126"/>
      <c r="CFC28" s="126"/>
      <c r="CFD28" s="126"/>
      <c r="CFE28" s="126"/>
      <c r="CFF28" s="126"/>
      <c r="CFG28" s="126"/>
      <c r="CFH28" s="126"/>
      <c r="CFI28" s="126"/>
      <c r="CFJ28" s="126"/>
      <c r="CFK28" s="126"/>
      <c r="CFL28" s="126"/>
      <c r="CFM28" s="126"/>
      <c r="CFN28" s="126"/>
      <c r="CFO28" s="126"/>
      <c r="CFP28" s="126"/>
      <c r="CFQ28" s="126"/>
      <c r="CFR28" s="126"/>
      <c r="CFS28" s="126"/>
      <c r="CFT28" s="126"/>
      <c r="CFU28" s="126"/>
      <c r="CFV28" s="126"/>
      <c r="CFW28" s="126"/>
      <c r="CFX28" s="126"/>
      <c r="CFY28" s="126"/>
      <c r="CFZ28" s="126"/>
      <c r="CGA28" s="126"/>
      <c r="CGB28" s="126"/>
      <c r="CGC28" s="126"/>
      <c r="CGD28" s="126"/>
      <c r="CGE28" s="126"/>
      <c r="CGF28" s="126"/>
      <c r="CGG28" s="126"/>
      <c r="CGH28" s="126"/>
      <c r="CGI28" s="126"/>
      <c r="CGJ28" s="126"/>
      <c r="CGK28" s="126"/>
      <c r="CGL28" s="126"/>
      <c r="CGM28" s="126"/>
      <c r="CGN28" s="126"/>
      <c r="CGO28" s="126"/>
      <c r="CGP28" s="126"/>
      <c r="CGQ28" s="126"/>
      <c r="CGR28" s="126"/>
      <c r="CGS28" s="126"/>
      <c r="CGT28" s="126"/>
      <c r="CGU28" s="126"/>
      <c r="CGV28" s="126"/>
      <c r="CGW28" s="126"/>
      <c r="CGX28" s="126"/>
      <c r="CGY28" s="126"/>
      <c r="CGZ28" s="126"/>
      <c r="CHA28" s="126"/>
      <c r="CHB28" s="126"/>
      <c r="CHC28" s="126"/>
      <c r="CHD28" s="126"/>
      <c r="CHE28" s="126"/>
      <c r="CHF28" s="126"/>
      <c r="CHG28" s="126"/>
      <c r="CHH28" s="126"/>
      <c r="CHI28" s="126"/>
      <c r="CHJ28" s="126"/>
      <c r="CHK28" s="126"/>
      <c r="CHL28" s="126"/>
      <c r="CHM28" s="126"/>
      <c r="CHN28" s="126"/>
      <c r="CHO28" s="126"/>
      <c r="CHP28" s="126"/>
      <c r="CHQ28" s="126"/>
      <c r="CHR28" s="126"/>
      <c r="CHS28" s="126"/>
      <c r="CHT28" s="126"/>
      <c r="CHU28" s="126"/>
      <c r="CHV28" s="126"/>
      <c r="CHW28" s="126"/>
      <c r="CHX28" s="126"/>
      <c r="CHY28" s="126"/>
      <c r="CHZ28" s="126"/>
      <c r="CIA28" s="126"/>
      <c r="CIB28" s="126"/>
      <c r="CIC28" s="126"/>
      <c r="CID28" s="126"/>
      <c r="CIE28" s="126"/>
      <c r="CIF28" s="126"/>
      <c r="CIG28" s="126"/>
      <c r="CIH28" s="126"/>
      <c r="CII28" s="126"/>
      <c r="CIJ28" s="126"/>
      <c r="CIK28" s="126"/>
      <c r="CIL28" s="126"/>
      <c r="CIM28" s="126"/>
      <c r="CIN28" s="126"/>
      <c r="CIO28" s="126"/>
      <c r="CIP28" s="126"/>
      <c r="CIQ28" s="126"/>
      <c r="CIR28" s="126"/>
      <c r="CIS28" s="126"/>
      <c r="CIT28" s="126"/>
      <c r="CIU28" s="126"/>
      <c r="CIV28" s="126"/>
      <c r="CIW28" s="126"/>
      <c r="CIX28" s="126"/>
      <c r="CIY28" s="126"/>
      <c r="CIZ28" s="126"/>
      <c r="CJA28" s="126"/>
      <c r="CJB28" s="126"/>
      <c r="CJC28" s="126"/>
      <c r="CJD28" s="126"/>
      <c r="CJE28" s="126"/>
      <c r="CJF28" s="126"/>
      <c r="CJG28" s="126"/>
      <c r="CJH28" s="126"/>
      <c r="CJI28" s="126"/>
      <c r="CJJ28" s="126"/>
      <c r="CJK28" s="126"/>
      <c r="CJL28" s="126"/>
      <c r="CJM28" s="126"/>
      <c r="CJN28" s="126"/>
      <c r="CJO28" s="126"/>
      <c r="CJP28" s="126"/>
      <c r="CJQ28" s="126"/>
      <c r="CJR28" s="126"/>
      <c r="CJS28" s="126"/>
      <c r="CJT28" s="126"/>
      <c r="CJU28" s="126"/>
      <c r="CJV28" s="126"/>
      <c r="CJW28" s="126"/>
      <c r="CJX28" s="126"/>
      <c r="CJY28" s="126"/>
      <c r="CJZ28" s="126"/>
      <c r="CKA28" s="126"/>
      <c r="CKB28" s="126"/>
      <c r="CKC28" s="126"/>
      <c r="CKD28" s="126"/>
      <c r="CKE28" s="126"/>
      <c r="CKF28" s="126"/>
      <c r="CKG28" s="126"/>
      <c r="CKH28" s="126"/>
      <c r="CKI28" s="126"/>
      <c r="CKJ28" s="126"/>
      <c r="CKK28" s="126"/>
      <c r="CKL28" s="126"/>
      <c r="CKM28" s="126"/>
      <c r="CKN28" s="126"/>
      <c r="CKO28" s="126"/>
      <c r="CKP28" s="126"/>
      <c r="CKQ28" s="126"/>
      <c r="CKR28" s="126"/>
      <c r="CKS28" s="126"/>
      <c r="CKT28" s="126"/>
      <c r="CKU28" s="126"/>
      <c r="CKV28" s="126"/>
      <c r="CKW28" s="126"/>
      <c r="CKX28" s="126"/>
      <c r="CKY28" s="126"/>
      <c r="CKZ28" s="126"/>
      <c r="CLA28" s="126"/>
      <c r="CLB28" s="126"/>
      <c r="CLC28" s="126"/>
      <c r="CLD28" s="126"/>
      <c r="CLE28" s="126"/>
      <c r="CLF28" s="126"/>
      <c r="CLG28" s="126"/>
      <c r="CLH28" s="126"/>
      <c r="CLI28" s="126"/>
      <c r="CLJ28" s="126"/>
      <c r="CLK28" s="126"/>
      <c r="CLL28" s="126"/>
      <c r="CLM28" s="126"/>
      <c r="CLN28" s="126"/>
      <c r="CLO28" s="126"/>
      <c r="CLP28" s="126"/>
      <c r="CLQ28" s="126"/>
      <c r="CLR28" s="126"/>
      <c r="CLS28" s="126"/>
      <c r="CLT28" s="126"/>
      <c r="CLU28" s="126"/>
      <c r="CLV28" s="126"/>
      <c r="CLW28" s="126"/>
      <c r="CLX28" s="126"/>
      <c r="CLY28" s="126"/>
      <c r="CLZ28" s="126"/>
      <c r="CMA28" s="126"/>
      <c r="CMB28" s="126"/>
      <c r="CMC28" s="126"/>
      <c r="CMD28" s="126"/>
      <c r="CME28" s="126"/>
      <c r="CMF28" s="126"/>
      <c r="CMG28" s="126"/>
      <c r="CMH28" s="126"/>
      <c r="CMI28" s="126"/>
      <c r="CMJ28" s="126"/>
      <c r="CMK28" s="126"/>
      <c r="CML28" s="126"/>
      <c r="CMM28" s="126"/>
      <c r="CMN28" s="126"/>
      <c r="CMO28" s="126"/>
      <c r="CMP28" s="126"/>
      <c r="CMQ28" s="126"/>
      <c r="CMR28" s="126"/>
      <c r="CMS28" s="126"/>
      <c r="CMT28" s="126"/>
      <c r="CMU28" s="126"/>
      <c r="CMV28" s="126"/>
      <c r="CMW28" s="126"/>
      <c r="CMX28" s="126"/>
      <c r="CMY28" s="126"/>
      <c r="CMZ28" s="126"/>
      <c r="CNA28" s="126"/>
      <c r="CNB28" s="126"/>
      <c r="CNC28" s="126"/>
      <c r="CND28" s="126"/>
      <c r="CNE28" s="126"/>
      <c r="CNF28" s="126"/>
      <c r="CNG28" s="126"/>
      <c r="CNH28" s="126"/>
      <c r="CNI28" s="126"/>
      <c r="CNJ28" s="126"/>
      <c r="CNK28" s="126"/>
      <c r="CNL28" s="126"/>
      <c r="CNM28" s="126"/>
      <c r="CNN28" s="126"/>
      <c r="CNO28" s="126"/>
      <c r="CNP28" s="126"/>
      <c r="CNQ28" s="126"/>
      <c r="CNR28" s="126"/>
      <c r="CNS28" s="126"/>
      <c r="CNT28" s="126"/>
      <c r="CNU28" s="126"/>
      <c r="CNV28" s="126"/>
      <c r="CNW28" s="126"/>
      <c r="CNX28" s="126"/>
      <c r="CNY28" s="126"/>
      <c r="CNZ28" s="126"/>
      <c r="COA28" s="126"/>
      <c r="COB28" s="126"/>
      <c r="COC28" s="126"/>
      <c r="COD28" s="126"/>
      <c r="COE28" s="126"/>
      <c r="COF28" s="126"/>
      <c r="COG28" s="126"/>
      <c r="COH28" s="126"/>
      <c r="COI28" s="126"/>
      <c r="COJ28" s="126"/>
      <c r="COK28" s="126"/>
      <c r="COL28" s="126"/>
      <c r="COM28" s="126"/>
      <c r="CON28" s="126"/>
      <c r="COO28" s="126"/>
      <c r="COP28" s="126"/>
      <c r="COQ28" s="126"/>
      <c r="COR28" s="126"/>
      <c r="COS28" s="126"/>
      <c r="COT28" s="126"/>
      <c r="COU28" s="126"/>
      <c r="COV28" s="126"/>
      <c r="COW28" s="126"/>
      <c r="COX28" s="126"/>
      <c r="COY28" s="126"/>
      <c r="COZ28" s="126"/>
      <c r="CPA28" s="126"/>
      <c r="CPB28" s="126"/>
      <c r="CPC28" s="126"/>
      <c r="CPD28" s="126"/>
      <c r="CPE28" s="126"/>
      <c r="CPF28" s="126"/>
      <c r="CPG28" s="126"/>
      <c r="CPH28" s="126"/>
      <c r="CPI28" s="126"/>
      <c r="CPJ28" s="126"/>
      <c r="CPK28" s="126"/>
      <c r="CPL28" s="126"/>
      <c r="CPM28" s="126"/>
      <c r="CPN28" s="126"/>
      <c r="CPO28" s="126"/>
      <c r="CPP28" s="126"/>
      <c r="CPQ28" s="126"/>
      <c r="CPR28" s="126"/>
      <c r="CPS28" s="126"/>
      <c r="CPT28" s="126"/>
      <c r="CPU28" s="126"/>
      <c r="CPV28" s="126"/>
      <c r="CPW28" s="126"/>
      <c r="CPX28" s="126"/>
      <c r="CPY28" s="126"/>
      <c r="CPZ28" s="126"/>
      <c r="CQA28" s="126"/>
      <c r="CQB28" s="126"/>
      <c r="CQC28" s="126"/>
      <c r="CQD28" s="126"/>
      <c r="CQE28" s="126"/>
      <c r="CQF28" s="126"/>
      <c r="CQG28" s="126"/>
      <c r="CQH28" s="126"/>
      <c r="CQI28" s="126"/>
      <c r="CQJ28" s="126"/>
      <c r="CQK28" s="126"/>
      <c r="CQL28" s="126"/>
      <c r="CQM28" s="126"/>
      <c r="CQN28" s="126"/>
      <c r="CQO28" s="126"/>
      <c r="CQP28" s="126"/>
      <c r="CQQ28" s="126"/>
      <c r="CQR28" s="126"/>
      <c r="CQS28" s="126"/>
      <c r="CQT28" s="126"/>
      <c r="CQU28" s="126"/>
      <c r="CQV28" s="126"/>
      <c r="CQW28" s="126"/>
      <c r="CQX28" s="126"/>
      <c r="CQY28" s="126"/>
      <c r="CQZ28" s="126"/>
      <c r="CRA28" s="126"/>
      <c r="CRB28" s="126"/>
      <c r="CRC28" s="126"/>
      <c r="CRD28" s="126"/>
      <c r="CRE28" s="126"/>
      <c r="CRF28" s="126"/>
      <c r="CRG28" s="126"/>
      <c r="CRH28" s="126"/>
      <c r="CRI28" s="126"/>
      <c r="CRJ28" s="126"/>
      <c r="CRK28" s="126"/>
      <c r="CRL28" s="126"/>
      <c r="CRM28" s="126"/>
      <c r="CRN28" s="126"/>
      <c r="CRO28" s="126"/>
      <c r="CRP28" s="126"/>
      <c r="CRQ28" s="126"/>
      <c r="CRR28" s="126"/>
      <c r="CRS28" s="126"/>
      <c r="CRT28" s="126"/>
      <c r="CRU28" s="126"/>
      <c r="CRV28" s="126"/>
      <c r="CRW28" s="126"/>
      <c r="CRX28" s="126"/>
      <c r="CRY28" s="126"/>
      <c r="CRZ28" s="126"/>
      <c r="CSA28" s="126"/>
      <c r="CSB28" s="126"/>
      <c r="CSC28" s="126"/>
      <c r="CSD28" s="126"/>
      <c r="CSE28" s="126"/>
      <c r="CSF28" s="126"/>
      <c r="CSG28" s="126"/>
      <c r="CSH28" s="126"/>
      <c r="CSI28" s="126"/>
      <c r="CSJ28" s="126"/>
      <c r="CSK28" s="126"/>
      <c r="CSL28" s="126"/>
      <c r="CSM28" s="126"/>
      <c r="CSN28" s="126"/>
      <c r="CSO28" s="126"/>
      <c r="CSP28" s="126"/>
      <c r="CSQ28" s="126"/>
      <c r="CSR28" s="126"/>
      <c r="CSS28" s="126"/>
      <c r="CST28" s="126"/>
      <c r="CSU28" s="126"/>
      <c r="CSV28" s="126"/>
      <c r="CSW28" s="126"/>
      <c r="CSX28" s="126"/>
      <c r="CSY28" s="126"/>
      <c r="CSZ28" s="126"/>
      <c r="CTA28" s="126"/>
      <c r="CTB28" s="126"/>
      <c r="CTC28" s="126"/>
      <c r="CTD28" s="126"/>
      <c r="CTE28" s="126"/>
      <c r="CTF28" s="126"/>
      <c r="CTG28" s="126"/>
      <c r="CTH28" s="126"/>
      <c r="CTI28" s="126"/>
      <c r="CTJ28" s="126"/>
      <c r="CTK28" s="126"/>
      <c r="CTL28" s="126"/>
      <c r="CTM28" s="126"/>
      <c r="CTN28" s="126"/>
      <c r="CTO28" s="126"/>
      <c r="CTP28" s="126"/>
      <c r="CTQ28" s="126"/>
      <c r="CTR28" s="126"/>
      <c r="CTS28" s="126"/>
      <c r="CTT28" s="126"/>
      <c r="CTU28" s="126"/>
      <c r="CTV28" s="126"/>
      <c r="CTW28" s="126"/>
      <c r="CTX28" s="126"/>
      <c r="CTY28" s="126"/>
      <c r="CTZ28" s="126"/>
      <c r="CUA28" s="126"/>
      <c r="CUB28" s="126"/>
      <c r="CUC28" s="126"/>
      <c r="CUD28" s="126"/>
      <c r="CUE28" s="126"/>
      <c r="CUF28" s="126"/>
      <c r="CUG28" s="126"/>
      <c r="CUH28" s="126"/>
      <c r="CUI28" s="126"/>
      <c r="CUJ28" s="126"/>
      <c r="CUK28" s="126"/>
      <c r="CUL28" s="126"/>
      <c r="CUM28" s="126"/>
      <c r="CUN28" s="126"/>
      <c r="CUO28" s="126"/>
      <c r="CUP28" s="126"/>
      <c r="CUQ28" s="126"/>
      <c r="CUR28" s="126"/>
      <c r="CUS28" s="126"/>
      <c r="CUT28" s="126"/>
      <c r="CUU28" s="126"/>
      <c r="CUV28" s="126"/>
      <c r="CUW28" s="126"/>
      <c r="CUX28" s="126"/>
      <c r="CUY28" s="126"/>
      <c r="CUZ28" s="126"/>
      <c r="CVA28" s="126"/>
      <c r="CVB28" s="126"/>
      <c r="CVC28" s="126"/>
      <c r="CVD28" s="126"/>
      <c r="CVE28" s="126"/>
      <c r="CVF28" s="126"/>
      <c r="CVG28" s="126"/>
      <c r="CVH28" s="126"/>
      <c r="CVI28" s="126"/>
      <c r="CVJ28" s="126"/>
      <c r="CVK28" s="126"/>
      <c r="CVL28" s="126"/>
      <c r="CVM28" s="126"/>
      <c r="CVN28" s="126"/>
      <c r="CVO28" s="126"/>
      <c r="CVP28" s="126"/>
      <c r="CVQ28" s="126"/>
      <c r="CVR28" s="126"/>
      <c r="CVS28" s="126"/>
      <c r="CVT28" s="126"/>
      <c r="CVU28" s="126"/>
      <c r="CVV28" s="126"/>
      <c r="CVW28" s="126"/>
      <c r="CVX28" s="126"/>
      <c r="CVY28" s="126"/>
      <c r="CVZ28" s="126"/>
      <c r="CWA28" s="126"/>
      <c r="CWB28" s="126"/>
      <c r="CWC28" s="126"/>
      <c r="CWD28" s="126"/>
      <c r="CWE28" s="126"/>
      <c r="CWF28" s="126"/>
      <c r="CWG28" s="126"/>
      <c r="CWH28" s="126"/>
      <c r="CWI28" s="126"/>
      <c r="CWJ28" s="126"/>
      <c r="CWK28" s="126"/>
      <c r="CWL28" s="126"/>
      <c r="CWM28" s="126"/>
      <c r="CWN28" s="126"/>
      <c r="CWO28" s="126"/>
      <c r="CWP28" s="126"/>
      <c r="CWQ28" s="126"/>
      <c r="CWR28" s="126"/>
      <c r="CWS28" s="126"/>
      <c r="CWT28" s="126"/>
      <c r="CWU28" s="126"/>
      <c r="CWV28" s="126"/>
      <c r="CWW28" s="126"/>
      <c r="CWX28" s="126"/>
      <c r="CWY28" s="126"/>
      <c r="CWZ28" s="126"/>
      <c r="CXA28" s="126"/>
      <c r="CXB28" s="126"/>
      <c r="CXC28" s="126"/>
      <c r="CXD28" s="126"/>
      <c r="CXE28" s="126"/>
      <c r="CXF28" s="126"/>
      <c r="CXG28" s="126"/>
      <c r="CXH28" s="126"/>
      <c r="CXI28" s="126"/>
      <c r="CXJ28" s="126"/>
      <c r="CXK28" s="126"/>
      <c r="CXL28" s="126"/>
      <c r="CXM28" s="126"/>
      <c r="CXN28" s="126"/>
      <c r="CXO28" s="126"/>
      <c r="CXP28" s="126"/>
      <c r="CXQ28" s="126"/>
      <c r="CXR28" s="126"/>
      <c r="CXS28" s="126"/>
      <c r="CXT28" s="126"/>
      <c r="CXU28" s="126"/>
      <c r="CXV28" s="126"/>
      <c r="CXW28" s="126"/>
      <c r="CXX28" s="126"/>
      <c r="CXY28" s="126"/>
      <c r="CXZ28" s="126"/>
      <c r="CYA28" s="126"/>
      <c r="CYB28" s="126"/>
      <c r="CYC28" s="126"/>
      <c r="CYD28" s="126"/>
      <c r="CYE28" s="126"/>
      <c r="CYF28" s="126"/>
      <c r="CYG28" s="126"/>
      <c r="CYH28" s="126"/>
      <c r="CYI28" s="126"/>
      <c r="CYJ28" s="126"/>
      <c r="CYK28" s="126"/>
      <c r="CYL28" s="126"/>
      <c r="CYM28" s="126"/>
      <c r="CYN28" s="126"/>
      <c r="CYO28" s="126"/>
      <c r="CYP28" s="126"/>
      <c r="CYQ28" s="126"/>
      <c r="CYR28" s="126"/>
      <c r="CYS28" s="126"/>
      <c r="CYT28" s="126"/>
      <c r="CYU28" s="126"/>
      <c r="CYV28" s="126"/>
      <c r="CYW28" s="126"/>
      <c r="CYX28" s="126"/>
      <c r="CYY28" s="126"/>
      <c r="CYZ28" s="126"/>
      <c r="CZA28" s="126"/>
      <c r="CZB28" s="126"/>
      <c r="CZC28" s="126"/>
      <c r="CZD28" s="126"/>
      <c r="CZE28" s="126"/>
      <c r="CZF28" s="126"/>
      <c r="CZG28" s="126"/>
      <c r="CZH28" s="126"/>
      <c r="CZI28" s="126"/>
      <c r="CZJ28" s="126"/>
      <c r="CZK28" s="126"/>
      <c r="CZL28" s="126"/>
      <c r="CZM28" s="126"/>
      <c r="CZN28" s="126"/>
      <c r="CZO28" s="126"/>
      <c r="CZP28" s="126"/>
      <c r="CZQ28" s="126"/>
      <c r="CZR28" s="126"/>
      <c r="CZS28" s="126"/>
      <c r="CZT28" s="126"/>
      <c r="CZU28" s="126"/>
      <c r="CZV28" s="126"/>
      <c r="CZW28" s="126"/>
      <c r="CZX28" s="126"/>
      <c r="CZY28" s="126"/>
      <c r="CZZ28" s="126"/>
      <c r="DAA28" s="126"/>
      <c r="DAB28" s="126"/>
      <c r="DAC28" s="126"/>
      <c r="DAD28" s="126"/>
      <c r="DAE28" s="126"/>
      <c r="DAF28" s="126"/>
      <c r="DAG28" s="126"/>
      <c r="DAH28" s="126"/>
      <c r="DAI28" s="126"/>
      <c r="DAJ28" s="126"/>
      <c r="DAK28" s="126"/>
      <c r="DAL28" s="126"/>
      <c r="DAM28" s="126"/>
      <c r="DAN28" s="126"/>
      <c r="DAO28" s="126"/>
      <c r="DAP28" s="126"/>
      <c r="DAQ28" s="126"/>
      <c r="DAR28" s="126"/>
      <c r="DAS28" s="126"/>
      <c r="DAT28" s="126"/>
      <c r="DAU28" s="126"/>
      <c r="DAV28" s="126"/>
      <c r="DAW28" s="126"/>
      <c r="DAX28" s="126"/>
      <c r="DAY28" s="126"/>
      <c r="DAZ28" s="126"/>
      <c r="DBA28" s="126"/>
      <c r="DBB28" s="126"/>
      <c r="DBC28" s="126"/>
      <c r="DBD28" s="126"/>
      <c r="DBE28" s="126"/>
      <c r="DBF28" s="126"/>
      <c r="DBG28" s="126"/>
      <c r="DBH28" s="126"/>
      <c r="DBI28" s="126"/>
      <c r="DBJ28" s="126"/>
      <c r="DBK28" s="126"/>
      <c r="DBL28" s="126"/>
      <c r="DBM28" s="126"/>
      <c r="DBN28" s="126"/>
      <c r="DBO28" s="126"/>
      <c r="DBP28" s="126"/>
      <c r="DBQ28" s="126"/>
      <c r="DBR28" s="126"/>
      <c r="DBS28" s="126"/>
      <c r="DBT28" s="126"/>
      <c r="DBU28" s="126"/>
      <c r="DBV28" s="126"/>
      <c r="DBW28" s="126"/>
      <c r="DBX28" s="126"/>
      <c r="DBY28" s="126"/>
      <c r="DBZ28" s="126"/>
      <c r="DCA28" s="126"/>
      <c r="DCB28" s="126"/>
      <c r="DCC28" s="126"/>
      <c r="DCD28" s="126"/>
      <c r="DCE28" s="126"/>
      <c r="DCF28" s="126"/>
      <c r="DCG28" s="126"/>
      <c r="DCH28" s="126"/>
      <c r="DCI28" s="126"/>
      <c r="DCJ28" s="126"/>
      <c r="DCK28" s="126"/>
      <c r="DCL28" s="126"/>
      <c r="DCM28" s="126"/>
      <c r="DCN28" s="126"/>
      <c r="DCO28" s="126"/>
      <c r="DCP28" s="126"/>
      <c r="DCQ28" s="126"/>
      <c r="DCR28" s="126"/>
      <c r="DCS28" s="126"/>
      <c r="DCT28" s="126"/>
      <c r="DCU28" s="126"/>
      <c r="DCV28" s="126"/>
      <c r="DCW28" s="126"/>
      <c r="DCX28" s="126"/>
      <c r="DCY28" s="126"/>
      <c r="DCZ28" s="126"/>
      <c r="DDA28" s="126"/>
      <c r="DDB28" s="126"/>
      <c r="DDC28" s="126"/>
      <c r="DDD28" s="126"/>
      <c r="DDE28" s="126"/>
      <c r="DDF28" s="126"/>
      <c r="DDG28" s="126"/>
      <c r="DDH28" s="126"/>
      <c r="DDI28" s="126"/>
      <c r="DDJ28" s="126"/>
      <c r="DDK28" s="126"/>
      <c r="DDL28" s="126"/>
      <c r="DDM28" s="126"/>
      <c r="DDN28" s="126"/>
      <c r="DDO28" s="126"/>
      <c r="DDP28" s="126"/>
      <c r="DDQ28" s="126"/>
      <c r="DDR28" s="126"/>
      <c r="DDS28" s="126"/>
      <c r="DDT28" s="126"/>
      <c r="DDU28" s="126"/>
      <c r="DDV28" s="126"/>
      <c r="DDW28" s="126"/>
      <c r="DDX28" s="126"/>
      <c r="DDY28" s="126"/>
      <c r="DDZ28" s="126"/>
      <c r="DEA28" s="126"/>
      <c r="DEB28" s="126"/>
      <c r="DEC28" s="126"/>
      <c r="DED28" s="126"/>
      <c r="DEE28" s="126"/>
      <c r="DEF28" s="126"/>
      <c r="DEG28" s="126"/>
      <c r="DEH28" s="126"/>
      <c r="DEI28" s="126"/>
      <c r="DEJ28" s="126"/>
      <c r="DEK28" s="126"/>
      <c r="DEL28" s="126"/>
      <c r="DEM28" s="126"/>
      <c r="DEN28" s="126"/>
      <c r="DEO28" s="126"/>
      <c r="DEP28" s="126"/>
      <c r="DEQ28" s="126"/>
      <c r="DER28" s="126"/>
      <c r="DES28" s="126"/>
      <c r="DET28" s="126"/>
      <c r="DEU28" s="126"/>
      <c r="DEV28" s="126"/>
      <c r="DEW28" s="126"/>
      <c r="DEX28" s="126"/>
      <c r="DEY28" s="126"/>
      <c r="DEZ28" s="126"/>
      <c r="DFA28" s="126"/>
      <c r="DFB28" s="126"/>
      <c r="DFC28" s="126"/>
      <c r="DFD28" s="126"/>
      <c r="DFE28" s="126"/>
      <c r="DFF28" s="126"/>
      <c r="DFG28" s="126"/>
      <c r="DFH28" s="126"/>
      <c r="DFI28" s="126"/>
      <c r="DFJ28" s="126"/>
      <c r="DFK28" s="126"/>
      <c r="DFL28" s="126"/>
      <c r="DFM28" s="126"/>
      <c r="DFN28" s="126"/>
      <c r="DFO28" s="126"/>
      <c r="DFP28" s="126"/>
      <c r="DFQ28" s="126"/>
      <c r="DFR28" s="126"/>
      <c r="DFS28" s="126"/>
      <c r="DFT28" s="126"/>
      <c r="DFU28" s="126"/>
      <c r="DFV28" s="126"/>
      <c r="DFW28" s="126"/>
      <c r="DFX28" s="126"/>
      <c r="DFY28" s="126"/>
      <c r="DFZ28" s="126"/>
      <c r="DGA28" s="126"/>
      <c r="DGB28" s="126"/>
      <c r="DGC28" s="126"/>
      <c r="DGD28" s="126"/>
      <c r="DGE28" s="126"/>
      <c r="DGF28" s="126"/>
      <c r="DGG28" s="126"/>
      <c r="DGH28" s="126"/>
      <c r="DGI28" s="126"/>
      <c r="DGJ28" s="126"/>
      <c r="DGK28" s="126"/>
      <c r="DGL28" s="126"/>
      <c r="DGM28" s="126"/>
      <c r="DGN28" s="126"/>
      <c r="DGO28" s="126"/>
      <c r="DGP28" s="126"/>
      <c r="DGQ28" s="126"/>
      <c r="DGR28" s="126"/>
      <c r="DGS28" s="126"/>
      <c r="DGT28" s="126"/>
      <c r="DGU28" s="126"/>
      <c r="DGV28" s="126"/>
      <c r="DGW28" s="126"/>
      <c r="DGX28" s="126"/>
      <c r="DGY28" s="126"/>
      <c r="DGZ28" s="126"/>
      <c r="DHA28" s="126"/>
      <c r="DHB28" s="126"/>
      <c r="DHC28" s="126"/>
      <c r="DHD28" s="126"/>
      <c r="DHE28" s="126"/>
      <c r="DHF28" s="126"/>
      <c r="DHG28" s="126"/>
      <c r="DHH28" s="126"/>
      <c r="DHI28" s="126"/>
      <c r="DHJ28" s="126"/>
      <c r="DHK28" s="126"/>
      <c r="DHL28" s="126"/>
      <c r="DHM28" s="126"/>
      <c r="DHN28" s="126"/>
      <c r="DHO28" s="126"/>
      <c r="DHP28" s="126"/>
      <c r="DHQ28" s="126"/>
      <c r="DHR28" s="126"/>
      <c r="DHS28" s="126"/>
      <c r="DHT28" s="126"/>
      <c r="DHU28" s="126"/>
      <c r="DHV28" s="126"/>
      <c r="DHW28" s="126"/>
      <c r="DHX28" s="126"/>
      <c r="DHY28" s="126"/>
      <c r="DHZ28" s="126"/>
      <c r="DIA28" s="126"/>
      <c r="DIB28" s="126"/>
      <c r="DIC28" s="126"/>
      <c r="DID28" s="126"/>
      <c r="DIE28" s="126"/>
      <c r="DIF28" s="126"/>
      <c r="DIG28" s="126"/>
      <c r="DIH28" s="126"/>
      <c r="DII28" s="126"/>
      <c r="DIJ28" s="126"/>
      <c r="DIK28" s="126"/>
      <c r="DIL28" s="126"/>
      <c r="DIM28" s="126"/>
      <c r="DIN28" s="126"/>
      <c r="DIO28" s="126"/>
      <c r="DIP28" s="126"/>
      <c r="DIQ28" s="126"/>
      <c r="DIR28" s="126"/>
      <c r="DIS28" s="126"/>
      <c r="DIT28" s="126"/>
      <c r="DIU28" s="126"/>
      <c r="DIV28" s="126"/>
      <c r="DIW28" s="126"/>
      <c r="DIX28" s="126"/>
      <c r="DIY28" s="126"/>
      <c r="DIZ28" s="126"/>
      <c r="DJA28" s="126"/>
      <c r="DJB28" s="126"/>
      <c r="DJC28" s="126"/>
      <c r="DJD28" s="126"/>
      <c r="DJE28" s="126"/>
      <c r="DJF28" s="126"/>
      <c r="DJG28" s="126"/>
      <c r="DJH28" s="126"/>
      <c r="DJI28" s="126"/>
      <c r="DJJ28" s="126"/>
      <c r="DJK28" s="126"/>
      <c r="DJL28" s="126"/>
      <c r="DJM28" s="126"/>
      <c r="DJN28" s="126"/>
      <c r="DJO28" s="126"/>
      <c r="DJP28" s="126"/>
      <c r="DJQ28" s="126"/>
      <c r="DJR28" s="126"/>
      <c r="DJS28" s="126"/>
      <c r="DJT28" s="126"/>
      <c r="DJU28" s="126"/>
      <c r="DJV28" s="126"/>
      <c r="DJW28" s="126"/>
      <c r="DJX28" s="126"/>
      <c r="DJY28" s="126"/>
      <c r="DJZ28" s="126"/>
      <c r="DKA28" s="126"/>
      <c r="DKB28" s="126"/>
      <c r="DKC28" s="126"/>
      <c r="DKD28" s="126"/>
      <c r="DKE28" s="126"/>
      <c r="DKF28" s="126"/>
      <c r="DKG28" s="126"/>
      <c r="DKH28" s="126"/>
      <c r="DKI28" s="126"/>
      <c r="DKJ28" s="126"/>
      <c r="DKK28" s="126"/>
      <c r="DKL28" s="126"/>
      <c r="DKM28" s="126"/>
      <c r="DKN28" s="126"/>
      <c r="DKO28" s="126"/>
      <c r="DKP28" s="126"/>
      <c r="DKQ28" s="126"/>
      <c r="DKR28" s="126"/>
      <c r="DKS28" s="126"/>
      <c r="DKT28" s="126"/>
      <c r="DKU28" s="126"/>
      <c r="DKV28" s="126"/>
      <c r="DKW28" s="126"/>
      <c r="DKX28" s="126"/>
      <c r="DKY28" s="126"/>
      <c r="DKZ28" s="126"/>
      <c r="DLA28" s="126"/>
      <c r="DLB28" s="126"/>
      <c r="DLC28" s="126"/>
      <c r="DLD28" s="126"/>
      <c r="DLE28" s="126"/>
      <c r="DLF28" s="126"/>
      <c r="DLG28" s="126"/>
      <c r="DLH28" s="126"/>
      <c r="DLI28" s="126"/>
      <c r="DLJ28" s="126"/>
      <c r="DLK28" s="126"/>
      <c r="DLL28" s="126"/>
      <c r="DLM28" s="126"/>
      <c r="DLN28" s="126"/>
      <c r="DLO28" s="126"/>
      <c r="DLP28" s="126"/>
      <c r="DLQ28" s="126"/>
      <c r="DLR28" s="126"/>
      <c r="DLS28" s="126"/>
      <c r="DLT28" s="126"/>
      <c r="DLU28" s="126"/>
      <c r="DLV28" s="126"/>
      <c r="DLW28" s="126"/>
      <c r="DLX28" s="126"/>
      <c r="DLY28" s="126"/>
      <c r="DLZ28" s="126"/>
      <c r="DMA28" s="126"/>
      <c r="DMB28" s="126"/>
      <c r="DMC28" s="126"/>
      <c r="DMD28" s="126"/>
      <c r="DME28" s="126"/>
      <c r="DMF28" s="126"/>
      <c r="DMG28" s="126"/>
      <c r="DMH28" s="126"/>
      <c r="DMI28" s="126"/>
      <c r="DMJ28" s="126"/>
      <c r="DMK28" s="126"/>
      <c r="DML28" s="126"/>
      <c r="DMM28" s="126"/>
      <c r="DMN28" s="126"/>
      <c r="DMO28" s="126"/>
      <c r="DMP28" s="126"/>
      <c r="DMQ28" s="126"/>
      <c r="DMR28" s="126"/>
      <c r="DMS28" s="126"/>
      <c r="DMT28" s="126"/>
      <c r="DMU28" s="126"/>
      <c r="DMV28" s="126"/>
      <c r="DMW28" s="126"/>
      <c r="DMX28" s="126"/>
      <c r="DMY28" s="126"/>
      <c r="DMZ28" s="126"/>
      <c r="DNA28" s="126"/>
      <c r="DNB28" s="126"/>
      <c r="DNC28" s="126"/>
      <c r="DND28" s="126"/>
      <c r="DNE28" s="126"/>
      <c r="DNF28" s="126"/>
      <c r="DNG28" s="126"/>
      <c r="DNH28" s="126"/>
      <c r="DNI28" s="126"/>
      <c r="DNJ28" s="126"/>
      <c r="DNK28" s="126"/>
      <c r="DNL28" s="126"/>
      <c r="DNM28" s="126"/>
      <c r="DNN28" s="126"/>
      <c r="DNO28" s="126"/>
      <c r="DNP28" s="126"/>
      <c r="DNQ28" s="126"/>
      <c r="DNR28" s="126"/>
      <c r="DNS28" s="126"/>
      <c r="DNT28" s="126"/>
      <c r="DNU28" s="126"/>
      <c r="DNV28" s="126"/>
      <c r="DNW28" s="126"/>
      <c r="DNX28" s="126"/>
      <c r="DNY28" s="126"/>
      <c r="DNZ28" s="126"/>
      <c r="DOA28" s="126"/>
      <c r="DOB28" s="126"/>
      <c r="DOC28" s="126"/>
      <c r="DOD28" s="126"/>
      <c r="DOE28" s="126"/>
      <c r="DOF28" s="126"/>
      <c r="DOG28" s="126"/>
      <c r="DOH28" s="126"/>
      <c r="DOI28" s="126"/>
      <c r="DOJ28" s="126"/>
      <c r="DOK28" s="126"/>
      <c r="DOL28" s="126"/>
      <c r="DOM28" s="126"/>
      <c r="DON28" s="126"/>
      <c r="DOO28" s="126"/>
      <c r="DOP28" s="126"/>
      <c r="DOQ28" s="126"/>
      <c r="DOR28" s="126"/>
      <c r="DOS28" s="126"/>
      <c r="DOT28" s="126"/>
      <c r="DOU28" s="126"/>
      <c r="DOV28" s="126"/>
      <c r="DOW28" s="126"/>
      <c r="DOX28" s="126"/>
      <c r="DOY28" s="126"/>
      <c r="DOZ28" s="126"/>
      <c r="DPA28" s="126"/>
      <c r="DPB28" s="126"/>
      <c r="DPC28" s="126"/>
      <c r="DPD28" s="126"/>
      <c r="DPE28" s="126"/>
      <c r="DPF28" s="126"/>
      <c r="DPG28" s="126"/>
      <c r="DPH28" s="126"/>
      <c r="DPI28" s="126"/>
      <c r="DPJ28" s="126"/>
      <c r="DPK28" s="126"/>
      <c r="DPL28" s="126"/>
      <c r="DPM28" s="126"/>
      <c r="DPN28" s="126"/>
      <c r="DPO28" s="126"/>
      <c r="DPP28" s="126"/>
      <c r="DPQ28" s="126"/>
      <c r="DPR28" s="126"/>
      <c r="DPS28" s="126"/>
      <c r="DPT28" s="126"/>
      <c r="DPU28" s="126"/>
      <c r="DPV28" s="126"/>
      <c r="DPW28" s="126"/>
      <c r="DPX28" s="126"/>
      <c r="DPY28" s="126"/>
      <c r="DPZ28" s="126"/>
      <c r="DQA28" s="126"/>
      <c r="DQB28" s="126"/>
      <c r="DQC28" s="126"/>
      <c r="DQD28" s="126"/>
      <c r="DQE28" s="126"/>
      <c r="DQF28" s="126"/>
      <c r="DQG28" s="126"/>
      <c r="DQH28" s="126"/>
      <c r="DQI28" s="126"/>
      <c r="DQJ28" s="126"/>
      <c r="DQK28" s="126"/>
      <c r="DQL28" s="126"/>
      <c r="DQM28" s="126"/>
      <c r="DQN28" s="126"/>
      <c r="DQO28" s="126"/>
      <c r="DQP28" s="126"/>
      <c r="DQQ28" s="126"/>
      <c r="DQR28" s="126"/>
      <c r="DQS28" s="126"/>
      <c r="DQT28" s="126"/>
      <c r="DQU28" s="126"/>
      <c r="DQV28" s="126"/>
      <c r="DQW28" s="126"/>
      <c r="DQX28" s="126"/>
      <c r="DQY28" s="126"/>
      <c r="DQZ28" s="126"/>
      <c r="DRA28" s="126"/>
      <c r="DRB28" s="126"/>
      <c r="DRC28" s="126"/>
      <c r="DRD28" s="126"/>
      <c r="DRE28" s="126"/>
      <c r="DRF28" s="126"/>
      <c r="DRG28" s="126"/>
      <c r="DRH28" s="126"/>
      <c r="DRI28" s="126"/>
      <c r="DRJ28" s="126"/>
      <c r="DRK28" s="126"/>
      <c r="DRL28" s="126"/>
      <c r="DRM28" s="126"/>
      <c r="DRN28" s="126"/>
      <c r="DRO28" s="126"/>
      <c r="DRP28" s="126"/>
      <c r="DRQ28" s="126"/>
      <c r="DRR28" s="126"/>
      <c r="DRS28" s="126"/>
      <c r="DRT28" s="126"/>
      <c r="DRU28" s="126"/>
      <c r="DRV28" s="126"/>
      <c r="DRW28" s="126"/>
      <c r="DRX28" s="126"/>
      <c r="DRY28" s="126"/>
      <c r="DRZ28" s="126"/>
      <c r="DSA28" s="126"/>
      <c r="DSB28" s="126"/>
      <c r="DSC28" s="126"/>
      <c r="DSD28" s="126"/>
      <c r="DSE28" s="126"/>
      <c r="DSF28" s="126"/>
      <c r="DSG28" s="126"/>
      <c r="DSH28" s="126"/>
      <c r="DSI28" s="126"/>
      <c r="DSJ28" s="126"/>
      <c r="DSK28" s="126"/>
      <c r="DSL28" s="126"/>
      <c r="DSM28" s="126"/>
      <c r="DSN28" s="126"/>
      <c r="DSO28" s="126"/>
      <c r="DSP28" s="126"/>
      <c r="DSQ28" s="126"/>
      <c r="DSR28" s="126"/>
      <c r="DSS28" s="126"/>
      <c r="DST28" s="126"/>
      <c r="DSU28" s="126"/>
      <c r="DSV28" s="126"/>
      <c r="DSW28" s="126"/>
      <c r="DSX28" s="126"/>
      <c r="DSY28" s="126"/>
      <c r="DSZ28" s="126"/>
      <c r="DTA28" s="126"/>
      <c r="DTB28" s="126"/>
      <c r="DTC28" s="126"/>
      <c r="DTD28" s="126"/>
      <c r="DTE28" s="126"/>
      <c r="DTF28" s="126"/>
      <c r="DTG28" s="126"/>
      <c r="DTH28" s="126"/>
      <c r="DTI28" s="126"/>
      <c r="DTJ28" s="126"/>
      <c r="DTK28" s="126"/>
      <c r="DTL28" s="126"/>
      <c r="DTM28" s="126"/>
      <c r="DTN28" s="126"/>
      <c r="DTO28" s="126"/>
      <c r="DTP28" s="126"/>
      <c r="DTQ28" s="126"/>
      <c r="DTR28" s="126"/>
      <c r="DTS28" s="126"/>
      <c r="DTT28" s="126"/>
      <c r="DTU28" s="126"/>
      <c r="DTV28" s="126"/>
      <c r="DTW28" s="126"/>
      <c r="DTX28" s="126"/>
      <c r="DTY28" s="126"/>
      <c r="DTZ28" s="126"/>
      <c r="DUA28" s="126"/>
      <c r="DUB28" s="126"/>
      <c r="DUC28" s="126"/>
      <c r="DUD28" s="126"/>
      <c r="DUE28" s="126"/>
      <c r="DUF28" s="126"/>
      <c r="DUG28" s="126"/>
      <c r="DUH28" s="126"/>
      <c r="DUI28" s="126"/>
      <c r="DUJ28" s="126"/>
      <c r="DUK28" s="126"/>
      <c r="DUL28" s="126"/>
      <c r="DUM28" s="126"/>
      <c r="DUN28" s="126"/>
      <c r="DUO28" s="126"/>
      <c r="DUP28" s="126"/>
      <c r="DUQ28" s="126"/>
      <c r="DUR28" s="126"/>
      <c r="DUS28" s="126"/>
      <c r="DUT28" s="126"/>
      <c r="DUU28" s="126"/>
      <c r="DUV28" s="126"/>
      <c r="DUW28" s="126"/>
      <c r="DUX28" s="126"/>
      <c r="DUY28" s="126"/>
      <c r="DUZ28" s="126"/>
      <c r="DVA28" s="126"/>
      <c r="DVB28" s="126"/>
      <c r="DVC28" s="126"/>
      <c r="DVD28" s="126"/>
      <c r="DVE28" s="126"/>
      <c r="DVF28" s="126"/>
      <c r="DVG28" s="126"/>
      <c r="DVH28" s="126"/>
      <c r="DVI28" s="126"/>
      <c r="DVJ28" s="126"/>
      <c r="DVK28" s="126"/>
      <c r="DVL28" s="126"/>
      <c r="DVM28" s="126"/>
      <c r="DVN28" s="126"/>
      <c r="DVO28" s="126"/>
      <c r="DVP28" s="126"/>
      <c r="DVQ28" s="126"/>
      <c r="DVR28" s="126"/>
      <c r="DVS28" s="126"/>
      <c r="DVT28" s="126"/>
      <c r="DVU28" s="126"/>
      <c r="DVV28" s="126"/>
      <c r="DVW28" s="126"/>
      <c r="DVX28" s="126"/>
      <c r="DVY28" s="126"/>
      <c r="DVZ28" s="126"/>
      <c r="DWA28" s="126"/>
      <c r="DWB28" s="126"/>
      <c r="DWC28" s="126"/>
      <c r="DWD28" s="126"/>
      <c r="DWE28" s="126"/>
      <c r="DWF28" s="126"/>
      <c r="DWG28" s="126"/>
      <c r="DWH28" s="126"/>
      <c r="DWI28" s="126"/>
      <c r="DWJ28" s="126"/>
      <c r="DWK28" s="126"/>
      <c r="DWL28" s="126"/>
      <c r="DWM28" s="126"/>
      <c r="DWN28" s="126"/>
      <c r="DWO28" s="126"/>
      <c r="DWP28" s="126"/>
      <c r="DWQ28" s="126"/>
      <c r="DWR28" s="126"/>
      <c r="DWS28" s="126"/>
      <c r="DWT28" s="126"/>
      <c r="DWU28" s="126"/>
      <c r="DWV28" s="126"/>
      <c r="DWW28" s="126"/>
      <c r="DWX28" s="126"/>
      <c r="DWY28" s="126"/>
      <c r="DWZ28" s="126"/>
      <c r="DXA28" s="126"/>
      <c r="DXB28" s="126"/>
      <c r="DXC28" s="126"/>
      <c r="DXD28" s="126"/>
      <c r="DXE28" s="126"/>
      <c r="DXF28" s="126"/>
      <c r="DXG28" s="126"/>
      <c r="DXH28" s="126"/>
      <c r="DXI28" s="126"/>
      <c r="DXJ28" s="126"/>
      <c r="DXK28" s="126"/>
      <c r="DXL28" s="126"/>
      <c r="DXM28" s="126"/>
      <c r="DXN28" s="126"/>
      <c r="DXO28" s="126"/>
      <c r="DXP28" s="126"/>
      <c r="DXQ28" s="126"/>
      <c r="DXR28" s="126"/>
      <c r="DXS28" s="126"/>
      <c r="DXT28" s="126"/>
      <c r="DXU28" s="126"/>
      <c r="DXV28" s="126"/>
      <c r="DXW28" s="126"/>
      <c r="DXX28" s="126"/>
      <c r="DXY28" s="126"/>
      <c r="DXZ28" s="126"/>
      <c r="DYA28" s="126"/>
      <c r="DYB28" s="126"/>
      <c r="DYC28" s="126"/>
      <c r="DYD28" s="126"/>
      <c r="DYE28" s="126"/>
      <c r="DYF28" s="126"/>
      <c r="DYG28" s="126"/>
      <c r="DYH28" s="126"/>
      <c r="DYI28" s="126"/>
      <c r="DYJ28" s="126"/>
      <c r="DYK28" s="126"/>
      <c r="DYL28" s="126"/>
      <c r="DYM28" s="126"/>
      <c r="DYN28" s="126"/>
      <c r="DYO28" s="126"/>
      <c r="DYP28" s="126"/>
      <c r="DYQ28" s="126"/>
      <c r="DYR28" s="126"/>
      <c r="DYS28" s="126"/>
      <c r="DYT28" s="126"/>
      <c r="DYU28" s="126"/>
      <c r="DYV28" s="126"/>
      <c r="DYW28" s="126"/>
      <c r="DYX28" s="126"/>
      <c r="DYY28" s="126"/>
      <c r="DYZ28" s="126"/>
      <c r="DZA28" s="126"/>
      <c r="DZB28" s="126"/>
      <c r="DZC28" s="126"/>
      <c r="DZD28" s="126"/>
      <c r="DZE28" s="126"/>
      <c r="DZF28" s="126"/>
      <c r="DZG28" s="126"/>
      <c r="DZH28" s="126"/>
      <c r="DZI28" s="126"/>
      <c r="DZJ28" s="126"/>
      <c r="DZK28" s="126"/>
      <c r="DZL28" s="126"/>
      <c r="DZM28" s="126"/>
      <c r="DZN28" s="126"/>
      <c r="DZO28" s="126"/>
      <c r="DZP28" s="126"/>
      <c r="DZQ28" s="126"/>
      <c r="DZR28" s="126"/>
      <c r="DZS28" s="126"/>
      <c r="DZT28" s="126"/>
      <c r="DZU28" s="126"/>
      <c r="DZV28" s="126"/>
      <c r="DZW28" s="126"/>
      <c r="DZX28" s="126"/>
      <c r="DZY28" s="126"/>
      <c r="DZZ28" s="126"/>
      <c r="EAA28" s="126"/>
      <c r="EAB28" s="126"/>
      <c r="EAC28" s="126"/>
      <c r="EAD28" s="126"/>
      <c r="EAE28" s="126"/>
      <c r="EAF28" s="126"/>
      <c r="EAG28" s="126"/>
      <c r="EAH28" s="126"/>
      <c r="EAI28" s="126"/>
      <c r="EAJ28" s="126"/>
      <c r="EAK28" s="126"/>
      <c r="EAL28" s="126"/>
      <c r="EAM28" s="126"/>
      <c r="EAN28" s="126"/>
      <c r="EAO28" s="126"/>
      <c r="EAP28" s="126"/>
      <c r="EAQ28" s="126"/>
      <c r="EAR28" s="126"/>
      <c r="EAS28" s="126"/>
      <c r="EAT28" s="126"/>
      <c r="EAU28" s="126"/>
      <c r="EAV28" s="126"/>
      <c r="EAW28" s="126"/>
      <c r="EAX28" s="126"/>
      <c r="EAY28" s="126"/>
      <c r="EAZ28" s="126"/>
      <c r="EBA28" s="126"/>
      <c r="EBB28" s="126"/>
      <c r="EBC28" s="126"/>
      <c r="EBD28" s="126"/>
      <c r="EBE28" s="126"/>
      <c r="EBF28" s="126"/>
      <c r="EBG28" s="126"/>
      <c r="EBH28" s="126"/>
      <c r="EBI28" s="126"/>
      <c r="EBJ28" s="126"/>
      <c r="EBK28" s="126"/>
      <c r="EBL28" s="126"/>
      <c r="EBM28" s="126"/>
      <c r="EBN28" s="126"/>
      <c r="EBO28" s="126"/>
      <c r="EBP28" s="126"/>
      <c r="EBQ28" s="126"/>
      <c r="EBR28" s="126"/>
      <c r="EBS28" s="126"/>
      <c r="EBT28" s="126"/>
      <c r="EBU28" s="126"/>
      <c r="EBV28" s="126"/>
      <c r="EBW28" s="126"/>
      <c r="EBX28" s="126"/>
      <c r="EBY28" s="126"/>
      <c r="EBZ28" s="126"/>
      <c r="ECA28" s="126"/>
      <c r="ECB28" s="126"/>
      <c r="ECC28" s="126"/>
      <c r="ECD28" s="126"/>
      <c r="ECE28" s="126"/>
      <c r="ECF28" s="126"/>
      <c r="ECG28" s="126"/>
      <c r="ECH28" s="126"/>
      <c r="ECI28" s="126"/>
      <c r="ECJ28" s="126"/>
      <c r="ECK28" s="126"/>
      <c r="ECL28" s="126"/>
      <c r="ECM28" s="126"/>
      <c r="ECN28" s="126"/>
      <c r="ECO28" s="126"/>
      <c r="ECP28" s="126"/>
      <c r="ECQ28" s="126"/>
      <c r="ECR28" s="126"/>
      <c r="ECS28" s="126"/>
      <c r="ECT28" s="126"/>
      <c r="ECU28" s="126"/>
      <c r="ECV28" s="126"/>
      <c r="ECW28" s="126"/>
      <c r="ECX28" s="126"/>
      <c r="ECY28" s="126"/>
      <c r="ECZ28" s="126"/>
      <c r="EDA28" s="126"/>
      <c r="EDB28" s="126"/>
      <c r="EDC28" s="126"/>
      <c r="EDD28" s="126"/>
      <c r="EDE28" s="126"/>
      <c r="EDF28" s="126"/>
      <c r="EDG28" s="126"/>
      <c r="EDH28" s="126"/>
      <c r="EDI28" s="126"/>
      <c r="EDJ28" s="126"/>
      <c r="EDK28" s="126"/>
      <c r="EDL28" s="126"/>
      <c r="EDM28" s="126"/>
      <c r="EDN28" s="126"/>
      <c r="EDO28" s="126"/>
      <c r="EDP28" s="126"/>
      <c r="EDQ28" s="126"/>
      <c r="EDR28" s="126"/>
      <c r="EDS28" s="126"/>
      <c r="EDT28" s="126"/>
      <c r="EDU28" s="126"/>
      <c r="EDV28" s="126"/>
      <c r="EDW28" s="126"/>
      <c r="EDX28" s="126"/>
      <c r="EDY28" s="126"/>
      <c r="EDZ28" s="126"/>
      <c r="EEA28" s="126"/>
      <c r="EEB28" s="126"/>
      <c r="EEC28" s="126"/>
      <c r="EED28" s="126"/>
      <c r="EEE28" s="126"/>
      <c r="EEF28" s="126"/>
      <c r="EEG28" s="126"/>
      <c r="EEH28" s="126"/>
      <c r="EEI28" s="126"/>
      <c r="EEJ28" s="126"/>
      <c r="EEK28" s="126"/>
      <c r="EEL28" s="126"/>
      <c r="EEM28" s="126"/>
      <c r="EEN28" s="126"/>
      <c r="EEO28" s="126"/>
      <c r="EEP28" s="126"/>
      <c r="EEQ28" s="126"/>
      <c r="EER28" s="126"/>
      <c r="EES28" s="126"/>
      <c r="EET28" s="126"/>
      <c r="EEU28" s="126"/>
      <c r="EEV28" s="126"/>
      <c r="EEW28" s="126"/>
      <c r="EEX28" s="126"/>
      <c r="EEY28" s="126"/>
      <c r="EEZ28" s="126"/>
      <c r="EFA28" s="126"/>
      <c r="EFB28" s="126"/>
      <c r="EFC28" s="126"/>
      <c r="EFD28" s="126"/>
      <c r="EFE28" s="126"/>
      <c r="EFF28" s="126"/>
      <c r="EFG28" s="126"/>
      <c r="EFH28" s="126"/>
      <c r="EFI28" s="126"/>
      <c r="EFJ28" s="126"/>
      <c r="EFK28" s="126"/>
      <c r="EFL28" s="126"/>
      <c r="EFM28" s="126"/>
      <c r="EFN28" s="126"/>
      <c r="EFO28" s="126"/>
      <c r="EFP28" s="126"/>
      <c r="EFQ28" s="126"/>
      <c r="EFR28" s="126"/>
      <c r="EFS28" s="126"/>
      <c r="EFT28" s="126"/>
      <c r="EFU28" s="126"/>
      <c r="EFV28" s="126"/>
      <c r="EFW28" s="126"/>
      <c r="EFX28" s="126"/>
      <c r="EFY28" s="126"/>
      <c r="EFZ28" s="126"/>
      <c r="EGA28" s="126"/>
      <c r="EGB28" s="126"/>
      <c r="EGC28" s="126"/>
      <c r="EGD28" s="126"/>
      <c r="EGE28" s="126"/>
      <c r="EGF28" s="126"/>
      <c r="EGG28" s="126"/>
      <c r="EGH28" s="126"/>
      <c r="EGI28" s="126"/>
      <c r="EGJ28" s="126"/>
      <c r="EGK28" s="126"/>
      <c r="EGL28" s="126"/>
      <c r="EGM28" s="126"/>
      <c r="EGN28" s="126"/>
      <c r="EGO28" s="126"/>
      <c r="EGP28" s="126"/>
      <c r="EGQ28" s="126"/>
      <c r="EGR28" s="126"/>
      <c r="EGS28" s="126"/>
      <c r="EGT28" s="126"/>
      <c r="EGU28" s="126"/>
      <c r="EGV28" s="126"/>
      <c r="EGW28" s="126"/>
      <c r="EGX28" s="126"/>
      <c r="EGY28" s="126"/>
      <c r="EGZ28" s="126"/>
      <c r="EHA28" s="126"/>
      <c r="EHB28" s="126"/>
      <c r="EHC28" s="126"/>
      <c r="EHD28" s="126"/>
      <c r="EHE28" s="126"/>
      <c r="EHF28" s="126"/>
      <c r="EHG28" s="126"/>
      <c r="EHH28" s="126"/>
      <c r="EHI28" s="126"/>
      <c r="EHJ28" s="126"/>
      <c r="EHK28" s="126"/>
      <c r="EHL28" s="126"/>
      <c r="EHM28" s="126"/>
      <c r="EHN28" s="126"/>
      <c r="EHO28" s="126"/>
      <c r="EHP28" s="126"/>
      <c r="EHQ28" s="126"/>
      <c r="EHR28" s="126"/>
      <c r="EHS28" s="126"/>
      <c r="EHT28" s="126"/>
      <c r="EHU28" s="126"/>
      <c r="EHV28" s="126"/>
      <c r="EHW28" s="126"/>
      <c r="EHX28" s="126"/>
      <c r="EHY28" s="126"/>
      <c r="EHZ28" s="126"/>
      <c r="EIA28" s="126"/>
      <c r="EIB28" s="126"/>
      <c r="EIC28" s="126"/>
      <c r="EID28" s="126"/>
      <c r="EIE28" s="126"/>
      <c r="EIF28" s="126"/>
      <c r="EIG28" s="126"/>
      <c r="EIH28" s="126"/>
      <c r="EII28" s="126"/>
      <c r="EIJ28" s="126"/>
      <c r="EIK28" s="126"/>
      <c r="EIL28" s="126"/>
      <c r="EIM28" s="126"/>
      <c r="EIN28" s="126"/>
      <c r="EIO28" s="126"/>
      <c r="EIP28" s="126"/>
      <c r="EIQ28" s="126"/>
      <c r="EIR28" s="126"/>
      <c r="EIS28" s="126"/>
      <c r="EIT28" s="126"/>
      <c r="EIU28" s="126"/>
      <c r="EIV28" s="126"/>
      <c r="EIW28" s="126"/>
      <c r="EIX28" s="126"/>
      <c r="EIY28" s="126"/>
      <c r="EIZ28" s="126"/>
      <c r="EJA28" s="126"/>
      <c r="EJB28" s="126"/>
      <c r="EJC28" s="126"/>
      <c r="EJD28" s="126"/>
      <c r="EJE28" s="126"/>
      <c r="EJF28" s="126"/>
      <c r="EJG28" s="126"/>
      <c r="EJH28" s="126"/>
      <c r="EJI28" s="126"/>
      <c r="EJJ28" s="126"/>
      <c r="EJK28" s="126"/>
      <c r="EJL28" s="126"/>
      <c r="EJM28" s="126"/>
      <c r="EJN28" s="126"/>
      <c r="EJO28" s="126"/>
      <c r="EJP28" s="126"/>
      <c r="EJQ28" s="126"/>
      <c r="EJR28" s="126"/>
      <c r="EJS28" s="126"/>
      <c r="EJT28" s="126"/>
      <c r="EJU28" s="126"/>
      <c r="EJV28" s="126"/>
      <c r="EJW28" s="126"/>
      <c r="EJX28" s="126"/>
      <c r="EJY28" s="126"/>
      <c r="EJZ28" s="126"/>
      <c r="EKA28" s="126"/>
      <c r="EKB28" s="126"/>
      <c r="EKC28" s="126"/>
      <c r="EKD28" s="126"/>
      <c r="EKE28" s="126"/>
      <c r="EKF28" s="126"/>
      <c r="EKG28" s="126"/>
      <c r="EKH28" s="126"/>
      <c r="EKI28" s="126"/>
      <c r="EKJ28" s="126"/>
      <c r="EKK28" s="126"/>
      <c r="EKL28" s="126"/>
      <c r="EKM28" s="126"/>
      <c r="EKN28" s="126"/>
      <c r="EKO28" s="126"/>
      <c r="EKP28" s="126"/>
      <c r="EKQ28" s="126"/>
      <c r="EKR28" s="126"/>
      <c r="EKS28" s="126"/>
      <c r="EKT28" s="126"/>
      <c r="EKU28" s="126"/>
      <c r="EKV28" s="126"/>
      <c r="EKW28" s="126"/>
      <c r="EKX28" s="126"/>
      <c r="EKY28" s="126"/>
      <c r="EKZ28" s="126"/>
      <c r="ELA28" s="126"/>
      <c r="ELB28" s="126"/>
      <c r="ELC28" s="126"/>
      <c r="ELD28" s="126"/>
      <c r="ELE28" s="126"/>
      <c r="ELF28" s="126"/>
      <c r="ELG28" s="126"/>
      <c r="ELH28" s="126"/>
      <c r="ELI28" s="126"/>
      <c r="ELJ28" s="126"/>
      <c r="ELK28" s="126"/>
      <c r="ELL28" s="126"/>
      <c r="ELM28" s="126"/>
      <c r="ELN28" s="126"/>
      <c r="ELO28" s="126"/>
      <c r="ELP28" s="126"/>
      <c r="ELQ28" s="126"/>
      <c r="ELR28" s="126"/>
      <c r="ELS28" s="126"/>
      <c r="ELT28" s="126"/>
      <c r="ELU28" s="126"/>
      <c r="ELV28" s="126"/>
      <c r="ELW28" s="126"/>
      <c r="ELX28" s="126"/>
      <c r="ELY28" s="126"/>
      <c r="ELZ28" s="126"/>
      <c r="EMA28" s="126"/>
      <c r="EMB28" s="126"/>
      <c r="EMC28" s="126"/>
      <c r="EMD28" s="126"/>
      <c r="EME28" s="126"/>
      <c r="EMF28" s="126"/>
      <c r="EMG28" s="126"/>
      <c r="EMH28" s="126"/>
      <c r="EMI28" s="126"/>
      <c r="EMJ28" s="126"/>
      <c r="EMK28" s="126"/>
      <c r="EML28" s="126"/>
      <c r="EMM28" s="126"/>
      <c r="EMN28" s="126"/>
      <c r="EMO28" s="126"/>
      <c r="EMP28" s="126"/>
      <c r="EMQ28" s="126"/>
      <c r="EMR28" s="126"/>
      <c r="EMS28" s="126"/>
      <c r="EMT28" s="126"/>
      <c r="EMU28" s="126"/>
      <c r="EMV28" s="126"/>
      <c r="EMW28" s="126"/>
      <c r="EMX28" s="126"/>
      <c r="EMY28" s="126"/>
      <c r="EMZ28" s="126"/>
      <c r="ENA28" s="126"/>
      <c r="ENB28" s="126"/>
      <c r="ENC28" s="126"/>
      <c r="END28" s="126"/>
      <c r="ENE28" s="126"/>
      <c r="ENF28" s="126"/>
      <c r="ENG28" s="126"/>
      <c r="ENH28" s="126"/>
      <c r="ENI28" s="126"/>
      <c r="ENJ28" s="126"/>
      <c r="ENK28" s="126"/>
      <c r="ENL28" s="126"/>
      <c r="ENM28" s="126"/>
      <c r="ENN28" s="126"/>
      <c r="ENO28" s="126"/>
      <c r="ENP28" s="126"/>
      <c r="ENQ28" s="126"/>
      <c r="ENR28" s="126"/>
      <c r="ENS28" s="126"/>
      <c r="ENT28" s="126"/>
      <c r="ENU28" s="126"/>
      <c r="ENV28" s="126"/>
      <c r="ENW28" s="126"/>
      <c r="ENX28" s="126"/>
      <c r="ENY28" s="126"/>
      <c r="ENZ28" s="126"/>
      <c r="EOA28" s="126"/>
      <c r="EOB28" s="126"/>
      <c r="EOC28" s="126"/>
      <c r="EOD28" s="126"/>
      <c r="EOE28" s="126"/>
      <c r="EOF28" s="126"/>
      <c r="EOG28" s="126"/>
      <c r="EOH28" s="126"/>
      <c r="EOI28" s="126"/>
      <c r="EOJ28" s="126"/>
      <c r="EOK28" s="126"/>
      <c r="EOL28" s="126"/>
      <c r="EOM28" s="126"/>
      <c r="EON28" s="126"/>
      <c r="EOO28" s="126"/>
      <c r="EOP28" s="126"/>
      <c r="EOQ28" s="126"/>
      <c r="EOR28" s="126"/>
      <c r="EOS28" s="126"/>
      <c r="EOT28" s="126"/>
      <c r="EOU28" s="126"/>
      <c r="EOV28" s="126"/>
      <c r="EOW28" s="126"/>
      <c r="EOX28" s="126"/>
      <c r="EOY28" s="126"/>
      <c r="EOZ28" s="126"/>
      <c r="EPA28" s="126"/>
      <c r="EPB28" s="126"/>
      <c r="EPC28" s="126"/>
      <c r="EPD28" s="126"/>
      <c r="EPE28" s="126"/>
      <c r="EPF28" s="126"/>
      <c r="EPG28" s="126"/>
      <c r="EPH28" s="126"/>
      <c r="EPI28" s="126"/>
      <c r="EPJ28" s="126"/>
      <c r="EPK28" s="126"/>
      <c r="EPL28" s="126"/>
      <c r="EPM28" s="126"/>
      <c r="EPN28" s="126"/>
      <c r="EPO28" s="126"/>
      <c r="EPP28" s="126"/>
      <c r="EPQ28" s="126"/>
      <c r="EPR28" s="126"/>
      <c r="EPS28" s="126"/>
      <c r="EPT28" s="126"/>
      <c r="EPU28" s="126"/>
      <c r="EPV28" s="126"/>
      <c r="EPW28" s="126"/>
      <c r="EPX28" s="126"/>
      <c r="EPY28" s="126"/>
      <c r="EPZ28" s="126"/>
      <c r="EQA28" s="126"/>
      <c r="EQB28" s="126"/>
      <c r="EQC28" s="126"/>
      <c r="EQD28" s="126"/>
      <c r="EQE28" s="126"/>
      <c r="EQF28" s="126"/>
      <c r="EQG28" s="126"/>
      <c r="EQH28" s="126"/>
      <c r="EQI28" s="126"/>
      <c r="EQJ28" s="126"/>
      <c r="EQK28" s="126"/>
      <c r="EQL28" s="126"/>
      <c r="EQM28" s="126"/>
      <c r="EQN28" s="126"/>
      <c r="EQO28" s="126"/>
      <c r="EQP28" s="126"/>
      <c r="EQQ28" s="126"/>
      <c r="EQR28" s="126"/>
      <c r="EQS28" s="126"/>
      <c r="EQT28" s="126"/>
      <c r="EQU28" s="126"/>
      <c r="EQV28" s="126"/>
      <c r="EQW28" s="126"/>
      <c r="EQX28" s="126"/>
      <c r="EQY28" s="126"/>
      <c r="EQZ28" s="126"/>
      <c r="ERA28" s="126"/>
      <c r="ERB28" s="126"/>
      <c r="ERC28" s="126"/>
      <c r="ERD28" s="126"/>
      <c r="ERE28" s="126"/>
      <c r="ERF28" s="126"/>
      <c r="ERG28" s="126"/>
      <c r="ERH28" s="126"/>
      <c r="ERI28" s="126"/>
      <c r="ERJ28" s="126"/>
      <c r="ERK28" s="126"/>
      <c r="ERL28" s="126"/>
      <c r="ERM28" s="126"/>
      <c r="ERN28" s="126"/>
      <c r="ERO28" s="126"/>
      <c r="ERP28" s="126"/>
      <c r="ERQ28" s="126"/>
      <c r="ERR28" s="126"/>
      <c r="ERS28" s="126"/>
      <c r="ERT28" s="126"/>
      <c r="ERU28" s="126"/>
      <c r="ERV28" s="126"/>
      <c r="ERW28" s="126"/>
      <c r="ERX28" s="126"/>
      <c r="ERY28" s="126"/>
      <c r="ERZ28" s="126"/>
      <c r="ESA28" s="126"/>
      <c r="ESB28" s="126"/>
      <c r="ESC28" s="126"/>
      <c r="ESD28" s="126"/>
      <c r="ESE28" s="126"/>
      <c r="ESF28" s="126"/>
      <c r="ESG28" s="126"/>
      <c r="ESH28" s="126"/>
      <c r="ESI28" s="126"/>
      <c r="ESJ28" s="126"/>
      <c r="ESK28" s="126"/>
      <c r="ESL28" s="126"/>
      <c r="ESM28" s="126"/>
      <c r="ESN28" s="126"/>
      <c r="ESO28" s="126"/>
      <c r="ESP28" s="126"/>
      <c r="ESQ28" s="126"/>
      <c r="ESR28" s="126"/>
      <c r="ESS28" s="126"/>
      <c r="EST28" s="126"/>
      <c r="ESU28" s="126"/>
      <c r="ESV28" s="126"/>
      <c r="ESW28" s="126"/>
      <c r="ESX28" s="126"/>
      <c r="ESY28" s="126"/>
      <c r="ESZ28" s="126"/>
      <c r="ETA28" s="126"/>
      <c r="ETB28" s="126"/>
      <c r="ETC28" s="126"/>
      <c r="ETD28" s="126"/>
      <c r="ETE28" s="126"/>
      <c r="ETF28" s="126"/>
      <c r="ETG28" s="126"/>
      <c r="ETH28" s="126"/>
      <c r="ETI28" s="126"/>
      <c r="ETJ28" s="126"/>
      <c r="ETK28" s="126"/>
      <c r="ETL28" s="126"/>
      <c r="ETM28" s="126"/>
      <c r="ETN28" s="126"/>
      <c r="ETO28" s="126"/>
      <c r="ETP28" s="126"/>
      <c r="ETQ28" s="126"/>
      <c r="ETR28" s="126"/>
      <c r="ETS28" s="126"/>
      <c r="ETT28" s="126"/>
      <c r="ETU28" s="126"/>
      <c r="ETV28" s="126"/>
      <c r="ETW28" s="126"/>
      <c r="ETX28" s="126"/>
      <c r="ETY28" s="126"/>
      <c r="ETZ28" s="126"/>
      <c r="EUA28" s="126"/>
      <c r="EUB28" s="126"/>
      <c r="EUC28" s="126"/>
      <c r="EUD28" s="126"/>
      <c r="EUE28" s="126"/>
      <c r="EUF28" s="126"/>
      <c r="EUG28" s="126"/>
      <c r="EUH28" s="126"/>
      <c r="EUI28" s="126"/>
      <c r="EUJ28" s="126"/>
      <c r="EUK28" s="126"/>
      <c r="EUL28" s="126"/>
      <c r="EUM28" s="126"/>
      <c r="EUN28" s="126"/>
      <c r="EUO28" s="126"/>
      <c r="EUP28" s="126"/>
      <c r="EUQ28" s="126"/>
      <c r="EUR28" s="126"/>
      <c r="EUS28" s="126"/>
      <c r="EUT28" s="126"/>
      <c r="EUU28" s="126"/>
      <c r="EUV28" s="126"/>
      <c r="EUW28" s="126"/>
      <c r="EUX28" s="126"/>
      <c r="EUY28" s="126"/>
      <c r="EUZ28" s="126"/>
      <c r="EVA28" s="126"/>
      <c r="EVB28" s="126"/>
      <c r="EVC28" s="126"/>
      <c r="EVD28" s="126"/>
      <c r="EVE28" s="126"/>
      <c r="EVF28" s="126"/>
      <c r="EVG28" s="126"/>
      <c r="EVH28" s="126"/>
      <c r="EVI28" s="126"/>
      <c r="EVJ28" s="126"/>
      <c r="EVK28" s="126"/>
      <c r="EVL28" s="126"/>
      <c r="EVM28" s="126"/>
      <c r="EVN28" s="126"/>
      <c r="EVO28" s="126"/>
      <c r="EVP28" s="126"/>
      <c r="EVQ28" s="126"/>
      <c r="EVR28" s="126"/>
      <c r="EVS28" s="126"/>
      <c r="EVT28" s="126"/>
      <c r="EVU28" s="126"/>
      <c r="EVV28" s="126"/>
      <c r="EVW28" s="126"/>
      <c r="EVX28" s="126"/>
      <c r="EVY28" s="126"/>
      <c r="EVZ28" s="126"/>
      <c r="EWA28" s="126"/>
      <c r="EWB28" s="126"/>
      <c r="EWC28" s="126"/>
      <c r="EWD28" s="126"/>
      <c r="EWE28" s="126"/>
      <c r="EWF28" s="126"/>
      <c r="EWG28" s="126"/>
      <c r="EWH28" s="126"/>
      <c r="EWI28" s="126"/>
      <c r="EWJ28" s="126"/>
      <c r="EWK28" s="126"/>
      <c r="EWL28" s="126"/>
      <c r="EWM28" s="126"/>
      <c r="EWN28" s="126"/>
      <c r="EWO28" s="126"/>
      <c r="EWP28" s="126"/>
      <c r="EWQ28" s="126"/>
      <c r="EWR28" s="126"/>
      <c r="EWS28" s="126"/>
      <c r="EWT28" s="126"/>
      <c r="EWU28" s="126"/>
      <c r="EWV28" s="126"/>
      <c r="EWW28" s="126"/>
      <c r="EWX28" s="126"/>
      <c r="EWY28" s="126"/>
      <c r="EWZ28" s="126"/>
      <c r="EXA28" s="126"/>
      <c r="EXB28" s="126"/>
      <c r="EXC28" s="126"/>
      <c r="EXD28" s="126"/>
      <c r="EXE28" s="126"/>
      <c r="EXF28" s="126"/>
      <c r="EXG28" s="126"/>
      <c r="EXH28" s="126"/>
      <c r="EXI28" s="126"/>
      <c r="EXJ28" s="126"/>
      <c r="EXK28" s="126"/>
      <c r="EXL28" s="126"/>
      <c r="EXM28" s="126"/>
      <c r="EXN28" s="126"/>
      <c r="EXO28" s="126"/>
      <c r="EXP28" s="126"/>
      <c r="EXQ28" s="126"/>
      <c r="EXR28" s="126"/>
      <c r="EXS28" s="126"/>
      <c r="EXT28" s="126"/>
      <c r="EXU28" s="126"/>
      <c r="EXV28" s="126"/>
      <c r="EXW28" s="126"/>
      <c r="EXX28" s="126"/>
      <c r="EXY28" s="126"/>
      <c r="EXZ28" s="126"/>
      <c r="EYA28" s="126"/>
      <c r="EYB28" s="126"/>
      <c r="EYC28" s="126"/>
      <c r="EYD28" s="126"/>
      <c r="EYE28" s="126"/>
      <c r="EYF28" s="126"/>
      <c r="EYG28" s="126"/>
      <c r="EYH28" s="126"/>
      <c r="EYI28" s="126"/>
      <c r="EYJ28" s="126"/>
      <c r="EYK28" s="126"/>
      <c r="EYL28" s="126"/>
      <c r="EYM28" s="126"/>
      <c r="EYN28" s="126"/>
      <c r="EYO28" s="126"/>
      <c r="EYP28" s="126"/>
      <c r="EYQ28" s="126"/>
      <c r="EYR28" s="126"/>
      <c r="EYS28" s="126"/>
      <c r="EYT28" s="126"/>
      <c r="EYU28" s="126"/>
      <c r="EYV28" s="126"/>
      <c r="EYW28" s="126"/>
      <c r="EYX28" s="126"/>
      <c r="EYY28" s="126"/>
      <c r="EYZ28" s="126"/>
      <c r="EZA28" s="126"/>
      <c r="EZB28" s="126"/>
      <c r="EZC28" s="126"/>
      <c r="EZD28" s="126"/>
      <c r="EZE28" s="126"/>
      <c r="EZF28" s="126"/>
      <c r="EZG28" s="126"/>
      <c r="EZH28" s="126"/>
      <c r="EZI28" s="126"/>
      <c r="EZJ28" s="126"/>
      <c r="EZK28" s="126"/>
      <c r="EZL28" s="126"/>
      <c r="EZM28" s="126"/>
      <c r="EZN28" s="126"/>
      <c r="EZO28" s="126"/>
      <c r="EZP28" s="126"/>
      <c r="EZQ28" s="126"/>
      <c r="EZR28" s="126"/>
      <c r="EZS28" s="126"/>
      <c r="EZT28" s="126"/>
      <c r="EZU28" s="126"/>
      <c r="EZV28" s="126"/>
      <c r="EZW28" s="126"/>
      <c r="EZX28" s="126"/>
      <c r="EZY28" s="126"/>
      <c r="EZZ28" s="126"/>
      <c r="FAA28" s="126"/>
      <c r="FAB28" s="126"/>
      <c r="FAC28" s="126"/>
      <c r="FAD28" s="126"/>
      <c r="FAE28" s="126"/>
      <c r="FAF28" s="126"/>
      <c r="FAG28" s="126"/>
      <c r="FAH28" s="126"/>
      <c r="FAI28" s="126"/>
      <c r="FAJ28" s="126"/>
      <c r="FAK28" s="126"/>
      <c r="FAL28" s="126"/>
      <c r="FAM28" s="126"/>
      <c r="FAN28" s="126"/>
      <c r="FAO28" s="126"/>
      <c r="FAP28" s="126"/>
      <c r="FAQ28" s="126"/>
      <c r="FAR28" s="126"/>
      <c r="FAS28" s="126"/>
      <c r="FAT28" s="126"/>
      <c r="FAU28" s="126"/>
      <c r="FAV28" s="126"/>
      <c r="FAW28" s="126"/>
      <c r="FAX28" s="126"/>
      <c r="FAY28" s="126"/>
      <c r="FAZ28" s="126"/>
      <c r="FBA28" s="126"/>
      <c r="FBB28" s="126"/>
      <c r="FBC28" s="126"/>
      <c r="FBD28" s="126"/>
      <c r="FBE28" s="126"/>
      <c r="FBF28" s="126"/>
      <c r="FBG28" s="126"/>
      <c r="FBH28" s="126"/>
      <c r="FBI28" s="126"/>
      <c r="FBJ28" s="126"/>
      <c r="FBK28" s="126"/>
      <c r="FBL28" s="126"/>
      <c r="FBM28" s="126"/>
      <c r="FBN28" s="126"/>
      <c r="FBO28" s="126"/>
      <c r="FBP28" s="126"/>
      <c r="FBQ28" s="126"/>
      <c r="FBR28" s="126"/>
      <c r="FBS28" s="126"/>
      <c r="FBT28" s="126"/>
      <c r="FBU28" s="126"/>
      <c r="FBV28" s="126"/>
      <c r="FBW28" s="126"/>
      <c r="FBX28" s="126"/>
      <c r="FBY28" s="126"/>
      <c r="FBZ28" s="126"/>
      <c r="FCA28" s="126"/>
      <c r="FCB28" s="126"/>
      <c r="FCC28" s="126"/>
      <c r="FCD28" s="126"/>
      <c r="FCE28" s="126"/>
      <c r="FCF28" s="126"/>
      <c r="FCG28" s="126"/>
      <c r="FCH28" s="126"/>
      <c r="FCI28" s="126"/>
      <c r="FCJ28" s="126"/>
      <c r="FCK28" s="126"/>
      <c r="FCL28" s="126"/>
      <c r="FCM28" s="126"/>
      <c r="FCN28" s="126"/>
      <c r="FCO28" s="126"/>
      <c r="FCP28" s="126"/>
      <c r="FCQ28" s="126"/>
      <c r="FCR28" s="126"/>
      <c r="FCS28" s="126"/>
      <c r="FCT28" s="126"/>
      <c r="FCU28" s="126"/>
      <c r="FCV28" s="126"/>
      <c r="FCW28" s="126"/>
      <c r="FCX28" s="126"/>
      <c r="FCY28" s="126"/>
      <c r="FCZ28" s="126"/>
      <c r="FDA28" s="126"/>
      <c r="FDB28" s="126"/>
      <c r="FDC28" s="126"/>
      <c r="FDD28" s="126"/>
      <c r="FDE28" s="126"/>
      <c r="FDF28" s="126"/>
      <c r="FDG28" s="126"/>
      <c r="FDH28" s="126"/>
      <c r="FDI28" s="126"/>
      <c r="FDJ28" s="126"/>
      <c r="FDK28" s="126"/>
      <c r="FDL28" s="126"/>
      <c r="FDM28" s="126"/>
      <c r="FDN28" s="126"/>
      <c r="FDO28" s="126"/>
      <c r="FDP28" s="126"/>
      <c r="FDQ28" s="126"/>
      <c r="FDR28" s="126"/>
      <c r="FDS28" s="126"/>
      <c r="FDT28" s="126"/>
      <c r="FDU28" s="126"/>
      <c r="FDV28" s="126"/>
      <c r="FDW28" s="126"/>
      <c r="FDX28" s="126"/>
      <c r="FDY28" s="126"/>
      <c r="FDZ28" s="126"/>
      <c r="FEA28" s="126"/>
      <c r="FEB28" s="126"/>
      <c r="FEC28" s="126"/>
      <c r="FED28" s="126"/>
      <c r="FEE28" s="126"/>
      <c r="FEF28" s="126"/>
      <c r="FEG28" s="126"/>
      <c r="FEH28" s="126"/>
      <c r="FEI28" s="126"/>
      <c r="FEJ28" s="126"/>
      <c r="FEK28" s="126"/>
      <c r="FEL28" s="126"/>
      <c r="FEM28" s="126"/>
      <c r="FEN28" s="126"/>
      <c r="FEO28" s="126"/>
      <c r="FEP28" s="126"/>
      <c r="FEQ28" s="126"/>
      <c r="FER28" s="126"/>
      <c r="FES28" s="126"/>
      <c r="FET28" s="126"/>
      <c r="FEU28" s="126"/>
      <c r="FEV28" s="126"/>
      <c r="FEW28" s="126"/>
      <c r="FEX28" s="126"/>
      <c r="FEY28" s="126"/>
      <c r="FEZ28" s="126"/>
      <c r="FFA28" s="126"/>
      <c r="FFB28" s="126"/>
      <c r="FFC28" s="126"/>
      <c r="FFD28" s="126"/>
      <c r="FFE28" s="126"/>
      <c r="FFF28" s="126"/>
      <c r="FFG28" s="126"/>
      <c r="FFH28" s="126"/>
      <c r="FFI28" s="126"/>
      <c r="FFJ28" s="126"/>
      <c r="FFK28" s="126"/>
      <c r="FFL28" s="126"/>
      <c r="FFM28" s="126"/>
      <c r="FFN28" s="126"/>
      <c r="FFO28" s="126"/>
      <c r="FFP28" s="126"/>
      <c r="FFQ28" s="126"/>
      <c r="FFR28" s="126"/>
      <c r="FFS28" s="126"/>
      <c r="FFT28" s="126"/>
      <c r="FFU28" s="126"/>
      <c r="FFV28" s="126"/>
      <c r="FFW28" s="126"/>
      <c r="FFX28" s="126"/>
      <c r="FFY28" s="126"/>
      <c r="FFZ28" s="126"/>
      <c r="FGA28" s="126"/>
      <c r="FGB28" s="126"/>
      <c r="FGC28" s="126"/>
      <c r="FGD28" s="126"/>
      <c r="FGE28" s="126"/>
      <c r="FGF28" s="126"/>
      <c r="FGG28" s="126"/>
      <c r="FGH28" s="126"/>
      <c r="FGI28" s="126"/>
      <c r="FGJ28" s="126"/>
      <c r="FGK28" s="126"/>
      <c r="FGL28" s="126"/>
      <c r="FGM28" s="126"/>
      <c r="FGN28" s="126"/>
      <c r="FGO28" s="126"/>
      <c r="FGP28" s="126"/>
      <c r="FGQ28" s="126"/>
      <c r="FGR28" s="126"/>
      <c r="FGS28" s="126"/>
      <c r="FGT28" s="126"/>
      <c r="FGU28" s="126"/>
      <c r="FGV28" s="126"/>
      <c r="FGW28" s="126"/>
      <c r="FGX28" s="126"/>
      <c r="FGY28" s="126"/>
      <c r="FGZ28" s="126"/>
      <c r="FHA28" s="126"/>
      <c r="FHB28" s="126"/>
      <c r="FHC28" s="126"/>
      <c r="FHD28" s="126"/>
      <c r="FHE28" s="126"/>
      <c r="FHF28" s="126"/>
      <c r="FHG28" s="126"/>
      <c r="FHH28" s="126"/>
      <c r="FHI28" s="126"/>
      <c r="FHJ28" s="126"/>
      <c r="FHK28" s="126"/>
      <c r="FHL28" s="126"/>
      <c r="FHM28" s="126"/>
      <c r="FHN28" s="126"/>
      <c r="FHO28" s="126"/>
      <c r="FHP28" s="126"/>
      <c r="FHQ28" s="126"/>
      <c r="FHR28" s="126"/>
      <c r="FHS28" s="126"/>
      <c r="FHT28" s="126"/>
      <c r="FHU28" s="126"/>
      <c r="FHV28" s="126"/>
      <c r="FHW28" s="126"/>
      <c r="FHX28" s="126"/>
      <c r="FHY28" s="126"/>
      <c r="FHZ28" s="126"/>
      <c r="FIA28" s="126"/>
      <c r="FIB28" s="126"/>
      <c r="FIC28" s="126"/>
      <c r="FID28" s="126"/>
      <c r="FIE28" s="126"/>
      <c r="FIF28" s="126"/>
      <c r="FIG28" s="126"/>
      <c r="FIH28" s="126"/>
      <c r="FII28" s="126"/>
      <c r="FIJ28" s="126"/>
      <c r="FIK28" s="126"/>
      <c r="FIL28" s="126"/>
      <c r="FIM28" s="126"/>
      <c r="FIN28" s="126"/>
      <c r="FIO28" s="126"/>
      <c r="FIP28" s="126"/>
      <c r="FIQ28" s="126"/>
      <c r="FIR28" s="126"/>
      <c r="FIS28" s="126"/>
      <c r="FIT28" s="126"/>
      <c r="FIU28" s="126"/>
      <c r="FIV28" s="126"/>
      <c r="FIW28" s="126"/>
      <c r="FIX28" s="126"/>
      <c r="FIY28" s="126"/>
      <c r="FIZ28" s="126"/>
      <c r="FJA28" s="126"/>
      <c r="FJB28" s="126"/>
      <c r="FJC28" s="126"/>
      <c r="FJD28" s="126"/>
      <c r="FJE28" s="126"/>
      <c r="FJF28" s="126"/>
      <c r="FJG28" s="126"/>
      <c r="FJH28" s="126"/>
      <c r="FJI28" s="126"/>
      <c r="FJJ28" s="126"/>
      <c r="FJK28" s="126"/>
      <c r="FJL28" s="126"/>
      <c r="FJM28" s="126"/>
      <c r="FJN28" s="126"/>
      <c r="FJO28" s="126"/>
      <c r="FJP28" s="126"/>
      <c r="FJQ28" s="126"/>
      <c r="FJR28" s="126"/>
      <c r="FJS28" s="126"/>
      <c r="FJT28" s="126"/>
      <c r="FJU28" s="126"/>
      <c r="FJV28" s="126"/>
      <c r="FJW28" s="126"/>
      <c r="FJX28" s="126"/>
      <c r="FJY28" s="126"/>
      <c r="FJZ28" s="126"/>
      <c r="FKA28" s="126"/>
      <c r="FKB28" s="126"/>
      <c r="FKC28" s="126"/>
      <c r="FKD28" s="126"/>
      <c r="FKE28" s="126"/>
      <c r="FKF28" s="126"/>
      <c r="FKG28" s="126"/>
      <c r="FKH28" s="126"/>
      <c r="FKI28" s="126"/>
      <c r="FKJ28" s="126"/>
      <c r="FKK28" s="126"/>
      <c r="FKL28" s="126"/>
      <c r="FKM28" s="126"/>
      <c r="FKN28" s="126"/>
      <c r="FKO28" s="126"/>
      <c r="FKP28" s="126"/>
      <c r="FKQ28" s="126"/>
      <c r="FKR28" s="126"/>
      <c r="FKS28" s="126"/>
      <c r="FKT28" s="126"/>
      <c r="FKU28" s="126"/>
      <c r="FKV28" s="126"/>
      <c r="FKW28" s="126"/>
      <c r="FKX28" s="126"/>
      <c r="FKY28" s="126"/>
      <c r="FKZ28" s="126"/>
      <c r="FLA28" s="126"/>
      <c r="FLB28" s="126"/>
      <c r="FLC28" s="126"/>
      <c r="FLD28" s="126"/>
      <c r="FLE28" s="126"/>
      <c r="FLF28" s="126"/>
      <c r="FLG28" s="126"/>
      <c r="FLH28" s="126"/>
      <c r="FLI28" s="126"/>
      <c r="FLJ28" s="126"/>
      <c r="FLK28" s="126"/>
      <c r="FLL28" s="126"/>
      <c r="FLM28" s="126"/>
      <c r="FLN28" s="126"/>
      <c r="FLO28" s="126"/>
      <c r="FLP28" s="126"/>
      <c r="FLQ28" s="126"/>
      <c r="FLR28" s="126"/>
      <c r="FLS28" s="126"/>
      <c r="FLT28" s="126"/>
      <c r="FLU28" s="126"/>
      <c r="FLV28" s="126"/>
      <c r="FLW28" s="126"/>
      <c r="FLX28" s="126"/>
      <c r="FLY28" s="126"/>
      <c r="FLZ28" s="126"/>
      <c r="FMA28" s="126"/>
      <c r="FMB28" s="126"/>
      <c r="FMC28" s="126"/>
      <c r="FMD28" s="126"/>
      <c r="FME28" s="126"/>
      <c r="FMF28" s="126"/>
      <c r="FMG28" s="126"/>
      <c r="FMH28" s="126"/>
      <c r="FMI28" s="126"/>
      <c r="FMJ28" s="126"/>
      <c r="FMK28" s="126"/>
      <c r="FML28" s="126"/>
      <c r="FMM28" s="126"/>
      <c r="FMN28" s="126"/>
      <c r="FMO28" s="126"/>
      <c r="FMP28" s="126"/>
      <c r="FMQ28" s="126"/>
      <c r="FMR28" s="126"/>
      <c r="FMS28" s="126"/>
      <c r="FMT28" s="126"/>
      <c r="FMU28" s="126"/>
      <c r="FMV28" s="126"/>
      <c r="FMW28" s="126"/>
      <c r="FMX28" s="126"/>
      <c r="FMY28" s="126"/>
      <c r="FMZ28" s="126"/>
      <c r="FNA28" s="126"/>
      <c r="FNB28" s="126"/>
      <c r="FNC28" s="126"/>
      <c r="FND28" s="126"/>
      <c r="FNE28" s="126"/>
      <c r="FNF28" s="126"/>
      <c r="FNG28" s="126"/>
      <c r="FNH28" s="126"/>
      <c r="FNI28" s="126"/>
      <c r="FNJ28" s="126"/>
      <c r="FNK28" s="126"/>
      <c r="FNL28" s="126"/>
      <c r="FNM28" s="126"/>
      <c r="FNN28" s="126"/>
      <c r="FNO28" s="126"/>
      <c r="FNP28" s="126"/>
      <c r="FNQ28" s="126"/>
      <c r="FNR28" s="126"/>
      <c r="FNS28" s="126"/>
      <c r="FNT28" s="126"/>
      <c r="FNU28" s="126"/>
      <c r="FNV28" s="126"/>
      <c r="FNW28" s="126"/>
      <c r="FNX28" s="126"/>
      <c r="FNY28" s="126"/>
      <c r="FNZ28" s="126"/>
      <c r="FOA28" s="126"/>
      <c r="FOB28" s="126"/>
      <c r="FOC28" s="126"/>
      <c r="FOD28" s="126"/>
      <c r="FOE28" s="126"/>
      <c r="FOF28" s="126"/>
      <c r="FOG28" s="126"/>
      <c r="FOH28" s="126"/>
      <c r="FOI28" s="126"/>
      <c r="FOJ28" s="126"/>
      <c r="FOK28" s="126"/>
      <c r="FOL28" s="126"/>
      <c r="FOM28" s="126"/>
      <c r="FON28" s="126"/>
      <c r="FOO28" s="126"/>
      <c r="FOP28" s="126"/>
      <c r="FOQ28" s="126"/>
      <c r="FOR28" s="126"/>
      <c r="FOS28" s="126"/>
      <c r="FOT28" s="126"/>
      <c r="FOU28" s="126"/>
      <c r="FOV28" s="126"/>
      <c r="FOW28" s="126"/>
      <c r="FOX28" s="126"/>
      <c r="FOY28" s="126"/>
      <c r="FOZ28" s="126"/>
      <c r="FPA28" s="126"/>
      <c r="FPB28" s="126"/>
      <c r="FPC28" s="126"/>
      <c r="FPD28" s="126"/>
      <c r="FPE28" s="126"/>
      <c r="FPF28" s="126"/>
      <c r="FPG28" s="126"/>
      <c r="FPH28" s="126"/>
      <c r="FPI28" s="126"/>
      <c r="FPJ28" s="126"/>
      <c r="FPK28" s="126"/>
      <c r="FPL28" s="126"/>
      <c r="FPM28" s="126"/>
      <c r="FPN28" s="126"/>
      <c r="FPO28" s="126"/>
      <c r="FPP28" s="126"/>
      <c r="FPQ28" s="126"/>
      <c r="FPR28" s="126"/>
      <c r="FPS28" s="126"/>
      <c r="FPT28" s="126"/>
      <c r="FPU28" s="126"/>
      <c r="FPV28" s="126"/>
      <c r="FPW28" s="126"/>
      <c r="FPX28" s="126"/>
      <c r="FPY28" s="126"/>
      <c r="FPZ28" s="126"/>
      <c r="FQA28" s="126"/>
      <c r="FQB28" s="126"/>
      <c r="FQC28" s="126"/>
      <c r="FQD28" s="126"/>
      <c r="FQE28" s="126"/>
      <c r="FQF28" s="126"/>
      <c r="FQG28" s="126"/>
      <c r="FQH28" s="126"/>
      <c r="FQI28" s="126"/>
      <c r="FQJ28" s="126"/>
      <c r="FQK28" s="126"/>
      <c r="FQL28" s="126"/>
      <c r="FQM28" s="126"/>
      <c r="FQN28" s="126"/>
      <c r="FQO28" s="126"/>
      <c r="FQP28" s="126"/>
      <c r="FQQ28" s="126"/>
      <c r="FQR28" s="126"/>
      <c r="FQS28" s="126"/>
      <c r="FQT28" s="126"/>
      <c r="FQU28" s="126"/>
      <c r="FQV28" s="126"/>
      <c r="FQW28" s="126"/>
      <c r="FQX28" s="126"/>
      <c r="FQY28" s="126"/>
      <c r="FQZ28" s="126"/>
      <c r="FRA28" s="126"/>
      <c r="FRB28" s="126"/>
      <c r="FRC28" s="126"/>
      <c r="FRD28" s="126"/>
      <c r="FRE28" s="126"/>
      <c r="FRF28" s="126"/>
      <c r="FRG28" s="126"/>
      <c r="FRH28" s="126"/>
      <c r="FRI28" s="126"/>
      <c r="FRJ28" s="126"/>
      <c r="FRK28" s="126"/>
      <c r="FRL28" s="126"/>
      <c r="FRM28" s="126"/>
      <c r="FRN28" s="126"/>
      <c r="FRO28" s="126"/>
      <c r="FRP28" s="126"/>
      <c r="FRQ28" s="126"/>
      <c r="FRR28" s="126"/>
      <c r="FRS28" s="126"/>
      <c r="FRT28" s="126"/>
      <c r="FRU28" s="126"/>
      <c r="FRV28" s="126"/>
      <c r="FRW28" s="126"/>
      <c r="FRX28" s="126"/>
      <c r="FRY28" s="126"/>
      <c r="FRZ28" s="126"/>
      <c r="FSA28" s="126"/>
      <c r="FSB28" s="126"/>
      <c r="FSC28" s="126"/>
      <c r="FSD28" s="126"/>
      <c r="FSE28" s="126"/>
      <c r="FSF28" s="126"/>
      <c r="FSG28" s="126"/>
      <c r="FSH28" s="126"/>
      <c r="FSI28" s="126"/>
      <c r="FSJ28" s="126"/>
      <c r="FSK28" s="126"/>
      <c r="FSL28" s="126"/>
      <c r="FSM28" s="126"/>
      <c r="FSN28" s="126"/>
      <c r="FSO28" s="126"/>
      <c r="FSP28" s="126"/>
      <c r="FSQ28" s="126"/>
      <c r="FSR28" s="126"/>
      <c r="FSS28" s="126"/>
      <c r="FST28" s="126"/>
      <c r="FSU28" s="126"/>
      <c r="FSV28" s="126"/>
      <c r="FSW28" s="126"/>
      <c r="FSX28" s="126"/>
      <c r="FSY28" s="126"/>
      <c r="FSZ28" s="126"/>
      <c r="FTA28" s="126"/>
      <c r="FTB28" s="126"/>
      <c r="FTC28" s="126"/>
      <c r="FTD28" s="126"/>
      <c r="FTE28" s="126"/>
      <c r="FTF28" s="126"/>
      <c r="FTG28" s="126"/>
      <c r="FTH28" s="126"/>
      <c r="FTI28" s="126"/>
      <c r="FTJ28" s="126"/>
      <c r="FTK28" s="126"/>
      <c r="FTL28" s="126"/>
      <c r="FTM28" s="126"/>
      <c r="FTN28" s="126"/>
      <c r="FTO28" s="126"/>
      <c r="FTP28" s="126"/>
      <c r="FTQ28" s="126"/>
      <c r="FTR28" s="126"/>
      <c r="FTS28" s="126"/>
      <c r="FTT28" s="126"/>
      <c r="FTU28" s="126"/>
      <c r="FTV28" s="126"/>
      <c r="FTW28" s="126"/>
      <c r="FTX28" s="126"/>
      <c r="FTY28" s="126"/>
      <c r="FTZ28" s="126"/>
      <c r="FUA28" s="126"/>
      <c r="FUB28" s="126"/>
      <c r="FUC28" s="126"/>
      <c r="FUD28" s="126"/>
      <c r="FUE28" s="126"/>
      <c r="FUF28" s="126"/>
      <c r="FUG28" s="126"/>
      <c r="FUH28" s="126"/>
      <c r="FUI28" s="126"/>
      <c r="FUJ28" s="126"/>
      <c r="FUK28" s="126"/>
      <c r="FUL28" s="126"/>
      <c r="FUM28" s="126"/>
      <c r="FUN28" s="126"/>
      <c r="FUO28" s="126"/>
      <c r="FUP28" s="126"/>
      <c r="FUQ28" s="126"/>
      <c r="FUR28" s="126"/>
      <c r="FUS28" s="126"/>
      <c r="FUT28" s="126"/>
      <c r="FUU28" s="126"/>
      <c r="FUV28" s="126"/>
      <c r="FUW28" s="126"/>
      <c r="FUX28" s="126"/>
      <c r="FUY28" s="126"/>
      <c r="FUZ28" s="126"/>
      <c r="FVA28" s="126"/>
      <c r="FVB28" s="126"/>
      <c r="FVC28" s="126"/>
      <c r="FVD28" s="126"/>
      <c r="FVE28" s="126"/>
      <c r="FVF28" s="126"/>
      <c r="FVG28" s="126"/>
      <c r="FVH28" s="126"/>
      <c r="FVI28" s="126"/>
      <c r="FVJ28" s="126"/>
      <c r="FVK28" s="126"/>
      <c r="FVL28" s="126"/>
      <c r="FVM28" s="126"/>
      <c r="FVN28" s="126"/>
      <c r="FVO28" s="126"/>
      <c r="FVP28" s="126"/>
      <c r="FVQ28" s="126"/>
      <c r="FVR28" s="126"/>
      <c r="FVS28" s="126"/>
      <c r="FVT28" s="126"/>
      <c r="FVU28" s="126"/>
      <c r="FVV28" s="126"/>
      <c r="FVW28" s="126"/>
      <c r="FVX28" s="126"/>
      <c r="FVY28" s="126"/>
      <c r="FVZ28" s="126"/>
      <c r="FWA28" s="126"/>
      <c r="FWB28" s="126"/>
      <c r="FWC28" s="126"/>
      <c r="FWD28" s="126"/>
      <c r="FWE28" s="126"/>
      <c r="FWF28" s="126"/>
      <c r="FWG28" s="126"/>
      <c r="FWH28" s="126"/>
      <c r="FWI28" s="126"/>
      <c r="FWJ28" s="126"/>
      <c r="FWK28" s="126"/>
      <c r="FWL28" s="126"/>
      <c r="FWM28" s="126"/>
      <c r="FWN28" s="126"/>
      <c r="FWO28" s="126"/>
      <c r="FWP28" s="126"/>
      <c r="FWQ28" s="126"/>
      <c r="FWR28" s="126"/>
      <c r="FWS28" s="126"/>
      <c r="FWT28" s="126"/>
      <c r="FWU28" s="126"/>
      <c r="FWV28" s="126"/>
      <c r="FWW28" s="126"/>
      <c r="FWX28" s="126"/>
      <c r="FWY28" s="126"/>
      <c r="FWZ28" s="126"/>
      <c r="FXA28" s="126"/>
      <c r="FXB28" s="126"/>
      <c r="FXC28" s="126"/>
      <c r="FXD28" s="126"/>
      <c r="FXE28" s="126"/>
      <c r="FXF28" s="126"/>
      <c r="FXG28" s="126"/>
      <c r="FXH28" s="126"/>
      <c r="FXI28" s="126"/>
      <c r="FXJ28" s="126"/>
      <c r="FXK28" s="126"/>
      <c r="FXL28" s="126"/>
      <c r="FXM28" s="126"/>
      <c r="FXN28" s="126"/>
      <c r="FXO28" s="126"/>
      <c r="FXP28" s="126"/>
      <c r="FXQ28" s="126"/>
      <c r="FXR28" s="126"/>
      <c r="FXS28" s="126"/>
      <c r="FXT28" s="126"/>
      <c r="FXU28" s="126"/>
      <c r="FXV28" s="126"/>
      <c r="FXW28" s="126"/>
      <c r="FXX28" s="126"/>
      <c r="FXY28" s="126"/>
      <c r="FXZ28" s="126"/>
      <c r="FYA28" s="126"/>
      <c r="FYB28" s="126"/>
      <c r="FYC28" s="126"/>
      <c r="FYD28" s="126"/>
      <c r="FYE28" s="126"/>
      <c r="FYF28" s="126"/>
      <c r="FYG28" s="126"/>
      <c r="FYH28" s="126"/>
      <c r="FYI28" s="126"/>
      <c r="FYJ28" s="126"/>
      <c r="FYK28" s="126"/>
      <c r="FYL28" s="126"/>
      <c r="FYM28" s="126"/>
      <c r="FYN28" s="126"/>
      <c r="FYO28" s="126"/>
      <c r="FYP28" s="126"/>
      <c r="FYQ28" s="126"/>
      <c r="FYR28" s="126"/>
      <c r="FYS28" s="126"/>
      <c r="FYT28" s="126"/>
      <c r="FYU28" s="126"/>
      <c r="FYV28" s="126"/>
      <c r="FYW28" s="126"/>
      <c r="FYX28" s="126"/>
      <c r="FYY28" s="126"/>
      <c r="FYZ28" s="126"/>
      <c r="FZA28" s="126"/>
      <c r="FZB28" s="126"/>
      <c r="FZC28" s="126"/>
      <c r="FZD28" s="126"/>
      <c r="FZE28" s="126"/>
      <c r="FZF28" s="126"/>
      <c r="FZG28" s="126"/>
      <c r="FZH28" s="126"/>
      <c r="FZI28" s="126"/>
      <c r="FZJ28" s="126"/>
      <c r="FZK28" s="126"/>
      <c r="FZL28" s="126"/>
      <c r="FZM28" s="126"/>
      <c r="FZN28" s="126"/>
      <c r="FZO28" s="126"/>
      <c r="FZP28" s="126"/>
      <c r="FZQ28" s="126"/>
      <c r="FZR28" s="126"/>
      <c r="FZS28" s="126"/>
      <c r="FZT28" s="126"/>
      <c r="FZU28" s="126"/>
      <c r="FZV28" s="126"/>
      <c r="FZW28" s="126"/>
      <c r="FZX28" s="126"/>
      <c r="FZY28" s="126"/>
      <c r="FZZ28" s="126"/>
      <c r="GAA28" s="126"/>
      <c r="GAB28" s="126"/>
      <c r="GAC28" s="126"/>
      <c r="GAD28" s="126"/>
      <c r="GAE28" s="126"/>
      <c r="GAF28" s="126"/>
      <c r="GAG28" s="126"/>
      <c r="GAH28" s="126"/>
      <c r="GAI28" s="126"/>
      <c r="GAJ28" s="126"/>
      <c r="GAK28" s="126"/>
      <c r="GAL28" s="126"/>
      <c r="GAM28" s="126"/>
      <c r="GAN28" s="126"/>
      <c r="GAO28" s="126"/>
      <c r="GAP28" s="126"/>
      <c r="GAQ28" s="126"/>
      <c r="GAR28" s="126"/>
      <c r="GAS28" s="126"/>
      <c r="GAT28" s="126"/>
      <c r="GAU28" s="126"/>
      <c r="GAV28" s="126"/>
      <c r="GAW28" s="126"/>
      <c r="GAX28" s="126"/>
      <c r="GAY28" s="126"/>
      <c r="GAZ28" s="126"/>
      <c r="GBA28" s="126"/>
      <c r="GBB28" s="126"/>
      <c r="GBC28" s="126"/>
      <c r="GBD28" s="126"/>
      <c r="GBE28" s="126"/>
      <c r="GBF28" s="126"/>
      <c r="GBG28" s="126"/>
      <c r="GBH28" s="126"/>
      <c r="GBI28" s="126"/>
      <c r="GBJ28" s="126"/>
      <c r="GBK28" s="126"/>
      <c r="GBL28" s="126"/>
      <c r="GBM28" s="126"/>
      <c r="GBN28" s="126"/>
      <c r="GBO28" s="126"/>
      <c r="GBP28" s="126"/>
      <c r="GBQ28" s="126"/>
      <c r="GBR28" s="126"/>
      <c r="GBS28" s="126"/>
      <c r="GBT28" s="126"/>
      <c r="GBU28" s="126"/>
      <c r="GBV28" s="126"/>
      <c r="GBW28" s="126"/>
      <c r="GBX28" s="126"/>
      <c r="GBY28" s="126"/>
      <c r="GBZ28" s="126"/>
      <c r="GCA28" s="126"/>
      <c r="GCB28" s="126"/>
      <c r="GCC28" s="126"/>
      <c r="GCD28" s="126"/>
      <c r="GCE28" s="126"/>
      <c r="GCF28" s="126"/>
      <c r="GCG28" s="126"/>
      <c r="GCH28" s="126"/>
      <c r="GCI28" s="126"/>
      <c r="GCJ28" s="126"/>
      <c r="GCK28" s="126"/>
      <c r="GCL28" s="126"/>
      <c r="GCM28" s="126"/>
      <c r="GCN28" s="126"/>
      <c r="GCO28" s="126"/>
      <c r="GCP28" s="126"/>
      <c r="GCQ28" s="126"/>
      <c r="GCR28" s="126"/>
      <c r="GCS28" s="126"/>
      <c r="GCT28" s="126"/>
      <c r="GCU28" s="126"/>
      <c r="GCV28" s="126"/>
      <c r="GCW28" s="126"/>
      <c r="GCX28" s="126"/>
      <c r="GCY28" s="126"/>
      <c r="GCZ28" s="126"/>
      <c r="GDA28" s="126"/>
      <c r="GDB28" s="126"/>
      <c r="GDC28" s="126"/>
      <c r="GDD28" s="126"/>
      <c r="GDE28" s="126"/>
      <c r="GDF28" s="126"/>
      <c r="GDG28" s="126"/>
      <c r="GDH28" s="126"/>
      <c r="GDI28" s="126"/>
      <c r="GDJ28" s="126"/>
      <c r="GDK28" s="126"/>
      <c r="GDL28" s="126"/>
      <c r="GDM28" s="126"/>
      <c r="GDN28" s="126"/>
      <c r="GDO28" s="126"/>
      <c r="GDP28" s="126"/>
      <c r="GDQ28" s="126"/>
      <c r="GDR28" s="126"/>
      <c r="GDS28" s="126"/>
      <c r="GDT28" s="126"/>
      <c r="GDU28" s="126"/>
      <c r="GDV28" s="126"/>
      <c r="GDW28" s="126"/>
      <c r="GDX28" s="126"/>
      <c r="GDY28" s="126"/>
      <c r="GDZ28" s="126"/>
      <c r="GEA28" s="126"/>
      <c r="GEB28" s="126"/>
      <c r="GEC28" s="126"/>
      <c r="GED28" s="126"/>
      <c r="GEE28" s="126"/>
      <c r="GEF28" s="126"/>
      <c r="GEG28" s="126"/>
      <c r="GEH28" s="126"/>
      <c r="GEI28" s="126"/>
      <c r="GEJ28" s="126"/>
      <c r="GEK28" s="126"/>
      <c r="GEL28" s="126"/>
      <c r="GEM28" s="126"/>
      <c r="GEN28" s="126"/>
      <c r="GEO28" s="126"/>
      <c r="GEP28" s="126"/>
      <c r="GEQ28" s="126"/>
      <c r="GER28" s="126"/>
      <c r="GES28" s="126"/>
      <c r="GET28" s="126"/>
      <c r="GEU28" s="126"/>
      <c r="GEV28" s="126"/>
      <c r="GEW28" s="126"/>
      <c r="GEX28" s="126"/>
      <c r="GEY28" s="126"/>
      <c r="GEZ28" s="126"/>
      <c r="GFA28" s="126"/>
      <c r="GFB28" s="126"/>
      <c r="GFC28" s="126"/>
      <c r="GFD28" s="126"/>
      <c r="GFE28" s="126"/>
      <c r="GFF28" s="126"/>
      <c r="GFG28" s="126"/>
      <c r="GFH28" s="126"/>
      <c r="GFI28" s="126"/>
      <c r="GFJ28" s="126"/>
      <c r="GFK28" s="126"/>
      <c r="GFL28" s="126"/>
      <c r="GFM28" s="126"/>
      <c r="GFN28" s="126"/>
      <c r="GFO28" s="126"/>
      <c r="GFP28" s="126"/>
      <c r="GFQ28" s="126"/>
      <c r="GFR28" s="126"/>
      <c r="GFS28" s="126"/>
      <c r="GFT28" s="126"/>
      <c r="GFU28" s="126"/>
      <c r="GFV28" s="126"/>
      <c r="GFW28" s="126"/>
      <c r="GFX28" s="126"/>
      <c r="GFY28" s="126"/>
      <c r="GFZ28" s="126"/>
      <c r="GGA28" s="126"/>
      <c r="GGB28" s="126"/>
      <c r="GGC28" s="126"/>
      <c r="GGD28" s="126"/>
      <c r="GGE28" s="126"/>
      <c r="GGF28" s="126"/>
      <c r="GGG28" s="126"/>
      <c r="GGH28" s="126"/>
      <c r="GGI28" s="126"/>
      <c r="GGJ28" s="126"/>
      <c r="GGK28" s="126"/>
      <c r="GGL28" s="126"/>
      <c r="GGM28" s="126"/>
      <c r="GGN28" s="126"/>
      <c r="GGO28" s="126"/>
      <c r="GGP28" s="126"/>
      <c r="GGQ28" s="126"/>
      <c r="GGR28" s="126"/>
      <c r="GGS28" s="126"/>
      <c r="GGT28" s="126"/>
      <c r="GGU28" s="126"/>
      <c r="GGV28" s="126"/>
      <c r="GGW28" s="126"/>
      <c r="GGX28" s="126"/>
      <c r="GGY28" s="126"/>
      <c r="GGZ28" s="126"/>
      <c r="GHA28" s="126"/>
      <c r="GHB28" s="126"/>
      <c r="GHC28" s="126"/>
      <c r="GHD28" s="126"/>
      <c r="GHE28" s="126"/>
      <c r="GHF28" s="126"/>
      <c r="GHG28" s="126"/>
      <c r="GHH28" s="126"/>
      <c r="GHI28" s="126"/>
      <c r="GHJ28" s="126"/>
      <c r="GHK28" s="126"/>
      <c r="GHL28" s="126"/>
      <c r="GHM28" s="126"/>
      <c r="GHN28" s="126"/>
      <c r="GHO28" s="126"/>
      <c r="GHP28" s="126"/>
      <c r="GHQ28" s="126"/>
      <c r="GHR28" s="126"/>
      <c r="GHS28" s="126"/>
      <c r="GHT28" s="126"/>
      <c r="GHU28" s="126"/>
      <c r="GHV28" s="126"/>
      <c r="GHW28" s="126"/>
      <c r="GHX28" s="126"/>
      <c r="GHY28" s="126"/>
      <c r="GHZ28" s="126"/>
      <c r="GIA28" s="126"/>
      <c r="GIB28" s="126"/>
      <c r="GIC28" s="126"/>
      <c r="GID28" s="126"/>
      <c r="GIE28" s="126"/>
      <c r="GIF28" s="126"/>
      <c r="GIG28" s="126"/>
      <c r="GIH28" s="126"/>
      <c r="GII28" s="126"/>
      <c r="GIJ28" s="126"/>
      <c r="GIK28" s="126"/>
      <c r="GIL28" s="126"/>
      <c r="GIM28" s="126"/>
      <c r="GIN28" s="126"/>
      <c r="GIO28" s="126"/>
      <c r="GIP28" s="126"/>
      <c r="GIQ28" s="126"/>
      <c r="GIR28" s="126"/>
      <c r="GIS28" s="126"/>
      <c r="GIT28" s="126"/>
      <c r="GIU28" s="126"/>
      <c r="GIV28" s="126"/>
      <c r="GIW28" s="126"/>
      <c r="GIX28" s="126"/>
      <c r="GIY28" s="126"/>
      <c r="GIZ28" s="126"/>
      <c r="GJA28" s="126"/>
      <c r="GJB28" s="126"/>
      <c r="GJC28" s="126"/>
      <c r="GJD28" s="126"/>
      <c r="GJE28" s="126"/>
      <c r="GJF28" s="126"/>
      <c r="GJG28" s="126"/>
      <c r="GJH28" s="126"/>
      <c r="GJI28" s="126"/>
      <c r="GJJ28" s="126"/>
      <c r="GJK28" s="126"/>
      <c r="GJL28" s="126"/>
      <c r="GJM28" s="126"/>
      <c r="GJN28" s="126"/>
      <c r="GJO28" s="126"/>
      <c r="GJP28" s="126"/>
      <c r="GJQ28" s="126"/>
      <c r="GJR28" s="126"/>
      <c r="GJS28" s="126"/>
      <c r="GJT28" s="126"/>
      <c r="GJU28" s="126"/>
      <c r="GJV28" s="126"/>
      <c r="GJW28" s="126"/>
      <c r="GJX28" s="126"/>
      <c r="GJY28" s="126"/>
      <c r="GJZ28" s="126"/>
      <c r="GKA28" s="126"/>
      <c r="GKB28" s="126"/>
      <c r="GKC28" s="126"/>
      <c r="GKD28" s="126"/>
      <c r="GKE28" s="126"/>
      <c r="GKF28" s="126"/>
      <c r="GKG28" s="126"/>
      <c r="GKH28" s="126"/>
      <c r="GKI28" s="126"/>
      <c r="GKJ28" s="126"/>
      <c r="GKK28" s="126"/>
      <c r="GKL28" s="126"/>
      <c r="GKM28" s="126"/>
      <c r="GKN28" s="126"/>
      <c r="GKO28" s="126"/>
      <c r="GKP28" s="126"/>
      <c r="GKQ28" s="126"/>
      <c r="GKR28" s="126"/>
      <c r="GKS28" s="126"/>
      <c r="GKT28" s="126"/>
      <c r="GKU28" s="126"/>
      <c r="GKV28" s="126"/>
      <c r="GKW28" s="126"/>
      <c r="GKX28" s="126"/>
      <c r="GKY28" s="126"/>
      <c r="GKZ28" s="126"/>
      <c r="GLA28" s="126"/>
      <c r="GLB28" s="126"/>
      <c r="GLC28" s="126"/>
      <c r="GLD28" s="126"/>
      <c r="GLE28" s="126"/>
      <c r="GLF28" s="126"/>
      <c r="GLG28" s="126"/>
      <c r="GLH28" s="126"/>
      <c r="GLI28" s="126"/>
      <c r="GLJ28" s="126"/>
      <c r="GLK28" s="126"/>
      <c r="GLL28" s="126"/>
      <c r="GLM28" s="126"/>
      <c r="GLN28" s="126"/>
      <c r="GLO28" s="126"/>
      <c r="GLP28" s="126"/>
      <c r="GLQ28" s="126"/>
      <c r="GLR28" s="126"/>
      <c r="GLS28" s="126"/>
      <c r="GLT28" s="126"/>
      <c r="GLU28" s="126"/>
      <c r="GLV28" s="126"/>
      <c r="GLW28" s="126"/>
      <c r="GLX28" s="126"/>
      <c r="GLY28" s="126"/>
      <c r="GLZ28" s="126"/>
      <c r="GMA28" s="126"/>
      <c r="GMB28" s="126"/>
      <c r="GMC28" s="126"/>
      <c r="GMD28" s="126"/>
      <c r="GME28" s="126"/>
      <c r="GMF28" s="126"/>
      <c r="GMG28" s="126"/>
      <c r="GMH28" s="126"/>
      <c r="GMI28" s="126"/>
      <c r="GMJ28" s="126"/>
      <c r="GMK28" s="126"/>
      <c r="GML28" s="126"/>
      <c r="GMM28" s="126"/>
      <c r="GMN28" s="126"/>
      <c r="GMO28" s="126"/>
      <c r="GMP28" s="126"/>
      <c r="GMQ28" s="126"/>
      <c r="GMR28" s="126"/>
      <c r="GMS28" s="126"/>
      <c r="GMT28" s="126"/>
      <c r="GMU28" s="126"/>
      <c r="GMV28" s="126"/>
      <c r="GMW28" s="126"/>
      <c r="GMX28" s="126"/>
      <c r="GMY28" s="126"/>
      <c r="GMZ28" s="126"/>
      <c r="GNA28" s="126"/>
      <c r="GNB28" s="126"/>
      <c r="GNC28" s="126"/>
      <c r="GND28" s="126"/>
      <c r="GNE28" s="126"/>
      <c r="GNF28" s="126"/>
      <c r="GNG28" s="126"/>
      <c r="GNH28" s="126"/>
      <c r="GNI28" s="126"/>
      <c r="GNJ28" s="126"/>
      <c r="GNK28" s="126"/>
      <c r="GNL28" s="126"/>
      <c r="GNM28" s="126"/>
      <c r="GNN28" s="126"/>
      <c r="GNO28" s="126"/>
      <c r="GNP28" s="126"/>
      <c r="GNQ28" s="126"/>
      <c r="GNR28" s="126"/>
      <c r="GNS28" s="126"/>
      <c r="GNT28" s="126"/>
      <c r="GNU28" s="126"/>
      <c r="GNV28" s="126"/>
      <c r="GNW28" s="126"/>
      <c r="GNX28" s="126"/>
      <c r="GNY28" s="126"/>
      <c r="GNZ28" s="126"/>
      <c r="GOA28" s="126"/>
      <c r="GOB28" s="126"/>
      <c r="GOC28" s="126"/>
      <c r="GOD28" s="126"/>
      <c r="GOE28" s="126"/>
      <c r="GOF28" s="126"/>
      <c r="GOG28" s="126"/>
      <c r="GOH28" s="126"/>
      <c r="GOI28" s="126"/>
      <c r="GOJ28" s="126"/>
      <c r="GOK28" s="126"/>
      <c r="GOL28" s="126"/>
      <c r="GOM28" s="126"/>
      <c r="GON28" s="126"/>
      <c r="GOO28" s="126"/>
      <c r="GOP28" s="126"/>
      <c r="GOQ28" s="126"/>
      <c r="GOR28" s="126"/>
      <c r="GOS28" s="126"/>
      <c r="GOT28" s="126"/>
      <c r="GOU28" s="126"/>
      <c r="GOV28" s="126"/>
      <c r="GOW28" s="126"/>
      <c r="GOX28" s="126"/>
      <c r="GOY28" s="126"/>
      <c r="GOZ28" s="126"/>
      <c r="GPA28" s="126"/>
      <c r="GPB28" s="126"/>
      <c r="GPC28" s="126"/>
      <c r="GPD28" s="126"/>
      <c r="GPE28" s="126"/>
      <c r="GPF28" s="126"/>
      <c r="GPG28" s="126"/>
      <c r="GPH28" s="126"/>
      <c r="GPI28" s="126"/>
      <c r="GPJ28" s="126"/>
      <c r="GPK28" s="126"/>
      <c r="GPL28" s="126"/>
      <c r="GPM28" s="126"/>
      <c r="GPN28" s="126"/>
      <c r="GPO28" s="126"/>
      <c r="GPP28" s="126"/>
      <c r="GPQ28" s="126"/>
      <c r="GPR28" s="126"/>
      <c r="GPS28" s="126"/>
      <c r="GPT28" s="126"/>
      <c r="GPU28" s="126"/>
      <c r="GPV28" s="126"/>
      <c r="GPW28" s="126"/>
      <c r="GPX28" s="126"/>
      <c r="GPY28" s="126"/>
      <c r="GPZ28" s="126"/>
      <c r="GQA28" s="126"/>
      <c r="GQB28" s="126"/>
      <c r="GQC28" s="126"/>
      <c r="GQD28" s="126"/>
      <c r="GQE28" s="126"/>
      <c r="GQF28" s="126"/>
      <c r="GQG28" s="126"/>
      <c r="GQH28" s="126"/>
      <c r="GQI28" s="126"/>
      <c r="GQJ28" s="126"/>
      <c r="GQK28" s="126"/>
      <c r="GQL28" s="126"/>
      <c r="GQM28" s="126"/>
      <c r="GQN28" s="126"/>
      <c r="GQO28" s="126"/>
      <c r="GQP28" s="126"/>
      <c r="GQQ28" s="126"/>
      <c r="GQR28" s="126"/>
      <c r="GQS28" s="126"/>
      <c r="GQT28" s="126"/>
      <c r="GQU28" s="126"/>
      <c r="GQV28" s="126"/>
      <c r="GQW28" s="126"/>
      <c r="GQX28" s="126"/>
      <c r="GQY28" s="126"/>
      <c r="GQZ28" s="126"/>
      <c r="GRA28" s="126"/>
      <c r="GRB28" s="126"/>
      <c r="GRC28" s="126"/>
      <c r="GRD28" s="126"/>
      <c r="GRE28" s="126"/>
      <c r="GRF28" s="126"/>
      <c r="GRG28" s="126"/>
      <c r="GRH28" s="126"/>
      <c r="GRI28" s="126"/>
      <c r="GRJ28" s="126"/>
      <c r="GRK28" s="126"/>
      <c r="GRL28" s="126"/>
      <c r="GRM28" s="126"/>
      <c r="GRN28" s="126"/>
      <c r="GRO28" s="126"/>
      <c r="GRP28" s="126"/>
      <c r="GRQ28" s="126"/>
      <c r="GRR28" s="126"/>
      <c r="GRS28" s="126"/>
      <c r="GRT28" s="126"/>
      <c r="GRU28" s="126"/>
      <c r="GRV28" s="126"/>
      <c r="GRW28" s="126"/>
      <c r="GRX28" s="126"/>
      <c r="GRY28" s="126"/>
      <c r="GRZ28" s="126"/>
      <c r="GSA28" s="126"/>
      <c r="GSB28" s="126"/>
      <c r="GSC28" s="126"/>
      <c r="GSD28" s="126"/>
      <c r="GSE28" s="126"/>
      <c r="GSF28" s="126"/>
      <c r="GSG28" s="126"/>
      <c r="GSH28" s="126"/>
      <c r="GSI28" s="126"/>
      <c r="GSJ28" s="126"/>
      <c r="GSK28" s="126"/>
      <c r="GSL28" s="126"/>
      <c r="GSM28" s="126"/>
      <c r="GSN28" s="126"/>
      <c r="GSO28" s="126"/>
      <c r="GSP28" s="126"/>
      <c r="GSQ28" s="126"/>
      <c r="GSR28" s="126"/>
      <c r="GSS28" s="126"/>
      <c r="GST28" s="126"/>
      <c r="GSU28" s="126"/>
      <c r="GSV28" s="126"/>
      <c r="GSW28" s="126"/>
      <c r="GSX28" s="126"/>
      <c r="GSY28" s="126"/>
      <c r="GSZ28" s="126"/>
      <c r="GTA28" s="126"/>
      <c r="GTB28" s="126"/>
      <c r="GTC28" s="126"/>
      <c r="GTD28" s="126"/>
      <c r="GTE28" s="126"/>
      <c r="GTF28" s="126"/>
      <c r="GTG28" s="126"/>
      <c r="GTH28" s="126"/>
      <c r="GTI28" s="126"/>
      <c r="GTJ28" s="126"/>
      <c r="GTK28" s="126"/>
      <c r="GTL28" s="126"/>
      <c r="GTM28" s="126"/>
      <c r="GTN28" s="126"/>
      <c r="GTO28" s="126"/>
      <c r="GTP28" s="126"/>
      <c r="GTQ28" s="126"/>
      <c r="GTR28" s="126"/>
      <c r="GTS28" s="126"/>
      <c r="GTT28" s="126"/>
      <c r="GTU28" s="126"/>
      <c r="GTV28" s="126"/>
      <c r="GTW28" s="126"/>
      <c r="GTX28" s="126"/>
      <c r="GTY28" s="126"/>
      <c r="GTZ28" s="126"/>
      <c r="GUA28" s="126"/>
      <c r="GUB28" s="126"/>
      <c r="GUC28" s="126"/>
      <c r="GUD28" s="126"/>
      <c r="GUE28" s="126"/>
      <c r="GUF28" s="126"/>
      <c r="GUG28" s="126"/>
      <c r="GUH28" s="126"/>
      <c r="GUI28" s="126"/>
      <c r="GUJ28" s="126"/>
      <c r="GUK28" s="126"/>
      <c r="GUL28" s="126"/>
      <c r="GUM28" s="126"/>
      <c r="GUN28" s="126"/>
      <c r="GUO28" s="126"/>
      <c r="GUP28" s="126"/>
      <c r="GUQ28" s="126"/>
      <c r="GUR28" s="126"/>
      <c r="GUS28" s="126"/>
      <c r="GUT28" s="126"/>
      <c r="GUU28" s="126"/>
      <c r="GUV28" s="126"/>
      <c r="GUW28" s="126"/>
      <c r="GUX28" s="126"/>
      <c r="GUY28" s="126"/>
      <c r="GUZ28" s="126"/>
      <c r="GVA28" s="126"/>
      <c r="GVB28" s="126"/>
      <c r="GVC28" s="126"/>
      <c r="GVD28" s="126"/>
      <c r="GVE28" s="126"/>
      <c r="GVF28" s="126"/>
      <c r="GVG28" s="126"/>
      <c r="GVH28" s="126"/>
      <c r="GVI28" s="126"/>
      <c r="GVJ28" s="126"/>
      <c r="GVK28" s="126"/>
      <c r="GVL28" s="126"/>
      <c r="GVM28" s="126"/>
      <c r="GVN28" s="126"/>
      <c r="GVO28" s="126"/>
      <c r="GVP28" s="126"/>
      <c r="GVQ28" s="126"/>
      <c r="GVR28" s="126"/>
      <c r="GVS28" s="126"/>
      <c r="GVT28" s="126"/>
      <c r="GVU28" s="126"/>
      <c r="GVV28" s="126"/>
      <c r="GVW28" s="126"/>
      <c r="GVX28" s="126"/>
      <c r="GVY28" s="126"/>
      <c r="GVZ28" s="126"/>
      <c r="GWA28" s="126"/>
      <c r="GWB28" s="126"/>
      <c r="GWC28" s="126"/>
      <c r="GWD28" s="126"/>
      <c r="GWE28" s="126"/>
      <c r="GWF28" s="126"/>
      <c r="GWG28" s="126"/>
      <c r="GWH28" s="126"/>
      <c r="GWI28" s="126"/>
      <c r="GWJ28" s="126"/>
      <c r="GWK28" s="126"/>
      <c r="GWL28" s="126"/>
      <c r="GWM28" s="126"/>
      <c r="GWN28" s="126"/>
      <c r="GWO28" s="126"/>
      <c r="GWP28" s="126"/>
      <c r="GWQ28" s="126"/>
      <c r="GWR28" s="126"/>
      <c r="GWS28" s="126"/>
      <c r="GWT28" s="126"/>
      <c r="GWU28" s="126"/>
      <c r="GWV28" s="126"/>
      <c r="GWW28" s="126"/>
      <c r="GWX28" s="126"/>
      <c r="GWY28" s="126"/>
      <c r="GWZ28" s="126"/>
      <c r="GXA28" s="126"/>
      <c r="GXB28" s="126"/>
      <c r="GXC28" s="126"/>
      <c r="GXD28" s="126"/>
      <c r="GXE28" s="126"/>
      <c r="GXF28" s="126"/>
      <c r="GXG28" s="126"/>
      <c r="GXH28" s="126"/>
      <c r="GXI28" s="126"/>
      <c r="GXJ28" s="126"/>
      <c r="GXK28" s="126"/>
      <c r="GXL28" s="126"/>
      <c r="GXM28" s="126"/>
      <c r="GXN28" s="126"/>
      <c r="GXO28" s="126"/>
      <c r="GXP28" s="126"/>
      <c r="GXQ28" s="126"/>
      <c r="GXR28" s="126"/>
      <c r="GXS28" s="126"/>
      <c r="GXT28" s="126"/>
      <c r="GXU28" s="126"/>
      <c r="GXV28" s="126"/>
      <c r="GXW28" s="126"/>
      <c r="GXX28" s="126"/>
      <c r="GXY28" s="126"/>
      <c r="GXZ28" s="126"/>
      <c r="GYA28" s="126"/>
      <c r="GYB28" s="126"/>
      <c r="GYC28" s="126"/>
      <c r="GYD28" s="126"/>
      <c r="GYE28" s="126"/>
      <c r="GYF28" s="126"/>
      <c r="GYG28" s="126"/>
      <c r="GYH28" s="126"/>
      <c r="GYI28" s="126"/>
      <c r="GYJ28" s="126"/>
      <c r="GYK28" s="126"/>
      <c r="GYL28" s="126"/>
      <c r="GYM28" s="126"/>
      <c r="GYN28" s="126"/>
      <c r="GYO28" s="126"/>
      <c r="GYP28" s="126"/>
      <c r="GYQ28" s="126"/>
      <c r="GYR28" s="126"/>
      <c r="GYS28" s="126"/>
      <c r="GYT28" s="126"/>
      <c r="GYU28" s="126"/>
      <c r="GYV28" s="126"/>
      <c r="GYW28" s="126"/>
      <c r="GYX28" s="126"/>
      <c r="GYY28" s="126"/>
      <c r="GYZ28" s="126"/>
      <c r="GZA28" s="126"/>
      <c r="GZB28" s="126"/>
      <c r="GZC28" s="126"/>
      <c r="GZD28" s="126"/>
      <c r="GZE28" s="126"/>
      <c r="GZF28" s="126"/>
      <c r="GZG28" s="126"/>
      <c r="GZH28" s="126"/>
      <c r="GZI28" s="126"/>
      <c r="GZJ28" s="126"/>
      <c r="GZK28" s="126"/>
      <c r="GZL28" s="126"/>
      <c r="GZM28" s="126"/>
      <c r="GZN28" s="126"/>
      <c r="GZO28" s="126"/>
      <c r="GZP28" s="126"/>
      <c r="GZQ28" s="126"/>
      <c r="GZR28" s="126"/>
      <c r="GZS28" s="126"/>
      <c r="GZT28" s="126"/>
      <c r="GZU28" s="126"/>
      <c r="GZV28" s="126"/>
      <c r="GZW28" s="126"/>
      <c r="GZX28" s="126"/>
      <c r="GZY28" s="126"/>
      <c r="GZZ28" s="126"/>
      <c r="HAA28" s="126"/>
      <c r="HAB28" s="126"/>
      <c r="HAC28" s="126"/>
      <c r="HAD28" s="126"/>
      <c r="HAE28" s="126"/>
      <c r="HAF28" s="126"/>
      <c r="HAG28" s="126"/>
      <c r="HAH28" s="126"/>
      <c r="HAI28" s="126"/>
      <c r="HAJ28" s="126"/>
      <c r="HAK28" s="126"/>
      <c r="HAL28" s="126"/>
      <c r="HAM28" s="126"/>
      <c r="HAN28" s="126"/>
      <c r="HAO28" s="126"/>
      <c r="HAP28" s="126"/>
      <c r="HAQ28" s="126"/>
      <c r="HAR28" s="126"/>
      <c r="HAS28" s="126"/>
      <c r="HAT28" s="126"/>
      <c r="HAU28" s="126"/>
      <c r="HAV28" s="126"/>
      <c r="HAW28" s="126"/>
      <c r="HAX28" s="126"/>
      <c r="HAY28" s="126"/>
      <c r="HAZ28" s="126"/>
      <c r="HBA28" s="126"/>
      <c r="HBB28" s="126"/>
      <c r="HBC28" s="126"/>
      <c r="HBD28" s="126"/>
      <c r="HBE28" s="126"/>
      <c r="HBF28" s="126"/>
      <c r="HBG28" s="126"/>
      <c r="HBH28" s="126"/>
      <c r="HBI28" s="126"/>
      <c r="HBJ28" s="126"/>
      <c r="HBK28" s="126"/>
      <c r="HBL28" s="126"/>
      <c r="HBM28" s="126"/>
      <c r="HBN28" s="126"/>
      <c r="HBO28" s="126"/>
      <c r="HBP28" s="126"/>
      <c r="HBQ28" s="126"/>
      <c r="HBR28" s="126"/>
      <c r="HBS28" s="126"/>
      <c r="HBT28" s="126"/>
      <c r="HBU28" s="126"/>
      <c r="HBV28" s="126"/>
      <c r="HBW28" s="126"/>
      <c r="HBX28" s="126"/>
      <c r="HBY28" s="126"/>
      <c r="HBZ28" s="126"/>
      <c r="HCA28" s="126"/>
      <c r="HCB28" s="126"/>
      <c r="HCC28" s="126"/>
      <c r="HCD28" s="126"/>
      <c r="HCE28" s="126"/>
      <c r="HCF28" s="126"/>
      <c r="HCG28" s="126"/>
      <c r="HCH28" s="126"/>
      <c r="HCI28" s="126"/>
      <c r="HCJ28" s="126"/>
      <c r="HCK28" s="126"/>
      <c r="HCL28" s="126"/>
      <c r="HCM28" s="126"/>
      <c r="HCN28" s="126"/>
      <c r="HCO28" s="126"/>
      <c r="HCP28" s="126"/>
      <c r="HCQ28" s="126"/>
      <c r="HCR28" s="126"/>
      <c r="HCS28" s="126"/>
      <c r="HCT28" s="126"/>
      <c r="HCU28" s="126"/>
      <c r="HCV28" s="126"/>
      <c r="HCW28" s="126"/>
      <c r="HCX28" s="126"/>
      <c r="HCY28" s="126"/>
      <c r="HCZ28" s="126"/>
      <c r="HDA28" s="126"/>
      <c r="HDB28" s="126"/>
      <c r="HDC28" s="126"/>
      <c r="HDD28" s="126"/>
      <c r="HDE28" s="126"/>
      <c r="HDF28" s="126"/>
      <c r="HDG28" s="126"/>
      <c r="HDH28" s="126"/>
      <c r="HDI28" s="126"/>
      <c r="HDJ28" s="126"/>
      <c r="HDK28" s="126"/>
      <c r="HDL28" s="126"/>
      <c r="HDM28" s="126"/>
      <c r="HDN28" s="126"/>
      <c r="HDO28" s="126"/>
      <c r="HDP28" s="126"/>
      <c r="HDQ28" s="126"/>
      <c r="HDR28" s="126"/>
      <c r="HDS28" s="126"/>
      <c r="HDT28" s="126"/>
      <c r="HDU28" s="126"/>
      <c r="HDV28" s="126"/>
      <c r="HDW28" s="126"/>
      <c r="HDX28" s="126"/>
      <c r="HDY28" s="126"/>
      <c r="HDZ28" s="126"/>
      <c r="HEA28" s="126"/>
      <c r="HEB28" s="126"/>
      <c r="HEC28" s="126"/>
      <c r="HED28" s="126"/>
      <c r="HEE28" s="126"/>
      <c r="HEF28" s="126"/>
      <c r="HEG28" s="126"/>
      <c r="HEH28" s="126"/>
      <c r="HEI28" s="126"/>
      <c r="HEJ28" s="126"/>
      <c r="HEK28" s="126"/>
      <c r="HEL28" s="126"/>
      <c r="HEM28" s="126"/>
      <c r="HEN28" s="126"/>
      <c r="HEO28" s="126"/>
      <c r="HEP28" s="126"/>
      <c r="HEQ28" s="126"/>
      <c r="HER28" s="126"/>
      <c r="HES28" s="126"/>
      <c r="HET28" s="126"/>
      <c r="HEU28" s="126"/>
      <c r="HEV28" s="126"/>
      <c r="HEW28" s="126"/>
      <c r="HEX28" s="126"/>
      <c r="HEY28" s="126"/>
      <c r="HEZ28" s="126"/>
      <c r="HFA28" s="126"/>
      <c r="HFB28" s="126"/>
      <c r="HFC28" s="126"/>
      <c r="HFD28" s="126"/>
      <c r="HFE28" s="126"/>
      <c r="HFF28" s="126"/>
      <c r="HFG28" s="126"/>
      <c r="HFH28" s="126"/>
      <c r="HFI28" s="126"/>
      <c r="HFJ28" s="126"/>
      <c r="HFK28" s="126"/>
      <c r="HFL28" s="126"/>
      <c r="HFM28" s="126"/>
      <c r="HFN28" s="126"/>
      <c r="HFO28" s="126"/>
      <c r="HFP28" s="126"/>
      <c r="HFQ28" s="126"/>
      <c r="HFR28" s="126"/>
      <c r="HFS28" s="126"/>
      <c r="HFT28" s="126"/>
      <c r="HFU28" s="126"/>
      <c r="HFV28" s="126"/>
      <c r="HFW28" s="126"/>
      <c r="HFX28" s="126"/>
      <c r="HFY28" s="126"/>
      <c r="HFZ28" s="126"/>
      <c r="HGA28" s="126"/>
      <c r="HGB28" s="126"/>
      <c r="HGC28" s="126"/>
      <c r="HGD28" s="126"/>
      <c r="HGE28" s="126"/>
      <c r="HGF28" s="126"/>
      <c r="HGG28" s="126"/>
      <c r="HGH28" s="126"/>
      <c r="HGI28" s="126"/>
      <c r="HGJ28" s="126"/>
      <c r="HGK28" s="126"/>
      <c r="HGL28" s="126"/>
      <c r="HGM28" s="126"/>
      <c r="HGN28" s="126"/>
      <c r="HGO28" s="126"/>
      <c r="HGP28" s="126"/>
      <c r="HGQ28" s="126"/>
      <c r="HGR28" s="126"/>
      <c r="HGS28" s="126"/>
      <c r="HGT28" s="126"/>
      <c r="HGU28" s="126"/>
      <c r="HGV28" s="126"/>
      <c r="HGW28" s="126"/>
      <c r="HGX28" s="126"/>
      <c r="HGY28" s="126"/>
      <c r="HGZ28" s="126"/>
      <c r="HHA28" s="126"/>
      <c r="HHB28" s="126"/>
      <c r="HHC28" s="126"/>
      <c r="HHD28" s="126"/>
      <c r="HHE28" s="126"/>
      <c r="HHF28" s="126"/>
      <c r="HHG28" s="126"/>
      <c r="HHH28" s="126"/>
      <c r="HHI28" s="126"/>
      <c r="HHJ28" s="126"/>
      <c r="HHK28" s="126"/>
      <c r="HHL28" s="126"/>
      <c r="HHM28" s="126"/>
      <c r="HHN28" s="126"/>
      <c r="HHO28" s="126"/>
      <c r="HHP28" s="126"/>
      <c r="HHQ28" s="126"/>
      <c r="HHR28" s="126"/>
      <c r="HHS28" s="126"/>
      <c r="HHT28" s="126"/>
      <c r="HHU28" s="126"/>
      <c r="HHV28" s="126"/>
      <c r="HHW28" s="126"/>
      <c r="HHX28" s="126"/>
      <c r="HHY28" s="126"/>
      <c r="HHZ28" s="126"/>
      <c r="HIA28" s="126"/>
      <c r="HIB28" s="126"/>
      <c r="HIC28" s="126"/>
      <c r="HID28" s="126"/>
      <c r="HIE28" s="126"/>
      <c r="HIF28" s="126"/>
      <c r="HIG28" s="126"/>
      <c r="HIH28" s="126"/>
      <c r="HII28" s="126"/>
      <c r="HIJ28" s="126"/>
      <c r="HIK28" s="126"/>
      <c r="HIL28" s="126"/>
      <c r="HIM28" s="126"/>
      <c r="HIN28" s="126"/>
      <c r="HIO28" s="126"/>
      <c r="HIP28" s="126"/>
      <c r="HIQ28" s="126"/>
      <c r="HIR28" s="126"/>
      <c r="HIS28" s="126"/>
      <c r="HIT28" s="126"/>
      <c r="HIU28" s="126"/>
      <c r="HIV28" s="126"/>
      <c r="HIW28" s="126"/>
      <c r="HIX28" s="126"/>
      <c r="HIY28" s="126"/>
      <c r="HIZ28" s="126"/>
      <c r="HJA28" s="126"/>
      <c r="HJB28" s="126"/>
      <c r="HJC28" s="126"/>
      <c r="HJD28" s="126"/>
      <c r="HJE28" s="126"/>
      <c r="HJF28" s="126"/>
      <c r="HJG28" s="126"/>
      <c r="HJH28" s="126"/>
      <c r="HJI28" s="126"/>
      <c r="HJJ28" s="126"/>
      <c r="HJK28" s="126"/>
      <c r="HJL28" s="126"/>
      <c r="HJM28" s="126"/>
      <c r="HJN28" s="126"/>
      <c r="HJO28" s="126"/>
      <c r="HJP28" s="126"/>
      <c r="HJQ28" s="126"/>
      <c r="HJR28" s="126"/>
      <c r="HJS28" s="126"/>
      <c r="HJT28" s="126"/>
      <c r="HJU28" s="126"/>
      <c r="HJV28" s="126"/>
      <c r="HJW28" s="126"/>
      <c r="HJX28" s="126"/>
      <c r="HJY28" s="126"/>
      <c r="HJZ28" s="126"/>
      <c r="HKA28" s="126"/>
      <c r="HKB28" s="126"/>
      <c r="HKC28" s="126"/>
      <c r="HKD28" s="126"/>
      <c r="HKE28" s="126"/>
      <c r="HKF28" s="126"/>
      <c r="HKG28" s="126"/>
      <c r="HKH28" s="126"/>
      <c r="HKI28" s="126"/>
      <c r="HKJ28" s="126"/>
      <c r="HKK28" s="126"/>
      <c r="HKL28" s="126"/>
      <c r="HKM28" s="126"/>
      <c r="HKN28" s="126"/>
      <c r="HKO28" s="126"/>
      <c r="HKP28" s="126"/>
      <c r="HKQ28" s="126"/>
      <c r="HKR28" s="126"/>
      <c r="HKS28" s="126"/>
      <c r="HKT28" s="126"/>
      <c r="HKU28" s="126"/>
      <c r="HKV28" s="126"/>
      <c r="HKW28" s="126"/>
      <c r="HKX28" s="126"/>
      <c r="HKY28" s="126"/>
      <c r="HKZ28" s="126"/>
      <c r="HLA28" s="126"/>
      <c r="HLB28" s="126"/>
      <c r="HLC28" s="126"/>
      <c r="HLD28" s="126"/>
      <c r="HLE28" s="126"/>
      <c r="HLF28" s="126"/>
      <c r="HLG28" s="126"/>
      <c r="HLH28" s="126"/>
      <c r="HLI28" s="126"/>
      <c r="HLJ28" s="126"/>
      <c r="HLK28" s="126"/>
      <c r="HLL28" s="126"/>
      <c r="HLM28" s="126"/>
      <c r="HLN28" s="126"/>
      <c r="HLO28" s="126"/>
      <c r="HLP28" s="126"/>
      <c r="HLQ28" s="126"/>
      <c r="HLR28" s="126"/>
      <c r="HLS28" s="126"/>
      <c r="HLT28" s="126"/>
      <c r="HLU28" s="126"/>
      <c r="HLV28" s="126"/>
      <c r="HLW28" s="126"/>
      <c r="HLX28" s="126"/>
      <c r="HLY28" s="126"/>
      <c r="HLZ28" s="126"/>
      <c r="HMA28" s="126"/>
      <c r="HMB28" s="126"/>
      <c r="HMC28" s="126"/>
      <c r="HMD28" s="126"/>
      <c r="HME28" s="126"/>
      <c r="HMF28" s="126"/>
      <c r="HMG28" s="126"/>
      <c r="HMH28" s="126"/>
      <c r="HMI28" s="126"/>
      <c r="HMJ28" s="126"/>
      <c r="HMK28" s="126"/>
      <c r="HML28" s="126"/>
      <c r="HMM28" s="126"/>
      <c r="HMN28" s="126"/>
      <c r="HMO28" s="126"/>
      <c r="HMP28" s="126"/>
      <c r="HMQ28" s="126"/>
      <c r="HMR28" s="126"/>
      <c r="HMS28" s="126"/>
      <c r="HMT28" s="126"/>
      <c r="HMU28" s="126"/>
      <c r="HMV28" s="126"/>
      <c r="HMW28" s="126"/>
      <c r="HMX28" s="126"/>
      <c r="HMY28" s="126"/>
      <c r="HMZ28" s="126"/>
      <c r="HNA28" s="126"/>
      <c r="HNB28" s="126"/>
      <c r="HNC28" s="126"/>
      <c r="HND28" s="126"/>
      <c r="HNE28" s="126"/>
      <c r="HNF28" s="126"/>
      <c r="HNG28" s="126"/>
      <c r="HNH28" s="126"/>
      <c r="HNI28" s="126"/>
      <c r="HNJ28" s="126"/>
      <c r="HNK28" s="126"/>
      <c r="HNL28" s="126"/>
      <c r="HNM28" s="126"/>
      <c r="HNN28" s="126"/>
      <c r="HNO28" s="126"/>
      <c r="HNP28" s="126"/>
      <c r="HNQ28" s="126"/>
      <c r="HNR28" s="126"/>
      <c r="HNS28" s="126"/>
      <c r="HNT28" s="126"/>
      <c r="HNU28" s="126"/>
      <c r="HNV28" s="126"/>
      <c r="HNW28" s="126"/>
      <c r="HNX28" s="126"/>
      <c r="HNY28" s="126"/>
      <c r="HNZ28" s="126"/>
      <c r="HOA28" s="126"/>
      <c r="HOB28" s="126"/>
      <c r="HOC28" s="126"/>
      <c r="HOD28" s="126"/>
      <c r="HOE28" s="126"/>
      <c r="HOF28" s="126"/>
      <c r="HOG28" s="126"/>
      <c r="HOH28" s="126"/>
      <c r="HOI28" s="126"/>
      <c r="HOJ28" s="126"/>
      <c r="HOK28" s="126"/>
      <c r="HOL28" s="126"/>
      <c r="HOM28" s="126"/>
      <c r="HON28" s="126"/>
      <c r="HOO28" s="126"/>
      <c r="HOP28" s="126"/>
      <c r="HOQ28" s="126"/>
      <c r="HOR28" s="126"/>
      <c r="HOS28" s="126"/>
      <c r="HOT28" s="126"/>
      <c r="HOU28" s="126"/>
      <c r="HOV28" s="126"/>
      <c r="HOW28" s="126"/>
      <c r="HOX28" s="126"/>
      <c r="HOY28" s="126"/>
      <c r="HOZ28" s="126"/>
      <c r="HPA28" s="126"/>
      <c r="HPB28" s="126"/>
      <c r="HPC28" s="126"/>
      <c r="HPD28" s="126"/>
      <c r="HPE28" s="126"/>
      <c r="HPF28" s="126"/>
      <c r="HPG28" s="126"/>
      <c r="HPH28" s="126"/>
      <c r="HPI28" s="126"/>
      <c r="HPJ28" s="126"/>
      <c r="HPK28" s="126"/>
      <c r="HPL28" s="126"/>
      <c r="HPM28" s="126"/>
      <c r="HPN28" s="126"/>
      <c r="HPO28" s="126"/>
      <c r="HPP28" s="126"/>
      <c r="HPQ28" s="126"/>
      <c r="HPR28" s="126"/>
      <c r="HPS28" s="126"/>
      <c r="HPT28" s="126"/>
      <c r="HPU28" s="126"/>
      <c r="HPV28" s="126"/>
      <c r="HPW28" s="126"/>
      <c r="HPX28" s="126"/>
      <c r="HPY28" s="126"/>
      <c r="HPZ28" s="126"/>
      <c r="HQA28" s="126"/>
      <c r="HQB28" s="126"/>
      <c r="HQC28" s="126"/>
      <c r="HQD28" s="126"/>
      <c r="HQE28" s="126"/>
      <c r="HQF28" s="126"/>
      <c r="HQG28" s="126"/>
      <c r="HQH28" s="126"/>
      <c r="HQI28" s="126"/>
      <c r="HQJ28" s="126"/>
      <c r="HQK28" s="126"/>
      <c r="HQL28" s="126"/>
      <c r="HQM28" s="126"/>
      <c r="HQN28" s="126"/>
      <c r="HQO28" s="126"/>
      <c r="HQP28" s="126"/>
      <c r="HQQ28" s="126"/>
      <c r="HQR28" s="126"/>
      <c r="HQS28" s="126"/>
      <c r="HQT28" s="126"/>
      <c r="HQU28" s="126"/>
      <c r="HQV28" s="126"/>
      <c r="HQW28" s="126"/>
      <c r="HQX28" s="126"/>
      <c r="HQY28" s="126"/>
      <c r="HQZ28" s="126"/>
      <c r="HRA28" s="126"/>
      <c r="HRB28" s="126"/>
      <c r="HRC28" s="126"/>
      <c r="HRD28" s="126"/>
      <c r="HRE28" s="126"/>
      <c r="HRF28" s="126"/>
      <c r="HRG28" s="126"/>
      <c r="HRH28" s="126"/>
      <c r="HRI28" s="126"/>
      <c r="HRJ28" s="126"/>
      <c r="HRK28" s="126"/>
      <c r="HRL28" s="126"/>
      <c r="HRM28" s="126"/>
      <c r="HRN28" s="126"/>
      <c r="HRO28" s="126"/>
      <c r="HRP28" s="126"/>
      <c r="HRQ28" s="126"/>
      <c r="HRR28" s="126"/>
      <c r="HRS28" s="126"/>
      <c r="HRT28" s="126"/>
      <c r="HRU28" s="126"/>
      <c r="HRV28" s="126"/>
      <c r="HRW28" s="126"/>
      <c r="HRX28" s="126"/>
      <c r="HRY28" s="126"/>
      <c r="HRZ28" s="126"/>
      <c r="HSA28" s="126"/>
      <c r="HSB28" s="126"/>
      <c r="HSC28" s="126"/>
      <c r="HSD28" s="126"/>
      <c r="HSE28" s="126"/>
      <c r="HSF28" s="126"/>
      <c r="HSG28" s="126"/>
      <c r="HSH28" s="126"/>
      <c r="HSI28" s="126"/>
      <c r="HSJ28" s="126"/>
      <c r="HSK28" s="126"/>
      <c r="HSL28" s="126"/>
      <c r="HSM28" s="126"/>
      <c r="HSN28" s="126"/>
      <c r="HSO28" s="126"/>
      <c r="HSP28" s="126"/>
      <c r="HSQ28" s="126"/>
      <c r="HSR28" s="126"/>
      <c r="HSS28" s="126"/>
      <c r="HST28" s="126"/>
      <c r="HSU28" s="126"/>
      <c r="HSV28" s="126"/>
      <c r="HSW28" s="126"/>
      <c r="HSX28" s="126"/>
      <c r="HSY28" s="126"/>
      <c r="HSZ28" s="126"/>
      <c r="HTA28" s="126"/>
      <c r="HTB28" s="126"/>
      <c r="HTC28" s="126"/>
      <c r="HTD28" s="126"/>
      <c r="HTE28" s="126"/>
      <c r="HTF28" s="126"/>
      <c r="HTG28" s="126"/>
      <c r="HTH28" s="126"/>
      <c r="HTI28" s="126"/>
      <c r="HTJ28" s="126"/>
      <c r="HTK28" s="126"/>
      <c r="HTL28" s="126"/>
      <c r="HTM28" s="126"/>
      <c r="HTN28" s="126"/>
      <c r="HTO28" s="126"/>
      <c r="HTP28" s="126"/>
      <c r="HTQ28" s="126"/>
      <c r="HTR28" s="126"/>
      <c r="HTS28" s="126"/>
      <c r="HTT28" s="126"/>
      <c r="HTU28" s="126"/>
      <c r="HTV28" s="126"/>
      <c r="HTW28" s="126"/>
      <c r="HTX28" s="126"/>
      <c r="HTY28" s="126"/>
      <c r="HTZ28" s="126"/>
      <c r="HUA28" s="126"/>
      <c r="HUB28" s="126"/>
      <c r="HUC28" s="126"/>
      <c r="HUD28" s="126"/>
      <c r="HUE28" s="126"/>
      <c r="HUF28" s="126"/>
      <c r="HUG28" s="126"/>
      <c r="HUH28" s="126"/>
      <c r="HUI28" s="126"/>
      <c r="HUJ28" s="126"/>
      <c r="HUK28" s="126"/>
      <c r="HUL28" s="126"/>
      <c r="HUM28" s="126"/>
      <c r="HUN28" s="126"/>
      <c r="HUO28" s="126"/>
      <c r="HUP28" s="126"/>
      <c r="HUQ28" s="126"/>
      <c r="HUR28" s="126"/>
      <c r="HUS28" s="126"/>
      <c r="HUT28" s="126"/>
      <c r="HUU28" s="126"/>
      <c r="HUV28" s="126"/>
      <c r="HUW28" s="126"/>
      <c r="HUX28" s="126"/>
      <c r="HUY28" s="126"/>
      <c r="HUZ28" s="126"/>
      <c r="HVA28" s="126"/>
      <c r="HVB28" s="126"/>
      <c r="HVC28" s="126"/>
      <c r="HVD28" s="126"/>
      <c r="HVE28" s="126"/>
      <c r="HVF28" s="126"/>
      <c r="HVG28" s="126"/>
      <c r="HVH28" s="126"/>
      <c r="HVI28" s="126"/>
      <c r="HVJ28" s="126"/>
      <c r="HVK28" s="126"/>
      <c r="HVL28" s="126"/>
      <c r="HVM28" s="126"/>
      <c r="HVN28" s="126"/>
      <c r="HVO28" s="126"/>
      <c r="HVP28" s="126"/>
      <c r="HVQ28" s="126"/>
      <c r="HVR28" s="126"/>
      <c r="HVS28" s="126"/>
      <c r="HVT28" s="126"/>
      <c r="HVU28" s="126"/>
      <c r="HVV28" s="126"/>
      <c r="HVW28" s="126"/>
      <c r="HVX28" s="126"/>
      <c r="HVY28" s="126"/>
      <c r="HVZ28" s="126"/>
      <c r="HWA28" s="126"/>
      <c r="HWB28" s="126"/>
      <c r="HWC28" s="126"/>
      <c r="HWD28" s="126"/>
      <c r="HWE28" s="126"/>
      <c r="HWF28" s="126"/>
      <c r="HWG28" s="126"/>
      <c r="HWH28" s="126"/>
      <c r="HWI28" s="126"/>
      <c r="HWJ28" s="126"/>
      <c r="HWK28" s="126"/>
      <c r="HWL28" s="126"/>
      <c r="HWM28" s="126"/>
      <c r="HWN28" s="126"/>
      <c r="HWO28" s="126"/>
      <c r="HWP28" s="126"/>
      <c r="HWQ28" s="126"/>
      <c r="HWR28" s="126"/>
      <c r="HWS28" s="126"/>
      <c r="HWT28" s="126"/>
      <c r="HWU28" s="126"/>
      <c r="HWV28" s="126"/>
      <c r="HWW28" s="126"/>
      <c r="HWX28" s="126"/>
      <c r="HWY28" s="126"/>
      <c r="HWZ28" s="126"/>
      <c r="HXA28" s="126"/>
      <c r="HXB28" s="126"/>
      <c r="HXC28" s="126"/>
      <c r="HXD28" s="126"/>
      <c r="HXE28" s="126"/>
      <c r="HXF28" s="126"/>
      <c r="HXG28" s="126"/>
      <c r="HXH28" s="126"/>
      <c r="HXI28" s="126"/>
      <c r="HXJ28" s="126"/>
      <c r="HXK28" s="126"/>
      <c r="HXL28" s="126"/>
      <c r="HXM28" s="126"/>
      <c r="HXN28" s="126"/>
      <c r="HXO28" s="126"/>
      <c r="HXP28" s="126"/>
      <c r="HXQ28" s="126"/>
      <c r="HXR28" s="126"/>
      <c r="HXS28" s="126"/>
      <c r="HXT28" s="126"/>
      <c r="HXU28" s="126"/>
      <c r="HXV28" s="126"/>
      <c r="HXW28" s="126"/>
      <c r="HXX28" s="126"/>
      <c r="HXY28" s="126"/>
      <c r="HXZ28" s="126"/>
      <c r="HYA28" s="126"/>
      <c r="HYB28" s="126"/>
      <c r="HYC28" s="126"/>
      <c r="HYD28" s="126"/>
      <c r="HYE28" s="126"/>
      <c r="HYF28" s="126"/>
      <c r="HYG28" s="126"/>
      <c r="HYH28" s="126"/>
      <c r="HYI28" s="126"/>
      <c r="HYJ28" s="126"/>
      <c r="HYK28" s="126"/>
      <c r="HYL28" s="126"/>
      <c r="HYM28" s="126"/>
      <c r="HYN28" s="126"/>
      <c r="HYO28" s="126"/>
      <c r="HYP28" s="126"/>
      <c r="HYQ28" s="126"/>
      <c r="HYR28" s="126"/>
      <c r="HYS28" s="126"/>
      <c r="HYT28" s="126"/>
      <c r="HYU28" s="126"/>
      <c r="HYV28" s="126"/>
      <c r="HYW28" s="126"/>
      <c r="HYX28" s="126"/>
      <c r="HYY28" s="126"/>
      <c r="HYZ28" s="126"/>
      <c r="HZA28" s="126"/>
      <c r="HZB28" s="126"/>
      <c r="HZC28" s="126"/>
      <c r="HZD28" s="126"/>
      <c r="HZE28" s="126"/>
      <c r="HZF28" s="126"/>
      <c r="HZG28" s="126"/>
      <c r="HZH28" s="126"/>
      <c r="HZI28" s="126"/>
      <c r="HZJ28" s="126"/>
      <c r="HZK28" s="126"/>
      <c r="HZL28" s="126"/>
      <c r="HZM28" s="126"/>
      <c r="HZN28" s="126"/>
      <c r="HZO28" s="126"/>
      <c r="HZP28" s="126"/>
      <c r="HZQ28" s="126"/>
      <c r="HZR28" s="126"/>
      <c r="HZS28" s="126"/>
      <c r="HZT28" s="126"/>
      <c r="HZU28" s="126"/>
      <c r="HZV28" s="126"/>
      <c r="HZW28" s="126"/>
      <c r="HZX28" s="126"/>
      <c r="HZY28" s="126"/>
      <c r="HZZ28" s="126"/>
      <c r="IAA28" s="126"/>
      <c r="IAB28" s="126"/>
      <c r="IAC28" s="126"/>
      <c r="IAD28" s="126"/>
      <c r="IAE28" s="126"/>
      <c r="IAF28" s="126"/>
      <c r="IAG28" s="126"/>
      <c r="IAH28" s="126"/>
      <c r="IAI28" s="126"/>
      <c r="IAJ28" s="126"/>
      <c r="IAK28" s="126"/>
      <c r="IAL28" s="126"/>
      <c r="IAM28" s="126"/>
      <c r="IAN28" s="126"/>
      <c r="IAO28" s="126"/>
      <c r="IAP28" s="126"/>
      <c r="IAQ28" s="126"/>
      <c r="IAR28" s="126"/>
      <c r="IAS28" s="126"/>
      <c r="IAT28" s="126"/>
      <c r="IAU28" s="126"/>
      <c r="IAV28" s="126"/>
      <c r="IAW28" s="126"/>
      <c r="IAX28" s="126"/>
      <c r="IAY28" s="126"/>
      <c r="IAZ28" s="126"/>
      <c r="IBA28" s="126"/>
      <c r="IBB28" s="126"/>
      <c r="IBC28" s="126"/>
      <c r="IBD28" s="126"/>
      <c r="IBE28" s="126"/>
      <c r="IBF28" s="126"/>
      <c r="IBG28" s="126"/>
      <c r="IBH28" s="126"/>
      <c r="IBI28" s="126"/>
      <c r="IBJ28" s="126"/>
      <c r="IBK28" s="126"/>
      <c r="IBL28" s="126"/>
      <c r="IBM28" s="126"/>
      <c r="IBN28" s="126"/>
      <c r="IBO28" s="126"/>
      <c r="IBP28" s="126"/>
      <c r="IBQ28" s="126"/>
      <c r="IBR28" s="126"/>
      <c r="IBS28" s="126"/>
      <c r="IBT28" s="126"/>
      <c r="IBU28" s="126"/>
      <c r="IBV28" s="126"/>
      <c r="IBW28" s="126"/>
      <c r="IBX28" s="126"/>
      <c r="IBY28" s="126"/>
      <c r="IBZ28" s="126"/>
      <c r="ICA28" s="126"/>
      <c r="ICB28" s="126"/>
      <c r="ICC28" s="126"/>
      <c r="ICD28" s="126"/>
      <c r="ICE28" s="126"/>
      <c r="ICF28" s="126"/>
      <c r="ICG28" s="126"/>
      <c r="ICH28" s="126"/>
      <c r="ICI28" s="126"/>
      <c r="ICJ28" s="126"/>
      <c r="ICK28" s="126"/>
      <c r="ICL28" s="126"/>
      <c r="ICM28" s="126"/>
      <c r="ICN28" s="126"/>
      <c r="ICO28" s="126"/>
      <c r="ICP28" s="126"/>
      <c r="ICQ28" s="126"/>
      <c r="ICR28" s="126"/>
      <c r="ICS28" s="126"/>
      <c r="ICT28" s="126"/>
      <c r="ICU28" s="126"/>
      <c r="ICV28" s="126"/>
      <c r="ICW28" s="126"/>
      <c r="ICX28" s="126"/>
      <c r="ICY28" s="126"/>
      <c r="ICZ28" s="126"/>
      <c r="IDA28" s="126"/>
      <c r="IDB28" s="126"/>
      <c r="IDC28" s="126"/>
      <c r="IDD28" s="126"/>
      <c r="IDE28" s="126"/>
      <c r="IDF28" s="126"/>
      <c r="IDG28" s="126"/>
      <c r="IDH28" s="126"/>
      <c r="IDI28" s="126"/>
      <c r="IDJ28" s="126"/>
      <c r="IDK28" s="126"/>
      <c r="IDL28" s="126"/>
      <c r="IDM28" s="126"/>
      <c r="IDN28" s="126"/>
      <c r="IDO28" s="126"/>
      <c r="IDP28" s="126"/>
      <c r="IDQ28" s="126"/>
      <c r="IDR28" s="126"/>
      <c r="IDS28" s="126"/>
      <c r="IDT28" s="126"/>
      <c r="IDU28" s="126"/>
      <c r="IDV28" s="126"/>
      <c r="IDW28" s="126"/>
      <c r="IDX28" s="126"/>
      <c r="IDY28" s="126"/>
      <c r="IDZ28" s="126"/>
      <c r="IEA28" s="126"/>
      <c r="IEB28" s="126"/>
      <c r="IEC28" s="126"/>
      <c r="IED28" s="126"/>
      <c r="IEE28" s="126"/>
      <c r="IEF28" s="126"/>
      <c r="IEG28" s="126"/>
      <c r="IEH28" s="126"/>
      <c r="IEI28" s="126"/>
      <c r="IEJ28" s="126"/>
      <c r="IEK28" s="126"/>
      <c r="IEL28" s="126"/>
      <c r="IEM28" s="126"/>
      <c r="IEN28" s="126"/>
      <c r="IEO28" s="126"/>
      <c r="IEP28" s="126"/>
      <c r="IEQ28" s="126"/>
      <c r="IER28" s="126"/>
      <c r="IES28" s="126"/>
      <c r="IET28" s="126"/>
      <c r="IEU28" s="126"/>
      <c r="IEV28" s="126"/>
      <c r="IEW28" s="126"/>
      <c r="IEX28" s="126"/>
      <c r="IEY28" s="126"/>
      <c r="IEZ28" s="126"/>
      <c r="IFA28" s="126"/>
      <c r="IFB28" s="126"/>
      <c r="IFC28" s="126"/>
      <c r="IFD28" s="126"/>
      <c r="IFE28" s="126"/>
      <c r="IFF28" s="126"/>
      <c r="IFG28" s="126"/>
      <c r="IFH28" s="126"/>
      <c r="IFI28" s="126"/>
      <c r="IFJ28" s="126"/>
      <c r="IFK28" s="126"/>
      <c r="IFL28" s="126"/>
      <c r="IFM28" s="126"/>
      <c r="IFN28" s="126"/>
      <c r="IFO28" s="126"/>
      <c r="IFP28" s="126"/>
      <c r="IFQ28" s="126"/>
      <c r="IFR28" s="126"/>
      <c r="IFS28" s="126"/>
      <c r="IFT28" s="126"/>
      <c r="IFU28" s="126"/>
      <c r="IFV28" s="126"/>
      <c r="IFW28" s="126"/>
      <c r="IFX28" s="126"/>
      <c r="IFY28" s="126"/>
      <c r="IFZ28" s="126"/>
      <c r="IGA28" s="126"/>
      <c r="IGB28" s="126"/>
      <c r="IGC28" s="126"/>
      <c r="IGD28" s="126"/>
      <c r="IGE28" s="126"/>
      <c r="IGF28" s="126"/>
      <c r="IGG28" s="126"/>
      <c r="IGH28" s="126"/>
      <c r="IGI28" s="126"/>
      <c r="IGJ28" s="126"/>
      <c r="IGK28" s="126"/>
      <c r="IGL28" s="126"/>
      <c r="IGM28" s="126"/>
      <c r="IGN28" s="126"/>
      <c r="IGO28" s="126"/>
      <c r="IGP28" s="126"/>
      <c r="IGQ28" s="126"/>
      <c r="IGR28" s="126"/>
      <c r="IGS28" s="126"/>
      <c r="IGT28" s="126"/>
      <c r="IGU28" s="126"/>
      <c r="IGV28" s="126"/>
      <c r="IGW28" s="126"/>
      <c r="IGX28" s="126"/>
      <c r="IGY28" s="126"/>
      <c r="IGZ28" s="126"/>
      <c r="IHA28" s="126"/>
      <c r="IHB28" s="126"/>
      <c r="IHC28" s="126"/>
      <c r="IHD28" s="126"/>
      <c r="IHE28" s="126"/>
      <c r="IHF28" s="126"/>
      <c r="IHG28" s="126"/>
      <c r="IHH28" s="126"/>
      <c r="IHI28" s="126"/>
      <c r="IHJ28" s="126"/>
      <c r="IHK28" s="126"/>
      <c r="IHL28" s="126"/>
      <c r="IHM28" s="126"/>
      <c r="IHN28" s="126"/>
      <c r="IHO28" s="126"/>
      <c r="IHP28" s="126"/>
      <c r="IHQ28" s="126"/>
      <c r="IHR28" s="126"/>
      <c r="IHS28" s="126"/>
      <c r="IHT28" s="126"/>
      <c r="IHU28" s="126"/>
      <c r="IHV28" s="126"/>
      <c r="IHW28" s="126"/>
      <c r="IHX28" s="126"/>
      <c r="IHY28" s="126"/>
      <c r="IHZ28" s="126"/>
      <c r="IIA28" s="126"/>
      <c r="IIB28" s="126"/>
      <c r="IIC28" s="126"/>
      <c r="IID28" s="126"/>
      <c r="IIE28" s="126"/>
      <c r="IIF28" s="126"/>
      <c r="IIG28" s="126"/>
      <c r="IIH28" s="126"/>
      <c r="III28" s="126"/>
      <c r="IIJ28" s="126"/>
      <c r="IIK28" s="126"/>
      <c r="IIL28" s="126"/>
      <c r="IIM28" s="126"/>
      <c r="IIN28" s="126"/>
      <c r="IIO28" s="126"/>
      <c r="IIP28" s="126"/>
      <c r="IIQ28" s="126"/>
      <c r="IIR28" s="126"/>
      <c r="IIS28" s="126"/>
      <c r="IIT28" s="126"/>
      <c r="IIU28" s="126"/>
      <c r="IIV28" s="126"/>
      <c r="IIW28" s="126"/>
      <c r="IIX28" s="126"/>
      <c r="IIY28" s="126"/>
      <c r="IIZ28" s="126"/>
      <c r="IJA28" s="126"/>
      <c r="IJB28" s="126"/>
      <c r="IJC28" s="126"/>
      <c r="IJD28" s="126"/>
      <c r="IJE28" s="126"/>
      <c r="IJF28" s="126"/>
      <c r="IJG28" s="126"/>
      <c r="IJH28" s="126"/>
      <c r="IJI28" s="126"/>
      <c r="IJJ28" s="126"/>
      <c r="IJK28" s="126"/>
      <c r="IJL28" s="126"/>
      <c r="IJM28" s="126"/>
      <c r="IJN28" s="126"/>
      <c r="IJO28" s="126"/>
      <c r="IJP28" s="126"/>
      <c r="IJQ28" s="126"/>
      <c r="IJR28" s="126"/>
      <c r="IJS28" s="126"/>
      <c r="IJT28" s="126"/>
      <c r="IJU28" s="126"/>
      <c r="IJV28" s="126"/>
      <c r="IJW28" s="126"/>
      <c r="IJX28" s="126"/>
      <c r="IJY28" s="126"/>
      <c r="IJZ28" s="126"/>
      <c r="IKA28" s="126"/>
      <c r="IKB28" s="126"/>
      <c r="IKC28" s="126"/>
      <c r="IKD28" s="126"/>
      <c r="IKE28" s="126"/>
      <c r="IKF28" s="126"/>
      <c r="IKG28" s="126"/>
      <c r="IKH28" s="126"/>
      <c r="IKI28" s="126"/>
      <c r="IKJ28" s="126"/>
      <c r="IKK28" s="126"/>
      <c r="IKL28" s="126"/>
      <c r="IKM28" s="126"/>
      <c r="IKN28" s="126"/>
      <c r="IKO28" s="126"/>
      <c r="IKP28" s="126"/>
      <c r="IKQ28" s="126"/>
      <c r="IKR28" s="126"/>
      <c r="IKS28" s="126"/>
      <c r="IKT28" s="126"/>
      <c r="IKU28" s="126"/>
      <c r="IKV28" s="126"/>
      <c r="IKW28" s="126"/>
      <c r="IKX28" s="126"/>
      <c r="IKY28" s="126"/>
      <c r="IKZ28" s="126"/>
      <c r="ILA28" s="126"/>
      <c r="ILB28" s="126"/>
      <c r="ILC28" s="126"/>
      <c r="ILD28" s="126"/>
      <c r="ILE28" s="126"/>
      <c r="ILF28" s="126"/>
      <c r="ILG28" s="126"/>
      <c r="ILH28" s="126"/>
      <c r="ILI28" s="126"/>
      <c r="ILJ28" s="126"/>
      <c r="ILK28" s="126"/>
      <c r="ILL28" s="126"/>
      <c r="ILM28" s="126"/>
      <c r="ILN28" s="126"/>
      <c r="ILO28" s="126"/>
      <c r="ILP28" s="126"/>
      <c r="ILQ28" s="126"/>
      <c r="ILR28" s="126"/>
      <c r="ILS28" s="126"/>
      <c r="ILT28" s="126"/>
      <c r="ILU28" s="126"/>
      <c r="ILV28" s="126"/>
      <c r="ILW28" s="126"/>
      <c r="ILX28" s="126"/>
      <c r="ILY28" s="126"/>
      <c r="ILZ28" s="126"/>
      <c r="IMA28" s="126"/>
      <c r="IMB28" s="126"/>
      <c r="IMC28" s="126"/>
      <c r="IMD28" s="126"/>
      <c r="IME28" s="126"/>
      <c r="IMF28" s="126"/>
      <c r="IMG28" s="126"/>
      <c r="IMH28" s="126"/>
      <c r="IMI28" s="126"/>
      <c r="IMJ28" s="126"/>
      <c r="IMK28" s="126"/>
      <c r="IML28" s="126"/>
      <c r="IMM28" s="126"/>
      <c r="IMN28" s="126"/>
      <c r="IMO28" s="126"/>
      <c r="IMP28" s="126"/>
      <c r="IMQ28" s="126"/>
      <c r="IMR28" s="126"/>
      <c r="IMS28" s="126"/>
      <c r="IMT28" s="126"/>
      <c r="IMU28" s="126"/>
      <c r="IMV28" s="126"/>
      <c r="IMW28" s="126"/>
      <c r="IMX28" s="126"/>
      <c r="IMY28" s="126"/>
      <c r="IMZ28" s="126"/>
      <c r="INA28" s="126"/>
      <c r="INB28" s="126"/>
      <c r="INC28" s="126"/>
      <c r="IND28" s="126"/>
      <c r="INE28" s="126"/>
      <c r="INF28" s="126"/>
      <c r="ING28" s="126"/>
      <c r="INH28" s="126"/>
      <c r="INI28" s="126"/>
      <c r="INJ28" s="126"/>
      <c r="INK28" s="126"/>
      <c r="INL28" s="126"/>
      <c r="INM28" s="126"/>
      <c r="INN28" s="126"/>
      <c r="INO28" s="126"/>
      <c r="INP28" s="126"/>
      <c r="INQ28" s="126"/>
      <c r="INR28" s="126"/>
      <c r="INS28" s="126"/>
      <c r="INT28" s="126"/>
      <c r="INU28" s="126"/>
      <c r="INV28" s="126"/>
      <c r="INW28" s="126"/>
      <c r="INX28" s="126"/>
      <c r="INY28" s="126"/>
      <c r="INZ28" s="126"/>
      <c r="IOA28" s="126"/>
      <c r="IOB28" s="126"/>
      <c r="IOC28" s="126"/>
      <c r="IOD28" s="126"/>
      <c r="IOE28" s="126"/>
      <c r="IOF28" s="126"/>
      <c r="IOG28" s="126"/>
      <c r="IOH28" s="126"/>
      <c r="IOI28" s="126"/>
      <c r="IOJ28" s="126"/>
      <c r="IOK28" s="126"/>
      <c r="IOL28" s="126"/>
      <c r="IOM28" s="126"/>
      <c r="ION28" s="126"/>
      <c r="IOO28" s="126"/>
      <c r="IOP28" s="126"/>
      <c r="IOQ28" s="126"/>
      <c r="IOR28" s="126"/>
      <c r="IOS28" s="126"/>
      <c r="IOT28" s="126"/>
      <c r="IOU28" s="126"/>
      <c r="IOV28" s="126"/>
      <c r="IOW28" s="126"/>
      <c r="IOX28" s="126"/>
      <c r="IOY28" s="126"/>
      <c r="IOZ28" s="126"/>
      <c r="IPA28" s="126"/>
      <c r="IPB28" s="126"/>
      <c r="IPC28" s="126"/>
      <c r="IPD28" s="126"/>
      <c r="IPE28" s="126"/>
      <c r="IPF28" s="126"/>
      <c r="IPG28" s="126"/>
      <c r="IPH28" s="126"/>
      <c r="IPI28" s="126"/>
      <c r="IPJ28" s="126"/>
      <c r="IPK28" s="126"/>
      <c r="IPL28" s="126"/>
      <c r="IPM28" s="126"/>
      <c r="IPN28" s="126"/>
      <c r="IPO28" s="126"/>
      <c r="IPP28" s="126"/>
      <c r="IPQ28" s="126"/>
      <c r="IPR28" s="126"/>
      <c r="IPS28" s="126"/>
      <c r="IPT28" s="126"/>
      <c r="IPU28" s="126"/>
      <c r="IPV28" s="126"/>
      <c r="IPW28" s="126"/>
      <c r="IPX28" s="126"/>
      <c r="IPY28" s="126"/>
      <c r="IPZ28" s="126"/>
      <c r="IQA28" s="126"/>
      <c r="IQB28" s="126"/>
      <c r="IQC28" s="126"/>
      <c r="IQD28" s="126"/>
      <c r="IQE28" s="126"/>
      <c r="IQF28" s="126"/>
      <c r="IQG28" s="126"/>
      <c r="IQH28" s="126"/>
      <c r="IQI28" s="126"/>
      <c r="IQJ28" s="126"/>
      <c r="IQK28" s="126"/>
      <c r="IQL28" s="126"/>
      <c r="IQM28" s="126"/>
      <c r="IQN28" s="126"/>
      <c r="IQO28" s="126"/>
      <c r="IQP28" s="126"/>
      <c r="IQQ28" s="126"/>
      <c r="IQR28" s="126"/>
      <c r="IQS28" s="126"/>
      <c r="IQT28" s="126"/>
      <c r="IQU28" s="126"/>
      <c r="IQV28" s="126"/>
      <c r="IQW28" s="126"/>
      <c r="IQX28" s="126"/>
      <c r="IQY28" s="126"/>
      <c r="IQZ28" s="126"/>
      <c r="IRA28" s="126"/>
      <c r="IRB28" s="126"/>
      <c r="IRC28" s="126"/>
      <c r="IRD28" s="126"/>
      <c r="IRE28" s="126"/>
      <c r="IRF28" s="126"/>
      <c r="IRG28" s="126"/>
      <c r="IRH28" s="126"/>
      <c r="IRI28" s="126"/>
      <c r="IRJ28" s="126"/>
      <c r="IRK28" s="126"/>
      <c r="IRL28" s="126"/>
      <c r="IRM28" s="126"/>
      <c r="IRN28" s="126"/>
      <c r="IRO28" s="126"/>
      <c r="IRP28" s="126"/>
      <c r="IRQ28" s="126"/>
      <c r="IRR28" s="126"/>
      <c r="IRS28" s="126"/>
      <c r="IRT28" s="126"/>
      <c r="IRU28" s="126"/>
      <c r="IRV28" s="126"/>
      <c r="IRW28" s="126"/>
      <c r="IRX28" s="126"/>
      <c r="IRY28" s="126"/>
      <c r="IRZ28" s="126"/>
      <c r="ISA28" s="126"/>
      <c r="ISB28" s="126"/>
      <c r="ISC28" s="126"/>
      <c r="ISD28" s="126"/>
      <c r="ISE28" s="126"/>
      <c r="ISF28" s="126"/>
      <c r="ISG28" s="126"/>
      <c r="ISH28" s="126"/>
      <c r="ISI28" s="126"/>
      <c r="ISJ28" s="126"/>
      <c r="ISK28" s="126"/>
      <c r="ISL28" s="126"/>
      <c r="ISM28" s="126"/>
      <c r="ISN28" s="126"/>
      <c r="ISO28" s="126"/>
      <c r="ISP28" s="126"/>
      <c r="ISQ28" s="126"/>
      <c r="ISR28" s="126"/>
      <c r="ISS28" s="126"/>
      <c r="IST28" s="126"/>
      <c r="ISU28" s="126"/>
      <c r="ISV28" s="126"/>
      <c r="ISW28" s="126"/>
      <c r="ISX28" s="126"/>
      <c r="ISY28" s="126"/>
      <c r="ISZ28" s="126"/>
      <c r="ITA28" s="126"/>
      <c r="ITB28" s="126"/>
      <c r="ITC28" s="126"/>
      <c r="ITD28" s="126"/>
      <c r="ITE28" s="126"/>
      <c r="ITF28" s="126"/>
      <c r="ITG28" s="126"/>
      <c r="ITH28" s="126"/>
      <c r="ITI28" s="126"/>
      <c r="ITJ28" s="126"/>
      <c r="ITK28" s="126"/>
      <c r="ITL28" s="126"/>
      <c r="ITM28" s="126"/>
      <c r="ITN28" s="126"/>
      <c r="ITO28" s="126"/>
      <c r="ITP28" s="126"/>
      <c r="ITQ28" s="126"/>
      <c r="ITR28" s="126"/>
      <c r="ITS28" s="126"/>
      <c r="ITT28" s="126"/>
      <c r="ITU28" s="126"/>
      <c r="ITV28" s="126"/>
      <c r="ITW28" s="126"/>
      <c r="ITX28" s="126"/>
      <c r="ITY28" s="126"/>
      <c r="ITZ28" s="126"/>
      <c r="IUA28" s="126"/>
      <c r="IUB28" s="126"/>
      <c r="IUC28" s="126"/>
      <c r="IUD28" s="126"/>
      <c r="IUE28" s="126"/>
      <c r="IUF28" s="126"/>
      <c r="IUG28" s="126"/>
      <c r="IUH28" s="126"/>
      <c r="IUI28" s="126"/>
      <c r="IUJ28" s="126"/>
      <c r="IUK28" s="126"/>
      <c r="IUL28" s="126"/>
      <c r="IUM28" s="126"/>
      <c r="IUN28" s="126"/>
      <c r="IUO28" s="126"/>
      <c r="IUP28" s="126"/>
      <c r="IUQ28" s="126"/>
      <c r="IUR28" s="126"/>
      <c r="IUS28" s="126"/>
      <c r="IUT28" s="126"/>
      <c r="IUU28" s="126"/>
      <c r="IUV28" s="126"/>
      <c r="IUW28" s="126"/>
      <c r="IUX28" s="126"/>
      <c r="IUY28" s="126"/>
      <c r="IUZ28" s="126"/>
      <c r="IVA28" s="126"/>
      <c r="IVB28" s="126"/>
      <c r="IVC28" s="126"/>
      <c r="IVD28" s="126"/>
      <c r="IVE28" s="126"/>
      <c r="IVF28" s="126"/>
      <c r="IVG28" s="126"/>
      <c r="IVH28" s="126"/>
      <c r="IVI28" s="126"/>
      <c r="IVJ28" s="126"/>
      <c r="IVK28" s="126"/>
      <c r="IVL28" s="126"/>
      <c r="IVM28" s="126"/>
      <c r="IVN28" s="126"/>
      <c r="IVO28" s="126"/>
      <c r="IVP28" s="126"/>
      <c r="IVQ28" s="126"/>
      <c r="IVR28" s="126"/>
      <c r="IVS28" s="126"/>
      <c r="IVT28" s="126"/>
      <c r="IVU28" s="126"/>
      <c r="IVV28" s="126"/>
      <c r="IVW28" s="126"/>
      <c r="IVX28" s="126"/>
      <c r="IVY28" s="126"/>
      <c r="IVZ28" s="126"/>
      <c r="IWA28" s="126"/>
      <c r="IWB28" s="126"/>
      <c r="IWC28" s="126"/>
      <c r="IWD28" s="126"/>
      <c r="IWE28" s="126"/>
      <c r="IWF28" s="126"/>
      <c r="IWG28" s="126"/>
      <c r="IWH28" s="126"/>
      <c r="IWI28" s="126"/>
      <c r="IWJ28" s="126"/>
      <c r="IWK28" s="126"/>
      <c r="IWL28" s="126"/>
      <c r="IWM28" s="126"/>
      <c r="IWN28" s="126"/>
      <c r="IWO28" s="126"/>
      <c r="IWP28" s="126"/>
      <c r="IWQ28" s="126"/>
      <c r="IWR28" s="126"/>
      <c r="IWS28" s="126"/>
      <c r="IWT28" s="126"/>
      <c r="IWU28" s="126"/>
      <c r="IWV28" s="126"/>
      <c r="IWW28" s="126"/>
      <c r="IWX28" s="126"/>
      <c r="IWY28" s="126"/>
      <c r="IWZ28" s="126"/>
      <c r="IXA28" s="126"/>
      <c r="IXB28" s="126"/>
      <c r="IXC28" s="126"/>
      <c r="IXD28" s="126"/>
      <c r="IXE28" s="126"/>
      <c r="IXF28" s="126"/>
      <c r="IXG28" s="126"/>
      <c r="IXH28" s="126"/>
      <c r="IXI28" s="126"/>
      <c r="IXJ28" s="126"/>
      <c r="IXK28" s="126"/>
      <c r="IXL28" s="126"/>
      <c r="IXM28" s="126"/>
      <c r="IXN28" s="126"/>
      <c r="IXO28" s="126"/>
      <c r="IXP28" s="126"/>
      <c r="IXQ28" s="126"/>
      <c r="IXR28" s="126"/>
      <c r="IXS28" s="126"/>
      <c r="IXT28" s="126"/>
      <c r="IXU28" s="126"/>
      <c r="IXV28" s="126"/>
      <c r="IXW28" s="126"/>
      <c r="IXX28" s="126"/>
      <c r="IXY28" s="126"/>
      <c r="IXZ28" s="126"/>
      <c r="IYA28" s="126"/>
      <c r="IYB28" s="126"/>
      <c r="IYC28" s="126"/>
      <c r="IYD28" s="126"/>
      <c r="IYE28" s="126"/>
      <c r="IYF28" s="126"/>
      <c r="IYG28" s="126"/>
      <c r="IYH28" s="126"/>
      <c r="IYI28" s="126"/>
      <c r="IYJ28" s="126"/>
      <c r="IYK28" s="126"/>
      <c r="IYL28" s="126"/>
      <c r="IYM28" s="126"/>
      <c r="IYN28" s="126"/>
      <c r="IYO28" s="126"/>
      <c r="IYP28" s="126"/>
      <c r="IYQ28" s="126"/>
      <c r="IYR28" s="126"/>
      <c r="IYS28" s="126"/>
      <c r="IYT28" s="126"/>
      <c r="IYU28" s="126"/>
      <c r="IYV28" s="126"/>
      <c r="IYW28" s="126"/>
      <c r="IYX28" s="126"/>
      <c r="IYY28" s="126"/>
      <c r="IYZ28" s="126"/>
      <c r="IZA28" s="126"/>
      <c r="IZB28" s="126"/>
      <c r="IZC28" s="126"/>
      <c r="IZD28" s="126"/>
      <c r="IZE28" s="126"/>
      <c r="IZF28" s="126"/>
      <c r="IZG28" s="126"/>
      <c r="IZH28" s="126"/>
      <c r="IZI28" s="126"/>
      <c r="IZJ28" s="126"/>
      <c r="IZK28" s="126"/>
      <c r="IZL28" s="126"/>
      <c r="IZM28" s="126"/>
      <c r="IZN28" s="126"/>
      <c r="IZO28" s="126"/>
      <c r="IZP28" s="126"/>
      <c r="IZQ28" s="126"/>
      <c r="IZR28" s="126"/>
      <c r="IZS28" s="126"/>
      <c r="IZT28" s="126"/>
      <c r="IZU28" s="126"/>
      <c r="IZV28" s="126"/>
      <c r="IZW28" s="126"/>
      <c r="IZX28" s="126"/>
      <c r="IZY28" s="126"/>
      <c r="IZZ28" s="126"/>
      <c r="JAA28" s="126"/>
      <c r="JAB28" s="126"/>
      <c r="JAC28" s="126"/>
      <c r="JAD28" s="126"/>
      <c r="JAE28" s="126"/>
      <c r="JAF28" s="126"/>
      <c r="JAG28" s="126"/>
      <c r="JAH28" s="126"/>
      <c r="JAI28" s="126"/>
      <c r="JAJ28" s="126"/>
      <c r="JAK28" s="126"/>
      <c r="JAL28" s="126"/>
      <c r="JAM28" s="126"/>
      <c r="JAN28" s="126"/>
      <c r="JAO28" s="126"/>
      <c r="JAP28" s="126"/>
      <c r="JAQ28" s="126"/>
      <c r="JAR28" s="126"/>
      <c r="JAS28" s="126"/>
      <c r="JAT28" s="126"/>
      <c r="JAU28" s="126"/>
      <c r="JAV28" s="126"/>
      <c r="JAW28" s="126"/>
      <c r="JAX28" s="126"/>
      <c r="JAY28" s="126"/>
      <c r="JAZ28" s="126"/>
      <c r="JBA28" s="126"/>
      <c r="JBB28" s="126"/>
      <c r="JBC28" s="126"/>
      <c r="JBD28" s="126"/>
      <c r="JBE28" s="126"/>
      <c r="JBF28" s="126"/>
      <c r="JBG28" s="126"/>
      <c r="JBH28" s="126"/>
      <c r="JBI28" s="126"/>
      <c r="JBJ28" s="126"/>
      <c r="JBK28" s="126"/>
      <c r="JBL28" s="126"/>
      <c r="JBM28" s="126"/>
      <c r="JBN28" s="126"/>
      <c r="JBO28" s="126"/>
      <c r="JBP28" s="126"/>
      <c r="JBQ28" s="126"/>
      <c r="JBR28" s="126"/>
      <c r="JBS28" s="126"/>
      <c r="JBT28" s="126"/>
      <c r="JBU28" s="126"/>
      <c r="JBV28" s="126"/>
      <c r="JBW28" s="126"/>
      <c r="JBX28" s="126"/>
      <c r="JBY28" s="126"/>
      <c r="JBZ28" s="126"/>
      <c r="JCA28" s="126"/>
      <c r="JCB28" s="126"/>
      <c r="JCC28" s="126"/>
      <c r="JCD28" s="126"/>
      <c r="JCE28" s="126"/>
      <c r="JCF28" s="126"/>
      <c r="JCG28" s="126"/>
      <c r="JCH28" s="126"/>
      <c r="JCI28" s="126"/>
      <c r="JCJ28" s="126"/>
      <c r="JCK28" s="126"/>
      <c r="JCL28" s="126"/>
      <c r="JCM28" s="126"/>
      <c r="JCN28" s="126"/>
      <c r="JCO28" s="126"/>
      <c r="JCP28" s="126"/>
      <c r="JCQ28" s="126"/>
      <c r="JCR28" s="126"/>
      <c r="JCS28" s="126"/>
      <c r="JCT28" s="126"/>
      <c r="JCU28" s="126"/>
      <c r="JCV28" s="126"/>
      <c r="JCW28" s="126"/>
      <c r="JCX28" s="126"/>
      <c r="JCY28" s="126"/>
      <c r="JCZ28" s="126"/>
      <c r="JDA28" s="126"/>
      <c r="JDB28" s="126"/>
      <c r="JDC28" s="126"/>
      <c r="JDD28" s="126"/>
      <c r="JDE28" s="126"/>
      <c r="JDF28" s="126"/>
      <c r="JDG28" s="126"/>
      <c r="JDH28" s="126"/>
      <c r="JDI28" s="126"/>
      <c r="JDJ28" s="126"/>
      <c r="JDK28" s="126"/>
      <c r="JDL28" s="126"/>
      <c r="JDM28" s="126"/>
      <c r="JDN28" s="126"/>
      <c r="JDO28" s="126"/>
      <c r="JDP28" s="126"/>
      <c r="JDQ28" s="126"/>
      <c r="JDR28" s="126"/>
      <c r="JDS28" s="126"/>
      <c r="JDT28" s="126"/>
      <c r="JDU28" s="126"/>
      <c r="JDV28" s="126"/>
      <c r="JDW28" s="126"/>
      <c r="JDX28" s="126"/>
      <c r="JDY28" s="126"/>
      <c r="JDZ28" s="126"/>
      <c r="JEA28" s="126"/>
      <c r="JEB28" s="126"/>
      <c r="JEC28" s="126"/>
      <c r="JED28" s="126"/>
      <c r="JEE28" s="126"/>
      <c r="JEF28" s="126"/>
      <c r="JEG28" s="126"/>
      <c r="JEH28" s="126"/>
      <c r="JEI28" s="126"/>
      <c r="JEJ28" s="126"/>
      <c r="JEK28" s="126"/>
      <c r="JEL28" s="126"/>
      <c r="JEM28" s="126"/>
      <c r="JEN28" s="126"/>
      <c r="JEO28" s="126"/>
      <c r="JEP28" s="126"/>
      <c r="JEQ28" s="126"/>
      <c r="JER28" s="126"/>
      <c r="JES28" s="126"/>
      <c r="JET28" s="126"/>
      <c r="JEU28" s="126"/>
      <c r="JEV28" s="126"/>
      <c r="JEW28" s="126"/>
      <c r="JEX28" s="126"/>
      <c r="JEY28" s="126"/>
      <c r="JEZ28" s="126"/>
      <c r="JFA28" s="126"/>
      <c r="JFB28" s="126"/>
      <c r="JFC28" s="126"/>
      <c r="JFD28" s="126"/>
      <c r="JFE28" s="126"/>
      <c r="JFF28" s="126"/>
      <c r="JFG28" s="126"/>
      <c r="JFH28" s="126"/>
      <c r="JFI28" s="126"/>
      <c r="JFJ28" s="126"/>
      <c r="JFK28" s="126"/>
      <c r="JFL28" s="126"/>
      <c r="JFM28" s="126"/>
      <c r="JFN28" s="126"/>
      <c r="JFO28" s="126"/>
      <c r="JFP28" s="126"/>
      <c r="JFQ28" s="126"/>
      <c r="JFR28" s="126"/>
      <c r="JFS28" s="126"/>
      <c r="JFT28" s="126"/>
      <c r="JFU28" s="126"/>
      <c r="JFV28" s="126"/>
      <c r="JFW28" s="126"/>
      <c r="JFX28" s="126"/>
      <c r="JFY28" s="126"/>
      <c r="JFZ28" s="126"/>
      <c r="JGA28" s="126"/>
      <c r="JGB28" s="126"/>
      <c r="JGC28" s="126"/>
      <c r="JGD28" s="126"/>
      <c r="JGE28" s="126"/>
      <c r="JGF28" s="126"/>
      <c r="JGG28" s="126"/>
      <c r="JGH28" s="126"/>
      <c r="JGI28" s="126"/>
      <c r="JGJ28" s="126"/>
      <c r="JGK28" s="126"/>
      <c r="JGL28" s="126"/>
      <c r="JGM28" s="126"/>
      <c r="JGN28" s="126"/>
      <c r="JGO28" s="126"/>
      <c r="JGP28" s="126"/>
      <c r="JGQ28" s="126"/>
      <c r="JGR28" s="126"/>
      <c r="JGS28" s="126"/>
      <c r="JGT28" s="126"/>
      <c r="JGU28" s="126"/>
      <c r="JGV28" s="126"/>
      <c r="JGW28" s="126"/>
      <c r="JGX28" s="126"/>
      <c r="JGY28" s="126"/>
      <c r="JGZ28" s="126"/>
      <c r="JHA28" s="126"/>
      <c r="JHB28" s="126"/>
      <c r="JHC28" s="126"/>
      <c r="JHD28" s="126"/>
      <c r="JHE28" s="126"/>
      <c r="JHF28" s="126"/>
      <c r="JHG28" s="126"/>
      <c r="JHH28" s="126"/>
      <c r="JHI28" s="126"/>
      <c r="JHJ28" s="126"/>
      <c r="JHK28" s="126"/>
      <c r="JHL28" s="126"/>
      <c r="JHM28" s="126"/>
      <c r="JHN28" s="126"/>
      <c r="JHO28" s="126"/>
      <c r="JHP28" s="126"/>
      <c r="JHQ28" s="126"/>
      <c r="JHR28" s="126"/>
      <c r="JHS28" s="126"/>
      <c r="JHT28" s="126"/>
      <c r="JHU28" s="126"/>
      <c r="JHV28" s="126"/>
      <c r="JHW28" s="126"/>
      <c r="JHX28" s="126"/>
      <c r="JHY28" s="126"/>
      <c r="JHZ28" s="126"/>
      <c r="JIA28" s="126"/>
      <c r="JIB28" s="126"/>
      <c r="JIC28" s="126"/>
      <c r="JID28" s="126"/>
      <c r="JIE28" s="126"/>
      <c r="JIF28" s="126"/>
      <c r="JIG28" s="126"/>
      <c r="JIH28" s="126"/>
      <c r="JII28" s="126"/>
      <c r="JIJ28" s="126"/>
      <c r="JIK28" s="126"/>
      <c r="JIL28" s="126"/>
      <c r="JIM28" s="126"/>
      <c r="JIN28" s="126"/>
      <c r="JIO28" s="126"/>
      <c r="JIP28" s="126"/>
      <c r="JIQ28" s="126"/>
      <c r="JIR28" s="126"/>
      <c r="JIS28" s="126"/>
      <c r="JIT28" s="126"/>
      <c r="JIU28" s="126"/>
      <c r="JIV28" s="126"/>
      <c r="JIW28" s="126"/>
      <c r="JIX28" s="126"/>
      <c r="JIY28" s="126"/>
      <c r="JIZ28" s="126"/>
      <c r="JJA28" s="126"/>
      <c r="JJB28" s="126"/>
      <c r="JJC28" s="126"/>
      <c r="JJD28" s="126"/>
      <c r="JJE28" s="126"/>
      <c r="JJF28" s="126"/>
      <c r="JJG28" s="126"/>
      <c r="JJH28" s="126"/>
      <c r="JJI28" s="126"/>
      <c r="JJJ28" s="126"/>
      <c r="JJK28" s="126"/>
      <c r="JJL28" s="126"/>
      <c r="JJM28" s="126"/>
      <c r="JJN28" s="126"/>
      <c r="JJO28" s="126"/>
      <c r="JJP28" s="126"/>
      <c r="JJQ28" s="126"/>
      <c r="JJR28" s="126"/>
      <c r="JJS28" s="126"/>
      <c r="JJT28" s="126"/>
      <c r="JJU28" s="126"/>
      <c r="JJV28" s="126"/>
      <c r="JJW28" s="126"/>
      <c r="JJX28" s="126"/>
      <c r="JJY28" s="126"/>
      <c r="JJZ28" s="126"/>
      <c r="JKA28" s="126"/>
      <c r="JKB28" s="126"/>
      <c r="JKC28" s="126"/>
      <c r="JKD28" s="126"/>
      <c r="JKE28" s="126"/>
      <c r="JKF28" s="126"/>
      <c r="JKG28" s="126"/>
      <c r="JKH28" s="126"/>
      <c r="JKI28" s="126"/>
      <c r="JKJ28" s="126"/>
      <c r="JKK28" s="126"/>
      <c r="JKL28" s="126"/>
      <c r="JKM28" s="126"/>
      <c r="JKN28" s="126"/>
      <c r="JKO28" s="126"/>
      <c r="JKP28" s="126"/>
      <c r="JKQ28" s="126"/>
      <c r="JKR28" s="126"/>
      <c r="JKS28" s="126"/>
      <c r="JKT28" s="126"/>
      <c r="JKU28" s="126"/>
      <c r="JKV28" s="126"/>
      <c r="JKW28" s="126"/>
      <c r="JKX28" s="126"/>
      <c r="JKY28" s="126"/>
      <c r="JKZ28" s="126"/>
      <c r="JLA28" s="126"/>
      <c r="JLB28" s="126"/>
      <c r="JLC28" s="126"/>
      <c r="JLD28" s="126"/>
      <c r="JLE28" s="126"/>
      <c r="JLF28" s="126"/>
      <c r="JLG28" s="126"/>
      <c r="JLH28" s="126"/>
      <c r="JLI28" s="126"/>
      <c r="JLJ28" s="126"/>
      <c r="JLK28" s="126"/>
      <c r="JLL28" s="126"/>
      <c r="JLM28" s="126"/>
      <c r="JLN28" s="126"/>
      <c r="JLO28" s="126"/>
      <c r="JLP28" s="126"/>
      <c r="JLQ28" s="126"/>
      <c r="JLR28" s="126"/>
      <c r="JLS28" s="126"/>
      <c r="JLT28" s="126"/>
      <c r="JLU28" s="126"/>
      <c r="JLV28" s="126"/>
      <c r="JLW28" s="126"/>
      <c r="JLX28" s="126"/>
      <c r="JLY28" s="126"/>
      <c r="JLZ28" s="126"/>
      <c r="JMA28" s="126"/>
      <c r="JMB28" s="126"/>
      <c r="JMC28" s="126"/>
      <c r="JMD28" s="126"/>
      <c r="JME28" s="126"/>
      <c r="JMF28" s="126"/>
      <c r="JMG28" s="126"/>
      <c r="JMH28" s="126"/>
      <c r="JMI28" s="126"/>
      <c r="JMJ28" s="126"/>
      <c r="JMK28" s="126"/>
      <c r="JML28" s="126"/>
      <c r="JMM28" s="126"/>
      <c r="JMN28" s="126"/>
      <c r="JMO28" s="126"/>
      <c r="JMP28" s="126"/>
      <c r="JMQ28" s="126"/>
      <c r="JMR28" s="126"/>
      <c r="JMS28" s="126"/>
      <c r="JMT28" s="126"/>
      <c r="JMU28" s="126"/>
      <c r="JMV28" s="126"/>
      <c r="JMW28" s="126"/>
      <c r="JMX28" s="126"/>
      <c r="JMY28" s="126"/>
      <c r="JMZ28" s="126"/>
      <c r="JNA28" s="126"/>
      <c r="JNB28" s="126"/>
      <c r="JNC28" s="126"/>
      <c r="JND28" s="126"/>
      <c r="JNE28" s="126"/>
      <c r="JNF28" s="126"/>
      <c r="JNG28" s="126"/>
      <c r="JNH28" s="126"/>
      <c r="JNI28" s="126"/>
      <c r="JNJ28" s="126"/>
      <c r="JNK28" s="126"/>
      <c r="JNL28" s="126"/>
      <c r="JNM28" s="126"/>
      <c r="JNN28" s="126"/>
      <c r="JNO28" s="126"/>
      <c r="JNP28" s="126"/>
      <c r="JNQ28" s="126"/>
      <c r="JNR28" s="126"/>
      <c r="JNS28" s="126"/>
      <c r="JNT28" s="126"/>
      <c r="JNU28" s="126"/>
      <c r="JNV28" s="126"/>
      <c r="JNW28" s="126"/>
      <c r="JNX28" s="126"/>
      <c r="JNY28" s="126"/>
      <c r="JNZ28" s="126"/>
      <c r="JOA28" s="126"/>
      <c r="JOB28" s="126"/>
      <c r="JOC28" s="126"/>
      <c r="JOD28" s="126"/>
      <c r="JOE28" s="126"/>
      <c r="JOF28" s="126"/>
      <c r="JOG28" s="126"/>
      <c r="JOH28" s="126"/>
      <c r="JOI28" s="126"/>
      <c r="JOJ28" s="126"/>
      <c r="JOK28" s="126"/>
      <c r="JOL28" s="126"/>
      <c r="JOM28" s="126"/>
      <c r="JON28" s="126"/>
      <c r="JOO28" s="126"/>
      <c r="JOP28" s="126"/>
      <c r="JOQ28" s="126"/>
      <c r="JOR28" s="126"/>
      <c r="JOS28" s="126"/>
      <c r="JOT28" s="126"/>
      <c r="JOU28" s="126"/>
      <c r="JOV28" s="126"/>
      <c r="JOW28" s="126"/>
      <c r="JOX28" s="126"/>
      <c r="JOY28" s="126"/>
      <c r="JOZ28" s="126"/>
      <c r="JPA28" s="126"/>
      <c r="JPB28" s="126"/>
      <c r="JPC28" s="126"/>
      <c r="JPD28" s="126"/>
      <c r="JPE28" s="126"/>
      <c r="JPF28" s="126"/>
      <c r="JPG28" s="126"/>
      <c r="JPH28" s="126"/>
      <c r="JPI28" s="126"/>
      <c r="JPJ28" s="126"/>
      <c r="JPK28" s="126"/>
      <c r="JPL28" s="126"/>
      <c r="JPM28" s="126"/>
      <c r="JPN28" s="126"/>
      <c r="JPO28" s="126"/>
      <c r="JPP28" s="126"/>
      <c r="JPQ28" s="126"/>
      <c r="JPR28" s="126"/>
      <c r="JPS28" s="126"/>
      <c r="JPT28" s="126"/>
      <c r="JPU28" s="126"/>
      <c r="JPV28" s="126"/>
      <c r="JPW28" s="126"/>
      <c r="JPX28" s="126"/>
      <c r="JPY28" s="126"/>
      <c r="JPZ28" s="126"/>
      <c r="JQA28" s="126"/>
      <c r="JQB28" s="126"/>
      <c r="JQC28" s="126"/>
      <c r="JQD28" s="126"/>
      <c r="JQE28" s="126"/>
      <c r="JQF28" s="126"/>
      <c r="JQG28" s="126"/>
      <c r="JQH28" s="126"/>
      <c r="JQI28" s="126"/>
      <c r="JQJ28" s="126"/>
      <c r="JQK28" s="126"/>
      <c r="JQL28" s="126"/>
      <c r="JQM28" s="126"/>
      <c r="JQN28" s="126"/>
      <c r="JQO28" s="126"/>
      <c r="JQP28" s="126"/>
      <c r="JQQ28" s="126"/>
      <c r="JQR28" s="126"/>
      <c r="JQS28" s="126"/>
      <c r="JQT28" s="126"/>
      <c r="JQU28" s="126"/>
      <c r="JQV28" s="126"/>
      <c r="JQW28" s="126"/>
      <c r="JQX28" s="126"/>
      <c r="JQY28" s="126"/>
      <c r="JQZ28" s="126"/>
      <c r="JRA28" s="126"/>
      <c r="JRB28" s="126"/>
      <c r="JRC28" s="126"/>
      <c r="JRD28" s="126"/>
      <c r="JRE28" s="126"/>
      <c r="JRF28" s="126"/>
      <c r="JRG28" s="126"/>
      <c r="JRH28" s="126"/>
      <c r="JRI28" s="126"/>
      <c r="JRJ28" s="126"/>
      <c r="JRK28" s="126"/>
      <c r="JRL28" s="126"/>
      <c r="JRM28" s="126"/>
      <c r="JRN28" s="126"/>
      <c r="JRO28" s="126"/>
      <c r="JRP28" s="126"/>
      <c r="JRQ28" s="126"/>
      <c r="JRR28" s="126"/>
      <c r="JRS28" s="126"/>
      <c r="JRT28" s="126"/>
      <c r="JRU28" s="126"/>
      <c r="JRV28" s="126"/>
      <c r="JRW28" s="126"/>
      <c r="JRX28" s="126"/>
      <c r="JRY28" s="126"/>
      <c r="JRZ28" s="126"/>
      <c r="JSA28" s="126"/>
      <c r="JSB28" s="126"/>
      <c r="JSC28" s="126"/>
      <c r="JSD28" s="126"/>
      <c r="JSE28" s="126"/>
      <c r="JSF28" s="126"/>
      <c r="JSG28" s="126"/>
      <c r="JSH28" s="126"/>
      <c r="JSI28" s="126"/>
      <c r="JSJ28" s="126"/>
      <c r="JSK28" s="126"/>
      <c r="JSL28" s="126"/>
      <c r="JSM28" s="126"/>
      <c r="JSN28" s="126"/>
      <c r="JSO28" s="126"/>
      <c r="JSP28" s="126"/>
      <c r="JSQ28" s="126"/>
      <c r="JSR28" s="126"/>
      <c r="JSS28" s="126"/>
      <c r="JST28" s="126"/>
      <c r="JSU28" s="126"/>
      <c r="JSV28" s="126"/>
      <c r="JSW28" s="126"/>
      <c r="JSX28" s="126"/>
      <c r="JSY28" s="126"/>
      <c r="JSZ28" s="126"/>
      <c r="JTA28" s="126"/>
      <c r="JTB28" s="126"/>
      <c r="JTC28" s="126"/>
      <c r="JTD28" s="126"/>
      <c r="JTE28" s="126"/>
      <c r="JTF28" s="126"/>
      <c r="JTG28" s="126"/>
      <c r="JTH28" s="126"/>
      <c r="JTI28" s="126"/>
      <c r="JTJ28" s="126"/>
      <c r="JTK28" s="126"/>
      <c r="JTL28" s="126"/>
      <c r="JTM28" s="126"/>
      <c r="JTN28" s="126"/>
      <c r="JTO28" s="126"/>
      <c r="JTP28" s="126"/>
      <c r="JTQ28" s="126"/>
      <c r="JTR28" s="126"/>
      <c r="JTS28" s="126"/>
      <c r="JTT28" s="126"/>
      <c r="JTU28" s="126"/>
      <c r="JTV28" s="126"/>
      <c r="JTW28" s="126"/>
      <c r="JTX28" s="126"/>
      <c r="JTY28" s="126"/>
      <c r="JTZ28" s="126"/>
      <c r="JUA28" s="126"/>
      <c r="JUB28" s="126"/>
      <c r="JUC28" s="126"/>
      <c r="JUD28" s="126"/>
      <c r="JUE28" s="126"/>
      <c r="JUF28" s="126"/>
      <c r="JUG28" s="126"/>
      <c r="JUH28" s="126"/>
      <c r="JUI28" s="126"/>
      <c r="JUJ28" s="126"/>
      <c r="JUK28" s="126"/>
      <c r="JUL28" s="126"/>
      <c r="JUM28" s="126"/>
      <c r="JUN28" s="126"/>
      <c r="JUO28" s="126"/>
      <c r="JUP28" s="126"/>
      <c r="JUQ28" s="126"/>
      <c r="JUR28" s="126"/>
      <c r="JUS28" s="126"/>
      <c r="JUT28" s="126"/>
      <c r="JUU28" s="126"/>
      <c r="JUV28" s="126"/>
      <c r="JUW28" s="126"/>
      <c r="JUX28" s="126"/>
      <c r="JUY28" s="126"/>
      <c r="JUZ28" s="126"/>
      <c r="JVA28" s="126"/>
      <c r="JVB28" s="126"/>
      <c r="JVC28" s="126"/>
      <c r="JVD28" s="126"/>
      <c r="JVE28" s="126"/>
      <c r="JVF28" s="126"/>
      <c r="JVG28" s="126"/>
      <c r="JVH28" s="126"/>
      <c r="JVI28" s="126"/>
      <c r="JVJ28" s="126"/>
      <c r="JVK28" s="126"/>
      <c r="JVL28" s="126"/>
      <c r="JVM28" s="126"/>
      <c r="JVN28" s="126"/>
      <c r="JVO28" s="126"/>
      <c r="JVP28" s="126"/>
      <c r="JVQ28" s="126"/>
      <c r="JVR28" s="126"/>
      <c r="JVS28" s="126"/>
      <c r="JVT28" s="126"/>
      <c r="JVU28" s="126"/>
      <c r="JVV28" s="126"/>
      <c r="JVW28" s="126"/>
      <c r="JVX28" s="126"/>
      <c r="JVY28" s="126"/>
      <c r="JVZ28" s="126"/>
      <c r="JWA28" s="126"/>
      <c r="JWB28" s="126"/>
      <c r="JWC28" s="126"/>
      <c r="JWD28" s="126"/>
      <c r="JWE28" s="126"/>
      <c r="JWF28" s="126"/>
      <c r="JWG28" s="126"/>
      <c r="JWH28" s="126"/>
      <c r="JWI28" s="126"/>
      <c r="JWJ28" s="126"/>
      <c r="JWK28" s="126"/>
      <c r="JWL28" s="126"/>
      <c r="JWM28" s="126"/>
      <c r="JWN28" s="126"/>
      <c r="JWO28" s="126"/>
      <c r="JWP28" s="126"/>
      <c r="JWQ28" s="126"/>
      <c r="JWR28" s="126"/>
      <c r="JWS28" s="126"/>
      <c r="JWT28" s="126"/>
      <c r="JWU28" s="126"/>
      <c r="JWV28" s="126"/>
      <c r="JWW28" s="126"/>
      <c r="JWX28" s="126"/>
      <c r="JWY28" s="126"/>
      <c r="JWZ28" s="126"/>
      <c r="JXA28" s="126"/>
      <c r="JXB28" s="126"/>
      <c r="JXC28" s="126"/>
      <c r="JXD28" s="126"/>
      <c r="JXE28" s="126"/>
      <c r="JXF28" s="126"/>
      <c r="JXG28" s="126"/>
      <c r="JXH28" s="126"/>
      <c r="JXI28" s="126"/>
      <c r="JXJ28" s="126"/>
      <c r="JXK28" s="126"/>
      <c r="JXL28" s="126"/>
      <c r="JXM28" s="126"/>
      <c r="JXN28" s="126"/>
      <c r="JXO28" s="126"/>
      <c r="JXP28" s="126"/>
      <c r="JXQ28" s="126"/>
      <c r="JXR28" s="126"/>
      <c r="JXS28" s="126"/>
      <c r="JXT28" s="126"/>
      <c r="JXU28" s="126"/>
      <c r="JXV28" s="126"/>
      <c r="JXW28" s="126"/>
      <c r="JXX28" s="126"/>
      <c r="JXY28" s="126"/>
      <c r="JXZ28" s="126"/>
      <c r="JYA28" s="126"/>
      <c r="JYB28" s="126"/>
      <c r="JYC28" s="126"/>
      <c r="JYD28" s="126"/>
      <c r="JYE28" s="126"/>
      <c r="JYF28" s="126"/>
      <c r="JYG28" s="126"/>
      <c r="JYH28" s="126"/>
      <c r="JYI28" s="126"/>
      <c r="JYJ28" s="126"/>
      <c r="JYK28" s="126"/>
      <c r="JYL28" s="126"/>
      <c r="JYM28" s="126"/>
      <c r="JYN28" s="126"/>
      <c r="JYO28" s="126"/>
      <c r="JYP28" s="126"/>
      <c r="JYQ28" s="126"/>
      <c r="JYR28" s="126"/>
      <c r="JYS28" s="126"/>
      <c r="JYT28" s="126"/>
      <c r="JYU28" s="126"/>
      <c r="JYV28" s="126"/>
      <c r="JYW28" s="126"/>
      <c r="JYX28" s="126"/>
      <c r="JYY28" s="126"/>
      <c r="JYZ28" s="126"/>
      <c r="JZA28" s="126"/>
      <c r="JZB28" s="126"/>
      <c r="JZC28" s="126"/>
      <c r="JZD28" s="126"/>
      <c r="JZE28" s="126"/>
      <c r="JZF28" s="126"/>
      <c r="JZG28" s="126"/>
      <c r="JZH28" s="126"/>
      <c r="JZI28" s="126"/>
      <c r="JZJ28" s="126"/>
      <c r="JZK28" s="126"/>
      <c r="JZL28" s="126"/>
      <c r="JZM28" s="126"/>
      <c r="JZN28" s="126"/>
      <c r="JZO28" s="126"/>
      <c r="JZP28" s="126"/>
      <c r="JZQ28" s="126"/>
      <c r="JZR28" s="126"/>
      <c r="JZS28" s="126"/>
      <c r="JZT28" s="126"/>
      <c r="JZU28" s="126"/>
      <c r="JZV28" s="126"/>
      <c r="JZW28" s="126"/>
      <c r="JZX28" s="126"/>
      <c r="JZY28" s="126"/>
      <c r="JZZ28" s="126"/>
      <c r="KAA28" s="126"/>
      <c r="KAB28" s="126"/>
      <c r="KAC28" s="126"/>
      <c r="KAD28" s="126"/>
      <c r="KAE28" s="126"/>
      <c r="KAF28" s="126"/>
      <c r="KAG28" s="126"/>
      <c r="KAH28" s="126"/>
      <c r="KAI28" s="126"/>
      <c r="KAJ28" s="126"/>
      <c r="KAK28" s="126"/>
      <c r="KAL28" s="126"/>
      <c r="KAM28" s="126"/>
      <c r="KAN28" s="126"/>
      <c r="KAO28" s="126"/>
      <c r="KAP28" s="126"/>
      <c r="KAQ28" s="126"/>
      <c r="KAR28" s="126"/>
      <c r="KAS28" s="126"/>
      <c r="KAT28" s="126"/>
      <c r="KAU28" s="126"/>
      <c r="KAV28" s="126"/>
      <c r="KAW28" s="126"/>
      <c r="KAX28" s="126"/>
      <c r="KAY28" s="126"/>
      <c r="KAZ28" s="126"/>
      <c r="KBA28" s="126"/>
      <c r="KBB28" s="126"/>
      <c r="KBC28" s="126"/>
      <c r="KBD28" s="126"/>
      <c r="KBE28" s="126"/>
      <c r="KBF28" s="126"/>
      <c r="KBG28" s="126"/>
      <c r="KBH28" s="126"/>
      <c r="KBI28" s="126"/>
      <c r="KBJ28" s="126"/>
      <c r="KBK28" s="126"/>
      <c r="KBL28" s="126"/>
      <c r="KBM28" s="126"/>
      <c r="KBN28" s="126"/>
      <c r="KBO28" s="126"/>
      <c r="KBP28" s="126"/>
      <c r="KBQ28" s="126"/>
      <c r="KBR28" s="126"/>
      <c r="KBS28" s="126"/>
      <c r="KBT28" s="126"/>
      <c r="KBU28" s="126"/>
      <c r="KBV28" s="126"/>
      <c r="KBW28" s="126"/>
      <c r="KBX28" s="126"/>
      <c r="KBY28" s="126"/>
      <c r="KBZ28" s="126"/>
      <c r="KCA28" s="126"/>
      <c r="KCB28" s="126"/>
      <c r="KCC28" s="126"/>
      <c r="KCD28" s="126"/>
      <c r="KCE28" s="126"/>
      <c r="KCF28" s="126"/>
      <c r="KCG28" s="126"/>
      <c r="KCH28" s="126"/>
      <c r="KCI28" s="126"/>
      <c r="KCJ28" s="126"/>
      <c r="KCK28" s="126"/>
      <c r="KCL28" s="126"/>
      <c r="KCM28" s="126"/>
      <c r="KCN28" s="126"/>
      <c r="KCO28" s="126"/>
      <c r="KCP28" s="126"/>
      <c r="KCQ28" s="126"/>
      <c r="KCR28" s="126"/>
      <c r="KCS28" s="126"/>
      <c r="KCT28" s="126"/>
      <c r="KCU28" s="126"/>
      <c r="KCV28" s="126"/>
      <c r="KCW28" s="126"/>
      <c r="KCX28" s="126"/>
      <c r="KCY28" s="126"/>
      <c r="KCZ28" s="126"/>
      <c r="KDA28" s="126"/>
      <c r="KDB28" s="126"/>
      <c r="KDC28" s="126"/>
      <c r="KDD28" s="126"/>
      <c r="KDE28" s="126"/>
      <c r="KDF28" s="126"/>
      <c r="KDG28" s="126"/>
      <c r="KDH28" s="126"/>
      <c r="KDI28" s="126"/>
      <c r="KDJ28" s="126"/>
      <c r="KDK28" s="126"/>
      <c r="KDL28" s="126"/>
      <c r="KDM28" s="126"/>
      <c r="KDN28" s="126"/>
      <c r="KDO28" s="126"/>
      <c r="KDP28" s="126"/>
      <c r="KDQ28" s="126"/>
      <c r="KDR28" s="126"/>
      <c r="KDS28" s="126"/>
      <c r="KDT28" s="126"/>
      <c r="KDU28" s="126"/>
      <c r="KDV28" s="126"/>
      <c r="KDW28" s="126"/>
      <c r="KDX28" s="126"/>
      <c r="KDY28" s="126"/>
      <c r="KDZ28" s="126"/>
      <c r="KEA28" s="126"/>
      <c r="KEB28" s="126"/>
      <c r="KEC28" s="126"/>
      <c r="KED28" s="126"/>
      <c r="KEE28" s="126"/>
      <c r="KEF28" s="126"/>
      <c r="KEG28" s="126"/>
      <c r="KEH28" s="126"/>
      <c r="KEI28" s="126"/>
      <c r="KEJ28" s="126"/>
      <c r="KEK28" s="126"/>
      <c r="KEL28" s="126"/>
      <c r="KEM28" s="126"/>
      <c r="KEN28" s="126"/>
      <c r="KEO28" s="126"/>
      <c r="KEP28" s="126"/>
      <c r="KEQ28" s="126"/>
      <c r="KER28" s="126"/>
      <c r="KES28" s="126"/>
      <c r="KET28" s="126"/>
      <c r="KEU28" s="126"/>
      <c r="KEV28" s="126"/>
      <c r="KEW28" s="126"/>
      <c r="KEX28" s="126"/>
      <c r="KEY28" s="126"/>
      <c r="KEZ28" s="126"/>
      <c r="KFA28" s="126"/>
      <c r="KFB28" s="126"/>
      <c r="KFC28" s="126"/>
      <c r="KFD28" s="126"/>
      <c r="KFE28" s="126"/>
      <c r="KFF28" s="126"/>
      <c r="KFG28" s="126"/>
      <c r="KFH28" s="126"/>
      <c r="KFI28" s="126"/>
      <c r="KFJ28" s="126"/>
      <c r="KFK28" s="126"/>
      <c r="KFL28" s="126"/>
      <c r="KFM28" s="126"/>
      <c r="KFN28" s="126"/>
      <c r="KFO28" s="126"/>
      <c r="KFP28" s="126"/>
      <c r="KFQ28" s="126"/>
      <c r="KFR28" s="126"/>
      <c r="KFS28" s="126"/>
      <c r="KFT28" s="126"/>
      <c r="KFU28" s="126"/>
      <c r="KFV28" s="126"/>
      <c r="KFW28" s="126"/>
      <c r="KFX28" s="126"/>
      <c r="KFY28" s="126"/>
      <c r="KFZ28" s="126"/>
      <c r="KGA28" s="126"/>
      <c r="KGB28" s="126"/>
      <c r="KGC28" s="126"/>
      <c r="KGD28" s="126"/>
      <c r="KGE28" s="126"/>
      <c r="KGF28" s="126"/>
      <c r="KGG28" s="126"/>
      <c r="KGH28" s="126"/>
      <c r="KGI28" s="126"/>
      <c r="KGJ28" s="126"/>
      <c r="KGK28" s="126"/>
      <c r="KGL28" s="126"/>
      <c r="KGM28" s="126"/>
      <c r="KGN28" s="126"/>
      <c r="KGO28" s="126"/>
      <c r="KGP28" s="126"/>
      <c r="KGQ28" s="126"/>
      <c r="KGR28" s="126"/>
      <c r="KGS28" s="126"/>
      <c r="KGT28" s="126"/>
      <c r="KGU28" s="126"/>
      <c r="KGV28" s="126"/>
      <c r="KGW28" s="126"/>
      <c r="KGX28" s="126"/>
      <c r="KGY28" s="126"/>
      <c r="KGZ28" s="126"/>
      <c r="KHA28" s="126"/>
      <c r="KHB28" s="126"/>
      <c r="KHC28" s="126"/>
      <c r="KHD28" s="126"/>
      <c r="KHE28" s="126"/>
      <c r="KHF28" s="126"/>
      <c r="KHG28" s="126"/>
      <c r="KHH28" s="126"/>
      <c r="KHI28" s="126"/>
      <c r="KHJ28" s="126"/>
      <c r="KHK28" s="126"/>
      <c r="KHL28" s="126"/>
      <c r="KHM28" s="126"/>
      <c r="KHN28" s="126"/>
      <c r="KHO28" s="126"/>
      <c r="KHP28" s="126"/>
      <c r="KHQ28" s="126"/>
      <c r="KHR28" s="126"/>
      <c r="KHS28" s="126"/>
      <c r="KHT28" s="126"/>
      <c r="KHU28" s="126"/>
      <c r="KHV28" s="126"/>
      <c r="KHW28" s="126"/>
      <c r="KHX28" s="126"/>
      <c r="KHY28" s="126"/>
      <c r="KHZ28" s="126"/>
      <c r="KIA28" s="126"/>
      <c r="KIB28" s="126"/>
      <c r="KIC28" s="126"/>
      <c r="KID28" s="126"/>
      <c r="KIE28" s="126"/>
      <c r="KIF28" s="126"/>
      <c r="KIG28" s="126"/>
      <c r="KIH28" s="126"/>
      <c r="KII28" s="126"/>
      <c r="KIJ28" s="126"/>
      <c r="KIK28" s="126"/>
      <c r="KIL28" s="126"/>
      <c r="KIM28" s="126"/>
      <c r="KIN28" s="126"/>
      <c r="KIO28" s="126"/>
      <c r="KIP28" s="126"/>
      <c r="KIQ28" s="126"/>
      <c r="KIR28" s="126"/>
      <c r="KIS28" s="126"/>
      <c r="KIT28" s="126"/>
      <c r="KIU28" s="126"/>
      <c r="KIV28" s="126"/>
      <c r="KIW28" s="126"/>
      <c r="KIX28" s="126"/>
      <c r="KIY28" s="126"/>
      <c r="KIZ28" s="126"/>
      <c r="KJA28" s="126"/>
      <c r="KJB28" s="126"/>
      <c r="KJC28" s="126"/>
      <c r="KJD28" s="126"/>
      <c r="KJE28" s="126"/>
      <c r="KJF28" s="126"/>
      <c r="KJG28" s="126"/>
      <c r="KJH28" s="126"/>
      <c r="KJI28" s="126"/>
      <c r="KJJ28" s="126"/>
      <c r="KJK28" s="126"/>
      <c r="KJL28" s="126"/>
      <c r="KJM28" s="126"/>
      <c r="KJN28" s="126"/>
      <c r="KJO28" s="126"/>
      <c r="KJP28" s="126"/>
      <c r="KJQ28" s="126"/>
      <c r="KJR28" s="126"/>
      <c r="KJS28" s="126"/>
      <c r="KJT28" s="126"/>
      <c r="KJU28" s="126"/>
      <c r="KJV28" s="126"/>
      <c r="KJW28" s="126"/>
      <c r="KJX28" s="126"/>
      <c r="KJY28" s="126"/>
      <c r="KJZ28" s="126"/>
      <c r="KKA28" s="126"/>
      <c r="KKB28" s="126"/>
      <c r="KKC28" s="126"/>
      <c r="KKD28" s="126"/>
      <c r="KKE28" s="126"/>
      <c r="KKF28" s="126"/>
      <c r="KKG28" s="126"/>
      <c r="KKH28" s="126"/>
      <c r="KKI28" s="126"/>
      <c r="KKJ28" s="126"/>
      <c r="KKK28" s="126"/>
      <c r="KKL28" s="126"/>
      <c r="KKM28" s="126"/>
      <c r="KKN28" s="126"/>
      <c r="KKO28" s="126"/>
      <c r="KKP28" s="126"/>
      <c r="KKQ28" s="126"/>
      <c r="KKR28" s="126"/>
      <c r="KKS28" s="126"/>
      <c r="KKT28" s="126"/>
      <c r="KKU28" s="126"/>
      <c r="KKV28" s="126"/>
      <c r="KKW28" s="126"/>
      <c r="KKX28" s="126"/>
      <c r="KKY28" s="126"/>
      <c r="KKZ28" s="126"/>
      <c r="KLA28" s="126"/>
      <c r="KLB28" s="126"/>
      <c r="KLC28" s="126"/>
      <c r="KLD28" s="126"/>
      <c r="KLE28" s="126"/>
      <c r="KLF28" s="126"/>
      <c r="KLG28" s="126"/>
      <c r="KLH28" s="126"/>
      <c r="KLI28" s="126"/>
      <c r="KLJ28" s="126"/>
      <c r="KLK28" s="126"/>
      <c r="KLL28" s="126"/>
      <c r="KLM28" s="126"/>
      <c r="KLN28" s="126"/>
      <c r="KLO28" s="126"/>
      <c r="KLP28" s="126"/>
      <c r="KLQ28" s="126"/>
      <c r="KLR28" s="126"/>
      <c r="KLS28" s="126"/>
      <c r="KLT28" s="126"/>
      <c r="KLU28" s="126"/>
      <c r="KLV28" s="126"/>
      <c r="KLW28" s="126"/>
      <c r="KLX28" s="126"/>
      <c r="KLY28" s="126"/>
      <c r="KLZ28" s="126"/>
      <c r="KMA28" s="126"/>
      <c r="KMB28" s="126"/>
      <c r="KMC28" s="126"/>
      <c r="KMD28" s="126"/>
      <c r="KME28" s="126"/>
      <c r="KMF28" s="126"/>
      <c r="KMG28" s="126"/>
      <c r="KMH28" s="126"/>
      <c r="KMI28" s="126"/>
      <c r="KMJ28" s="126"/>
      <c r="KMK28" s="126"/>
      <c r="KML28" s="126"/>
      <c r="KMM28" s="126"/>
      <c r="KMN28" s="126"/>
      <c r="KMO28" s="126"/>
      <c r="KMP28" s="126"/>
      <c r="KMQ28" s="126"/>
      <c r="KMR28" s="126"/>
      <c r="KMS28" s="126"/>
      <c r="KMT28" s="126"/>
      <c r="KMU28" s="126"/>
      <c r="KMV28" s="126"/>
      <c r="KMW28" s="126"/>
      <c r="KMX28" s="126"/>
      <c r="KMY28" s="126"/>
      <c r="KMZ28" s="126"/>
      <c r="KNA28" s="126"/>
      <c r="KNB28" s="126"/>
      <c r="KNC28" s="126"/>
      <c r="KND28" s="126"/>
      <c r="KNE28" s="126"/>
      <c r="KNF28" s="126"/>
      <c r="KNG28" s="126"/>
      <c r="KNH28" s="126"/>
      <c r="KNI28" s="126"/>
      <c r="KNJ28" s="126"/>
      <c r="KNK28" s="126"/>
      <c r="KNL28" s="126"/>
      <c r="KNM28" s="126"/>
      <c r="KNN28" s="126"/>
      <c r="KNO28" s="126"/>
      <c r="KNP28" s="126"/>
      <c r="KNQ28" s="126"/>
      <c r="KNR28" s="126"/>
      <c r="KNS28" s="126"/>
      <c r="KNT28" s="126"/>
      <c r="KNU28" s="126"/>
      <c r="KNV28" s="126"/>
      <c r="KNW28" s="126"/>
      <c r="KNX28" s="126"/>
      <c r="KNY28" s="126"/>
      <c r="KNZ28" s="126"/>
      <c r="KOA28" s="126"/>
      <c r="KOB28" s="126"/>
      <c r="KOC28" s="126"/>
      <c r="KOD28" s="126"/>
      <c r="KOE28" s="126"/>
      <c r="KOF28" s="126"/>
      <c r="KOG28" s="126"/>
      <c r="KOH28" s="126"/>
      <c r="KOI28" s="126"/>
      <c r="KOJ28" s="126"/>
      <c r="KOK28" s="126"/>
      <c r="KOL28" s="126"/>
      <c r="KOM28" s="126"/>
      <c r="KON28" s="126"/>
      <c r="KOO28" s="126"/>
      <c r="KOP28" s="126"/>
      <c r="KOQ28" s="126"/>
      <c r="KOR28" s="126"/>
      <c r="KOS28" s="126"/>
      <c r="KOT28" s="126"/>
      <c r="KOU28" s="126"/>
      <c r="KOV28" s="126"/>
      <c r="KOW28" s="126"/>
      <c r="KOX28" s="126"/>
      <c r="KOY28" s="126"/>
      <c r="KOZ28" s="126"/>
      <c r="KPA28" s="126"/>
      <c r="KPB28" s="126"/>
      <c r="KPC28" s="126"/>
      <c r="KPD28" s="126"/>
      <c r="KPE28" s="126"/>
      <c r="KPF28" s="126"/>
      <c r="KPG28" s="126"/>
      <c r="KPH28" s="126"/>
      <c r="KPI28" s="126"/>
      <c r="KPJ28" s="126"/>
      <c r="KPK28" s="126"/>
      <c r="KPL28" s="126"/>
      <c r="KPM28" s="126"/>
      <c r="KPN28" s="126"/>
      <c r="KPO28" s="126"/>
      <c r="KPP28" s="126"/>
      <c r="KPQ28" s="126"/>
      <c r="KPR28" s="126"/>
      <c r="KPS28" s="126"/>
      <c r="KPT28" s="126"/>
      <c r="KPU28" s="126"/>
      <c r="KPV28" s="126"/>
      <c r="KPW28" s="126"/>
      <c r="KPX28" s="126"/>
      <c r="KPY28" s="126"/>
      <c r="KPZ28" s="126"/>
      <c r="KQA28" s="126"/>
      <c r="KQB28" s="126"/>
      <c r="KQC28" s="126"/>
      <c r="KQD28" s="126"/>
      <c r="KQE28" s="126"/>
      <c r="KQF28" s="126"/>
      <c r="KQG28" s="126"/>
      <c r="KQH28" s="126"/>
      <c r="KQI28" s="126"/>
      <c r="KQJ28" s="126"/>
      <c r="KQK28" s="126"/>
      <c r="KQL28" s="126"/>
      <c r="KQM28" s="126"/>
      <c r="KQN28" s="126"/>
      <c r="KQO28" s="126"/>
      <c r="KQP28" s="126"/>
      <c r="KQQ28" s="126"/>
      <c r="KQR28" s="126"/>
      <c r="KQS28" s="126"/>
      <c r="KQT28" s="126"/>
      <c r="KQU28" s="126"/>
      <c r="KQV28" s="126"/>
      <c r="KQW28" s="126"/>
      <c r="KQX28" s="126"/>
      <c r="KQY28" s="126"/>
      <c r="KQZ28" s="126"/>
      <c r="KRA28" s="126"/>
      <c r="KRB28" s="126"/>
      <c r="KRC28" s="126"/>
      <c r="KRD28" s="126"/>
      <c r="KRE28" s="126"/>
      <c r="KRF28" s="126"/>
      <c r="KRG28" s="126"/>
      <c r="KRH28" s="126"/>
      <c r="KRI28" s="126"/>
      <c r="KRJ28" s="126"/>
      <c r="KRK28" s="126"/>
      <c r="KRL28" s="126"/>
      <c r="KRM28" s="126"/>
      <c r="KRN28" s="126"/>
      <c r="KRO28" s="126"/>
      <c r="KRP28" s="126"/>
      <c r="KRQ28" s="126"/>
      <c r="KRR28" s="126"/>
      <c r="KRS28" s="126"/>
      <c r="KRT28" s="126"/>
      <c r="KRU28" s="126"/>
      <c r="KRV28" s="126"/>
      <c r="KRW28" s="126"/>
      <c r="KRX28" s="126"/>
      <c r="KRY28" s="126"/>
      <c r="KRZ28" s="126"/>
      <c r="KSA28" s="126"/>
      <c r="KSB28" s="126"/>
      <c r="KSC28" s="126"/>
      <c r="KSD28" s="126"/>
      <c r="KSE28" s="126"/>
      <c r="KSF28" s="126"/>
      <c r="KSG28" s="126"/>
      <c r="KSH28" s="126"/>
      <c r="KSI28" s="126"/>
      <c r="KSJ28" s="126"/>
      <c r="KSK28" s="126"/>
      <c r="KSL28" s="126"/>
      <c r="KSM28" s="126"/>
      <c r="KSN28" s="126"/>
      <c r="KSO28" s="126"/>
      <c r="KSP28" s="126"/>
      <c r="KSQ28" s="126"/>
      <c r="KSR28" s="126"/>
      <c r="KSS28" s="126"/>
      <c r="KST28" s="126"/>
      <c r="KSU28" s="126"/>
      <c r="KSV28" s="126"/>
      <c r="KSW28" s="126"/>
      <c r="KSX28" s="126"/>
      <c r="KSY28" s="126"/>
      <c r="KSZ28" s="126"/>
      <c r="KTA28" s="126"/>
      <c r="KTB28" s="126"/>
      <c r="KTC28" s="126"/>
      <c r="KTD28" s="126"/>
      <c r="KTE28" s="126"/>
      <c r="KTF28" s="126"/>
      <c r="KTG28" s="126"/>
      <c r="KTH28" s="126"/>
      <c r="KTI28" s="126"/>
      <c r="KTJ28" s="126"/>
      <c r="KTK28" s="126"/>
      <c r="KTL28" s="126"/>
      <c r="KTM28" s="126"/>
      <c r="KTN28" s="126"/>
      <c r="KTO28" s="126"/>
      <c r="KTP28" s="126"/>
      <c r="KTQ28" s="126"/>
      <c r="KTR28" s="126"/>
      <c r="KTS28" s="126"/>
      <c r="KTT28" s="126"/>
      <c r="KTU28" s="126"/>
      <c r="KTV28" s="126"/>
      <c r="KTW28" s="126"/>
      <c r="KTX28" s="126"/>
      <c r="KTY28" s="126"/>
      <c r="KTZ28" s="126"/>
      <c r="KUA28" s="126"/>
      <c r="KUB28" s="126"/>
      <c r="KUC28" s="126"/>
      <c r="KUD28" s="126"/>
      <c r="KUE28" s="126"/>
      <c r="KUF28" s="126"/>
      <c r="KUG28" s="126"/>
      <c r="KUH28" s="126"/>
      <c r="KUI28" s="126"/>
      <c r="KUJ28" s="126"/>
      <c r="KUK28" s="126"/>
      <c r="KUL28" s="126"/>
      <c r="KUM28" s="126"/>
      <c r="KUN28" s="126"/>
      <c r="KUO28" s="126"/>
      <c r="KUP28" s="126"/>
      <c r="KUQ28" s="126"/>
      <c r="KUR28" s="126"/>
      <c r="KUS28" s="126"/>
      <c r="KUT28" s="126"/>
      <c r="KUU28" s="126"/>
      <c r="KUV28" s="126"/>
      <c r="KUW28" s="126"/>
      <c r="KUX28" s="126"/>
      <c r="KUY28" s="126"/>
      <c r="KUZ28" s="126"/>
      <c r="KVA28" s="126"/>
      <c r="KVB28" s="126"/>
      <c r="KVC28" s="126"/>
      <c r="KVD28" s="126"/>
      <c r="KVE28" s="126"/>
      <c r="KVF28" s="126"/>
      <c r="KVG28" s="126"/>
      <c r="KVH28" s="126"/>
      <c r="KVI28" s="126"/>
      <c r="KVJ28" s="126"/>
      <c r="KVK28" s="126"/>
      <c r="KVL28" s="126"/>
      <c r="KVM28" s="126"/>
      <c r="KVN28" s="126"/>
      <c r="KVO28" s="126"/>
      <c r="KVP28" s="126"/>
      <c r="KVQ28" s="126"/>
      <c r="KVR28" s="126"/>
      <c r="KVS28" s="126"/>
      <c r="KVT28" s="126"/>
      <c r="KVU28" s="126"/>
      <c r="KVV28" s="126"/>
      <c r="KVW28" s="126"/>
      <c r="KVX28" s="126"/>
      <c r="KVY28" s="126"/>
      <c r="KVZ28" s="126"/>
      <c r="KWA28" s="126"/>
      <c r="KWB28" s="126"/>
      <c r="KWC28" s="126"/>
      <c r="KWD28" s="126"/>
      <c r="KWE28" s="126"/>
      <c r="KWF28" s="126"/>
      <c r="KWG28" s="126"/>
      <c r="KWH28" s="126"/>
      <c r="KWI28" s="126"/>
      <c r="KWJ28" s="126"/>
      <c r="KWK28" s="126"/>
      <c r="KWL28" s="126"/>
      <c r="KWM28" s="126"/>
      <c r="KWN28" s="126"/>
      <c r="KWO28" s="126"/>
      <c r="KWP28" s="126"/>
      <c r="KWQ28" s="126"/>
      <c r="KWR28" s="126"/>
      <c r="KWS28" s="126"/>
      <c r="KWT28" s="126"/>
      <c r="KWU28" s="126"/>
      <c r="KWV28" s="126"/>
      <c r="KWW28" s="126"/>
      <c r="KWX28" s="126"/>
      <c r="KWY28" s="126"/>
      <c r="KWZ28" s="126"/>
      <c r="KXA28" s="126"/>
      <c r="KXB28" s="126"/>
      <c r="KXC28" s="126"/>
      <c r="KXD28" s="126"/>
      <c r="KXE28" s="126"/>
      <c r="KXF28" s="126"/>
      <c r="KXG28" s="126"/>
      <c r="KXH28" s="126"/>
      <c r="KXI28" s="126"/>
      <c r="KXJ28" s="126"/>
      <c r="KXK28" s="126"/>
      <c r="KXL28" s="126"/>
      <c r="KXM28" s="126"/>
      <c r="KXN28" s="126"/>
      <c r="KXO28" s="126"/>
      <c r="KXP28" s="126"/>
      <c r="KXQ28" s="126"/>
      <c r="KXR28" s="126"/>
      <c r="KXS28" s="126"/>
      <c r="KXT28" s="126"/>
      <c r="KXU28" s="126"/>
      <c r="KXV28" s="126"/>
      <c r="KXW28" s="126"/>
      <c r="KXX28" s="126"/>
      <c r="KXY28" s="126"/>
      <c r="KXZ28" s="126"/>
      <c r="KYA28" s="126"/>
      <c r="KYB28" s="126"/>
      <c r="KYC28" s="126"/>
      <c r="KYD28" s="126"/>
      <c r="KYE28" s="126"/>
      <c r="KYF28" s="126"/>
      <c r="KYG28" s="126"/>
      <c r="KYH28" s="126"/>
      <c r="KYI28" s="126"/>
      <c r="KYJ28" s="126"/>
      <c r="KYK28" s="126"/>
      <c r="KYL28" s="126"/>
      <c r="KYM28" s="126"/>
      <c r="KYN28" s="126"/>
      <c r="KYO28" s="126"/>
      <c r="KYP28" s="126"/>
      <c r="KYQ28" s="126"/>
      <c r="KYR28" s="126"/>
      <c r="KYS28" s="126"/>
      <c r="KYT28" s="126"/>
      <c r="KYU28" s="126"/>
      <c r="KYV28" s="126"/>
      <c r="KYW28" s="126"/>
      <c r="KYX28" s="126"/>
      <c r="KYY28" s="126"/>
      <c r="KYZ28" s="126"/>
      <c r="KZA28" s="126"/>
      <c r="KZB28" s="126"/>
      <c r="KZC28" s="126"/>
      <c r="KZD28" s="126"/>
      <c r="KZE28" s="126"/>
      <c r="KZF28" s="126"/>
      <c r="KZG28" s="126"/>
      <c r="KZH28" s="126"/>
      <c r="KZI28" s="126"/>
      <c r="KZJ28" s="126"/>
      <c r="KZK28" s="126"/>
      <c r="KZL28" s="126"/>
      <c r="KZM28" s="126"/>
      <c r="KZN28" s="126"/>
      <c r="KZO28" s="126"/>
      <c r="KZP28" s="126"/>
      <c r="KZQ28" s="126"/>
      <c r="KZR28" s="126"/>
      <c r="KZS28" s="126"/>
      <c r="KZT28" s="126"/>
      <c r="KZU28" s="126"/>
      <c r="KZV28" s="126"/>
      <c r="KZW28" s="126"/>
      <c r="KZX28" s="126"/>
      <c r="KZY28" s="126"/>
      <c r="KZZ28" s="126"/>
      <c r="LAA28" s="126"/>
      <c r="LAB28" s="126"/>
      <c r="LAC28" s="126"/>
      <c r="LAD28" s="126"/>
      <c r="LAE28" s="126"/>
      <c r="LAF28" s="126"/>
      <c r="LAG28" s="126"/>
      <c r="LAH28" s="126"/>
      <c r="LAI28" s="126"/>
      <c r="LAJ28" s="126"/>
      <c r="LAK28" s="126"/>
      <c r="LAL28" s="126"/>
      <c r="LAM28" s="126"/>
      <c r="LAN28" s="126"/>
      <c r="LAO28" s="126"/>
      <c r="LAP28" s="126"/>
      <c r="LAQ28" s="126"/>
      <c r="LAR28" s="126"/>
      <c r="LAS28" s="126"/>
      <c r="LAT28" s="126"/>
      <c r="LAU28" s="126"/>
      <c r="LAV28" s="126"/>
      <c r="LAW28" s="126"/>
      <c r="LAX28" s="126"/>
      <c r="LAY28" s="126"/>
      <c r="LAZ28" s="126"/>
      <c r="LBA28" s="126"/>
      <c r="LBB28" s="126"/>
      <c r="LBC28" s="126"/>
      <c r="LBD28" s="126"/>
      <c r="LBE28" s="126"/>
      <c r="LBF28" s="126"/>
      <c r="LBG28" s="126"/>
      <c r="LBH28" s="126"/>
      <c r="LBI28" s="126"/>
      <c r="LBJ28" s="126"/>
      <c r="LBK28" s="126"/>
      <c r="LBL28" s="126"/>
      <c r="LBM28" s="126"/>
      <c r="LBN28" s="126"/>
      <c r="LBO28" s="126"/>
      <c r="LBP28" s="126"/>
      <c r="LBQ28" s="126"/>
      <c r="LBR28" s="126"/>
      <c r="LBS28" s="126"/>
      <c r="LBT28" s="126"/>
      <c r="LBU28" s="126"/>
      <c r="LBV28" s="126"/>
      <c r="LBW28" s="126"/>
      <c r="LBX28" s="126"/>
      <c r="LBY28" s="126"/>
      <c r="LBZ28" s="126"/>
      <c r="LCA28" s="126"/>
      <c r="LCB28" s="126"/>
      <c r="LCC28" s="126"/>
      <c r="LCD28" s="126"/>
      <c r="LCE28" s="126"/>
      <c r="LCF28" s="126"/>
      <c r="LCG28" s="126"/>
      <c r="LCH28" s="126"/>
      <c r="LCI28" s="126"/>
      <c r="LCJ28" s="126"/>
      <c r="LCK28" s="126"/>
      <c r="LCL28" s="126"/>
      <c r="LCM28" s="126"/>
      <c r="LCN28" s="126"/>
      <c r="LCO28" s="126"/>
      <c r="LCP28" s="126"/>
      <c r="LCQ28" s="126"/>
      <c r="LCR28" s="126"/>
      <c r="LCS28" s="126"/>
      <c r="LCT28" s="126"/>
      <c r="LCU28" s="126"/>
      <c r="LCV28" s="126"/>
      <c r="LCW28" s="126"/>
      <c r="LCX28" s="126"/>
      <c r="LCY28" s="126"/>
      <c r="LCZ28" s="126"/>
      <c r="LDA28" s="126"/>
      <c r="LDB28" s="126"/>
      <c r="LDC28" s="126"/>
      <c r="LDD28" s="126"/>
      <c r="LDE28" s="126"/>
      <c r="LDF28" s="126"/>
      <c r="LDG28" s="126"/>
      <c r="LDH28" s="126"/>
      <c r="LDI28" s="126"/>
      <c r="LDJ28" s="126"/>
      <c r="LDK28" s="126"/>
      <c r="LDL28" s="126"/>
      <c r="LDM28" s="126"/>
      <c r="LDN28" s="126"/>
      <c r="LDO28" s="126"/>
      <c r="LDP28" s="126"/>
      <c r="LDQ28" s="126"/>
      <c r="LDR28" s="126"/>
      <c r="LDS28" s="126"/>
      <c r="LDT28" s="126"/>
      <c r="LDU28" s="126"/>
      <c r="LDV28" s="126"/>
      <c r="LDW28" s="126"/>
      <c r="LDX28" s="126"/>
      <c r="LDY28" s="126"/>
      <c r="LDZ28" s="126"/>
      <c r="LEA28" s="126"/>
      <c r="LEB28" s="126"/>
      <c r="LEC28" s="126"/>
      <c r="LED28" s="126"/>
      <c r="LEE28" s="126"/>
      <c r="LEF28" s="126"/>
      <c r="LEG28" s="126"/>
      <c r="LEH28" s="126"/>
      <c r="LEI28" s="126"/>
      <c r="LEJ28" s="126"/>
      <c r="LEK28" s="126"/>
      <c r="LEL28" s="126"/>
      <c r="LEM28" s="126"/>
      <c r="LEN28" s="126"/>
      <c r="LEO28" s="126"/>
      <c r="LEP28" s="126"/>
      <c r="LEQ28" s="126"/>
      <c r="LER28" s="126"/>
      <c r="LES28" s="126"/>
      <c r="LET28" s="126"/>
      <c r="LEU28" s="126"/>
      <c r="LEV28" s="126"/>
      <c r="LEW28" s="126"/>
      <c r="LEX28" s="126"/>
      <c r="LEY28" s="126"/>
      <c r="LEZ28" s="126"/>
      <c r="LFA28" s="126"/>
      <c r="LFB28" s="126"/>
      <c r="LFC28" s="126"/>
      <c r="LFD28" s="126"/>
      <c r="LFE28" s="126"/>
      <c r="LFF28" s="126"/>
      <c r="LFG28" s="126"/>
      <c r="LFH28" s="126"/>
      <c r="LFI28" s="126"/>
      <c r="LFJ28" s="126"/>
      <c r="LFK28" s="126"/>
      <c r="LFL28" s="126"/>
      <c r="LFM28" s="126"/>
      <c r="LFN28" s="126"/>
      <c r="LFO28" s="126"/>
      <c r="LFP28" s="126"/>
      <c r="LFQ28" s="126"/>
      <c r="LFR28" s="126"/>
      <c r="LFS28" s="126"/>
      <c r="LFT28" s="126"/>
      <c r="LFU28" s="126"/>
      <c r="LFV28" s="126"/>
      <c r="LFW28" s="126"/>
      <c r="LFX28" s="126"/>
      <c r="LFY28" s="126"/>
      <c r="LFZ28" s="126"/>
      <c r="LGA28" s="126"/>
      <c r="LGB28" s="126"/>
      <c r="LGC28" s="126"/>
      <c r="LGD28" s="126"/>
      <c r="LGE28" s="126"/>
      <c r="LGF28" s="126"/>
      <c r="LGG28" s="126"/>
      <c r="LGH28" s="126"/>
      <c r="LGI28" s="126"/>
      <c r="LGJ28" s="126"/>
      <c r="LGK28" s="126"/>
      <c r="LGL28" s="126"/>
      <c r="LGM28" s="126"/>
      <c r="LGN28" s="126"/>
      <c r="LGO28" s="126"/>
      <c r="LGP28" s="126"/>
      <c r="LGQ28" s="126"/>
      <c r="LGR28" s="126"/>
      <c r="LGS28" s="126"/>
      <c r="LGT28" s="126"/>
      <c r="LGU28" s="126"/>
      <c r="LGV28" s="126"/>
      <c r="LGW28" s="126"/>
      <c r="LGX28" s="126"/>
      <c r="LGY28" s="126"/>
      <c r="LGZ28" s="126"/>
      <c r="LHA28" s="126"/>
      <c r="LHB28" s="126"/>
      <c r="LHC28" s="126"/>
      <c r="LHD28" s="126"/>
      <c r="LHE28" s="126"/>
      <c r="LHF28" s="126"/>
      <c r="LHG28" s="126"/>
      <c r="LHH28" s="126"/>
      <c r="LHI28" s="126"/>
      <c r="LHJ28" s="126"/>
      <c r="LHK28" s="126"/>
      <c r="LHL28" s="126"/>
      <c r="LHM28" s="126"/>
      <c r="LHN28" s="126"/>
      <c r="LHO28" s="126"/>
      <c r="LHP28" s="126"/>
      <c r="LHQ28" s="126"/>
      <c r="LHR28" s="126"/>
      <c r="LHS28" s="126"/>
      <c r="LHT28" s="126"/>
      <c r="LHU28" s="126"/>
      <c r="LHV28" s="126"/>
      <c r="LHW28" s="126"/>
      <c r="LHX28" s="126"/>
      <c r="LHY28" s="126"/>
      <c r="LHZ28" s="126"/>
      <c r="LIA28" s="126"/>
      <c r="LIB28" s="126"/>
      <c r="LIC28" s="126"/>
      <c r="LID28" s="126"/>
      <c r="LIE28" s="126"/>
      <c r="LIF28" s="126"/>
      <c r="LIG28" s="126"/>
      <c r="LIH28" s="126"/>
      <c r="LII28" s="126"/>
      <c r="LIJ28" s="126"/>
      <c r="LIK28" s="126"/>
      <c r="LIL28" s="126"/>
      <c r="LIM28" s="126"/>
      <c r="LIN28" s="126"/>
      <c r="LIO28" s="126"/>
      <c r="LIP28" s="126"/>
      <c r="LIQ28" s="126"/>
      <c r="LIR28" s="126"/>
      <c r="LIS28" s="126"/>
      <c r="LIT28" s="126"/>
      <c r="LIU28" s="126"/>
      <c r="LIV28" s="126"/>
      <c r="LIW28" s="126"/>
      <c r="LIX28" s="126"/>
      <c r="LIY28" s="126"/>
      <c r="LIZ28" s="126"/>
      <c r="LJA28" s="126"/>
      <c r="LJB28" s="126"/>
      <c r="LJC28" s="126"/>
      <c r="LJD28" s="126"/>
      <c r="LJE28" s="126"/>
      <c r="LJF28" s="126"/>
      <c r="LJG28" s="126"/>
      <c r="LJH28" s="126"/>
      <c r="LJI28" s="126"/>
      <c r="LJJ28" s="126"/>
      <c r="LJK28" s="126"/>
      <c r="LJL28" s="126"/>
      <c r="LJM28" s="126"/>
      <c r="LJN28" s="126"/>
      <c r="LJO28" s="126"/>
      <c r="LJP28" s="126"/>
      <c r="LJQ28" s="126"/>
      <c r="LJR28" s="126"/>
      <c r="LJS28" s="126"/>
      <c r="LJT28" s="126"/>
      <c r="LJU28" s="126"/>
      <c r="LJV28" s="126"/>
      <c r="LJW28" s="126"/>
      <c r="LJX28" s="126"/>
      <c r="LJY28" s="126"/>
      <c r="LJZ28" s="126"/>
      <c r="LKA28" s="126"/>
      <c r="LKB28" s="126"/>
      <c r="LKC28" s="126"/>
      <c r="LKD28" s="126"/>
      <c r="LKE28" s="126"/>
      <c r="LKF28" s="126"/>
      <c r="LKG28" s="126"/>
      <c r="LKH28" s="126"/>
      <c r="LKI28" s="126"/>
      <c r="LKJ28" s="126"/>
      <c r="LKK28" s="126"/>
      <c r="LKL28" s="126"/>
      <c r="LKM28" s="126"/>
      <c r="LKN28" s="126"/>
      <c r="LKO28" s="126"/>
      <c r="LKP28" s="126"/>
      <c r="LKQ28" s="126"/>
      <c r="LKR28" s="126"/>
      <c r="LKS28" s="126"/>
      <c r="LKT28" s="126"/>
      <c r="LKU28" s="126"/>
      <c r="LKV28" s="126"/>
      <c r="LKW28" s="126"/>
      <c r="LKX28" s="126"/>
      <c r="LKY28" s="126"/>
      <c r="LKZ28" s="126"/>
      <c r="LLA28" s="126"/>
      <c r="LLB28" s="126"/>
      <c r="LLC28" s="126"/>
      <c r="LLD28" s="126"/>
      <c r="LLE28" s="126"/>
      <c r="LLF28" s="126"/>
      <c r="LLG28" s="126"/>
      <c r="LLH28" s="126"/>
      <c r="LLI28" s="126"/>
      <c r="LLJ28" s="126"/>
      <c r="LLK28" s="126"/>
      <c r="LLL28" s="126"/>
      <c r="LLM28" s="126"/>
      <c r="LLN28" s="126"/>
      <c r="LLO28" s="126"/>
      <c r="LLP28" s="126"/>
      <c r="LLQ28" s="126"/>
      <c r="LLR28" s="126"/>
      <c r="LLS28" s="126"/>
      <c r="LLT28" s="126"/>
      <c r="LLU28" s="126"/>
      <c r="LLV28" s="126"/>
      <c r="LLW28" s="126"/>
      <c r="LLX28" s="126"/>
      <c r="LLY28" s="126"/>
      <c r="LLZ28" s="126"/>
      <c r="LMA28" s="126"/>
      <c r="LMB28" s="126"/>
      <c r="LMC28" s="126"/>
      <c r="LMD28" s="126"/>
      <c r="LME28" s="126"/>
      <c r="LMF28" s="126"/>
      <c r="LMG28" s="126"/>
      <c r="LMH28" s="126"/>
      <c r="LMI28" s="126"/>
      <c r="LMJ28" s="126"/>
      <c r="LMK28" s="126"/>
      <c r="LML28" s="126"/>
      <c r="LMM28" s="126"/>
      <c r="LMN28" s="126"/>
      <c r="LMO28" s="126"/>
      <c r="LMP28" s="126"/>
      <c r="LMQ28" s="126"/>
      <c r="LMR28" s="126"/>
      <c r="LMS28" s="126"/>
      <c r="LMT28" s="126"/>
      <c r="LMU28" s="126"/>
      <c r="LMV28" s="126"/>
      <c r="LMW28" s="126"/>
      <c r="LMX28" s="126"/>
      <c r="LMY28" s="126"/>
      <c r="LMZ28" s="126"/>
      <c r="LNA28" s="126"/>
      <c r="LNB28" s="126"/>
      <c r="LNC28" s="126"/>
      <c r="LND28" s="126"/>
      <c r="LNE28" s="126"/>
      <c r="LNF28" s="126"/>
      <c r="LNG28" s="126"/>
      <c r="LNH28" s="126"/>
      <c r="LNI28" s="126"/>
      <c r="LNJ28" s="126"/>
      <c r="LNK28" s="126"/>
      <c r="LNL28" s="126"/>
      <c r="LNM28" s="126"/>
      <c r="LNN28" s="126"/>
      <c r="LNO28" s="126"/>
      <c r="LNP28" s="126"/>
      <c r="LNQ28" s="126"/>
      <c r="LNR28" s="126"/>
      <c r="LNS28" s="126"/>
      <c r="LNT28" s="126"/>
      <c r="LNU28" s="126"/>
      <c r="LNV28" s="126"/>
      <c r="LNW28" s="126"/>
      <c r="LNX28" s="126"/>
      <c r="LNY28" s="126"/>
      <c r="LNZ28" s="126"/>
      <c r="LOA28" s="126"/>
      <c r="LOB28" s="126"/>
      <c r="LOC28" s="126"/>
      <c r="LOD28" s="126"/>
      <c r="LOE28" s="126"/>
      <c r="LOF28" s="126"/>
      <c r="LOG28" s="126"/>
      <c r="LOH28" s="126"/>
      <c r="LOI28" s="126"/>
      <c r="LOJ28" s="126"/>
      <c r="LOK28" s="126"/>
      <c r="LOL28" s="126"/>
      <c r="LOM28" s="126"/>
      <c r="LON28" s="126"/>
      <c r="LOO28" s="126"/>
      <c r="LOP28" s="126"/>
      <c r="LOQ28" s="126"/>
      <c r="LOR28" s="126"/>
      <c r="LOS28" s="126"/>
      <c r="LOT28" s="126"/>
      <c r="LOU28" s="126"/>
      <c r="LOV28" s="126"/>
      <c r="LOW28" s="126"/>
      <c r="LOX28" s="126"/>
      <c r="LOY28" s="126"/>
      <c r="LOZ28" s="126"/>
      <c r="LPA28" s="126"/>
      <c r="LPB28" s="126"/>
      <c r="LPC28" s="126"/>
      <c r="LPD28" s="126"/>
      <c r="LPE28" s="126"/>
      <c r="LPF28" s="126"/>
      <c r="LPG28" s="126"/>
      <c r="LPH28" s="126"/>
      <c r="LPI28" s="126"/>
      <c r="LPJ28" s="126"/>
      <c r="LPK28" s="126"/>
      <c r="LPL28" s="126"/>
      <c r="LPM28" s="126"/>
      <c r="LPN28" s="126"/>
      <c r="LPO28" s="126"/>
      <c r="LPP28" s="126"/>
      <c r="LPQ28" s="126"/>
      <c r="LPR28" s="126"/>
      <c r="LPS28" s="126"/>
      <c r="LPT28" s="126"/>
      <c r="LPU28" s="126"/>
      <c r="LPV28" s="126"/>
      <c r="LPW28" s="126"/>
      <c r="LPX28" s="126"/>
      <c r="LPY28" s="126"/>
      <c r="LPZ28" s="126"/>
      <c r="LQA28" s="126"/>
      <c r="LQB28" s="126"/>
      <c r="LQC28" s="126"/>
      <c r="LQD28" s="126"/>
      <c r="LQE28" s="126"/>
      <c r="LQF28" s="126"/>
      <c r="LQG28" s="126"/>
      <c r="LQH28" s="126"/>
      <c r="LQI28" s="126"/>
      <c r="LQJ28" s="126"/>
      <c r="LQK28" s="126"/>
      <c r="LQL28" s="126"/>
      <c r="LQM28" s="126"/>
      <c r="LQN28" s="126"/>
      <c r="LQO28" s="126"/>
      <c r="LQP28" s="126"/>
      <c r="LQQ28" s="126"/>
      <c r="LQR28" s="126"/>
      <c r="LQS28" s="126"/>
      <c r="LQT28" s="126"/>
      <c r="LQU28" s="126"/>
      <c r="LQV28" s="126"/>
      <c r="LQW28" s="126"/>
      <c r="LQX28" s="126"/>
      <c r="LQY28" s="126"/>
      <c r="LQZ28" s="126"/>
      <c r="LRA28" s="126"/>
      <c r="LRB28" s="126"/>
      <c r="LRC28" s="126"/>
      <c r="LRD28" s="126"/>
      <c r="LRE28" s="126"/>
      <c r="LRF28" s="126"/>
      <c r="LRG28" s="126"/>
      <c r="LRH28" s="126"/>
      <c r="LRI28" s="126"/>
      <c r="LRJ28" s="126"/>
      <c r="LRK28" s="126"/>
      <c r="LRL28" s="126"/>
      <c r="LRM28" s="126"/>
      <c r="LRN28" s="126"/>
      <c r="LRO28" s="126"/>
      <c r="LRP28" s="126"/>
      <c r="LRQ28" s="126"/>
      <c r="LRR28" s="126"/>
      <c r="LRS28" s="126"/>
      <c r="LRT28" s="126"/>
      <c r="LRU28" s="126"/>
      <c r="LRV28" s="126"/>
      <c r="LRW28" s="126"/>
      <c r="LRX28" s="126"/>
      <c r="LRY28" s="126"/>
      <c r="LRZ28" s="126"/>
      <c r="LSA28" s="126"/>
      <c r="LSB28" s="126"/>
      <c r="LSC28" s="126"/>
      <c r="LSD28" s="126"/>
      <c r="LSE28" s="126"/>
      <c r="LSF28" s="126"/>
      <c r="LSG28" s="126"/>
      <c r="LSH28" s="126"/>
      <c r="LSI28" s="126"/>
      <c r="LSJ28" s="126"/>
      <c r="LSK28" s="126"/>
      <c r="LSL28" s="126"/>
      <c r="LSM28" s="126"/>
      <c r="LSN28" s="126"/>
      <c r="LSO28" s="126"/>
      <c r="LSP28" s="126"/>
      <c r="LSQ28" s="126"/>
      <c r="LSR28" s="126"/>
      <c r="LSS28" s="126"/>
      <c r="LST28" s="126"/>
      <c r="LSU28" s="126"/>
      <c r="LSV28" s="126"/>
      <c r="LSW28" s="126"/>
      <c r="LSX28" s="126"/>
      <c r="LSY28" s="126"/>
      <c r="LSZ28" s="126"/>
      <c r="LTA28" s="126"/>
      <c r="LTB28" s="126"/>
      <c r="LTC28" s="126"/>
      <c r="LTD28" s="126"/>
      <c r="LTE28" s="126"/>
      <c r="LTF28" s="126"/>
      <c r="LTG28" s="126"/>
      <c r="LTH28" s="126"/>
      <c r="LTI28" s="126"/>
      <c r="LTJ28" s="126"/>
      <c r="LTK28" s="126"/>
      <c r="LTL28" s="126"/>
      <c r="LTM28" s="126"/>
      <c r="LTN28" s="126"/>
      <c r="LTO28" s="126"/>
      <c r="LTP28" s="126"/>
      <c r="LTQ28" s="126"/>
      <c r="LTR28" s="126"/>
      <c r="LTS28" s="126"/>
      <c r="LTT28" s="126"/>
      <c r="LTU28" s="126"/>
      <c r="LTV28" s="126"/>
      <c r="LTW28" s="126"/>
      <c r="LTX28" s="126"/>
      <c r="LTY28" s="126"/>
      <c r="LTZ28" s="126"/>
      <c r="LUA28" s="126"/>
      <c r="LUB28" s="126"/>
      <c r="LUC28" s="126"/>
      <c r="LUD28" s="126"/>
      <c r="LUE28" s="126"/>
      <c r="LUF28" s="126"/>
      <c r="LUG28" s="126"/>
      <c r="LUH28" s="126"/>
      <c r="LUI28" s="126"/>
      <c r="LUJ28" s="126"/>
      <c r="LUK28" s="126"/>
      <c r="LUL28" s="126"/>
      <c r="LUM28" s="126"/>
      <c r="LUN28" s="126"/>
      <c r="LUO28" s="126"/>
      <c r="LUP28" s="126"/>
      <c r="LUQ28" s="126"/>
      <c r="LUR28" s="126"/>
      <c r="LUS28" s="126"/>
      <c r="LUT28" s="126"/>
      <c r="LUU28" s="126"/>
      <c r="LUV28" s="126"/>
      <c r="LUW28" s="126"/>
      <c r="LUX28" s="126"/>
      <c r="LUY28" s="126"/>
      <c r="LUZ28" s="126"/>
      <c r="LVA28" s="126"/>
      <c r="LVB28" s="126"/>
      <c r="LVC28" s="126"/>
      <c r="LVD28" s="126"/>
      <c r="LVE28" s="126"/>
      <c r="LVF28" s="126"/>
      <c r="LVG28" s="126"/>
      <c r="LVH28" s="126"/>
      <c r="LVI28" s="126"/>
      <c r="LVJ28" s="126"/>
      <c r="LVK28" s="126"/>
      <c r="LVL28" s="126"/>
      <c r="LVM28" s="126"/>
      <c r="LVN28" s="126"/>
      <c r="LVO28" s="126"/>
      <c r="LVP28" s="126"/>
      <c r="LVQ28" s="126"/>
      <c r="LVR28" s="126"/>
      <c r="LVS28" s="126"/>
      <c r="LVT28" s="126"/>
      <c r="LVU28" s="126"/>
      <c r="LVV28" s="126"/>
      <c r="LVW28" s="126"/>
      <c r="LVX28" s="126"/>
      <c r="LVY28" s="126"/>
      <c r="LVZ28" s="126"/>
      <c r="LWA28" s="126"/>
      <c r="LWB28" s="126"/>
      <c r="LWC28" s="126"/>
      <c r="LWD28" s="126"/>
      <c r="LWE28" s="126"/>
      <c r="LWF28" s="126"/>
      <c r="LWG28" s="126"/>
      <c r="LWH28" s="126"/>
      <c r="LWI28" s="126"/>
      <c r="LWJ28" s="126"/>
      <c r="LWK28" s="126"/>
      <c r="LWL28" s="126"/>
      <c r="LWM28" s="126"/>
      <c r="LWN28" s="126"/>
      <c r="LWO28" s="126"/>
      <c r="LWP28" s="126"/>
      <c r="LWQ28" s="126"/>
      <c r="LWR28" s="126"/>
      <c r="LWS28" s="126"/>
      <c r="LWT28" s="126"/>
      <c r="LWU28" s="126"/>
      <c r="LWV28" s="126"/>
      <c r="LWW28" s="126"/>
      <c r="LWX28" s="126"/>
      <c r="LWY28" s="126"/>
      <c r="LWZ28" s="126"/>
      <c r="LXA28" s="126"/>
      <c r="LXB28" s="126"/>
      <c r="LXC28" s="126"/>
      <c r="LXD28" s="126"/>
      <c r="LXE28" s="126"/>
      <c r="LXF28" s="126"/>
      <c r="LXG28" s="126"/>
      <c r="LXH28" s="126"/>
      <c r="LXI28" s="126"/>
      <c r="LXJ28" s="126"/>
      <c r="LXK28" s="126"/>
      <c r="LXL28" s="126"/>
      <c r="LXM28" s="126"/>
      <c r="LXN28" s="126"/>
      <c r="LXO28" s="126"/>
      <c r="LXP28" s="126"/>
      <c r="LXQ28" s="126"/>
      <c r="LXR28" s="126"/>
      <c r="LXS28" s="126"/>
      <c r="LXT28" s="126"/>
      <c r="LXU28" s="126"/>
      <c r="LXV28" s="126"/>
      <c r="LXW28" s="126"/>
      <c r="LXX28" s="126"/>
      <c r="LXY28" s="126"/>
      <c r="LXZ28" s="126"/>
      <c r="LYA28" s="126"/>
      <c r="LYB28" s="126"/>
      <c r="LYC28" s="126"/>
      <c r="LYD28" s="126"/>
      <c r="LYE28" s="126"/>
      <c r="LYF28" s="126"/>
      <c r="LYG28" s="126"/>
      <c r="LYH28" s="126"/>
      <c r="LYI28" s="126"/>
      <c r="LYJ28" s="126"/>
      <c r="LYK28" s="126"/>
      <c r="LYL28" s="126"/>
      <c r="LYM28" s="126"/>
      <c r="LYN28" s="126"/>
      <c r="LYO28" s="126"/>
      <c r="LYP28" s="126"/>
      <c r="LYQ28" s="126"/>
      <c r="LYR28" s="126"/>
      <c r="LYS28" s="126"/>
      <c r="LYT28" s="126"/>
      <c r="LYU28" s="126"/>
      <c r="LYV28" s="126"/>
      <c r="LYW28" s="126"/>
      <c r="LYX28" s="126"/>
      <c r="LYY28" s="126"/>
      <c r="LYZ28" s="126"/>
      <c r="LZA28" s="126"/>
      <c r="LZB28" s="126"/>
      <c r="LZC28" s="126"/>
      <c r="LZD28" s="126"/>
      <c r="LZE28" s="126"/>
      <c r="LZF28" s="126"/>
      <c r="LZG28" s="126"/>
      <c r="LZH28" s="126"/>
      <c r="LZI28" s="126"/>
      <c r="LZJ28" s="126"/>
      <c r="LZK28" s="126"/>
      <c r="LZL28" s="126"/>
      <c r="LZM28" s="126"/>
      <c r="LZN28" s="126"/>
      <c r="LZO28" s="126"/>
      <c r="LZP28" s="126"/>
      <c r="LZQ28" s="126"/>
      <c r="LZR28" s="126"/>
      <c r="LZS28" s="126"/>
      <c r="LZT28" s="126"/>
      <c r="LZU28" s="126"/>
      <c r="LZV28" s="126"/>
      <c r="LZW28" s="126"/>
      <c r="LZX28" s="126"/>
      <c r="LZY28" s="126"/>
      <c r="LZZ28" s="126"/>
      <c r="MAA28" s="126"/>
      <c r="MAB28" s="126"/>
      <c r="MAC28" s="126"/>
      <c r="MAD28" s="126"/>
      <c r="MAE28" s="126"/>
      <c r="MAF28" s="126"/>
      <c r="MAG28" s="126"/>
      <c r="MAH28" s="126"/>
      <c r="MAI28" s="126"/>
      <c r="MAJ28" s="126"/>
      <c r="MAK28" s="126"/>
      <c r="MAL28" s="126"/>
      <c r="MAM28" s="126"/>
      <c r="MAN28" s="126"/>
      <c r="MAO28" s="126"/>
      <c r="MAP28" s="126"/>
      <c r="MAQ28" s="126"/>
      <c r="MAR28" s="126"/>
      <c r="MAS28" s="126"/>
      <c r="MAT28" s="126"/>
      <c r="MAU28" s="126"/>
      <c r="MAV28" s="126"/>
      <c r="MAW28" s="126"/>
      <c r="MAX28" s="126"/>
      <c r="MAY28" s="126"/>
      <c r="MAZ28" s="126"/>
      <c r="MBA28" s="126"/>
      <c r="MBB28" s="126"/>
      <c r="MBC28" s="126"/>
      <c r="MBD28" s="126"/>
      <c r="MBE28" s="126"/>
      <c r="MBF28" s="126"/>
      <c r="MBG28" s="126"/>
      <c r="MBH28" s="126"/>
      <c r="MBI28" s="126"/>
      <c r="MBJ28" s="126"/>
      <c r="MBK28" s="126"/>
      <c r="MBL28" s="126"/>
      <c r="MBM28" s="126"/>
      <c r="MBN28" s="126"/>
      <c r="MBO28" s="126"/>
      <c r="MBP28" s="126"/>
      <c r="MBQ28" s="126"/>
      <c r="MBR28" s="126"/>
      <c r="MBS28" s="126"/>
      <c r="MBT28" s="126"/>
      <c r="MBU28" s="126"/>
      <c r="MBV28" s="126"/>
      <c r="MBW28" s="126"/>
      <c r="MBX28" s="126"/>
      <c r="MBY28" s="126"/>
      <c r="MBZ28" s="126"/>
      <c r="MCA28" s="126"/>
      <c r="MCB28" s="126"/>
      <c r="MCC28" s="126"/>
      <c r="MCD28" s="126"/>
      <c r="MCE28" s="126"/>
      <c r="MCF28" s="126"/>
      <c r="MCG28" s="126"/>
      <c r="MCH28" s="126"/>
      <c r="MCI28" s="126"/>
      <c r="MCJ28" s="126"/>
      <c r="MCK28" s="126"/>
      <c r="MCL28" s="126"/>
      <c r="MCM28" s="126"/>
      <c r="MCN28" s="126"/>
      <c r="MCO28" s="126"/>
      <c r="MCP28" s="126"/>
      <c r="MCQ28" s="126"/>
      <c r="MCR28" s="126"/>
      <c r="MCS28" s="126"/>
      <c r="MCT28" s="126"/>
      <c r="MCU28" s="126"/>
      <c r="MCV28" s="126"/>
      <c r="MCW28" s="126"/>
      <c r="MCX28" s="126"/>
      <c r="MCY28" s="126"/>
      <c r="MCZ28" s="126"/>
      <c r="MDA28" s="126"/>
      <c r="MDB28" s="126"/>
      <c r="MDC28" s="126"/>
      <c r="MDD28" s="126"/>
      <c r="MDE28" s="126"/>
      <c r="MDF28" s="126"/>
      <c r="MDG28" s="126"/>
      <c r="MDH28" s="126"/>
      <c r="MDI28" s="126"/>
      <c r="MDJ28" s="126"/>
      <c r="MDK28" s="126"/>
      <c r="MDL28" s="126"/>
      <c r="MDM28" s="126"/>
      <c r="MDN28" s="126"/>
      <c r="MDO28" s="126"/>
      <c r="MDP28" s="126"/>
      <c r="MDQ28" s="126"/>
      <c r="MDR28" s="126"/>
      <c r="MDS28" s="126"/>
      <c r="MDT28" s="126"/>
      <c r="MDU28" s="126"/>
      <c r="MDV28" s="126"/>
      <c r="MDW28" s="126"/>
      <c r="MDX28" s="126"/>
      <c r="MDY28" s="126"/>
      <c r="MDZ28" s="126"/>
      <c r="MEA28" s="126"/>
      <c r="MEB28" s="126"/>
      <c r="MEC28" s="126"/>
      <c r="MED28" s="126"/>
      <c r="MEE28" s="126"/>
      <c r="MEF28" s="126"/>
      <c r="MEG28" s="126"/>
      <c r="MEH28" s="126"/>
      <c r="MEI28" s="126"/>
      <c r="MEJ28" s="126"/>
      <c r="MEK28" s="126"/>
      <c r="MEL28" s="126"/>
      <c r="MEM28" s="126"/>
      <c r="MEN28" s="126"/>
      <c r="MEO28" s="126"/>
      <c r="MEP28" s="126"/>
      <c r="MEQ28" s="126"/>
      <c r="MER28" s="126"/>
      <c r="MES28" s="126"/>
      <c r="MET28" s="126"/>
      <c r="MEU28" s="126"/>
      <c r="MEV28" s="126"/>
      <c r="MEW28" s="126"/>
      <c r="MEX28" s="126"/>
      <c r="MEY28" s="126"/>
      <c r="MEZ28" s="126"/>
      <c r="MFA28" s="126"/>
      <c r="MFB28" s="126"/>
      <c r="MFC28" s="126"/>
      <c r="MFD28" s="126"/>
      <c r="MFE28" s="126"/>
      <c r="MFF28" s="126"/>
      <c r="MFG28" s="126"/>
      <c r="MFH28" s="126"/>
      <c r="MFI28" s="126"/>
      <c r="MFJ28" s="126"/>
      <c r="MFK28" s="126"/>
      <c r="MFL28" s="126"/>
      <c r="MFM28" s="126"/>
      <c r="MFN28" s="126"/>
      <c r="MFO28" s="126"/>
      <c r="MFP28" s="126"/>
      <c r="MFQ28" s="126"/>
      <c r="MFR28" s="126"/>
      <c r="MFS28" s="126"/>
      <c r="MFT28" s="126"/>
      <c r="MFU28" s="126"/>
      <c r="MFV28" s="126"/>
      <c r="MFW28" s="126"/>
      <c r="MFX28" s="126"/>
      <c r="MFY28" s="126"/>
      <c r="MFZ28" s="126"/>
      <c r="MGA28" s="126"/>
      <c r="MGB28" s="126"/>
      <c r="MGC28" s="126"/>
      <c r="MGD28" s="126"/>
      <c r="MGE28" s="126"/>
      <c r="MGF28" s="126"/>
      <c r="MGG28" s="126"/>
      <c r="MGH28" s="126"/>
      <c r="MGI28" s="126"/>
      <c r="MGJ28" s="126"/>
      <c r="MGK28" s="126"/>
      <c r="MGL28" s="126"/>
      <c r="MGM28" s="126"/>
      <c r="MGN28" s="126"/>
      <c r="MGO28" s="126"/>
      <c r="MGP28" s="126"/>
      <c r="MGQ28" s="126"/>
      <c r="MGR28" s="126"/>
      <c r="MGS28" s="126"/>
      <c r="MGT28" s="126"/>
      <c r="MGU28" s="126"/>
      <c r="MGV28" s="126"/>
      <c r="MGW28" s="126"/>
      <c r="MGX28" s="126"/>
      <c r="MGY28" s="126"/>
      <c r="MGZ28" s="126"/>
      <c r="MHA28" s="126"/>
      <c r="MHB28" s="126"/>
      <c r="MHC28" s="126"/>
      <c r="MHD28" s="126"/>
      <c r="MHE28" s="126"/>
      <c r="MHF28" s="126"/>
      <c r="MHG28" s="126"/>
      <c r="MHH28" s="126"/>
      <c r="MHI28" s="126"/>
      <c r="MHJ28" s="126"/>
      <c r="MHK28" s="126"/>
      <c r="MHL28" s="126"/>
      <c r="MHM28" s="126"/>
      <c r="MHN28" s="126"/>
      <c r="MHO28" s="126"/>
      <c r="MHP28" s="126"/>
      <c r="MHQ28" s="126"/>
      <c r="MHR28" s="126"/>
      <c r="MHS28" s="126"/>
      <c r="MHT28" s="126"/>
      <c r="MHU28" s="126"/>
      <c r="MHV28" s="126"/>
      <c r="MHW28" s="126"/>
      <c r="MHX28" s="126"/>
      <c r="MHY28" s="126"/>
      <c r="MHZ28" s="126"/>
      <c r="MIA28" s="126"/>
      <c r="MIB28" s="126"/>
      <c r="MIC28" s="126"/>
      <c r="MID28" s="126"/>
      <c r="MIE28" s="126"/>
      <c r="MIF28" s="126"/>
      <c r="MIG28" s="126"/>
      <c r="MIH28" s="126"/>
      <c r="MII28" s="126"/>
      <c r="MIJ28" s="126"/>
      <c r="MIK28" s="126"/>
      <c r="MIL28" s="126"/>
      <c r="MIM28" s="126"/>
      <c r="MIN28" s="126"/>
      <c r="MIO28" s="126"/>
      <c r="MIP28" s="126"/>
      <c r="MIQ28" s="126"/>
      <c r="MIR28" s="126"/>
      <c r="MIS28" s="126"/>
      <c r="MIT28" s="126"/>
      <c r="MIU28" s="126"/>
      <c r="MIV28" s="126"/>
      <c r="MIW28" s="126"/>
      <c r="MIX28" s="126"/>
      <c r="MIY28" s="126"/>
      <c r="MIZ28" s="126"/>
      <c r="MJA28" s="126"/>
      <c r="MJB28" s="126"/>
      <c r="MJC28" s="126"/>
      <c r="MJD28" s="126"/>
      <c r="MJE28" s="126"/>
      <c r="MJF28" s="126"/>
      <c r="MJG28" s="126"/>
      <c r="MJH28" s="126"/>
      <c r="MJI28" s="126"/>
      <c r="MJJ28" s="126"/>
      <c r="MJK28" s="126"/>
      <c r="MJL28" s="126"/>
      <c r="MJM28" s="126"/>
      <c r="MJN28" s="126"/>
      <c r="MJO28" s="126"/>
      <c r="MJP28" s="126"/>
      <c r="MJQ28" s="126"/>
      <c r="MJR28" s="126"/>
      <c r="MJS28" s="126"/>
      <c r="MJT28" s="126"/>
      <c r="MJU28" s="126"/>
      <c r="MJV28" s="126"/>
      <c r="MJW28" s="126"/>
      <c r="MJX28" s="126"/>
      <c r="MJY28" s="126"/>
      <c r="MJZ28" s="126"/>
      <c r="MKA28" s="126"/>
      <c r="MKB28" s="126"/>
      <c r="MKC28" s="126"/>
      <c r="MKD28" s="126"/>
      <c r="MKE28" s="126"/>
      <c r="MKF28" s="126"/>
      <c r="MKG28" s="126"/>
      <c r="MKH28" s="126"/>
      <c r="MKI28" s="126"/>
      <c r="MKJ28" s="126"/>
      <c r="MKK28" s="126"/>
      <c r="MKL28" s="126"/>
      <c r="MKM28" s="126"/>
      <c r="MKN28" s="126"/>
      <c r="MKO28" s="126"/>
      <c r="MKP28" s="126"/>
      <c r="MKQ28" s="126"/>
      <c r="MKR28" s="126"/>
      <c r="MKS28" s="126"/>
      <c r="MKT28" s="126"/>
      <c r="MKU28" s="126"/>
      <c r="MKV28" s="126"/>
      <c r="MKW28" s="126"/>
      <c r="MKX28" s="126"/>
      <c r="MKY28" s="126"/>
      <c r="MKZ28" s="126"/>
      <c r="MLA28" s="126"/>
      <c r="MLB28" s="126"/>
      <c r="MLC28" s="126"/>
      <c r="MLD28" s="126"/>
      <c r="MLE28" s="126"/>
      <c r="MLF28" s="126"/>
      <c r="MLG28" s="126"/>
      <c r="MLH28" s="126"/>
      <c r="MLI28" s="126"/>
      <c r="MLJ28" s="126"/>
      <c r="MLK28" s="126"/>
      <c r="MLL28" s="126"/>
      <c r="MLM28" s="126"/>
      <c r="MLN28" s="126"/>
      <c r="MLO28" s="126"/>
      <c r="MLP28" s="126"/>
      <c r="MLQ28" s="126"/>
      <c r="MLR28" s="126"/>
      <c r="MLS28" s="126"/>
      <c r="MLT28" s="126"/>
      <c r="MLU28" s="126"/>
      <c r="MLV28" s="126"/>
      <c r="MLW28" s="126"/>
      <c r="MLX28" s="126"/>
      <c r="MLY28" s="126"/>
      <c r="MLZ28" s="126"/>
      <c r="MMA28" s="126"/>
      <c r="MMB28" s="126"/>
      <c r="MMC28" s="126"/>
      <c r="MMD28" s="126"/>
      <c r="MME28" s="126"/>
      <c r="MMF28" s="126"/>
      <c r="MMG28" s="126"/>
      <c r="MMH28" s="126"/>
      <c r="MMI28" s="126"/>
      <c r="MMJ28" s="126"/>
      <c r="MMK28" s="126"/>
      <c r="MML28" s="126"/>
      <c r="MMM28" s="126"/>
      <c r="MMN28" s="126"/>
      <c r="MMO28" s="126"/>
      <c r="MMP28" s="126"/>
      <c r="MMQ28" s="126"/>
      <c r="MMR28" s="126"/>
      <c r="MMS28" s="126"/>
      <c r="MMT28" s="126"/>
      <c r="MMU28" s="126"/>
      <c r="MMV28" s="126"/>
      <c r="MMW28" s="126"/>
      <c r="MMX28" s="126"/>
      <c r="MMY28" s="126"/>
      <c r="MMZ28" s="126"/>
      <c r="MNA28" s="126"/>
      <c r="MNB28" s="126"/>
      <c r="MNC28" s="126"/>
      <c r="MND28" s="126"/>
      <c r="MNE28" s="126"/>
      <c r="MNF28" s="126"/>
      <c r="MNG28" s="126"/>
      <c r="MNH28" s="126"/>
      <c r="MNI28" s="126"/>
      <c r="MNJ28" s="126"/>
      <c r="MNK28" s="126"/>
      <c r="MNL28" s="126"/>
      <c r="MNM28" s="126"/>
      <c r="MNN28" s="126"/>
      <c r="MNO28" s="126"/>
      <c r="MNP28" s="126"/>
      <c r="MNQ28" s="126"/>
      <c r="MNR28" s="126"/>
      <c r="MNS28" s="126"/>
      <c r="MNT28" s="126"/>
      <c r="MNU28" s="126"/>
      <c r="MNV28" s="126"/>
      <c r="MNW28" s="126"/>
      <c r="MNX28" s="126"/>
      <c r="MNY28" s="126"/>
      <c r="MNZ28" s="126"/>
      <c r="MOA28" s="126"/>
      <c r="MOB28" s="126"/>
      <c r="MOC28" s="126"/>
      <c r="MOD28" s="126"/>
      <c r="MOE28" s="126"/>
      <c r="MOF28" s="126"/>
      <c r="MOG28" s="126"/>
      <c r="MOH28" s="126"/>
      <c r="MOI28" s="126"/>
      <c r="MOJ28" s="126"/>
      <c r="MOK28" s="126"/>
      <c r="MOL28" s="126"/>
      <c r="MOM28" s="126"/>
      <c r="MON28" s="126"/>
      <c r="MOO28" s="126"/>
      <c r="MOP28" s="126"/>
      <c r="MOQ28" s="126"/>
      <c r="MOR28" s="126"/>
      <c r="MOS28" s="126"/>
      <c r="MOT28" s="126"/>
      <c r="MOU28" s="126"/>
      <c r="MOV28" s="126"/>
      <c r="MOW28" s="126"/>
      <c r="MOX28" s="126"/>
      <c r="MOY28" s="126"/>
      <c r="MOZ28" s="126"/>
      <c r="MPA28" s="126"/>
      <c r="MPB28" s="126"/>
      <c r="MPC28" s="126"/>
      <c r="MPD28" s="126"/>
      <c r="MPE28" s="126"/>
      <c r="MPF28" s="126"/>
      <c r="MPG28" s="126"/>
      <c r="MPH28" s="126"/>
      <c r="MPI28" s="126"/>
      <c r="MPJ28" s="126"/>
      <c r="MPK28" s="126"/>
      <c r="MPL28" s="126"/>
      <c r="MPM28" s="126"/>
      <c r="MPN28" s="126"/>
      <c r="MPO28" s="126"/>
      <c r="MPP28" s="126"/>
      <c r="MPQ28" s="126"/>
      <c r="MPR28" s="126"/>
      <c r="MPS28" s="126"/>
      <c r="MPT28" s="126"/>
      <c r="MPU28" s="126"/>
      <c r="MPV28" s="126"/>
      <c r="MPW28" s="126"/>
      <c r="MPX28" s="126"/>
      <c r="MPY28" s="126"/>
      <c r="MPZ28" s="126"/>
      <c r="MQA28" s="126"/>
      <c r="MQB28" s="126"/>
      <c r="MQC28" s="126"/>
      <c r="MQD28" s="126"/>
      <c r="MQE28" s="126"/>
      <c r="MQF28" s="126"/>
      <c r="MQG28" s="126"/>
      <c r="MQH28" s="126"/>
      <c r="MQI28" s="126"/>
      <c r="MQJ28" s="126"/>
      <c r="MQK28" s="126"/>
      <c r="MQL28" s="126"/>
      <c r="MQM28" s="126"/>
      <c r="MQN28" s="126"/>
      <c r="MQO28" s="126"/>
      <c r="MQP28" s="126"/>
      <c r="MQQ28" s="126"/>
      <c r="MQR28" s="126"/>
      <c r="MQS28" s="126"/>
      <c r="MQT28" s="126"/>
      <c r="MQU28" s="126"/>
      <c r="MQV28" s="126"/>
      <c r="MQW28" s="126"/>
      <c r="MQX28" s="126"/>
      <c r="MQY28" s="126"/>
      <c r="MQZ28" s="126"/>
      <c r="MRA28" s="126"/>
      <c r="MRB28" s="126"/>
      <c r="MRC28" s="126"/>
      <c r="MRD28" s="126"/>
      <c r="MRE28" s="126"/>
      <c r="MRF28" s="126"/>
      <c r="MRG28" s="126"/>
      <c r="MRH28" s="126"/>
      <c r="MRI28" s="126"/>
      <c r="MRJ28" s="126"/>
      <c r="MRK28" s="126"/>
      <c r="MRL28" s="126"/>
      <c r="MRM28" s="126"/>
      <c r="MRN28" s="126"/>
      <c r="MRO28" s="126"/>
      <c r="MRP28" s="126"/>
      <c r="MRQ28" s="126"/>
      <c r="MRR28" s="126"/>
      <c r="MRS28" s="126"/>
      <c r="MRT28" s="126"/>
      <c r="MRU28" s="126"/>
      <c r="MRV28" s="126"/>
      <c r="MRW28" s="126"/>
      <c r="MRX28" s="126"/>
      <c r="MRY28" s="126"/>
      <c r="MRZ28" s="126"/>
      <c r="MSA28" s="126"/>
      <c r="MSB28" s="126"/>
      <c r="MSC28" s="126"/>
      <c r="MSD28" s="126"/>
      <c r="MSE28" s="126"/>
      <c r="MSF28" s="126"/>
      <c r="MSG28" s="126"/>
      <c r="MSH28" s="126"/>
      <c r="MSI28" s="126"/>
      <c r="MSJ28" s="126"/>
      <c r="MSK28" s="126"/>
      <c r="MSL28" s="126"/>
      <c r="MSM28" s="126"/>
      <c r="MSN28" s="126"/>
      <c r="MSO28" s="126"/>
      <c r="MSP28" s="126"/>
      <c r="MSQ28" s="126"/>
      <c r="MSR28" s="126"/>
      <c r="MSS28" s="126"/>
      <c r="MST28" s="126"/>
      <c r="MSU28" s="126"/>
      <c r="MSV28" s="126"/>
      <c r="MSW28" s="126"/>
      <c r="MSX28" s="126"/>
      <c r="MSY28" s="126"/>
      <c r="MSZ28" s="126"/>
      <c r="MTA28" s="126"/>
      <c r="MTB28" s="126"/>
      <c r="MTC28" s="126"/>
      <c r="MTD28" s="126"/>
      <c r="MTE28" s="126"/>
      <c r="MTF28" s="126"/>
      <c r="MTG28" s="126"/>
      <c r="MTH28" s="126"/>
      <c r="MTI28" s="126"/>
      <c r="MTJ28" s="126"/>
      <c r="MTK28" s="126"/>
      <c r="MTL28" s="126"/>
      <c r="MTM28" s="126"/>
      <c r="MTN28" s="126"/>
      <c r="MTO28" s="126"/>
      <c r="MTP28" s="126"/>
      <c r="MTQ28" s="126"/>
      <c r="MTR28" s="126"/>
      <c r="MTS28" s="126"/>
      <c r="MTT28" s="126"/>
      <c r="MTU28" s="126"/>
      <c r="MTV28" s="126"/>
      <c r="MTW28" s="126"/>
      <c r="MTX28" s="126"/>
      <c r="MTY28" s="126"/>
      <c r="MTZ28" s="126"/>
      <c r="MUA28" s="126"/>
      <c r="MUB28" s="126"/>
      <c r="MUC28" s="126"/>
      <c r="MUD28" s="126"/>
      <c r="MUE28" s="126"/>
      <c r="MUF28" s="126"/>
      <c r="MUG28" s="126"/>
      <c r="MUH28" s="126"/>
      <c r="MUI28" s="126"/>
      <c r="MUJ28" s="126"/>
      <c r="MUK28" s="126"/>
      <c r="MUL28" s="126"/>
      <c r="MUM28" s="126"/>
      <c r="MUN28" s="126"/>
      <c r="MUO28" s="126"/>
      <c r="MUP28" s="126"/>
      <c r="MUQ28" s="126"/>
      <c r="MUR28" s="126"/>
      <c r="MUS28" s="126"/>
      <c r="MUT28" s="126"/>
      <c r="MUU28" s="126"/>
      <c r="MUV28" s="126"/>
      <c r="MUW28" s="126"/>
      <c r="MUX28" s="126"/>
      <c r="MUY28" s="126"/>
      <c r="MUZ28" s="126"/>
      <c r="MVA28" s="126"/>
      <c r="MVB28" s="126"/>
      <c r="MVC28" s="126"/>
      <c r="MVD28" s="126"/>
      <c r="MVE28" s="126"/>
      <c r="MVF28" s="126"/>
      <c r="MVG28" s="126"/>
      <c r="MVH28" s="126"/>
      <c r="MVI28" s="126"/>
      <c r="MVJ28" s="126"/>
      <c r="MVK28" s="126"/>
      <c r="MVL28" s="126"/>
      <c r="MVM28" s="126"/>
      <c r="MVN28" s="126"/>
      <c r="MVO28" s="126"/>
      <c r="MVP28" s="126"/>
      <c r="MVQ28" s="126"/>
      <c r="MVR28" s="126"/>
      <c r="MVS28" s="126"/>
      <c r="MVT28" s="126"/>
      <c r="MVU28" s="126"/>
      <c r="MVV28" s="126"/>
      <c r="MVW28" s="126"/>
      <c r="MVX28" s="126"/>
      <c r="MVY28" s="126"/>
      <c r="MVZ28" s="126"/>
      <c r="MWA28" s="126"/>
      <c r="MWB28" s="126"/>
      <c r="MWC28" s="126"/>
      <c r="MWD28" s="126"/>
      <c r="MWE28" s="126"/>
      <c r="MWF28" s="126"/>
      <c r="MWG28" s="126"/>
      <c r="MWH28" s="126"/>
      <c r="MWI28" s="126"/>
      <c r="MWJ28" s="126"/>
      <c r="MWK28" s="126"/>
      <c r="MWL28" s="126"/>
      <c r="MWM28" s="126"/>
      <c r="MWN28" s="126"/>
      <c r="MWO28" s="126"/>
      <c r="MWP28" s="126"/>
      <c r="MWQ28" s="126"/>
      <c r="MWR28" s="126"/>
      <c r="MWS28" s="126"/>
      <c r="MWT28" s="126"/>
      <c r="MWU28" s="126"/>
      <c r="MWV28" s="126"/>
      <c r="MWW28" s="126"/>
      <c r="MWX28" s="126"/>
      <c r="MWY28" s="126"/>
      <c r="MWZ28" s="126"/>
      <c r="MXA28" s="126"/>
      <c r="MXB28" s="126"/>
      <c r="MXC28" s="126"/>
      <c r="MXD28" s="126"/>
      <c r="MXE28" s="126"/>
      <c r="MXF28" s="126"/>
      <c r="MXG28" s="126"/>
      <c r="MXH28" s="126"/>
      <c r="MXI28" s="126"/>
      <c r="MXJ28" s="126"/>
      <c r="MXK28" s="126"/>
      <c r="MXL28" s="126"/>
      <c r="MXM28" s="126"/>
      <c r="MXN28" s="126"/>
      <c r="MXO28" s="126"/>
      <c r="MXP28" s="126"/>
      <c r="MXQ28" s="126"/>
      <c r="MXR28" s="126"/>
      <c r="MXS28" s="126"/>
      <c r="MXT28" s="126"/>
      <c r="MXU28" s="126"/>
      <c r="MXV28" s="126"/>
      <c r="MXW28" s="126"/>
      <c r="MXX28" s="126"/>
      <c r="MXY28" s="126"/>
      <c r="MXZ28" s="126"/>
      <c r="MYA28" s="126"/>
      <c r="MYB28" s="126"/>
      <c r="MYC28" s="126"/>
      <c r="MYD28" s="126"/>
      <c r="MYE28" s="126"/>
      <c r="MYF28" s="126"/>
      <c r="MYG28" s="126"/>
      <c r="MYH28" s="126"/>
      <c r="MYI28" s="126"/>
      <c r="MYJ28" s="126"/>
      <c r="MYK28" s="126"/>
      <c r="MYL28" s="126"/>
      <c r="MYM28" s="126"/>
      <c r="MYN28" s="126"/>
      <c r="MYO28" s="126"/>
      <c r="MYP28" s="126"/>
      <c r="MYQ28" s="126"/>
      <c r="MYR28" s="126"/>
      <c r="MYS28" s="126"/>
      <c r="MYT28" s="126"/>
      <c r="MYU28" s="126"/>
      <c r="MYV28" s="126"/>
      <c r="MYW28" s="126"/>
      <c r="MYX28" s="126"/>
      <c r="MYY28" s="126"/>
      <c r="MYZ28" s="126"/>
      <c r="MZA28" s="126"/>
      <c r="MZB28" s="126"/>
      <c r="MZC28" s="126"/>
      <c r="MZD28" s="126"/>
      <c r="MZE28" s="126"/>
      <c r="MZF28" s="126"/>
      <c r="MZG28" s="126"/>
      <c r="MZH28" s="126"/>
      <c r="MZI28" s="126"/>
      <c r="MZJ28" s="126"/>
      <c r="MZK28" s="126"/>
      <c r="MZL28" s="126"/>
      <c r="MZM28" s="126"/>
      <c r="MZN28" s="126"/>
      <c r="MZO28" s="126"/>
      <c r="MZP28" s="126"/>
      <c r="MZQ28" s="126"/>
      <c r="MZR28" s="126"/>
      <c r="MZS28" s="126"/>
      <c r="MZT28" s="126"/>
      <c r="MZU28" s="126"/>
      <c r="MZV28" s="126"/>
      <c r="MZW28" s="126"/>
      <c r="MZX28" s="126"/>
      <c r="MZY28" s="126"/>
      <c r="MZZ28" s="126"/>
      <c r="NAA28" s="126"/>
      <c r="NAB28" s="126"/>
      <c r="NAC28" s="126"/>
      <c r="NAD28" s="126"/>
      <c r="NAE28" s="126"/>
      <c r="NAF28" s="126"/>
      <c r="NAG28" s="126"/>
      <c r="NAH28" s="126"/>
      <c r="NAI28" s="126"/>
      <c r="NAJ28" s="126"/>
      <c r="NAK28" s="126"/>
      <c r="NAL28" s="126"/>
      <c r="NAM28" s="126"/>
      <c r="NAN28" s="126"/>
      <c r="NAO28" s="126"/>
      <c r="NAP28" s="126"/>
      <c r="NAQ28" s="126"/>
      <c r="NAR28" s="126"/>
      <c r="NAS28" s="126"/>
      <c r="NAT28" s="126"/>
      <c r="NAU28" s="126"/>
      <c r="NAV28" s="126"/>
      <c r="NAW28" s="126"/>
      <c r="NAX28" s="126"/>
      <c r="NAY28" s="126"/>
      <c r="NAZ28" s="126"/>
      <c r="NBA28" s="126"/>
      <c r="NBB28" s="126"/>
      <c r="NBC28" s="126"/>
      <c r="NBD28" s="126"/>
      <c r="NBE28" s="126"/>
      <c r="NBF28" s="126"/>
      <c r="NBG28" s="126"/>
      <c r="NBH28" s="126"/>
      <c r="NBI28" s="126"/>
      <c r="NBJ28" s="126"/>
      <c r="NBK28" s="126"/>
      <c r="NBL28" s="126"/>
      <c r="NBM28" s="126"/>
      <c r="NBN28" s="126"/>
      <c r="NBO28" s="126"/>
      <c r="NBP28" s="126"/>
      <c r="NBQ28" s="126"/>
      <c r="NBR28" s="126"/>
      <c r="NBS28" s="126"/>
      <c r="NBT28" s="126"/>
      <c r="NBU28" s="126"/>
      <c r="NBV28" s="126"/>
      <c r="NBW28" s="126"/>
      <c r="NBX28" s="126"/>
      <c r="NBY28" s="126"/>
      <c r="NBZ28" s="126"/>
      <c r="NCA28" s="126"/>
      <c r="NCB28" s="126"/>
      <c r="NCC28" s="126"/>
      <c r="NCD28" s="126"/>
      <c r="NCE28" s="126"/>
      <c r="NCF28" s="126"/>
      <c r="NCG28" s="126"/>
      <c r="NCH28" s="126"/>
      <c r="NCI28" s="126"/>
      <c r="NCJ28" s="126"/>
      <c r="NCK28" s="126"/>
      <c r="NCL28" s="126"/>
      <c r="NCM28" s="126"/>
      <c r="NCN28" s="126"/>
      <c r="NCO28" s="126"/>
      <c r="NCP28" s="126"/>
      <c r="NCQ28" s="126"/>
      <c r="NCR28" s="126"/>
      <c r="NCS28" s="126"/>
      <c r="NCT28" s="126"/>
      <c r="NCU28" s="126"/>
      <c r="NCV28" s="126"/>
      <c r="NCW28" s="126"/>
      <c r="NCX28" s="126"/>
      <c r="NCY28" s="126"/>
      <c r="NCZ28" s="126"/>
      <c r="NDA28" s="126"/>
      <c r="NDB28" s="126"/>
      <c r="NDC28" s="126"/>
      <c r="NDD28" s="126"/>
      <c r="NDE28" s="126"/>
      <c r="NDF28" s="126"/>
      <c r="NDG28" s="126"/>
      <c r="NDH28" s="126"/>
      <c r="NDI28" s="126"/>
      <c r="NDJ28" s="126"/>
      <c r="NDK28" s="126"/>
      <c r="NDL28" s="126"/>
      <c r="NDM28" s="126"/>
      <c r="NDN28" s="126"/>
      <c r="NDO28" s="126"/>
      <c r="NDP28" s="126"/>
      <c r="NDQ28" s="126"/>
      <c r="NDR28" s="126"/>
      <c r="NDS28" s="126"/>
      <c r="NDT28" s="126"/>
      <c r="NDU28" s="126"/>
      <c r="NDV28" s="126"/>
      <c r="NDW28" s="126"/>
      <c r="NDX28" s="126"/>
      <c r="NDY28" s="126"/>
      <c r="NDZ28" s="126"/>
      <c r="NEA28" s="126"/>
      <c r="NEB28" s="126"/>
      <c r="NEC28" s="126"/>
      <c r="NED28" s="126"/>
      <c r="NEE28" s="126"/>
      <c r="NEF28" s="126"/>
      <c r="NEG28" s="126"/>
      <c r="NEH28" s="126"/>
      <c r="NEI28" s="126"/>
      <c r="NEJ28" s="126"/>
      <c r="NEK28" s="126"/>
      <c r="NEL28" s="126"/>
      <c r="NEM28" s="126"/>
      <c r="NEN28" s="126"/>
      <c r="NEO28" s="126"/>
      <c r="NEP28" s="126"/>
      <c r="NEQ28" s="126"/>
      <c r="NER28" s="126"/>
      <c r="NES28" s="126"/>
      <c r="NET28" s="126"/>
      <c r="NEU28" s="126"/>
      <c r="NEV28" s="126"/>
      <c r="NEW28" s="126"/>
      <c r="NEX28" s="126"/>
      <c r="NEY28" s="126"/>
      <c r="NEZ28" s="126"/>
      <c r="NFA28" s="126"/>
      <c r="NFB28" s="126"/>
      <c r="NFC28" s="126"/>
      <c r="NFD28" s="126"/>
      <c r="NFE28" s="126"/>
      <c r="NFF28" s="126"/>
      <c r="NFG28" s="126"/>
      <c r="NFH28" s="126"/>
      <c r="NFI28" s="126"/>
      <c r="NFJ28" s="126"/>
      <c r="NFK28" s="126"/>
      <c r="NFL28" s="126"/>
      <c r="NFM28" s="126"/>
      <c r="NFN28" s="126"/>
      <c r="NFO28" s="126"/>
      <c r="NFP28" s="126"/>
      <c r="NFQ28" s="126"/>
      <c r="NFR28" s="126"/>
      <c r="NFS28" s="126"/>
      <c r="NFT28" s="126"/>
      <c r="NFU28" s="126"/>
      <c r="NFV28" s="126"/>
      <c r="NFW28" s="126"/>
      <c r="NFX28" s="126"/>
      <c r="NFY28" s="126"/>
      <c r="NFZ28" s="126"/>
      <c r="NGA28" s="126"/>
      <c r="NGB28" s="126"/>
      <c r="NGC28" s="126"/>
      <c r="NGD28" s="126"/>
      <c r="NGE28" s="126"/>
      <c r="NGF28" s="126"/>
      <c r="NGG28" s="126"/>
      <c r="NGH28" s="126"/>
      <c r="NGI28" s="126"/>
      <c r="NGJ28" s="126"/>
      <c r="NGK28" s="126"/>
      <c r="NGL28" s="126"/>
      <c r="NGM28" s="126"/>
      <c r="NGN28" s="126"/>
      <c r="NGO28" s="126"/>
      <c r="NGP28" s="126"/>
      <c r="NGQ28" s="126"/>
      <c r="NGR28" s="126"/>
      <c r="NGS28" s="126"/>
      <c r="NGT28" s="126"/>
      <c r="NGU28" s="126"/>
      <c r="NGV28" s="126"/>
      <c r="NGW28" s="126"/>
      <c r="NGX28" s="126"/>
      <c r="NGY28" s="126"/>
      <c r="NGZ28" s="126"/>
      <c r="NHA28" s="126"/>
      <c r="NHB28" s="126"/>
      <c r="NHC28" s="126"/>
      <c r="NHD28" s="126"/>
      <c r="NHE28" s="126"/>
      <c r="NHF28" s="126"/>
      <c r="NHG28" s="126"/>
      <c r="NHH28" s="126"/>
      <c r="NHI28" s="126"/>
      <c r="NHJ28" s="126"/>
      <c r="NHK28" s="126"/>
      <c r="NHL28" s="126"/>
      <c r="NHM28" s="126"/>
      <c r="NHN28" s="126"/>
      <c r="NHO28" s="126"/>
      <c r="NHP28" s="126"/>
      <c r="NHQ28" s="126"/>
      <c r="NHR28" s="126"/>
      <c r="NHS28" s="126"/>
      <c r="NHT28" s="126"/>
      <c r="NHU28" s="126"/>
      <c r="NHV28" s="126"/>
      <c r="NHW28" s="126"/>
      <c r="NHX28" s="126"/>
      <c r="NHY28" s="126"/>
      <c r="NHZ28" s="126"/>
      <c r="NIA28" s="126"/>
      <c r="NIB28" s="126"/>
      <c r="NIC28" s="126"/>
      <c r="NID28" s="126"/>
      <c r="NIE28" s="126"/>
      <c r="NIF28" s="126"/>
      <c r="NIG28" s="126"/>
      <c r="NIH28" s="126"/>
      <c r="NII28" s="126"/>
      <c r="NIJ28" s="126"/>
      <c r="NIK28" s="126"/>
      <c r="NIL28" s="126"/>
      <c r="NIM28" s="126"/>
      <c r="NIN28" s="126"/>
      <c r="NIO28" s="126"/>
      <c r="NIP28" s="126"/>
      <c r="NIQ28" s="126"/>
      <c r="NIR28" s="126"/>
      <c r="NIS28" s="126"/>
      <c r="NIT28" s="126"/>
      <c r="NIU28" s="126"/>
      <c r="NIV28" s="126"/>
      <c r="NIW28" s="126"/>
      <c r="NIX28" s="126"/>
      <c r="NIY28" s="126"/>
      <c r="NIZ28" s="126"/>
      <c r="NJA28" s="126"/>
      <c r="NJB28" s="126"/>
      <c r="NJC28" s="126"/>
      <c r="NJD28" s="126"/>
      <c r="NJE28" s="126"/>
      <c r="NJF28" s="126"/>
      <c r="NJG28" s="126"/>
      <c r="NJH28" s="126"/>
      <c r="NJI28" s="126"/>
      <c r="NJJ28" s="126"/>
      <c r="NJK28" s="126"/>
      <c r="NJL28" s="126"/>
      <c r="NJM28" s="126"/>
      <c r="NJN28" s="126"/>
      <c r="NJO28" s="126"/>
      <c r="NJP28" s="126"/>
      <c r="NJQ28" s="126"/>
      <c r="NJR28" s="126"/>
      <c r="NJS28" s="126"/>
      <c r="NJT28" s="126"/>
      <c r="NJU28" s="126"/>
      <c r="NJV28" s="126"/>
      <c r="NJW28" s="126"/>
      <c r="NJX28" s="126"/>
      <c r="NJY28" s="126"/>
      <c r="NJZ28" s="126"/>
      <c r="NKA28" s="126"/>
      <c r="NKB28" s="126"/>
      <c r="NKC28" s="126"/>
      <c r="NKD28" s="126"/>
      <c r="NKE28" s="126"/>
      <c r="NKF28" s="126"/>
      <c r="NKG28" s="126"/>
      <c r="NKH28" s="126"/>
      <c r="NKI28" s="126"/>
      <c r="NKJ28" s="126"/>
      <c r="NKK28" s="126"/>
      <c r="NKL28" s="126"/>
      <c r="NKM28" s="126"/>
      <c r="NKN28" s="126"/>
      <c r="NKO28" s="126"/>
      <c r="NKP28" s="126"/>
      <c r="NKQ28" s="126"/>
      <c r="NKR28" s="126"/>
      <c r="NKS28" s="126"/>
      <c r="NKT28" s="126"/>
      <c r="NKU28" s="126"/>
      <c r="NKV28" s="126"/>
      <c r="NKW28" s="126"/>
      <c r="NKX28" s="126"/>
      <c r="NKY28" s="126"/>
      <c r="NKZ28" s="126"/>
      <c r="NLA28" s="126"/>
      <c r="NLB28" s="126"/>
      <c r="NLC28" s="126"/>
      <c r="NLD28" s="126"/>
      <c r="NLE28" s="126"/>
      <c r="NLF28" s="126"/>
      <c r="NLG28" s="126"/>
      <c r="NLH28" s="126"/>
      <c r="NLI28" s="126"/>
      <c r="NLJ28" s="126"/>
      <c r="NLK28" s="126"/>
      <c r="NLL28" s="126"/>
      <c r="NLM28" s="126"/>
      <c r="NLN28" s="126"/>
      <c r="NLO28" s="126"/>
      <c r="NLP28" s="126"/>
      <c r="NLQ28" s="126"/>
      <c r="NLR28" s="126"/>
      <c r="NLS28" s="126"/>
      <c r="NLT28" s="126"/>
      <c r="NLU28" s="126"/>
      <c r="NLV28" s="126"/>
      <c r="NLW28" s="126"/>
      <c r="NLX28" s="126"/>
      <c r="NLY28" s="126"/>
      <c r="NLZ28" s="126"/>
      <c r="NMA28" s="126"/>
      <c r="NMB28" s="126"/>
      <c r="NMC28" s="126"/>
      <c r="NMD28" s="126"/>
      <c r="NME28" s="126"/>
      <c r="NMF28" s="126"/>
      <c r="NMG28" s="126"/>
      <c r="NMH28" s="126"/>
      <c r="NMI28" s="126"/>
      <c r="NMJ28" s="126"/>
      <c r="NMK28" s="126"/>
      <c r="NML28" s="126"/>
      <c r="NMM28" s="126"/>
      <c r="NMN28" s="126"/>
      <c r="NMO28" s="126"/>
      <c r="NMP28" s="126"/>
      <c r="NMQ28" s="126"/>
      <c r="NMR28" s="126"/>
      <c r="NMS28" s="126"/>
      <c r="NMT28" s="126"/>
      <c r="NMU28" s="126"/>
      <c r="NMV28" s="126"/>
      <c r="NMW28" s="126"/>
      <c r="NMX28" s="126"/>
      <c r="NMY28" s="126"/>
      <c r="NMZ28" s="126"/>
      <c r="NNA28" s="126"/>
      <c r="NNB28" s="126"/>
      <c r="NNC28" s="126"/>
      <c r="NND28" s="126"/>
      <c r="NNE28" s="126"/>
      <c r="NNF28" s="126"/>
      <c r="NNG28" s="126"/>
      <c r="NNH28" s="126"/>
      <c r="NNI28" s="126"/>
      <c r="NNJ28" s="126"/>
      <c r="NNK28" s="126"/>
      <c r="NNL28" s="126"/>
      <c r="NNM28" s="126"/>
      <c r="NNN28" s="126"/>
      <c r="NNO28" s="126"/>
      <c r="NNP28" s="126"/>
      <c r="NNQ28" s="126"/>
      <c r="NNR28" s="126"/>
      <c r="NNS28" s="126"/>
      <c r="NNT28" s="126"/>
      <c r="NNU28" s="126"/>
      <c r="NNV28" s="126"/>
      <c r="NNW28" s="126"/>
      <c r="NNX28" s="126"/>
      <c r="NNY28" s="126"/>
      <c r="NNZ28" s="126"/>
      <c r="NOA28" s="126"/>
      <c r="NOB28" s="126"/>
      <c r="NOC28" s="126"/>
      <c r="NOD28" s="126"/>
      <c r="NOE28" s="126"/>
      <c r="NOF28" s="126"/>
      <c r="NOG28" s="126"/>
      <c r="NOH28" s="126"/>
      <c r="NOI28" s="126"/>
      <c r="NOJ28" s="126"/>
      <c r="NOK28" s="126"/>
      <c r="NOL28" s="126"/>
      <c r="NOM28" s="126"/>
      <c r="NON28" s="126"/>
      <c r="NOO28" s="126"/>
      <c r="NOP28" s="126"/>
      <c r="NOQ28" s="126"/>
      <c r="NOR28" s="126"/>
      <c r="NOS28" s="126"/>
      <c r="NOT28" s="126"/>
      <c r="NOU28" s="126"/>
      <c r="NOV28" s="126"/>
      <c r="NOW28" s="126"/>
      <c r="NOX28" s="126"/>
      <c r="NOY28" s="126"/>
      <c r="NOZ28" s="126"/>
      <c r="NPA28" s="126"/>
      <c r="NPB28" s="126"/>
      <c r="NPC28" s="126"/>
      <c r="NPD28" s="126"/>
      <c r="NPE28" s="126"/>
      <c r="NPF28" s="126"/>
      <c r="NPG28" s="126"/>
      <c r="NPH28" s="126"/>
      <c r="NPI28" s="126"/>
      <c r="NPJ28" s="126"/>
      <c r="NPK28" s="126"/>
      <c r="NPL28" s="126"/>
      <c r="NPM28" s="126"/>
      <c r="NPN28" s="126"/>
      <c r="NPO28" s="126"/>
      <c r="NPP28" s="126"/>
      <c r="NPQ28" s="126"/>
      <c r="NPR28" s="126"/>
      <c r="NPS28" s="126"/>
      <c r="NPT28" s="126"/>
      <c r="NPU28" s="126"/>
      <c r="NPV28" s="126"/>
      <c r="NPW28" s="126"/>
      <c r="NPX28" s="126"/>
      <c r="NPY28" s="126"/>
      <c r="NPZ28" s="126"/>
      <c r="NQA28" s="126"/>
      <c r="NQB28" s="126"/>
      <c r="NQC28" s="126"/>
      <c r="NQD28" s="126"/>
      <c r="NQE28" s="126"/>
      <c r="NQF28" s="126"/>
      <c r="NQG28" s="126"/>
      <c r="NQH28" s="126"/>
      <c r="NQI28" s="126"/>
      <c r="NQJ28" s="126"/>
      <c r="NQK28" s="126"/>
      <c r="NQL28" s="126"/>
      <c r="NQM28" s="126"/>
      <c r="NQN28" s="126"/>
      <c r="NQO28" s="126"/>
      <c r="NQP28" s="126"/>
      <c r="NQQ28" s="126"/>
      <c r="NQR28" s="126"/>
      <c r="NQS28" s="126"/>
      <c r="NQT28" s="126"/>
      <c r="NQU28" s="126"/>
      <c r="NQV28" s="126"/>
      <c r="NQW28" s="126"/>
      <c r="NQX28" s="126"/>
      <c r="NQY28" s="126"/>
      <c r="NQZ28" s="126"/>
      <c r="NRA28" s="126"/>
      <c r="NRB28" s="126"/>
      <c r="NRC28" s="126"/>
      <c r="NRD28" s="126"/>
      <c r="NRE28" s="126"/>
      <c r="NRF28" s="126"/>
      <c r="NRG28" s="126"/>
      <c r="NRH28" s="126"/>
      <c r="NRI28" s="126"/>
      <c r="NRJ28" s="126"/>
      <c r="NRK28" s="126"/>
      <c r="NRL28" s="126"/>
      <c r="NRM28" s="126"/>
      <c r="NRN28" s="126"/>
      <c r="NRO28" s="126"/>
      <c r="NRP28" s="126"/>
      <c r="NRQ28" s="126"/>
      <c r="NRR28" s="126"/>
      <c r="NRS28" s="126"/>
      <c r="NRT28" s="126"/>
      <c r="NRU28" s="126"/>
      <c r="NRV28" s="126"/>
      <c r="NRW28" s="126"/>
      <c r="NRX28" s="126"/>
      <c r="NRY28" s="126"/>
      <c r="NRZ28" s="126"/>
      <c r="NSA28" s="126"/>
      <c r="NSB28" s="126"/>
      <c r="NSC28" s="126"/>
      <c r="NSD28" s="126"/>
      <c r="NSE28" s="126"/>
      <c r="NSF28" s="126"/>
      <c r="NSG28" s="126"/>
      <c r="NSH28" s="126"/>
      <c r="NSI28" s="126"/>
      <c r="NSJ28" s="126"/>
      <c r="NSK28" s="126"/>
      <c r="NSL28" s="126"/>
      <c r="NSM28" s="126"/>
      <c r="NSN28" s="126"/>
      <c r="NSO28" s="126"/>
      <c r="NSP28" s="126"/>
      <c r="NSQ28" s="126"/>
      <c r="NSR28" s="126"/>
      <c r="NSS28" s="126"/>
      <c r="NST28" s="126"/>
      <c r="NSU28" s="126"/>
      <c r="NSV28" s="126"/>
      <c r="NSW28" s="126"/>
      <c r="NSX28" s="126"/>
      <c r="NSY28" s="126"/>
      <c r="NSZ28" s="126"/>
      <c r="NTA28" s="126"/>
      <c r="NTB28" s="126"/>
      <c r="NTC28" s="126"/>
      <c r="NTD28" s="126"/>
      <c r="NTE28" s="126"/>
      <c r="NTF28" s="126"/>
      <c r="NTG28" s="126"/>
      <c r="NTH28" s="126"/>
      <c r="NTI28" s="126"/>
      <c r="NTJ28" s="126"/>
      <c r="NTK28" s="126"/>
      <c r="NTL28" s="126"/>
      <c r="NTM28" s="126"/>
      <c r="NTN28" s="126"/>
      <c r="NTO28" s="126"/>
      <c r="NTP28" s="126"/>
      <c r="NTQ28" s="126"/>
      <c r="NTR28" s="126"/>
      <c r="NTS28" s="126"/>
      <c r="NTT28" s="126"/>
      <c r="NTU28" s="126"/>
      <c r="NTV28" s="126"/>
      <c r="NTW28" s="126"/>
      <c r="NTX28" s="126"/>
      <c r="NTY28" s="126"/>
      <c r="NTZ28" s="126"/>
      <c r="NUA28" s="126"/>
      <c r="NUB28" s="126"/>
      <c r="NUC28" s="126"/>
      <c r="NUD28" s="126"/>
      <c r="NUE28" s="126"/>
      <c r="NUF28" s="126"/>
      <c r="NUG28" s="126"/>
      <c r="NUH28" s="126"/>
      <c r="NUI28" s="126"/>
      <c r="NUJ28" s="126"/>
      <c r="NUK28" s="126"/>
      <c r="NUL28" s="126"/>
      <c r="NUM28" s="126"/>
      <c r="NUN28" s="126"/>
      <c r="NUO28" s="126"/>
      <c r="NUP28" s="126"/>
      <c r="NUQ28" s="126"/>
      <c r="NUR28" s="126"/>
      <c r="NUS28" s="126"/>
      <c r="NUT28" s="126"/>
      <c r="NUU28" s="126"/>
      <c r="NUV28" s="126"/>
      <c r="NUW28" s="126"/>
      <c r="NUX28" s="126"/>
      <c r="NUY28" s="126"/>
      <c r="NUZ28" s="126"/>
      <c r="NVA28" s="126"/>
      <c r="NVB28" s="126"/>
      <c r="NVC28" s="126"/>
      <c r="NVD28" s="126"/>
      <c r="NVE28" s="126"/>
      <c r="NVF28" s="126"/>
      <c r="NVG28" s="126"/>
      <c r="NVH28" s="126"/>
      <c r="NVI28" s="126"/>
      <c r="NVJ28" s="126"/>
      <c r="NVK28" s="126"/>
      <c r="NVL28" s="126"/>
      <c r="NVM28" s="126"/>
      <c r="NVN28" s="126"/>
      <c r="NVO28" s="126"/>
      <c r="NVP28" s="126"/>
      <c r="NVQ28" s="126"/>
      <c r="NVR28" s="126"/>
      <c r="NVS28" s="126"/>
      <c r="NVT28" s="126"/>
      <c r="NVU28" s="126"/>
      <c r="NVV28" s="126"/>
      <c r="NVW28" s="126"/>
      <c r="NVX28" s="126"/>
      <c r="NVY28" s="126"/>
      <c r="NVZ28" s="126"/>
      <c r="NWA28" s="126"/>
      <c r="NWB28" s="126"/>
      <c r="NWC28" s="126"/>
      <c r="NWD28" s="126"/>
      <c r="NWE28" s="126"/>
      <c r="NWF28" s="126"/>
      <c r="NWG28" s="126"/>
      <c r="NWH28" s="126"/>
      <c r="NWI28" s="126"/>
      <c r="NWJ28" s="126"/>
      <c r="NWK28" s="126"/>
      <c r="NWL28" s="126"/>
      <c r="NWM28" s="126"/>
      <c r="NWN28" s="126"/>
      <c r="NWO28" s="126"/>
      <c r="NWP28" s="126"/>
      <c r="NWQ28" s="126"/>
      <c r="NWR28" s="126"/>
      <c r="NWS28" s="126"/>
      <c r="NWT28" s="126"/>
      <c r="NWU28" s="126"/>
      <c r="NWV28" s="126"/>
      <c r="NWW28" s="126"/>
      <c r="NWX28" s="126"/>
      <c r="NWY28" s="126"/>
      <c r="NWZ28" s="126"/>
      <c r="NXA28" s="126"/>
      <c r="NXB28" s="126"/>
      <c r="NXC28" s="126"/>
      <c r="NXD28" s="126"/>
      <c r="NXE28" s="126"/>
      <c r="NXF28" s="126"/>
      <c r="NXG28" s="126"/>
      <c r="NXH28" s="126"/>
      <c r="NXI28" s="126"/>
      <c r="NXJ28" s="126"/>
      <c r="NXK28" s="126"/>
      <c r="NXL28" s="126"/>
      <c r="NXM28" s="126"/>
      <c r="NXN28" s="126"/>
      <c r="NXO28" s="126"/>
      <c r="NXP28" s="126"/>
      <c r="NXQ28" s="126"/>
      <c r="NXR28" s="126"/>
      <c r="NXS28" s="126"/>
      <c r="NXT28" s="126"/>
      <c r="NXU28" s="126"/>
      <c r="NXV28" s="126"/>
      <c r="NXW28" s="126"/>
      <c r="NXX28" s="126"/>
      <c r="NXY28" s="126"/>
      <c r="NXZ28" s="126"/>
      <c r="NYA28" s="126"/>
      <c r="NYB28" s="126"/>
      <c r="NYC28" s="126"/>
      <c r="NYD28" s="126"/>
      <c r="NYE28" s="126"/>
      <c r="NYF28" s="126"/>
      <c r="NYG28" s="126"/>
      <c r="NYH28" s="126"/>
      <c r="NYI28" s="126"/>
      <c r="NYJ28" s="126"/>
      <c r="NYK28" s="126"/>
      <c r="NYL28" s="126"/>
      <c r="NYM28" s="126"/>
      <c r="NYN28" s="126"/>
      <c r="NYO28" s="126"/>
      <c r="NYP28" s="126"/>
      <c r="NYQ28" s="126"/>
      <c r="NYR28" s="126"/>
      <c r="NYS28" s="126"/>
      <c r="NYT28" s="126"/>
      <c r="NYU28" s="126"/>
      <c r="NYV28" s="126"/>
      <c r="NYW28" s="126"/>
      <c r="NYX28" s="126"/>
      <c r="NYY28" s="126"/>
      <c r="NYZ28" s="126"/>
      <c r="NZA28" s="126"/>
      <c r="NZB28" s="126"/>
      <c r="NZC28" s="126"/>
      <c r="NZD28" s="126"/>
      <c r="NZE28" s="126"/>
      <c r="NZF28" s="126"/>
      <c r="NZG28" s="126"/>
      <c r="NZH28" s="126"/>
      <c r="NZI28" s="126"/>
      <c r="NZJ28" s="126"/>
      <c r="NZK28" s="126"/>
      <c r="NZL28" s="126"/>
      <c r="NZM28" s="126"/>
      <c r="NZN28" s="126"/>
      <c r="NZO28" s="126"/>
      <c r="NZP28" s="126"/>
      <c r="NZQ28" s="126"/>
      <c r="NZR28" s="126"/>
      <c r="NZS28" s="126"/>
      <c r="NZT28" s="126"/>
      <c r="NZU28" s="126"/>
      <c r="NZV28" s="126"/>
      <c r="NZW28" s="126"/>
      <c r="NZX28" s="126"/>
      <c r="NZY28" s="126"/>
      <c r="NZZ28" s="126"/>
      <c r="OAA28" s="126"/>
      <c r="OAB28" s="126"/>
      <c r="OAC28" s="126"/>
      <c r="OAD28" s="126"/>
      <c r="OAE28" s="126"/>
      <c r="OAF28" s="126"/>
      <c r="OAG28" s="126"/>
      <c r="OAH28" s="126"/>
      <c r="OAI28" s="126"/>
      <c r="OAJ28" s="126"/>
      <c r="OAK28" s="126"/>
      <c r="OAL28" s="126"/>
      <c r="OAM28" s="126"/>
      <c r="OAN28" s="126"/>
      <c r="OAO28" s="126"/>
      <c r="OAP28" s="126"/>
      <c r="OAQ28" s="126"/>
      <c r="OAR28" s="126"/>
      <c r="OAS28" s="126"/>
      <c r="OAT28" s="126"/>
      <c r="OAU28" s="126"/>
      <c r="OAV28" s="126"/>
      <c r="OAW28" s="126"/>
      <c r="OAX28" s="126"/>
      <c r="OAY28" s="126"/>
      <c r="OAZ28" s="126"/>
      <c r="OBA28" s="126"/>
      <c r="OBB28" s="126"/>
      <c r="OBC28" s="126"/>
      <c r="OBD28" s="126"/>
      <c r="OBE28" s="126"/>
      <c r="OBF28" s="126"/>
      <c r="OBG28" s="126"/>
      <c r="OBH28" s="126"/>
      <c r="OBI28" s="126"/>
      <c r="OBJ28" s="126"/>
      <c r="OBK28" s="126"/>
      <c r="OBL28" s="126"/>
      <c r="OBM28" s="126"/>
      <c r="OBN28" s="126"/>
      <c r="OBO28" s="126"/>
      <c r="OBP28" s="126"/>
      <c r="OBQ28" s="126"/>
      <c r="OBR28" s="126"/>
      <c r="OBS28" s="126"/>
      <c r="OBT28" s="126"/>
      <c r="OBU28" s="126"/>
      <c r="OBV28" s="126"/>
      <c r="OBW28" s="126"/>
      <c r="OBX28" s="126"/>
      <c r="OBY28" s="126"/>
      <c r="OBZ28" s="126"/>
      <c r="OCA28" s="126"/>
      <c r="OCB28" s="126"/>
      <c r="OCC28" s="126"/>
      <c r="OCD28" s="126"/>
      <c r="OCE28" s="126"/>
      <c r="OCF28" s="126"/>
      <c r="OCG28" s="126"/>
      <c r="OCH28" s="126"/>
      <c r="OCI28" s="126"/>
      <c r="OCJ28" s="126"/>
      <c r="OCK28" s="126"/>
      <c r="OCL28" s="126"/>
      <c r="OCM28" s="126"/>
      <c r="OCN28" s="126"/>
      <c r="OCO28" s="126"/>
      <c r="OCP28" s="126"/>
      <c r="OCQ28" s="126"/>
      <c r="OCR28" s="126"/>
      <c r="OCS28" s="126"/>
      <c r="OCT28" s="126"/>
      <c r="OCU28" s="126"/>
      <c r="OCV28" s="126"/>
      <c r="OCW28" s="126"/>
      <c r="OCX28" s="126"/>
      <c r="OCY28" s="126"/>
      <c r="OCZ28" s="126"/>
      <c r="ODA28" s="126"/>
      <c r="ODB28" s="126"/>
      <c r="ODC28" s="126"/>
      <c r="ODD28" s="126"/>
      <c r="ODE28" s="126"/>
      <c r="ODF28" s="126"/>
      <c r="ODG28" s="126"/>
      <c r="ODH28" s="126"/>
      <c r="ODI28" s="126"/>
      <c r="ODJ28" s="126"/>
      <c r="ODK28" s="126"/>
      <c r="ODL28" s="126"/>
      <c r="ODM28" s="126"/>
      <c r="ODN28" s="126"/>
      <c r="ODO28" s="126"/>
      <c r="ODP28" s="126"/>
      <c r="ODQ28" s="126"/>
      <c r="ODR28" s="126"/>
      <c r="ODS28" s="126"/>
      <c r="ODT28" s="126"/>
      <c r="ODU28" s="126"/>
      <c r="ODV28" s="126"/>
      <c r="ODW28" s="126"/>
      <c r="ODX28" s="126"/>
      <c r="ODY28" s="126"/>
      <c r="ODZ28" s="126"/>
      <c r="OEA28" s="126"/>
      <c r="OEB28" s="126"/>
      <c r="OEC28" s="126"/>
      <c r="OED28" s="126"/>
      <c r="OEE28" s="126"/>
      <c r="OEF28" s="126"/>
      <c r="OEG28" s="126"/>
      <c r="OEH28" s="126"/>
      <c r="OEI28" s="126"/>
      <c r="OEJ28" s="126"/>
      <c r="OEK28" s="126"/>
      <c r="OEL28" s="126"/>
      <c r="OEM28" s="126"/>
      <c r="OEN28" s="126"/>
      <c r="OEO28" s="126"/>
      <c r="OEP28" s="126"/>
      <c r="OEQ28" s="126"/>
      <c r="OER28" s="126"/>
      <c r="OES28" s="126"/>
      <c r="OET28" s="126"/>
      <c r="OEU28" s="126"/>
      <c r="OEV28" s="126"/>
      <c r="OEW28" s="126"/>
      <c r="OEX28" s="126"/>
      <c r="OEY28" s="126"/>
      <c r="OEZ28" s="126"/>
      <c r="OFA28" s="126"/>
      <c r="OFB28" s="126"/>
      <c r="OFC28" s="126"/>
      <c r="OFD28" s="126"/>
      <c r="OFE28" s="126"/>
      <c r="OFF28" s="126"/>
      <c r="OFG28" s="126"/>
      <c r="OFH28" s="126"/>
      <c r="OFI28" s="126"/>
      <c r="OFJ28" s="126"/>
      <c r="OFK28" s="126"/>
      <c r="OFL28" s="126"/>
      <c r="OFM28" s="126"/>
      <c r="OFN28" s="126"/>
      <c r="OFO28" s="126"/>
      <c r="OFP28" s="126"/>
      <c r="OFQ28" s="126"/>
      <c r="OFR28" s="126"/>
      <c r="OFS28" s="126"/>
      <c r="OFT28" s="126"/>
      <c r="OFU28" s="126"/>
      <c r="OFV28" s="126"/>
      <c r="OFW28" s="126"/>
      <c r="OFX28" s="126"/>
      <c r="OFY28" s="126"/>
      <c r="OFZ28" s="126"/>
      <c r="OGA28" s="126"/>
      <c r="OGB28" s="126"/>
      <c r="OGC28" s="126"/>
      <c r="OGD28" s="126"/>
      <c r="OGE28" s="126"/>
      <c r="OGF28" s="126"/>
      <c r="OGG28" s="126"/>
      <c r="OGH28" s="126"/>
      <c r="OGI28" s="126"/>
      <c r="OGJ28" s="126"/>
      <c r="OGK28" s="126"/>
      <c r="OGL28" s="126"/>
      <c r="OGM28" s="126"/>
      <c r="OGN28" s="126"/>
      <c r="OGO28" s="126"/>
      <c r="OGP28" s="126"/>
      <c r="OGQ28" s="126"/>
      <c r="OGR28" s="126"/>
      <c r="OGS28" s="126"/>
      <c r="OGT28" s="126"/>
      <c r="OGU28" s="126"/>
      <c r="OGV28" s="126"/>
      <c r="OGW28" s="126"/>
      <c r="OGX28" s="126"/>
      <c r="OGY28" s="126"/>
      <c r="OGZ28" s="126"/>
      <c r="OHA28" s="126"/>
      <c r="OHB28" s="126"/>
      <c r="OHC28" s="126"/>
      <c r="OHD28" s="126"/>
      <c r="OHE28" s="126"/>
      <c r="OHF28" s="126"/>
      <c r="OHG28" s="126"/>
      <c r="OHH28" s="126"/>
      <c r="OHI28" s="126"/>
      <c r="OHJ28" s="126"/>
      <c r="OHK28" s="126"/>
      <c r="OHL28" s="126"/>
      <c r="OHM28" s="126"/>
      <c r="OHN28" s="126"/>
      <c r="OHO28" s="126"/>
      <c r="OHP28" s="126"/>
      <c r="OHQ28" s="126"/>
      <c r="OHR28" s="126"/>
      <c r="OHS28" s="126"/>
      <c r="OHT28" s="126"/>
      <c r="OHU28" s="126"/>
      <c r="OHV28" s="126"/>
      <c r="OHW28" s="126"/>
      <c r="OHX28" s="126"/>
      <c r="OHY28" s="126"/>
      <c r="OHZ28" s="126"/>
      <c r="OIA28" s="126"/>
      <c r="OIB28" s="126"/>
      <c r="OIC28" s="126"/>
      <c r="OID28" s="126"/>
      <c r="OIE28" s="126"/>
      <c r="OIF28" s="126"/>
      <c r="OIG28" s="126"/>
      <c r="OIH28" s="126"/>
      <c r="OII28" s="126"/>
      <c r="OIJ28" s="126"/>
      <c r="OIK28" s="126"/>
      <c r="OIL28" s="126"/>
      <c r="OIM28" s="126"/>
      <c r="OIN28" s="126"/>
      <c r="OIO28" s="126"/>
      <c r="OIP28" s="126"/>
      <c r="OIQ28" s="126"/>
      <c r="OIR28" s="126"/>
      <c r="OIS28" s="126"/>
      <c r="OIT28" s="126"/>
      <c r="OIU28" s="126"/>
      <c r="OIV28" s="126"/>
      <c r="OIW28" s="126"/>
      <c r="OIX28" s="126"/>
      <c r="OIY28" s="126"/>
      <c r="OIZ28" s="126"/>
      <c r="OJA28" s="126"/>
      <c r="OJB28" s="126"/>
      <c r="OJC28" s="126"/>
      <c r="OJD28" s="126"/>
      <c r="OJE28" s="126"/>
      <c r="OJF28" s="126"/>
      <c r="OJG28" s="126"/>
      <c r="OJH28" s="126"/>
      <c r="OJI28" s="126"/>
      <c r="OJJ28" s="126"/>
      <c r="OJK28" s="126"/>
      <c r="OJL28" s="126"/>
      <c r="OJM28" s="126"/>
      <c r="OJN28" s="126"/>
      <c r="OJO28" s="126"/>
      <c r="OJP28" s="126"/>
      <c r="OJQ28" s="126"/>
      <c r="OJR28" s="126"/>
      <c r="OJS28" s="126"/>
      <c r="OJT28" s="126"/>
      <c r="OJU28" s="126"/>
      <c r="OJV28" s="126"/>
      <c r="OJW28" s="126"/>
      <c r="OJX28" s="126"/>
      <c r="OJY28" s="126"/>
      <c r="OJZ28" s="126"/>
      <c r="OKA28" s="126"/>
      <c r="OKB28" s="126"/>
      <c r="OKC28" s="126"/>
      <c r="OKD28" s="126"/>
      <c r="OKE28" s="126"/>
      <c r="OKF28" s="126"/>
      <c r="OKG28" s="126"/>
      <c r="OKH28" s="126"/>
      <c r="OKI28" s="126"/>
      <c r="OKJ28" s="126"/>
      <c r="OKK28" s="126"/>
      <c r="OKL28" s="126"/>
      <c r="OKM28" s="126"/>
      <c r="OKN28" s="126"/>
      <c r="OKO28" s="126"/>
      <c r="OKP28" s="126"/>
      <c r="OKQ28" s="126"/>
      <c r="OKR28" s="126"/>
      <c r="OKS28" s="126"/>
      <c r="OKT28" s="126"/>
      <c r="OKU28" s="126"/>
      <c r="OKV28" s="126"/>
      <c r="OKW28" s="126"/>
      <c r="OKX28" s="126"/>
      <c r="OKY28" s="126"/>
      <c r="OKZ28" s="126"/>
      <c r="OLA28" s="126"/>
      <c r="OLB28" s="126"/>
      <c r="OLC28" s="126"/>
      <c r="OLD28" s="126"/>
      <c r="OLE28" s="126"/>
      <c r="OLF28" s="126"/>
      <c r="OLG28" s="126"/>
      <c r="OLH28" s="126"/>
      <c r="OLI28" s="126"/>
      <c r="OLJ28" s="126"/>
      <c r="OLK28" s="126"/>
      <c r="OLL28" s="126"/>
      <c r="OLM28" s="126"/>
      <c r="OLN28" s="126"/>
      <c r="OLO28" s="126"/>
      <c r="OLP28" s="126"/>
      <c r="OLQ28" s="126"/>
      <c r="OLR28" s="126"/>
      <c r="OLS28" s="126"/>
      <c r="OLT28" s="126"/>
      <c r="OLU28" s="126"/>
      <c r="OLV28" s="126"/>
      <c r="OLW28" s="126"/>
      <c r="OLX28" s="126"/>
      <c r="OLY28" s="126"/>
      <c r="OLZ28" s="126"/>
      <c r="OMA28" s="126"/>
      <c r="OMB28" s="126"/>
      <c r="OMC28" s="126"/>
      <c r="OMD28" s="126"/>
      <c r="OME28" s="126"/>
      <c r="OMF28" s="126"/>
      <c r="OMG28" s="126"/>
      <c r="OMH28" s="126"/>
      <c r="OMI28" s="126"/>
      <c r="OMJ28" s="126"/>
      <c r="OMK28" s="126"/>
      <c r="OML28" s="126"/>
      <c r="OMM28" s="126"/>
      <c r="OMN28" s="126"/>
      <c r="OMO28" s="126"/>
      <c r="OMP28" s="126"/>
      <c r="OMQ28" s="126"/>
      <c r="OMR28" s="126"/>
      <c r="OMS28" s="126"/>
      <c r="OMT28" s="126"/>
      <c r="OMU28" s="126"/>
      <c r="OMV28" s="126"/>
      <c r="OMW28" s="126"/>
      <c r="OMX28" s="126"/>
      <c r="OMY28" s="126"/>
      <c r="OMZ28" s="126"/>
      <c r="ONA28" s="126"/>
      <c r="ONB28" s="126"/>
      <c r="ONC28" s="126"/>
      <c r="OND28" s="126"/>
      <c r="ONE28" s="126"/>
      <c r="ONF28" s="126"/>
      <c r="ONG28" s="126"/>
      <c r="ONH28" s="126"/>
      <c r="ONI28" s="126"/>
      <c r="ONJ28" s="126"/>
      <c r="ONK28" s="126"/>
      <c r="ONL28" s="126"/>
      <c r="ONM28" s="126"/>
      <c r="ONN28" s="126"/>
      <c r="ONO28" s="126"/>
      <c r="ONP28" s="126"/>
      <c r="ONQ28" s="126"/>
      <c r="ONR28" s="126"/>
      <c r="ONS28" s="126"/>
      <c r="ONT28" s="126"/>
      <c r="ONU28" s="126"/>
      <c r="ONV28" s="126"/>
      <c r="ONW28" s="126"/>
      <c r="ONX28" s="126"/>
      <c r="ONY28" s="126"/>
      <c r="ONZ28" s="126"/>
      <c r="OOA28" s="126"/>
      <c r="OOB28" s="126"/>
      <c r="OOC28" s="126"/>
      <c r="OOD28" s="126"/>
      <c r="OOE28" s="126"/>
      <c r="OOF28" s="126"/>
      <c r="OOG28" s="126"/>
      <c r="OOH28" s="126"/>
      <c r="OOI28" s="126"/>
      <c r="OOJ28" s="126"/>
      <c r="OOK28" s="126"/>
      <c r="OOL28" s="126"/>
      <c r="OOM28" s="126"/>
      <c r="OON28" s="126"/>
      <c r="OOO28" s="126"/>
      <c r="OOP28" s="126"/>
      <c r="OOQ28" s="126"/>
      <c r="OOR28" s="126"/>
      <c r="OOS28" s="126"/>
      <c r="OOT28" s="126"/>
      <c r="OOU28" s="126"/>
      <c r="OOV28" s="126"/>
      <c r="OOW28" s="126"/>
      <c r="OOX28" s="126"/>
      <c r="OOY28" s="126"/>
      <c r="OOZ28" s="126"/>
      <c r="OPA28" s="126"/>
      <c r="OPB28" s="126"/>
      <c r="OPC28" s="126"/>
      <c r="OPD28" s="126"/>
      <c r="OPE28" s="126"/>
      <c r="OPF28" s="126"/>
      <c r="OPG28" s="126"/>
      <c r="OPH28" s="126"/>
      <c r="OPI28" s="126"/>
      <c r="OPJ28" s="126"/>
      <c r="OPK28" s="126"/>
      <c r="OPL28" s="126"/>
      <c r="OPM28" s="126"/>
      <c r="OPN28" s="126"/>
      <c r="OPO28" s="126"/>
      <c r="OPP28" s="126"/>
      <c r="OPQ28" s="126"/>
      <c r="OPR28" s="126"/>
      <c r="OPS28" s="126"/>
      <c r="OPT28" s="126"/>
      <c r="OPU28" s="126"/>
      <c r="OPV28" s="126"/>
      <c r="OPW28" s="126"/>
      <c r="OPX28" s="126"/>
      <c r="OPY28" s="126"/>
      <c r="OPZ28" s="126"/>
      <c r="OQA28" s="126"/>
      <c r="OQB28" s="126"/>
      <c r="OQC28" s="126"/>
      <c r="OQD28" s="126"/>
      <c r="OQE28" s="126"/>
      <c r="OQF28" s="126"/>
      <c r="OQG28" s="126"/>
      <c r="OQH28" s="126"/>
      <c r="OQI28" s="126"/>
      <c r="OQJ28" s="126"/>
      <c r="OQK28" s="126"/>
      <c r="OQL28" s="126"/>
      <c r="OQM28" s="126"/>
      <c r="OQN28" s="126"/>
      <c r="OQO28" s="126"/>
      <c r="OQP28" s="126"/>
      <c r="OQQ28" s="126"/>
      <c r="OQR28" s="126"/>
      <c r="OQS28" s="126"/>
      <c r="OQT28" s="126"/>
      <c r="OQU28" s="126"/>
      <c r="OQV28" s="126"/>
      <c r="OQW28" s="126"/>
      <c r="OQX28" s="126"/>
      <c r="OQY28" s="126"/>
      <c r="OQZ28" s="126"/>
      <c r="ORA28" s="126"/>
      <c r="ORB28" s="126"/>
      <c r="ORC28" s="126"/>
      <c r="ORD28" s="126"/>
      <c r="ORE28" s="126"/>
      <c r="ORF28" s="126"/>
      <c r="ORG28" s="126"/>
      <c r="ORH28" s="126"/>
      <c r="ORI28" s="126"/>
      <c r="ORJ28" s="126"/>
      <c r="ORK28" s="126"/>
      <c r="ORL28" s="126"/>
      <c r="ORM28" s="126"/>
      <c r="ORN28" s="126"/>
      <c r="ORO28" s="126"/>
      <c r="ORP28" s="126"/>
      <c r="ORQ28" s="126"/>
      <c r="ORR28" s="126"/>
      <c r="ORS28" s="126"/>
      <c r="ORT28" s="126"/>
      <c r="ORU28" s="126"/>
      <c r="ORV28" s="126"/>
      <c r="ORW28" s="126"/>
      <c r="ORX28" s="126"/>
      <c r="ORY28" s="126"/>
      <c r="ORZ28" s="126"/>
      <c r="OSA28" s="126"/>
      <c r="OSB28" s="126"/>
      <c r="OSC28" s="126"/>
      <c r="OSD28" s="126"/>
      <c r="OSE28" s="126"/>
      <c r="OSF28" s="126"/>
      <c r="OSG28" s="126"/>
      <c r="OSH28" s="126"/>
      <c r="OSI28" s="126"/>
      <c r="OSJ28" s="126"/>
      <c r="OSK28" s="126"/>
      <c r="OSL28" s="126"/>
      <c r="OSM28" s="126"/>
      <c r="OSN28" s="126"/>
      <c r="OSO28" s="126"/>
      <c r="OSP28" s="126"/>
      <c r="OSQ28" s="126"/>
      <c r="OSR28" s="126"/>
      <c r="OSS28" s="126"/>
      <c r="OST28" s="126"/>
      <c r="OSU28" s="126"/>
      <c r="OSV28" s="126"/>
      <c r="OSW28" s="126"/>
      <c r="OSX28" s="126"/>
      <c r="OSY28" s="126"/>
      <c r="OSZ28" s="126"/>
      <c r="OTA28" s="126"/>
      <c r="OTB28" s="126"/>
      <c r="OTC28" s="126"/>
      <c r="OTD28" s="126"/>
      <c r="OTE28" s="126"/>
      <c r="OTF28" s="126"/>
      <c r="OTG28" s="126"/>
      <c r="OTH28" s="126"/>
      <c r="OTI28" s="126"/>
      <c r="OTJ28" s="126"/>
      <c r="OTK28" s="126"/>
      <c r="OTL28" s="126"/>
      <c r="OTM28" s="126"/>
      <c r="OTN28" s="126"/>
      <c r="OTO28" s="126"/>
      <c r="OTP28" s="126"/>
      <c r="OTQ28" s="126"/>
      <c r="OTR28" s="126"/>
      <c r="OTS28" s="126"/>
      <c r="OTT28" s="126"/>
      <c r="OTU28" s="126"/>
      <c r="OTV28" s="126"/>
      <c r="OTW28" s="126"/>
      <c r="OTX28" s="126"/>
      <c r="OTY28" s="126"/>
      <c r="OTZ28" s="126"/>
      <c r="OUA28" s="126"/>
      <c r="OUB28" s="126"/>
      <c r="OUC28" s="126"/>
      <c r="OUD28" s="126"/>
      <c r="OUE28" s="126"/>
      <c r="OUF28" s="126"/>
      <c r="OUG28" s="126"/>
      <c r="OUH28" s="126"/>
      <c r="OUI28" s="126"/>
      <c r="OUJ28" s="126"/>
      <c r="OUK28" s="126"/>
      <c r="OUL28" s="126"/>
      <c r="OUM28" s="126"/>
      <c r="OUN28" s="126"/>
      <c r="OUO28" s="126"/>
      <c r="OUP28" s="126"/>
      <c r="OUQ28" s="126"/>
      <c r="OUR28" s="126"/>
      <c r="OUS28" s="126"/>
      <c r="OUT28" s="126"/>
      <c r="OUU28" s="126"/>
      <c r="OUV28" s="126"/>
      <c r="OUW28" s="126"/>
      <c r="OUX28" s="126"/>
      <c r="OUY28" s="126"/>
      <c r="OUZ28" s="126"/>
      <c r="OVA28" s="126"/>
      <c r="OVB28" s="126"/>
      <c r="OVC28" s="126"/>
      <c r="OVD28" s="126"/>
      <c r="OVE28" s="126"/>
      <c r="OVF28" s="126"/>
      <c r="OVG28" s="126"/>
      <c r="OVH28" s="126"/>
      <c r="OVI28" s="126"/>
      <c r="OVJ28" s="126"/>
      <c r="OVK28" s="126"/>
      <c r="OVL28" s="126"/>
      <c r="OVM28" s="126"/>
      <c r="OVN28" s="126"/>
      <c r="OVO28" s="126"/>
      <c r="OVP28" s="126"/>
      <c r="OVQ28" s="126"/>
      <c r="OVR28" s="126"/>
      <c r="OVS28" s="126"/>
      <c r="OVT28" s="126"/>
      <c r="OVU28" s="126"/>
      <c r="OVV28" s="126"/>
      <c r="OVW28" s="126"/>
      <c r="OVX28" s="126"/>
      <c r="OVY28" s="126"/>
      <c r="OVZ28" s="126"/>
      <c r="OWA28" s="126"/>
      <c r="OWB28" s="126"/>
      <c r="OWC28" s="126"/>
      <c r="OWD28" s="126"/>
      <c r="OWE28" s="126"/>
      <c r="OWF28" s="126"/>
      <c r="OWG28" s="126"/>
      <c r="OWH28" s="126"/>
      <c r="OWI28" s="126"/>
      <c r="OWJ28" s="126"/>
      <c r="OWK28" s="126"/>
      <c r="OWL28" s="126"/>
      <c r="OWM28" s="126"/>
      <c r="OWN28" s="126"/>
      <c r="OWO28" s="126"/>
      <c r="OWP28" s="126"/>
      <c r="OWQ28" s="126"/>
      <c r="OWR28" s="126"/>
      <c r="OWS28" s="126"/>
      <c r="OWT28" s="126"/>
      <c r="OWU28" s="126"/>
      <c r="OWV28" s="126"/>
      <c r="OWW28" s="126"/>
      <c r="OWX28" s="126"/>
      <c r="OWY28" s="126"/>
      <c r="OWZ28" s="126"/>
      <c r="OXA28" s="126"/>
      <c r="OXB28" s="126"/>
      <c r="OXC28" s="126"/>
      <c r="OXD28" s="126"/>
      <c r="OXE28" s="126"/>
      <c r="OXF28" s="126"/>
      <c r="OXG28" s="126"/>
      <c r="OXH28" s="126"/>
      <c r="OXI28" s="126"/>
      <c r="OXJ28" s="126"/>
      <c r="OXK28" s="126"/>
      <c r="OXL28" s="126"/>
      <c r="OXM28" s="126"/>
      <c r="OXN28" s="126"/>
      <c r="OXO28" s="126"/>
      <c r="OXP28" s="126"/>
      <c r="OXQ28" s="126"/>
      <c r="OXR28" s="126"/>
      <c r="OXS28" s="126"/>
      <c r="OXT28" s="126"/>
      <c r="OXU28" s="126"/>
      <c r="OXV28" s="126"/>
      <c r="OXW28" s="126"/>
      <c r="OXX28" s="126"/>
      <c r="OXY28" s="126"/>
      <c r="OXZ28" s="126"/>
      <c r="OYA28" s="126"/>
      <c r="OYB28" s="126"/>
      <c r="OYC28" s="126"/>
      <c r="OYD28" s="126"/>
      <c r="OYE28" s="126"/>
      <c r="OYF28" s="126"/>
      <c r="OYG28" s="126"/>
      <c r="OYH28" s="126"/>
      <c r="OYI28" s="126"/>
      <c r="OYJ28" s="126"/>
      <c r="OYK28" s="126"/>
      <c r="OYL28" s="126"/>
      <c r="OYM28" s="126"/>
      <c r="OYN28" s="126"/>
      <c r="OYO28" s="126"/>
      <c r="OYP28" s="126"/>
      <c r="OYQ28" s="126"/>
      <c r="OYR28" s="126"/>
      <c r="OYS28" s="126"/>
      <c r="OYT28" s="126"/>
      <c r="OYU28" s="126"/>
      <c r="OYV28" s="126"/>
      <c r="OYW28" s="126"/>
      <c r="OYX28" s="126"/>
      <c r="OYY28" s="126"/>
      <c r="OYZ28" s="126"/>
      <c r="OZA28" s="126"/>
      <c r="OZB28" s="126"/>
      <c r="OZC28" s="126"/>
      <c r="OZD28" s="126"/>
      <c r="OZE28" s="126"/>
      <c r="OZF28" s="126"/>
      <c r="OZG28" s="126"/>
      <c r="OZH28" s="126"/>
      <c r="OZI28" s="126"/>
      <c r="OZJ28" s="126"/>
      <c r="OZK28" s="126"/>
      <c r="OZL28" s="126"/>
      <c r="OZM28" s="126"/>
      <c r="OZN28" s="126"/>
      <c r="OZO28" s="126"/>
      <c r="OZP28" s="126"/>
      <c r="OZQ28" s="126"/>
      <c r="OZR28" s="126"/>
      <c r="OZS28" s="126"/>
      <c r="OZT28" s="126"/>
      <c r="OZU28" s="126"/>
      <c r="OZV28" s="126"/>
      <c r="OZW28" s="126"/>
      <c r="OZX28" s="126"/>
      <c r="OZY28" s="126"/>
      <c r="OZZ28" s="126"/>
      <c r="PAA28" s="126"/>
      <c r="PAB28" s="126"/>
      <c r="PAC28" s="126"/>
      <c r="PAD28" s="126"/>
      <c r="PAE28" s="126"/>
      <c r="PAF28" s="126"/>
      <c r="PAG28" s="126"/>
      <c r="PAH28" s="126"/>
      <c r="PAI28" s="126"/>
      <c r="PAJ28" s="126"/>
      <c r="PAK28" s="126"/>
      <c r="PAL28" s="126"/>
      <c r="PAM28" s="126"/>
      <c r="PAN28" s="126"/>
      <c r="PAO28" s="126"/>
      <c r="PAP28" s="126"/>
      <c r="PAQ28" s="126"/>
      <c r="PAR28" s="126"/>
      <c r="PAS28" s="126"/>
      <c r="PAT28" s="126"/>
      <c r="PAU28" s="126"/>
      <c r="PAV28" s="126"/>
      <c r="PAW28" s="126"/>
      <c r="PAX28" s="126"/>
      <c r="PAY28" s="126"/>
      <c r="PAZ28" s="126"/>
      <c r="PBA28" s="126"/>
      <c r="PBB28" s="126"/>
      <c r="PBC28" s="126"/>
      <c r="PBD28" s="126"/>
      <c r="PBE28" s="126"/>
      <c r="PBF28" s="126"/>
      <c r="PBG28" s="126"/>
      <c r="PBH28" s="126"/>
      <c r="PBI28" s="126"/>
      <c r="PBJ28" s="126"/>
      <c r="PBK28" s="126"/>
      <c r="PBL28" s="126"/>
      <c r="PBM28" s="126"/>
      <c r="PBN28" s="126"/>
      <c r="PBO28" s="126"/>
      <c r="PBP28" s="126"/>
      <c r="PBQ28" s="126"/>
      <c r="PBR28" s="126"/>
      <c r="PBS28" s="126"/>
      <c r="PBT28" s="126"/>
      <c r="PBU28" s="126"/>
      <c r="PBV28" s="126"/>
      <c r="PBW28" s="126"/>
      <c r="PBX28" s="126"/>
      <c r="PBY28" s="126"/>
      <c r="PBZ28" s="126"/>
      <c r="PCA28" s="126"/>
      <c r="PCB28" s="126"/>
      <c r="PCC28" s="126"/>
      <c r="PCD28" s="126"/>
      <c r="PCE28" s="126"/>
      <c r="PCF28" s="126"/>
      <c r="PCG28" s="126"/>
      <c r="PCH28" s="126"/>
      <c r="PCI28" s="126"/>
      <c r="PCJ28" s="126"/>
      <c r="PCK28" s="126"/>
      <c r="PCL28" s="126"/>
      <c r="PCM28" s="126"/>
      <c r="PCN28" s="126"/>
      <c r="PCO28" s="126"/>
      <c r="PCP28" s="126"/>
      <c r="PCQ28" s="126"/>
      <c r="PCR28" s="126"/>
      <c r="PCS28" s="126"/>
      <c r="PCT28" s="126"/>
      <c r="PCU28" s="126"/>
      <c r="PCV28" s="126"/>
      <c r="PCW28" s="126"/>
      <c r="PCX28" s="126"/>
      <c r="PCY28" s="126"/>
      <c r="PCZ28" s="126"/>
      <c r="PDA28" s="126"/>
      <c r="PDB28" s="126"/>
      <c r="PDC28" s="126"/>
      <c r="PDD28" s="126"/>
      <c r="PDE28" s="126"/>
      <c r="PDF28" s="126"/>
      <c r="PDG28" s="126"/>
      <c r="PDH28" s="126"/>
      <c r="PDI28" s="126"/>
      <c r="PDJ28" s="126"/>
      <c r="PDK28" s="126"/>
      <c r="PDL28" s="126"/>
      <c r="PDM28" s="126"/>
      <c r="PDN28" s="126"/>
      <c r="PDO28" s="126"/>
      <c r="PDP28" s="126"/>
      <c r="PDQ28" s="126"/>
      <c r="PDR28" s="126"/>
      <c r="PDS28" s="126"/>
      <c r="PDT28" s="126"/>
      <c r="PDU28" s="126"/>
      <c r="PDV28" s="126"/>
      <c r="PDW28" s="126"/>
      <c r="PDX28" s="126"/>
      <c r="PDY28" s="126"/>
      <c r="PDZ28" s="126"/>
      <c r="PEA28" s="126"/>
      <c r="PEB28" s="126"/>
      <c r="PEC28" s="126"/>
      <c r="PED28" s="126"/>
      <c r="PEE28" s="126"/>
      <c r="PEF28" s="126"/>
      <c r="PEG28" s="126"/>
      <c r="PEH28" s="126"/>
      <c r="PEI28" s="126"/>
      <c r="PEJ28" s="126"/>
      <c r="PEK28" s="126"/>
      <c r="PEL28" s="126"/>
      <c r="PEM28" s="126"/>
      <c r="PEN28" s="126"/>
      <c r="PEO28" s="126"/>
      <c r="PEP28" s="126"/>
      <c r="PEQ28" s="126"/>
      <c r="PER28" s="126"/>
      <c r="PES28" s="126"/>
      <c r="PET28" s="126"/>
      <c r="PEU28" s="126"/>
      <c r="PEV28" s="126"/>
      <c r="PEW28" s="126"/>
      <c r="PEX28" s="126"/>
      <c r="PEY28" s="126"/>
      <c r="PEZ28" s="126"/>
      <c r="PFA28" s="126"/>
      <c r="PFB28" s="126"/>
      <c r="PFC28" s="126"/>
      <c r="PFD28" s="126"/>
      <c r="PFE28" s="126"/>
      <c r="PFF28" s="126"/>
      <c r="PFG28" s="126"/>
      <c r="PFH28" s="126"/>
      <c r="PFI28" s="126"/>
      <c r="PFJ28" s="126"/>
      <c r="PFK28" s="126"/>
      <c r="PFL28" s="126"/>
      <c r="PFM28" s="126"/>
      <c r="PFN28" s="126"/>
      <c r="PFO28" s="126"/>
      <c r="PFP28" s="126"/>
      <c r="PFQ28" s="126"/>
      <c r="PFR28" s="126"/>
      <c r="PFS28" s="126"/>
      <c r="PFT28" s="126"/>
      <c r="PFU28" s="126"/>
      <c r="PFV28" s="126"/>
      <c r="PFW28" s="126"/>
      <c r="PFX28" s="126"/>
      <c r="PFY28" s="126"/>
      <c r="PFZ28" s="126"/>
      <c r="PGA28" s="126"/>
      <c r="PGB28" s="126"/>
      <c r="PGC28" s="126"/>
      <c r="PGD28" s="126"/>
      <c r="PGE28" s="126"/>
      <c r="PGF28" s="126"/>
      <c r="PGG28" s="126"/>
      <c r="PGH28" s="126"/>
      <c r="PGI28" s="126"/>
      <c r="PGJ28" s="126"/>
      <c r="PGK28" s="126"/>
      <c r="PGL28" s="126"/>
      <c r="PGM28" s="126"/>
      <c r="PGN28" s="126"/>
      <c r="PGO28" s="126"/>
      <c r="PGP28" s="126"/>
      <c r="PGQ28" s="126"/>
      <c r="PGR28" s="126"/>
      <c r="PGS28" s="126"/>
      <c r="PGT28" s="126"/>
      <c r="PGU28" s="126"/>
      <c r="PGV28" s="126"/>
      <c r="PGW28" s="126"/>
      <c r="PGX28" s="126"/>
      <c r="PGY28" s="126"/>
      <c r="PGZ28" s="126"/>
      <c r="PHA28" s="126"/>
      <c r="PHB28" s="126"/>
      <c r="PHC28" s="126"/>
      <c r="PHD28" s="126"/>
      <c r="PHE28" s="126"/>
      <c r="PHF28" s="126"/>
      <c r="PHG28" s="126"/>
      <c r="PHH28" s="126"/>
      <c r="PHI28" s="126"/>
      <c r="PHJ28" s="126"/>
      <c r="PHK28" s="126"/>
      <c r="PHL28" s="126"/>
      <c r="PHM28" s="126"/>
      <c r="PHN28" s="126"/>
      <c r="PHO28" s="126"/>
      <c r="PHP28" s="126"/>
      <c r="PHQ28" s="126"/>
      <c r="PHR28" s="126"/>
      <c r="PHS28" s="126"/>
      <c r="PHT28" s="126"/>
      <c r="PHU28" s="126"/>
      <c r="PHV28" s="126"/>
      <c r="PHW28" s="126"/>
      <c r="PHX28" s="126"/>
      <c r="PHY28" s="126"/>
      <c r="PHZ28" s="126"/>
      <c r="PIA28" s="126"/>
      <c r="PIB28" s="126"/>
      <c r="PIC28" s="126"/>
      <c r="PID28" s="126"/>
      <c r="PIE28" s="126"/>
      <c r="PIF28" s="126"/>
      <c r="PIG28" s="126"/>
      <c r="PIH28" s="126"/>
      <c r="PII28" s="126"/>
      <c r="PIJ28" s="126"/>
      <c r="PIK28" s="126"/>
      <c r="PIL28" s="126"/>
      <c r="PIM28" s="126"/>
      <c r="PIN28" s="126"/>
      <c r="PIO28" s="126"/>
      <c r="PIP28" s="126"/>
      <c r="PIQ28" s="126"/>
      <c r="PIR28" s="126"/>
      <c r="PIS28" s="126"/>
      <c r="PIT28" s="126"/>
      <c r="PIU28" s="126"/>
      <c r="PIV28" s="126"/>
      <c r="PIW28" s="126"/>
      <c r="PIX28" s="126"/>
      <c r="PIY28" s="126"/>
      <c r="PIZ28" s="126"/>
      <c r="PJA28" s="126"/>
      <c r="PJB28" s="126"/>
      <c r="PJC28" s="126"/>
      <c r="PJD28" s="126"/>
      <c r="PJE28" s="126"/>
      <c r="PJF28" s="126"/>
      <c r="PJG28" s="126"/>
      <c r="PJH28" s="126"/>
      <c r="PJI28" s="126"/>
      <c r="PJJ28" s="126"/>
      <c r="PJK28" s="126"/>
      <c r="PJL28" s="126"/>
      <c r="PJM28" s="126"/>
      <c r="PJN28" s="126"/>
      <c r="PJO28" s="126"/>
      <c r="PJP28" s="126"/>
      <c r="PJQ28" s="126"/>
      <c r="PJR28" s="126"/>
      <c r="PJS28" s="126"/>
      <c r="PJT28" s="126"/>
      <c r="PJU28" s="126"/>
      <c r="PJV28" s="126"/>
      <c r="PJW28" s="126"/>
      <c r="PJX28" s="126"/>
      <c r="PJY28" s="126"/>
      <c r="PJZ28" s="126"/>
      <c r="PKA28" s="126"/>
      <c r="PKB28" s="126"/>
      <c r="PKC28" s="126"/>
      <c r="PKD28" s="126"/>
      <c r="PKE28" s="126"/>
      <c r="PKF28" s="126"/>
      <c r="PKG28" s="126"/>
      <c r="PKH28" s="126"/>
      <c r="PKI28" s="126"/>
      <c r="PKJ28" s="126"/>
      <c r="PKK28" s="126"/>
      <c r="PKL28" s="126"/>
      <c r="PKM28" s="126"/>
      <c r="PKN28" s="126"/>
      <c r="PKO28" s="126"/>
      <c r="PKP28" s="126"/>
      <c r="PKQ28" s="126"/>
      <c r="PKR28" s="126"/>
      <c r="PKS28" s="126"/>
      <c r="PKT28" s="126"/>
      <c r="PKU28" s="126"/>
      <c r="PKV28" s="126"/>
      <c r="PKW28" s="126"/>
      <c r="PKX28" s="126"/>
      <c r="PKY28" s="126"/>
      <c r="PKZ28" s="126"/>
      <c r="PLA28" s="126"/>
      <c r="PLB28" s="126"/>
      <c r="PLC28" s="126"/>
      <c r="PLD28" s="126"/>
      <c r="PLE28" s="126"/>
      <c r="PLF28" s="126"/>
      <c r="PLG28" s="126"/>
      <c r="PLH28" s="126"/>
      <c r="PLI28" s="126"/>
      <c r="PLJ28" s="126"/>
      <c r="PLK28" s="126"/>
      <c r="PLL28" s="126"/>
      <c r="PLM28" s="126"/>
      <c r="PLN28" s="126"/>
      <c r="PLO28" s="126"/>
      <c r="PLP28" s="126"/>
      <c r="PLQ28" s="126"/>
      <c r="PLR28" s="126"/>
      <c r="PLS28" s="126"/>
      <c r="PLT28" s="126"/>
      <c r="PLU28" s="126"/>
      <c r="PLV28" s="126"/>
      <c r="PLW28" s="126"/>
      <c r="PLX28" s="126"/>
      <c r="PLY28" s="126"/>
      <c r="PLZ28" s="126"/>
      <c r="PMA28" s="126"/>
      <c r="PMB28" s="126"/>
      <c r="PMC28" s="126"/>
      <c r="PMD28" s="126"/>
      <c r="PME28" s="126"/>
      <c r="PMF28" s="126"/>
      <c r="PMG28" s="126"/>
      <c r="PMH28" s="126"/>
      <c r="PMI28" s="126"/>
      <c r="PMJ28" s="126"/>
      <c r="PMK28" s="126"/>
      <c r="PML28" s="126"/>
      <c r="PMM28" s="126"/>
      <c r="PMN28" s="126"/>
      <c r="PMO28" s="126"/>
      <c r="PMP28" s="126"/>
      <c r="PMQ28" s="126"/>
      <c r="PMR28" s="126"/>
      <c r="PMS28" s="126"/>
      <c r="PMT28" s="126"/>
      <c r="PMU28" s="126"/>
      <c r="PMV28" s="126"/>
      <c r="PMW28" s="126"/>
      <c r="PMX28" s="126"/>
      <c r="PMY28" s="126"/>
      <c r="PMZ28" s="126"/>
      <c r="PNA28" s="126"/>
      <c r="PNB28" s="126"/>
      <c r="PNC28" s="126"/>
      <c r="PND28" s="126"/>
      <c r="PNE28" s="126"/>
      <c r="PNF28" s="126"/>
      <c r="PNG28" s="126"/>
      <c r="PNH28" s="126"/>
      <c r="PNI28" s="126"/>
      <c r="PNJ28" s="126"/>
      <c r="PNK28" s="126"/>
      <c r="PNL28" s="126"/>
      <c r="PNM28" s="126"/>
      <c r="PNN28" s="126"/>
      <c r="PNO28" s="126"/>
      <c r="PNP28" s="126"/>
      <c r="PNQ28" s="126"/>
      <c r="PNR28" s="126"/>
      <c r="PNS28" s="126"/>
      <c r="PNT28" s="126"/>
      <c r="PNU28" s="126"/>
      <c r="PNV28" s="126"/>
      <c r="PNW28" s="126"/>
      <c r="PNX28" s="126"/>
      <c r="PNY28" s="126"/>
      <c r="PNZ28" s="126"/>
      <c r="POA28" s="126"/>
      <c r="POB28" s="126"/>
      <c r="POC28" s="126"/>
      <c r="POD28" s="126"/>
      <c r="POE28" s="126"/>
      <c r="POF28" s="126"/>
      <c r="POG28" s="126"/>
      <c r="POH28" s="126"/>
      <c r="POI28" s="126"/>
      <c r="POJ28" s="126"/>
      <c r="POK28" s="126"/>
      <c r="POL28" s="126"/>
      <c r="POM28" s="126"/>
      <c r="PON28" s="126"/>
      <c r="POO28" s="126"/>
      <c r="POP28" s="126"/>
      <c r="POQ28" s="126"/>
      <c r="POR28" s="126"/>
      <c r="POS28" s="126"/>
      <c r="POT28" s="126"/>
      <c r="POU28" s="126"/>
      <c r="POV28" s="126"/>
      <c r="POW28" s="126"/>
      <c r="POX28" s="126"/>
      <c r="POY28" s="126"/>
      <c r="POZ28" s="126"/>
      <c r="PPA28" s="126"/>
      <c r="PPB28" s="126"/>
      <c r="PPC28" s="126"/>
      <c r="PPD28" s="126"/>
      <c r="PPE28" s="126"/>
      <c r="PPF28" s="126"/>
      <c r="PPG28" s="126"/>
      <c r="PPH28" s="126"/>
      <c r="PPI28" s="126"/>
      <c r="PPJ28" s="126"/>
      <c r="PPK28" s="126"/>
      <c r="PPL28" s="126"/>
      <c r="PPM28" s="126"/>
      <c r="PPN28" s="126"/>
      <c r="PPO28" s="126"/>
      <c r="PPP28" s="126"/>
      <c r="PPQ28" s="126"/>
      <c r="PPR28" s="126"/>
      <c r="PPS28" s="126"/>
      <c r="PPT28" s="126"/>
      <c r="PPU28" s="126"/>
      <c r="PPV28" s="126"/>
      <c r="PPW28" s="126"/>
      <c r="PPX28" s="126"/>
      <c r="PPY28" s="126"/>
      <c r="PPZ28" s="126"/>
      <c r="PQA28" s="126"/>
      <c r="PQB28" s="126"/>
      <c r="PQC28" s="126"/>
      <c r="PQD28" s="126"/>
      <c r="PQE28" s="126"/>
      <c r="PQF28" s="126"/>
      <c r="PQG28" s="126"/>
      <c r="PQH28" s="126"/>
      <c r="PQI28" s="126"/>
      <c r="PQJ28" s="126"/>
      <c r="PQK28" s="126"/>
      <c r="PQL28" s="126"/>
      <c r="PQM28" s="126"/>
      <c r="PQN28" s="126"/>
      <c r="PQO28" s="126"/>
      <c r="PQP28" s="126"/>
      <c r="PQQ28" s="126"/>
      <c r="PQR28" s="126"/>
      <c r="PQS28" s="126"/>
      <c r="PQT28" s="126"/>
      <c r="PQU28" s="126"/>
      <c r="PQV28" s="126"/>
      <c r="PQW28" s="126"/>
      <c r="PQX28" s="126"/>
      <c r="PQY28" s="126"/>
      <c r="PQZ28" s="126"/>
      <c r="PRA28" s="126"/>
      <c r="PRB28" s="126"/>
      <c r="PRC28" s="126"/>
      <c r="PRD28" s="126"/>
      <c r="PRE28" s="126"/>
      <c r="PRF28" s="126"/>
      <c r="PRG28" s="126"/>
      <c r="PRH28" s="126"/>
      <c r="PRI28" s="126"/>
      <c r="PRJ28" s="126"/>
      <c r="PRK28" s="126"/>
      <c r="PRL28" s="126"/>
      <c r="PRM28" s="126"/>
      <c r="PRN28" s="126"/>
      <c r="PRO28" s="126"/>
      <c r="PRP28" s="126"/>
      <c r="PRQ28" s="126"/>
      <c r="PRR28" s="126"/>
      <c r="PRS28" s="126"/>
      <c r="PRT28" s="126"/>
      <c r="PRU28" s="126"/>
      <c r="PRV28" s="126"/>
      <c r="PRW28" s="126"/>
      <c r="PRX28" s="126"/>
      <c r="PRY28" s="126"/>
      <c r="PRZ28" s="126"/>
      <c r="PSA28" s="126"/>
      <c r="PSB28" s="126"/>
      <c r="PSC28" s="126"/>
      <c r="PSD28" s="126"/>
      <c r="PSE28" s="126"/>
      <c r="PSF28" s="126"/>
      <c r="PSG28" s="126"/>
      <c r="PSH28" s="126"/>
      <c r="PSI28" s="126"/>
      <c r="PSJ28" s="126"/>
      <c r="PSK28" s="126"/>
      <c r="PSL28" s="126"/>
      <c r="PSM28" s="126"/>
      <c r="PSN28" s="126"/>
      <c r="PSO28" s="126"/>
      <c r="PSP28" s="126"/>
      <c r="PSQ28" s="126"/>
      <c r="PSR28" s="126"/>
      <c r="PSS28" s="126"/>
      <c r="PST28" s="126"/>
      <c r="PSU28" s="126"/>
      <c r="PSV28" s="126"/>
      <c r="PSW28" s="126"/>
      <c r="PSX28" s="126"/>
      <c r="PSY28" s="126"/>
      <c r="PSZ28" s="126"/>
      <c r="PTA28" s="126"/>
      <c r="PTB28" s="126"/>
      <c r="PTC28" s="126"/>
      <c r="PTD28" s="126"/>
      <c r="PTE28" s="126"/>
      <c r="PTF28" s="126"/>
      <c r="PTG28" s="126"/>
      <c r="PTH28" s="126"/>
      <c r="PTI28" s="126"/>
      <c r="PTJ28" s="126"/>
      <c r="PTK28" s="126"/>
      <c r="PTL28" s="126"/>
      <c r="PTM28" s="126"/>
      <c r="PTN28" s="126"/>
      <c r="PTO28" s="126"/>
      <c r="PTP28" s="126"/>
      <c r="PTQ28" s="126"/>
      <c r="PTR28" s="126"/>
      <c r="PTS28" s="126"/>
      <c r="PTT28" s="126"/>
      <c r="PTU28" s="126"/>
      <c r="PTV28" s="126"/>
      <c r="PTW28" s="126"/>
      <c r="PTX28" s="126"/>
      <c r="PTY28" s="126"/>
      <c r="PTZ28" s="126"/>
      <c r="PUA28" s="126"/>
      <c r="PUB28" s="126"/>
      <c r="PUC28" s="126"/>
      <c r="PUD28" s="126"/>
      <c r="PUE28" s="126"/>
      <c r="PUF28" s="126"/>
      <c r="PUG28" s="126"/>
      <c r="PUH28" s="126"/>
      <c r="PUI28" s="126"/>
      <c r="PUJ28" s="126"/>
      <c r="PUK28" s="126"/>
      <c r="PUL28" s="126"/>
      <c r="PUM28" s="126"/>
      <c r="PUN28" s="126"/>
      <c r="PUO28" s="126"/>
      <c r="PUP28" s="126"/>
      <c r="PUQ28" s="126"/>
      <c r="PUR28" s="126"/>
      <c r="PUS28" s="126"/>
      <c r="PUT28" s="126"/>
      <c r="PUU28" s="126"/>
      <c r="PUV28" s="126"/>
      <c r="PUW28" s="126"/>
      <c r="PUX28" s="126"/>
      <c r="PUY28" s="126"/>
      <c r="PUZ28" s="126"/>
      <c r="PVA28" s="126"/>
      <c r="PVB28" s="126"/>
      <c r="PVC28" s="126"/>
      <c r="PVD28" s="126"/>
      <c r="PVE28" s="126"/>
      <c r="PVF28" s="126"/>
      <c r="PVG28" s="126"/>
      <c r="PVH28" s="126"/>
      <c r="PVI28" s="126"/>
      <c r="PVJ28" s="126"/>
      <c r="PVK28" s="126"/>
      <c r="PVL28" s="126"/>
      <c r="PVM28" s="126"/>
      <c r="PVN28" s="126"/>
      <c r="PVO28" s="126"/>
      <c r="PVP28" s="126"/>
      <c r="PVQ28" s="126"/>
      <c r="PVR28" s="126"/>
      <c r="PVS28" s="126"/>
      <c r="PVT28" s="126"/>
      <c r="PVU28" s="126"/>
      <c r="PVV28" s="126"/>
      <c r="PVW28" s="126"/>
      <c r="PVX28" s="126"/>
      <c r="PVY28" s="126"/>
      <c r="PVZ28" s="126"/>
      <c r="PWA28" s="126"/>
      <c r="PWB28" s="126"/>
      <c r="PWC28" s="126"/>
      <c r="PWD28" s="126"/>
      <c r="PWE28" s="126"/>
      <c r="PWF28" s="126"/>
      <c r="PWG28" s="126"/>
      <c r="PWH28" s="126"/>
      <c r="PWI28" s="126"/>
      <c r="PWJ28" s="126"/>
      <c r="PWK28" s="126"/>
      <c r="PWL28" s="126"/>
      <c r="PWM28" s="126"/>
      <c r="PWN28" s="126"/>
      <c r="PWO28" s="126"/>
      <c r="PWP28" s="126"/>
      <c r="PWQ28" s="126"/>
      <c r="PWR28" s="126"/>
      <c r="PWS28" s="126"/>
      <c r="PWT28" s="126"/>
      <c r="PWU28" s="126"/>
      <c r="PWV28" s="126"/>
      <c r="PWW28" s="126"/>
      <c r="PWX28" s="126"/>
      <c r="PWY28" s="126"/>
      <c r="PWZ28" s="126"/>
      <c r="PXA28" s="126"/>
      <c r="PXB28" s="126"/>
      <c r="PXC28" s="126"/>
      <c r="PXD28" s="126"/>
      <c r="PXE28" s="126"/>
      <c r="PXF28" s="126"/>
      <c r="PXG28" s="126"/>
      <c r="PXH28" s="126"/>
      <c r="PXI28" s="126"/>
      <c r="PXJ28" s="126"/>
      <c r="PXK28" s="126"/>
      <c r="PXL28" s="126"/>
      <c r="PXM28" s="126"/>
      <c r="PXN28" s="126"/>
      <c r="PXO28" s="126"/>
      <c r="PXP28" s="126"/>
      <c r="PXQ28" s="126"/>
      <c r="PXR28" s="126"/>
      <c r="PXS28" s="126"/>
      <c r="PXT28" s="126"/>
      <c r="PXU28" s="126"/>
      <c r="PXV28" s="126"/>
      <c r="PXW28" s="126"/>
      <c r="PXX28" s="126"/>
      <c r="PXY28" s="126"/>
      <c r="PXZ28" s="126"/>
      <c r="PYA28" s="126"/>
      <c r="PYB28" s="126"/>
      <c r="PYC28" s="126"/>
      <c r="PYD28" s="126"/>
      <c r="PYE28" s="126"/>
      <c r="PYF28" s="126"/>
      <c r="PYG28" s="126"/>
      <c r="PYH28" s="126"/>
      <c r="PYI28" s="126"/>
      <c r="PYJ28" s="126"/>
      <c r="PYK28" s="126"/>
      <c r="PYL28" s="126"/>
      <c r="PYM28" s="126"/>
      <c r="PYN28" s="126"/>
      <c r="PYO28" s="126"/>
      <c r="PYP28" s="126"/>
      <c r="PYQ28" s="126"/>
      <c r="PYR28" s="126"/>
      <c r="PYS28" s="126"/>
      <c r="PYT28" s="126"/>
      <c r="PYU28" s="126"/>
      <c r="PYV28" s="126"/>
      <c r="PYW28" s="126"/>
      <c r="PYX28" s="126"/>
      <c r="PYY28" s="126"/>
      <c r="PYZ28" s="126"/>
      <c r="PZA28" s="126"/>
      <c r="PZB28" s="126"/>
      <c r="PZC28" s="126"/>
      <c r="PZD28" s="126"/>
      <c r="PZE28" s="126"/>
      <c r="PZF28" s="126"/>
      <c r="PZG28" s="126"/>
      <c r="PZH28" s="126"/>
      <c r="PZI28" s="126"/>
      <c r="PZJ28" s="126"/>
      <c r="PZK28" s="126"/>
      <c r="PZL28" s="126"/>
      <c r="PZM28" s="126"/>
      <c r="PZN28" s="126"/>
      <c r="PZO28" s="126"/>
      <c r="PZP28" s="126"/>
      <c r="PZQ28" s="126"/>
      <c r="PZR28" s="126"/>
      <c r="PZS28" s="126"/>
      <c r="PZT28" s="126"/>
      <c r="PZU28" s="126"/>
      <c r="PZV28" s="126"/>
      <c r="PZW28" s="126"/>
      <c r="PZX28" s="126"/>
      <c r="PZY28" s="126"/>
      <c r="PZZ28" s="126"/>
      <c r="QAA28" s="126"/>
      <c r="QAB28" s="126"/>
      <c r="QAC28" s="126"/>
      <c r="QAD28" s="126"/>
      <c r="QAE28" s="126"/>
      <c r="QAF28" s="126"/>
      <c r="QAG28" s="126"/>
      <c r="QAH28" s="126"/>
      <c r="QAI28" s="126"/>
      <c r="QAJ28" s="126"/>
      <c r="QAK28" s="126"/>
      <c r="QAL28" s="126"/>
      <c r="QAM28" s="126"/>
      <c r="QAN28" s="126"/>
      <c r="QAO28" s="126"/>
      <c r="QAP28" s="126"/>
      <c r="QAQ28" s="126"/>
      <c r="QAR28" s="126"/>
      <c r="QAS28" s="126"/>
      <c r="QAT28" s="126"/>
      <c r="QAU28" s="126"/>
      <c r="QAV28" s="126"/>
      <c r="QAW28" s="126"/>
      <c r="QAX28" s="126"/>
      <c r="QAY28" s="126"/>
      <c r="QAZ28" s="126"/>
      <c r="QBA28" s="126"/>
      <c r="QBB28" s="126"/>
      <c r="QBC28" s="126"/>
      <c r="QBD28" s="126"/>
      <c r="QBE28" s="126"/>
      <c r="QBF28" s="126"/>
      <c r="QBG28" s="126"/>
      <c r="QBH28" s="126"/>
      <c r="QBI28" s="126"/>
      <c r="QBJ28" s="126"/>
      <c r="QBK28" s="126"/>
      <c r="QBL28" s="126"/>
      <c r="QBM28" s="126"/>
      <c r="QBN28" s="126"/>
      <c r="QBO28" s="126"/>
      <c r="QBP28" s="126"/>
      <c r="QBQ28" s="126"/>
      <c r="QBR28" s="126"/>
      <c r="QBS28" s="126"/>
      <c r="QBT28" s="126"/>
      <c r="QBU28" s="126"/>
      <c r="QBV28" s="126"/>
      <c r="QBW28" s="126"/>
      <c r="QBX28" s="126"/>
      <c r="QBY28" s="126"/>
      <c r="QBZ28" s="126"/>
      <c r="QCA28" s="126"/>
      <c r="QCB28" s="126"/>
      <c r="QCC28" s="126"/>
      <c r="QCD28" s="126"/>
      <c r="QCE28" s="126"/>
      <c r="QCF28" s="126"/>
      <c r="QCG28" s="126"/>
      <c r="QCH28" s="126"/>
      <c r="QCI28" s="126"/>
      <c r="QCJ28" s="126"/>
      <c r="QCK28" s="126"/>
      <c r="QCL28" s="126"/>
      <c r="QCM28" s="126"/>
      <c r="QCN28" s="126"/>
      <c r="QCO28" s="126"/>
      <c r="QCP28" s="126"/>
      <c r="QCQ28" s="126"/>
      <c r="QCR28" s="126"/>
      <c r="QCS28" s="126"/>
      <c r="QCT28" s="126"/>
      <c r="QCU28" s="126"/>
      <c r="QCV28" s="126"/>
      <c r="QCW28" s="126"/>
      <c r="QCX28" s="126"/>
      <c r="QCY28" s="126"/>
      <c r="QCZ28" s="126"/>
      <c r="QDA28" s="126"/>
      <c r="QDB28" s="126"/>
      <c r="QDC28" s="126"/>
      <c r="QDD28" s="126"/>
      <c r="QDE28" s="126"/>
      <c r="QDF28" s="126"/>
      <c r="QDG28" s="126"/>
      <c r="QDH28" s="126"/>
      <c r="QDI28" s="126"/>
      <c r="QDJ28" s="126"/>
      <c r="QDK28" s="126"/>
      <c r="QDL28" s="126"/>
      <c r="QDM28" s="126"/>
      <c r="QDN28" s="126"/>
      <c r="QDO28" s="126"/>
      <c r="QDP28" s="126"/>
      <c r="QDQ28" s="126"/>
      <c r="QDR28" s="126"/>
      <c r="QDS28" s="126"/>
      <c r="QDT28" s="126"/>
      <c r="QDU28" s="126"/>
      <c r="QDV28" s="126"/>
      <c r="QDW28" s="126"/>
      <c r="QDX28" s="126"/>
      <c r="QDY28" s="126"/>
      <c r="QDZ28" s="126"/>
      <c r="QEA28" s="126"/>
      <c r="QEB28" s="126"/>
      <c r="QEC28" s="126"/>
      <c r="QED28" s="126"/>
      <c r="QEE28" s="126"/>
      <c r="QEF28" s="126"/>
      <c r="QEG28" s="126"/>
      <c r="QEH28" s="126"/>
      <c r="QEI28" s="126"/>
      <c r="QEJ28" s="126"/>
      <c r="QEK28" s="126"/>
      <c r="QEL28" s="126"/>
      <c r="QEM28" s="126"/>
      <c r="QEN28" s="126"/>
      <c r="QEO28" s="126"/>
      <c r="QEP28" s="126"/>
      <c r="QEQ28" s="126"/>
      <c r="QER28" s="126"/>
      <c r="QES28" s="126"/>
      <c r="QET28" s="126"/>
      <c r="QEU28" s="126"/>
      <c r="QEV28" s="126"/>
      <c r="QEW28" s="126"/>
      <c r="QEX28" s="126"/>
      <c r="QEY28" s="126"/>
      <c r="QEZ28" s="126"/>
      <c r="QFA28" s="126"/>
      <c r="QFB28" s="126"/>
      <c r="QFC28" s="126"/>
      <c r="QFD28" s="126"/>
      <c r="QFE28" s="126"/>
      <c r="QFF28" s="126"/>
      <c r="QFG28" s="126"/>
      <c r="QFH28" s="126"/>
      <c r="QFI28" s="126"/>
      <c r="QFJ28" s="126"/>
      <c r="QFK28" s="126"/>
      <c r="QFL28" s="126"/>
      <c r="QFM28" s="126"/>
      <c r="QFN28" s="126"/>
      <c r="QFO28" s="126"/>
      <c r="QFP28" s="126"/>
      <c r="QFQ28" s="126"/>
      <c r="QFR28" s="126"/>
      <c r="QFS28" s="126"/>
      <c r="QFT28" s="126"/>
      <c r="QFU28" s="126"/>
      <c r="QFV28" s="126"/>
      <c r="QFW28" s="126"/>
      <c r="QFX28" s="126"/>
      <c r="QFY28" s="126"/>
      <c r="QFZ28" s="126"/>
      <c r="QGA28" s="126"/>
      <c r="QGB28" s="126"/>
      <c r="QGC28" s="126"/>
      <c r="QGD28" s="126"/>
      <c r="QGE28" s="126"/>
      <c r="QGF28" s="126"/>
      <c r="QGG28" s="126"/>
      <c r="QGH28" s="126"/>
      <c r="QGI28" s="126"/>
      <c r="QGJ28" s="126"/>
      <c r="QGK28" s="126"/>
      <c r="QGL28" s="126"/>
      <c r="QGM28" s="126"/>
      <c r="QGN28" s="126"/>
      <c r="QGO28" s="126"/>
      <c r="QGP28" s="126"/>
      <c r="QGQ28" s="126"/>
      <c r="QGR28" s="126"/>
      <c r="QGS28" s="126"/>
      <c r="QGT28" s="126"/>
      <c r="QGU28" s="126"/>
      <c r="QGV28" s="126"/>
      <c r="QGW28" s="126"/>
      <c r="QGX28" s="126"/>
      <c r="QGY28" s="126"/>
      <c r="QGZ28" s="126"/>
      <c r="QHA28" s="126"/>
      <c r="QHB28" s="126"/>
      <c r="QHC28" s="126"/>
      <c r="QHD28" s="126"/>
      <c r="QHE28" s="126"/>
      <c r="QHF28" s="126"/>
      <c r="QHG28" s="126"/>
      <c r="QHH28" s="126"/>
      <c r="QHI28" s="126"/>
      <c r="QHJ28" s="126"/>
      <c r="QHK28" s="126"/>
      <c r="QHL28" s="126"/>
      <c r="QHM28" s="126"/>
      <c r="QHN28" s="126"/>
      <c r="QHO28" s="126"/>
      <c r="QHP28" s="126"/>
      <c r="QHQ28" s="126"/>
      <c r="QHR28" s="126"/>
      <c r="QHS28" s="126"/>
      <c r="QHT28" s="126"/>
      <c r="QHU28" s="126"/>
      <c r="QHV28" s="126"/>
      <c r="QHW28" s="126"/>
      <c r="QHX28" s="126"/>
      <c r="QHY28" s="126"/>
      <c r="QHZ28" s="126"/>
      <c r="QIA28" s="126"/>
      <c r="QIB28" s="126"/>
      <c r="QIC28" s="126"/>
      <c r="QID28" s="126"/>
      <c r="QIE28" s="126"/>
      <c r="QIF28" s="126"/>
      <c r="QIG28" s="126"/>
      <c r="QIH28" s="126"/>
      <c r="QII28" s="126"/>
      <c r="QIJ28" s="126"/>
      <c r="QIK28" s="126"/>
      <c r="QIL28" s="126"/>
      <c r="QIM28" s="126"/>
      <c r="QIN28" s="126"/>
      <c r="QIO28" s="126"/>
      <c r="QIP28" s="126"/>
      <c r="QIQ28" s="126"/>
      <c r="QIR28" s="126"/>
      <c r="QIS28" s="126"/>
      <c r="QIT28" s="126"/>
      <c r="QIU28" s="126"/>
      <c r="QIV28" s="126"/>
      <c r="QIW28" s="126"/>
      <c r="QIX28" s="126"/>
      <c r="QIY28" s="126"/>
      <c r="QIZ28" s="126"/>
      <c r="QJA28" s="126"/>
      <c r="QJB28" s="126"/>
      <c r="QJC28" s="126"/>
      <c r="QJD28" s="126"/>
      <c r="QJE28" s="126"/>
      <c r="QJF28" s="126"/>
      <c r="QJG28" s="126"/>
      <c r="QJH28" s="126"/>
      <c r="QJI28" s="126"/>
      <c r="QJJ28" s="126"/>
      <c r="QJK28" s="126"/>
      <c r="QJL28" s="126"/>
      <c r="QJM28" s="126"/>
      <c r="QJN28" s="126"/>
      <c r="QJO28" s="126"/>
      <c r="QJP28" s="126"/>
      <c r="QJQ28" s="126"/>
      <c r="QJR28" s="126"/>
      <c r="QJS28" s="126"/>
      <c r="QJT28" s="126"/>
      <c r="QJU28" s="126"/>
      <c r="QJV28" s="126"/>
      <c r="QJW28" s="126"/>
      <c r="QJX28" s="126"/>
      <c r="QJY28" s="126"/>
      <c r="QJZ28" s="126"/>
      <c r="QKA28" s="126"/>
      <c r="QKB28" s="126"/>
      <c r="QKC28" s="126"/>
      <c r="QKD28" s="126"/>
      <c r="QKE28" s="126"/>
      <c r="QKF28" s="126"/>
      <c r="QKG28" s="126"/>
      <c r="QKH28" s="126"/>
      <c r="QKI28" s="126"/>
      <c r="QKJ28" s="126"/>
      <c r="QKK28" s="126"/>
      <c r="QKL28" s="126"/>
      <c r="QKM28" s="126"/>
      <c r="QKN28" s="126"/>
      <c r="QKO28" s="126"/>
      <c r="QKP28" s="126"/>
      <c r="QKQ28" s="126"/>
      <c r="QKR28" s="126"/>
      <c r="QKS28" s="126"/>
      <c r="QKT28" s="126"/>
      <c r="QKU28" s="126"/>
      <c r="QKV28" s="126"/>
      <c r="QKW28" s="126"/>
      <c r="QKX28" s="126"/>
      <c r="QKY28" s="126"/>
      <c r="QKZ28" s="126"/>
      <c r="QLA28" s="126"/>
      <c r="QLB28" s="126"/>
      <c r="QLC28" s="126"/>
      <c r="QLD28" s="126"/>
      <c r="QLE28" s="126"/>
      <c r="QLF28" s="126"/>
      <c r="QLG28" s="126"/>
      <c r="QLH28" s="126"/>
      <c r="QLI28" s="126"/>
      <c r="QLJ28" s="126"/>
      <c r="QLK28" s="126"/>
      <c r="QLL28" s="126"/>
      <c r="QLM28" s="126"/>
      <c r="QLN28" s="126"/>
      <c r="QLO28" s="126"/>
      <c r="QLP28" s="126"/>
      <c r="QLQ28" s="126"/>
      <c r="QLR28" s="126"/>
      <c r="QLS28" s="126"/>
      <c r="QLT28" s="126"/>
      <c r="QLU28" s="126"/>
      <c r="QLV28" s="126"/>
      <c r="QLW28" s="126"/>
      <c r="QLX28" s="126"/>
      <c r="QLY28" s="126"/>
      <c r="QLZ28" s="126"/>
      <c r="QMA28" s="126"/>
      <c r="QMB28" s="126"/>
      <c r="QMC28" s="126"/>
      <c r="QMD28" s="126"/>
      <c r="QME28" s="126"/>
      <c r="QMF28" s="126"/>
      <c r="QMG28" s="126"/>
      <c r="QMH28" s="126"/>
      <c r="QMI28" s="126"/>
      <c r="QMJ28" s="126"/>
      <c r="QMK28" s="126"/>
      <c r="QML28" s="126"/>
      <c r="QMM28" s="126"/>
      <c r="QMN28" s="126"/>
      <c r="QMO28" s="126"/>
      <c r="QMP28" s="126"/>
      <c r="QMQ28" s="126"/>
      <c r="QMR28" s="126"/>
      <c r="QMS28" s="126"/>
      <c r="QMT28" s="126"/>
      <c r="QMU28" s="126"/>
      <c r="QMV28" s="126"/>
      <c r="QMW28" s="126"/>
      <c r="QMX28" s="126"/>
      <c r="QMY28" s="126"/>
      <c r="QMZ28" s="126"/>
      <c r="QNA28" s="126"/>
      <c r="QNB28" s="126"/>
      <c r="QNC28" s="126"/>
      <c r="QND28" s="126"/>
      <c r="QNE28" s="126"/>
      <c r="QNF28" s="126"/>
      <c r="QNG28" s="126"/>
      <c r="QNH28" s="126"/>
      <c r="QNI28" s="126"/>
      <c r="QNJ28" s="126"/>
      <c r="QNK28" s="126"/>
      <c r="QNL28" s="126"/>
      <c r="QNM28" s="126"/>
      <c r="QNN28" s="126"/>
      <c r="QNO28" s="126"/>
      <c r="QNP28" s="126"/>
      <c r="QNQ28" s="126"/>
      <c r="QNR28" s="126"/>
      <c r="QNS28" s="126"/>
      <c r="QNT28" s="126"/>
      <c r="QNU28" s="126"/>
      <c r="QNV28" s="126"/>
      <c r="QNW28" s="126"/>
      <c r="QNX28" s="126"/>
      <c r="QNY28" s="126"/>
      <c r="QNZ28" s="126"/>
      <c r="QOA28" s="126"/>
      <c r="QOB28" s="126"/>
      <c r="QOC28" s="126"/>
      <c r="QOD28" s="126"/>
      <c r="QOE28" s="126"/>
      <c r="QOF28" s="126"/>
      <c r="QOG28" s="126"/>
      <c r="QOH28" s="126"/>
      <c r="QOI28" s="126"/>
      <c r="QOJ28" s="126"/>
      <c r="QOK28" s="126"/>
      <c r="QOL28" s="126"/>
      <c r="QOM28" s="126"/>
      <c r="QON28" s="126"/>
      <c r="QOO28" s="126"/>
      <c r="QOP28" s="126"/>
      <c r="QOQ28" s="126"/>
      <c r="QOR28" s="126"/>
      <c r="QOS28" s="126"/>
      <c r="QOT28" s="126"/>
      <c r="QOU28" s="126"/>
      <c r="QOV28" s="126"/>
      <c r="QOW28" s="126"/>
      <c r="QOX28" s="126"/>
      <c r="QOY28" s="126"/>
      <c r="QOZ28" s="126"/>
      <c r="QPA28" s="126"/>
      <c r="QPB28" s="126"/>
      <c r="QPC28" s="126"/>
      <c r="QPD28" s="126"/>
      <c r="QPE28" s="126"/>
      <c r="QPF28" s="126"/>
      <c r="QPG28" s="126"/>
      <c r="QPH28" s="126"/>
      <c r="QPI28" s="126"/>
      <c r="QPJ28" s="126"/>
      <c r="QPK28" s="126"/>
      <c r="QPL28" s="126"/>
      <c r="QPM28" s="126"/>
      <c r="QPN28" s="126"/>
      <c r="QPO28" s="126"/>
      <c r="QPP28" s="126"/>
      <c r="QPQ28" s="126"/>
      <c r="QPR28" s="126"/>
      <c r="QPS28" s="126"/>
      <c r="QPT28" s="126"/>
      <c r="QPU28" s="126"/>
      <c r="QPV28" s="126"/>
      <c r="QPW28" s="126"/>
      <c r="QPX28" s="126"/>
      <c r="QPY28" s="126"/>
      <c r="QPZ28" s="126"/>
      <c r="QQA28" s="126"/>
      <c r="QQB28" s="126"/>
      <c r="QQC28" s="126"/>
      <c r="QQD28" s="126"/>
      <c r="QQE28" s="126"/>
      <c r="QQF28" s="126"/>
      <c r="QQG28" s="126"/>
      <c r="QQH28" s="126"/>
      <c r="QQI28" s="126"/>
      <c r="QQJ28" s="126"/>
      <c r="QQK28" s="126"/>
      <c r="QQL28" s="126"/>
      <c r="QQM28" s="126"/>
      <c r="QQN28" s="126"/>
      <c r="QQO28" s="126"/>
      <c r="QQP28" s="126"/>
      <c r="QQQ28" s="126"/>
      <c r="QQR28" s="126"/>
      <c r="QQS28" s="126"/>
      <c r="QQT28" s="126"/>
      <c r="QQU28" s="126"/>
      <c r="QQV28" s="126"/>
      <c r="QQW28" s="126"/>
      <c r="QQX28" s="126"/>
      <c r="QQY28" s="126"/>
      <c r="QQZ28" s="126"/>
      <c r="QRA28" s="126"/>
      <c r="QRB28" s="126"/>
      <c r="QRC28" s="126"/>
      <c r="QRD28" s="126"/>
      <c r="QRE28" s="126"/>
      <c r="QRF28" s="126"/>
      <c r="QRG28" s="126"/>
      <c r="QRH28" s="126"/>
      <c r="QRI28" s="126"/>
      <c r="QRJ28" s="126"/>
      <c r="QRK28" s="126"/>
      <c r="QRL28" s="126"/>
      <c r="QRM28" s="126"/>
      <c r="QRN28" s="126"/>
      <c r="QRO28" s="126"/>
      <c r="QRP28" s="126"/>
      <c r="QRQ28" s="126"/>
      <c r="QRR28" s="126"/>
      <c r="QRS28" s="126"/>
      <c r="QRT28" s="126"/>
      <c r="QRU28" s="126"/>
      <c r="QRV28" s="126"/>
      <c r="QRW28" s="126"/>
      <c r="QRX28" s="126"/>
      <c r="QRY28" s="126"/>
      <c r="QRZ28" s="126"/>
      <c r="QSA28" s="126"/>
      <c r="QSB28" s="126"/>
      <c r="QSC28" s="126"/>
      <c r="QSD28" s="126"/>
      <c r="QSE28" s="126"/>
      <c r="QSF28" s="126"/>
      <c r="QSG28" s="126"/>
      <c r="QSH28" s="126"/>
      <c r="QSI28" s="126"/>
      <c r="QSJ28" s="126"/>
      <c r="QSK28" s="126"/>
      <c r="QSL28" s="126"/>
      <c r="QSM28" s="126"/>
      <c r="QSN28" s="126"/>
      <c r="QSO28" s="126"/>
      <c r="QSP28" s="126"/>
      <c r="QSQ28" s="126"/>
      <c r="QSR28" s="126"/>
      <c r="QSS28" s="126"/>
      <c r="QST28" s="126"/>
      <c r="QSU28" s="126"/>
      <c r="QSV28" s="126"/>
      <c r="QSW28" s="126"/>
      <c r="QSX28" s="126"/>
      <c r="QSY28" s="126"/>
      <c r="QSZ28" s="126"/>
      <c r="QTA28" s="126"/>
      <c r="QTB28" s="126"/>
      <c r="QTC28" s="126"/>
      <c r="QTD28" s="126"/>
      <c r="QTE28" s="126"/>
      <c r="QTF28" s="126"/>
      <c r="QTG28" s="126"/>
      <c r="QTH28" s="126"/>
      <c r="QTI28" s="126"/>
      <c r="QTJ28" s="126"/>
      <c r="QTK28" s="126"/>
      <c r="QTL28" s="126"/>
      <c r="QTM28" s="126"/>
      <c r="QTN28" s="126"/>
      <c r="QTO28" s="126"/>
      <c r="QTP28" s="126"/>
      <c r="QTQ28" s="126"/>
      <c r="QTR28" s="126"/>
      <c r="QTS28" s="126"/>
      <c r="QTT28" s="126"/>
      <c r="QTU28" s="126"/>
      <c r="QTV28" s="126"/>
      <c r="QTW28" s="126"/>
      <c r="QTX28" s="126"/>
      <c r="QTY28" s="126"/>
      <c r="QTZ28" s="126"/>
      <c r="QUA28" s="126"/>
      <c r="QUB28" s="126"/>
      <c r="QUC28" s="126"/>
      <c r="QUD28" s="126"/>
      <c r="QUE28" s="126"/>
      <c r="QUF28" s="126"/>
      <c r="QUG28" s="126"/>
      <c r="QUH28" s="126"/>
      <c r="QUI28" s="126"/>
      <c r="QUJ28" s="126"/>
      <c r="QUK28" s="126"/>
      <c r="QUL28" s="126"/>
      <c r="QUM28" s="126"/>
      <c r="QUN28" s="126"/>
      <c r="QUO28" s="126"/>
      <c r="QUP28" s="126"/>
      <c r="QUQ28" s="126"/>
      <c r="QUR28" s="126"/>
      <c r="QUS28" s="126"/>
      <c r="QUT28" s="126"/>
      <c r="QUU28" s="126"/>
      <c r="QUV28" s="126"/>
      <c r="QUW28" s="126"/>
      <c r="QUX28" s="126"/>
      <c r="QUY28" s="126"/>
      <c r="QUZ28" s="126"/>
      <c r="QVA28" s="126"/>
      <c r="QVB28" s="126"/>
      <c r="QVC28" s="126"/>
      <c r="QVD28" s="126"/>
      <c r="QVE28" s="126"/>
      <c r="QVF28" s="126"/>
      <c r="QVG28" s="126"/>
      <c r="QVH28" s="126"/>
      <c r="QVI28" s="126"/>
      <c r="QVJ28" s="126"/>
      <c r="QVK28" s="126"/>
      <c r="QVL28" s="126"/>
      <c r="QVM28" s="126"/>
      <c r="QVN28" s="126"/>
      <c r="QVO28" s="126"/>
      <c r="QVP28" s="126"/>
      <c r="QVQ28" s="126"/>
      <c r="QVR28" s="126"/>
      <c r="QVS28" s="126"/>
      <c r="QVT28" s="126"/>
      <c r="QVU28" s="126"/>
      <c r="QVV28" s="126"/>
      <c r="QVW28" s="126"/>
      <c r="QVX28" s="126"/>
      <c r="QVY28" s="126"/>
      <c r="QVZ28" s="126"/>
      <c r="QWA28" s="126"/>
      <c r="QWB28" s="126"/>
      <c r="QWC28" s="126"/>
      <c r="QWD28" s="126"/>
      <c r="QWE28" s="126"/>
      <c r="QWF28" s="126"/>
      <c r="QWG28" s="126"/>
      <c r="QWH28" s="126"/>
      <c r="QWI28" s="126"/>
      <c r="QWJ28" s="126"/>
      <c r="QWK28" s="126"/>
      <c r="QWL28" s="126"/>
      <c r="QWM28" s="126"/>
      <c r="QWN28" s="126"/>
      <c r="QWO28" s="126"/>
      <c r="QWP28" s="126"/>
      <c r="QWQ28" s="126"/>
      <c r="QWR28" s="126"/>
      <c r="QWS28" s="126"/>
      <c r="QWT28" s="126"/>
      <c r="QWU28" s="126"/>
      <c r="QWV28" s="126"/>
      <c r="QWW28" s="126"/>
      <c r="QWX28" s="126"/>
      <c r="QWY28" s="126"/>
      <c r="QWZ28" s="126"/>
      <c r="QXA28" s="126"/>
      <c r="QXB28" s="126"/>
      <c r="QXC28" s="126"/>
      <c r="QXD28" s="126"/>
      <c r="QXE28" s="126"/>
      <c r="QXF28" s="126"/>
      <c r="QXG28" s="126"/>
      <c r="QXH28" s="126"/>
      <c r="QXI28" s="126"/>
      <c r="QXJ28" s="126"/>
      <c r="QXK28" s="126"/>
      <c r="QXL28" s="126"/>
      <c r="QXM28" s="126"/>
      <c r="QXN28" s="126"/>
      <c r="QXO28" s="126"/>
      <c r="QXP28" s="126"/>
      <c r="QXQ28" s="126"/>
      <c r="QXR28" s="126"/>
      <c r="QXS28" s="126"/>
      <c r="QXT28" s="126"/>
      <c r="QXU28" s="126"/>
      <c r="QXV28" s="126"/>
      <c r="QXW28" s="126"/>
      <c r="QXX28" s="126"/>
      <c r="QXY28" s="126"/>
      <c r="QXZ28" s="126"/>
      <c r="QYA28" s="126"/>
      <c r="QYB28" s="126"/>
      <c r="QYC28" s="126"/>
      <c r="QYD28" s="126"/>
      <c r="QYE28" s="126"/>
      <c r="QYF28" s="126"/>
      <c r="QYG28" s="126"/>
      <c r="QYH28" s="126"/>
      <c r="QYI28" s="126"/>
      <c r="QYJ28" s="126"/>
      <c r="QYK28" s="126"/>
      <c r="QYL28" s="126"/>
      <c r="QYM28" s="126"/>
      <c r="QYN28" s="126"/>
      <c r="QYO28" s="126"/>
      <c r="QYP28" s="126"/>
      <c r="QYQ28" s="126"/>
      <c r="QYR28" s="126"/>
      <c r="QYS28" s="126"/>
      <c r="QYT28" s="126"/>
      <c r="QYU28" s="126"/>
      <c r="QYV28" s="126"/>
      <c r="QYW28" s="126"/>
      <c r="QYX28" s="126"/>
      <c r="QYY28" s="126"/>
      <c r="QYZ28" s="126"/>
      <c r="QZA28" s="126"/>
      <c r="QZB28" s="126"/>
      <c r="QZC28" s="126"/>
      <c r="QZD28" s="126"/>
      <c r="QZE28" s="126"/>
      <c r="QZF28" s="126"/>
      <c r="QZG28" s="126"/>
      <c r="QZH28" s="126"/>
      <c r="QZI28" s="126"/>
      <c r="QZJ28" s="126"/>
      <c r="QZK28" s="126"/>
      <c r="QZL28" s="126"/>
      <c r="QZM28" s="126"/>
      <c r="QZN28" s="126"/>
      <c r="QZO28" s="126"/>
      <c r="QZP28" s="126"/>
      <c r="QZQ28" s="126"/>
      <c r="QZR28" s="126"/>
      <c r="QZS28" s="126"/>
      <c r="QZT28" s="126"/>
      <c r="QZU28" s="126"/>
      <c r="QZV28" s="126"/>
      <c r="QZW28" s="126"/>
      <c r="QZX28" s="126"/>
      <c r="QZY28" s="126"/>
      <c r="QZZ28" s="126"/>
      <c r="RAA28" s="126"/>
      <c r="RAB28" s="126"/>
      <c r="RAC28" s="126"/>
      <c r="RAD28" s="126"/>
      <c r="RAE28" s="126"/>
      <c r="RAF28" s="126"/>
      <c r="RAG28" s="126"/>
      <c r="RAH28" s="126"/>
      <c r="RAI28" s="126"/>
      <c r="RAJ28" s="126"/>
      <c r="RAK28" s="126"/>
      <c r="RAL28" s="126"/>
      <c r="RAM28" s="126"/>
      <c r="RAN28" s="126"/>
      <c r="RAO28" s="126"/>
      <c r="RAP28" s="126"/>
      <c r="RAQ28" s="126"/>
      <c r="RAR28" s="126"/>
      <c r="RAS28" s="126"/>
      <c r="RAT28" s="126"/>
      <c r="RAU28" s="126"/>
      <c r="RAV28" s="126"/>
      <c r="RAW28" s="126"/>
      <c r="RAX28" s="126"/>
      <c r="RAY28" s="126"/>
      <c r="RAZ28" s="126"/>
      <c r="RBA28" s="126"/>
      <c r="RBB28" s="126"/>
      <c r="RBC28" s="126"/>
      <c r="RBD28" s="126"/>
      <c r="RBE28" s="126"/>
      <c r="RBF28" s="126"/>
      <c r="RBG28" s="126"/>
      <c r="RBH28" s="126"/>
      <c r="RBI28" s="126"/>
      <c r="RBJ28" s="126"/>
      <c r="RBK28" s="126"/>
      <c r="RBL28" s="126"/>
      <c r="RBM28" s="126"/>
      <c r="RBN28" s="126"/>
      <c r="RBO28" s="126"/>
      <c r="RBP28" s="126"/>
      <c r="RBQ28" s="126"/>
      <c r="RBR28" s="126"/>
      <c r="RBS28" s="126"/>
      <c r="RBT28" s="126"/>
      <c r="RBU28" s="126"/>
      <c r="RBV28" s="126"/>
      <c r="RBW28" s="126"/>
      <c r="RBX28" s="126"/>
      <c r="RBY28" s="126"/>
      <c r="RBZ28" s="126"/>
      <c r="RCA28" s="126"/>
      <c r="RCB28" s="126"/>
      <c r="RCC28" s="126"/>
      <c r="RCD28" s="126"/>
      <c r="RCE28" s="126"/>
      <c r="RCF28" s="126"/>
      <c r="RCG28" s="126"/>
      <c r="RCH28" s="126"/>
      <c r="RCI28" s="126"/>
      <c r="RCJ28" s="126"/>
      <c r="RCK28" s="126"/>
      <c r="RCL28" s="126"/>
      <c r="RCM28" s="126"/>
      <c r="RCN28" s="126"/>
      <c r="RCO28" s="126"/>
      <c r="RCP28" s="126"/>
      <c r="RCQ28" s="126"/>
      <c r="RCR28" s="126"/>
      <c r="RCS28" s="126"/>
      <c r="RCT28" s="126"/>
      <c r="RCU28" s="126"/>
      <c r="RCV28" s="126"/>
      <c r="RCW28" s="126"/>
      <c r="RCX28" s="126"/>
      <c r="RCY28" s="126"/>
      <c r="RCZ28" s="126"/>
      <c r="RDA28" s="126"/>
      <c r="RDB28" s="126"/>
      <c r="RDC28" s="126"/>
      <c r="RDD28" s="126"/>
      <c r="RDE28" s="126"/>
      <c r="RDF28" s="126"/>
      <c r="RDG28" s="126"/>
      <c r="RDH28" s="126"/>
      <c r="RDI28" s="126"/>
      <c r="RDJ28" s="126"/>
      <c r="RDK28" s="126"/>
      <c r="RDL28" s="126"/>
      <c r="RDM28" s="126"/>
      <c r="RDN28" s="126"/>
      <c r="RDO28" s="126"/>
      <c r="RDP28" s="126"/>
      <c r="RDQ28" s="126"/>
      <c r="RDR28" s="126"/>
      <c r="RDS28" s="126"/>
      <c r="RDT28" s="126"/>
      <c r="RDU28" s="126"/>
      <c r="RDV28" s="126"/>
      <c r="RDW28" s="126"/>
      <c r="RDX28" s="126"/>
      <c r="RDY28" s="126"/>
      <c r="RDZ28" s="126"/>
      <c r="REA28" s="126"/>
      <c r="REB28" s="126"/>
      <c r="REC28" s="126"/>
      <c r="RED28" s="126"/>
      <c r="REE28" s="126"/>
      <c r="REF28" s="126"/>
      <c r="REG28" s="126"/>
      <c r="REH28" s="126"/>
      <c r="REI28" s="126"/>
      <c r="REJ28" s="126"/>
      <c r="REK28" s="126"/>
      <c r="REL28" s="126"/>
      <c r="REM28" s="126"/>
      <c r="REN28" s="126"/>
      <c r="REO28" s="126"/>
      <c r="REP28" s="126"/>
      <c r="REQ28" s="126"/>
      <c r="RER28" s="126"/>
      <c r="RES28" s="126"/>
      <c r="RET28" s="126"/>
      <c r="REU28" s="126"/>
      <c r="REV28" s="126"/>
      <c r="REW28" s="126"/>
      <c r="REX28" s="126"/>
      <c r="REY28" s="126"/>
      <c r="REZ28" s="126"/>
      <c r="RFA28" s="126"/>
      <c r="RFB28" s="126"/>
      <c r="RFC28" s="126"/>
      <c r="RFD28" s="126"/>
      <c r="RFE28" s="126"/>
      <c r="RFF28" s="126"/>
      <c r="RFG28" s="126"/>
      <c r="RFH28" s="126"/>
      <c r="RFI28" s="126"/>
      <c r="RFJ28" s="126"/>
      <c r="RFK28" s="126"/>
      <c r="RFL28" s="126"/>
      <c r="RFM28" s="126"/>
      <c r="RFN28" s="126"/>
      <c r="RFO28" s="126"/>
      <c r="RFP28" s="126"/>
      <c r="RFQ28" s="126"/>
      <c r="RFR28" s="126"/>
      <c r="RFS28" s="126"/>
      <c r="RFT28" s="126"/>
      <c r="RFU28" s="126"/>
      <c r="RFV28" s="126"/>
      <c r="RFW28" s="126"/>
      <c r="RFX28" s="126"/>
      <c r="RFY28" s="126"/>
      <c r="RFZ28" s="126"/>
      <c r="RGA28" s="126"/>
      <c r="RGB28" s="126"/>
      <c r="RGC28" s="126"/>
      <c r="RGD28" s="126"/>
      <c r="RGE28" s="126"/>
      <c r="RGF28" s="126"/>
      <c r="RGG28" s="126"/>
      <c r="RGH28" s="126"/>
      <c r="RGI28" s="126"/>
      <c r="RGJ28" s="126"/>
      <c r="RGK28" s="126"/>
      <c r="RGL28" s="126"/>
      <c r="RGM28" s="126"/>
      <c r="RGN28" s="126"/>
      <c r="RGO28" s="126"/>
      <c r="RGP28" s="126"/>
      <c r="RGQ28" s="126"/>
      <c r="RGR28" s="126"/>
      <c r="RGS28" s="126"/>
      <c r="RGT28" s="126"/>
      <c r="RGU28" s="126"/>
      <c r="RGV28" s="126"/>
      <c r="RGW28" s="126"/>
      <c r="RGX28" s="126"/>
      <c r="RGY28" s="126"/>
      <c r="RGZ28" s="126"/>
      <c r="RHA28" s="126"/>
      <c r="RHB28" s="126"/>
      <c r="RHC28" s="126"/>
      <c r="RHD28" s="126"/>
      <c r="RHE28" s="126"/>
      <c r="RHF28" s="126"/>
      <c r="RHG28" s="126"/>
      <c r="RHH28" s="126"/>
      <c r="RHI28" s="126"/>
      <c r="RHJ28" s="126"/>
      <c r="RHK28" s="126"/>
      <c r="RHL28" s="126"/>
      <c r="RHM28" s="126"/>
      <c r="RHN28" s="126"/>
      <c r="RHO28" s="126"/>
      <c r="RHP28" s="126"/>
      <c r="RHQ28" s="126"/>
      <c r="RHR28" s="126"/>
      <c r="RHS28" s="126"/>
      <c r="RHT28" s="126"/>
      <c r="RHU28" s="126"/>
      <c r="RHV28" s="126"/>
      <c r="RHW28" s="126"/>
      <c r="RHX28" s="126"/>
      <c r="RHY28" s="126"/>
      <c r="RHZ28" s="126"/>
      <c r="RIA28" s="126"/>
      <c r="RIB28" s="126"/>
      <c r="RIC28" s="126"/>
      <c r="RID28" s="126"/>
      <c r="RIE28" s="126"/>
      <c r="RIF28" s="126"/>
      <c r="RIG28" s="126"/>
      <c r="RIH28" s="126"/>
      <c r="RII28" s="126"/>
      <c r="RIJ28" s="126"/>
      <c r="RIK28" s="126"/>
      <c r="RIL28" s="126"/>
      <c r="RIM28" s="126"/>
      <c r="RIN28" s="126"/>
      <c r="RIO28" s="126"/>
      <c r="RIP28" s="126"/>
      <c r="RIQ28" s="126"/>
      <c r="RIR28" s="126"/>
      <c r="RIS28" s="126"/>
      <c r="RIT28" s="126"/>
      <c r="RIU28" s="126"/>
      <c r="RIV28" s="126"/>
      <c r="RIW28" s="126"/>
      <c r="RIX28" s="126"/>
      <c r="RIY28" s="126"/>
      <c r="RIZ28" s="126"/>
      <c r="RJA28" s="126"/>
      <c r="RJB28" s="126"/>
      <c r="RJC28" s="126"/>
      <c r="RJD28" s="126"/>
      <c r="RJE28" s="126"/>
      <c r="RJF28" s="126"/>
      <c r="RJG28" s="126"/>
      <c r="RJH28" s="126"/>
      <c r="RJI28" s="126"/>
      <c r="RJJ28" s="126"/>
      <c r="RJK28" s="126"/>
      <c r="RJL28" s="126"/>
      <c r="RJM28" s="126"/>
      <c r="RJN28" s="126"/>
      <c r="RJO28" s="126"/>
      <c r="RJP28" s="126"/>
      <c r="RJQ28" s="126"/>
      <c r="RJR28" s="126"/>
      <c r="RJS28" s="126"/>
      <c r="RJT28" s="126"/>
      <c r="RJU28" s="126"/>
      <c r="RJV28" s="126"/>
      <c r="RJW28" s="126"/>
      <c r="RJX28" s="126"/>
      <c r="RJY28" s="126"/>
      <c r="RJZ28" s="126"/>
      <c r="RKA28" s="126"/>
      <c r="RKB28" s="126"/>
      <c r="RKC28" s="126"/>
      <c r="RKD28" s="126"/>
      <c r="RKE28" s="126"/>
      <c r="RKF28" s="126"/>
      <c r="RKG28" s="126"/>
      <c r="RKH28" s="126"/>
      <c r="RKI28" s="126"/>
      <c r="RKJ28" s="126"/>
      <c r="RKK28" s="126"/>
      <c r="RKL28" s="126"/>
      <c r="RKM28" s="126"/>
      <c r="RKN28" s="126"/>
      <c r="RKO28" s="126"/>
      <c r="RKP28" s="126"/>
      <c r="RKQ28" s="126"/>
      <c r="RKR28" s="126"/>
      <c r="RKS28" s="126"/>
      <c r="RKT28" s="126"/>
      <c r="RKU28" s="126"/>
      <c r="RKV28" s="126"/>
      <c r="RKW28" s="126"/>
      <c r="RKX28" s="126"/>
      <c r="RKY28" s="126"/>
      <c r="RKZ28" s="126"/>
      <c r="RLA28" s="126"/>
      <c r="RLB28" s="126"/>
      <c r="RLC28" s="126"/>
      <c r="RLD28" s="126"/>
      <c r="RLE28" s="126"/>
      <c r="RLF28" s="126"/>
      <c r="RLG28" s="126"/>
      <c r="RLH28" s="126"/>
      <c r="RLI28" s="126"/>
      <c r="RLJ28" s="126"/>
      <c r="RLK28" s="126"/>
      <c r="RLL28" s="126"/>
      <c r="RLM28" s="126"/>
      <c r="RLN28" s="126"/>
      <c r="RLO28" s="126"/>
      <c r="RLP28" s="126"/>
      <c r="RLQ28" s="126"/>
      <c r="RLR28" s="126"/>
      <c r="RLS28" s="126"/>
      <c r="RLT28" s="126"/>
      <c r="RLU28" s="126"/>
      <c r="RLV28" s="126"/>
      <c r="RLW28" s="126"/>
      <c r="RLX28" s="126"/>
      <c r="RLY28" s="126"/>
      <c r="RLZ28" s="126"/>
      <c r="RMA28" s="126"/>
      <c r="RMB28" s="126"/>
      <c r="RMC28" s="126"/>
      <c r="RMD28" s="126"/>
      <c r="RME28" s="126"/>
      <c r="RMF28" s="126"/>
      <c r="RMG28" s="126"/>
      <c r="RMH28" s="126"/>
      <c r="RMI28" s="126"/>
      <c r="RMJ28" s="126"/>
      <c r="RMK28" s="126"/>
      <c r="RML28" s="126"/>
      <c r="RMM28" s="126"/>
      <c r="RMN28" s="126"/>
      <c r="RMO28" s="126"/>
      <c r="RMP28" s="126"/>
      <c r="RMQ28" s="126"/>
      <c r="RMR28" s="126"/>
      <c r="RMS28" s="126"/>
      <c r="RMT28" s="126"/>
      <c r="RMU28" s="126"/>
      <c r="RMV28" s="126"/>
      <c r="RMW28" s="126"/>
      <c r="RMX28" s="126"/>
      <c r="RMY28" s="126"/>
      <c r="RMZ28" s="126"/>
      <c r="RNA28" s="126"/>
      <c r="RNB28" s="126"/>
      <c r="RNC28" s="126"/>
      <c r="RND28" s="126"/>
      <c r="RNE28" s="126"/>
      <c r="RNF28" s="126"/>
      <c r="RNG28" s="126"/>
      <c r="RNH28" s="126"/>
      <c r="RNI28" s="126"/>
      <c r="RNJ28" s="126"/>
      <c r="RNK28" s="126"/>
      <c r="RNL28" s="126"/>
      <c r="RNM28" s="126"/>
      <c r="RNN28" s="126"/>
      <c r="RNO28" s="126"/>
      <c r="RNP28" s="126"/>
      <c r="RNQ28" s="126"/>
      <c r="RNR28" s="126"/>
      <c r="RNS28" s="126"/>
      <c r="RNT28" s="126"/>
      <c r="RNU28" s="126"/>
      <c r="RNV28" s="126"/>
      <c r="RNW28" s="126"/>
      <c r="RNX28" s="126"/>
      <c r="RNY28" s="126"/>
      <c r="RNZ28" s="126"/>
      <c r="ROA28" s="126"/>
      <c r="ROB28" s="126"/>
      <c r="ROC28" s="126"/>
      <c r="ROD28" s="126"/>
      <c r="ROE28" s="126"/>
      <c r="ROF28" s="126"/>
      <c r="ROG28" s="126"/>
      <c r="ROH28" s="126"/>
      <c r="ROI28" s="126"/>
      <c r="ROJ28" s="126"/>
      <c r="ROK28" s="126"/>
      <c r="ROL28" s="126"/>
      <c r="ROM28" s="126"/>
      <c r="RON28" s="126"/>
      <c r="ROO28" s="126"/>
      <c r="ROP28" s="126"/>
      <c r="ROQ28" s="126"/>
      <c r="ROR28" s="126"/>
      <c r="ROS28" s="126"/>
      <c r="ROT28" s="126"/>
      <c r="ROU28" s="126"/>
      <c r="ROV28" s="126"/>
      <c r="ROW28" s="126"/>
      <c r="ROX28" s="126"/>
      <c r="ROY28" s="126"/>
      <c r="ROZ28" s="126"/>
      <c r="RPA28" s="126"/>
      <c r="RPB28" s="126"/>
      <c r="RPC28" s="126"/>
      <c r="RPD28" s="126"/>
      <c r="RPE28" s="126"/>
      <c r="RPF28" s="126"/>
      <c r="RPG28" s="126"/>
      <c r="RPH28" s="126"/>
      <c r="RPI28" s="126"/>
      <c r="RPJ28" s="126"/>
      <c r="RPK28" s="126"/>
      <c r="RPL28" s="126"/>
      <c r="RPM28" s="126"/>
      <c r="RPN28" s="126"/>
      <c r="RPO28" s="126"/>
      <c r="RPP28" s="126"/>
      <c r="RPQ28" s="126"/>
      <c r="RPR28" s="126"/>
      <c r="RPS28" s="126"/>
      <c r="RPT28" s="126"/>
      <c r="RPU28" s="126"/>
      <c r="RPV28" s="126"/>
      <c r="RPW28" s="126"/>
      <c r="RPX28" s="126"/>
      <c r="RPY28" s="126"/>
      <c r="RPZ28" s="126"/>
      <c r="RQA28" s="126"/>
      <c r="RQB28" s="126"/>
      <c r="RQC28" s="126"/>
      <c r="RQD28" s="126"/>
      <c r="RQE28" s="126"/>
      <c r="RQF28" s="126"/>
      <c r="RQG28" s="126"/>
      <c r="RQH28" s="126"/>
      <c r="RQI28" s="126"/>
      <c r="RQJ28" s="126"/>
      <c r="RQK28" s="126"/>
      <c r="RQL28" s="126"/>
      <c r="RQM28" s="126"/>
      <c r="RQN28" s="126"/>
      <c r="RQO28" s="126"/>
      <c r="RQP28" s="126"/>
      <c r="RQQ28" s="126"/>
      <c r="RQR28" s="126"/>
      <c r="RQS28" s="126"/>
      <c r="RQT28" s="126"/>
      <c r="RQU28" s="126"/>
      <c r="RQV28" s="126"/>
      <c r="RQW28" s="126"/>
      <c r="RQX28" s="126"/>
      <c r="RQY28" s="126"/>
      <c r="RQZ28" s="126"/>
      <c r="RRA28" s="126"/>
      <c r="RRB28" s="126"/>
      <c r="RRC28" s="126"/>
      <c r="RRD28" s="126"/>
      <c r="RRE28" s="126"/>
      <c r="RRF28" s="126"/>
      <c r="RRG28" s="126"/>
      <c r="RRH28" s="126"/>
      <c r="RRI28" s="126"/>
      <c r="RRJ28" s="126"/>
      <c r="RRK28" s="126"/>
      <c r="RRL28" s="126"/>
      <c r="RRM28" s="126"/>
      <c r="RRN28" s="126"/>
      <c r="RRO28" s="126"/>
      <c r="RRP28" s="126"/>
      <c r="RRQ28" s="126"/>
      <c r="RRR28" s="126"/>
      <c r="RRS28" s="126"/>
      <c r="RRT28" s="126"/>
      <c r="RRU28" s="126"/>
      <c r="RRV28" s="126"/>
      <c r="RRW28" s="126"/>
      <c r="RRX28" s="126"/>
      <c r="RRY28" s="126"/>
      <c r="RRZ28" s="126"/>
      <c r="RSA28" s="126"/>
      <c r="RSB28" s="126"/>
      <c r="RSC28" s="126"/>
      <c r="RSD28" s="126"/>
      <c r="RSE28" s="126"/>
      <c r="RSF28" s="126"/>
      <c r="RSG28" s="126"/>
      <c r="RSH28" s="126"/>
      <c r="RSI28" s="126"/>
      <c r="RSJ28" s="126"/>
      <c r="RSK28" s="126"/>
      <c r="RSL28" s="126"/>
      <c r="RSM28" s="126"/>
      <c r="RSN28" s="126"/>
      <c r="RSO28" s="126"/>
      <c r="RSP28" s="126"/>
      <c r="RSQ28" s="126"/>
      <c r="RSR28" s="126"/>
      <c r="RSS28" s="126"/>
      <c r="RST28" s="126"/>
      <c r="RSU28" s="126"/>
      <c r="RSV28" s="126"/>
      <c r="RSW28" s="126"/>
      <c r="RSX28" s="126"/>
      <c r="RSY28" s="126"/>
      <c r="RSZ28" s="126"/>
      <c r="RTA28" s="126"/>
      <c r="RTB28" s="126"/>
      <c r="RTC28" s="126"/>
      <c r="RTD28" s="126"/>
      <c r="RTE28" s="126"/>
      <c r="RTF28" s="126"/>
      <c r="RTG28" s="126"/>
      <c r="RTH28" s="126"/>
      <c r="RTI28" s="126"/>
      <c r="RTJ28" s="126"/>
      <c r="RTK28" s="126"/>
      <c r="RTL28" s="126"/>
      <c r="RTM28" s="126"/>
      <c r="RTN28" s="126"/>
      <c r="RTO28" s="126"/>
      <c r="RTP28" s="126"/>
      <c r="RTQ28" s="126"/>
      <c r="RTR28" s="126"/>
      <c r="RTS28" s="126"/>
      <c r="RTT28" s="126"/>
      <c r="RTU28" s="126"/>
      <c r="RTV28" s="126"/>
      <c r="RTW28" s="126"/>
      <c r="RTX28" s="126"/>
      <c r="RTY28" s="126"/>
      <c r="RTZ28" s="126"/>
      <c r="RUA28" s="126"/>
      <c r="RUB28" s="126"/>
      <c r="RUC28" s="126"/>
      <c r="RUD28" s="126"/>
      <c r="RUE28" s="126"/>
      <c r="RUF28" s="126"/>
      <c r="RUG28" s="126"/>
      <c r="RUH28" s="126"/>
      <c r="RUI28" s="126"/>
      <c r="RUJ28" s="126"/>
      <c r="RUK28" s="126"/>
      <c r="RUL28" s="126"/>
      <c r="RUM28" s="126"/>
      <c r="RUN28" s="126"/>
      <c r="RUO28" s="126"/>
      <c r="RUP28" s="126"/>
      <c r="RUQ28" s="126"/>
      <c r="RUR28" s="126"/>
      <c r="RUS28" s="126"/>
      <c r="RUT28" s="126"/>
      <c r="RUU28" s="126"/>
      <c r="RUV28" s="126"/>
      <c r="RUW28" s="126"/>
      <c r="RUX28" s="126"/>
      <c r="RUY28" s="126"/>
      <c r="RUZ28" s="126"/>
      <c r="RVA28" s="126"/>
      <c r="RVB28" s="126"/>
      <c r="RVC28" s="126"/>
      <c r="RVD28" s="126"/>
      <c r="RVE28" s="126"/>
      <c r="RVF28" s="126"/>
      <c r="RVG28" s="126"/>
      <c r="RVH28" s="126"/>
      <c r="RVI28" s="126"/>
      <c r="RVJ28" s="126"/>
      <c r="RVK28" s="126"/>
      <c r="RVL28" s="126"/>
      <c r="RVM28" s="126"/>
      <c r="RVN28" s="126"/>
      <c r="RVO28" s="126"/>
      <c r="RVP28" s="126"/>
      <c r="RVQ28" s="126"/>
      <c r="RVR28" s="126"/>
      <c r="RVS28" s="126"/>
      <c r="RVT28" s="126"/>
      <c r="RVU28" s="126"/>
      <c r="RVV28" s="126"/>
      <c r="RVW28" s="126"/>
      <c r="RVX28" s="126"/>
      <c r="RVY28" s="126"/>
      <c r="RVZ28" s="126"/>
      <c r="RWA28" s="126"/>
      <c r="RWB28" s="126"/>
      <c r="RWC28" s="126"/>
      <c r="RWD28" s="126"/>
      <c r="RWE28" s="126"/>
      <c r="RWF28" s="126"/>
      <c r="RWG28" s="126"/>
      <c r="RWH28" s="126"/>
      <c r="RWI28" s="126"/>
      <c r="RWJ28" s="126"/>
      <c r="RWK28" s="126"/>
      <c r="RWL28" s="126"/>
      <c r="RWM28" s="126"/>
      <c r="RWN28" s="126"/>
      <c r="RWO28" s="126"/>
      <c r="RWP28" s="126"/>
      <c r="RWQ28" s="126"/>
      <c r="RWR28" s="126"/>
      <c r="RWS28" s="126"/>
      <c r="RWT28" s="126"/>
      <c r="RWU28" s="126"/>
      <c r="RWV28" s="126"/>
      <c r="RWW28" s="126"/>
      <c r="RWX28" s="126"/>
      <c r="RWY28" s="126"/>
      <c r="RWZ28" s="126"/>
      <c r="RXA28" s="126"/>
      <c r="RXB28" s="126"/>
      <c r="RXC28" s="126"/>
      <c r="RXD28" s="126"/>
      <c r="RXE28" s="126"/>
      <c r="RXF28" s="126"/>
      <c r="RXG28" s="126"/>
      <c r="RXH28" s="126"/>
      <c r="RXI28" s="126"/>
      <c r="RXJ28" s="126"/>
      <c r="RXK28" s="126"/>
      <c r="RXL28" s="126"/>
      <c r="RXM28" s="126"/>
      <c r="RXN28" s="126"/>
      <c r="RXO28" s="126"/>
      <c r="RXP28" s="126"/>
      <c r="RXQ28" s="126"/>
      <c r="RXR28" s="126"/>
      <c r="RXS28" s="126"/>
      <c r="RXT28" s="126"/>
      <c r="RXU28" s="126"/>
      <c r="RXV28" s="126"/>
      <c r="RXW28" s="126"/>
      <c r="RXX28" s="126"/>
      <c r="RXY28" s="126"/>
      <c r="RXZ28" s="126"/>
      <c r="RYA28" s="126"/>
      <c r="RYB28" s="126"/>
      <c r="RYC28" s="126"/>
      <c r="RYD28" s="126"/>
      <c r="RYE28" s="126"/>
      <c r="RYF28" s="126"/>
      <c r="RYG28" s="126"/>
      <c r="RYH28" s="126"/>
      <c r="RYI28" s="126"/>
      <c r="RYJ28" s="126"/>
      <c r="RYK28" s="126"/>
      <c r="RYL28" s="126"/>
      <c r="RYM28" s="126"/>
      <c r="RYN28" s="126"/>
      <c r="RYO28" s="126"/>
      <c r="RYP28" s="126"/>
      <c r="RYQ28" s="126"/>
      <c r="RYR28" s="126"/>
      <c r="RYS28" s="126"/>
      <c r="RYT28" s="126"/>
      <c r="RYU28" s="126"/>
      <c r="RYV28" s="126"/>
      <c r="RYW28" s="126"/>
      <c r="RYX28" s="126"/>
      <c r="RYY28" s="126"/>
      <c r="RYZ28" s="126"/>
      <c r="RZA28" s="126"/>
      <c r="RZB28" s="126"/>
      <c r="RZC28" s="126"/>
      <c r="RZD28" s="126"/>
      <c r="RZE28" s="126"/>
      <c r="RZF28" s="126"/>
      <c r="RZG28" s="126"/>
      <c r="RZH28" s="126"/>
      <c r="RZI28" s="126"/>
      <c r="RZJ28" s="126"/>
      <c r="RZK28" s="126"/>
      <c r="RZL28" s="126"/>
      <c r="RZM28" s="126"/>
      <c r="RZN28" s="126"/>
      <c r="RZO28" s="126"/>
      <c r="RZP28" s="126"/>
      <c r="RZQ28" s="126"/>
      <c r="RZR28" s="126"/>
      <c r="RZS28" s="126"/>
      <c r="RZT28" s="126"/>
      <c r="RZU28" s="126"/>
      <c r="RZV28" s="126"/>
      <c r="RZW28" s="126"/>
      <c r="RZX28" s="126"/>
      <c r="RZY28" s="126"/>
      <c r="RZZ28" s="126"/>
      <c r="SAA28" s="126"/>
      <c r="SAB28" s="126"/>
      <c r="SAC28" s="126"/>
      <c r="SAD28" s="126"/>
      <c r="SAE28" s="126"/>
      <c r="SAF28" s="126"/>
      <c r="SAG28" s="126"/>
      <c r="SAH28" s="126"/>
      <c r="SAI28" s="126"/>
      <c r="SAJ28" s="126"/>
      <c r="SAK28" s="126"/>
      <c r="SAL28" s="126"/>
      <c r="SAM28" s="126"/>
      <c r="SAN28" s="126"/>
      <c r="SAO28" s="126"/>
      <c r="SAP28" s="126"/>
      <c r="SAQ28" s="126"/>
      <c r="SAR28" s="126"/>
      <c r="SAS28" s="126"/>
      <c r="SAT28" s="126"/>
      <c r="SAU28" s="126"/>
      <c r="SAV28" s="126"/>
      <c r="SAW28" s="126"/>
      <c r="SAX28" s="126"/>
      <c r="SAY28" s="126"/>
      <c r="SAZ28" s="126"/>
      <c r="SBA28" s="126"/>
      <c r="SBB28" s="126"/>
      <c r="SBC28" s="126"/>
      <c r="SBD28" s="126"/>
      <c r="SBE28" s="126"/>
      <c r="SBF28" s="126"/>
      <c r="SBG28" s="126"/>
      <c r="SBH28" s="126"/>
      <c r="SBI28" s="126"/>
      <c r="SBJ28" s="126"/>
      <c r="SBK28" s="126"/>
      <c r="SBL28" s="126"/>
      <c r="SBM28" s="126"/>
      <c r="SBN28" s="126"/>
      <c r="SBO28" s="126"/>
      <c r="SBP28" s="126"/>
      <c r="SBQ28" s="126"/>
      <c r="SBR28" s="126"/>
      <c r="SBS28" s="126"/>
      <c r="SBT28" s="126"/>
      <c r="SBU28" s="126"/>
      <c r="SBV28" s="126"/>
      <c r="SBW28" s="126"/>
      <c r="SBX28" s="126"/>
      <c r="SBY28" s="126"/>
      <c r="SBZ28" s="126"/>
      <c r="SCA28" s="126"/>
      <c r="SCB28" s="126"/>
      <c r="SCC28" s="126"/>
      <c r="SCD28" s="126"/>
      <c r="SCE28" s="126"/>
      <c r="SCF28" s="126"/>
      <c r="SCG28" s="126"/>
      <c r="SCH28" s="126"/>
      <c r="SCI28" s="126"/>
      <c r="SCJ28" s="126"/>
      <c r="SCK28" s="126"/>
      <c r="SCL28" s="126"/>
      <c r="SCM28" s="126"/>
      <c r="SCN28" s="126"/>
      <c r="SCO28" s="126"/>
      <c r="SCP28" s="126"/>
      <c r="SCQ28" s="126"/>
      <c r="SCR28" s="126"/>
      <c r="SCS28" s="126"/>
      <c r="SCT28" s="126"/>
      <c r="SCU28" s="126"/>
      <c r="SCV28" s="126"/>
      <c r="SCW28" s="126"/>
      <c r="SCX28" s="126"/>
      <c r="SCY28" s="126"/>
      <c r="SCZ28" s="126"/>
      <c r="SDA28" s="126"/>
      <c r="SDB28" s="126"/>
      <c r="SDC28" s="126"/>
      <c r="SDD28" s="126"/>
      <c r="SDE28" s="126"/>
      <c r="SDF28" s="126"/>
      <c r="SDG28" s="126"/>
      <c r="SDH28" s="126"/>
      <c r="SDI28" s="126"/>
      <c r="SDJ28" s="126"/>
      <c r="SDK28" s="126"/>
      <c r="SDL28" s="126"/>
      <c r="SDM28" s="126"/>
      <c r="SDN28" s="126"/>
      <c r="SDO28" s="126"/>
      <c r="SDP28" s="126"/>
      <c r="SDQ28" s="126"/>
      <c r="SDR28" s="126"/>
      <c r="SDS28" s="126"/>
      <c r="SDT28" s="126"/>
      <c r="SDU28" s="126"/>
      <c r="SDV28" s="126"/>
      <c r="SDW28" s="126"/>
      <c r="SDX28" s="126"/>
      <c r="SDY28" s="126"/>
      <c r="SDZ28" s="126"/>
      <c r="SEA28" s="126"/>
      <c r="SEB28" s="126"/>
      <c r="SEC28" s="126"/>
      <c r="SED28" s="126"/>
      <c r="SEE28" s="126"/>
      <c r="SEF28" s="126"/>
      <c r="SEG28" s="126"/>
      <c r="SEH28" s="126"/>
      <c r="SEI28" s="126"/>
      <c r="SEJ28" s="126"/>
      <c r="SEK28" s="126"/>
      <c r="SEL28" s="126"/>
      <c r="SEM28" s="126"/>
      <c r="SEN28" s="126"/>
      <c r="SEO28" s="126"/>
      <c r="SEP28" s="126"/>
      <c r="SEQ28" s="126"/>
      <c r="SER28" s="126"/>
      <c r="SES28" s="126"/>
      <c r="SET28" s="126"/>
      <c r="SEU28" s="126"/>
      <c r="SEV28" s="126"/>
      <c r="SEW28" s="126"/>
      <c r="SEX28" s="126"/>
      <c r="SEY28" s="126"/>
      <c r="SEZ28" s="126"/>
      <c r="SFA28" s="126"/>
      <c r="SFB28" s="126"/>
      <c r="SFC28" s="126"/>
      <c r="SFD28" s="126"/>
      <c r="SFE28" s="126"/>
      <c r="SFF28" s="126"/>
      <c r="SFG28" s="126"/>
      <c r="SFH28" s="126"/>
      <c r="SFI28" s="126"/>
      <c r="SFJ28" s="126"/>
      <c r="SFK28" s="126"/>
      <c r="SFL28" s="126"/>
      <c r="SFM28" s="126"/>
      <c r="SFN28" s="126"/>
      <c r="SFO28" s="126"/>
      <c r="SFP28" s="126"/>
      <c r="SFQ28" s="126"/>
      <c r="SFR28" s="126"/>
      <c r="SFS28" s="126"/>
      <c r="SFT28" s="126"/>
      <c r="SFU28" s="126"/>
      <c r="SFV28" s="126"/>
      <c r="SFW28" s="126"/>
      <c r="SFX28" s="126"/>
      <c r="SFY28" s="126"/>
      <c r="SFZ28" s="126"/>
      <c r="SGA28" s="126"/>
      <c r="SGB28" s="126"/>
      <c r="SGC28" s="126"/>
      <c r="SGD28" s="126"/>
      <c r="SGE28" s="126"/>
      <c r="SGF28" s="126"/>
      <c r="SGG28" s="126"/>
      <c r="SGH28" s="126"/>
      <c r="SGI28" s="126"/>
      <c r="SGJ28" s="126"/>
      <c r="SGK28" s="126"/>
      <c r="SGL28" s="126"/>
      <c r="SGM28" s="126"/>
      <c r="SGN28" s="126"/>
      <c r="SGO28" s="126"/>
      <c r="SGP28" s="126"/>
      <c r="SGQ28" s="126"/>
      <c r="SGR28" s="126"/>
      <c r="SGS28" s="126"/>
      <c r="SGT28" s="126"/>
      <c r="SGU28" s="126"/>
      <c r="SGV28" s="126"/>
      <c r="SGW28" s="126"/>
      <c r="SGX28" s="126"/>
      <c r="SGY28" s="126"/>
      <c r="SGZ28" s="126"/>
      <c r="SHA28" s="126"/>
      <c r="SHB28" s="126"/>
      <c r="SHC28" s="126"/>
      <c r="SHD28" s="126"/>
      <c r="SHE28" s="126"/>
      <c r="SHF28" s="126"/>
      <c r="SHG28" s="126"/>
      <c r="SHH28" s="126"/>
      <c r="SHI28" s="126"/>
      <c r="SHJ28" s="126"/>
      <c r="SHK28" s="126"/>
      <c r="SHL28" s="126"/>
      <c r="SHM28" s="126"/>
      <c r="SHN28" s="126"/>
      <c r="SHO28" s="126"/>
      <c r="SHP28" s="126"/>
      <c r="SHQ28" s="126"/>
      <c r="SHR28" s="126"/>
      <c r="SHS28" s="126"/>
      <c r="SHT28" s="126"/>
      <c r="SHU28" s="126"/>
      <c r="SHV28" s="126"/>
      <c r="SHW28" s="126"/>
      <c r="SHX28" s="126"/>
      <c r="SHY28" s="126"/>
      <c r="SHZ28" s="126"/>
      <c r="SIA28" s="126"/>
      <c r="SIB28" s="126"/>
      <c r="SIC28" s="126"/>
      <c r="SID28" s="126"/>
      <c r="SIE28" s="126"/>
      <c r="SIF28" s="126"/>
      <c r="SIG28" s="126"/>
      <c r="SIH28" s="126"/>
      <c r="SII28" s="126"/>
      <c r="SIJ28" s="126"/>
      <c r="SIK28" s="126"/>
      <c r="SIL28" s="126"/>
      <c r="SIM28" s="126"/>
      <c r="SIN28" s="126"/>
      <c r="SIO28" s="126"/>
      <c r="SIP28" s="126"/>
      <c r="SIQ28" s="126"/>
      <c r="SIR28" s="126"/>
      <c r="SIS28" s="126"/>
      <c r="SIT28" s="126"/>
      <c r="SIU28" s="126"/>
      <c r="SIV28" s="126"/>
      <c r="SIW28" s="126"/>
      <c r="SIX28" s="126"/>
      <c r="SIY28" s="126"/>
      <c r="SIZ28" s="126"/>
      <c r="SJA28" s="126"/>
      <c r="SJB28" s="126"/>
      <c r="SJC28" s="126"/>
      <c r="SJD28" s="126"/>
      <c r="SJE28" s="126"/>
      <c r="SJF28" s="126"/>
      <c r="SJG28" s="126"/>
      <c r="SJH28" s="126"/>
      <c r="SJI28" s="126"/>
      <c r="SJJ28" s="126"/>
      <c r="SJK28" s="126"/>
      <c r="SJL28" s="126"/>
      <c r="SJM28" s="126"/>
      <c r="SJN28" s="126"/>
      <c r="SJO28" s="126"/>
      <c r="SJP28" s="126"/>
      <c r="SJQ28" s="126"/>
      <c r="SJR28" s="126"/>
      <c r="SJS28" s="126"/>
      <c r="SJT28" s="126"/>
      <c r="SJU28" s="126"/>
      <c r="SJV28" s="126"/>
      <c r="SJW28" s="126"/>
      <c r="SJX28" s="126"/>
      <c r="SJY28" s="126"/>
      <c r="SJZ28" s="126"/>
      <c r="SKA28" s="126"/>
      <c r="SKB28" s="126"/>
      <c r="SKC28" s="126"/>
      <c r="SKD28" s="126"/>
      <c r="SKE28" s="126"/>
      <c r="SKF28" s="126"/>
      <c r="SKG28" s="126"/>
      <c r="SKH28" s="126"/>
      <c r="SKI28" s="126"/>
      <c r="SKJ28" s="126"/>
      <c r="SKK28" s="126"/>
      <c r="SKL28" s="126"/>
      <c r="SKM28" s="126"/>
      <c r="SKN28" s="126"/>
      <c r="SKO28" s="126"/>
      <c r="SKP28" s="126"/>
      <c r="SKQ28" s="126"/>
      <c r="SKR28" s="126"/>
      <c r="SKS28" s="126"/>
      <c r="SKT28" s="126"/>
      <c r="SKU28" s="126"/>
      <c r="SKV28" s="126"/>
      <c r="SKW28" s="126"/>
      <c r="SKX28" s="126"/>
      <c r="SKY28" s="126"/>
      <c r="SKZ28" s="126"/>
      <c r="SLA28" s="126"/>
      <c r="SLB28" s="126"/>
      <c r="SLC28" s="126"/>
      <c r="SLD28" s="126"/>
      <c r="SLE28" s="126"/>
      <c r="SLF28" s="126"/>
      <c r="SLG28" s="126"/>
      <c r="SLH28" s="126"/>
      <c r="SLI28" s="126"/>
      <c r="SLJ28" s="126"/>
      <c r="SLK28" s="126"/>
      <c r="SLL28" s="126"/>
      <c r="SLM28" s="126"/>
      <c r="SLN28" s="126"/>
      <c r="SLO28" s="126"/>
      <c r="SLP28" s="126"/>
      <c r="SLQ28" s="126"/>
      <c r="SLR28" s="126"/>
      <c r="SLS28" s="126"/>
      <c r="SLT28" s="126"/>
      <c r="SLU28" s="126"/>
      <c r="SLV28" s="126"/>
      <c r="SLW28" s="126"/>
      <c r="SLX28" s="126"/>
      <c r="SLY28" s="126"/>
      <c r="SLZ28" s="126"/>
      <c r="SMA28" s="126"/>
      <c r="SMB28" s="126"/>
      <c r="SMC28" s="126"/>
      <c r="SMD28" s="126"/>
      <c r="SME28" s="126"/>
      <c r="SMF28" s="126"/>
      <c r="SMG28" s="126"/>
      <c r="SMH28" s="126"/>
      <c r="SMI28" s="126"/>
      <c r="SMJ28" s="126"/>
      <c r="SMK28" s="126"/>
      <c r="SML28" s="126"/>
      <c r="SMM28" s="126"/>
      <c r="SMN28" s="126"/>
      <c r="SMO28" s="126"/>
      <c r="SMP28" s="126"/>
      <c r="SMQ28" s="126"/>
      <c r="SMR28" s="126"/>
      <c r="SMS28" s="126"/>
      <c r="SMT28" s="126"/>
      <c r="SMU28" s="126"/>
      <c r="SMV28" s="126"/>
      <c r="SMW28" s="126"/>
      <c r="SMX28" s="126"/>
      <c r="SMY28" s="126"/>
      <c r="SMZ28" s="126"/>
      <c r="SNA28" s="126"/>
      <c r="SNB28" s="126"/>
      <c r="SNC28" s="126"/>
      <c r="SND28" s="126"/>
      <c r="SNE28" s="126"/>
      <c r="SNF28" s="126"/>
      <c r="SNG28" s="126"/>
      <c r="SNH28" s="126"/>
      <c r="SNI28" s="126"/>
      <c r="SNJ28" s="126"/>
      <c r="SNK28" s="126"/>
      <c r="SNL28" s="126"/>
      <c r="SNM28" s="126"/>
      <c r="SNN28" s="126"/>
      <c r="SNO28" s="126"/>
      <c r="SNP28" s="126"/>
      <c r="SNQ28" s="126"/>
      <c r="SNR28" s="126"/>
      <c r="SNS28" s="126"/>
      <c r="SNT28" s="126"/>
      <c r="SNU28" s="126"/>
      <c r="SNV28" s="126"/>
      <c r="SNW28" s="126"/>
      <c r="SNX28" s="126"/>
      <c r="SNY28" s="126"/>
      <c r="SNZ28" s="126"/>
      <c r="SOA28" s="126"/>
      <c r="SOB28" s="126"/>
      <c r="SOC28" s="126"/>
      <c r="SOD28" s="126"/>
      <c r="SOE28" s="126"/>
      <c r="SOF28" s="126"/>
      <c r="SOG28" s="126"/>
      <c r="SOH28" s="126"/>
      <c r="SOI28" s="126"/>
      <c r="SOJ28" s="126"/>
      <c r="SOK28" s="126"/>
      <c r="SOL28" s="126"/>
      <c r="SOM28" s="126"/>
      <c r="SON28" s="126"/>
      <c r="SOO28" s="126"/>
      <c r="SOP28" s="126"/>
      <c r="SOQ28" s="126"/>
      <c r="SOR28" s="126"/>
      <c r="SOS28" s="126"/>
      <c r="SOT28" s="126"/>
      <c r="SOU28" s="126"/>
      <c r="SOV28" s="126"/>
      <c r="SOW28" s="126"/>
      <c r="SOX28" s="126"/>
      <c r="SOY28" s="126"/>
      <c r="SOZ28" s="126"/>
      <c r="SPA28" s="126"/>
      <c r="SPB28" s="126"/>
      <c r="SPC28" s="126"/>
      <c r="SPD28" s="126"/>
      <c r="SPE28" s="126"/>
      <c r="SPF28" s="126"/>
      <c r="SPG28" s="126"/>
      <c r="SPH28" s="126"/>
      <c r="SPI28" s="126"/>
      <c r="SPJ28" s="126"/>
      <c r="SPK28" s="126"/>
      <c r="SPL28" s="126"/>
      <c r="SPM28" s="126"/>
      <c r="SPN28" s="126"/>
      <c r="SPO28" s="126"/>
      <c r="SPP28" s="126"/>
      <c r="SPQ28" s="126"/>
      <c r="SPR28" s="126"/>
      <c r="SPS28" s="126"/>
      <c r="SPT28" s="126"/>
      <c r="SPU28" s="126"/>
      <c r="SPV28" s="126"/>
      <c r="SPW28" s="126"/>
      <c r="SPX28" s="126"/>
      <c r="SPY28" s="126"/>
      <c r="SPZ28" s="126"/>
      <c r="SQA28" s="126"/>
      <c r="SQB28" s="126"/>
      <c r="SQC28" s="126"/>
      <c r="SQD28" s="126"/>
      <c r="SQE28" s="126"/>
      <c r="SQF28" s="126"/>
      <c r="SQG28" s="126"/>
      <c r="SQH28" s="126"/>
      <c r="SQI28" s="126"/>
      <c r="SQJ28" s="126"/>
      <c r="SQK28" s="126"/>
      <c r="SQL28" s="126"/>
      <c r="SQM28" s="126"/>
      <c r="SQN28" s="126"/>
      <c r="SQO28" s="126"/>
      <c r="SQP28" s="126"/>
      <c r="SQQ28" s="126"/>
      <c r="SQR28" s="126"/>
      <c r="SQS28" s="126"/>
      <c r="SQT28" s="126"/>
      <c r="SQU28" s="126"/>
      <c r="SQV28" s="126"/>
      <c r="SQW28" s="126"/>
      <c r="SQX28" s="126"/>
      <c r="SQY28" s="126"/>
      <c r="SQZ28" s="126"/>
      <c r="SRA28" s="126"/>
      <c r="SRB28" s="126"/>
      <c r="SRC28" s="126"/>
      <c r="SRD28" s="126"/>
      <c r="SRE28" s="126"/>
      <c r="SRF28" s="126"/>
      <c r="SRG28" s="126"/>
      <c r="SRH28" s="126"/>
      <c r="SRI28" s="126"/>
      <c r="SRJ28" s="126"/>
      <c r="SRK28" s="126"/>
      <c r="SRL28" s="126"/>
      <c r="SRM28" s="126"/>
      <c r="SRN28" s="126"/>
      <c r="SRO28" s="126"/>
      <c r="SRP28" s="126"/>
      <c r="SRQ28" s="126"/>
      <c r="SRR28" s="126"/>
      <c r="SRS28" s="126"/>
      <c r="SRT28" s="126"/>
      <c r="SRU28" s="126"/>
      <c r="SRV28" s="126"/>
      <c r="SRW28" s="126"/>
      <c r="SRX28" s="126"/>
      <c r="SRY28" s="126"/>
      <c r="SRZ28" s="126"/>
      <c r="SSA28" s="126"/>
      <c r="SSB28" s="126"/>
      <c r="SSC28" s="126"/>
      <c r="SSD28" s="126"/>
      <c r="SSE28" s="126"/>
      <c r="SSF28" s="126"/>
      <c r="SSG28" s="126"/>
      <c r="SSH28" s="126"/>
      <c r="SSI28" s="126"/>
      <c r="SSJ28" s="126"/>
      <c r="SSK28" s="126"/>
      <c r="SSL28" s="126"/>
      <c r="SSM28" s="126"/>
      <c r="SSN28" s="126"/>
      <c r="SSO28" s="126"/>
      <c r="SSP28" s="126"/>
      <c r="SSQ28" s="126"/>
      <c r="SSR28" s="126"/>
      <c r="SSS28" s="126"/>
      <c r="SST28" s="126"/>
      <c r="SSU28" s="126"/>
      <c r="SSV28" s="126"/>
      <c r="SSW28" s="126"/>
      <c r="SSX28" s="126"/>
      <c r="SSY28" s="126"/>
      <c r="SSZ28" s="126"/>
      <c r="STA28" s="126"/>
      <c r="STB28" s="126"/>
      <c r="STC28" s="126"/>
      <c r="STD28" s="126"/>
      <c r="STE28" s="126"/>
      <c r="STF28" s="126"/>
      <c r="STG28" s="126"/>
      <c r="STH28" s="126"/>
      <c r="STI28" s="126"/>
      <c r="STJ28" s="126"/>
      <c r="STK28" s="126"/>
      <c r="STL28" s="126"/>
      <c r="STM28" s="126"/>
      <c r="STN28" s="126"/>
      <c r="STO28" s="126"/>
      <c r="STP28" s="126"/>
      <c r="STQ28" s="126"/>
      <c r="STR28" s="126"/>
      <c r="STS28" s="126"/>
      <c r="STT28" s="126"/>
      <c r="STU28" s="126"/>
      <c r="STV28" s="126"/>
      <c r="STW28" s="126"/>
      <c r="STX28" s="126"/>
      <c r="STY28" s="126"/>
      <c r="STZ28" s="126"/>
      <c r="SUA28" s="126"/>
      <c r="SUB28" s="126"/>
      <c r="SUC28" s="126"/>
      <c r="SUD28" s="126"/>
      <c r="SUE28" s="126"/>
      <c r="SUF28" s="126"/>
      <c r="SUG28" s="126"/>
      <c r="SUH28" s="126"/>
      <c r="SUI28" s="126"/>
      <c r="SUJ28" s="126"/>
      <c r="SUK28" s="126"/>
      <c r="SUL28" s="126"/>
      <c r="SUM28" s="126"/>
      <c r="SUN28" s="126"/>
      <c r="SUO28" s="126"/>
      <c r="SUP28" s="126"/>
      <c r="SUQ28" s="126"/>
      <c r="SUR28" s="126"/>
      <c r="SUS28" s="126"/>
      <c r="SUT28" s="126"/>
      <c r="SUU28" s="126"/>
      <c r="SUV28" s="126"/>
      <c r="SUW28" s="126"/>
      <c r="SUX28" s="126"/>
      <c r="SUY28" s="126"/>
      <c r="SUZ28" s="126"/>
      <c r="SVA28" s="126"/>
      <c r="SVB28" s="126"/>
      <c r="SVC28" s="126"/>
      <c r="SVD28" s="126"/>
      <c r="SVE28" s="126"/>
      <c r="SVF28" s="126"/>
      <c r="SVG28" s="126"/>
      <c r="SVH28" s="126"/>
      <c r="SVI28" s="126"/>
      <c r="SVJ28" s="126"/>
      <c r="SVK28" s="126"/>
      <c r="SVL28" s="126"/>
      <c r="SVM28" s="126"/>
      <c r="SVN28" s="126"/>
      <c r="SVO28" s="126"/>
      <c r="SVP28" s="126"/>
      <c r="SVQ28" s="126"/>
      <c r="SVR28" s="126"/>
      <c r="SVS28" s="126"/>
      <c r="SVT28" s="126"/>
      <c r="SVU28" s="126"/>
      <c r="SVV28" s="126"/>
      <c r="SVW28" s="126"/>
      <c r="SVX28" s="126"/>
      <c r="SVY28" s="126"/>
      <c r="SVZ28" s="126"/>
      <c r="SWA28" s="126"/>
      <c r="SWB28" s="126"/>
      <c r="SWC28" s="126"/>
      <c r="SWD28" s="126"/>
      <c r="SWE28" s="126"/>
      <c r="SWF28" s="126"/>
      <c r="SWG28" s="126"/>
      <c r="SWH28" s="126"/>
      <c r="SWI28" s="126"/>
      <c r="SWJ28" s="126"/>
      <c r="SWK28" s="126"/>
      <c r="SWL28" s="126"/>
      <c r="SWM28" s="126"/>
      <c r="SWN28" s="126"/>
      <c r="SWO28" s="126"/>
      <c r="SWP28" s="126"/>
      <c r="SWQ28" s="126"/>
      <c r="SWR28" s="126"/>
      <c r="SWS28" s="126"/>
      <c r="SWT28" s="126"/>
      <c r="SWU28" s="126"/>
      <c r="SWV28" s="126"/>
      <c r="SWW28" s="126"/>
      <c r="SWX28" s="126"/>
      <c r="SWY28" s="126"/>
      <c r="SWZ28" s="126"/>
      <c r="SXA28" s="126"/>
      <c r="SXB28" s="126"/>
      <c r="SXC28" s="126"/>
      <c r="SXD28" s="126"/>
      <c r="SXE28" s="126"/>
      <c r="SXF28" s="126"/>
      <c r="SXG28" s="126"/>
      <c r="SXH28" s="126"/>
      <c r="SXI28" s="126"/>
      <c r="SXJ28" s="126"/>
      <c r="SXK28" s="126"/>
      <c r="SXL28" s="126"/>
      <c r="SXM28" s="126"/>
      <c r="SXN28" s="126"/>
      <c r="SXO28" s="126"/>
      <c r="SXP28" s="126"/>
      <c r="SXQ28" s="126"/>
      <c r="SXR28" s="126"/>
      <c r="SXS28" s="126"/>
      <c r="SXT28" s="126"/>
      <c r="SXU28" s="126"/>
      <c r="SXV28" s="126"/>
      <c r="SXW28" s="126"/>
      <c r="SXX28" s="126"/>
      <c r="SXY28" s="126"/>
      <c r="SXZ28" s="126"/>
      <c r="SYA28" s="126"/>
      <c r="SYB28" s="126"/>
      <c r="SYC28" s="126"/>
      <c r="SYD28" s="126"/>
      <c r="SYE28" s="126"/>
      <c r="SYF28" s="126"/>
      <c r="SYG28" s="126"/>
      <c r="SYH28" s="126"/>
      <c r="SYI28" s="126"/>
      <c r="SYJ28" s="126"/>
      <c r="SYK28" s="126"/>
      <c r="SYL28" s="126"/>
      <c r="SYM28" s="126"/>
      <c r="SYN28" s="126"/>
      <c r="SYO28" s="126"/>
      <c r="SYP28" s="126"/>
      <c r="SYQ28" s="126"/>
      <c r="SYR28" s="126"/>
      <c r="SYS28" s="126"/>
      <c r="SYT28" s="126"/>
      <c r="SYU28" s="126"/>
      <c r="SYV28" s="126"/>
      <c r="SYW28" s="126"/>
      <c r="SYX28" s="126"/>
      <c r="SYY28" s="126"/>
      <c r="SYZ28" s="126"/>
      <c r="SZA28" s="126"/>
      <c r="SZB28" s="126"/>
      <c r="SZC28" s="126"/>
      <c r="SZD28" s="126"/>
      <c r="SZE28" s="126"/>
      <c r="SZF28" s="126"/>
      <c r="SZG28" s="126"/>
      <c r="SZH28" s="126"/>
      <c r="SZI28" s="126"/>
      <c r="SZJ28" s="126"/>
      <c r="SZK28" s="126"/>
      <c r="SZL28" s="126"/>
      <c r="SZM28" s="126"/>
      <c r="SZN28" s="126"/>
      <c r="SZO28" s="126"/>
      <c r="SZP28" s="126"/>
      <c r="SZQ28" s="126"/>
      <c r="SZR28" s="126"/>
      <c r="SZS28" s="126"/>
      <c r="SZT28" s="126"/>
      <c r="SZU28" s="126"/>
      <c r="SZV28" s="126"/>
      <c r="SZW28" s="126"/>
      <c r="SZX28" s="126"/>
      <c r="SZY28" s="126"/>
      <c r="SZZ28" s="126"/>
      <c r="TAA28" s="126"/>
      <c r="TAB28" s="126"/>
      <c r="TAC28" s="126"/>
      <c r="TAD28" s="126"/>
      <c r="TAE28" s="126"/>
      <c r="TAF28" s="126"/>
      <c r="TAG28" s="126"/>
      <c r="TAH28" s="126"/>
      <c r="TAI28" s="126"/>
      <c r="TAJ28" s="126"/>
      <c r="TAK28" s="126"/>
      <c r="TAL28" s="126"/>
      <c r="TAM28" s="126"/>
      <c r="TAN28" s="126"/>
      <c r="TAO28" s="126"/>
      <c r="TAP28" s="126"/>
      <c r="TAQ28" s="126"/>
      <c r="TAR28" s="126"/>
      <c r="TAS28" s="126"/>
      <c r="TAT28" s="126"/>
      <c r="TAU28" s="126"/>
      <c r="TAV28" s="126"/>
      <c r="TAW28" s="126"/>
      <c r="TAX28" s="126"/>
      <c r="TAY28" s="126"/>
      <c r="TAZ28" s="126"/>
      <c r="TBA28" s="126"/>
      <c r="TBB28" s="126"/>
      <c r="TBC28" s="126"/>
      <c r="TBD28" s="126"/>
      <c r="TBE28" s="126"/>
      <c r="TBF28" s="126"/>
      <c r="TBG28" s="126"/>
      <c r="TBH28" s="126"/>
      <c r="TBI28" s="126"/>
      <c r="TBJ28" s="126"/>
      <c r="TBK28" s="126"/>
      <c r="TBL28" s="126"/>
      <c r="TBM28" s="126"/>
      <c r="TBN28" s="126"/>
      <c r="TBO28" s="126"/>
      <c r="TBP28" s="126"/>
      <c r="TBQ28" s="126"/>
      <c r="TBR28" s="126"/>
      <c r="TBS28" s="126"/>
      <c r="TBT28" s="126"/>
      <c r="TBU28" s="126"/>
      <c r="TBV28" s="126"/>
      <c r="TBW28" s="126"/>
      <c r="TBX28" s="126"/>
      <c r="TBY28" s="126"/>
      <c r="TBZ28" s="126"/>
      <c r="TCA28" s="126"/>
      <c r="TCB28" s="126"/>
      <c r="TCC28" s="126"/>
      <c r="TCD28" s="126"/>
      <c r="TCE28" s="126"/>
      <c r="TCF28" s="126"/>
      <c r="TCG28" s="126"/>
      <c r="TCH28" s="126"/>
      <c r="TCI28" s="126"/>
      <c r="TCJ28" s="126"/>
      <c r="TCK28" s="126"/>
      <c r="TCL28" s="126"/>
      <c r="TCM28" s="126"/>
      <c r="TCN28" s="126"/>
      <c r="TCO28" s="126"/>
      <c r="TCP28" s="126"/>
      <c r="TCQ28" s="126"/>
      <c r="TCR28" s="126"/>
      <c r="TCS28" s="126"/>
      <c r="TCT28" s="126"/>
      <c r="TCU28" s="126"/>
      <c r="TCV28" s="126"/>
      <c r="TCW28" s="126"/>
      <c r="TCX28" s="126"/>
      <c r="TCY28" s="126"/>
      <c r="TCZ28" s="126"/>
      <c r="TDA28" s="126"/>
      <c r="TDB28" s="126"/>
      <c r="TDC28" s="126"/>
      <c r="TDD28" s="126"/>
      <c r="TDE28" s="126"/>
      <c r="TDF28" s="126"/>
      <c r="TDG28" s="126"/>
      <c r="TDH28" s="126"/>
      <c r="TDI28" s="126"/>
      <c r="TDJ28" s="126"/>
      <c r="TDK28" s="126"/>
      <c r="TDL28" s="126"/>
      <c r="TDM28" s="126"/>
      <c r="TDN28" s="126"/>
      <c r="TDO28" s="126"/>
      <c r="TDP28" s="126"/>
      <c r="TDQ28" s="126"/>
      <c r="TDR28" s="126"/>
      <c r="TDS28" s="126"/>
      <c r="TDT28" s="126"/>
      <c r="TDU28" s="126"/>
      <c r="TDV28" s="126"/>
      <c r="TDW28" s="126"/>
      <c r="TDX28" s="126"/>
      <c r="TDY28" s="126"/>
      <c r="TDZ28" s="126"/>
      <c r="TEA28" s="126"/>
      <c r="TEB28" s="126"/>
      <c r="TEC28" s="126"/>
      <c r="TED28" s="126"/>
      <c r="TEE28" s="126"/>
      <c r="TEF28" s="126"/>
      <c r="TEG28" s="126"/>
      <c r="TEH28" s="126"/>
      <c r="TEI28" s="126"/>
      <c r="TEJ28" s="126"/>
      <c r="TEK28" s="126"/>
      <c r="TEL28" s="126"/>
      <c r="TEM28" s="126"/>
      <c r="TEN28" s="126"/>
      <c r="TEO28" s="126"/>
      <c r="TEP28" s="126"/>
      <c r="TEQ28" s="126"/>
      <c r="TER28" s="126"/>
      <c r="TES28" s="126"/>
      <c r="TET28" s="126"/>
      <c r="TEU28" s="126"/>
      <c r="TEV28" s="126"/>
      <c r="TEW28" s="126"/>
      <c r="TEX28" s="126"/>
      <c r="TEY28" s="126"/>
      <c r="TEZ28" s="126"/>
      <c r="TFA28" s="126"/>
      <c r="TFB28" s="126"/>
      <c r="TFC28" s="126"/>
      <c r="TFD28" s="126"/>
      <c r="TFE28" s="126"/>
      <c r="TFF28" s="126"/>
      <c r="TFG28" s="126"/>
      <c r="TFH28" s="126"/>
      <c r="TFI28" s="126"/>
      <c r="TFJ28" s="126"/>
      <c r="TFK28" s="126"/>
      <c r="TFL28" s="126"/>
      <c r="TFM28" s="126"/>
      <c r="TFN28" s="126"/>
      <c r="TFO28" s="126"/>
      <c r="TFP28" s="126"/>
      <c r="TFQ28" s="126"/>
      <c r="TFR28" s="126"/>
      <c r="TFS28" s="126"/>
      <c r="TFT28" s="126"/>
      <c r="TFU28" s="126"/>
      <c r="TFV28" s="126"/>
      <c r="TFW28" s="126"/>
      <c r="TFX28" s="126"/>
      <c r="TFY28" s="126"/>
      <c r="TFZ28" s="126"/>
      <c r="TGA28" s="126"/>
      <c r="TGB28" s="126"/>
      <c r="TGC28" s="126"/>
      <c r="TGD28" s="126"/>
      <c r="TGE28" s="126"/>
      <c r="TGF28" s="126"/>
      <c r="TGG28" s="126"/>
      <c r="TGH28" s="126"/>
      <c r="TGI28" s="126"/>
      <c r="TGJ28" s="126"/>
      <c r="TGK28" s="126"/>
      <c r="TGL28" s="126"/>
      <c r="TGM28" s="126"/>
      <c r="TGN28" s="126"/>
      <c r="TGO28" s="126"/>
      <c r="TGP28" s="126"/>
      <c r="TGQ28" s="126"/>
      <c r="TGR28" s="126"/>
      <c r="TGS28" s="126"/>
      <c r="TGT28" s="126"/>
      <c r="TGU28" s="126"/>
      <c r="TGV28" s="126"/>
      <c r="TGW28" s="126"/>
      <c r="TGX28" s="126"/>
      <c r="TGY28" s="126"/>
      <c r="TGZ28" s="126"/>
      <c r="THA28" s="126"/>
      <c r="THB28" s="126"/>
      <c r="THC28" s="126"/>
      <c r="THD28" s="126"/>
      <c r="THE28" s="126"/>
      <c r="THF28" s="126"/>
      <c r="THG28" s="126"/>
      <c r="THH28" s="126"/>
      <c r="THI28" s="126"/>
      <c r="THJ28" s="126"/>
      <c r="THK28" s="126"/>
      <c r="THL28" s="126"/>
      <c r="THM28" s="126"/>
      <c r="THN28" s="126"/>
      <c r="THO28" s="126"/>
      <c r="THP28" s="126"/>
      <c r="THQ28" s="126"/>
      <c r="THR28" s="126"/>
      <c r="THS28" s="126"/>
      <c r="THT28" s="126"/>
      <c r="THU28" s="126"/>
      <c r="THV28" s="126"/>
      <c r="THW28" s="126"/>
      <c r="THX28" s="126"/>
      <c r="THY28" s="126"/>
      <c r="THZ28" s="126"/>
      <c r="TIA28" s="126"/>
      <c r="TIB28" s="126"/>
      <c r="TIC28" s="126"/>
      <c r="TID28" s="126"/>
      <c r="TIE28" s="126"/>
      <c r="TIF28" s="126"/>
      <c r="TIG28" s="126"/>
      <c r="TIH28" s="126"/>
      <c r="TII28" s="126"/>
      <c r="TIJ28" s="126"/>
      <c r="TIK28" s="126"/>
      <c r="TIL28" s="126"/>
      <c r="TIM28" s="126"/>
      <c r="TIN28" s="126"/>
      <c r="TIO28" s="126"/>
      <c r="TIP28" s="126"/>
      <c r="TIQ28" s="126"/>
      <c r="TIR28" s="126"/>
      <c r="TIS28" s="126"/>
      <c r="TIT28" s="126"/>
      <c r="TIU28" s="126"/>
      <c r="TIV28" s="126"/>
      <c r="TIW28" s="126"/>
      <c r="TIX28" s="126"/>
      <c r="TIY28" s="126"/>
      <c r="TIZ28" s="126"/>
      <c r="TJA28" s="126"/>
      <c r="TJB28" s="126"/>
      <c r="TJC28" s="126"/>
      <c r="TJD28" s="126"/>
      <c r="TJE28" s="126"/>
      <c r="TJF28" s="126"/>
      <c r="TJG28" s="126"/>
      <c r="TJH28" s="126"/>
      <c r="TJI28" s="126"/>
      <c r="TJJ28" s="126"/>
      <c r="TJK28" s="126"/>
      <c r="TJL28" s="126"/>
      <c r="TJM28" s="126"/>
      <c r="TJN28" s="126"/>
      <c r="TJO28" s="126"/>
      <c r="TJP28" s="126"/>
      <c r="TJQ28" s="126"/>
      <c r="TJR28" s="126"/>
      <c r="TJS28" s="126"/>
      <c r="TJT28" s="126"/>
      <c r="TJU28" s="126"/>
      <c r="TJV28" s="126"/>
      <c r="TJW28" s="126"/>
      <c r="TJX28" s="126"/>
      <c r="TJY28" s="126"/>
      <c r="TJZ28" s="126"/>
      <c r="TKA28" s="126"/>
      <c r="TKB28" s="126"/>
      <c r="TKC28" s="126"/>
      <c r="TKD28" s="126"/>
      <c r="TKE28" s="126"/>
      <c r="TKF28" s="126"/>
      <c r="TKG28" s="126"/>
      <c r="TKH28" s="126"/>
      <c r="TKI28" s="126"/>
      <c r="TKJ28" s="126"/>
      <c r="TKK28" s="126"/>
      <c r="TKL28" s="126"/>
      <c r="TKM28" s="126"/>
      <c r="TKN28" s="126"/>
      <c r="TKO28" s="126"/>
      <c r="TKP28" s="126"/>
      <c r="TKQ28" s="126"/>
      <c r="TKR28" s="126"/>
      <c r="TKS28" s="126"/>
      <c r="TKT28" s="126"/>
      <c r="TKU28" s="126"/>
      <c r="TKV28" s="126"/>
      <c r="TKW28" s="126"/>
      <c r="TKX28" s="126"/>
      <c r="TKY28" s="126"/>
      <c r="TKZ28" s="126"/>
      <c r="TLA28" s="126"/>
      <c r="TLB28" s="126"/>
      <c r="TLC28" s="126"/>
      <c r="TLD28" s="126"/>
      <c r="TLE28" s="126"/>
      <c r="TLF28" s="126"/>
      <c r="TLG28" s="126"/>
      <c r="TLH28" s="126"/>
      <c r="TLI28" s="126"/>
      <c r="TLJ28" s="126"/>
      <c r="TLK28" s="126"/>
      <c r="TLL28" s="126"/>
      <c r="TLM28" s="126"/>
      <c r="TLN28" s="126"/>
      <c r="TLO28" s="126"/>
      <c r="TLP28" s="126"/>
      <c r="TLQ28" s="126"/>
      <c r="TLR28" s="126"/>
      <c r="TLS28" s="126"/>
      <c r="TLT28" s="126"/>
      <c r="TLU28" s="126"/>
      <c r="TLV28" s="126"/>
      <c r="TLW28" s="126"/>
      <c r="TLX28" s="126"/>
      <c r="TLY28" s="126"/>
      <c r="TLZ28" s="126"/>
      <c r="TMA28" s="126"/>
      <c r="TMB28" s="126"/>
      <c r="TMC28" s="126"/>
      <c r="TMD28" s="126"/>
      <c r="TME28" s="126"/>
      <c r="TMF28" s="126"/>
      <c r="TMG28" s="126"/>
      <c r="TMH28" s="126"/>
      <c r="TMI28" s="126"/>
      <c r="TMJ28" s="126"/>
      <c r="TMK28" s="126"/>
      <c r="TML28" s="126"/>
      <c r="TMM28" s="126"/>
      <c r="TMN28" s="126"/>
      <c r="TMO28" s="126"/>
      <c r="TMP28" s="126"/>
      <c r="TMQ28" s="126"/>
      <c r="TMR28" s="126"/>
      <c r="TMS28" s="126"/>
      <c r="TMT28" s="126"/>
      <c r="TMU28" s="126"/>
      <c r="TMV28" s="126"/>
      <c r="TMW28" s="126"/>
      <c r="TMX28" s="126"/>
      <c r="TMY28" s="126"/>
      <c r="TMZ28" s="126"/>
      <c r="TNA28" s="126"/>
      <c r="TNB28" s="126"/>
      <c r="TNC28" s="126"/>
      <c r="TND28" s="126"/>
      <c r="TNE28" s="126"/>
      <c r="TNF28" s="126"/>
      <c r="TNG28" s="126"/>
      <c r="TNH28" s="126"/>
      <c r="TNI28" s="126"/>
      <c r="TNJ28" s="126"/>
      <c r="TNK28" s="126"/>
      <c r="TNL28" s="126"/>
      <c r="TNM28" s="126"/>
      <c r="TNN28" s="126"/>
      <c r="TNO28" s="126"/>
      <c r="TNP28" s="126"/>
      <c r="TNQ28" s="126"/>
      <c r="TNR28" s="126"/>
      <c r="TNS28" s="126"/>
      <c r="TNT28" s="126"/>
      <c r="TNU28" s="126"/>
      <c r="TNV28" s="126"/>
      <c r="TNW28" s="126"/>
      <c r="TNX28" s="126"/>
      <c r="TNY28" s="126"/>
      <c r="TNZ28" s="126"/>
      <c r="TOA28" s="126"/>
      <c r="TOB28" s="126"/>
      <c r="TOC28" s="126"/>
      <c r="TOD28" s="126"/>
      <c r="TOE28" s="126"/>
      <c r="TOF28" s="126"/>
      <c r="TOG28" s="126"/>
      <c r="TOH28" s="126"/>
      <c r="TOI28" s="126"/>
      <c r="TOJ28" s="126"/>
      <c r="TOK28" s="126"/>
      <c r="TOL28" s="126"/>
      <c r="TOM28" s="126"/>
      <c r="TON28" s="126"/>
      <c r="TOO28" s="126"/>
      <c r="TOP28" s="126"/>
      <c r="TOQ28" s="126"/>
      <c r="TOR28" s="126"/>
      <c r="TOS28" s="126"/>
      <c r="TOT28" s="126"/>
      <c r="TOU28" s="126"/>
      <c r="TOV28" s="126"/>
      <c r="TOW28" s="126"/>
      <c r="TOX28" s="126"/>
      <c r="TOY28" s="126"/>
      <c r="TOZ28" s="126"/>
      <c r="TPA28" s="126"/>
      <c r="TPB28" s="126"/>
      <c r="TPC28" s="126"/>
      <c r="TPD28" s="126"/>
      <c r="TPE28" s="126"/>
      <c r="TPF28" s="126"/>
      <c r="TPG28" s="126"/>
      <c r="TPH28" s="126"/>
      <c r="TPI28" s="126"/>
      <c r="TPJ28" s="126"/>
      <c r="TPK28" s="126"/>
      <c r="TPL28" s="126"/>
      <c r="TPM28" s="126"/>
      <c r="TPN28" s="126"/>
      <c r="TPO28" s="126"/>
      <c r="TPP28" s="126"/>
      <c r="TPQ28" s="126"/>
      <c r="TPR28" s="126"/>
      <c r="TPS28" s="126"/>
      <c r="TPT28" s="126"/>
      <c r="TPU28" s="126"/>
      <c r="TPV28" s="126"/>
      <c r="TPW28" s="126"/>
      <c r="TPX28" s="126"/>
      <c r="TPY28" s="126"/>
      <c r="TPZ28" s="126"/>
      <c r="TQA28" s="126"/>
      <c r="TQB28" s="126"/>
      <c r="TQC28" s="126"/>
      <c r="TQD28" s="126"/>
      <c r="TQE28" s="126"/>
      <c r="TQF28" s="126"/>
      <c r="TQG28" s="126"/>
      <c r="TQH28" s="126"/>
      <c r="TQI28" s="126"/>
      <c r="TQJ28" s="126"/>
      <c r="TQK28" s="126"/>
      <c r="TQL28" s="126"/>
      <c r="TQM28" s="126"/>
      <c r="TQN28" s="126"/>
      <c r="TQO28" s="126"/>
      <c r="TQP28" s="126"/>
      <c r="TQQ28" s="126"/>
      <c r="TQR28" s="126"/>
      <c r="TQS28" s="126"/>
      <c r="TQT28" s="126"/>
      <c r="TQU28" s="126"/>
      <c r="TQV28" s="126"/>
      <c r="TQW28" s="126"/>
      <c r="TQX28" s="126"/>
      <c r="TQY28" s="126"/>
      <c r="TQZ28" s="126"/>
      <c r="TRA28" s="126"/>
      <c r="TRB28" s="126"/>
      <c r="TRC28" s="126"/>
      <c r="TRD28" s="126"/>
      <c r="TRE28" s="126"/>
      <c r="TRF28" s="126"/>
      <c r="TRG28" s="126"/>
      <c r="TRH28" s="126"/>
      <c r="TRI28" s="126"/>
      <c r="TRJ28" s="126"/>
      <c r="TRK28" s="126"/>
      <c r="TRL28" s="126"/>
      <c r="TRM28" s="126"/>
      <c r="TRN28" s="126"/>
      <c r="TRO28" s="126"/>
      <c r="TRP28" s="126"/>
      <c r="TRQ28" s="126"/>
      <c r="TRR28" s="126"/>
      <c r="TRS28" s="126"/>
      <c r="TRT28" s="126"/>
      <c r="TRU28" s="126"/>
      <c r="TRV28" s="126"/>
      <c r="TRW28" s="126"/>
      <c r="TRX28" s="126"/>
      <c r="TRY28" s="126"/>
      <c r="TRZ28" s="126"/>
      <c r="TSA28" s="126"/>
      <c r="TSB28" s="126"/>
      <c r="TSC28" s="126"/>
      <c r="TSD28" s="126"/>
      <c r="TSE28" s="126"/>
      <c r="TSF28" s="126"/>
      <c r="TSG28" s="126"/>
      <c r="TSH28" s="126"/>
      <c r="TSI28" s="126"/>
      <c r="TSJ28" s="126"/>
      <c r="TSK28" s="126"/>
      <c r="TSL28" s="126"/>
      <c r="TSM28" s="126"/>
      <c r="TSN28" s="126"/>
      <c r="TSO28" s="126"/>
      <c r="TSP28" s="126"/>
      <c r="TSQ28" s="126"/>
      <c r="TSR28" s="126"/>
      <c r="TSS28" s="126"/>
      <c r="TST28" s="126"/>
      <c r="TSU28" s="126"/>
      <c r="TSV28" s="126"/>
      <c r="TSW28" s="126"/>
      <c r="TSX28" s="126"/>
      <c r="TSY28" s="126"/>
      <c r="TSZ28" s="126"/>
      <c r="TTA28" s="126"/>
      <c r="TTB28" s="126"/>
      <c r="TTC28" s="126"/>
      <c r="TTD28" s="126"/>
      <c r="TTE28" s="126"/>
      <c r="TTF28" s="126"/>
      <c r="TTG28" s="126"/>
      <c r="TTH28" s="126"/>
      <c r="TTI28" s="126"/>
      <c r="TTJ28" s="126"/>
      <c r="TTK28" s="126"/>
      <c r="TTL28" s="126"/>
      <c r="TTM28" s="126"/>
      <c r="TTN28" s="126"/>
      <c r="TTO28" s="126"/>
      <c r="TTP28" s="126"/>
      <c r="TTQ28" s="126"/>
      <c r="TTR28" s="126"/>
      <c r="TTS28" s="126"/>
      <c r="TTT28" s="126"/>
      <c r="TTU28" s="126"/>
      <c r="TTV28" s="126"/>
      <c r="TTW28" s="126"/>
      <c r="TTX28" s="126"/>
      <c r="TTY28" s="126"/>
      <c r="TTZ28" s="126"/>
      <c r="TUA28" s="126"/>
      <c r="TUB28" s="126"/>
      <c r="TUC28" s="126"/>
      <c r="TUD28" s="126"/>
      <c r="TUE28" s="126"/>
      <c r="TUF28" s="126"/>
      <c r="TUG28" s="126"/>
      <c r="TUH28" s="126"/>
      <c r="TUI28" s="126"/>
      <c r="TUJ28" s="126"/>
      <c r="TUK28" s="126"/>
      <c r="TUL28" s="126"/>
      <c r="TUM28" s="126"/>
      <c r="TUN28" s="126"/>
      <c r="TUO28" s="126"/>
      <c r="TUP28" s="126"/>
      <c r="TUQ28" s="126"/>
      <c r="TUR28" s="126"/>
      <c r="TUS28" s="126"/>
      <c r="TUT28" s="126"/>
      <c r="TUU28" s="126"/>
      <c r="TUV28" s="126"/>
      <c r="TUW28" s="126"/>
      <c r="TUX28" s="126"/>
      <c r="TUY28" s="126"/>
      <c r="TUZ28" s="126"/>
      <c r="TVA28" s="126"/>
      <c r="TVB28" s="126"/>
      <c r="TVC28" s="126"/>
      <c r="TVD28" s="126"/>
      <c r="TVE28" s="126"/>
      <c r="TVF28" s="126"/>
      <c r="TVG28" s="126"/>
      <c r="TVH28" s="126"/>
      <c r="TVI28" s="126"/>
      <c r="TVJ28" s="126"/>
      <c r="TVK28" s="126"/>
      <c r="TVL28" s="126"/>
      <c r="TVM28" s="126"/>
      <c r="TVN28" s="126"/>
      <c r="TVO28" s="126"/>
      <c r="TVP28" s="126"/>
      <c r="TVQ28" s="126"/>
      <c r="TVR28" s="126"/>
      <c r="TVS28" s="126"/>
      <c r="TVT28" s="126"/>
      <c r="TVU28" s="126"/>
      <c r="TVV28" s="126"/>
      <c r="TVW28" s="126"/>
      <c r="TVX28" s="126"/>
      <c r="TVY28" s="126"/>
      <c r="TVZ28" s="126"/>
      <c r="TWA28" s="126"/>
      <c r="TWB28" s="126"/>
      <c r="TWC28" s="126"/>
      <c r="TWD28" s="126"/>
      <c r="TWE28" s="126"/>
      <c r="TWF28" s="126"/>
      <c r="TWG28" s="126"/>
      <c r="TWH28" s="126"/>
      <c r="TWI28" s="126"/>
      <c r="TWJ28" s="126"/>
      <c r="TWK28" s="126"/>
      <c r="TWL28" s="126"/>
      <c r="TWM28" s="126"/>
      <c r="TWN28" s="126"/>
      <c r="TWO28" s="126"/>
      <c r="TWP28" s="126"/>
      <c r="TWQ28" s="126"/>
      <c r="TWR28" s="126"/>
      <c r="TWS28" s="126"/>
      <c r="TWT28" s="126"/>
      <c r="TWU28" s="126"/>
      <c r="TWV28" s="126"/>
      <c r="TWW28" s="126"/>
      <c r="TWX28" s="126"/>
      <c r="TWY28" s="126"/>
      <c r="TWZ28" s="126"/>
      <c r="TXA28" s="126"/>
      <c r="TXB28" s="126"/>
      <c r="TXC28" s="126"/>
      <c r="TXD28" s="126"/>
      <c r="TXE28" s="126"/>
      <c r="TXF28" s="126"/>
      <c r="TXG28" s="126"/>
      <c r="TXH28" s="126"/>
      <c r="TXI28" s="126"/>
      <c r="TXJ28" s="126"/>
      <c r="TXK28" s="126"/>
      <c r="TXL28" s="126"/>
      <c r="TXM28" s="126"/>
      <c r="TXN28" s="126"/>
      <c r="TXO28" s="126"/>
      <c r="TXP28" s="126"/>
      <c r="TXQ28" s="126"/>
      <c r="TXR28" s="126"/>
      <c r="TXS28" s="126"/>
      <c r="TXT28" s="126"/>
      <c r="TXU28" s="126"/>
      <c r="TXV28" s="126"/>
      <c r="TXW28" s="126"/>
      <c r="TXX28" s="126"/>
      <c r="TXY28" s="126"/>
      <c r="TXZ28" s="126"/>
      <c r="TYA28" s="126"/>
      <c r="TYB28" s="126"/>
      <c r="TYC28" s="126"/>
      <c r="TYD28" s="126"/>
      <c r="TYE28" s="126"/>
      <c r="TYF28" s="126"/>
      <c r="TYG28" s="126"/>
      <c r="TYH28" s="126"/>
      <c r="TYI28" s="126"/>
      <c r="TYJ28" s="126"/>
      <c r="TYK28" s="126"/>
      <c r="TYL28" s="126"/>
      <c r="TYM28" s="126"/>
      <c r="TYN28" s="126"/>
      <c r="TYO28" s="126"/>
      <c r="TYP28" s="126"/>
      <c r="TYQ28" s="126"/>
      <c r="TYR28" s="126"/>
      <c r="TYS28" s="126"/>
      <c r="TYT28" s="126"/>
      <c r="TYU28" s="126"/>
      <c r="TYV28" s="126"/>
      <c r="TYW28" s="126"/>
      <c r="TYX28" s="126"/>
      <c r="TYY28" s="126"/>
      <c r="TYZ28" s="126"/>
      <c r="TZA28" s="126"/>
      <c r="TZB28" s="126"/>
      <c r="TZC28" s="126"/>
      <c r="TZD28" s="126"/>
      <c r="TZE28" s="126"/>
      <c r="TZF28" s="126"/>
      <c r="TZG28" s="126"/>
      <c r="TZH28" s="126"/>
      <c r="TZI28" s="126"/>
      <c r="TZJ28" s="126"/>
      <c r="TZK28" s="126"/>
      <c r="TZL28" s="126"/>
      <c r="TZM28" s="126"/>
      <c r="TZN28" s="126"/>
      <c r="TZO28" s="126"/>
      <c r="TZP28" s="126"/>
      <c r="TZQ28" s="126"/>
      <c r="TZR28" s="126"/>
      <c r="TZS28" s="126"/>
      <c r="TZT28" s="126"/>
      <c r="TZU28" s="126"/>
      <c r="TZV28" s="126"/>
      <c r="TZW28" s="126"/>
      <c r="TZX28" s="126"/>
      <c r="TZY28" s="126"/>
      <c r="TZZ28" s="126"/>
      <c r="UAA28" s="126"/>
      <c r="UAB28" s="126"/>
      <c r="UAC28" s="126"/>
      <c r="UAD28" s="126"/>
      <c r="UAE28" s="126"/>
      <c r="UAF28" s="126"/>
      <c r="UAG28" s="126"/>
      <c r="UAH28" s="126"/>
      <c r="UAI28" s="126"/>
      <c r="UAJ28" s="126"/>
      <c r="UAK28" s="126"/>
      <c r="UAL28" s="126"/>
      <c r="UAM28" s="126"/>
      <c r="UAN28" s="126"/>
      <c r="UAO28" s="126"/>
      <c r="UAP28" s="126"/>
      <c r="UAQ28" s="126"/>
      <c r="UAR28" s="126"/>
      <c r="UAS28" s="126"/>
      <c r="UAT28" s="126"/>
      <c r="UAU28" s="126"/>
      <c r="UAV28" s="126"/>
      <c r="UAW28" s="126"/>
      <c r="UAX28" s="126"/>
      <c r="UAY28" s="126"/>
      <c r="UAZ28" s="126"/>
      <c r="UBA28" s="126"/>
      <c r="UBB28" s="126"/>
      <c r="UBC28" s="126"/>
      <c r="UBD28" s="126"/>
      <c r="UBE28" s="126"/>
      <c r="UBF28" s="126"/>
      <c r="UBG28" s="126"/>
      <c r="UBH28" s="126"/>
      <c r="UBI28" s="126"/>
      <c r="UBJ28" s="126"/>
      <c r="UBK28" s="126"/>
      <c r="UBL28" s="126"/>
      <c r="UBM28" s="126"/>
      <c r="UBN28" s="126"/>
      <c r="UBO28" s="126"/>
      <c r="UBP28" s="126"/>
      <c r="UBQ28" s="126"/>
      <c r="UBR28" s="126"/>
      <c r="UBS28" s="126"/>
      <c r="UBT28" s="126"/>
      <c r="UBU28" s="126"/>
      <c r="UBV28" s="126"/>
      <c r="UBW28" s="126"/>
      <c r="UBX28" s="126"/>
      <c r="UBY28" s="126"/>
      <c r="UBZ28" s="126"/>
      <c r="UCA28" s="126"/>
      <c r="UCB28" s="126"/>
      <c r="UCC28" s="126"/>
      <c r="UCD28" s="126"/>
      <c r="UCE28" s="126"/>
      <c r="UCF28" s="126"/>
      <c r="UCG28" s="126"/>
      <c r="UCH28" s="126"/>
      <c r="UCI28" s="126"/>
      <c r="UCJ28" s="126"/>
      <c r="UCK28" s="126"/>
      <c r="UCL28" s="126"/>
      <c r="UCM28" s="126"/>
      <c r="UCN28" s="126"/>
      <c r="UCO28" s="126"/>
      <c r="UCP28" s="126"/>
      <c r="UCQ28" s="126"/>
      <c r="UCR28" s="126"/>
      <c r="UCS28" s="126"/>
      <c r="UCT28" s="126"/>
      <c r="UCU28" s="126"/>
      <c r="UCV28" s="126"/>
      <c r="UCW28" s="126"/>
      <c r="UCX28" s="126"/>
      <c r="UCY28" s="126"/>
      <c r="UCZ28" s="126"/>
      <c r="UDA28" s="126"/>
      <c r="UDB28" s="126"/>
      <c r="UDC28" s="126"/>
      <c r="UDD28" s="126"/>
      <c r="UDE28" s="126"/>
      <c r="UDF28" s="126"/>
      <c r="UDG28" s="126"/>
      <c r="UDH28" s="126"/>
      <c r="UDI28" s="126"/>
      <c r="UDJ28" s="126"/>
      <c r="UDK28" s="126"/>
      <c r="UDL28" s="126"/>
      <c r="UDM28" s="126"/>
      <c r="UDN28" s="126"/>
      <c r="UDO28" s="126"/>
      <c r="UDP28" s="126"/>
      <c r="UDQ28" s="126"/>
      <c r="UDR28" s="126"/>
      <c r="UDS28" s="126"/>
      <c r="UDT28" s="126"/>
      <c r="UDU28" s="126"/>
      <c r="UDV28" s="126"/>
      <c r="UDW28" s="126"/>
      <c r="UDX28" s="126"/>
      <c r="UDY28" s="126"/>
      <c r="UDZ28" s="126"/>
      <c r="UEA28" s="126"/>
      <c r="UEB28" s="126"/>
      <c r="UEC28" s="126"/>
      <c r="UED28" s="126"/>
      <c r="UEE28" s="126"/>
      <c r="UEF28" s="126"/>
      <c r="UEG28" s="126"/>
      <c r="UEH28" s="126"/>
      <c r="UEI28" s="126"/>
      <c r="UEJ28" s="126"/>
      <c r="UEK28" s="126"/>
      <c r="UEL28" s="126"/>
      <c r="UEM28" s="126"/>
      <c r="UEN28" s="126"/>
      <c r="UEO28" s="126"/>
      <c r="UEP28" s="126"/>
      <c r="UEQ28" s="126"/>
      <c r="UER28" s="126"/>
      <c r="UES28" s="126"/>
      <c r="UET28" s="126"/>
      <c r="UEU28" s="126"/>
      <c r="UEV28" s="126"/>
      <c r="UEW28" s="126"/>
      <c r="UEX28" s="126"/>
      <c r="UEY28" s="126"/>
      <c r="UEZ28" s="126"/>
      <c r="UFA28" s="126"/>
      <c r="UFB28" s="126"/>
      <c r="UFC28" s="126"/>
      <c r="UFD28" s="126"/>
      <c r="UFE28" s="126"/>
      <c r="UFF28" s="126"/>
      <c r="UFG28" s="126"/>
      <c r="UFH28" s="126"/>
      <c r="UFI28" s="126"/>
      <c r="UFJ28" s="126"/>
      <c r="UFK28" s="126"/>
      <c r="UFL28" s="126"/>
      <c r="UFM28" s="126"/>
      <c r="UFN28" s="126"/>
      <c r="UFO28" s="126"/>
      <c r="UFP28" s="126"/>
      <c r="UFQ28" s="126"/>
      <c r="UFR28" s="126"/>
      <c r="UFS28" s="126"/>
      <c r="UFT28" s="126"/>
      <c r="UFU28" s="126"/>
      <c r="UFV28" s="126"/>
      <c r="UFW28" s="126"/>
      <c r="UFX28" s="126"/>
      <c r="UFY28" s="126"/>
      <c r="UFZ28" s="126"/>
      <c r="UGA28" s="126"/>
      <c r="UGB28" s="126"/>
      <c r="UGC28" s="126"/>
      <c r="UGD28" s="126"/>
      <c r="UGE28" s="126"/>
      <c r="UGF28" s="126"/>
      <c r="UGG28" s="126"/>
      <c r="UGH28" s="126"/>
      <c r="UGI28" s="126"/>
      <c r="UGJ28" s="126"/>
      <c r="UGK28" s="126"/>
      <c r="UGL28" s="126"/>
      <c r="UGM28" s="126"/>
      <c r="UGN28" s="126"/>
      <c r="UGO28" s="126"/>
      <c r="UGP28" s="126"/>
      <c r="UGQ28" s="126"/>
      <c r="UGR28" s="126"/>
      <c r="UGS28" s="126"/>
      <c r="UGT28" s="126"/>
      <c r="UGU28" s="126"/>
      <c r="UGV28" s="126"/>
      <c r="UGW28" s="126"/>
      <c r="UGX28" s="126"/>
      <c r="UGY28" s="126"/>
      <c r="UGZ28" s="126"/>
      <c r="UHA28" s="126"/>
      <c r="UHB28" s="126"/>
      <c r="UHC28" s="126"/>
      <c r="UHD28" s="126"/>
      <c r="UHE28" s="126"/>
      <c r="UHF28" s="126"/>
      <c r="UHG28" s="126"/>
      <c r="UHH28" s="126"/>
      <c r="UHI28" s="126"/>
      <c r="UHJ28" s="126"/>
      <c r="UHK28" s="126"/>
      <c r="UHL28" s="126"/>
      <c r="UHM28" s="126"/>
      <c r="UHN28" s="126"/>
      <c r="UHO28" s="126"/>
      <c r="UHP28" s="126"/>
      <c r="UHQ28" s="126"/>
      <c r="UHR28" s="126"/>
      <c r="UHS28" s="126"/>
      <c r="UHT28" s="126"/>
      <c r="UHU28" s="126"/>
      <c r="UHV28" s="126"/>
      <c r="UHW28" s="126"/>
      <c r="UHX28" s="126"/>
      <c r="UHY28" s="126"/>
      <c r="UHZ28" s="126"/>
      <c r="UIA28" s="126"/>
      <c r="UIB28" s="126"/>
      <c r="UIC28" s="126"/>
      <c r="UID28" s="126"/>
      <c r="UIE28" s="126"/>
      <c r="UIF28" s="126"/>
      <c r="UIG28" s="126"/>
      <c r="UIH28" s="126"/>
      <c r="UII28" s="126"/>
      <c r="UIJ28" s="126"/>
      <c r="UIK28" s="126"/>
      <c r="UIL28" s="126"/>
      <c r="UIM28" s="126"/>
      <c r="UIN28" s="126"/>
      <c r="UIO28" s="126"/>
      <c r="UIP28" s="126"/>
      <c r="UIQ28" s="126"/>
      <c r="UIR28" s="126"/>
      <c r="UIS28" s="126"/>
      <c r="UIT28" s="126"/>
      <c r="UIU28" s="126"/>
      <c r="UIV28" s="126"/>
      <c r="UIW28" s="126"/>
      <c r="UIX28" s="126"/>
      <c r="UIY28" s="126"/>
      <c r="UIZ28" s="126"/>
      <c r="UJA28" s="126"/>
      <c r="UJB28" s="126"/>
      <c r="UJC28" s="126"/>
      <c r="UJD28" s="126"/>
      <c r="UJE28" s="126"/>
      <c r="UJF28" s="126"/>
      <c r="UJG28" s="126"/>
      <c r="UJH28" s="126"/>
      <c r="UJI28" s="126"/>
      <c r="UJJ28" s="126"/>
      <c r="UJK28" s="126"/>
      <c r="UJL28" s="126"/>
      <c r="UJM28" s="126"/>
      <c r="UJN28" s="126"/>
      <c r="UJO28" s="126"/>
      <c r="UJP28" s="126"/>
      <c r="UJQ28" s="126"/>
      <c r="UJR28" s="126"/>
      <c r="UJS28" s="126"/>
      <c r="UJT28" s="126"/>
      <c r="UJU28" s="126"/>
      <c r="UJV28" s="126"/>
      <c r="UJW28" s="126"/>
      <c r="UJX28" s="126"/>
      <c r="UJY28" s="126"/>
      <c r="UJZ28" s="126"/>
      <c r="UKA28" s="126"/>
      <c r="UKB28" s="126"/>
      <c r="UKC28" s="126"/>
      <c r="UKD28" s="126"/>
      <c r="UKE28" s="126"/>
      <c r="UKF28" s="126"/>
      <c r="UKG28" s="126"/>
      <c r="UKH28" s="126"/>
      <c r="UKI28" s="126"/>
      <c r="UKJ28" s="126"/>
      <c r="UKK28" s="126"/>
      <c r="UKL28" s="126"/>
      <c r="UKM28" s="126"/>
      <c r="UKN28" s="126"/>
      <c r="UKO28" s="126"/>
      <c r="UKP28" s="126"/>
      <c r="UKQ28" s="126"/>
      <c r="UKR28" s="126"/>
      <c r="UKS28" s="126"/>
      <c r="UKT28" s="126"/>
      <c r="UKU28" s="126"/>
      <c r="UKV28" s="126"/>
      <c r="UKW28" s="126"/>
      <c r="UKX28" s="126"/>
      <c r="UKY28" s="126"/>
      <c r="UKZ28" s="126"/>
      <c r="ULA28" s="126"/>
      <c r="ULB28" s="126"/>
      <c r="ULC28" s="126"/>
      <c r="ULD28" s="126"/>
      <c r="ULE28" s="126"/>
      <c r="ULF28" s="126"/>
      <c r="ULG28" s="126"/>
      <c r="ULH28" s="126"/>
      <c r="ULI28" s="126"/>
      <c r="ULJ28" s="126"/>
      <c r="ULK28" s="126"/>
      <c r="ULL28" s="126"/>
      <c r="ULM28" s="126"/>
      <c r="ULN28" s="126"/>
      <c r="ULO28" s="126"/>
      <c r="ULP28" s="126"/>
      <c r="ULQ28" s="126"/>
      <c r="ULR28" s="126"/>
      <c r="ULS28" s="126"/>
      <c r="ULT28" s="126"/>
      <c r="ULU28" s="126"/>
      <c r="ULV28" s="126"/>
      <c r="ULW28" s="126"/>
      <c r="ULX28" s="126"/>
      <c r="ULY28" s="126"/>
      <c r="ULZ28" s="126"/>
      <c r="UMA28" s="126"/>
      <c r="UMB28" s="126"/>
      <c r="UMC28" s="126"/>
      <c r="UMD28" s="126"/>
      <c r="UME28" s="126"/>
      <c r="UMF28" s="126"/>
      <c r="UMG28" s="126"/>
      <c r="UMH28" s="126"/>
      <c r="UMI28" s="126"/>
      <c r="UMJ28" s="126"/>
      <c r="UMK28" s="126"/>
      <c r="UML28" s="126"/>
      <c r="UMM28" s="126"/>
      <c r="UMN28" s="126"/>
      <c r="UMO28" s="126"/>
      <c r="UMP28" s="126"/>
      <c r="UMQ28" s="126"/>
      <c r="UMR28" s="126"/>
      <c r="UMS28" s="126"/>
      <c r="UMT28" s="126"/>
      <c r="UMU28" s="126"/>
      <c r="UMV28" s="126"/>
      <c r="UMW28" s="126"/>
      <c r="UMX28" s="126"/>
      <c r="UMY28" s="126"/>
      <c r="UMZ28" s="126"/>
      <c r="UNA28" s="126"/>
      <c r="UNB28" s="126"/>
      <c r="UNC28" s="126"/>
      <c r="UND28" s="126"/>
      <c r="UNE28" s="126"/>
      <c r="UNF28" s="126"/>
      <c r="UNG28" s="126"/>
      <c r="UNH28" s="126"/>
      <c r="UNI28" s="126"/>
      <c r="UNJ28" s="126"/>
      <c r="UNK28" s="126"/>
      <c r="UNL28" s="126"/>
      <c r="UNM28" s="126"/>
      <c r="UNN28" s="126"/>
      <c r="UNO28" s="126"/>
      <c r="UNP28" s="126"/>
      <c r="UNQ28" s="126"/>
      <c r="UNR28" s="126"/>
      <c r="UNS28" s="126"/>
      <c r="UNT28" s="126"/>
      <c r="UNU28" s="126"/>
      <c r="UNV28" s="126"/>
      <c r="UNW28" s="126"/>
      <c r="UNX28" s="126"/>
      <c r="UNY28" s="126"/>
      <c r="UNZ28" s="126"/>
      <c r="UOA28" s="126"/>
      <c r="UOB28" s="126"/>
      <c r="UOC28" s="126"/>
      <c r="UOD28" s="126"/>
      <c r="UOE28" s="126"/>
      <c r="UOF28" s="126"/>
      <c r="UOG28" s="126"/>
      <c r="UOH28" s="126"/>
      <c r="UOI28" s="126"/>
      <c r="UOJ28" s="126"/>
      <c r="UOK28" s="126"/>
      <c r="UOL28" s="126"/>
      <c r="UOM28" s="126"/>
      <c r="UON28" s="126"/>
      <c r="UOO28" s="126"/>
      <c r="UOP28" s="126"/>
      <c r="UOQ28" s="126"/>
      <c r="UOR28" s="126"/>
      <c r="UOS28" s="126"/>
      <c r="UOT28" s="126"/>
      <c r="UOU28" s="126"/>
      <c r="UOV28" s="126"/>
      <c r="UOW28" s="126"/>
      <c r="UOX28" s="126"/>
      <c r="UOY28" s="126"/>
      <c r="UOZ28" s="126"/>
      <c r="UPA28" s="126"/>
      <c r="UPB28" s="126"/>
      <c r="UPC28" s="126"/>
      <c r="UPD28" s="126"/>
      <c r="UPE28" s="126"/>
      <c r="UPF28" s="126"/>
      <c r="UPG28" s="126"/>
      <c r="UPH28" s="126"/>
      <c r="UPI28" s="126"/>
      <c r="UPJ28" s="126"/>
      <c r="UPK28" s="126"/>
      <c r="UPL28" s="126"/>
      <c r="UPM28" s="126"/>
      <c r="UPN28" s="126"/>
      <c r="UPO28" s="126"/>
      <c r="UPP28" s="126"/>
      <c r="UPQ28" s="126"/>
      <c r="UPR28" s="126"/>
      <c r="UPS28" s="126"/>
      <c r="UPT28" s="126"/>
      <c r="UPU28" s="126"/>
      <c r="UPV28" s="126"/>
      <c r="UPW28" s="126"/>
      <c r="UPX28" s="126"/>
      <c r="UPY28" s="126"/>
      <c r="UPZ28" s="126"/>
      <c r="UQA28" s="126"/>
      <c r="UQB28" s="126"/>
      <c r="UQC28" s="126"/>
      <c r="UQD28" s="126"/>
      <c r="UQE28" s="126"/>
      <c r="UQF28" s="126"/>
      <c r="UQG28" s="126"/>
      <c r="UQH28" s="126"/>
      <c r="UQI28" s="126"/>
      <c r="UQJ28" s="126"/>
      <c r="UQK28" s="126"/>
      <c r="UQL28" s="126"/>
      <c r="UQM28" s="126"/>
      <c r="UQN28" s="126"/>
      <c r="UQO28" s="126"/>
      <c r="UQP28" s="126"/>
      <c r="UQQ28" s="126"/>
      <c r="UQR28" s="126"/>
      <c r="UQS28" s="126"/>
      <c r="UQT28" s="126"/>
      <c r="UQU28" s="126"/>
      <c r="UQV28" s="126"/>
      <c r="UQW28" s="126"/>
      <c r="UQX28" s="126"/>
      <c r="UQY28" s="126"/>
      <c r="UQZ28" s="126"/>
      <c r="URA28" s="126"/>
      <c r="URB28" s="126"/>
      <c r="URC28" s="126"/>
      <c r="URD28" s="126"/>
      <c r="URE28" s="126"/>
      <c r="URF28" s="126"/>
      <c r="URG28" s="126"/>
      <c r="URH28" s="126"/>
      <c r="URI28" s="126"/>
      <c r="URJ28" s="126"/>
      <c r="URK28" s="126"/>
      <c r="URL28" s="126"/>
      <c r="URM28" s="126"/>
      <c r="URN28" s="126"/>
      <c r="URO28" s="126"/>
      <c r="URP28" s="126"/>
      <c r="URQ28" s="126"/>
      <c r="URR28" s="126"/>
      <c r="URS28" s="126"/>
      <c r="URT28" s="126"/>
      <c r="URU28" s="126"/>
      <c r="URV28" s="126"/>
      <c r="URW28" s="126"/>
      <c r="URX28" s="126"/>
      <c r="URY28" s="126"/>
      <c r="URZ28" s="126"/>
      <c r="USA28" s="126"/>
      <c r="USB28" s="126"/>
      <c r="USC28" s="126"/>
      <c r="USD28" s="126"/>
      <c r="USE28" s="126"/>
      <c r="USF28" s="126"/>
      <c r="USG28" s="126"/>
      <c r="USH28" s="126"/>
      <c r="USI28" s="126"/>
      <c r="USJ28" s="126"/>
      <c r="USK28" s="126"/>
      <c r="USL28" s="126"/>
      <c r="USM28" s="126"/>
      <c r="USN28" s="126"/>
      <c r="USO28" s="126"/>
      <c r="USP28" s="126"/>
      <c r="USQ28" s="126"/>
      <c r="USR28" s="126"/>
      <c r="USS28" s="126"/>
      <c r="UST28" s="126"/>
      <c r="USU28" s="126"/>
      <c r="USV28" s="126"/>
      <c r="USW28" s="126"/>
      <c r="USX28" s="126"/>
      <c r="USY28" s="126"/>
      <c r="USZ28" s="126"/>
      <c r="UTA28" s="126"/>
      <c r="UTB28" s="126"/>
      <c r="UTC28" s="126"/>
      <c r="UTD28" s="126"/>
      <c r="UTE28" s="126"/>
      <c r="UTF28" s="126"/>
      <c r="UTG28" s="126"/>
      <c r="UTH28" s="126"/>
      <c r="UTI28" s="126"/>
      <c r="UTJ28" s="126"/>
      <c r="UTK28" s="126"/>
      <c r="UTL28" s="126"/>
      <c r="UTM28" s="126"/>
      <c r="UTN28" s="126"/>
      <c r="UTO28" s="126"/>
      <c r="UTP28" s="126"/>
      <c r="UTQ28" s="126"/>
      <c r="UTR28" s="126"/>
      <c r="UTS28" s="126"/>
      <c r="UTT28" s="126"/>
      <c r="UTU28" s="126"/>
      <c r="UTV28" s="126"/>
      <c r="UTW28" s="126"/>
      <c r="UTX28" s="126"/>
      <c r="UTY28" s="126"/>
      <c r="UTZ28" s="126"/>
      <c r="UUA28" s="126"/>
      <c r="UUB28" s="126"/>
      <c r="UUC28" s="126"/>
      <c r="UUD28" s="126"/>
      <c r="UUE28" s="126"/>
      <c r="UUF28" s="126"/>
      <c r="UUG28" s="126"/>
      <c r="UUH28" s="126"/>
      <c r="UUI28" s="126"/>
      <c r="UUJ28" s="126"/>
      <c r="UUK28" s="126"/>
      <c r="UUL28" s="126"/>
      <c r="UUM28" s="126"/>
      <c r="UUN28" s="126"/>
      <c r="UUO28" s="126"/>
      <c r="UUP28" s="126"/>
      <c r="UUQ28" s="126"/>
      <c r="UUR28" s="126"/>
      <c r="UUS28" s="126"/>
      <c r="UUT28" s="126"/>
      <c r="UUU28" s="126"/>
      <c r="UUV28" s="126"/>
      <c r="UUW28" s="126"/>
      <c r="UUX28" s="126"/>
      <c r="UUY28" s="126"/>
      <c r="UUZ28" s="126"/>
      <c r="UVA28" s="126"/>
      <c r="UVB28" s="126"/>
      <c r="UVC28" s="126"/>
      <c r="UVD28" s="126"/>
      <c r="UVE28" s="126"/>
      <c r="UVF28" s="126"/>
      <c r="UVG28" s="126"/>
      <c r="UVH28" s="126"/>
      <c r="UVI28" s="126"/>
      <c r="UVJ28" s="126"/>
      <c r="UVK28" s="126"/>
      <c r="UVL28" s="126"/>
      <c r="UVM28" s="126"/>
      <c r="UVN28" s="126"/>
      <c r="UVO28" s="126"/>
      <c r="UVP28" s="126"/>
      <c r="UVQ28" s="126"/>
      <c r="UVR28" s="126"/>
      <c r="UVS28" s="126"/>
      <c r="UVT28" s="126"/>
      <c r="UVU28" s="126"/>
      <c r="UVV28" s="126"/>
      <c r="UVW28" s="126"/>
      <c r="UVX28" s="126"/>
      <c r="UVY28" s="126"/>
      <c r="UVZ28" s="126"/>
      <c r="UWA28" s="126"/>
      <c r="UWB28" s="126"/>
      <c r="UWC28" s="126"/>
      <c r="UWD28" s="126"/>
      <c r="UWE28" s="126"/>
      <c r="UWF28" s="126"/>
      <c r="UWG28" s="126"/>
      <c r="UWH28" s="126"/>
      <c r="UWI28" s="126"/>
      <c r="UWJ28" s="126"/>
      <c r="UWK28" s="126"/>
      <c r="UWL28" s="126"/>
      <c r="UWM28" s="126"/>
      <c r="UWN28" s="126"/>
      <c r="UWO28" s="126"/>
      <c r="UWP28" s="126"/>
      <c r="UWQ28" s="126"/>
      <c r="UWR28" s="126"/>
      <c r="UWS28" s="126"/>
      <c r="UWT28" s="126"/>
      <c r="UWU28" s="126"/>
      <c r="UWV28" s="126"/>
      <c r="UWW28" s="126"/>
      <c r="UWX28" s="126"/>
      <c r="UWY28" s="126"/>
      <c r="UWZ28" s="126"/>
      <c r="UXA28" s="126"/>
      <c r="UXB28" s="126"/>
      <c r="UXC28" s="126"/>
      <c r="UXD28" s="126"/>
      <c r="UXE28" s="126"/>
      <c r="UXF28" s="126"/>
      <c r="UXG28" s="126"/>
      <c r="UXH28" s="126"/>
      <c r="UXI28" s="126"/>
      <c r="UXJ28" s="126"/>
      <c r="UXK28" s="126"/>
      <c r="UXL28" s="126"/>
      <c r="UXM28" s="126"/>
      <c r="UXN28" s="126"/>
      <c r="UXO28" s="126"/>
      <c r="UXP28" s="126"/>
      <c r="UXQ28" s="126"/>
      <c r="UXR28" s="126"/>
      <c r="UXS28" s="126"/>
      <c r="UXT28" s="126"/>
      <c r="UXU28" s="126"/>
      <c r="UXV28" s="126"/>
      <c r="UXW28" s="126"/>
      <c r="UXX28" s="126"/>
      <c r="UXY28" s="126"/>
      <c r="UXZ28" s="126"/>
      <c r="UYA28" s="126"/>
      <c r="UYB28" s="126"/>
      <c r="UYC28" s="126"/>
      <c r="UYD28" s="126"/>
      <c r="UYE28" s="126"/>
      <c r="UYF28" s="126"/>
      <c r="UYG28" s="126"/>
      <c r="UYH28" s="126"/>
      <c r="UYI28" s="126"/>
      <c r="UYJ28" s="126"/>
      <c r="UYK28" s="126"/>
      <c r="UYL28" s="126"/>
      <c r="UYM28" s="126"/>
      <c r="UYN28" s="126"/>
      <c r="UYO28" s="126"/>
      <c r="UYP28" s="126"/>
      <c r="UYQ28" s="126"/>
      <c r="UYR28" s="126"/>
      <c r="UYS28" s="126"/>
      <c r="UYT28" s="126"/>
      <c r="UYU28" s="126"/>
      <c r="UYV28" s="126"/>
      <c r="UYW28" s="126"/>
      <c r="UYX28" s="126"/>
      <c r="UYY28" s="126"/>
      <c r="UYZ28" s="126"/>
      <c r="UZA28" s="126"/>
      <c r="UZB28" s="126"/>
      <c r="UZC28" s="126"/>
      <c r="UZD28" s="126"/>
      <c r="UZE28" s="126"/>
      <c r="UZF28" s="126"/>
      <c r="UZG28" s="126"/>
      <c r="UZH28" s="126"/>
      <c r="UZI28" s="126"/>
      <c r="UZJ28" s="126"/>
      <c r="UZK28" s="126"/>
      <c r="UZL28" s="126"/>
      <c r="UZM28" s="126"/>
      <c r="UZN28" s="126"/>
      <c r="UZO28" s="126"/>
      <c r="UZP28" s="126"/>
      <c r="UZQ28" s="126"/>
      <c r="UZR28" s="126"/>
      <c r="UZS28" s="126"/>
      <c r="UZT28" s="126"/>
      <c r="UZU28" s="126"/>
      <c r="UZV28" s="126"/>
      <c r="UZW28" s="126"/>
      <c r="UZX28" s="126"/>
      <c r="UZY28" s="126"/>
      <c r="UZZ28" s="126"/>
      <c r="VAA28" s="126"/>
      <c r="VAB28" s="126"/>
      <c r="VAC28" s="126"/>
      <c r="VAD28" s="126"/>
      <c r="VAE28" s="126"/>
      <c r="VAF28" s="126"/>
      <c r="VAG28" s="126"/>
      <c r="VAH28" s="126"/>
      <c r="VAI28" s="126"/>
      <c r="VAJ28" s="126"/>
      <c r="VAK28" s="126"/>
      <c r="VAL28" s="126"/>
      <c r="VAM28" s="126"/>
      <c r="VAN28" s="126"/>
      <c r="VAO28" s="126"/>
      <c r="VAP28" s="126"/>
      <c r="VAQ28" s="126"/>
      <c r="VAR28" s="126"/>
      <c r="VAS28" s="126"/>
      <c r="VAT28" s="126"/>
      <c r="VAU28" s="126"/>
      <c r="VAV28" s="126"/>
      <c r="VAW28" s="126"/>
      <c r="VAX28" s="126"/>
      <c r="VAY28" s="126"/>
      <c r="VAZ28" s="126"/>
      <c r="VBA28" s="126"/>
      <c r="VBB28" s="126"/>
      <c r="VBC28" s="126"/>
      <c r="VBD28" s="126"/>
      <c r="VBE28" s="126"/>
      <c r="VBF28" s="126"/>
      <c r="VBG28" s="126"/>
      <c r="VBH28" s="126"/>
      <c r="VBI28" s="126"/>
      <c r="VBJ28" s="126"/>
      <c r="VBK28" s="126"/>
      <c r="VBL28" s="126"/>
      <c r="VBM28" s="126"/>
      <c r="VBN28" s="126"/>
      <c r="VBO28" s="126"/>
      <c r="VBP28" s="126"/>
      <c r="VBQ28" s="126"/>
      <c r="VBR28" s="126"/>
      <c r="VBS28" s="126"/>
      <c r="VBT28" s="126"/>
      <c r="VBU28" s="126"/>
      <c r="VBV28" s="126"/>
      <c r="VBW28" s="126"/>
      <c r="VBX28" s="126"/>
      <c r="VBY28" s="126"/>
      <c r="VBZ28" s="126"/>
      <c r="VCA28" s="126"/>
      <c r="VCB28" s="126"/>
      <c r="VCC28" s="126"/>
      <c r="VCD28" s="126"/>
      <c r="VCE28" s="126"/>
      <c r="VCF28" s="126"/>
      <c r="VCG28" s="126"/>
      <c r="VCH28" s="126"/>
      <c r="VCI28" s="126"/>
      <c r="VCJ28" s="126"/>
      <c r="VCK28" s="126"/>
      <c r="VCL28" s="126"/>
      <c r="VCM28" s="126"/>
      <c r="VCN28" s="126"/>
      <c r="VCO28" s="126"/>
      <c r="VCP28" s="126"/>
      <c r="VCQ28" s="126"/>
      <c r="VCR28" s="126"/>
      <c r="VCS28" s="126"/>
      <c r="VCT28" s="126"/>
      <c r="VCU28" s="126"/>
      <c r="VCV28" s="126"/>
      <c r="VCW28" s="126"/>
      <c r="VCX28" s="126"/>
      <c r="VCY28" s="126"/>
      <c r="VCZ28" s="126"/>
      <c r="VDA28" s="126"/>
      <c r="VDB28" s="126"/>
      <c r="VDC28" s="126"/>
      <c r="VDD28" s="126"/>
      <c r="VDE28" s="126"/>
      <c r="VDF28" s="126"/>
      <c r="VDG28" s="126"/>
      <c r="VDH28" s="126"/>
      <c r="VDI28" s="126"/>
      <c r="VDJ28" s="126"/>
      <c r="VDK28" s="126"/>
      <c r="VDL28" s="126"/>
      <c r="VDM28" s="126"/>
      <c r="VDN28" s="126"/>
      <c r="VDO28" s="126"/>
      <c r="VDP28" s="126"/>
      <c r="VDQ28" s="126"/>
      <c r="VDR28" s="126"/>
      <c r="VDS28" s="126"/>
      <c r="VDT28" s="126"/>
      <c r="VDU28" s="126"/>
      <c r="VDV28" s="126"/>
      <c r="VDW28" s="126"/>
      <c r="VDX28" s="126"/>
      <c r="VDY28" s="126"/>
      <c r="VDZ28" s="126"/>
      <c r="VEA28" s="126"/>
      <c r="VEB28" s="126"/>
      <c r="VEC28" s="126"/>
      <c r="VED28" s="126"/>
      <c r="VEE28" s="126"/>
      <c r="VEF28" s="126"/>
      <c r="VEG28" s="126"/>
      <c r="VEH28" s="126"/>
      <c r="VEI28" s="126"/>
      <c r="VEJ28" s="126"/>
      <c r="VEK28" s="126"/>
      <c r="VEL28" s="126"/>
      <c r="VEM28" s="126"/>
      <c r="VEN28" s="126"/>
      <c r="VEO28" s="126"/>
      <c r="VEP28" s="126"/>
      <c r="VEQ28" s="126"/>
      <c r="VER28" s="126"/>
      <c r="VES28" s="126"/>
      <c r="VET28" s="126"/>
      <c r="VEU28" s="126"/>
      <c r="VEV28" s="126"/>
      <c r="VEW28" s="126"/>
      <c r="VEX28" s="126"/>
      <c r="VEY28" s="126"/>
      <c r="VEZ28" s="126"/>
      <c r="VFA28" s="126"/>
      <c r="VFB28" s="126"/>
      <c r="VFC28" s="126"/>
      <c r="VFD28" s="126"/>
      <c r="VFE28" s="126"/>
      <c r="VFF28" s="126"/>
      <c r="VFG28" s="126"/>
      <c r="VFH28" s="126"/>
      <c r="VFI28" s="126"/>
      <c r="VFJ28" s="126"/>
      <c r="VFK28" s="126"/>
      <c r="VFL28" s="126"/>
      <c r="VFM28" s="126"/>
      <c r="VFN28" s="126"/>
      <c r="VFO28" s="126"/>
      <c r="VFP28" s="126"/>
      <c r="VFQ28" s="126"/>
      <c r="VFR28" s="126"/>
      <c r="VFS28" s="126"/>
      <c r="VFT28" s="126"/>
      <c r="VFU28" s="126"/>
      <c r="VFV28" s="126"/>
      <c r="VFW28" s="126"/>
      <c r="VFX28" s="126"/>
      <c r="VFY28" s="126"/>
      <c r="VFZ28" s="126"/>
      <c r="VGA28" s="126"/>
      <c r="VGB28" s="126"/>
      <c r="VGC28" s="126"/>
      <c r="VGD28" s="126"/>
      <c r="VGE28" s="126"/>
      <c r="VGF28" s="126"/>
      <c r="VGG28" s="126"/>
      <c r="VGH28" s="126"/>
      <c r="VGI28" s="126"/>
      <c r="VGJ28" s="126"/>
      <c r="VGK28" s="126"/>
      <c r="VGL28" s="126"/>
      <c r="VGM28" s="126"/>
      <c r="VGN28" s="126"/>
      <c r="VGO28" s="126"/>
      <c r="VGP28" s="126"/>
      <c r="VGQ28" s="126"/>
      <c r="VGR28" s="126"/>
      <c r="VGS28" s="126"/>
      <c r="VGT28" s="126"/>
      <c r="VGU28" s="126"/>
      <c r="VGV28" s="126"/>
      <c r="VGW28" s="126"/>
      <c r="VGX28" s="126"/>
      <c r="VGY28" s="126"/>
      <c r="VGZ28" s="126"/>
      <c r="VHA28" s="126"/>
      <c r="VHB28" s="126"/>
      <c r="VHC28" s="126"/>
      <c r="VHD28" s="126"/>
      <c r="VHE28" s="126"/>
      <c r="VHF28" s="126"/>
      <c r="VHG28" s="126"/>
      <c r="VHH28" s="126"/>
      <c r="VHI28" s="126"/>
      <c r="VHJ28" s="126"/>
      <c r="VHK28" s="126"/>
      <c r="VHL28" s="126"/>
      <c r="VHM28" s="126"/>
      <c r="VHN28" s="126"/>
      <c r="VHO28" s="126"/>
      <c r="VHP28" s="126"/>
      <c r="VHQ28" s="126"/>
      <c r="VHR28" s="126"/>
      <c r="VHS28" s="126"/>
      <c r="VHT28" s="126"/>
      <c r="VHU28" s="126"/>
      <c r="VHV28" s="126"/>
      <c r="VHW28" s="126"/>
      <c r="VHX28" s="126"/>
      <c r="VHY28" s="126"/>
      <c r="VHZ28" s="126"/>
      <c r="VIA28" s="126"/>
      <c r="VIB28" s="126"/>
      <c r="VIC28" s="126"/>
      <c r="VID28" s="126"/>
      <c r="VIE28" s="126"/>
      <c r="VIF28" s="126"/>
      <c r="VIG28" s="126"/>
      <c r="VIH28" s="126"/>
      <c r="VII28" s="126"/>
      <c r="VIJ28" s="126"/>
      <c r="VIK28" s="126"/>
      <c r="VIL28" s="126"/>
      <c r="VIM28" s="126"/>
      <c r="VIN28" s="126"/>
      <c r="VIO28" s="126"/>
      <c r="VIP28" s="126"/>
      <c r="VIQ28" s="126"/>
      <c r="VIR28" s="126"/>
      <c r="VIS28" s="126"/>
      <c r="VIT28" s="126"/>
      <c r="VIU28" s="126"/>
      <c r="VIV28" s="126"/>
      <c r="VIW28" s="126"/>
      <c r="VIX28" s="126"/>
      <c r="VIY28" s="126"/>
      <c r="VIZ28" s="126"/>
      <c r="VJA28" s="126"/>
      <c r="VJB28" s="126"/>
      <c r="VJC28" s="126"/>
      <c r="VJD28" s="126"/>
      <c r="VJE28" s="126"/>
      <c r="VJF28" s="126"/>
      <c r="VJG28" s="126"/>
      <c r="VJH28" s="126"/>
      <c r="VJI28" s="126"/>
      <c r="VJJ28" s="126"/>
      <c r="VJK28" s="126"/>
      <c r="VJL28" s="126"/>
      <c r="VJM28" s="126"/>
      <c r="VJN28" s="126"/>
      <c r="VJO28" s="126"/>
      <c r="VJP28" s="126"/>
      <c r="VJQ28" s="126"/>
      <c r="VJR28" s="126"/>
      <c r="VJS28" s="126"/>
      <c r="VJT28" s="126"/>
      <c r="VJU28" s="126"/>
      <c r="VJV28" s="126"/>
      <c r="VJW28" s="126"/>
      <c r="VJX28" s="126"/>
      <c r="VJY28" s="126"/>
      <c r="VJZ28" s="126"/>
      <c r="VKA28" s="126"/>
      <c r="VKB28" s="126"/>
      <c r="VKC28" s="126"/>
      <c r="VKD28" s="126"/>
      <c r="VKE28" s="126"/>
      <c r="VKF28" s="126"/>
      <c r="VKG28" s="126"/>
      <c r="VKH28" s="126"/>
      <c r="VKI28" s="126"/>
      <c r="VKJ28" s="126"/>
      <c r="VKK28" s="126"/>
      <c r="VKL28" s="126"/>
      <c r="VKM28" s="126"/>
      <c r="VKN28" s="126"/>
      <c r="VKO28" s="126"/>
      <c r="VKP28" s="126"/>
      <c r="VKQ28" s="126"/>
      <c r="VKR28" s="126"/>
      <c r="VKS28" s="126"/>
      <c r="VKT28" s="126"/>
      <c r="VKU28" s="126"/>
      <c r="VKV28" s="126"/>
      <c r="VKW28" s="126"/>
      <c r="VKX28" s="126"/>
      <c r="VKY28" s="126"/>
      <c r="VKZ28" s="126"/>
      <c r="VLA28" s="126"/>
      <c r="VLB28" s="126"/>
      <c r="VLC28" s="126"/>
      <c r="VLD28" s="126"/>
      <c r="VLE28" s="126"/>
      <c r="VLF28" s="126"/>
      <c r="VLG28" s="126"/>
      <c r="VLH28" s="126"/>
      <c r="VLI28" s="126"/>
      <c r="VLJ28" s="126"/>
      <c r="VLK28" s="126"/>
      <c r="VLL28" s="126"/>
      <c r="VLM28" s="126"/>
      <c r="VLN28" s="126"/>
      <c r="VLO28" s="126"/>
      <c r="VLP28" s="126"/>
      <c r="VLQ28" s="126"/>
      <c r="VLR28" s="126"/>
      <c r="VLS28" s="126"/>
      <c r="VLT28" s="126"/>
      <c r="VLU28" s="126"/>
      <c r="VLV28" s="126"/>
      <c r="VLW28" s="126"/>
      <c r="VLX28" s="126"/>
      <c r="VLY28" s="126"/>
      <c r="VLZ28" s="126"/>
      <c r="VMA28" s="126"/>
      <c r="VMB28" s="126"/>
      <c r="VMC28" s="126"/>
      <c r="VMD28" s="126"/>
      <c r="VME28" s="126"/>
      <c r="VMF28" s="126"/>
      <c r="VMG28" s="126"/>
      <c r="VMH28" s="126"/>
      <c r="VMI28" s="126"/>
      <c r="VMJ28" s="126"/>
      <c r="VMK28" s="126"/>
      <c r="VML28" s="126"/>
      <c r="VMM28" s="126"/>
      <c r="VMN28" s="126"/>
      <c r="VMO28" s="126"/>
      <c r="VMP28" s="126"/>
      <c r="VMQ28" s="126"/>
      <c r="VMR28" s="126"/>
      <c r="VMS28" s="126"/>
      <c r="VMT28" s="126"/>
      <c r="VMU28" s="126"/>
      <c r="VMV28" s="126"/>
      <c r="VMW28" s="126"/>
      <c r="VMX28" s="126"/>
      <c r="VMY28" s="126"/>
      <c r="VMZ28" s="126"/>
      <c r="VNA28" s="126"/>
      <c r="VNB28" s="126"/>
      <c r="VNC28" s="126"/>
      <c r="VND28" s="126"/>
      <c r="VNE28" s="126"/>
      <c r="VNF28" s="126"/>
      <c r="VNG28" s="126"/>
      <c r="VNH28" s="126"/>
      <c r="VNI28" s="126"/>
      <c r="VNJ28" s="126"/>
      <c r="VNK28" s="126"/>
      <c r="VNL28" s="126"/>
      <c r="VNM28" s="126"/>
      <c r="VNN28" s="126"/>
      <c r="VNO28" s="126"/>
      <c r="VNP28" s="126"/>
      <c r="VNQ28" s="126"/>
      <c r="VNR28" s="126"/>
      <c r="VNS28" s="126"/>
      <c r="VNT28" s="126"/>
      <c r="VNU28" s="126"/>
      <c r="VNV28" s="126"/>
      <c r="VNW28" s="126"/>
      <c r="VNX28" s="126"/>
      <c r="VNY28" s="126"/>
      <c r="VNZ28" s="126"/>
      <c r="VOA28" s="126"/>
      <c r="VOB28" s="126"/>
      <c r="VOC28" s="126"/>
      <c r="VOD28" s="126"/>
      <c r="VOE28" s="126"/>
      <c r="VOF28" s="126"/>
      <c r="VOG28" s="126"/>
      <c r="VOH28" s="126"/>
      <c r="VOI28" s="126"/>
      <c r="VOJ28" s="126"/>
      <c r="VOK28" s="126"/>
      <c r="VOL28" s="126"/>
      <c r="VOM28" s="126"/>
      <c r="VON28" s="126"/>
      <c r="VOO28" s="126"/>
      <c r="VOP28" s="126"/>
      <c r="VOQ28" s="126"/>
      <c r="VOR28" s="126"/>
      <c r="VOS28" s="126"/>
      <c r="VOT28" s="126"/>
      <c r="VOU28" s="126"/>
      <c r="VOV28" s="126"/>
      <c r="VOW28" s="126"/>
      <c r="VOX28" s="126"/>
      <c r="VOY28" s="126"/>
      <c r="VOZ28" s="126"/>
      <c r="VPA28" s="126"/>
      <c r="VPB28" s="126"/>
      <c r="VPC28" s="126"/>
      <c r="VPD28" s="126"/>
      <c r="VPE28" s="126"/>
      <c r="VPF28" s="126"/>
      <c r="VPG28" s="126"/>
      <c r="VPH28" s="126"/>
      <c r="VPI28" s="126"/>
      <c r="VPJ28" s="126"/>
      <c r="VPK28" s="126"/>
      <c r="VPL28" s="126"/>
      <c r="VPM28" s="126"/>
      <c r="VPN28" s="126"/>
      <c r="VPO28" s="126"/>
      <c r="VPP28" s="126"/>
      <c r="VPQ28" s="126"/>
      <c r="VPR28" s="126"/>
      <c r="VPS28" s="126"/>
      <c r="VPT28" s="126"/>
      <c r="VPU28" s="126"/>
      <c r="VPV28" s="126"/>
      <c r="VPW28" s="126"/>
      <c r="VPX28" s="126"/>
      <c r="VPY28" s="126"/>
      <c r="VPZ28" s="126"/>
      <c r="VQA28" s="126"/>
      <c r="VQB28" s="126"/>
      <c r="VQC28" s="126"/>
      <c r="VQD28" s="126"/>
      <c r="VQE28" s="126"/>
      <c r="VQF28" s="126"/>
      <c r="VQG28" s="126"/>
      <c r="VQH28" s="126"/>
      <c r="VQI28" s="126"/>
      <c r="VQJ28" s="126"/>
      <c r="VQK28" s="126"/>
      <c r="VQL28" s="126"/>
      <c r="VQM28" s="126"/>
      <c r="VQN28" s="126"/>
      <c r="VQO28" s="126"/>
      <c r="VQP28" s="126"/>
      <c r="VQQ28" s="126"/>
      <c r="VQR28" s="126"/>
      <c r="VQS28" s="126"/>
      <c r="VQT28" s="126"/>
      <c r="VQU28" s="126"/>
      <c r="VQV28" s="126"/>
      <c r="VQW28" s="126"/>
      <c r="VQX28" s="126"/>
      <c r="VQY28" s="126"/>
      <c r="VQZ28" s="126"/>
      <c r="VRA28" s="126"/>
      <c r="VRB28" s="126"/>
      <c r="VRC28" s="126"/>
      <c r="VRD28" s="126"/>
      <c r="VRE28" s="126"/>
      <c r="VRF28" s="126"/>
      <c r="VRG28" s="126"/>
      <c r="VRH28" s="126"/>
      <c r="VRI28" s="126"/>
      <c r="VRJ28" s="126"/>
      <c r="VRK28" s="126"/>
      <c r="VRL28" s="126"/>
      <c r="VRM28" s="126"/>
      <c r="VRN28" s="126"/>
      <c r="VRO28" s="126"/>
      <c r="VRP28" s="126"/>
      <c r="VRQ28" s="126"/>
      <c r="VRR28" s="126"/>
      <c r="VRS28" s="126"/>
      <c r="VRT28" s="126"/>
      <c r="VRU28" s="126"/>
      <c r="VRV28" s="126"/>
      <c r="VRW28" s="126"/>
      <c r="VRX28" s="126"/>
      <c r="VRY28" s="126"/>
      <c r="VRZ28" s="126"/>
      <c r="VSA28" s="126"/>
      <c r="VSB28" s="126"/>
      <c r="VSC28" s="126"/>
      <c r="VSD28" s="126"/>
      <c r="VSE28" s="126"/>
      <c r="VSF28" s="126"/>
      <c r="VSG28" s="126"/>
      <c r="VSH28" s="126"/>
      <c r="VSI28" s="126"/>
      <c r="VSJ28" s="126"/>
      <c r="VSK28" s="126"/>
      <c r="VSL28" s="126"/>
      <c r="VSM28" s="126"/>
      <c r="VSN28" s="126"/>
      <c r="VSO28" s="126"/>
      <c r="VSP28" s="126"/>
      <c r="VSQ28" s="126"/>
      <c r="VSR28" s="126"/>
      <c r="VSS28" s="126"/>
      <c r="VST28" s="126"/>
      <c r="VSU28" s="126"/>
      <c r="VSV28" s="126"/>
      <c r="VSW28" s="126"/>
      <c r="VSX28" s="126"/>
      <c r="VSY28" s="126"/>
      <c r="VSZ28" s="126"/>
      <c r="VTA28" s="126"/>
      <c r="VTB28" s="126"/>
      <c r="VTC28" s="126"/>
      <c r="VTD28" s="126"/>
      <c r="VTE28" s="126"/>
      <c r="VTF28" s="126"/>
      <c r="VTG28" s="126"/>
      <c r="VTH28" s="126"/>
      <c r="VTI28" s="126"/>
      <c r="VTJ28" s="126"/>
      <c r="VTK28" s="126"/>
      <c r="VTL28" s="126"/>
      <c r="VTM28" s="126"/>
      <c r="VTN28" s="126"/>
      <c r="VTO28" s="126"/>
      <c r="VTP28" s="126"/>
      <c r="VTQ28" s="126"/>
      <c r="VTR28" s="126"/>
      <c r="VTS28" s="126"/>
      <c r="VTT28" s="126"/>
      <c r="VTU28" s="126"/>
      <c r="VTV28" s="126"/>
      <c r="VTW28" s="126"/>
      <c r="VTX28" s="126"/>
      <c r="VTY28" s="126"/>
      <c r="VTZ28" s="126"/>
      <c r="VUA28" s="126"/>
      <c r="VUB28" s="126"/>
      <c r="VUC28" s="126"/>
      <c r="VUD28" s="126"/>
      <c r="VUE28" s="126"/>
      <c r="VUF28" s="126"/>
      <c r="VUG28" s="126"/>
      <c r="VUH28" s="126"/>
      <c r="VUI28" s="126"/>
      <c r="VUJ28" s="126"/>
      <c r="VUK28" s="126"/>
      <c r="VUL28" s="126"/>
      <c r="VUM28" s="126"/>
      <c r="VUN28" s="126"/>
      <c r="VUO28" s="126"/>
      <c r="VUP28" s="126"/>
      <c r="VUQ28" s="126"/>
      <c r="VUR28" s="126"/>
      <c r="VUS28" s="126"/>
      <c r="VUT28" s="126"/>
      <c r="VUU28" s="126"/>
      <c r="VUV28" s="126"/>
      <c r="VUW28" s="126"/>
      <c r="VUX28" s="126"/>
      <c r="VUY28" s="126"/>
      <c r="VUZ28" s="126"/>
      <c r="VVA28" s="126"/>
      <c r="VVB28" s="126"/>
      <c r="VVC28" s="126"/>
      <c r="VVD28" s="126"/>
      <c r="VVE28" s="126"/>
      <c r="VVF28" s="126"/>
      <c r="VVG28" s="126"/>
      <c r="VVH28" s="126"/>
      <c r="VVI28" s="126"/>
      <c r="VVJ28" s="126"/>
      <c r="VVK28" s="126"/>
      <c r="VVL28" s="126"/>
      <c r="VVM28" s="126"/>
      <c r="VVN28" s="126"/>
      <c r="VVO28" s="126"/>
      <c r="VVP28" s="126"/>
      <c r="VVQ28" s="126"/>
      <c r="VVR28" s="126"/>
      <c r="VVS28" s="126"/>
      <c r="VVT28" s="126"/>
      <c r="VVU28" s="126"/>
      <c r="VVV28" s="126"/>
      <c r="VVW28" s="126"/>
      <c r="VVX28" s="126"/>
      <c r="VVY28" s="126"/>
      <c r="VVZ28" s="126"/>
      <c r="VWA28" s="126"/>
      <c r="VWB28" s="126"/>
      <c r="VWC28" s="126"/>
      <c r="VWD28" s="126"/>
      <c r="VWE28" s="126"/>
      <c r="VWF28" s="126"/>
      <c r="VWG28" s="126"/>
      <c r="VWH28" s="126"/>
      <c r="VWI28" s="126"/>
      <c r="VWJ28" s="126"/>
      <c r="VWK28" s="126"/>
      <c r="VWL28" s="126"/>
      <c r="VWM28" s="126"/>
      <c r="VWN28" s="126"/>
      <c r="VWO28" s="126"/>
      <c r="VWP28" s="126"/>
      <c r="VWQ28" s="126"/>
      <c r="VWR28" s="126"/>
      <c r="VWS28" s="126"/>
      <c r="VWT28" s="126"/>
      <c r="VWU28" s="126"/>
      <c r="VWV28" s="126"/>
      <c r="VWW28" s="126"/>
      <c r="VWX28" s="126"/>
      <c r="VWY28" s="126"/>
      <c r="VWZ28" s="126"/>
      <c r="VXA28" s="126"/>
      <c r="VXB28" s="126"/>
      <c r="VXC28" s="126"/>
      <c r="VXD28" s="126"/>
      <c r="VXE28" s="126"/>
      <c r="VXF28" s="126"/>
      <c r="VXG28" s="126"/>
      <c r="VXH28" s="126"/>
      <c r="VXI28" s="126"/>
      <c r="VXJ28" s="126"/>
      <c r="VXK28" s="126"/>
      <c r="VXL28" s="126"/>
      <c r="VXM28" s="126"/>
      <c r="VXN28" s="126"/>
      <c r="VXO28" s="126"/>
      <c r="VXP28" s="126"/>
      <c r="VXQ28" s="126"/>
      <c r="VXR28" s="126"/>
      <c r="VXS28" s="126"/>
      <c r="VXT28" s="126"/>
      <c r="VXU28" s="126"/>
      <c r="VXV28" s="126"/>
      <c r="VXW28" s="126"/>
      <c r="VXX28" s="126"/>
      <c r="VXY28" s="126"/>
      <c r="VXZ28" s="126"/>
      <c r="VYA28" s="126"/>
      <c r="VYB28" s="126"/>
      <c r="VYC28" s="126"/>
      <c r="VYD28" s="126"/>
      <c r="VYE28" s="126"/>
      <c r="VYF28" s="126"/>
      <c r="VYG28" s="126"/>
      <c r="VYH28" s="126"/>
      <c r="VYI28" s="126"/>
      <c r="VYJ28" s="126"/>
      <c r="VYK28" s="126"/>
      <c r="VYL28" s="126"/>
      <c r="VYM28" s="126"/>
      <c r="VYN28" s="126"/>
      <c r="VYO28" s="126"/>
      <c r="VYP28" s="126"/>
      <c r="VYQ28" s="126"/>
      <c r="VYR28" s="126"/>
      <c r="VYS28" s="126"/>
      <c r="VYT28" s="126"/>
      <c r="VYU28" s="126"/>
      <c r="VYV28" s="126"/>
      <c r="VYW28" s="126"/>
      <c r="VYX28" s="126"/>
      <c r="VYY28" s="126"/>
      <c r="VYZ28" s="126"/>
      <c r="VZA28" s="126"/>
      <c r="VZB28" s="126"/>
      <c r="VZC28" s="126"/>
      <c r="VZD28" s="126"/>
      <c r="VZE28" s="126"/>
      <c r="VZF28" s="126"/>
      <c r="VZG28" s="126"/>
      <c r="VZH28" s="126"/>
      <c r="VZI28" s="126"/>
      <c r="VZJ28" s="126"/>
      <c r="VZK28" s="126"/>
      <c r="VZL28" s="126"/>
      <c r="VZM28" s="126"/>
      <c r="VZN28" s="126"/>
      <c r="VZO28" s="126"/>
      <c r="VZP28" s="126"/>
      <c r="VZQ28" s="126"/>
      <c r="VZR28" s="126"/>
      <c r="VZS28" s="126"/>
      <c r="VZT28" s="126"/>
      <c r="VZU28" s="126"/>
      <c r="VZV28" s="126"/>
      <c r="VZW28" s="126"/>
      <c r="VZX28" s="126"/>
      <c r="VZY28" s="126"/>
      <c r="VZZ28" s="126"/>
      <c r="WAA28" s="126"/>
      <c r="WAB28" s="126"/>
      <c r="WAC28" s="126"/>
      <c r="WAD28" s="126"/>
      <c r="WAE28" s="126"/>
      <c r="WAF28" s="126"/>
      <c r="WAG28" s="126"/>
      <c r="WAH28" s="126"/>
      <c r="WAI28" s="126"/>
      <c r="WAJ28" s="126"/>
      <c r="WAK28" s="126"/>
      <c r="WAL28" s="126"/>
      <c r="WAM28" s="126"/>
      <c r="WAN28" s="126"/>
      <c r="WAO28" s="126"/>
      <c r="WAP28" s="126"/>
      <c r="WAQ28" s="126"/>
      <c r="WAR28" s="126"/>
      <c r="WAS28" s="126"/>
      <c r="WAT28" s="126"/>
      <c r="WAU28" s="126"/>
      <c r="WAV28" s="126"/>
      <c r="WAW28" s="126"/>
      <c r="WAX28" s="126"/>
      <c r="WAY28" s="126"/>
      <c r="WAZ28" s="126"/>
      <c r="WBA28" s="126"/>
      <c r="WBB28" s="126"/>
      <c r="WBC28" s="126"/>
      <c r="WBD28" s="126"/>
      <c r="WBE28" s="126"/>
      <c r="WBF28" s="126"/>
      <c r="WBG28" s="126"/>
      <c r="WBH28" s="126"/>
      <c r="WBI28" s="126"/>
      <c r="WBJ28" s="126"/>
      <c r="WBK28" s="126"/>
      <c r="WBL28" s="126"/>
      <c r="WBM28" s="126"/>
      <c r="WBN28" s="126"/>
      <c r="WBO28" s="126"/>
      <c r="WBP28" s="126"/>
      <c r="WBQ28" s="126"/>
      <c r="WBR28" s="126"/>
      <c r="WBS28" s="126"/>
      <c r="WBT28" s="126"/>
      <c r="WBU28" s="126"/>
      <c r="WBV28" s="126"/>
      <c r="WBW28" s="126"/>
      <c r="WBX28" s="126"/>
      <c r="WBY28" s="126"/>
      <c r="WBZ28" s="126"/>
      <c r="WCA28" s="126"/>
      <c r="WCB28" s="126"/>
      <c r="WCC28" s="126"/>
      <c r="WCD28" s="126"/>
      <c r="WCE28" s="126"/>
      <c r="WCF28" s="126"/>
      <c r="WCG28" s="126"/>
      <c r="WCH28" s="126"/>
      <c r="WCI28" s="126"/>
      <c r="WCJ28" s="126"/>
      <c r="WCK28" s="126"/>
      <c r="WCL28" s="126"/>
      <c r="WCM28" s="126"/>
      <c r="WCN28" s="126"/>
      <c r="WCO28" s="126"/>
      <c r="WCP28" s="126"/>
      <c r="WCQ28" s="126"/>
      <c r="WCR28" s="126"/>
      <c r="WCS28" s="126"/>
      <c r="WCT28" s="126"/>
      <c r="WCU28" s="126"/>
      <c r="WCV28" s="126"/>
      <c r="WCW28" s="126"/>
      <c r="WCX28" s="126"/>
      <c r="WCY28" s="126"/>
      <c r="WCZ28" s="126"/>
      <c r="WDA28" s="126"/>
      <c r="WDB28" s="126"/>
      <c r="WDC28" s="126"/>
      <c r="WDD28" s="126"/>
      <c r="WDE28" s="126"/>
      <c r="WDF28" s="126"/>
      <c r="WDG28" s="126"/>
      <c r="WDH28" s="126"/>
      <c r="WDI28" s="126"/>
      <c r="WDJ28" s="126"/>
      <c r="WDK28" s="126"/>
      <c r="WDL28" s="126"/>
      <c r="WDM28" s="126"/>
      <c r="WDN28" s="126"/>
      <c r="WDO28" s="126"/>
      <c r="WDP28" s="126"/>
      <c r="WDQ28" s="126"/>
      <c r="WDR28" s="126"/>
      <c r="WDS28" s="126"/>
      <c r="WDT28" s="126"/>
      <c r="WDU28" s="126"/>
      <c r="WDV28" s="126"/>
      <c r="WDW28" s="126"/>
      <c r="WDX28" s="126"/>
      <c r="WDY28" s="126"/>
      <c r="WDZ28" s="126"/>
      <c r="WEA28" s="126"/>
      <c r="WEB28" s="126"/>
      <c r="WEC28" s="126"/>
      <c r="WED28" s="126"/>
      <c r="WEE28" s="126"/>
      <c r="WEF28" s="126"/>
      <c r="WEG28" s="126"/>
      <c r="WEH28" s="126"/>
      <c r="WEI28" s="126"/>
      <c r="WEJ28" s="126"/>
      <c r="WEK28" s="126"/>
      <c r="WEL28" s="126"/>
      <c r="WEM28" s="126"/>
      <c r="WEN28" s="126"/>
      <c r="WEO28" s="126"/>
      <c r="WEP28" s="126"/>
      <c r="WEQ28" s="126"/>
      <c r="WER28" s="126"/>
      <c r="WES28" s="126"/>
      <c r="WET28" s="126"/>
      <c r="WEU28" s="126"/>
      <c r="WEV28" s="126"/>
      <c r="WEW28" s="126"/>
      <c r="WEX28" s="126"/>
      <c r="WEY28" s="126"/>
      <c r="WEZ28" s="126"/>
      <c r="WFA28" s="126"/>
      <c r="WFB28" s="126"/>
      <c r="WFC28" s="126"/>
      <c r="WFD28" s="126"/>
      <c r="WFE28" s="126"/>
      <c r="WFF28" s="126"/>
      <c r="WFG28" s="126"/>
      <c r="WFH28" s="126"/>
      <c r="WFI28" s="126"/>
      <c r="WFJ28" s="126"/>
      <c r="WFK28" s="126"/>
      <c r="WFL28" s="126"/>
      <c r="WFM28" s="126"/>
      <c r="WFN28" s="126"/>
      <c r="WFO28" s="126"/>
      <c r="WFP28" s="126"/>
      <c r="WFQ28" s="126"/>
      <c r="WFR28" s="126"/>
      <c r="WFS28" s="126"/>
      <c r="WFT28" s="126"/>
      <c r="WFU28" s="126"/>
      <c r="WFV28" s="126"/>
      <c r="WFW28" s="126"/>
      <c r="WFX28" s="126"/>
      <c r="WFY28" s="126"/>
      <c r="WFZ28" s="126"/>
      <c r="WGA28" s="126"/>
      <c r="WGB28" s="126"/>
      <c r="WGC28" s="126"/>
      <c r="WGD28" s="126"/>
      <c r="WGE28" s="126"/>
      <c r="WGF28" s="126"/>
      <c r="WGG28" s="126"/>
      <c r="WGH28" s="126"/>
      <c r="WGI28" s="126"/>
      <c r="WGJ28" s="126"/>
      <c r="WGK28" s="126"/>
      <c r="WGL28" s="126"/>
      <c r="WGM28" s="126"/>
      <c r="WGN28" s="126"/>
      <c r="WGO28" s="126"/>
      <c r="WGP28" s="126"/>
      <c r="WGQ28" s="126"/>
      <c r="WGR28" s="126"/>
      <c r="WGS28" s="126"/>
      <c r="WGT28" s="126"/>
      <c r="WGU28" s="126"/>
      <c r="WGV28" s="126"/>
      <c r="WGW28" s="126"/>
      <c r="WGX28" s="126"/>
      <c r="WGY28" s="126"/>
      <c r="WGZ28" s="126"/>
      <c r="WHA28" s="126"/>
      <c r="WHB28" s="126"/>
      <c r="WHC28" s="126"/>
      <c r="WHD28" s="126"/>
      <c r="WHE28" s="126"/>
      <c r="WHF28" s="126"/>
      <c r="WHG28" s="126"/>
      <c r="WHH28" s="126"/>
      <c r="WHI28" s="126"/>
      <c r="WHJ28" s="126"/>
      <c r="WHK28" s="126"/>
      <c r="WHL28" s="126"/>
      <c r="WHM28" s="126"/>
      <c r="WHN28" s="126"/>
      <c r="WHO28" s="126"/>
      <c r="WHP28" s="126"/>
      <c r="WHQ28" s="126"/>
      <c r="WHR28" s="126"/>
      <c r="WHS28" s="126"/>
      <c r="WHT28" s="126"/>
      <c r="WHU28" s="126"/>
      <c r="WHV28" s="126"/>
      <c r="WHW28" s="126"/>
      <c r="WHX28" s="126"/>
      <c r="WHY28" s="126"/>
      <c r="WHZ28" s="126"/>
      <c r="WIA28" s="126"/>
      <c r="WIB28" s="126"/>
      <c r="WIC28" s="126"/>
      <c r="WID28" s="126"/>
      <c r="WIE28" s="126"/>
      <c r="WIF28" s="126"/>
      <c r="WIG28" s="126"/>
      <c r="WIH28" s="126"/>
      <c r="WII28" s="126"/>
      <c r="WIJ28" s="126"/>
      <c r="WIK28" s="126"/>
      <c r="WIL28" s="126"/>
      <c r="WIM28" s="126"/>
      <c r="WIN28" s="126"/>
      <c r="WIO28" s="126"/>
      <c r="WIP28" s="126"/>
      <c r="WIQ28" s="126"/>
      <c r="WIR28" s="126"/>
      <c r="WIS28" s="126"/>
      <c r="WIT28" s="126"/>
      <c r="WIU28" s="126"/>
      <c r="WIV28" s="126"/>
      <c r="WIW28" s="126"/>
      <c r="WIX28" s="126"/>
      <c r="WIY28" s="126"/>
      <c r="WIZ28" s="126"/>
      <c r="WJA28" s="126"/>
      <c r="WJB28" s="126"/>
      <c r="WJC28" s="126"/>
      <c r="WJD28" s="126"/>
      <c r="WJE28" s="126"/>
      <c r="WJF28" s="126"/>
      <c r="WJG28" s="126"/>
      <c r="WJH28" s="126"/>
      <c r="WJI28" s="126"/>
      <c r="WJJ28" s="126"/>
      <c r="WJK28" s="126"/>
      <c r="WJL28" s="126"/>
      <c r="WJM28" s="126"/>
      <c r="WJN28" s="126"/>
      <c r="WJO28" s="126"/>
      <c r="WJP28" s="126"/>
      <c r="WJQ28" s="126"/>
      <c r="WJR28" s="126"/>
      <c r="WJS28" s="126"/>
      <c r="WJT28" s="126"/>
      <c r="WJU28" s="126"/>
      <c r="WJV28" s="126"/>
      <c r="WJW28" s="126"/>
      <c r="WJX28" s="126"/>
      <c r="WJY28" s="126"/>
      <c r="WJZ28" s="126"/>
      <c r="WKA28" s="126"/>
      <c r="WKB28" s="126"/>
      <c r="WKC28" s="126"/>
      <c r="WKD28" s="126"/>
      <c r="WKE28" s="126"/>
      <c r="WKF28" s="126"/>
      <c r="WKG28" s="126"/>
      <c r="WKH28" s="126"/>
      <c r="WKI28" s="126"/>
      <c r="WKJ28" s="126"/>
      <c r="WKK28" s="126"/>
      <c r="WKL28" s="126"/>
      <c r="WKM28" s="126"/>
      <c r="WKN28" s="126"/>
      <c r="WKO28" s="126"/>
      <c r="WKP28" s="126"/>
      <c r="WKQ28" s="126"/>
      <c r="WKR28" s="126"/>
      <c r="WKS28" s="126"/>
      <c r="WKT28" s="126"/>
      <c r="WKU28" s="126"/>
      <c r="WKV28" s="126"/>
      <c r="WKW28" s="126"/>
      <c r="WKX28" s="126"/>
      <c r="WKY28" s="126"/>
      <c r="WKZ28" s="126"/>
      <c r="WLA28" s="126"/>
      <c r="WLB28" s="126"/>
      <c r="WLC28" s="126"/>
      <c r="WLD28" s="126"/>
      <c r="WLE28" s="126"/>
      <c r="WLF28" s="126"/>
      <c r="WLG28" s="126"/>
      <c r="WLH28" s="126"/>
      <c r="WLI28" s="126"/>
      <c r="WLJ28" s="126"/>
      <c r="WLK28" s="126"/>
      <c r="WLL28" s="126"/>
      <c r="WLM28" s="126"/>
      <c r="WLN28" s="126"/>
      <c r="WLO28" s="126"/>
      <c r="WLP28" s="126"/>
      <c r="WLQ28" s="126"/>
      <c r="WLR28" s="126"/>
      <c r="WLS28" s="126"/>
      <c r="WLT28" s="126"/>
      <c r="WLU28" s="126"/>
      <c r="WLV28" s="126"/>
      <c r="WLW28" s="126"/>
      <c r="WLX28" s="126"/>
      <c r="WLY28" s="126"/>
      <c r="WLZ28" s="126"/>
      <c r="WMA28" s="126"/>
      <c r="WMB28" s="126"/>
      <c r="WMC28" s="126"/>
      <c r="WMD28" s="126"/>
      <c r="WME28" s="126"/>
      <c r="WMF28" s="126"/>
      <c r="WMG28" s="126"/>
      <c r="WMH28" s="126"/>
      <c r="WMI28" s="126"/>
      <c r="WMJ28" s="126"/>
      <c r="WMK28" s="126"/>
      <c r="WML28" s="126"/>
      <c r="WMM28" s="126"/>
      <c r="WMN28" s="126"/>
      <c r="WMO28" s="126"/>
      <c r="WMP28" s="126"/>
      <c r="WMQ28" s="126"/>
      <c r="WMR28" s="126"/>
      <c r="WMS28" s="126"/>
      <c r="WMT28" s="126"/>
      <c r="WMU28" s="126"/>
      <c r="WMV28" s="126"/>
      <c r="WMW28" s="126"/>
      <c r="WMX28" s="126"/>
      <c r="WMY28" s="126"/>
      <c r="WMZ28" s="126"/>
      <c r="WNA28" s="126"/>
      <c r="WNB28" s="126"/>
      <c r="WNC28" s="126"/>
      <c r="WND28" s="126"/>
      <c r="WNE28" s="126"/>
      <c r="WNF28" s="126"/>
      <c r="WNG28" s="126"/>
      <c r="WNH28" s="126"/>
      <c r="WNI28" s="126"/>
      <c r="WNJ28" s="126"/>
      <c r="WNK28" s="126"/>
      <c r="WNL28" s="126"/>
      <c r="WNM28" s="126"/>
      <c r="WNN28" s="126"/>
      <c r="WNO28" s="126"/>
      <c r="WNP28" s="126"/>
      <c r="WNQ28" s="126"/>
      <c r="WNR28" s="126"/>
      <c r="WNS28" s="126"/>
      <c r="WNT28" s="126"/>
      <c r="WNU28" s="126"/>
      <c r="WNV28" s="126"/>
      <c r="WNW28" s="126"/>
      <c r="WNX28" s="126"/>
      <c r="WNY28" s="126"/>
      <c r="WNZ28" s="126"/>
      <c r="WOA28" s="126"/>
      <c r="WOB28" s="126"/>
      <c r="WOC28" s="126"/>
      <c r="WOD28" s="126"/>
      <c r="WOE28" s="126"/>
      <c r="WOF28" s="126"/>
      <c r="WOG28" s="126"/>
      <c r="WOH28" s="126"/>
      <c r="WOI28" s="126"/>
      <c r="WOJ28" s="126"/>
      <c r="WOK28" s="126"/>
      <c r="WOL28" s="126"/>
      <c r="WOM28" s="126"/>
      <c r="WON28" s="126"/>
      <c r="WOO28" s="126"/>
      <c r="WOP28" s="126"/>
      <c r="WOQ28" s="126"/>
      <c r="WOR28" s="126"/>
      <c r="WOS28" s="126"/>
      <c r="WOT28" s="126"/>
      <c r="WOU28" s="126"/>
      <c r="WOV28" s="126"/>
      <c r="WOW28" s="126"/>
      <c r="WOX28" s="126"/>
      <c r="WOY28" s="126"/>
      <c r="WOZ28" s="126"/>
      <c r="WPA28" s="126"/>
      <c r="WPB28" s="126"/>
      <c r="WPC28" s="126"/>
      <c r="WPD28" s="126"/>
      <c r="WPE28" s="126"/>
      <c r="WPF28" s="126"/>
      <c r="WPG28" s="126"/>
      <c r="WPH28" s="126"/>
      <c r="WPI28" s="126"/>
      <c r="WPJ28" s="126"/>
      <c r="WPK28" s="126"/>
      <c r="WPL28" s="126"/>
      <c r="WPM28" s="126"/>
      <c r="WPN28" s="126"/>
      <c r="WPO28" s="126"/>
      <c r="WPP28" s="126"/>
      <c r="WPQ28" s="126"/>
      <c r="WPR28" s="126"/>
      <c r="WPS28" s="126"/>
      <c r="WPT28" s="126"/>
      <c r="WPU28" s="126"/>
      <c r="WPV28" s="126"/>
      <c r="WPW28" s="126"/>
      <c r="WPX28" s="126"/>
      <c r="WPY28" s="126"/>
      <c r="WPZ28" s="126"/>
      <c r="WQA28" s="126"/>
      <c r="WQB28" s="126"/>
      <c r="WQC28" s="126"/>
      <c r="WQD28" s="126"/>
      <c r="WQE28" s="126"/>
      <c r="WQF28" s="126"/>
      <c r="WQG28" s="126"/>
      <c r="WQH28" s="126"/>
      <c r="WQI28" s="126"/>
      <c r="WQJ28" s="126"/>
      <c r="WQK28" s="126"/>
      <c r="WQL28" s="126"/>
      <c r="WQM28" s="126"/>
      <c r="WQN28" s="126"/>
      <c r="WQO28" s="126"/>
      <c r="WQP28" s="126"/>
      <c r="WQQ28" s="126"/>
      <c r="WQR28" s="126"/>
      <c r="WQS28" s="126"/>
      <c r="WQT28" s="126"/>
      <c r="WQU28" s="126"/>
      <c r="WQV28" s="126"/>
      <c r="WQW28" s="126"/>
      <c r="WQX28" s="126"/>
      <c r="WQY28" s="126"/>
      <c r="WQZ28" s="126"/>
      <c r="WRA28" s="126"/>
      <c r="WRB28" s="126"/>
      <c r="WRC28" s="126"/>
      <c r="WRD28" s="126"/>
      <c r="WRE28" s="126"/>
      <c r="WRF28" s="126"/>
      <c r="WRG28" s="126"/>
      <c r="WRH28" s="126"/>
      <c r="WRI28" s="126"/>
      <c r="WRJ28" s="126"/>
      <c r="WRK28" s="126"/>
      <c r="WRL28" s="126"/>
      <c r="WRM28" s="126"/>
      <c r="WRN28" s="126"/>
      <c r="WRO28" s="126"/>
      <c r="WRP28" s="126"/>
      <c r="WRQ28" s="126"/>
      <c r="WRR28" s="126"/>
      <c r="WRS28" s="126"/>
      <c r="WRT28" s="126"/>
      <c r="WRU28" s="126"/>
      <c r="WRV28" s="126"/>
      <c r="WRW28" s="126"/>
      <c r="WRX28" s="126"/>
      <c r="WRY28" s="126"/>
      <c r="WRZ28" s="126"/>
      <c r="WSA28" s="126"/>
      <c r="WSB28" s="126"/>
      <c r="WSC28" s="126"/>
      <c r="WSD28" s="126"/>
      <c r="WSE28" s="126"/>
      <c r="WSF28" s="126"/>
      <c r="WSG28" s="126"/>
      <c r="WSH28" s="126"/>
      <c r="WSI28" s="126"/>
      <c r="WSJ28" s="126"/>
      <c r="WSK28" s="126"/>
      <c r="WSL28" s="126"/>
      <c r="WSM28" s="126"/>
      <c r="WSN28" s="126"/>
      <c r="WSO28" s="126"/>
      <c r="WSP28" s="126"/>
      <c r="WSQ28" s="126"/>
      <c r="WSR28" s="126"/>
      <c r="WSS28" s="126"/>
      <c r="WST28" s="126"/>
      <c r="WSU28" s="126"/>
      <c r="WSV28" s="126"/>
      <c r="WSW28" s="126"/>
      <c r="WSX28" s="126"/>
      <c r="WSY28" s="126"/>
      <c r="WSZ28" s="126"/>
      <c r="WTA28" s="126"/>
      <c r="WTB28" s="126"/>
      <c r="WTC28" s="126"/>
      <c r="WTD28" s="126"/>
      <c r="WTE28" s="126"/>
      <c r="WTF28" s="126"/>
      <c r="WTG28" s="126"/>
      <c r="WTH28" s="126"/>
      <c r="WTI28" s="126"/>
      <c r="WTJ28" s="126"/>
      <c r="WTK28" s="126"/>
      <c r="WTL28" s="126"/>
      <c r="WTM28" s="126"/>
      <c r="WTN28" s="126"/>
      <c r="WTO28" s="126"/>
      <c r="WTP28" s="126"/>
      <c r="WTQ28" s="126"/>
      <c r="WTR28" s="126"/>
      <c r="WTS28" s="126"/>
      <c r="WTT28" s="126"/>
      <c r="WTU28" s="126"/>
      <c r="WTV28" s="126"/>
      <c r="WTW28" s="126"/>
      <c r="WTX28" s="126"/>
      <c r="WTY28" s="126"/>
      <c r="WTZ28" s="126"/>
      <c r="WUA28" s="126"/>
      <c r="WUB28" s="126"/>
      <c r="WUC28" s="126"/>
      <c r="WUD28" s="126"/>
      <c r="WUE28" s="126"/>
      <c r="WUF28" s="126"/>
      <c r="WUG28" s="126"/>
      <c r="WUH28" s="126"/>
      <c r="WUI28" s="126"/>
      <c r="WUJ28" s="126"/>
      <c r="WUK28" s="126"/>
      <c r="WUL28" s="126"/>
      <c r="WUM28" s="126"/>
      <c r="WUN28" s="126"/>
      <c r="WUO28" s="126"/>
      <c r="WUP28" s="126"/>
      <c r="WUQ28" s="126"/>
      <c r="WUR28" s="126"/>
      <c r="WUS28" s="126"/>
      <c r="WUT28" s="126"/>
      <c r="WUU28" s="126"/>
      <c r="WUV28" s="126"/>
      <c r="WUW28" s="126"/>
      <c r="WUX28" s="126"/>
      <c r="WUY28" s="126"/>
      <c r="WUZ28" s="126"/>
      <c r="WVA28" s="126"/>
      <c r="WVB28" s="126"/>
    </row>
    <row r="29" spans="1:16122" s="125" customFormat="1">
      <c r="A29" s="381"/>
      <c r="B29" s="126"/>
      <c r="C29" s="126"/>
      <c r="D29" s="126"/>
      <c r="E29" s="126"/>
      <c r="F29" s="126"/>
      <c r="G29" s="126"/>
      <c r="H29" s="126"/>
      <c r="I29" s="127"/>
      <c r="J29" s="126"/>
      <c r="K29" s="385"/>
      <c r="L29" s="126"/>
      <c r="M29" s="126"/>
      <c r="N29" s="126"/>
      <c r="O29" s="126"/>
      <c r="P29" s="126"/>
      <c r="Q29" s="126"/>
      <c r="R29" s="126"/>
      <c r="S29" s="126"/>
      <c r="T29" s="126"/>
      <c r="U29" s="126"/>
      <c r="V29" s="126"/>
      <c r="W29" s="126"/>
      <c r="X29" s="126"/>
      <c r="Y29" s="126"/>
      <c r="Z29" s="126"/>
      <c r="AA29" s="126"/>
      <c r="AB29" s="126"/>
      <c r="AC29" s="126"/>
      <c r="AD29" s="126"/>
      <c r="AE29" s="126"/>
      <c r="AF29" s="126"/>
      <c r="AG29" s="126"/>
      <c r="AH29" s="126"/>
      <c r="AI29" s="126"/>
      <c r="AJ29" s="126"/>
      <c r="AK29" s="126"/>
      <c r="AL29" s="126"/>
      <c r="AM29" s="126"/>
      <c r="AN29" s="126"/>
      <c r="AO29" s="126"/>
      <c r="AP29" s="126"/>
      <c r="AQ29" s="126"/>
      <c r="AR29" s="126"/>
      <c r="AS29" s="126"/>
      <c r="AT29" s="126"/>
      <c r="AU29" s="126"/>
      <c r="AV29" s="126"/>
      <c r="AW29" s="126"/>
      <c r="AX29" s="126"/>
      <c r="AY29" s="126"/>
      <c r="AZ29" s="126"/>
      <c r="BA29" s="126"/>
      <c r="BB29" s="126"/>
      <c r="BC29" s="126"/>
      <c r="BD29" s="126"/>
      <c r="BE29" s="126"/>
      <c r="BF29" s="126"/>
      <c r="BG29" s="126"/>
      <c r="BH29" s="126"/>
      <c r="BI29" s="126"/>
      <c r="BJ29" s="126"/>
      <c r="BK29" s="126"/>
      <c r="BL29" s="126"/>
      <c r="BM29" s="126"/>
      <c r="BN29" s="126"/>
      <c r="BO29" s="126"/>
      <c r="BP29" s="126"/>
      <c r="BQ29" s="126"/>
      <c r="BR29" s="126"/>
      <c r="BS29" s="126"/>
      <c r="BT29" s="126"/>
      <c r="BU29" s="126"/>
      <c r="BV29" s="126"/>
      <c r="BW29" s="126"/>
      <c r="BX29" s="126"/>
      <c r="BY29" s="126"/>
      <c r="BZ29" s="126"/>
      <c r="CA29" s="126"/>
      <c r="CB29" s="126"/>
      <c r="CC29" s="126"/>
      <c r="CD29" s="126"/>
      <c r="CE29" s="126"/>
      <c r="CF29" s="126"/>
      <c r="CG29" s="126"/>
      <c r="CH29" s="126"/>
      <c r="CI29" s="126"/>
      <c r="CJ29" s="126"/>
      <c r="CK29" s="126"/>
      <c r="CL29" s="126"/>
      <c r="CM29" s="126"/>
      <c r="CN29" s="126"/>
      <c r="CO29" s="126"/>
      <c r="CP29" s="126"/>
      <c r="CQ29" s="126"/>
      <c r="CR29" s="126"/>
      <c r="CS29" s="126"/>
      <c r="CT29" s="126"/>
      <c r="CU29" s="126"/>
      <c r="CV29" s="126"/>
      <c r="CW29" s="126"/>
      <c r="CX29" s="126"/>
      <c r="CY29" s="126"/>
      <c r="CZ29" s="126"/>
      <c r="DA29" s="126"/>
      <c r="DB29" s="126"/>
      <c r="DC29" s="126"/>
      <c r="DD29" s="126"/>
      <c r="DE29" s="126"/>
      <c r="DF29" s="126"/>
      <c r="DG29" s="126"/>
      <c r="DH29" s="126"/>
      <c r="DI29" s="126"/>
      <c r="DJ29" s="126"/>
      <c r="DK29" s="126"/>
      <c r="DL29" s="126"/>
      <c r="DM29" s="126"/>
      <c r="DN29" s="126"/>
      <c r="DO29" s="126"/>
      <c r="DP29" s="126"/>
      <c r="DQ29" s="126"/>
      <c r="DR29" s="126"/>
      <c r="DS29" s="126"/>
      <c r="DT29" s="126"/>
      <c r="DU29" s="126"/>
      <c r="DV29" s="126"/>
      <c r="DW29" s="126"/>
      <c r="DX29" s="126"/>
      <c r="DY29" s="126"/>
      <c r="DZ29" s="126"/>
      <c r="EA29" s="126"/>
      <c r="EB29" s="126"/>
      <c r="EC29" s="126"/>
      <c r="ED29" s="126"/>
      <c r="EE29" s="126"/>
      <c r="EF29" s="126"/>
      <c r="EG29" s="126"/>
      <c r="EH29" s="126"/>
      <c r="EI29" s="126"/>
      <c r="EJ29" s="126"/>
      <c r="EK29" s="126"/>
      <c r="EL29" s="126"/>
      <c r="EM29" s="126"/>
      <c r="EN29" s="126"/>
      <c r="EO29" s="126"/>
      <c r="EP29" s="126"/>
      <c r="EQ29" s="126"/>
      <c r="ER29" s="126"/>
      <c r="ES29" s="126"/>
      <c r="ET29" s="126"/>
      <c r="EU29" s="126"/>
      <c r="EV29" s="126"/>
      <c r="EW29" s="126"/>
      <c r="EX29" s="126"/>
      <c r="EY29" s="126"/>
      <c r="EZ29" s="126"/>
      <c r="FA29" s="126"/>
      <c r="FB29" s="126"/>
      <c r="FC29" s="126"/>
      <c r="FD29" s="126"/>
      <c r="FE29" s="126"/>
      <c r="FF29" s="126"/>
      <c r="FG29" s="126"/>
      <c r="FH29" s="126"/>
      <c r="FI29" s="126"/>
      <c r="FJ29" s="126"/>
      <c r="FK29" s="126"/>
      <c r="FL29" s="126"/>
      <c r="FM29" s="126"/>
      <c r="FN29" s="126"/>
      <c r="FO29" s="126"/>
      <c r="FP29" s="126"/>
      <c r="FQ29" s="126"/>
      <c r="FR29" s="126"/>
      <c r="FS29" s="126"/>
      <c r="FT29" s="126"/>
      <c r="FU29" s="126"/>
      <c r="FV29" s="126"/>
      <c r="FW29" s="126"/>
      <c r="FX29" s="126"/>
      <c r="FY29" s="126"/>
      <c r="FZ29" s="126"/>
      <c r="GA29" s="126"/>
      <c r="GB29" s="126"/>
      <c r="GC29" s="126"/>
      <c r="GD29" s="126"/>
      <c r="GE29" s="126"/>
      <c r="GF29" s="126"/>
      <c r="GG29" s="126"/>
      <c r="GH29" s="126"/>
      <c r="GI29" s="126"/>
      <c r="GJ29" s="126"/>
      <c r="GK29" s="126"/>
      <c r="GL29" s="126"/>
      <c r="GM29" s="126"/>
      <c r="GN29" s="126"/>
      <c r="GO29" s="126"/>
      <c r="GP29" s="126"/>
      <c r="GQ29" s="126"/>
      <c r="GR29" s="126"/>
      <c r="GS29" s="126"/>
      <c r="GT29" s="126"/>
      <c r="GU29" s="126"/>
      <c r="GV29" s="126"/>
      <c r="GW29" s="126"/>
      <c r="GX29" s="126"/>
      <c r="GY29" s="126"/>
      <c r="GZ29" s="126"/>
      <c r="HA29" s="126"/>
      <c r="HB29" s="126"/>
      <c r="HC29" s="126"/>
      <c r="HD29" s="126"/>
      <c r="HE29" s="126"/>
      <c r="HF29" s="126"/>
      <c r="HG29" s="126"/>
      <c r="HH29" s="126"/>
      <c r="HI29" s="126"/>
      <c r="HJ29" s="126"/>
      <c r="HK29" s="126"/>
      <c r="HL29" s="126"/>
      <c r="HM29" s="126"/>
      <c r="HN29" s="126"/>
      <c r="HO29" s="126"/>
      <c r="HP29" s="126"/>
      <c r="HQ29" s="126"/>
      <c r="HR29" s="126"/>
      <c r="HS29" s="126"/>
      <c r="HT29" s="126"/>
      <c r="HU29" s="126"/>
      <c r="HV29" s="126"/>
      <c r="HW29" s="126"/>
      <c r="HX29" s="126"/>
      <c r="HY29" s="126"/>
      <c r="HZ29" s="126"/>
      <c r="IA29" s="126"/>
      <c r="IB29" s="126"/>
      <c r="IC29" s="126"/>
      <c r="ID29" s="126"/>
      <c r="IE29" s="126"/>
      <c r="IF29" s="126"/>
      <c r="IG29" s="126"/>
      <c r="IH29" s="126"/>
      <c r="II29" s="126"/>
      <c r="IJ29" s="126"/>
      <c r="IK29" s="126"/>
      <c r="IL29" s="126"/>
      <c r="IM29" s="126"/>
      <c r="IN29" s="126"/>
      <c r="IO29" s="126"/>
      <c r="IP29" s="126"/>
      <c r="IQ29" s="126"/>
      <c r="IR29" s="126"/>
      <c r="IS29" s="126"/>
      <c r="IT29" s="126"/>
      <c r="IU29" s="126"/>
      <c r="IV29" s="126"/>
      <c r="IW29" s="126"/>
      <c r="IX29" s="126"/>
      <c r="IY29" s="126"/>
      <c r="IZ29" s="126"/>
      <c r="JA29" s="126"/>
      <c r="JB29" s="126"/>
      <c r="JC29" s="126"/>
      <c r="JD29" s="126"/>
      <c r="JE29" s="126"/>
      <c r="JF29" s="126"/>
      <c r="JG29" s="126"/>
      <c r="JH29" s="126"/>
      <c r="JI29" s="126"/>
      <c r="JJ29" s="126"/>
      <c r="JK29" s="126"/>
      <c r="JL29" s="126"/>
      <c r="JM29" s="126"/>
      <c r="JN29" s="126"/>
      <c r="JO29" s="126"/>
      <c r="JP29" s="126"/>
      <c r="JQ29" s="126"/>
      <c r="JR29" s="126"/>
      <c r="JS29" s="126"/>
      <c r="JT29" s="126"/>
      <c r="JU29" s="126"/>
      <c r="JV29" s="126"/>
      <c r="JW29" s="126"/>
      <c r="JX29" s="126"/>
      <c r="JY29" s="126"/>
      <c r="JZ29" s="126"/>
      <c r="KA29" s="126"/>
      <c r="KB29" s="126"/>
      <c r="KC29" s="126"/>
      <c r="KD29" s="126"/>
      <c r="KE29" s="126"/>
      <c r="KF29" s="126"/>
      <c r="KG29" s="126"/>
      <c r="KH29" s="126"/>
      <c r="KI29" s="126"/>
      <c r="KJ29" s="126"/>
      <c r="KK29" s="126"/>
      <c r="KL29" s="126"/>
      <c r="KM29" s="126"/>
      <c r="KN29" s="126"/>
      <c r="KO29" s="126"/>
      <c r="KP29" s="126"/>
      <c r="KQ29" s="126"/>
      <c r="KR29" s="126"/>
      <c r="KS29" s="126"/>
      <c r="KT29" s="126"/>
      <c r="KU29" s="126"/>
      <c r="KV29" s="126"/>
      <c r="KW29" s="126"/>
      <c r="KX29" s="126"/>
      <c r="KY29" s="126"/>
      <c r="KZ29" s="126"/>
      <c r="LA29" s="126"/>
      <c r="LB29" s="126"/>
      <c r="LC29" s="126"/>
      <c r="LD29" s="126"/>
      <c r="LE29" s="126"/>
      <c r="LF29" s="126"/>
      <c r="LG29" s="126"/>
      <c r="LH29" s="126"/>
      <c r="LI29" s="126"/>
      <c r="LJ29" s="126"/>
      <c r="LK29" s="126"/>
      <c r="LL29" s="126"/>
      <c r="LM29" s="126"/>
      <c r="LN29" s="126"/>
      <c r="LO29" s="126"/>
      <c r="LP29" s="126"/>
      <c r="LQ29" s="126"/>
      <c r="LR29" s="126"/>
      <c r="LS29" s="126"/>
      <c r="LT29" s="126"/>
      <c r="LU29" s="126"/>
      <c r="LV29" s="126"/>
      <c r="LW29" s="126"/>
      <c r="LX29" s="126"/>
      <c r="LY29" s="126"/>
      <c r="LZ29" s="126"/>
      <c r="MA29" s="126"/>
      <c r="MB29" s="126"/>
      <c r="MC29" s="126"/>
      <c r="MD29" s="126"/>
      <c r="ME29" s="126"/>
      <c r="MF29" s="126"/>
      <c r="MG29" s="126"/>
      <c r="MH29" s="126"/>
      <c r="MI29" s="126"/>
      <c r="MJ29" s="126"/>
      <c r="MK29" s="126"/>
      <c r="ML29" s="126"/>
      <c r="MM29" s="126"/>
      <c r="MN29" s="126"/>
      <c r="MO29" s="126"/>
      <c r="MP29" s="126"/>
      <c r="MQ29" s="126"/>
      <c r="MR29" s="126"/>
      <c r="MS29" s="126"/>
      <c r="MT29" s="126"/>
      <c r="MU29" s="126"/>
      <c r="MV29" s="126"/>
      <c r="MW29" s="126"/>
      <c r="MX29" s="126"/>
      <c r="MY29" s="126"/>
      <c r="MZ29" s="126"/>
      <c r="NA29" s="126"/>
      <c r="NB29" s="126"/>
      <c r="NC29" s="126"/>
      <c r="ND29" s="126"/>
      <c r="NE29" s="126"/>
      <c r="NF29" s="126"/>
      <c r="NG29" s="126"/>
      <c r="NH29" s="126"/>
      <c r="NI29" s="126"/>
      <c r="NJ29" s="126"/>
      <c r="NK29" s="126"/>
      <c r="NL29" s="126"/>
      <c r="NM29" s="126"/>
      <c r="NN29" s="126"/>
      <c r="NO29" s="126"/>
      <c r="NP29" s="126"/>
      <c r="NQ29" s="126"/>
      <c r="NR29" s="126"/>
      <c r="NS29" s="126"/>
      <c r="NT29" s="126"/>
      <c r="NU29" s="126"/>
      <c r="NV29" s="126"/>
      <c r="NW29" s="126"/>
      <c r="NX29" s="126"/>
      <c r="NY29" s="126"/>
      <c r="NZ29" s="126"/>
      <c r="OA29" s="126"/>
      <c r="OB29" s="126"/>
      <c r="OC29" s="126"/>
      <c r="OD29" s="126"/>
      <c r="OE29" s="126"/>
      <c r="OF29" s="126"/>
      <c r="OG29" s="126"/>
      <c r="OH29" s="126"/>
      <c r="OI29" s="126"/>
      <c r="OJ29" s="126"/>
      <c r="OK29" s="126"/>
      <c r="OL29" s="126"/>
      <c r="OM29" s="126"/>
      <c r="ON29" s="126"/>
      <c r="OO29" s="126"/>
      <c r="OP29" s="126"/>
      <c r="OQ29" s="126"/>
      <c r="OR29" s="126"/>
      <c r="OS29" s="126"/>
      <c r="OT29" s="126"/>
      <c r="OU29" s="126"/>
      <c r="OV29" s="126"/>
      <c r="OW29" s="126"/>
      <c r="OX29" s="126"/>
      <c r="OY29" s="126"/>
      <c r="OZ29" s="126"/>
      <c r="PA29" s="126"/>
      <c r="PB29" s="126"/>
      <c r="PC29" s="126"/>
      <c r="PD29" s="126"/>
      <c r="PE29" s="126"/>
      <c r="PF29" s="126"/>
      <c r="PG29" s="126"/>
      <c r="PH29" s="126"/>
      <c r="PI29" s="126"/>
      <c r="PJ29" s="126"/>
      <c r="PK29" s="126"/>
      <c r="PL29" s="126"/>
      <c r="PM29" s="126"/>
      <c r="PN29" s="126"/>
      <c r="PO29" s="126"/>
      <c r="PP29" s="126"/>
      <c r="PQ29" s="126"/>
      <c r="PR29" s="126"/>
      <c r="PS29" s="126"/>
      <c r="PT29" s="126"/>
      <c r="PU29" s="126"/>
      <c r="PV29" s="126"/>
      <c r="PW29" s="126"/>
      <c r="PX29" s="126"/>
      <c r="PY29" s="126"/>
      <c r="PZ29" s="126"/>
      <c r="QA29" s="126"/>
      <c r="QB29" s="126"/>
      <c r="QC29" s="126"/>
      <c r="QD29" s="126"/>
      <c r="QE29" s="126"/>
      <c r="QF29" s="126"/>
      <c r="QG29" s="126"/>
      <c r="QH29" s="126"/>
      <c r="QI29" s="126"/>
      <c r="QJ29" s="126"/>
      <c r="QK29" s="126"/>
      <c r="QL29" s="126"/>
      <c r="QM29" s="126"/>
      <c r="QN29" s="126"/>
      <c r="QO29" s="126"/>
      <c r="QP29" s="126"/>
      <c r="QQ29" s="126"/>
      <c r="QR29" s="126"/>
      <c r="QS29" s="126"/>
      <c r="QT29" s="126"/>
      <c r="QU29" s="126"/>
      <c r="QV29" s="126"/>
      <c r="QW29" s="126"/>
      <c r="QX29" s="126"/>
      <c r="QY29" s="126"/>
      <c r="QZ29" s="126"/>
      <c r="RA29" s="126"/>
      <c r="RB29" s="126"/>
      <c r="RC29" s="126"/>
      <c r="RD29" s="126"/>
      <c r="RE29" s="126"/>
      <c r="RF29" s="126"/>
      <c r="RG29" s="126"/>
      <c r="RH29" s="126"/>
      <c r="RI29" s="126"/>
      <c r="RJ29" s="126"/>
      <c r="RK29" s="126"/>
      <c r="RL29" s="126"/>
      <c r="RM29" s="126"/>
      <c r="RN29" s="126"/>
      <c r="RO29" s="126"/>
      <c r="RP29" s="126"/>
      <c r="RQ29" s="126"/>
      <c r="RR29" s="126"/>
      <c r="RS29" s="126"/>
      <c r="RT29" s="126"/>
      <c r="RU29" s="126"/>
      <c r="RV29" s="126"/>
      <c r="RW29" s="126"/>
      <c r="RX29" s="126"/>
      <c r="RY29" s="126"/>
      <c r="RZ29" s="126"/>
      <c r="SA29" s="126"/>
      <c r="SB29" s="126"/>
      <c r="SC29" s="126"/>
      <c r="SD29" s="126"/>
      <c r="SE29" s="126"/>
      <c r="SF29" s="126"/>
      <c r="SG29" s="126"/>
      <c r="SH29" s="126"/>
      <c r="SI29" s="126"/>
      <c r="SJ29" s="126"/>
      <c r="SK29" s="126"/>
      <c r="SL29" s="126"/>
      <c r="SM29" s="126"/>
      <c r="SN29" s="126"/>
      <c r="SO29" s="126"/>
      <c r="SP29" s="126"/>
      <c r="SQ29" s="126"/>
      <c r="SR29" s="126"/>
      <c r="SS29" s="126"/>
      <c r="ST29" s="126"/>
      <c r="SU29" s="126"/>
      <c r="SV29" s="126"/>
      <c r="SW29" s="126"/>
      <c r="SX29" s="126"/>
      <c r="SY29" s="126"/>
      <c r="SZ29" s="126"/>
      <c r="TA29" s="126"/>
      <c r="TB29" s="126"/>
      <c r="TC29" s="126"/>
      <c r="TD29" s="126"/>
      <c r="TE29" s="126"/>
      <c r="TF29" s="126"/>
      <c r="TG29" s="126"/>
      <c r="TH29" s="126"/>
      <c r="TI29" s="126"/>
      <c r="TJ29" s="126"/>
      <c r="TK29" s="126"/>
      <c r="TL29" s="126"/>
      <c r="TM29" s="126"/>
      <c r="TN29" s="126"/>
      <c r="TO29" s="126"/>
      <c r="TP29" s="126"/>
      <c r="TQ29" s="126"/>
      <c r="TR29" s="126"/>
      <c r="TS29" s="126"/>
      <c r="TT29" s="126"/>
      <c r="TU29" s="126"/>
      <c r="TV29" s="126"/>
      <c r="TW29" s="126"/>
      <c r="TX29" s="126"/>
      <c r="TY29" s="126"/>
      <c r="TZ29" s="126"/>
      <c r="UA29" s="126"/>
      <c r="UB29" s="126"/>
      <c r="UC29" s="126"/>
      <c r="UD29" s="126"/>
      <c r="UE29" s="126"/>
      <c r="UF29" s="126"/>
      <c r="UG29" s="126"/>
      <c r="UH29" s="126"/>
      <c r="UI29" s="126"/>
      <c r="UJ29" s="126"/>
      <c r="UK29" s="126"/>
      <c r="UL29" s="126"/>
      <c r="UM29" s="126"/>
      <c r="UN29" s="126"/>
      <c r="UO29" s="126"/>
      <c r="UP29" s="126"/>
      <c r="UQ29" s="126"/>
      <c r="UR29" s="126"/>
      <c r="US29" s="126"/>
      <c r="UT29" s="126"/>
      <c r="UU29" s="126"/>
      <c r="UV29" s="126"/>
      <c r="UW29" s="126"/>
      <c r="UX29" s="126"/>
      <c r="UY29" s="126"/>
      <c r="UZ29" s="126"/>
      <c r="VA29" s="126"/>
      <c r="VB29" s="126"/>
      <c r="VC29" s="126"/>
      <c r="VD29" s="126"/>
      <c r="VE29" s="126"/>
      <c r="VF29" s="126"/>
      <c r="VG29" s="126"/>
      <c r="VH29" s="126"/>
      <c r="VI29" s="126"/>
      <c r="VJ29" s="126"/>
      <c r="VK29" s="126"/>
      <c r="VL29" s="126"/>
      <c r="VM29" s="126"/>
      <c r="VN29" s="126"/>
      <c r="VO29" s="126"/>
      <c r="VP29" s="126"/>
      <c r="VQ29" s="126"/>
      <c r="VR29" s="126"/>
      <c r="VS29" s="126"/>
      <c r="VT29" s="126"/>
      <c r="VU29" s="126"/>
      <c r="VV29" s="126"/>
      <c r="VW29" s="126"/>
      <c r="VX29" s="126"/>
      <c r="VY29" s="126"/>
      <c r="VZ29" s="126"/>
      <c r="WA29" s="126"/>
      <c r="WB29" s="126"/>
      <c r="WC29" s="126"/>
      <c r="WD29" s="126"/>
      <c r="WE29" s="126"/>
      <c r="WF29" s="126"/>
      <c r="WG29" s="126"/>
      <c r="WH29" s="126"/>
      <c r="WI29" s="126"/>
      <c r="WJ29" s="126"/>
      <c r="WK29" s="126"/>
      <c r="WL29" s="126"/>
      <c r="WM29" s="126"/>
      <c r="WN29" s="126"/>
      <c r="WO29" s="126"/>
      <c r="WP29" s="126"/>
      <c r="WQ29" s="126"/>
      <c r="WR29" s="126"/>
      <c r="WS29" s="126"/>
      <c r="WT29" s="126"/>
      <c r="WU29" s="126"/>
      <c r="WV29" s="126"/>
      <c r="WW29" s="126"/>
      <c r="WX29" s="126"/>
      <c r="WY29" s="126"/>
      <c r="WZ29" s="126"/>
      <c r="XA29" s="126"/>
      <c r="XB29" s="126"/>
      <c r="XC29" s="126"/>
      <c r="XD29" s="126"/>
      <c r="XE29" s="126"/>
      <c r="XF29" s="126"/>
      <c r="XG29" s="126"/>
      <c r="XH29" s="126"/>
      <c r="XI29" s="126"/>
      <c r="XJ29" s="126"/>
      <c r="XK29" s="126"/>
      <c r="XL29" s="126"/>
      <c r="XM29" s="126"/>
      <c r="XN29" s="126"/>
      <c r="XO29" s="126"/>
      <c r="XP29" s="126"/>
      <c r="XQ29" s="126"/>
      <c r="XR29" s="126"/>
      <c r="XS29" s="126"/>
      <c r="XT29" s="126"/>
      <c r="XU29" s="126"/>
      <c r="XV29" s="126"/>
      <c r="XW29" s="126"/>
      <c r="XX29" s="126"/>
      <c r="XY29" s="126"/>
      <c r="XZ29" s="126"/>
      <c r="YA29" s="126"/>
      <c r="YB29" s="126"/>
      <c r="YC29" s="126"/>
      <c r="YD29" s="126"/>
      <c r="YE29" s="126"/>
      <c r="YF29" s="126"/>
      <c r="YG29" s="126"/>
      <c r="YH29" s="126"/>
      <c r="YI29" s="126"/>
      <c r="YJ29" s="126"/>
      <c r="YK29" s="126"/>
      <c r="YL29" s="126"/>
      <c r="YM29" s="126"/>
      <c r="YN29" s="126"/>
      <c r="YO29" s="126"/>
      <c r="YP29" s="126"/>
      <c r="YQ29" s="126"/>
      <c r="YR29" s="126"/>
      <c r="YS29" s="126"/>
      <c r="YT29" s="126"/>
      <c r="YU29" s="126"/>
      <c r="YV29" s="126"/>
      <c r="YW29" s="126"/>
      <c r="YX29" s="126"/>
      <c r="YY29" s="126"/>
      <c r="YZ29" s="126"/>
      <c r="ZA29" s="126"/>
      <c r="ZB29" s="126"/>
      <c r="ZC29" s="126"/>
      <c r="ZD29" s="126"/>
      <c r="ZE29" s="126"/>
      <c r="ZF29" s="126"/>
      <c r="ZG29" s="126"/>
      <c r="ZH29" s="126"/>
      <c r="ZI29" s="126"/>
      <c r="ZJ29" s="126"/>
      <c r="ZK29" s="126"/>
      <c r="ZL29" s="126"/>
      <c r="ZM29" s="126"/>
      <c r="ZN29" s="126"/>
      <c r="ZO29" s="126"/>
      <c r="ZP29" s="126"/>
      <c r="ZQ29" s="126"/>
      <c r="ZR29" s="126"/>
      <c r="ZS29" s="126"/>
      <c r="ZT29" s="126"/>
      <c r="ZU29" s="126"/>
      <c r="ZV29" s="126"/>
      <c r="ZW29" s="126"/>
      <c r="ZX29" s="126"/>
      <c r="ZY29" s="126"/>
      <c r="ZZ29" s="126"/>
      <c r="AAA29" s="126"/>
      <c r="AAB29" s="126"/>
      <c r="AAC29" s="126"/>
      <c r="AAD29" s="126"/>
      <c r="AAE29" s="126"/>
      <c r="AAF29" s="126"/>
      <c r="AAG29" s="126"/>
      <c r="AAH29" s="126"/>
      <c r="AAI29" s="126"/>
      <c r="AAJ29" s="126"/>
      <c r="AAK29" s="126"/>
      <c r="AAL29" s="126"/>
      <c r="AAM29" s="126"/>
      <c r="AAN29" s="126"/>
      <c r="AAO29" s="126"/>
      <c r="AAP29" s="126"/>
      <c r="AAQ29" s="126"/>
      <c r="AAR29" s="126"/>
      <c r="AAS29" s="126"/>
      <c r="AAT29" s="126"/>
      <c r="AAU29" s="126"/>
      <c r="AAV29" s="126"/>
      <c r="AAW29" s="126"/>
      <c r="AAX29" s="126"/>
      <c r="AAY29" s="126"/>
      <c r="AAZ29" s="126"/>
      <c r="ABA29" s="126"/>
      <c r="ABB29" s="126"/>
      <c r="ABC29" s="126"/>
      <c r="ABD29" s="126"/>
      <c r="ABE29" s="126"/>
      <c r="ABF29" s="126"/>
      <c r="ABG29" s="126"/>
      <c r="ABH29" s="126"/>
      <c r="ABI29" s="126"/>
      <c r="ABJ29" s="126"/>
      <c r="ABK29" s="126"/>
      <c r="ABL29" s="126"/>
      <c r="ABM29" s="126"/>
      <c r="ABN29" s="126"/>
      <c r="ABO29" s="126"/>
      <c r="ABP29" s="126"/>
      <c r="ABQ29" s="126"/>
      <c r="ABR29" s="126"/>
      <c r="ABS29" s="126"/>
      <c r="ABT29" s="126"/>
      <c r="ABU29" s="126"/>
      <c r="ABV29" s="126"/>
      <c r="ABW29" s="126"/>
      <c r="ABX29" s="126"/>
      <c r="ABY29" s="126"/>
      <c r="ABZ29" s="126"/>
      <c r="ACA29" s="126"/>
      <c r="ACB29" s="126"/>
      <c r="ACC29" s="126"/>
      <c r="ACD29" s="126"/>
      <c r="ACE29" s="126"/>
      <c r="ACF29" s="126"/>
      <c r="ACG29" s="126"/>
      <c r="ACH29" s="126"/>
      <c r="ACI29" s="126"/>
      <c r="ACJ29" s="126"/>
      <c r="ACK29" s="126"/>
      <c r="ACL29" s="126"/>
      <c r="ACM29" s="126"/>
      <c r="ACN29" s="126"/>
      <c r="ACO29" s="126"/>
      <c r="ACP29" s="126"/>
      <c r="ACQ29" s="126"/>
      <c r="ACR29" s="126"/>
      <c r="ACS29" s="126"/>
      <c r="ACT29" s="126"/>
      <c r="ACU29" s="126"/>
      <c r="ACV29" s="126"/>
      <c r="ACW29" s="126"/>
      <c r="ACX29" s="126"/>
      <c r="ACY29" s="126"/>
      <c r="ACZ29" s="126"/>
      <c r="ADA29" s="126"/>
      <c r="ADB29" s="126"/>
      <c r="ADC29" s="126"/>
      <c r="ADD29" s="126"/>
      <c r="ADE29" s="126"/>
      <c r="ADF29" s="126"/>
      <c r="ADG29" s="126"/>
      <c r="ADH29" s="126"/>
      <c r="ADI29" s="126"/>
      <c r="ADJ29" s="126"/>
      <c r="ADK29" s="126"/>
      <c r="ADL29" s="126"/>
      <c r="ADM29" s="126"/>
      <c r="ADN29" s="126"/>
      <c r="ADO29" s="126"/>
      <c r="ADP29" s="126"/>
      <c r="ADQ29" s="126"/>
      <c r="ADR29" s="126"/>
      <c r="ADS29" s="126"/>
      <c r="ADT29" s="126"/>
      <c r="ADU29" s="126"/>
      <c r="ADV29" s="126"/>
      <c r="ADW29" s="126"/>
      <c r="ADX29" s="126"/>
      <c r="ADY29" s="126"/>
      <c r="ADZ29" s="126"/>
      <c r="AEA29" s="126"/>
      <c r="AEB29" s="126"/>
      <c r="AEC29" s="126"/>
      <c r="AED29" s="126"/>
      <c r="AEE29" s="126"/>
      <c r="AEF29" s="126"/>
      <c r="AEG29" s="126"/>
      <c r="AEH29" s="126"/>
      <c r="AEI29" s="126"/>
      <c r="AEJ29" s="126"/>
      <c r="AEK29" s="126"/>
      <c r="AEL29" s="126"/>
      <c r="AEM29" s="126"/>
      <c r="AEN29" s="126"/>
      <c r="AEO29" s="126"/>
      <c r="AEP29" s="126"/>
      <c r="AEQ29" s="126"/>
      <c r="AER29" s="126"/>
      <c r="AES29" s="126"/>
      <c r="AET29" s="126"/>
      <c r="AEU29" s="126"/>
      <c r="AEV29" s="126"/>
      <c r="AEW29" s="126"/>
      <c r="AEX29" s="126"/>
      <c r="AEY29" s="126"/>
      <c r="AEZ29" s="126"/>
      <c r="AFA29" s="126"/>
      <c r="AFB29" s="126"/>
      <c r="AFC29" s="126"/>
      <c r="AFD29" s="126"/>
      <c r="AFE29" s="126"/>
      <c r="AFF29" s="126"/>
      <c r="AFG29" s="126"/>
      <c r="AFH29" s="126"/>
      <c r="AFI29" s="126"/>
      <c r="AFJ29" s="126"/>
      <c r="AFK29" s="126"/>
      <c r="AFL29" s="126"/>
      <c r="AFM29" s="126"/>
      <c r="AFN29" s="126"/>
      <c r="AFO29" s="126"/>
      <c r="AFP29" s="126"/>
      <c r="AFQ29" s="126"/>
      <c r="AFR29" s="126"/>
      <c r="AFS29" s="126"/>
      <c r="AFT29" s="126"/>
      <c r="AFU29" s="126"/>
      <c r="AFV29" s="126"/>
      <c r="AFW29" s="126"/>
      <c r="AFX29" s="126"/>
      <c r="AFY29" s="126"/>
      <c r="AFZ29" s="126"/>
      <c r="AGA29" s="126"/>
      <c r="AGB29" s="126"/>
      <c r="AGC29" s="126"/>
      <c r="AGD29" s="126"/>
      <c r="AGE29" s="126"/>
      <c r="AGF29" s="126"/>
      <c r="AGG29" s="126"/>
      <c r="AGH29" s="126"/>
      <c r="AGI29" s="126"/>
      <c r="AGJ29" s="126"/>
      <c r="AGK29" s="126"/>
      <c r="AGL29" s="126"/>
      <c r="AGM29" s="126"/>
      <c r="AGN29" s="126"/>
      <c r="AGO29" s="126"/>
      <c r="AGP29" s="126"/>
      <c r="AGQ29" s="126"/>
      <c r="AGR29" s="126"/>
      <c r="AGS29" s="126"/>
      <c r="AGT29" s="126"/>
      <c r="AGU29" s="126"/>
      <c r="AGV29" s="126"/>
      <c r="AGW29" s="126"/>
      <c r="AGX29" s="126"/>
      <c r="AGY29" s="126"/>
      <c r="AGZ29" s="126"/>
      <c r="AHA29" s="126"/>
      <c r="AHB29" s="126"/>
      <c r="AHC29" s="126"/>
      <c r="AHD29" s="126"/>
      <c r="AHE29" s="126"/>
      <c r="AHF29" s="126"/>
      <c r="AHG29" s="126"/>
      <c r="AHH29" s="126"/>
      <c r="AHI29" s="126"/>
      <c r="AHJ29" s="126"/>
      <c r="AHK29" s="126"/>
      <c r="AHL29" s="126"/>
      <c r="AHM29" s="126"/>
      <c r="AHN29" s="126"/>
      <c r="AHO29" s="126"/>
      <c r="AHP29" s="126"/>
      <c r="AHQ29" s="126"/>
      <c r="AHR29" s="126"/>
      <c r="AHS29" s="126"/>
      <c r="AHT29" s="126"/>
      <c r="AHU29" s="126"/>
      <c r="AHV29" s="126"/>
      <c r="AHW29" s="126"/>
      <c r="AHX29" s="126"/>
      <c r="AHY29" s="126"/>
      <c r="AHZ29" s="126"/>
      <c r="AIA29" s="126"/>
      <c r="AIB29" s="126"/>
      <c r="AIC29" s="126"/>
      <c r="AID29" s="126"/>
      <c r="AIE29" s="126"/>
      <c r="AIF29" s="126"/>
      <c r="AIG29" s="126"/>
      <c r="AIH29" s="126"/>
      <c r="AII29" s="126"/>
      <c r="AIJ29" s="126"/>
      <c r="AIK29" s="126"/>
      <c r="AIL29" s="126"/>
      <c r="AIM29" s="126"/>
      <c r="AIN29" s="126"/>
      <c r="AIO29" s="126"/>
      <c r="AIP29" s="126"/>
      <c r="AIQ29" s="126"/>
      <c r="AIR29" s="126"/>
      <c r="AIS29" s="126"/>
      <c r="AIT29" s="126"/>
      <c r="AIU29" s="126"/>
      <c r="AIV29" s="126"/>
      <c r="AIW29" s="126"/>
      <c r="AIX29" s="126"/>
      <c r="AIY29" s="126"/>
      <c r="AIZ29" s="126"/>
      <c r="AJA29" s="126"/>
      <c r="AJB29" s="126"/>
      <c r="AJC29" s="126"/>
      <c r="AJD29" s="126"/>
      <c r="AJE29" s="126"/>
      <c r="AJF29" s="126"/>
      <c r="AJG29" s="126"/>
      <c r="AJH29" s="126"/>
      <c r="AJI29" s="126"/>
      <c r="AJJ29" s="126"/>
      <c r="AJK29" s="126"/>
      <c r="AJL29" s="126"/>
      <c r="AJM29" s="126"/>
      <c r="AJN29" s="126"/>
      <c r="AJO29" s="126"/>
      <c r="AJP29" s="126"/>
      <c r="AJQ29" s="126"/>
      <c r="AJR29" s="126"/>
      <c r="AJS29" s="126"/>
      <c r="AJT29" s="126"/>
      <c r="AJU29" s="126"/>
      <c r="AJV29" s="126"/>
      <c r="AJW29" s="126"/>
      <c r="AJX29" s="126"/>
      <c r="AJY29" s="126"/>
      <c r="AJZ29" s="126"/>
      <c r="AKA29" s="126"/>
      <c r="AKB29" s="126"/>
      <c r="AKC29" s="126"/>
      <c r="AKD29" s="126"/>
      <c r="AKE29" s="126"/>
      <c r="AKF29" s="126"/>
      <c r="AKG29" s="126"/>
      <c r="AKH29" s="126"/>
      <c r="AKI29" s="126"/>
      <c r="AKJ29" s="126"/>
      <c r="AKK29" s="126"/>
      <c r="AKL29" s="126"/>
      <c r="AKM29" s="126"/>
      <c r="AKN29" s="126"/>
      <c r="AKO29" s="126"/>
      <c r="AKP29" s="126"/>
      <c r="AKQ29" s="126"/>
      <c r="AKR29" s="126"/>
      <c r="AKS29" s="126"/>
      <c r="AKT29" s="126"/>
      <c r="AKU29" s="126"/>
      <c r="AKV29" s="126"/>
      <c r="AKW29" s="126"/>
      <c r="AKX29" s="126"/>
      <c r="AKY29" s="126"/>
      <c r="AKZ29" s="126"/>
      <c r="ALA29" s="126"/>
      <c r="ALB29" s="126"/>
      <c r="ALC29" s="126"/>
      <c r="ALD29" s="126"/>
      <c r="ALE29" s="126"/>
      <c r="ALF29" s="126"/>
      <c r="ALG29" s="126"/>
      <c r="ALH29" s="126"/>
      <c r="ALI29" s="126"/>
      <c r="ALJ29" s="126"/>
      <c r="ALK29" s="126"/>
      <c r="ALL29" s="126"/>
      <c r="ALM29" s="126"/>
      <c r="ALN29" s="126"/>
      <c r="ALO29" s="126"/>
      <c r="ALP29" s="126"/>
      <c r="ALQ29" s="126"/>
      <c r="ALR29" s="126"/>
      <c r="ALS29" s="126"/>
      <c r="ALT29" s="126"/>
      <c r="ALU29" s="126"/>
      <c r="ALV29" s="126"/>
      <c r="ALW29" s="126"/>
      <c r="ALX29" s="126"/>
      <c r="ALY29" s="126"/>
      <c r="ALZ29" s="126"/>
      <c r="AMA29" s="126"/>
      <c r="AMB29" s="126"/>
      <c r="AMC29" s="126"/>
      <c r="AMD29" s="126"/>
      <c r="AME29" s="126"/>
      <c r="AMF29" s="126"/>
      <c r="AMG29" s="126"/>
      <c r="AMH29" s="126"/>
      <c r="AMI29" s="126"/>
      <c r="AMJ29" s="126"/>
      <c r="AMK29" s="126"/>
      <c r="AML29" s="126"/>
      <c r="AMM29" s="126"/>
      <c r="AMN29" s="126"/>
      <c r="AMO29" s="126"/>
      <c r="AMP29" s="126"/>
      <c r="AMQ29" s="126"/>
      <c r="AMR29" s="126"/>
      <c r="AMS29" s="126"/>
      <c r="AMT29" s="126"/>
      <c r="AMU29" s="126"/>
      <c r="AMV29" s="126"/>
      <c r="AMW29" s="126"/>
      <c r="AMX29" s="126"/>
      <c r="AMY29" s="126"/>
      <c r="AMZ29" s="126"/>
      <c r="ANA29" s="126"/>
      <c r="ANB29" s="126"/>
      <c r="ANC29" s="126"/>
      <c r="AND29" s="126"/>
      <c r="ANE29" s="126"/>
      <c r="ANF29" s="126"/>
      <c r="ANG29" s="126"/>
      <c r="ANH29" s="126"/>
      <c r="ANI29" s="126"/>
      <c r="ANJ29" s="126"/>
      <c r="ANK29" s="126"/>
      <c r="ANL29" s="126"/>
      <c r="ANM29" s="126"/>
      <c r="ANN29" s="126"/>
      <c r="ANO29" s="126"/>
      <c r="ANP29" s="126"/>
      <c r="ANQ29" s="126"/>
      <c r="ANR29" s="126"/>
      <c r="ANS29" s="126"/>
      <c r="ANT29" s="126"/>
      <c r="ANU29" s="126"/>
      <c r="ANV29" s="126"/>
      <c r="ANW29" s="126"/>
      <c r="ANX29" s="126"/>
      <c r="ANY29" s="126"/>
      <c r="ANZ29" s="126"/>
      <c r="AOA29" s="126"/>
      <c r="AOB29" s="126"/>
      <c r="AOC29" s="126"/>
      <c r="AOD29" s="126"/>
      <c r="AOE29" s="126"/>
      <c r="AOF29" s="126"/>
      <c r="AOG29" s="126"/>
      <c r="AOH29" s="126"/>
      <c r="AOI29" s="126"/>
      <c r="AOJ29" s="126"/>
      <c r="AOK29" s="126"/>
      <c r="AOL29" s="126"/>
      <c r="AOM29" s="126"/>
      <c r="AON29" s="126"/>
      <c r="AOO29" s="126"/>
      <c r="AOP29" s="126"/>
      <c r="AOQ29" s="126"/>
      <c r="AOR29" s="126"/>
      <c r="AOS29" s="126"/>
      <c r="AOT29" s="126"/>
      <c r="AOU29" s="126"/>
      <c r="AOV29" s="126"/>
      <c r="AOW29" s="126"/>
      <c r="AOX29" s="126"/>
      <c r="AOY29" s="126"/>
      <c r="AOZ29" s="126"/>
      <c r="APA29" s="126"/>
      <c r="APB29" s="126"/>
      <c r="APC29" s="126"/>
      <c r="APD29" s="126"/>
      <c r="APE29" s="126"/>
      <c r="APF29" s="126"/>
      <c r="APG29" s="126"/>
      <c r="APH29" s="126"/>
      <c r="API29" s="126"/>
      <c r="APJ29" s="126"/>
      <c r="APK29" s="126"/>
      <c r="APL29" s="126"/>
      <c r="APM29" s="126"/>
      <c r="APN29" s="126"/>
      <c r="APO29" s="126"/>
      <c r="APP29" s="126"/>
      <c r="APQ29" s="126"/>
      <c r="APR29" s="126"/>
      <c r="APS29" s="126"/>
      <c r="APT29" s="126"/>
      <c r="APU29" s="126"/>
      <c r="APV29" s="126"/>
      <c r="APW29" s="126"/>
      <c r="APX29" s="126"/>
      <c r="APY29" s="126"/>
      <c r="APZ29" s="126"/>
      <c r="AQA29" s="126"/>
      <c r="AQB29" s="126"/>
      <c r="AQC29" s="126"/>
      <c r="AQD29" s="126"/>
      <c r="AQE29" s="126"/>
      <c r="AQF29" s="126"/>
      <c r="AQG29" s="126"/>
      <c r="AQH29" s="126"/>
      <c r="AQI29" s="126"/>
      <c r="AQJ29" s="126"/>
      <c r="AQK29" s="126"/>
      <c r="AQL29" s="126"/>
      <c r="AQM29" s="126"/>
      <c r="AQN29" s="126"/>
      <c r="AQO29" s="126"/>
      <c r="AQP29" s="126"/>
      <c r="AQQ29" s="126"/>
      <c r="AQR29" s="126"/>
      <c r="AQS29" s="126"/>
      <c r="AQT29" s="126"/>
      <c r="AQU29" s="126"/>
      <c r="AQV29" s="126"/>
      <c r="AQW29" s="126"/>
      <c r="AQX29" s="126"/>
      <c r="AQY29" s="126"/>
      <c r="AQZ29" s="126"/>
      <c r="ARA29" s="126"/>
      <c r="ARB29" s="126"/>
      <c r="ARC29" s="126"/>
      <c r="ARD29" s="126"/>
      <c r="ARE29" s="126"/>
      <c r="ARF29" s="126"/>
      <c r="ARG29" s="126"/>
      <c r="ARH29" s="126"/>
      <c r="ARI29" s="126"/>
      <c r="ARJ29" s="126"/>
      <c r="ARK29" s="126"/>
      <c r="ARL29" s="126"/>
      <c r="ARM29" s="126"/>
      <c r="ARN29" s="126"/>
      <c r="ARO29" s="126"/>
      <c r="ARP29" s="126"/>
      <c r="ARQ29" s="126"/>
      <c r="ARR29" s="126"/>
      <c r="ARS29" s="126"/>
      <c r="ART29" s="126"/>
      <c r="ARU29" s="126"/>
      <c r="ARV29" s="126"/>
      <c r="ARW29" s="126"/>
      <c r="ARX29" s="126"/>
      <c r="ARY29" s="126"/>
      <c r="ARZ29" s="126"/>
      <c r="ASA29" s="126"/>
      <c r="ASB29" s="126"/>
      <c r="ASC29" s="126"/>
      <c r="ASD29" s="126"/>
      <c r="ASE29" s="126"/>
      <c r="ASF29" s="126"/>
      <c r="ASG29" s="126"/>
      <c r="ASH29" s="126"/>
      <c r="ASI29" s="126"/>
      <c r="ASJ29" s="126"/>
      <c r="ASK29" s="126"/>
      <c r="ASL29" s="126"/>
      <c r="ASM29" s="126"/>
      <c r="ASN29" s="126"/>
      <c r="ASO29" s="126"/>
      <c r="ASP29" s="126"/>
      <c r="ASQ29" s="126"/>
      <c r="ASR29" s="126"/>
      <c r="ASS29" s="126"/>
      <c r="AST29" s="126"/>
      <c r="ASU29" s="126"/>
      <c r="ASV29" s="126"/>
      <c r="ASW29" s="126"/>
      <c r="ASX29" s="126"/>
      <c r="ASY29" s="126"/>
      <c r="ASZ29" s="126"/>
      <c r="ATA29" s="126"/>
      <c r="ATB29" s="126"/>
      <c r="ATC29" s="126"/>
      <c r="ATD29" s="126"/>
      <c r="ATE29" s="126"/>
      <c r="ATF29" s="126"/>
      <c r="ATG29" s="126"/>
      <c r="ATH29" s="126"/>
      <c r="ATI29" s="126"/>
      <c r="ATJ29" s="126"/>
      <c r="ATK29" s="126"/>
      <c r="ATL29" s="126"/>
      <c r="ATM29" s="126"/>
      <c r="ATN29" s="126"/>
      <c r="ATO29" s="126"/>
      <c r="ATP29" s="126"/>
      <c r="ATQ29" s="126"/>
      <c r="ATR29" s="126"/>
      <c r="ATS29" s="126"/>
      <c r="ATT29" s="126"/>
      <c r="ATU29" s="126"/>
      <c r="ATV29" s="126"/>
      <c r="ATW29" s="126"/>
      <c r="ATX29" s="126"/>
      <c r="ATY29" s="126"/>
      <c r="ATZ29" s="126"/>
      <c r="AUA29" s="126"/>
      <c r="AUB29" s="126"/>
      <c r="AUC29" s="126"/>
      <c r="AUD29" s="126"/>
      <c r="AUE29" s="126"/>
      <c r="AUF29" s="126"/>
      <c r="AUG29" s="126"/>
      <c r="AUH29" s="126"/>
      <c r="AUI29" s="126"/>
      <c r="AUJ29" s="126"/>
      <c r="AUK29" s="126"/>
      <c r="AUL29" s="126"/>
      <c r="AUM29" s="126"/>
      <c r="AUN29" s="126"/>
      <c r="AUO29" s="126"/>
      <c r="AUP29" s="126"/>
      <c r="AUQ29" s="126"/>
      <c r="AUR29" s="126"/>
      <c r="AUS29" s="126"/>
      <c r="AUT29" s="126"/>
      <c r="AUU29" s="126"/>
      <c r="AUV29" s="126"/>
      <c r="AUW29" s="126"/>
      <c r="AUX29" s="126"/>
      <c r="AUY29" s="126"/>
      <c r="AUZ29" s="126"/>
      <c r="AVA29" s="126"/>
      <c r="AVB29" s="126"/>
      <c r="AVC29" s="126"/>
      <c r="AVD29" s="126"/>
      <c r="AVE29" s="126"/>
      <c r="AVF29" s="126"/>
      <c r="AVG29" s="126"/>
      <c r="AVH29" s="126"/>
      <c r="AVI29" s="126"/>
      <c r="AVJ29" s="126"/>
      <c r="AVK29" s="126"/>
      <c r="AVL29" s="126"/>
      <c r="AVM29" s="126"/>
      <c r="AVN29" s="126"/>
      <c r="AVO29" s="126"/>
      <c r="AVP29" s="126"/>
      <c r="AVQ29" s="126"/>
      <c r="AVR29" s="126"/>
      <c r="AVS29" s="126"/>
      <c r="AVT29" s="126"/>
      <c r="AVU29" s="126"/>
      <c r="AVV29" s="126"/>
      <c r="AVW29" s="126"/>
      <c r="AVX29" s="126"/>
      <c r="AVY29" s="126"/>
      <c r="AVZ29" s="126"/>
      <c r="AWA29" s="126"/>
      <c r="AWB29" s="126"/>
      <c r="AWC29" s="126"/>
      <c r="AWD29" s="126"/>
      <c r="AWE29" s="126"/>
      <c r="AWF29" s="126"/>
      <c r="AWG29" s="126"/>
      <c r="AWH29" s="126"/>
      <c r="AWI29" s="126"/>
      <c r="AWJ29" s="126"/>
      <c r="AWK29" s="126"/>
      <c r="AWL29" s="126"/>
      <c r="AWM29" s="126"/>
      <c r="AWN29" s="126"/>
      <c r="AWO29" s="126"/>
      <c r="AWP29" s="126"/>
      <c r="AWQ29" s="126"/>
      <c r="AWR29" s="126"/>
      <c r="AWS29" s="126"/>
      <c r="AWT29" s="126"/>
      <c r="AWU29" s="126"/>
      <c r="AWV29" s="126"/>
      <c r="AWW29" s="126"/>
      <c r="AWX29" s="126"/>
      <c r="AWY29" s="126"/>
      <c r="AWZ29" s="126"/>
      <c r="AXA29" s="126"/>
      <c r="AXB29" s="126"/>
      <c r="AXC29" s="126"/>
      <c r="AXD29" s="126"/>
      <c r="AXE29" s="126"/>
      <c r="AXF29" s="126"/>
      <c r="AXG29" s="126"/>
      <c r="AXH29" s="126"/>
      <c r="AXI29" s="126"/>
      <c r="AXJ29" s="126"/>
      <c r="AXK29" s="126"/>
      <c r="AXL29" s="126"/>
      <c r="AXM29" s="126"/>
      <c r="AXN29" s="126"/>
      <c r="AXO29" s="126"/>
      <c r="AXP29" s="126"/>
      <c r="AXQ29" s="126"/>
      <c r="AXR29" s="126"/>
      <c r="AXS29" s="126"/>
      <c r="AXT29" s="126"/>
      <c r="AXU29" s="126"/>
      <c r="AXV29" s="126"/>
      <c r="AXW29" s="126"/>
      <c r="AXX29" s="126"/>
      <c r="AXY29" s="126"/>
      <c r="AXZ29" s="126"/>
      <c r="AYA29" s="126"/>
      <c r="AYB29" s="126"/>
      <c r="AYC29" s="126"/>
      <c r="AYD29" s="126"/>
      <c r="AYE29" s="126"/>
      <c r="AYF29" s="126"/>
      <c r="AYG29" s="126"/>
      <c r="AYH29" s="126"/>
      <c r="AYI29" s="126"/>
      <c r="AYJ29" s="126"/>
      <c r="AYK29" s="126"/>
      <c r="AYL29" s="126"/>
      <c r="AYM29" s="126"/>
      <c r="AYN29" s="126"/>
      <c r="AYO29" s="126"/>
      <c r="AYP29" s="126"/>
      <c r="AYQ29" s="126"/>
      <c r="AYR29" s="126"/>
      <c r="AYS29" s="126"/>
      <c r="AYT29" s="126"/>
      <c r="AYU29" s="126"/>
      <c r="AYV29" s="126"/>
      <c r="AYW29" s="126"/>
      <c r="AYX29" s="126"/>
      <c r="AYY29" s="126"/>
      <c r="AYZ29" s="126"/>
      <c r="AZA29" s="126"/>
      <c r="AZB29" s="126"/>
      <c r="AZC29" s="126"/>
      <c r="AZD29" s="126"/>
      <c r="AZE29" s="126"/>
      <c r="AZF29" s="126"/>
      <c r="AZG29" s="126"/>
      <c r="AZH29" s="126"/>
      <c r="AZI29" s="126"/>
      <c r="AZJ29" s="126"/>
      <c r="AZK29" s="126"/>
      <c r="AZL29" s="126"/>
      <c r="AZM29" s="126"/>
      <c r="AZN29" s="126"/>
      <c r="AZO29" s="126"/>
      <c r="AZP29" s="126"/>
      <c r="AZQ29" s="126"/>
      <c r="AZR29" s="126"/>
      <c r="AZS29" s="126"/>
      <c r="AZT29" s="126"/>
      <c r="AZU29" s="126"/>
      <c r="AZV29" s="126"/>
      <c r="AZW29" s="126"/>
      <c r="AZX29" s="126"/>
      <c r="AZY29" s="126"/>
      <c r="AZZ29" s="126"/>
      <c r="BAA29" s="126"/>
      <c r="BAB29" s="126"/>
      <c r="BAC29" s="126"/>
      <c r="BAD29" s="126"/>
      <c r="BAE29" s="126"/>
      <c r="BAF29" s="126"/>
      <c r="BAG29" s="126"/>
      <c r="BAH29" s="126"/>
      <c r="BAI29" s="126"/>
      <c r="BAJ29" s="126"/>
      <c r="BAK29" s="126"/>
      <c r="BAL29" s="126"/>
      <c r="BAM29" s="126"/>
      <c r="BAN29" s="126"/>
      <c r="BAO29" s="126"/>
      <c r="BAP29" s="126"/>
      <c r="BAQ29" s="126"/>
      <c r="BAR29" s="126"/>
      <c r="BAS29" s="126"/>
      <c r="BAT29" s="126"/>
      <c r="BAU29" s="126"/>
      <c r="BAV29" s="126"/>
      <c r="BAW29" s="126"/>
      <c r="BAX29" s="126"/>
      <c r="BAY29" s="126"/>
      <c r="BAZ29" s="126"/>
      <c r="BBA29" s="126"/>
      <c r="BBB29" s="126"/>
      <c r="BBC29" s="126"/>
      <c r="BBD29" s="126"/>
      <c r="BBE29" s="126"/>
      <c r="BBF29" s="126"/>
      <c r="BBG29" s="126"/>
      <c r="BBH29" s="126"/>
      <c r="BBI29" s="126"/>
      <c r="BBJ29" s="126"/>
      <c r="BBK29" s="126"/>
      <c r="BBL29" s="126"/>
      <c r="BBM29" s="126"/>
      <c r="BBN29" s="126"/>
      <c r="BBO29" s="126"/>
      <c r="BBP29" s="126"/>
      <c r="BBQ29" s="126"/>
      <c r="BBR29" s="126"/>
      <c r="BBS29" s="126"/>
      <c r="BBT29" s="126"/>
      <c r="BBU29" s="126"/>
      <c r="BBV29" s="126"/>
      <c r="BBW29" s="126"/>
      <c r="BBX29" s="126"/>
      <c r="BBY29" s="126"/>
      <c r="BBZ29" s="126"/>
      <c r="BCA29" s="126"/>
      <c r="BCB29" s="126"/>
      <c r="BCC29" s="126"/>
      <c r="BCD29" s="126"/>
      <c r="BCE29" s="126"/>
      <c r="BCF29" s="126"/>
      <c r="BCG29" s="126"/>
      <c r="BCH29" s="126"/>
      <c r="BCI29" s="126"/>
      <c r="BCJ29" s="126"/>
      <c r="BCK29" s="126"/>
      <c r="BCL29" s="126"/>
      <c r="BCM29" s="126"/>
      <c r="BCN29" s="126"/>
      <c r="BCO29" s="126"/>
      <c r="BCP29" s="126"/>
      <c r="BCQ29" s="126"/>
      <c r="BCR29" s="126"/>
      <c r="BCS29" s="126"/>
      <c r="BCT29" s="126"/>
      <c r="BCU29" s="126"/>
      <c r="BCV29" s="126"/>
      <c r="BCW29" s="126"/>
      <c r="BCX29" s="126"/>
      <c r="BCY29" s="126"/>
      <c r="BCZ29" s="126"/>
      <c r="BDA29" s="126"/>
      <c r="BDB29" s="126"/>
      <c r="BDC29" s="126"/>
      <c r="BDD29" s="126"/>
      <c r="BDE29" s="126"/>
      <c r="BDF29" s="126"/>
      <c r="BDG29" s="126"/>
      <c r="BDH29" s="126"/>
      <c r="BDI29" s="126"/>
      <c r="BDJ29" s="126"/>
      <c r="BDK29" s="126"/>
      <c r="BDL29" s="126"/>
      <c r="BDM29" s="126"/>
      <c r="BDN29" s="126"/>
      <c r="BDO29" s="126"/>
      <c r="BDP29" s="126"/>
      <c r="BDQ29" s="126"/>
      <c r="BDR29" s="126"/>
      <c r="BDS29" s="126"/>
      <c r="BDT29" s="126"/>
      <c r="BDU29" s="126"/>
      <c r="BDV29" s="126"/>
      <c r="BDW29" s="126"/>
      <c r="BDX29" s="126"/>
      <c r="BDY29" s="126"/>
      <c r="BDZ29" s="126"/>
      <c r="BEA29" s="126"/>
      <c r="BEB29" s="126"/>
      <c r="BEC29" s="126"/>
      <c r="BED29" s="126"/>
      <c r="BEE29" s="126"/>
      <c r="BEF29" s="126"/>
      <c r="BEG29" s="126"/>
      <c r="BEH29" s="126"/>
      <c r="BEI29" s="126"/>
      <c r="BEJ29" s="126"/>
      <c r="BEK29" s="126"/>
      <c r="BEL29" s="126"/>
      <c r="BEM29" s="126"/>
      <c r="BEN29" s="126"/>
      <c r="BEO29" s="126"/>
      <c r="BEP29" s="126"/>
      <c r="BEQ29" s="126"/>
      <c r="BER29" s="126"/>
      <c r="BES29" s="126"/>
      <c r="BET29" s="126"/>
      <c r="BEU29" s="126"/>
      <c r="BEV29" s="126"/>
      <c r="BEW29" s="126"/>
      <c r="BEX29" s="126"/>
      <c r="BEY29" s="126"/>
      <c r="BEZ29" s="126"/>
      <c r="BFA29" s="126"/>
      <c r="BFB29" s="126"/>
      <c r="BFC29" s="126"/>
      <c r="BFD29" s="126"/>
      <c r="BFE29" s="126"/>
      <c r="BFF29" s="126"/>
      <c r="BFG29" s="126"/>
      <c r="BFH29" s="126"/>
      <c r="BFI29" s="126"/>
      <c r="BFJ29" s="126"/>
      <c r="BFK29" s="126"/>
      <c r="BFL29" s="126"/>
      <c r="BFM29" s="126"/>
      <c r="BFN29" s="126"/>
      <c r="BFO29" s="126"/>
      <c r="BFP29" s="126"/>
      <c r="BFQ29" s="126"/>
      <c r="BFR29" s="126"/>
      <c r="BFS29" s="126"/>
      <c r="BFT29" s="126"/>
      <c r="BFU29" s="126"/>
      <c r="BFV29" s="126"/>
      <c r="BFW29" s="126"/>
      <c r="BFX29" s="126"/>
      <c r="BFY29" s="126"/>
      <c r="BFZ29" s="126"/>
      <c r="BGA29" s="126"/>
      <c r="BGB29" s="126"/>
      <c r="BGC29" s="126"/>
      <c r="BGD29" s="126"/>
      <c r="BGE29" s="126"/>
      <c r="BGF29" s="126"/>
      <c r="BGG29" s="126"/>
      <c r="BGH29" s="126"/>
      <c r="BGI29" s="126"/>
      <c r="BGJ29" s="126"/>
      <c r="BGK29" s="126"/>
      <c r="BGL29" s="126"/>
      <c r="BGM29" s="126"/>
      <c r="BGN29" s="126"/>
      <c r="BGO29" s="126"/>
      <c r="BGP29" s="126"/>
      <c r="BGQ29" s="126"/>
      <c r="BGR29" s="126"/>
      <c r="BGS29" s="126"/>
      <c r="BGT29" s="126"/>
      <c r="BGU29" s="126"/>
      <c r="BGV29" s="126"/>
      <c r="BGW29" s="126"/>
      <c r="BGX29" s="126"/>
      <c r="BGY29" s="126"/>
      <c r="BGZ29" s="126"/>
      <c r="BHA29" s="126"/>
      <c r="BHB29" s="126"/>
      <c r="BHC29" s="126"/>
      <c r="BHD29" s="126"/>
      <c r="BHE29" s="126"/>
      <c r="BHF29" s="126"/>
      <c r="BHG29" s="126"/>
      <c r="BHH29" s="126"/>
      <c r="BHI29" s="126"/>
      <c r="BHJ29" s="126"/>
      <c r="BHK29" s="126"/>
      <c r="BHL29" s="126"/>
      <c r="BHM29" s="126"/>
      <c r="BHN29" s="126"/>
      <c r="BHO29" s="126"/>
      <c r="BHP29" s="126"/>
      <c r="BHQ29" s="126"/>
      <c r="BHR29" s="126"/>
      <c r="BHS29" s="126"/>
      <c r="BHT29" s="126"/>
      <c r="BHU29" s="126"/>
      <c r="BHV29" s="126"/>
      <c r="BHW29" s="126"/>
      <c r="BHX29" s="126"/>
      <c r="BHY29" s="126"/>
      <c r="BHZ29" s="126"/>
      <c r="BIA29" s="126"/>
      <c r="BIB29" s="126"/>
      <c r="BIC29" s="126"/>
      <c r="BID29" s="126"/>
      <c r="BIE29" s="126"/>
      <c r="BIF29" s="126"/>
      <c r="BIG29" s="126"/>
      <c r="BIH29" s="126"/>
      <c r="BII29" s="126"/>
      <c r="BIJ29" s="126"/>
      <c r="BIK29" s="126"/>
      <c r="BIL29" s="126"/>
      <c r="BIM29" s="126"/>
      <c r="BIN29" s="126"/>
      <c r="BIO29" s="126"/>
      <c r="BIP29" s="126"/>
      <c r="BIQ29" s="126"/>
      <c r="BIR29" s="126"/>
      <c r="BIS29" s="126"/>
      <c r="BIT29" s="126"/>
      <c r="BIU29" s="126"/>
      <c r="BIV29" s="126"/>
      <c r="BIW29" s="126"/>
      <c r="BIX29" s="126"/>
      <c r="BIY29" s="126"/>
      <c r="BIZ29" s="126"/>
      <c r="BJA29" s="126"/>
      <c r="BJB29" s="126"/>
      <c r="BJC29" s="126"/>
      <c r="BJD29" s="126"/>
      <c r="BJE29" s="126"/>
      <c r="BJF29" s="126"/>
      <c r="BJG29" s="126"/>
      <c r="BJH29" s="126"/>
      <c r="BJI29" s="126"/>
      <c r="BJJ29" s="126"/>
      <c r="BJK29" s="126"/>
      <c r="BJL29" s="126"/>
      <c r="BJM29" s="126"/>
      <c r="BJN29" s="126"/>
      <c r="BJO29" s="126"/>
      <c r="BJP29" s="126"/>
      <c r="BJQ29" s="126"/>
      <c r="BJR29" s="126"/>
      <c r="BJS29" s="126"/>
      <c r="BJT29" s="126"/>
      <c r="BJU29" s="126"/>
      <c r="BJV29" s="126"/>
      <c r="BJW29" s="126"/>
      <c r="BJX29" s="126"/>
      <c r="BJY29" s="126"/>
      <c r="BJZ29" s="126"/>
      <c r="BKA29" s="126"/>
      <c r="BKB29" s="126"/>
      <c r="BKC29" s="126"/>
      <c r="BKD29" s="126"/>
      <c r="BKE29" s="126"/>
      <c r="BKF29" s="126"/>
      <c r="BKG29" s="126"/>
      <c r="BKH29" s="126"/>
      <c r="BKI29" s="126"/>
      <c r="BKJ29" s="126"/>
      <c r="BKK29" s="126"/>
      <c r="BKL29" s="126"/>
      <c r="BKM29" s="126"/>
      <c r="BKN29" s="126"/>
      <c r="BKO29" s="126"/>
      <c r="BKP29" s="126"/>
      <c r="BKQ29" s="126"/>
      <c r="BKR29" s="126"/>
      <c r="BKS29" s="126"/>
      <c r="BKT29" s="126"/>
      <c r="BKU29" s="126"/>
      <c r="BKV29" s="126"/>
      <c r="BKW29" s="126"/>
      <c r="BKX29" s="126"/>
      <c r="BKY29" s="126"/>
      <c r="BKZ29" s="126"/>
      <c r="BLA29" s="126"/>
      <c r="BLB29" s="126"/>
      <c r="BLC29" s="126"/>
      <c r="BLD29" s="126"/>
      <c r="BLE29" s="126"/>
      <c r="BLF29" s="126"/>
      <c r="BLG29" s="126"/>
      <c r="BLH29" s="126"/>
      <c r="BLI29" s="126"/>
      <c r="BLJ29" s="126"/>
      <c r="BLK29" s="126"/>
      <c r="BLL29" s="126"/>
      <c r="BLM29" s="126"/>
      <c r="BLN29" s="126"/>
      <c r="BLO29" s="126"/>
      <c r="BLP29" s="126"/>
      <c r="BLQ29" s="126"/>
      <c r="BLR29" s="126"/>
      <c r="BLS29" s="126"/>
      <c r="BLT29" s="126"/>
      <c r="BLU29" s="126"/>
      <c r="BLV29" s="126"/>
      <c r="BLW29" s="126"/>
      <c r="BLX29" s="126"/>
      <c r="BLY29" s="126"/>
      <c r="BLZ29" s="126"/>
      <c r="BMA29" s="126"/>
      <c r="BMB29" s="126"/>
      <c r="BMC29" s="126"/>
      <c r="BMD29" s="126"/>
      <c r="BME29" s="126"/>
      <c r="BMF29" s="126"/>
      <c r="BMG29" s="126"/>
      <c r="BMH29" s="126"/>
      <c r="BMI29" s="126"/>
      <c r="BMJ29" s="126"/>
      <c r="BMK29" s="126"/>
      <c r="BML29" s="126"/>
      <c r="BMM29" s="126"/>
      <c r="BMN29" s="126"/>
      <c r="BMO29" s="126"/>
      <c r="BMP29" s="126"/>
      <c r="BMQ29" s="126"/>
      <c r="BMR29" s="126"/>
      <c r="BMS29" s="126"/>
      <c r="BMT29" s="126"/>
      <c r="BMU29" s="126"/>
      <c r="BMV29" s="126"/>
      <c r="BMW29" s="126"/>
      <c r="BMX29" s="126"/>
      <c r="BMY29" s="126"/>
      <c r="BMZ29" s="126"/>
      <c r="BNA29" s="126"/>
      <c r="BNB29" s="126"/>
      <c r="BNC29" s="126"/>
      <c r="BND29" s="126"/>
      <c r="BNE29" s="126"/>
      <c r="BNF29" s="126"/>
      <c r="BNG29" s="126"/>
      <c r="BNH29" s="126"/>
      <c r="BNI29" s="126"/>
      <c r="BNJ29" s="126"/>
      <c r="BNK29" s="126"/>
      <c r="BNL29" s="126"/>
      <c r="BNM29" s="126"/>
      <c r="BNN29" s="126"/>
      <c r="BNO29" s="126"/>
      <c r="BNP29" s="126"/>
      <c r="BNQ29" s="126"/>
      <c r="BNR29" s="126"/>
      <c r="BNS29" s="126"/>
      <c r="BNT29" s="126"/>
      <c r="BNU29" s="126"/>
      <c r="BNV29" s="126"/>
      <c r="BNW29" s="126"/>
      <c r="BNX29" s="126"/>
      <c r="BNY29" s="126"/>
      <c r="BNZ29" s="126"/>
      <c r="BOA29" s="126"/>
      <c r="BOB29" s="126"/>
      <c r="BOC29" s="126"/>
      <c r="BOD29" s="126"/>
      <c r="BOE29" s="126"/>
      <c r="BOF29" s="126"/>
      <c r="BOG29" s="126"/>
      <c r="BOH29" s="126"/>
      <c r="BOI29" s="126"/>
      <c r="BOJ29" s="126"/>
      <c r="BOK29" s="126"/>
      <c r="BOL29" s="126"/>
      <c r="BOM29" s="126"/>
      <c r="BON29" s="126"/>
      <c r="BOO29" s="126"/>
      <c r="BOP29" s="126"/>
      <c r="BOQ29" s="126"/>
      <c r="BOR29" s="126"/>
      <c r="BOS29" s="126"/>
      <c r="BOT29" s="126"/>
      <c r="BOU29" s="126"/>
      <c r="BOV29" s="126"/>
      <c r="BOW29" s="126"/>
      <c r="BOX29" s="126"/>
      <c r="BOY29" s="126"/>
      <c r="BOZ29" s="126"/>
      <c r="BPA29" s="126"/>
      <c r="BPB29" s="126"/>
      <c r="BPC29" s="126"/>
      <c r="BPD29" s="126"/>
      <c r="BPE29" s="126"/>
      <c r="BPF29" s="126"/>
      <c r="BPG29" s="126"/>
      <c r="BPH29" s="126"/>
      <c r="BPI29" s="126"/>
      <c r="BPJ29" s="126"/>
      <c r="BPK29" s="126"/>
      <c r="BPL29" s="126"/>
      <c r="BPM29" s="126"/>
      <c r="BPN29" s="126"/>
      <c r="BPO29" s="126"/>
      <c r="BPP29" s="126"/>
      <c r="BPQ29" s="126"/>
      <c r="BPR29" s="126"/>
      <c r="BPS29" s="126"/>
      <c r="BPT29" s="126"/>
      <c r="BPU29" s="126"/>
      <c r="BPV29" s="126"/>
      <c r="BPW29" s="126"/>
      <c r="BPX29" s="126"/>
      <c r="BPY29" s="126"/>
      <c r="BPZ29" s="126"/>
      <c r="BQA29" s="126"/>
      <c r="BQB29" s="126"/>
      <c r="BQC29" s="126"/>
      <c r="BQD29" s="126"/>
      <c r="BQE29" s="126"/>
      <c r="BQF29" s="126"/>
      <c r="BQG29" s="126"/>
      <c r="BQH29" s="126"/>
      <c r="BQI29" s="126"/>
      <c r="BQJ29" s="126"/>
      <c r="BQK29" s="126"/>
      <c r="BQL29" s="126"/>
      <c r="BQM29" s="126"/>
      <c r="BQN29" s="126"/>
      <c r="BQO29" s="126"/>
      <c r="BQP29" s="126"/>
      <c r="BQQ29" s="126"/>
      <c r="BQR29" s="126"/>
      <c r="BQS29" s="126"/>
      <c r="BQT29" s="126"/>
      <c r="BQU29" s="126"/>
      <c r="BQV29" s="126"/>
      <c r="BQW29" s="126"/>
      <c r="BQX29" s="126"/>
      <c r="BQY29" s="126"/>
      <c r="BQZ29" s="126"/>
      <c r="BRA29" s="126"/>
      <c r="BRB29" s="126"/>
      <c r="BRC29" s="126"/>
      <c r="BRD29" s="126"/>
      <c r="BRE29" s="126"/>
      <c r="BRF29" s="126"/>
      <c r="BRG29" s="126"/>
      <c r="BRH29" s="126"/>
      <c r="BRI29" s="126"/>
      <c r="BRJ29" s="126"/>
      <c r="BRK29" s="126"/>
      <c r="BRL29" s="126"/>
      <c r="BRM29" s="126"/>
      <c r="BRN29" s="126"/>
      <c r="BRO29" s="126"/>
      <c r="BRP29" s="126"/>
      <c r="BRQ29" s="126"/>
      <c r="BRR29" s="126"/>
      <c r="BRS29" s="126"/>
      <c r="BRT29" s="126"/>
      <c r="BRU29" s="126"/>
      <c r="BRV29" s="126"/>
      <c r="BRW29" s="126"/>
      <c r="BRX29" s="126"/>
      <c r="BRY29" s="126"/>
      <c r="BRZ29" s="126"/>
      <c r="BSA29" s="126"/>
      <c r="BSB29" s="126"/>
      <c r="BSC29" s="126"/>
      <c r="BSD29" s="126"/>
      <c r="BSE29" s="126"/>
      <c r="BSF29" s="126"/>
      <c r="BSG29" s="126"/>
      <c r="BSH29" s="126"/>
      <c r="BSI29" s="126"/>
      <c r="BSJ29" s="126"/>
      <c r="BSK29" s="126"/>
      <c r="BSL29" s="126"/>
      <c r="BSM29" s="126"/>
      <c r="BSN29" s="126"/>
      <c r="BSO29" s="126"/>
      <c r="BSP29" s="126"/>
      <c r="BSQ29" s="126"/>
      <c r="BSR29" s="126"/>
      <c r="BSS29" s="126"/>
      <c r="BST29" s="126"/>
      <c r="BSU29" s="126"/>
      <c r="BSV29" s="126"/>
      <c r="BSW29" s="126"/>
      <c r="BSX29" s="126"/>
      <c r="BSY29" s="126"/>
      <c r="BSZ29" s="126"/>
      <c r="BTA29" s="126"/>
      <c r="BTB29" s="126"/>
      <c r="BTC29" s="126"/>
      <c r="BTD29" s="126"/>
      <c r="BTE29" s="126"/>
      <c r="BTF29" s="126"/>
      <c r="BTG29" s="126"/>
      <c r="BTH29" s="126"/>
      <c r="BTI29" s="126"/>
      <c r="BTJ29" s="126"/>
      <c r="BTK29" s="126"/>
      <c r="BTL29" s="126"/>
      <c r="BTM29" s="126"/>
      <c r="BTN29" s="126"/>
      <c r="BTO29" s="126"/>
      <c r="BTP29" s="126"/>
      <c r="BTQ29" s="126"/>
      <c r="BTR29" s="126"/>
      <c r="BTS29" s="126"/>
      <c r="BTT29" s="126"/>
      <c r="BTU29" s="126"/>
      <c r="BTV29" s="126"/>
      <c r="BTW29" s="126"/>
      <c r="BTX29" s="126"/>
      <c r="BTY29" s="126"/>
      <c r="BTZ29" s="126"/>
      <c r="BUA29" s="126"/>
      <c r="BUB29" s="126"/>
      <c r="BUC29" s="126"/>
      <c r="BUD29" s="126"/>
      <c r="BUE29" s="126"/>
      <c r="BUF29" s="126"/>
      <c r="BUG29" s="126"/>
      <c r="BUH29" s="126"/>
      <c r="BUI29" s="126"/>
      <c r="BUJ29" s="126"/>
      <c r="BUK29" s="126"/>
      <c r="BUL29" s="126"/>
      <c r="BUM29" s="126"/>
      <c r="BUN29" s="126"/>
      <c r="BUO29" s="126"/>
      <c r="BUP29" s="126"/>
      <c r="BUQ29" s="126"/>
      <c r="BUR29" s="126"/>
      <c r="BUS29" s="126"/>
      <c r="BUT29" s="126"/>
      <c r="BUU29" s="126"/>
      <c r="BUV29" s="126"/>
      <c r="BUW29" s="126"/>
      <c r="BUX29" s="126"/>
      <c r="BUY29" s="126"/>
      <c r="BUZ29" s="126"/>
      <c r="BVA29" s="126"/>
      <c r="BVB29" s="126"/>
      <c r="BVC29" s="126"/>
      <c r="BVD29" s="126"/>
      <c r="BVE29" s="126"/>
      <c r="BVF29" s="126"/>
      <c r="BVG29" s="126"/>
      <c r="BVH29" s="126"/>
      <c r="BVI29" s="126"/>
      <c r="BVJ29" s="126"/>
      <c r="BVK29" s="126"/>
      <c r="BVL29" s="126"/>
      <c r="BVM29" s="126"/>
      <c r="BVN29" s="126"/>
      <c r="BVO29" s="126"/>
      <c r="BVP29" s="126"/>
      <c r="BVQ29" s="126"/>
      <c r="BVR29" s="126"/>
      <c r="BVS29" s="126"/>
      <c r="BVT29" s="126"/>
      <c r="BVU29" s="126"/>
      <c r="BVV29" s="126"/>
      <c r="BVW29" s="126"/>
      <c r="BVX29" s="126"/>
      <c r="BVY29" s="126"/>
      <c r="BVZ29" s="126"/>
      <c r="BWA29" s="126"/>
      <c r="BWB29" s="126"/>
      <c r="BWC29" s="126"/>
      <c r="BWD29" s="126"/>
      <c r="BWE29" s="126"/>
      <c r="BWF29" s="126"/>
      <c r="BWG29" s="126"/>
      <c r="BWH29" s="126"/>
      <c r="BWI29" s="126"/>
      <c r="BWJ29" s="126"/>
      <c r="BWK29" s="126"/>
      <c r="BWL29" s="126"/>
      <c r="BWM29" s="126"/>
      <c r="BWN29" s="126"/>
      <c r="BWO29" s="126"/>
      <c r="BWP29" s="126"/>
      <c r="BWQ29" s="126"/>
      <c r="BWR29" s="126"/>
      <c r="BWS29" s="126"/>
      <c r="BWT29" s="126"/>
      <c r="BWU29" s="126"/>
      <c r="BWV29" s="126"/>
      <c r="BWW29" s="126"/>
      <c r="BWX29" s="126"/>
      <c r="BWY29" s="126"/>
      <c r="BWZ29" s="126"/>
      <c r="BXA29" s="126"/>
      <c r="BXB29" s="126"/>
      <c r="BXC29" s="126"/>
      <c r="BXD29" s="126"/>
      <c r="BXE29" s="126"/>
      <c r="BXF29" s="126"/>
      <c r="BXG29" s="126"/>
      <c r="BXH29" s="126"/>
      <c r="BXI29" s="126"/>
      <c r="BXJ29" s="126"/>
      <c r="BXK29" s="126"/>
      <c r="BXL29" s="126"/>
      <c r="BXM29" s="126"/>
      <c r="BXN29" s="126"/>
      <c r="BXO29" s="126"/>
      <c r="BXP29" s="126"/>
      <c r="BXQ29" s="126"/>
      <c r="BXR29" s="126"/>
      <c r="BXS29" s="126"/>
      <c r="BXT29" s="126"/>
      <c r="BXU29" s="126"/>
      <c r="BXV29" s="126"/>
      <c r="BXW29" s="126"/>
      <c r="BXX29" s="126"/>
      <c r="BXY29" s="126"/>
      <c r="BXZ29" s="126"/>
      <c r="BYA29" s="126"/>
      <c r="BYB29" s="126"/>
      <c r="BYC29" s="126"/>
      <c r="BYD29" s="126"/>
      <c r="BYE29" s="126"/>
      <c r="BYF29" s="126"/>
      <c r="BYG29" s="126"/>
      <c r="BYH29" s="126"/>
      <c r="BYI29" s="126"/>
      <c r="BYJ29" s="126"/>
      <c r="BYK29" s="126"/>
      <c r="BYL29" s="126"/>
      <c r="BYM29" s="126"/>
      <c r="BYN29" s="126"/>
      <c r="BYO29" s="126"/>
      <c r="BYP29" s="126"/>
      <c r="BYQ29" s="126"/>
      <c r="BYR29" s="126"/>
      <c r="BYS29" s="126"/>
      <c r="BYT29" s="126"/>
      <c r="BYU29" s="126"/>
      <c r="BYV29" s="126"/>
      <c r="BYW29" s="126"/>
      <c r="BYX29" s="126"/>
      <c r="BYY29" s="126"/>
      <c r="BYZ29" s="126"/>
      <c r="BZA29" s="126"/>
      <c r="BZB29" s="126"/>
      <c r="BZC29" s="126"/>
      <c r="BZD29" s="126"/>
      <c r="BZE29" s="126"/>
      <c r="BZF29" s="126"/>
      <c r="BZG29" s="126"/>
      <c r="BZH29" s="126"/>
      <c r="BZI29" s="126"/>
      <c r="BZJ29" s="126"/>
      <c r="BZK29" s="126"/>
      <c r="BZL29" s="126"/>
      <c r="BZM29" s="126"/>
      <c r="BZN29" s="126"/>
      <c r="BZO29" s="126"/>
      <c r="BZP29" s="126"/>
      <c r="BZQ29" s="126"/>
      <c r="BZR29" s="126"/>
      <c r="BZS29" s="126"/>
      <c r="BZT29" s="126"/>
      <c r="BZU29" s="126"/>
      <c r="BZV29" s="126"/>
      <c r="BZW29" s="126"/>
      <c r="BZX29" s="126"/>
      <c r="BZY29" s="126"/>
      <c r="BZZ29" s="126"/>
      <c r="CAA29" s="126"/>
      <c r="CAB29" s="126"/>
      <c r="CAC29" s="126"/>
      <c r="CAD29" s="126"/>
      <c r="CAE29" s="126"/>
      <c r="CAF29" s="126"/>
      <c r="CAG29" s="126"/>
      <c r="CAH29" s="126"/>
      <c r="CAI29" s="126"/>
      <c r="CAJ29" s="126"/>
      <c r="CAK29" s="126"/>
      <c r="CAL29" s="126"/>
      <c r="CAM29" s="126"/>
      <c r="CAN29" s="126"/>
      <c r="CAO29" s="126"/>
      <c r="CAP29" s="126"/>
      <c r="CAQ29" s="126"/>
      <c r="CAR29" s="126"/>
      <c r="CAS29" s="126"/>
      <c r="CAT29" s="126"/>
      <c r="CAU29" s="126"/>
      <c r="CAV29" s="126"/>
      <c r="CAW29" s="126"/>
      <c r="CAX29" s="126"/>
      <c r="CAY29" s="126"/>
      <c r="CAZ29" s="126"/>
      <c r="CBA29" s="126"/>
      <c r="CBB29" s="126"/>
      <c r="CBC29" s="126"/>
      <c r="CBD29" s="126"/>
      <c r="CBE29" s="126"/>
      <c r="CBF29" s="126"/>
      <c r="CBG29" s="126"/>
      <c r="CBH29" s="126"/>
      <c r="CBI29" s="126"/>
      <c r="CBJ29" s="126"/>
      <c r="CBK29" s="126"/>
      <c r="CBL29" s="126"/>
      <c r="CBM29" s="126"/>
      <c r="CBN29" s="126"/>
      <c r="CBO29" s="126"/>
      <c r="CBP29" s="126"/>
      <c r="CBQ29" s="126"/>
      <c r="CBR29" s="126"/>
      <c r="CBS29" s="126"/>
      <c r="CBT29" s="126"/>
      <c r="CBU29" s="126"/>
      <c r="CBV29" s="126"/>
      <c r="CBW29" s="126"/>
      <c r="CBX29" s="126"/>
      <c r="CBY29" s="126"/>
      <c r="CBZ29" s="126"/>
      <c r="CCA29" s="126"/>
      <c r="CCB29" s="126"/>
      <c r="CCC29" s="126"/>
      <c r="CCD29" s="126"/>
      <c r="CCE29" s="126"/>
      <c r="CCF29" s="126"/>
      <c r="CCG29" s="126"/>
      <c r="CCH29" s="126"/>
      <c r="CCI29" s="126"/>
      <c r="CCJ29" s="126"/>
      <c r="CCK29" s="126"/>
      <c r="CCL29" s="126"/>
      <c r="CCM29" s="126"/>
      <c r="CCN29" s="126"/>
      <c r="CCO29" s="126"/>
      <c r="CCP29" s="126"/>
      <c r="CCQ29" s="126"/>
      <c r="CCR29" s="126"/>
      <c r="CCS29" s="126"/>
      <c r="CCT29" s="126"/>
      <c r="CCU29" s="126"/>
      <c r="CCV29" s="126"/>
      <c r="CCW29" s="126"/>
      <c r="CCX29" s="126"/>
      <c r="CCY29" s="126"/>
      <c r="CCZ29" s="126"/>
      <c r="CDA29" s="126"/>
      <c r="CDB29" s="126"/>
      <c r="CDC29" s="126"/>
      <c r="CDD29" s="126"/>
      <c r="CDE29" s="126"/>
      <c r="CDF29" s="126"/>
      <c r="CDG29" s="126"/>
      <c r="CDH29" s="126"/>
      <c r="CDI29" s="126"/>
      <c r="CDJ29" s="126"/>
      <c r="CDK29" s="126"/>
      <c r="CDL29" s="126"/>
      <c r="CDM29" s="126"/>
      <c r="CDN29" s="126"/>
      <c r="CDO29" s="126"/>
      <c r="CDP29" s="126"/>
      <c r="CDQ29" s="126"/>
      <c r="CDR29" s="126"/>
      <c r="CDS29" s="126"/>
      <c r="CDT29" s="126"/>
      <c r="CDU29" s="126"/>
      <c r="CDV29" s="126"/>
      <c r="CDW29" s="126"/>
      <c r="CDX29" s="126"/>
      <c r="CDY29" s="126"/>
      <c r="CDZ29" s="126"/>
      <c r="CEA29" s="126"/>
      <c r="CEB29" s="126"/>
      <c r="CEC29" s="126"/>
      <c r="CED29" s="126"/>
      <c r="CEE29" s="126"/>
      <c r="CEF29" s="126"/>
      <c r="CEG29" s="126"/>
      <c r="CEH29" s="126"/>
      <c r="CEI29" s="126"/>
      <c r="CEJ29" s="126"/>
      <c r="CEK29" s="126"/>
      <c r="CEL29" s="126"/>
      <c r="CEM29" s="126"/>
      <c r="CEN29" s="126"/>
      <c r="CEO29" s="126"/>
      <c r="CEP29" s="126"/>
      <c r="CEQ29" s="126"/>
      <c r="CER29" s="126"/>
      <c r="CES29" s="126"/>
      <c r="CET29" s="126"/>
      <c r="CEU29" s="126"/>
      <c r="CEV29" s="126"/>
      <c r="CEW29" s="126"/>
      <c r="CEX29" s="126"/>
      <c r="CEY29" s="126"/>
      <c r="CEZ29" s="126"/>
      <c r="CFA29" s="126"/>
      <c r="CFB29" s="126"/>
      <c r="CFC29" s="126"/>
      <c r="CFD29" s="126"/>
      <c r="CFE29" s="126"/>
      <c r="CFF29" s="126"/>
      <c r="CFG29" s="126"/>
      <c r="CFH29" s="126"/>
      <c r="CFI29" s="126"/>
      <c r="CFJ29" s="126"/>
      <c r="CFK29" s="126"/>
      <c r="CFL29" s="126"/>
      <c r="CFM29" s="126"/>
      <c r="CFN29" s="126"/>
      <c r="CFO29" s="126"/>
      <c r="CFP29" s="126"/>
      <c r="CFQ29" s="126"/>
      <c r="CFR29" s="126"/>
      <c r="CFS29" s="126"/>
      <c r="CFT29" s="126"/>
      <c r="CFU29" s="126"/>
      <c r="CFV29" s="126"/>
      <c r="CFW29" s="126"/>
      <c r="CFX29" s="126"/>
      <c r="CFY29" s="126"/>
      <c r="CFZ29" s="126"/>
      <c r="CGA29" s="126"/>
      <c r="CGB29" s="126"/>
      <c r="CGC29" s="126"/>
      <c r="CGD29" s="126"/>
      <c r="CGE29" s="126"/>
      <c r="CGF29" s="126"/>
      <c r="CGG29" s="126"/>
      <c r="CGH29" s="126"/>
      <c r="CGI29" s="126"/>
      <c r="CGJ29" s="126"/>
      <c r="CGK29" s="126"/>
      <c r="CGL29" s="126"/>
      <c r="CGM29" s="126"/>
      <c r="CGN29" s="126"/>
      <c r="CGO29" s="126"/>
      <c r="CGP29" s="126"/>
      <c r="CGQ29" s="126"/>
      <c r="CGR29" s="126"/>
      <c r="CGS29" s="126"/>
      <c r="CGT29" s="126"/>
      <c r="CGU29" s="126"/>
      <c r="CGV29" s="126"/>
      <c r="CGW29" s="126"/>
      <c r="CGX29" s="126"/>
      <c r="CGY29" s="126"/>
      <c r="CGZ29" s="126"/>
      <c r="CHA29" s="126"/>
      <c r="CHB29" s="126"/>
      <c r="CHC29" s="126"/>
      <c r="CHD29" s="126"/>
      <c r="CHE29" s="126"/>
      <c r="CHF29" s="126"/>
      <c r="CHG29" s="126"/>
      <c r="CHH29" s="126"/>
      <c r="CHI29" s="126"/>
      <c r="CHJ29" s="126"/>
      <c r="CHK29" s="126"/>
      <c r="CHL29" s="126"/>
      <c r="CHM29" s="126"/>
      <c r="CHN29" s="126"/>
      <c r="CHO29" s="126"/>
      <c r="CHP29" s="126"/>
      <c r="CHQ29" s="126"/>
      <c r="CHR29" s="126"/>
      <c r="CHS29" s="126"/>
      <c r="CHT29" s="126"/>
      <c r="CHU29" s="126"/>
      <c r="CHV29" s="126"/>
      <c r="CHW29" s="126"/>
      <c r="CHX29" s="126"/>
      <c r="CHY29" s="126"/>
      <c r="CHZ29" s="126"/>
      <c r="CIA29" s="126"/>
      <c r="CIB29" s="126"/>
      <c r="CIC29" s="126"/>
      <c r="CID29" s="126"/>
      <c r="CIE29" s="126"/>
      <c r="CIF29" s="126"/>
      <c r="CIG29" s="126"/>
      <c r="CIH29" s="126"/>
      <c r="CII29" s="126"/>
      <c r="CIJ29" s="126"/>
      <c r="CIK29" s="126"/>
      <c r="CIL29" s="126"/>
      <c r="CIM29" s="126"/>
      <c r="CIN29" s="126"/>
      <c r="CIO29" s="126"/>
      <c r="CIP29" s="126"/>
      <c r="CIQ29" s="126"/>
      <c r="CIR29" s="126"/>
      <c r="CIS29" s="126"/>
      <c r="CIT29" s="126"/>
      <c r="CIU29" s="126"/>
      <c r="CIV29" s="126"/>
      <c r="CIW29" s="126"/>
      <c r="CIX29" s="126"/>
      <c r="CIY29" s="126"/>
      <c r="CIZ29" s="126"/>
      <c r="CJA29" s="126"/>
      <c r="CJB29" s="126"/>
      <c r="CJC29" s="126"/>
      <c r="CJD29" s="126"/>
      <c r="CJE29" s="126"/>
      <c r="CJF29" s="126"/>
      <c r="CJG29" s="126"/>
      <c r="CJH29" s="126"/>
      <c r="CJI29" s="126"/>
      <c r="CJJ29" s="126"/>
      <c r="CJK29" s="126"/>
      <c r="CJL29" s="126"/>
      <c r="CJM29" s="126"/>
      <c r="CJN29" s="126"/>
      <c r="CJO29" s="126"/>
      <c r="CJP29" s="126"/>
      <c r="CJQ29" s="126"/>
      <c r="CJR29" s="126"/>
      <c r="CJS29" s="126"/>
      <c r="CJT29" s="126"/>
      <c r="CJU29" s="126"/>
      <c r="CJV29" s="126"/>
      <c r="CJW29" s="126"/>
      <c r="CJX29" s="126"/>
      <c r="CJY29" s="126"/>
      <c r="CJZ29" s="126"/>
      <c r="CKA29" s="126"/>
      <c r="CKB29" s="126"/>
      <c r="CKC29" s="126"/>
      <c r="CKD29" s="126"/>
      <c r="CKE29" s="126"/>
      <c r="CKF29" s="126"/>
      <c r="CKG29" s="126"/>
      <c r="CKH29" s="126"/>
      <c r="CKI29" s="126"/>
      <c r="CKJ29" s="126"/>
      <c r="CKK29" s="126"/>
      <c r="CKL29" s="126"/>
      <c r="CKM29" s="126"/>
      <c r="CKN29" s="126"/>
      <c r="CKO29" s="126"/>
      <c r="CKP29" s="126"/>
      <c r="CKQ29" s="126"/>
      <c r="CKR29" s="126"/>
      <c r="CKS29" s="126"/>
      <c r="CKT29" s="126"/>
      <c r="CKU29" s="126"/>
      <c r="CKV29" s="126"/>
      <c r="CKW29" s="126"/>
      <c r="CKX29" s="126"/>
      <c r="CKY29" s="126"/>
      <c r="CKZ29" s="126"/>
      <c r="CLA29" s="126"/>
      <c r="CLB29" s="126"/>
      <c r="CLC29" s="126"/>
      <c r="CLD29" s="126"/>
      <c r="CLE29" s="126"/>
      <c r="CLF29" s="126"/>
      <c r="CLG29" s="126"/>
      <c r="CLH29" s="126"/>
      <c r="CLI29" s="126"/>
      <c r="CLJ29" s="126"/>
      <c r="CLK29" s="126"/>
      <c r="CLL29" s="126"/>
      <c r="CLM29" s="126"/>
      <c r="CLN29" s="126"/>
      <c r="CLO29" s="126"/>
      <c r="CLP29" s="126"/>
      <c r="CLQ29" s="126"/>
      <c r="CLR29" s="126"/>
      <c r="CLS29" s="126"/>
      <c r="CLT29" s="126"/>
      <c r="CLU29" s="126"/>
      <c r="CLV29" s="126"/>
      <c r="CLW29" s="126"/>
      <c r="CLX29" s="126"/>
      <c r="CLY29" s="126"/>
      <c r="CLZ29" s="126"/>
      <c r="CMA29" s="126"/>
      <c r="CMB29" s="126"/>
      <c r="CMC29" s="126"/>
      <c r="CMD29" s="126"/>
      <c r="CME29" s="126"/>
      <c r="CMF29" s="126"/>
      <c r="CMG29" s="126"/>
      <c r="CMH29" s="126"/>
      <c r="CMI29" s="126"/>
      <c r="CMJ29" s="126"/>
      <c r="CMK29" s="126"/>
      <c r="CML29" s="126"/>
      <c r="CMM29" s="126"/>
      <c r="CMN29" s="126"/>
      <c r="CMO29" s="126"/>
      <c r="CMP29" s="126"/>
      <c r="CMQ29" s="126"/>
      <c r="CMR29" s="126"/>
      <c r="CMS29" s="126"/>
      <c r="CMT29" s="126"/>
      <c r="CMU29" s="126"/>
      <c r="CMV29" s="126"/>
      <c r="CMW29" s="126"/>
      <c r="CMX29" s="126"/>
      <c r="CMY29" s="126"/>
      <c r="CMZ29" s="126"/>
      <c r="CNA29" s="126"/>
      <c r="CNB29" s="126"/>
      <c r="CNC29" s="126"/>
      <c r="CND29" s="126"/>
      <c r="CNE29" s="126"/>
      <c r="CNF29" s="126"/>
      <c r="CNG29" s="126"/>
      <c r="CNH29" s="126"/>
      <c r="CNI29" s="126"/>
      <c r="CNJ29" s="126"/>
      <c r="CNK29" s="126"/>
      <c r="CNL29" s="126"/>
      <c r="CNM29" s="126"/>
      <c r="CNN29" s="126"/>
      <c r="CNO29" s="126"/>
      <c r="CNP29" s="126"/>
      <c r="CNQ29" s="126"/>
      <c r="CNR29" s="126"/>
      <c r="CNS29" s="126"/>
      <c r="CNT29" s="126"/>
      <c r="CNU29" s="126"/>
      <c r="CNV29" s="126"/>
      <c r="CNW29" s="126"/>
      <c r="CNX29" s="126"/>
      <c r="CNY29" s="126"/>
      <c r="CNZ29" s="126"/>
      <c r="COA29" s="126"/>
      <c r="COB29" s="126"/>
      <c r="COC29" s="126"/>
      <c r="COD29" s="126"/>
      <c r="COE29" s="126"/>
      <c r="COF29" s="126"/>
      <c r="COG29" s="126"/>
      <c r="COH29" s="126"/>
      <c r="COI29" s="126"/>
      <c r="COJ29" s="126"/>
      <c r="COK29" s="126"/>
      <c r="COL29" s="126"/>
      <c r="COM29" s="126"/>
      <c r="CON29" s="126"/>
      <c r="COO29" s="126"/>
      <c r="COP29" s="126"/>
      <c r="COQ29" s="126"/>
      <c r="COR29" s="126"/>
      <c r="COS29" s="126"/>
      <c r="COT29" s="126"/>
      <c r="COU29" s="126"/>
      <c r="COV29" s="126"/>
      <c r="COW29" s="126"/>
      <c r="COX29" s="126"/>
      <c r="COY29" s="126"/>
      <c r="COZ29" s="126"/>
      <c r="CPA29" s="126"/>
      <c r="CPB29" s="126"/>
      <c r="CPC29" s="126"/>
      <c r="CPD29" s="126"/>
      <c r="CPE29" s="126"/>
      <c r="CPF29" s="126"/>
      <c r="CPG29" s="126"/>
      <c r="CPH29" s="126"/>
      <c r="CPI29" s="126"/>
      <c r="CPJ29" s="126"/>
      <c r="CPK29" s="126"/>
      <c r="CPL29" s="126"/>
      <c r="CPM29" s="126"/>
      <c r="CPN29" s="126"/>
      <c r="CPO29" s="126"/>
      <c r="CPP29" s="126"/>
      <c r="CPQ29" s="126"/>
      <c r="CPR29" s="126"/>
      <c r="CPS29" s="126"/>
      <c r="CPT29" s="126"/>
      <c r="CPU29" s="126"/>
      <c r="CPV29" s="126"/>
      <c r="CPW29" s="126"/>
      <c r="CPX29" s="126"/>
      <c r="CPY29" s="126"/>
      <c r="CPZ29" s="126"/>
      <c r="CQA29" s="126"/>
      <c r="CQB29" s="126"/>
      <c r="CQC29" s="126"/>
      <c r="CQD29" s="126"/>
      <c r="CQE29" s="126"/>
      <c r="CQF29" s="126"/>
      <c r="CQG29" s="126"/>
      <c r="CQH29" s="126"/>
      <c r="CQI29" s="126"/>
      <c r="CQJ29" s="126"/>
      <c r="CQK29" s="126"/>
      <c r="CQL29" s="126"/>
      <c r="CQM29" s="126"/>
      <c r="CQN29" s="126"/>
      <c r="CQO29" s="126"/>
      <c r="CQP29" s="126"/>
      <c r="CQQ29" s="126"/>
      <c r="CQR29" s="126"/>
      <c r="CQS29" s="126"/>
      <c r="CQT29" s="126"/>
      <c r="CQU29" s="126"/>
      <c r="CQV29" s="126"/>
      <c r="CQW29" s="126"/>
      <c r="CQX29" s="126"/>
      <c r="CQY29" s="126"/>
      <c r="CQZ29" s="126"/>
      <c r="CRA29" s="126"/>
      <c r="CRB29" s="126"/>
      <c r="CRC29" s="126"/>
      <c r="CRD29" s="126"/>
      <c r="CRE29" s="126"/>
      <c r="CRF29" s="126"/>
      <c r="CRG29" s="126"/>
      <c r="CRH29" s="126"/>
      <c r="CRI29" s="126"/>
      <c r="CRJ29" s="126"/>
      <c r="CRK29" s="126"/>
      <c r="CRL29" s="126"/>
      <c r="CRM29" s="126"/>
      <c r="CRN29" s="126"/>
      <c r="CRO29" s="126"/>
      <c r="CRP29" s="126"/>
      <c r="CRQ29" s="126"/>
      <c r="CRR29" s="126"/>
      <c r="CRS29" s="126"/>
      <c r="CRT29" s="126"/>
      <c r="CRU29" s="126"/>
      <c r="CRV29" s="126"/>
      <c r="CRW29" s="126"/>
      <c r="CRX29" s="126"/>
      <c r="CRY29" s="126"/>
      <c r="CRZ29" s="126"/>
      <c r="CSA29" s="126"/>
      <c r="CSB29" s="126"/>
      <c r="CSC29" s="126"/>
      <c r="CSD29" s="126"/>
      <c r="CSE29" s="126"/>
      <c r="CSF29" s="126"/>
      <c r="CSG29" s="126"/>
      <c r="CSH29" s="126"/>
      <c r="CSI29" s="126"/>
      <c r="CSJ29" s="126"/>
      <c r="CSK29" s="126"/>
      <c r="CSL29" s="126"/>
      <c r="CSM29" s="126"/>
      <c r="CSN29" s="126"/>
      <c r="CSO29" s="126"/>
      <c r="CSP29" s="126"/>
      <c r="CSQ29" s="126"/>
      <c r="CSR29" s="126"/>
      <c r="CSS29" s="126"/>
      <c r="CST29" s="126"/>
      <c r="CSU29" s="126"/>
      <c r="CSV29" s="126"/>
      <c r="CSW29" s="126"/>
      <c r="CSX29" s="126"/>
      <c r="CSY29" s="126"/>
      <c r="CSZ29" s="126"/>
      <c r="CTA29" s="126"/>
      <c r="CTB29" s="126"/>
      <c r="CTC29" s="126"/>
      <c r="CTD29" s="126"/>
      <c r="CTE29" s="126"/>
      <c r="CTF29" s="126"/>
      <c r="CTG29" s="126"/>
      <c r="CTH29" s="126"/>
      <c r="CTI29" s="126"/>
      <c r="CTJ29" s="126"/>
      <c r="CTK29" s="126"/>
      <c r="CTL29" s="126"/>
      <c r="CTM29" s="126"/>
      <c r="CTN29" s="126"/>
      <c r="CTO29" s="126"/>
      <c r="CTP29" s="126"/>
      <c r="CTQ29" s="126"/>
      <c r="CTR29" s="126"/>
      <c r="CTS29" s="126"/>
      <c r="CTT29" s="126"/>
      <c r="CTU29" s="126"/>
      <c r="CTV29" s="126"/>
      <c r="CTW29" s="126"/>
      <c r="CTX29" s="126"/>
      <c r="CTY29" s="126"/>
      <c r="CTZ29" s="126"/>
      <c r="CUA29" s="126"/>
      <c r="CUB29" s="126"/>
      <c r="CUC29" s="126"/>
      <c r="CUD29" s="126"/>
      <c r="CUE29" s="126"/>
      <c r="CUF29" s="126"/>
      <c r="CUG29" s="126"/>
      <c r="CUH29" s="126"/>
      <c r="CUI29" s="126"/>
      <c r="CUJ29" s="126"/>
      <c r="CUK29" s="126"/>
      <c r="CUL29" s="126"/>
      <c r="CUM29" s="126"/>
      <c r="CUN29" s="126"/>
      <c r="CUO29" s="126"/>
      <c r="CUP29" s="126"/>
      <c r="CUQ29" s="126"/>
      <c r="CUR29" s="126"/>
      <c r="CUS29" s="126"/>
      <c r="CUT29" s="126"/>
      <c r="CUU29" s="126"/>
      <c r="CUV29" s="126"/>
      <c r="CUW29" s="126"/>
      <c r="CUX29" s="126"/>
      <c r="CUY29" s="126"/>
      <c r="CUZ29" s="126"/>
      <c r="CVA29" s="126"/>
      <c r="CVB29" s="126"/>
      <c r="CVC29" s="126"/>
      <c r="CVD29" s="126"/>
      <c r="CVE29" s="126"/>
      <c r="CVF29" s="126"/>
      <c r="CVG29" s="126"/>
      <c r="CVH29" s="126"/>
      <c r="CVI29" s="126"/>
      <c r="CVJ29" s="126"/>
      <c r="CVK29" s="126"/>
      <c r="CVL29" s="126"/>
      <c r="CVM29" s="126"/>
      <c r="CVN29" s="126"/>
      <c r="CVO29" s="126"/>
      <c r="CVP29" s="126"/>
      <c r="CVQ29" s="126"/>
      <c r="CVR29" s="126"/>
      <c r="CVS29" s="126"/>
      <c r="CVT29" s="126"/>
      <c r="CVU29" s="126"/>
      <c r="CVV29" s="126"/>
      <c r="CVW29" s="126"/>
      <c r="CVX29" s="126"/>
      <c r="CVY29" s="126"/>
      <c r="CVZ29" s="126"/>
      <c r="CWA29" s="126"/>
      <c r="CWB29" s="126"/>
      <c r="CWC29" s="126"/>
      <c r="CWD29" s="126"/>
      <c r="CWE29" s="126"/>
      <c r="CWF29" s="126"/>
      <c r="CWG29" s="126"/>
      <c r="CWH29" s="126"/>
      <c r="CWI29" s="126"/>
      <c r="CWJ29" s="126"/>
      <c r="CWK29" s="126"/>
      <c r="CWL29" s="126"/>
      <c r="CWM29" s="126"/>
      <c r="CWN29" s="126"/>
      <c r="CWO29" s="126"/>
      <c r="CWP29" s="126"/>
      <c r="CWQ29" s="126"/>
      <c r="CWR29" s="126"/>
      <c r="CWS29" s="126"/>
      <c r="CWT29" s="126"/>
      <c r="CWU29" s="126"/>
      <c r="CWV29" s="126"/>
      <c r="CWW29" s="126"/>
      <c r="CWX29" s="126"/>
      <c r="CWY29" s="126"/>
      <c r="CWZ29" s="126"/>
      <c r="CXA29" s="126"/>
      <c r="CXB29" s="126"/>
      <c r="CXC29" s="126"/>
      <c r="CXD29" s="126"/>
      <c r="CXE29" s="126"/>
      <c r="CXF29" s="126"/>
      <c r="CXG29" s="126"/>
      <c r="CXH29" s="126"/>
      <c r="CXI29" s="126"/>
      <c r="CXJ29" s="126"/>
      <c r="CXK29" s="126"/>
      <c r="CXL29" s="126"/>
      <c r="CXM29" s="126"/>
      <c r="CXN29" s="126"/>
      <c r="CXO29" s="126"/>
      <c r="CXP29" s="126"/>
      <c r="CXQ29" s="126"/>
      <c r="CXR29" s="126"/>
      <c r="CXS29" s="126"/>
      <c r="CXT29" s="126"/>
      <c r="CXU29" s="126"/>
      <c r="CXV29" s="126"/>
      <c r="CXW29" s="126"/>
      <c r="CXX29" s="126"/>
      <c r="CXY29" s="126"/>
      <c r="CXZ29" s="126"/>
      <c r="CYA29" s="126"/>
      <c r="CYB29" s="126"/>
      <c r="CYC29" s="126"/>
      <c r="CYD29" s="126"/>
      <c r="CYE29" s="126"/>
      <c r="CYF29" s="126"/>
      <c r="CYG29" s="126"/>
      <c r="CYH29" s="126"/>
      <c r="CYI29" s="126"/>
      <c r="CYJ29" s="126"/>
      <c r="CYK29" s="126"/>
      <c r="CYL29" s="126"/>
      <c r="CYM29" s="126"/>
      <c r="CYN29" s="126"/>
      <c r="CYO29" s="126"/>
      <c r="CYP29" s="126"/>
      <c r="CYQ29" s="126"/>
      <c r="CYR29" s="126"/>
      <c r="CYS29" s="126"/>
      <c r="CYT29" s="126"/>
      <c r="CYU29" s="126"/>
      <c r="CYV29" s="126"/>
      <c r="CYW29" s="126"/>
      <c r="CYX29" s="126"/>
      <c r="CYY29" s="126"/>
      <c r="CYZ29" s="126"/>
      <c r="CZA29" s="126"/>
      <c r="CZB29" s="126"/>
      <c r="CZC29" s="126"/>
      <c r="CZD29" s="126"/>
      <c r="CZE29" s="126"/>
      <c r="CZF29" s="126"/>
      <c r="CZG29" s="126"/>
      <c r="CZH29" s="126"/>
      <c r="CZI29" s="126"/>
      <c r="CZJ29" s="126"/>
      <c r="CZK29" s="126"/>
      <c r="CZL29" s="126"/>
      <c r="CZM29" s="126"/>
      <c r="CZN29" s="126"/>
      <c r="CZO29" s="126"/>
      <c r="CZP29" s="126"/>
      <c r="CZQ29" s="126"/>
      <c r="CZR29" s="126"/>
      <c r="CZS29" s="126"/>
      <c r="CZT29" s="126"/>
      <c r="CZU29" s="126"/>
      <c r="CZV29" s="126"/>
      <c r="CZW29" s="126"/>
      <c r="CZX29" s="126"/>
      <c r="CZY29" s="126"/>
      <c r="CZZ29" s="126"/>
      <c r="DAA29" s="126"/>
      <c r="DAB29" s="126"/>
      <c r="DAC29" s="126"/>
      <c r="DAD29" s="126"/>
      <c r="DAE29" s="126"/>
      <c r="DAF29" s="126"/>
      <c r="DAG29" s="126"/>
      <c r="DAH29" s="126"/>
      <c r="DAI29" s="126"/>
      <c r="DAJ29" s="126"/>
      <c r="DAK29" s="126"/>
      <c r="DAL29" s="126"/>
      <c r="DAM29" s="126"/>
      <c r="DAN29" s="126"/>
      <c r="DAO29" s="126"/>
      <c r="DAP29" s="126"/>
      <c r="DAQ29" s="126"/>
      <c r="DAR29" s="126"/>
      <c r="DAS29" s="126"/>
      <c r="DAT29" s="126"/>
      <c r="DAU29" s="126"/>
      <c r="DAV29" s="126"/>
      <c r="DAW29" s="126"/>
      <c r="DAX29" s="126"/>
      <c r="DAY29" s="126"/>
      <c r="DAZ29" s="126"/>
      <c r="DBA29" s="126"/>
      <c r="DBB29" s="126"/>
      <c r="DBC29" s="126"/>
      <c r="DBD29" s="126"/>
      <c r="DBE29" s="126"/>
      <c r="DBF29" s="126"/>
      <c r="DBG29" s="126"/>
      <c r="DBH29" s="126"/>
      <c r="DBI29" s="126"/>
      <c r="DBJ29" s="126"/>
      <c r="DBK29" s="126"/>
      <c r="DBL29" s="126"/>
      <c r="DBM29" s="126"/>
      <c r="DBN29" s="126"/>
      <c r="DBO29" s="126"/>
      <c r="DBP29" s="126"/>
      <c r="DBQ29" s="126"/>
      <c r="DBR29" s="126"/>
      <c r="DBS29" s="126"/>
      <c r="DBT29" s="126"/>
      <c r="DBU29" s="126"/>
      <c r="DBV29" s="126"/>
      <c r="DBW29" s="126"/>
      <c r="DBX29" s="126"/>
      <c r="DBY29" s="126"/>
      <c r="DBZ29" s="126"/>
      <c r="DCA29" s="126"/>
      <c r="DCB29" s="126"/>
      <c r="DCC29" s="126"/>
      <c r="DCD29" s="126"/>
      <c r="DCE29" s="126"/>
      <c r="DCF29" s="126"/>
      <c r="DCG29" s="126"/>
      <c r="DCH29" s="126"/>
      <c r="DCI29" s="126"/>
      <c r="DCJ29" s="126"/>
      <c r="DCK29" s="126"/>
      <c r="DCL29" s="126"/>
      <c r="DCM29" s="126"/>
      <c r="DCN29" s="126"/>
      <c r="DCO29" s="126"/>
      <c r="DCP29" s="126"/>
      <c r="DCQ29" s="126"/>
      <c r="DCR29" s="126"/>
      <c r="DCS29" s="126"/>
      <c r="DCT29" s="126"/>
      <c r="DCU29" s="126"/>
      <c r="DCV29" s="126"/>
      <c r="DCW29" s="126"/>
      <c r="DCX29" s="126"/>
      <c r="DCY29" s="126"/>
      <c r="DCZ29" s="126"/>
      <c r="DDA29" s="126"/>
      <c r="DDB29" s="126"/>
      <c r="DDC29" s="126"/>
      <c r="DDD29" s="126"/>
      <c r="DDE29" s="126"/>
      <c r="DDF29" s="126"/>
      <c r="DDG29" s="126"/>
      <c r="DDH29" s="126"/>
      <c r="DDI29" s="126"/>
      <c r="DDJ29" s="126"/>
      <c r="DDK29" s="126"/>
      <c r="DDL29" s="126"/>
      <c r="DDM29" s="126"/>
      <c r="DDN29" s="126"/>
      <c r="DDO29" s="126"/>
      <c r="DDP29" s="126"/>
      <c r="DDQ29" s="126"/>
      <c r="DDR29" s="126"/>
      <c r="DDS29" s="126"/>
      <c r="DDT29" s="126"/>
      <c r="DDU29" s="126"/>
      <c r="DDV29" s="126"/>
      <c r="DDW29" s="126"/>
      <c r="DDX29" s="126"/>
      <c r="DDY29" s="126"/>
      <c r="DDZ29" s="126"/>
      <c r="DEA29" s="126"/>
      <c r="DEB29" s="126"/>
      <c r="DEC29" s="126"/>
      <c r="DED29" s="126"/>
      <c r="DEE29" s="126"/>
      <c r="DEF29" s="126"/>
      <c r="DEG29" s="126"/>
      <c r="DEH29" s="126"/>
      <c r="DEI29" s="126"/>
      <c r="DEJ29" s="126"/>
      <c r="DEK29" s="126"/>
      <c r="DEL29" s="126"/>
      <c r="DEM29" s="126"/>
      <c r="DEN29" s="126"/>
      <c r="DEO29" s="126"/>
      <c r="DEP29" s="126"/>
      <c r="DEQ29" s="126"/>
      <c r="DER29" s="126"/>
      <c r="DES29" s="126"/>
      <c r="DET29" s="126"/>
      <c r="DEU29" s="126"/>
      <c r="DEV29" s="126"/>
      <c r="DEW29" s="126"/>
      <c r="DEX29" s="126"/>
      <c r="DEY29" s="126"/>
      <c r="DEZ29" s="126"/>
      <c r="DFA29" s="126"/>
      <c r="DFB29" s="126"/>
      <c r="DFC29" s="126"/>
      <c r="DFD29" s="126"/>
      <c r="DFE29" s="126"/>
      <c r="DFF29" s="126"/>
      <c r="DFG29" s="126"/>
      <c r="DFH29" s="126"/>
      <c r="DFI29" s="126"/>
      <c r="DFJ29" s="126"/>
      <c r="DFK29" s="126"/>
      <c r="DFL29" s="126"/>
      <c r="DFM29" s="126"/>
      <c r="DFN29" s="126"/>
      <c r="DFO29" s="126"/>
      <c r="DFP29" s="126"/>
      <c r="DFQ29" s="126"/>
      <c r="DFR29" s="126"/>
      <c r="DFS29" s="126"/>
      <c r="DFT29" s="126"/>
      <c r="DFU29" s="126"/>
      <c r="DFV29" s="126"/>
      <c r="DFW29" s="126"/>
      <c r="DFX29" s="126"/>
      <c r="DFY29" s="126"/>
      <c r="DFZ29" s="126"/>
      <c r="DGA29" s="126"/>
      <c r="DGB29" s="126"/>
      <c r="DGC29" s="126"/>
      <c r="DGD29" s="126"/>
      <c r="DGE29" s="126"/>
      <c r="DGF29" s="126"/>
      <c r="DGG29" s="126"/>
      <c r="DGH29" s="126"/>
      <c r="DGI29" s="126"/>
      <c r="DGJ29" s="126"/>
      <c r="DGK29" s="126"/>
      <c r="DGL29" s="126"/>
      <c r="DGM29" s="126"/>
      <c r="DGN29" s="126"/>
      <c r="DGO29" s="126"/>
      <c r="DGP29" s="126"/>
      <c r="DGQ29" s="126"/>
      <c r="DGR29" s="126"/>
      <c r="DGS29" s="126"/>
      <c r="DGT29" s="126"/>
      <c r="DGU29" s="126"/>
      <c r="DGV29" s="126"/>
      <c r="DGW29" s="126"/>
      <c r="DGX29" s="126"/>
      <c r="DGY29" s="126"/>
      <c r="DGZ29" s="126"/>
      <c r="DHA29" s="126"/>
      <c r="DHB29" s="126"/>
      <c r="DHC29" s="126"/>
      <c r="DHD29" s="126"/>
      <c r="DHE29" s="126"/>
      <c r="DHF29" s="126"/>
      <c r="DHG29" s="126"/>
      <c r="DHH29" s="126"/>
      <c r="DHI29" s="126"/>
      <c r="DHJ29" s="126"/>
      <c r="DHK29" s="126"/>
      <c r="DHL29" s="126"/>
      <c r="DHM29" s="126"/>
      <c r="DHN29" s="126"/>
      <c r="DHO29" s="126"/>
      <c r="DHP29" s="126"/>
      <c r="DHQ29" s="126"/>
      <c r="DHR29" s="126"/>
      <c r="DHS29" s="126"/>
      <c r="DHT29" s="126"/>
      <c r="DHU29" s="126"/>
      <c r="DHV29" s="126"/>
      <c r="DHW29" s="126"/>
      <c r="DHX29" s="126"/>
      <c r="DHY29" s="126"/>
      <c r="DHZ29" s="126"/>
      <c r="DIA29" s="126"/>
      <c r="DIB29" s="126"/>
      <c r="DIC29" s="126"/>
      <c r="DID29" s="126"/>
      <c r="DIE29" s="126"/>
      <c r="DIF29" s="126"/>
      <c r="DIG29" s="126"/>
      <c r="DIH29" s="126"/>
      <c r="DII29" s="126"/>
      <c r="DIJ29" s="126"/>
      <c r="DIK29" s="126"/>
      <c r="DIL29" s="126"/>
      <c r="DIM29" s="126"/>
      <c r="DIN29" s="126"/>
      <c r="DIO29" s="126"/>
      <c r="DIP29" s="126"/>
      <c r="DIQ29" s="126"/>
      <c r="DIR29" s="126"/>
      <c r="DIS29" s="126"/>
      <c r="DIT29" s="126"/>
      <c r="DIU29" s="126"/>
      <c r="DIV29" s="126"/>
      <c r="DIW29" s="126"/>
      <c r="DIX29" s="126"/>
      <c r="DIY29" s="126"/>
      <c r="DIZ29" s="126"/>
      <c r="DJA29" s="126"/>
      <c r="DJB29" s="126"/>
      <c r="DJC29" s="126"/>
      <c r="DJD29" s="126"/>
      <c r="DJE29" s="126"/>
      <c r="DJF29" s="126"/>
      <c r="DJG29" s="126"/>
      <c r="DJH29" s="126"/>
      <c r="DJI29" s="126"/>
      <c r="DJJ29" s="126"/>
      <c r="DJK29" s="126"/>
      <c r="DJL29" s="126"/>
      <c r="DJM29" s="126"/>
      <c r="DJN29" s="126"/>
      <c r="DJO29" s="126"/>
      <c r="DJP29" s="126"/>
      <c r="DJQ29" s="126"/>
      <c r="DJR29" s="126"/>
      <c r="DJS29" s="126"/>
      <c r="DJT29" s="126"/>
      <c r="DJU29" s="126"/>
      <c r="DJV29" s="126"/>
      <c r="DJW29" s="126"/>
      <c r="DJX29" s="126"/>
      <c r="DJY29" s="126"/>
      <c r="DJZ29" s="126"/>
      <c r="DKA29" s="126"/>
      <c r="DKB29" s="126"/>
      <c r="DKC29" s="126"/>
      <c r="DKD29" s="126"/>
      <c r="DKE29" s="126"/>
      <c r="DKF29" s="126"/>
      <c r="DKG29" s="126"/>
      <c r="DKH29" s="126"/>
      <c r="DKI29" s="126"/>
      <c r="DKJ29" s="126"/>
      <c r="DKK29" s="126"/>
      <c r="DKL29" s="126"/>
      <c r="DKM29" s="126"/>
      <c r="DKN29" s="126"/>
      <c r="DKO29" s="126"/>
      <c r="DKP29" s="126"/>
      <c r="DKQ29" s="126"/>
      <c r="DKR29" s="126"/>
      <c r="DKS29" s="126"/>
      <c r="DKT29" s="126"/>
      <c r="DKU29" s="126"/>
      <c r="DKV29" s="126"/>
      <c r="DKW29" s="126"/>
      <c r="DKX29" s="126"/>
      <c r="DKY29" s="126"/>
      <c r="DKZ29" s="126"/>
      <c r="DLA29" s="126"/>
      <c r="DLB29" s="126"/>
      <c r="DLC29" s="126"/>
      <c r="DLD29" s="126"/>
      <c r="DLE29" s="126"/>
      <c r="DLF29" s="126"/>
      <c r="DLG29" s="126"/>
      <c r="DLH29" s="126"/>
      <c r="DLI29" s="126"/>
      <c r="DLJ29" s="126"/>
      <c r="DLK29" s="126"/>
      <c r="DLL29" s="126"/>
      <c r="DLM29" s="126"/>
      <c r="DLN29" s="126"/>
      <c r="DLO29" s="126"/>
      <c r="DLP29" s="126"/>
      <c r="DLQ29" s="126"/>
      <c r="DLR29" s="126"/>
      <c r="DLS29" s="126"/>
      <c r="DLT29" s="126"/>
      <c r="DLU29" s="126"/>
      <c r="DLV29" s="126"/>
      <c r="DLW29" s="126"/>
      <c r="DLX29" s="126"/>
      <c r="DLY29" s="126"/>
      <c r="DLZ29" s="126"/>
      <c r="DMA29" s="126"/>
      <c r="DMB29" s="126"/>
      <c r="DMC29" s="126"/>
      <c r="DMD29" s="126"/>
      <c r="DME29" s="126"/>
      <c r="DMF29" s="126"/>
      <c r="DMG29" s="126"/>
      <c r="DMH29" s="126"/>
      <c r="DMI29" s="126"/>
      <c r="DMJ29" s="126"/>
      <c r="DMK29" s="126"/>
      <c r="DML29" s="126"/>
      <c r="DMM29" s="126"/>
      <c r="DMN29" s="126"/>
      <c r="DMO29" s="126"/>
      <c r="DMP29" s="126"/>
      <c r="DMQ29" s="126"/>
      <c r="DMR29" s="126"/>
      <c r="DMS29" s="126"/>
      <c r="DMT29" s="126"/>
      <c r="DMU29" s="126"/>
      <c r="DMV29" s="126"/>
      <c r="DMW29" s="126"/>
      <c r="DMX29" s="126"/>
      <c r="DMY29" s="126"/>
      <c r="DMZ29" s="126"/>
      <c r="DNA29" s="126"/>
      <c r="DNB29" s="126"/>
      <c r="DNC29" s="126"/>
      <c r="DND29" s="126"/>
      <c r="DNE29" s="126"/>
      <c r="DNF29" s="126"/>
      <c r="DNG29" s="126"/>
      <c r="DNH29" s="126"/>
      <c r="DNI29" s="126"/>
      <c r="DNJ29" s="126"/>
      <c r="DNK29" s="126"/>
      <c r="DNL29" s="126"/>
      <c r="DNM29" s="126"/>
      <c r="DNN29" s="126"/>
      <c r="DNO29" s="126"/>
      <c r="DNP29" s="126"/>
      <c r="DNQ29" s="126"/>
      <c r="DNR29" s="126"/>
      <c r="DNS29" s="126"/>
      <c r="DNT29" s="126"/>
      <c r="DNU29" s="126"/>
      <c r="DNV29" s="126"/>
      <c r="DNW29" s="126"/>
      <c r="DNX29" s="126"/>
      <c r="DNY29" s="126"/>
      <c r="DNZ29" s="126"/>
      <c r="DOA29" s="126"/>
      <c r="DOB29" s="126"/>
      <c r="DOC29" s="126"/>
      <c r="DOD29" s="126"/>
      <c r="DOE29" s="126"/>
      <c r="DOF29" s="126"/>
      <c r="DOG29" s="126"/>
      <c r="DOH29" s="126"/>
      <c r="DOI29" s="126"/>
      <c r="DOJ29" s="126"/>
      <c r="DOK29" s="126"/>
      <c r="DOL29" s="126"/>
      <c r="DOM29" s="126"/>
      <c r="DON29" s="126"/>
      <c r="DOO29" s="126"/>
      <c r="DOP29" s="126"/>
      <c r="DOQ29" s="126"/>
      <c r="DOR29" s="126"/>
      <c r="DOS29" s="126"/>
      <c r="DOT29" s="126"/>
      <c r="DOU29" s="126"/>
      <c r="DOV29" s="126"/>
      <c r="DOW29" s="126"/>
      <c r="DOX29" s="126"/>
      <c r="DOY29" s="126"/>
      <c r="DOZ29" s="126"/>
      <c r="DPA29" s="126"/>
      <c r="DPB29" s="126"/>
      <c r="DPC29" s="126"/>
      <c r="DPD29" s="126"/>
      <c r="DPE29" s="126"/>
      <c r="DPF29" s="126"/>
      <c r="DPG29" s="126"/>
      <c r="DPH29" s="126"/>
      <c r="DPI29" s="126"/>
      <c r="DPJ29" s="126"/>
      <c r="DPK29" s="126"/>
      <c r="DPL29" s="126"/>
      <c r="DPM29" s="126"/>
      <c r="DPN29" s="126"/>
      <c r="DPO29" s="126"/>
      <c r="DPP29" s="126"/>
      <c r="DPQ29" s="126"/>
      <c r="DPR29" s="126"/>
      <c r="DPS29" s="126"/>
      <c r="DPT29" s="126"/>
      <c r="DPU29" s="126"/>
      <c r="DPV29" s="126"/>
      <c r="DPW29" s="126"/>
      <c r="DPX29" s="126"/>
      <c r="DPY29" s="126"/>
      <c r="DPZ29" s="126"/>
      <c r="DQA29" s="126"/>
      <c r="DQB29" s="126"/>
      <c r="DQC29" s="126"/>
      <c r="DQD29" s="126"/>
      <c r="DQE29" s="126"/>
      <c r="DQF29" s="126"/>
      <c r="DQG29" s="126"/>
      <c r="DQH29" s="126"/>
      <c r="DQI29" s="126"/>
      <c r="DQJ29" s="126"/>
      <c r="DQK29" s="126"/>
      <c r="DQL29" s="126"/>
      <c r="DQM29" s="126"/>
      <c r="DQN29" s="126"/>
      <c r="DQO29" s="126"/>
      <c r="DQP29" s="126"/>
      <c r="DQQ29" s="126"/>
      <c r="DQR29" s="126"/>
      <c r="DQS29" s="126"/>
      <c r="DQT29" s="126"/>
      <c r="DQU29" s="126"/>
      <c r="DQV29" s="126"/>
      <c r="DQW29" s="126"/>
      <c r="DQX29" s="126"/>
      <c r="DQY29" s="126"/>
      <c r="DQZ29" s="126"/>
      <c r="DRA29" s="126"/>
      <c r="DRB29" s="126"/>
      <c r="DRC29" s="126"/>
      <c r="DRD29" s="126"/>
      <c r="DRE29" s="126"/>
      <c r="DRF29" s="126"/>
      <c r="DRG29" s="126"/>
      <c r="DRH29" s="126"/>
      <c r="DRI29" s="126"/>
      <c r="DRJ29" s="126"/>
      <c r="DRK29" s="126"/>
      <c r="DRL29" s="126"/>
      <c r="DRM29" s="126"/>
      <c r="DRN29" s="126"/>
      <c r="DRO29" s="126"/>
      <c r="DRP29" s="126"/>
      <c r="DRQ29" s="126"/>
      <c r="DRR29" s="126"/>
      <c r="DRS29" s="126"/>
      <c r="DRT29" s="126"/>
      <c r="DRU29" s="126"/>
      <c r="DRV29" s="126"/>
      <c r="DRW29" s="126"/>
      <c r="DRX29" s="126"/>
      <c r="DRY29" s="126"/>
      <c r="DRZ29" s="126"/>
      <c r="DSA29" s="126"/>
      <c r="DSB29" s="126"/>
      <c r="DSC29" s="126"/>
      <c r="DSD29" s="126"/>
      <c r="DSE29" s="126"/>
      <c r="DSF29" s="126"/>
      <c r="DSG29" s="126"/>
      <c r="DSH29" s="126"/>
      <c r="DSI29" s="126"/>
      <c r="DSJ29" s="126"/>
      <c r="DSK29" s="126"/>
      <c r="DSL29" s="126"/>
      <c r="DSM29" s="126"/>
      <c r="DSN29" s="126"/>
      <c r="DSO29" s="126"/>
      <c r="DSP29" s="126"/>
      <c r="DSQ29" s="126"/>
      <c r="DSR29" s="126"/>
      <c r="DSS29" s="126"/>
      <c r="DST29" s="126"/>
      <c r="DSU29" s="126"/>
      <c r="DSV29" s="126"/>
      <c r="DSW29" s="126"/>
      <c r="DSX29" s="126"/>
      <c r="DSY29" s="126"/>
      <c r="DSZ29" s="126"/>
      <c r="DTA29" s="126"/>
      <c r="DTB29" s="126"/>
      <c r="DTC29" s="126"/>
      <c r="DTD29" s="126"/>
      <c r="DTE29" s="126"/>
      <c r="DTF29" s="126"/>
      <c r="DTG29" s="126"/>
      <c r="DTH29" s="126"/>
      <c r="DTI29" s="126"/>
      <c r="DTJ29" s="126"/>
      <c r="DTK29" s="126"/>
      <c r="DTL29" s="126"/>
      <c r="DTM29" s="126"/>
      <c r="DTN29" s="126"/>
      <c r="DTO29" s="126"/>
      <c r="DTP29" s="126"/>
      <c r="DTQ29" s="126"/>
      <c r="DTR29" s="126"/>
      <c r="DTS29" s="126"/>
      <c r="DTT29" s="126"/>
      <c r="DTU29" s="126"/>
      <c r="DTV29" s="126"/>
      <c r="DTW29" s="126"/>
      <c r="DTX29" s="126"/>
      <c r="DTY29" s="126"/>
      <c r="DTZ29" s="126"/>
      <c r="DUA29" s="126"/>
      <c r="DUB29" s="126"/>
      <c r="DUC29" s="126"/>
      <c r="DUD29" s="126"/>
      <c r="DUE29" s="126"/>
      <c r="DUF29" s="126"/>
      <c r="DUG29" s="126"/>
      <c r="DUH29" s="126"/>
      <c r="DUI29" s="126"/>
      <c r="DUJ29" s="126"/>
      <c r="DUK29" s="126"/>
      <c r="DUL29" s="126"/>
      <c r="DUM29" s="126"/>
      <c r="DUN29" s="126"/>
      <c r="DUO29" s="126"/>
      <c r="DUP29" s="126"/>
      <c r="DUQ29" s="126"/>
      <c r="DUR29" s="126"/>
      <c r="DUS29" s="126"/>
      <c r="DUT29" s="126"/>
      <c r="DUU29" s="126"/>
      <c r="DUV29" s="126"/>
      <c r="DUW29" s="126"/>
      <c r="DUX29" s="126"/>
      <c r="DUY29" s="126"/>
      <c r="DUZ29" s="126"/>
      <c r="DVA29" s="126"/>
      <c r="DVB29" s="126"/>
      <c r="DVC29" s="126"/>
      <c r="DVD29" s="126"/>
      <c r="DVE29" s="126"/>
      <c r="DVF29" s="126"/>
      <c r="DVG29" s="126"/>
      <c r="DVH29" s="126"/>
      <c r="DVI29" s="126"/>
      <c r="DVJ29" s="126"/>
      <c r="DVK29" s="126"/>
      <c r="DVL29" s="126"/>
      <c r="DVM29" s="126"/>
      <c r="DVN29" s="126"/>
      <c r="DVO29" s="126"/>
      <c r="DVP29" s="126"/>
      <c r="DVQ29" s="126"/>
      <c r="DVR29" s="126"/>
      <c r="DVS29" s="126"/>
      <c r="DVT29" s="126"/>
      <c r="DVU29" s="126"/>
      <c r="DVV29" s="126"/>
      <c r="DVW29" s="126"/>
      <c r="DVX29" s="126"/>
      <c r="DVY29" s="126"/>
      <c r="DVZ29" s="126"/>
      <c r="DWA29" s="126"/>
      <c r="DWB29" s="126"/>
      <c r="DWC29" s="126"/>
      <c r="DWD29" s="126"/>
      <c r="DWE29" s="126"/>
      <c r="DWF29" s="126"/>
      <c r="DWG29" s="126"/>
      <c r="DWH29" s="126"/>
      <c r="DWI29" s="126"/>
      <c r="DWJ29" s="126"/>
      <c r="DWK29" s="126"/>
      <c r="DWL29" s="126"/>
      <c r="DWM29" s="126"/>
      <c r="DWN29" s="126"/>
      <c r="DWO29" s="126"/>
      <c r="DWP29" s="126"/>
      <c r="DWQ29" s="126"/>
      <c r="DWR29" s="126"/>
      <c r="DWS29" s="126"/>
      <c r="DWT29" s="126"/>
      <c r="DWU29" s="126"/>
      <c r="DWV29" s="126"/>
      <c r="DWW29" s="126"/>
      <c r="DWX29" s="126"/>
      <c r="DWY29" s="126"/>
      <c r="DWZ29" s="126"/>
      <c r="DXA29" s="126"/>
      <c r="DXB29" s="126"/>
      <c r="DXC29" s="126"/>
      <c r="DXD29" s="126"/>
      <c r="DXE29" s="126"/>
      <c r="DXF29" s="126"/>
      <c r="DXG29" s="126"/>
      <c r="DXH29" s="126"/>
      <c r="DXI29" s="126"/>
      <c r="DXJ29" s="126"/>
      <c r="DXK29" s="126"/>
      <c r="DXL29" s="126"/>
      <c r="DXM29" s="126"/>
      <c r="DXN29" s="126"/>
      <c r="DXO29" s="126"/>
      <c r="DXP29" s="126"/>
      <c r="DXQ29" s="126"/>
      <c r="DXR29" s="126"/>
      <c r="DXS29" s="126"/>
      <c r="DXT29" s="126"/>
      <c r="DXU29" s="126"/>
      <c r="DXV29" s="126"/>
      <c r="DXW29" s="126"/>
      <c r="DXX29" s="126"/>
      <c r="DXY29" s="126"/>
      <c r="DXZ29" s="126"/>
      <c r="DYA29" s="126"/>
      <c r="DYB29" s="126"/>
      <c r="DYC29" s="126"/>
      <c r="DYD29" s="126"/>
      <c r="DYE29" s="126"/>
      <c r="DYF29" s="126"/>
      <c r="DYG29" s="126"/>
      <c r="DYH29" s="126"/>
      <c r="DYI29" s="126"/>
      <c r="DYJ29" s="126"/>
      <c r="DYK29" s="126"/>
      <c r="DYL29" s="126"/>
      <c r="DYM29" s="126"/>
      <c r="DYN29" s="126"/>
      <c r="DYO29" s="126"/>
      <c r="DYP29" s="126"/>
      <c r="DYQ29" s="126"/>
      <c r="DYR29" s="126"/>
      <c r="DYS29" s="126"/>
      <c r="DYT29" s="126"/>
      <c r="DYU29" s="126"/>
      <c r="DYV29" s="126"/>
      <c r="DYW29" s="126"/>
      <c r="DYX29" s="126"/>
      <c r="DYY29" s="126"/>
      <c r="DYZ29" s="126"/>
      <c r="DZA29" s="126"/>
      <c r="DZB29" s="126"/>
      <c r="DZC29" s="126"/>
      <c r="DZD29" s="126"/>
      <c r="DZE29" s="126"/>
      <c r="DZF29" s="126"/>
      <c r="DZG29" s="126"/>
      <c r="DZH29" s="126"/>
      <c r="DZI29" s="126"/>
      <c r="DZJ29" s="126"/>
      <c r="DZK29" s="126"/>
      <c r="DZL29" s="126"/>
      <c r="DZM29" s="126"/>
      <c r="DZN29" s="126"/>
      <c r="DZO29" s="126"/>
      <c r="DZP29" s="126"/>
      <c r="DZQ29" s="126"/>
      <c r="DZR29" s="126"/>
      <c r="DZS29" s="126"/>
      <c r="DZT29" s="126"/>
      <c r="DZU29" s="126"/>
      <c r="DZV29" s="126"/>
      <c r="DZW29" s="126"/>
      <c r="DZX29" s="126"/>
      <c r="DZY29" s="126"/>
      <c r="DZZ29" s="126"/>
      <c r="EAA29" s="126"/>
      <c r="EAB29" s="126"/>
      <c r="EAC29" s="126"/>
      <c r="EAD29" s="126"/>
      <c r="EAE29" s="126"/>
      <c r="EAF29" s="126"/>
      <c r="EAG29" s="126"/>
      <c r="EAH29" s="126"/>
      <c r="EAI29" s="126"/>
      <c r="EAJ29" s="126"/>
      <c r="EAK29" s="126"/>
      <c r="EAL29" s="126"/>
      <c r="EAM29" s="126"/>
      <c r="EAN29" s="126"/>
      <c r="EAO29" s="126"/>
      <c r="EAP29" s="126"/>
      <c r="EAQ29" s="126"/>
      <c r="EAR29" s="126"/>
      <c r="EAS29" s="126"/>
      <c r="EAT29" s="126"/>
      <c r="EAU29" s="126"/>
      <c r="EAV29" s="126"/>
      <c r="EAW29" s="126"/>
      <c r="EAX29" s="126"/>
      <c r="EAY29" s="126"/>
      <c r="EAZ29" s="126"/>
      <c r="EBA29" s="126"/>
      <c r="EBB29" s="126"/>
      <c r="EBC29" s="126"/>
      <c r="EBD29" s="126"/>
      <c r="EBE29" s="126"/>
      <c r="EBF29" s="126"/>
      <c r="EBG29" s="126"/>
      <c r="EBH29" s="126"/>
      <c r="EBI29" s="126"/>
      <c r="EBJ29" s="126"/>
      <c r="EBK29" s="126"/>
      <c r="EBL29" s="126"/>
      <c r="EBM29" s="126"/>
      <c r="EBN29" s="126"/>
      <c r="EBO29" s="126"/>
      <c r="EBP29" s="126"/>
      <c r="EBQ29" s="126"/>
      <c r="EBR29" s="126"/>
      <c r="EBS29" s="126"/>
      <c r="EBT29" s="126"/>
      <c r="EBU29" s="126"/>
      <c r="EBV29" s="126"/>
      <c r="EBW29" s="126"/>
      <c r="EBX29" s="126"/>
      <c r="EBY29" s="126"/>
      <c r="EBZ29" s="126"/>
      <c r="ECA29" s="126"/>
      <c r="ECB29" s="126"/>
      <c r="ECC29" s="126"/>
      <c r="ECD29" s="126"/>
      <c r="ECE29" s="126"/>
      <c r="ECF29" s="126"/>
      <c r="ECG29" s="126"/>
      <c r="ECH29" s="126"/>
      <c r="ECI29" s="126"/>
      <c r="ECJ29" s="126"/>
      <c r="ECK29" s="126"/>
      <c r="ECL29" s="126"/>
      <c r="ECM29" s="126"/>
      <c r="ECN29" s="126"/>
      <c r="ECO29" s="126"/>
      <c r="ECP29" s="126"/>
      <c r="ECQ29" s="126"/>
      <c r="ECR29" s="126"/>
      <c r="ECS29" s="126"/>
      <c r="ECT29" s="126"/>
      <c r="ECU29" s="126"/>
      <c r="ECV29" s="126"/>
      <c r="ECW29" s="126"/>
      <c r="ECX29" s="126"/>
      <c r="ECY29" s="126"/>
      <c r="ECZ29" s="126"/>
      <c r="EDA29" s="126"/>
      <c r="EDB29" s="126"/>
      <c r="EDC29" s="126"/>
      <c r="EDD29" s="126"/>
      <c r="EDE29" s="126"/>
      <c r="EDF29" s="126"/>
      <c r="EDG29" s="126"/>
      <c r="EDH29" s="126"/>
      <c r="EDI29" s="126"/>
      <c r="EDJ29" s="126"/>
      <c r="EDK29" s="126"/>
      <c r="EDL29" s="126"/>
      <c r="EDM29" s="126"/>
      <c r="EDN29" s="126"/>
      <c r="EDO29" s="126"/>
      <c r="EDP29" s="126"/>
      <c r="EDQ29" s="126"/>
      <c r="EDR29" s="126"/>
      <c r="EDS29" s="126"/>
      <c r="EDT29" s="126"/>
      <c r="EDU29" s="126"/>
      <c r="EDV29" s="126"/>
      <c r="EDW29" s="126"/>
      <c r="EDX29" s="126"/>
      <c r="EDY29" s="126"/>
      <c r="EDZ29" s="126"/>
      <c r="EEA29" s="126"/>
      <c r="EEB29" s="126"/>
      <c r="EEC29" s="126"/>
      <c r="EED29" s="126"/>
      <c r="EEE29" s="126"/>
      <c r="EEF29" s="126"/>
      <c r="EEG29" s="126"/>
      <c r="EEH29" s="126"/>
      <c r="EEI29" s="126"/>
      <c r="EEJ29" s="126"/>
      <c r="EEK29" s="126"/>
      <c r="EEL29" s="126"/>
      <c r="EEM29" s="126"/>
      <c r="EEN29" s="126"/>
      <c r="EEO29" s="126"/>
      <c r="EEP29" s="126"/>
      <c r="EEQ29" s="126"/>
      <c r="EER29" s="126"/>
      <c r="EES29" s="126"/>
      <c r="EET29" s="126"/>
      <c r="EEU29" s="126"/>
      <c r="EEV29" s="126"/>
      <c r="EEW29" s="126"/>
      <c r="EEX29" s="126"/>
      <c r="EEY29" s="126"/>
      <c r="EEZ29" s="126"/>
      <c r="EFA29" s="126"/>
      <c r="EFB29" s="126"/>
      <c r="EFC29" s="126"/>
      <c r="EFD29" s="126"/>
      <c r="EFE29" s="126"/>
      <c r="EFF29" s="126"/>
      <c r="EFG29" s="126"/>
      <c r="EFH29" s="126"/>
      <c r="EFI29" s="126"/>
      <c r="EFJ29" s="126"/>
      <c r="EFK29" s="126"/>
      <c r="EFL29" s="126"/>
      <c r="EFM29" s="126"/>
      <c r="EFN29" s="126"/>
      <c r="EFO29" s="126"/>
      <c r="EFP29" s="126"/>
      <c r="EFQ29" s="126"/>
      <c r="EFR29" s="126"/>
      <c r="EFS29" s="126"/>
      <c r="EFT29" s="126"/>
      <c r="EFU29" s="126"/>
      <c r="EFV29" s="126"/>
      <c r="EFW29" s="126"/>
      <c r="EFX29" s="126"/>
      <c r="EFY29" s="126"/>
      <c r="EFZ29" s="126"/>
      <c r="EGA29" s="126"/>
      <c r="EGB29" s="126"/>
      <c r="EGC29" s="126"/>
      <c r="EGD29" s="126"/>
      <c r="EGE29" s="126"/>
      <c r="EGF29" s="126"/>
      <c r="EGG29" s="126"/>
      <c r="EGH29" s="126"/>
      <c r="EGI29" s="126"/>
      <c r="EGJ29" s="126"/>
      <c r="EGK29" s="126"/>
      <c r="EGL29" s="126"/>
      <c r="EGM29" s="126"/>
      <c r="EGN29" s="126"/>
      <c r="EGO29" s="126"/>
      <c r="EGP29" s="126"/>
      <c r="EGQ29" s="126"/>
      <c r="EGR29" s="126"/>
      <c r="EGS29" s="126"/>
      <c r="EGT29" s="126"/>
      <c r="EGU29" s="126"/>
      <c r="EGV29" s="126"/>
      <c r="EGW29" s="126"/>
      <c r="EGX29" s="126"/>
      <c r="EGY29" s="126"/>
      <c r="EGZ29" s="126"/>
      <c r="EHA29" s="126"/>
      <c r="EHB29" s="126"/>
      <c r="EHC29" s="126"/>
      <c r="EHD29" s="126"/>
      <c r="EHE29" s="126"/>
      <c r="EHF29" s="126"/>
      <c r="EHG29" s="126"/>
      <c r="EHH29" s="126"/>
      <c r="EHI29" s="126"/>
      <c r="EHJ29" s="126"/>
      <c r="EHK29" s="126"/>
      <c r="EHL29" s="126"/>
      <c r="EHM29" s="126"/>
      <c r="EHN29" s="126"/>
      <c r="EHO29" s="126"/>
      <c r="EHP29" s="126"/>
      <c r="EHQ29" s="126"/>
      <c r="EHR29" s="126"/>
      <c r="EHS29" s="126"/>
      <c r="EHT29" s="126"/>
      <c r="EHU29" s="126"/>
      <c r="EHV29" s="126"/>
      <c r="EHW29" s="126"/>
      <c r="EHX29" s="126"/>
      <c r="EHY29" s="126"/>
      <c r="EHZ29" s="126"/>
      <c r="EIA29" s="126"/>
      <c r="EIB29" s="126"/>
      <c r="EIC29" s="126"/>
      <c r="EID29" s="126"/>
      <c r="EIE29" s="126"/>
      <c r="EIF29" s="126"/>
      <c r="EIG29" s="126"/>
      <c r="EIH29" s="126"/>
      <c r="EII29" s="126"/>
      <c r="EIJ29" s="126"/>
      <c r="EIK29" s="126"/>
      <c r="EIL29" s="126"/>
      <c r="EIM29" s="126"/>
      <c r="EIN29" s="126"/>
      <c r="EIO29" s="126"/>
      <c r="EIP29" s="126"/>
      <c r="EIQ29" s="126"/>
      <c r="EIR29" s="126"/>
      <c r="EIS29" s="126"/>
      <c r="EIT29" s="126"/>
      <c r="EIU29" s="126"/>
      <c r="EIV29" s="126"/>
      <c r="EIW29" s="126"/>
      <c r="EIX29" s="126"/>
      <c r="EIY29" s="126"/>
      <c r="EIZ29" s="126"/>
      <c r="EJA29" s="126"/>
      <c r="EJB29" s="126"/>
      <c r="EJC29" s="126"/>
      <c r="EJD29" s="126"/>
      <c r="EJE29" s="126"/>
      <c r="EJF29" s="126"/>
      <c r="EJG29" s="126"/>
      <c r="EJH29" s="126"/>
      <c r="EJI29" s="126"/>
      <c r="EJJ29" s="126"/>
      <c r="EJK29" s="126"/>
      <c r="EJL29" s="126"/>
      <c r="EJM29" s="126"/>
      <c r="EJN29" s="126"/>
      <c r="EJO29" s="126"/>
      <c r="EJP29" s="126"/>
      <c r="EJQ29" s="126"/>
      <c r="EJR29" s="126"/>
      <c r="EJS29" s="126"/>
      <c r="EJT29" s="126"/>
      <c r="EJU29" s="126"/>
      <c r="EJV29" s="126"/>
      <c r="EJW29" s="126"/>
      <c r="EJX29" s="126"/>
      <c r="EJY29" s="126"/>
      <c r="EJZ29" s="126"/>
      <c r="EKA29" s="126"/>
      <c r="EKB29" s="126"/>
      <c r="EKC29" s="126"/>
      <c r="EKD29" s="126"/>
      <c r="EKE29" s="126"/>
      <c r="EKF29" s="126"/>
      <c r="EKG29" s="126"/>
      <c r="EKH29" s="126"/>
      <c r="EKI29" s="126"/>
      <c r="EKJ29" s="126"/>
      <c r="EKK29" s="126"/>
      <c r="EKL29" s="126"/>
      <c r="EKM29" s="126"/>
      <c r="EKN29" s="126"/>
      <c r="EKO29" s="126"/>
      <c r="EKP29" s="126"/>
      <c r="EKQ29" s="126"/>
      <c r="EKR29" s="126"/>
      <c r="EKS29" s="126"/>
      <c r="EKT29" s="126"/>
      <c r="EKU29" s="126"/>
      <c r="EKV29" s="126"/>
      <c r="EKW29" s="126"/>
      <c r="EKX29" s="126"/>
      <c r="EKY29" s="126"/>
      <c r="EKZ29" s="126"/>
      <c r="ELA29" s="126"/>
      <c r="ELB29" s="126"/>
      <c r="ELC29" s="126"/>
      <c r="ELD29" s="126"/>
      <c r="ELE29" s="126"/>
      <c r="ELF29" s="126"/>
      <c r="ELG29" s="126"/>
      <c r="ELH29" s="126"/>
      <c r="ELI29" s="126"/>
      <c r="ELJ29" s="126"/>
      <c r="ELK29" s="126"/>
      <c r="ELL29" s="126"/>
      <c r="ELM29" s="126"/>
      <c r="ELN29" s="126"/>
      <c r="ELO29" s="126"/>
      <c r="ELP29" s="126"/>
      <c r="ELQ29" s="126"/>
      <c r="ELR29" s="126"/>
      <c r="ELS29" s="126"/>
      <c r="ELT29" s="126"/>
      <c r="ELU29" s="126"/>
      <c r="ELV29" s="126"/>
      <c r="ELW29" s="126"/>
      <c r="ELX29" s="126"/>
      <c r="ELY29" s="126"/>
      <c r="ELZ29" s="126"/>
      <c r="EMA29" s="126"/>
      <c r="EMB29" s="126"/>
      <c r="EMC29" s="126"/>
      <c r="EMD29" s="126"/>
      <c r="EME29" s="126"/>
      <c r="EMF29" s="126"/>
      <c r="EMG29" s="126"/>
      <c r="EMH29" s="126"/>
      <c r="EMI29" s="126"/>
      <c r="EMJ29" s="126"/>
      <c r="EMK29" s="126"/>
      <c r="EML29" s="126"/>
      <c r="EMM29" s="126"/>
      <c r="EMN29" s="126"/>
      <c r="EMO29" s="126"/>
      <c r="EMP29" s="126"/>
      <c r="EMQ29" s="126"/>
      <c r="EMR29" s="126"/>
      <c r="EMS29" s="126"/>
      <c r="EMT29" s="126"/>
      <c r="EMU29" s="126"/>
      <c r="EMV29" s="126"/>
      <c r="EMW29" s="126"/>
      <c r="EMX29" s="126"/>
      <c r="EMY29" s="126"/>
      <c r="EMZ29" s="126"/>
      <c r="ENA29" s="126"/>
      <c r="ENB29" s="126"/>
      <c r="ENC29" s="126"/>
      <c r="END29" s="126"/>
      <c r="ENE29" s="126"/>
      <c r="ENF29" s="126"/>
      <c r="ENG29" s="126"/>
      <c r="ENH29" s="126"/>
      <c r="ENI29" s="126"/>
      <c r="ENJ29" s="126"/>
      <c r="ENK29" s="126"/>
      <c r="ENL29" s="126"/>
      <c r="ENM29" s="126"/>
      <c r="ENN29" s="126"/>
      <c r="ENO29" s="126"/>
      <c r="ENP29" s="126"/>
      <c r="ENQ29" s="126"/>
      <c r="ENR29" s="126"/>
      <c r="ENS29" s="126"/>
      <c r="ENT29" s="126"/>
      <c r="ENU29" s="126"/>
      <c r="ENV29" s="126"/>
      <c r="ENW29" s="126"/>
      <c r="ENX29" s="126"/>
      <c r="ENY29" s="126"/>
      <c r="ENZ29" s="126"/>
      <c r="EOA29" s="126"/>
      <c r="EOB29" s="126"/>
      <c r="EOC29" s="126"/>
      <c r="EOD29" s="126"/>
      <c r="EOE29" s="126"/>
      <c r="EOF29" s="126"/>
      <c r="EOG29" s="126"/>
      <c r="EOH29" s="126"/>
      <c r="EOI29" s="126"/>
      <c r="EOJ29" s="126"/>
      <c r="EOK29" s="126"/>
      <c r="EOL29" s="126"/>
      <c r="EOM29" s="126"/>
      <c r="EON29" s="126"/>
      <c r="EOO29" s="126"/>
      <c r="EOP29" s="126"/>
      <c r="EOQ29" s="126"/>
      <c r="EOR29" s="126"/>
      <c r="EOS29" s="126"/>
      <c r="EOT29" s="126"/>
      <c r="EOU29" s="126"/>
      <c r="EOV29" s="126"/>
      <c r="EOW29" s="126"/>
      <c r="EOX29" s="126"/>
      <c r="EOY29" s="126"/>
      <c r="EOZ29" s="126"/>
      <c r="EPA29" s="126"/>
      <c r="EPB29" s="126"/>
      <c r="EPC29" s="126"/>
      <c r="EPD29" s="126"/>
      <c r="EPE29" s="126"/>
      <c r="EPF29" s="126"/>
      <c r="EPG29" s="126"/>
      <c r="EPH29" s="126"/>
      <c r="EPI29" s="126"/>
      <c r="EPJ29" s="126"/>
      <c r="EPK29" s="126"/>
      <c r="EPL29" s="126"/>
      <c r="EPM29" s="126"/>
      <c r="EPN29" s="126"/>
      <c r="EPO29" s="126"/>
      <c r="EPP29" s="126"/>
      <c r="EPQ29" s="126"/>
      <c r="EPR29" s="126"/>
      <c r="EPS29" s="126"/>
      <c r="EPT29" s="126"/>
      <c r="EPU29" s="126"/>
      <c r="EPV29" s="126"/>
      <c r="EPW29" s="126"/>
      <c r="EPX29" s="126"/>
      <c r="EPY29" s="126"/>
      <c r="EPZ29" s="126"/>
      <c r="EQA29" s="126"/>
      <c r="EQB29" s="126"/>
      <c r="EQC29" s="126"/>
      <c r="EQD29" s="126"/>
      <c r="EQE29" s="126"/>
      <c r="EQF29" s="126"/>
      <c r="EQG29" s="126"/>
      <c r="EQH29" s="126"/>
      <c r="EQI29" s="126"/>
      <c r="EQJ29" s="126"/>
      <c r="EQK29" s="126"/>
      <c r="EQL29" s="126"/>
      <c r="EQM29" s="126"/>
      <c r="EQN29" s="126"/>
      <c r="EQO29" s="126"/>
      <c r="EQP29" s="126"/>
      <c r="EQQ29" s="126"/>
      <c r="EQR29" s="126"/>
      <c r="EQS29" s="126"/>
      <c r="EQT29" s="126"/>
      <c r="EQU29" s="126"/>
      <c r="EQV29" s="126"/>
      <c r="EQW29" s="126"/>
      <c r="EQX29" s="126"/>
      <c r="EQY29" s="126"/>
      <c r="EQZ29" s="126"/>
      <c r="ERA29" s="126"/>
      <c r="ERB29" s="126"/>
      <c r="ERC29" s="126"/>
      <c r="ERD29" s="126"/>
      <c r="ERE29" s="126"/>
      <c r="ERF29" s="126"/>
      <c r="ERG29" s="126"/>
      <c r="ERH29" s="126"/>
      <c r="ERI29" s="126"/>
      <c r="ERJ29" s="126"/>
      <c r="ERK29" s="126"/>
      <c r="ERL29" s="126"/>
      <c r="ERM29" s="126"/>
      <c r="ERN29" s="126"/>
      <c r="ERO29" s="126"/>
      <c r="ERP29" s="126"/>
      <c r="ERQ29" s="126"/>
      <c r="ERR29" s="126"/>
      <c r="ERS29" s="126"/>
      <c r="ERT29" s="126"/>
      <c r="ERU29" s="126"/>
      <c r="ERV29" s="126"/>
      <c r="ERW29" s="126"/>
      <c r="ERX29" s="126"/>
      <c r="ERY29" s="126"/>
      <c r="ERZ29" s="126"/>
      <c r="ESA29" s="126"/>
      <c r="ESB29" s="126"/>
      <c r="ESC29" s="126"/>
      <c r="ESD29" s="126"/>
      <c r="ESE29" s="126"/>
      <c r="ESF29" s="126"/>
      <c r="ESG29" s="126"/>
      <c r="ESH29" s="126"/>
      <c r="ESI29" s="126"/>
      <c r="ESJ29" s="126"/>
      <c r="ESK29" s="126"/>
      <c r="ESL29" s="126"/>
      <c r="ESM29" s="126"/>
      <c r="ESN29" s="126"/>
      <c r="ESO29" s="126"/>
      <c r="ESP29" s="126"/>
      <c r="ESQ29" s="126"/>
      <c r="ESR29" s="126"/>
      <c r="ESS29" s="126"/>
      <c r="EST29" s="126"/>
      <c r="ESU29" s="126"/>
      <c r="ESV29" s="126"/>
      <c r="ESW29" s="126"/>
      <c r="ESX29" s="126"/>
      <c r="ESY29" s="126"/>
      <c r="ESZ29" s="126"/>
      <c r="ETA29" s="126"/>
      <c r="ETB29" s="126"/>
      <c r="ETC29" s="126"/>
      <c r="ETD29" s="126"/>
      <c r="ETE29" s="126"/>
      <c r="ETF29" s="126"/>
      <c r="ETG29" s="126"/>
      <c r="ETH29" s="126"/>
      <c r="ETI29" s="126"/>
      <c r="ETJ29" s="126"/>
      <c r="ETK29" s="126"/>
      <c r="ETL29" s="126"/>
      <c r="ETM29" s="126"/>
      <c r="ETN29" s="126"/>
      <c r="ETO29" s="126"/>
      <c r="ETP29" s="126"/>
      <c r="ETQ29" s="126"/>
      <c r="ETR29" s="126"/>
      <c r="ETS29" s="126"/>
      <c r="ETT29" s="126"/>
      <c r="ETU29" s="126"/>
      <c r="ETV29" s="126"/>
      <c r="ETW29" s="126"/>
      <c r="ETX29" s="126"/>
      <c r="ETY29" s="126"/>
      <c r="ETZ29" s="126"/>
      <c r="EUA29" s="126"/>
      <c r="EUB29" s="126"/>
      <c r="EUC29" s="126"/>
      <c r="EUD29" s="126"/>
      <c r="EUE29" s="126"/>
      <c r="EUF29" s="126"/>
      <c r="EUG29" s="126"/>
      <c r="EUH29" s="126"/>
      <c r="EUI29" s="126"/>
      <c r="EUJ29" s="126"/>
      <c r="EUK29" s="126"/>
      <c r="EUL29" s="126"/>
      <c r="EUM29" s="126"/>
      <c r="EUN29" s="126"/>
      <c r="EUO29" s="126"/>
      <c r="EUP29" s="126"/>
      <c r="EUQ29" s="126"/>
      <c r="EUR29" s="126"/>
      <c r="EUS29" s="126"/>
      <c r="EUT29" s="126"/>
      <c r="EUU29" s="126"/>
      <c r="EUV29" s="126"/>
      <c r="EUW29" s="126"/>
      <c r="EUX29" s="126"/>
      <c r="EUY29" s="126"/>
      <c r="EUZ29" s="126"/>
      <c r="EVA29" s="126"/>
      <c r="EVB29" s="126"/>
      <c r="EVC29" s="126"/>
      <c r="EVD29" s="126"/>
      <c r="EVE29" s="126"/>
      <c r="EVF29" s="126"/>
      <c r="EVG29" s="126"/>
      <c r="EVH29" s="126"/>
      <c r="EVI29" s="126"/>
      <c r="EVJ29" s="126"/>
      <c r="EVK29" s="126"/>
      <c r="EVL29" s="126"/>
      <c r="EVM29" s="126"/>
      <c r="EVN29" s="126"/>
      <c r="EVO29" s="126"/>
      <c r="EVP29" s="126"/>
      <c r="EVQ29" s="126"/>
      <c r="EVR29" s="126"/>
      <c r="EVS29" s="126"/>
      <c r="EVT29" s="126"/>
      <c r="EVU29" s="126"/>
      <c r="EVV29" s="126"/>
      <c r="EVW29" s="126"/>
      <c r="EVX29" s="126"/>
      <c r="EVY29" s="126"/>
      <c r="EVZ29" s="126"/>
      <c r="EWA29" s="126"/>
      <c r="EWB29" s="126"/>
      <c r="EWC29" s="126"/>
      <c r="EWD29" s="126"/>
      <c r="EWE29" s="126"/>
      <c r="EWF29" s="126"/>
      <c r="EWG29" s="126"/>
      <c r="EWH29" s="126"/>
      <c r="EWI29" s="126"/>
      <c r="EWJ29" s="126"/>
      <c r="EWK29" s="126"/>
      <c r="EWL29" s="126"/>
      <c r="EWM29" s="126"/>
      <c r="EWN29" s="126"/>
      <c r="EWO29" s="126"/>
      <c r="EWP29" s="126"/>
      <c r="EWQ29" s="126"/>
      <c r="EWR29" s="126"/>
      <c r="EWS29" s="126"/>
      <c r="EWT29" s="126"/>
      <c r="EWU29" s="126"/>
      <c r="EWV29" s="126"/>
      <c r="EWW29" s="126"/>
      <c r="EWX29" s="126"/>
      <c r="EWY29" s="126"/>
      <c r="EWZ29" s="126"/>
      <c r="EXA29" s="126"/>
      <c r="EXB29" s="126"/>
      <c r="EXC29" s="126"/>
      <c r="EXD29" s="126"/>
      <c r="EXE29" s="126"/>
      <c r="EXF29" s="126"/>
      <c r="EXG29" s="126"/>
      <c r="EXH29" s="126"/>
      <c r="EXI29" s="126"/>
      <c r="EXJ29" s="126"/>
      <c r="EXK29" s="126"/>
      <c r="EXL29" s="126"/>
      <c r="EXM29" s="126"/>
      <c r="EXN29" s="126"/>
      <c r="EXO29" s="126"/>
      <c r="EXP29" s="126"/>
      <c r="EXQ29" s="126"/>
      <c r="EXR29" s="126"/>
      <c r="EXS29" s="126"/>
      <c r="EXT29" s="126"/>
      <c r="EXU29" s="126"/>
      <c r="EXV29" s="126"/>
      <c r="EXW29" s="126"/>
      <c r="EXX29" s="126"/>
      <c r="EXY29" s="126"/>
      <c r="EXZ29" s="126"/>
      <c r="EYA29" s="126"/>
      <c r="EYB29" s="126"/>
      <c r="EYC29" s="126"/>
      <c r="EYD29" s="126"/>
      <c r="EYE29" s="126"/>
      <c r="EYF29" s="126"/>
      <c r="EYG29" s="126"/>
      <c r="EYH29" s="126"/>
      <c r="EYI29" s="126"/>
      <c r="EYJ29" s="126"/>
      <c r="EYK29" s="126"/>
      <c r="EYL29" s="126"/>
      <c r="EYM29" s="126"/>
      <c r="EYN29" s="126"/>
      <c r="EYO29" s="126"/>
      <c r="EYP29" s="126"/>
      <c r="EYQ29" s="126"/>
      <c r="EYR29" s="126"/>
      <c r="EYS29" s="126"/>
      <c r="EYT29" s="126"/>
      <c r="EYU29" s="126"/>
      <c r="EYV29" s="126"/>
      <c r="EYW29" s="126"/>
      <c r="EYX29" s="126"/>
      <c r="EYY29" s="126"/>
      <c r="EYZ29" s="126"/>
      <c r="EZA29" s="126"/>
      <c r="EZB29" s="126"/>
      <c r="EZC29" s="126"/>
      <c r="EZD29" s="126"/>
      <c r="EZE29" s="126"/>
      <c r="EZF29" s="126"/>
      <c r="EZG29" s="126"/>
      <c r="EZH29" s="126"/>
      <c r="EZI29" s="126"/>
      <c r="EZJ29" s="126"/>
      <c r="EZK29" s="126"/>
      <c r="EZL29" s="126"/>
      <c r="EZM29" s="126"/>
      <c r="EZN29" s="126"/>
      <c r="EZO29" s="126"/>
      <c r="EZP29" s="126"/>
      <c r="EZQ29" s="126"/>
      <c r="EZR29" s="126"/>
      <c r="EZS29" s="126"/>
      <c r="EZT29" s="126"/>
      <c r="EZU29" s="126"/>
      <c r="EZV29" s="126"/>
      <c r="EZW29" s="126"/>
      <c r="EZX29" s="126"/>
      <c r="EZY29" s="126"/>
      <c r="EZZ29" s="126"/>
      <c r="FAA29" s="126"/>
      <c r="FAB29" s="126"/>
      <c r="FAC29" s="126"/>
      <c r="FAD29" s="126"/>
      <c r="FAE29" s="126"/>
      <c r="FAF29" s="126"/>
      <c r="FAG29" s="126"/>
      <c r="FAH29" s="126"/>
      <c r="FAI29" s="126"/>
      <c r="FAJ29" s="126"/>
      <c r="FAK29" s="126"/>
      <c r="FAL29" s="126"/>
      <c r="FAM29" s="126"/>
      <c r="FAN29" s="126"/>
      <c r="FAO29" s="126"/>
      <c r="FAP29" s="126"/>
      <c r="FAQ29" s="126"/>
      <c r="FAR29" s="126"/>
      <c r="FAS29" s="126"/>
      <c r="FAT29" s="126"/>
      <c r="FAU29" s="126"/>
      <c r="FAV29" s="126"/>
      <c r="FAW29" s="126"/>
      <c r="FAX29" s="126"/>
      <c r="FAY29" s="126"/>
      <c r="FAZ29" s="126"/>
      <c r="FBA29" s="126"/>
      <c r="FBB29" s="126"/>
      <c r="FBC29" s="126"/>
      <c r="FBD29" s="126"/>
      <c r="FBE29" s="126"/>
      <c r="FBF29" s="126"/>
      <c r="FBG29" s="126"/>
      <c r="FBH29" s="126"/>
      <c r="FBI29" s="126"/>
      <c r="FBJ29" s="126"/>
      <c r="FBK29" s="126"/>
      <c r="FBL29" s="126"/>
      <c r="FBM29" s="126"/>
      <c r="FBN29" s="126"/>
      <c r="FBO29" s="126"/>
      <c r="FBP29" s="126"/>
      <c r="FBQ29" s="126"/>
      <c r="FBR29" s="126"/>
      <c r="FBS29" s="126"/>
      <c r="FBT29" s="126"/>
      <c r="FBU29" s="126"/>
      <c r="FBV29" s="126"/>
      <c r="FBW29" s="126"/>
      <c r="FBX29" s="126"/>
      <c r="FBY29" s="126"/>
      <c r="FBZ29" s="126"/>
      <c r="FCA29" s="126"/>
      <c r="FCB29" s="126"/>
      <c r="FCC29" s="126"/>
      <c r="FCD29" s="126"/>
      <c r="FCE29" s="126"/>
      <c r="FCF29" s="126"/>
      <c r="FCG29" s="126"/>
      <c r="FCH29" s="126"/>
      <c r="FCI29" s="126"/>
      <c r="FCJ29" s="126"/>
      <c r="FCK29" s="126"/>
      <c r="FCL29" s="126"/>
      <c r="FCM29" s="126"/>
      <c r="FCN29" s="126"/>
      <c r="FCO29" s="126"/>
      <c r="FCP29" s="126"/>
      <c r="FCQ29" s="126"/>
      <c r="FCR29" s="126"/>
      <c r="FCS29" s="126"/>
      <c r="FCT29" s="126"/>
      <c r="FCU29" s="126"/>
      <c r="FCV29" s="126"/>
      <c r="FCW29" s="126"/>
      <c r="FCX29" s="126"/>
      <c r="FCY29" s="126"/>
      <c r="FCZ29" s="126"/>
      <c r="FDA29" s="126"/>
      <c r="FDB29" s="126"/>
      <c r="FDC29" s="126"/>
      <c r="FDD29" s="126"/>
      <c r="FDE29" s="126"/>
      <c r="FDF29" s="126"/>
      <c r="FDG29" s="126"/>
      <c r="FDH29" s="126"/>
      <c r="FDI29" s="126"/>
      <c r="FDJ29" s="126"/>
      <c r="FDK29" s="126"/>
      <c r="FDL29" s="126"/>
      <c r="FDM29" s="126"/>
      <c r="FDN29" s="126"/>
      <c r="FDO29" s="126"/>
      <c r="FDP29" s="126"/>
      <c r="FDQ29" s="126"/>
      <c r="FDR29" s="126"/>
      <c r="FDS29" s="126"/>
      <c r="FDT29" s="126"/>
      <c r="FDU29" s="126"/>
      <c r="FDV29" s="126"/>
      <c r="FDW29" s="126"/>
      <c r="FDX29" s="126"/>
      <c r="FDY29" s="126"/>
      <c r="FDZ29" s="126"/>
      <c r="FEA29" s="126"/>
      <c r="FEB29" s="126"/>
      <c r="FEC29" s="126"/>
      <c r="FED29" s="126"/>
      <c r="FEE29" s="126"/>
      <c r="FEF29" s="126"/>
      <c r="FEG29" s="126"/>
      <c r="FEH29" s="126"/>
      <c r="FEI29" s="126"/>
      <c r="FEJ29" s="126"/>
      <c r="FEK29" s="126"/>
      <c r="FEL29" s="126"/>
      <c r="FEM29" s="126"/>
      <c r="FEN29" s="126"/>
      <c r="FEO29" s="126"/>
      <c r="FEP29" s="126"/>
      <c r="FEQ29" s="126"/>
      <c r="FER29" s="126"/>
      <c r="FES29" s="126"/>
      <c r="FET29" s="126"/>
      <c r="FEU29" s="126"/>
      <c r="FEV29" s="126"/>
      <c r="FEW29" s="126"/>
      <c r="FEX29" s="126"/>
      <c r="FEY29" s="126"/>
      <c r="FEZ29" s="126"/>
      <c r="FFA29" s="126"/>
      <c r="FFB29" s="126"/>
      <c r="FFC29" s="126"/>
      <c r="FFD29" s="126"/>
      <c r="FFE29" s="126"/>
      <c r="FFF29" s="126"/>
      <c r="FFG29" s="126"/>
      <c r="FFH29" s="126"/>
      <c r="FFI29" s="126"/>
      <c r="FFJ29" s="126"/>
      <c r="FFK29" s="126"/>
      <c r="FFL29" s="126"/>
      <c r="FFM29" s="126"/>
      <c r="FFN29" s="126"/>
      <c r="FFO29" s="126"/>
      <c r="FFP29" s="126"/>
      <c r="FFQ29" s="126"/>
      <c r="FFR29" s="126"/>
      <c r="FFS29" s="126"/>
      <c r="FFT29" s="126"/>
      <c r="FFU29" s="126"/>
      <c r="FFV29" s="126"/>
      <c r="FFW29" s="126"/>
      <c r="FFX29" s="126"/>
      <c r="FFY29" s="126"/>
      <c r="FFZ29" s="126"/>
      <c r="FGA29" s="126"/>
      <c r="FGB29" s="126"/>
      <c r="FGC29" s="126"/>
      <c r="FGD29" s="126"/>
      <c r="FGE29" s="126"/>
      <c r="FGF29" s="126"/>
      <c r="FGG29" s="126"/>
      <c r="FGH29" s="126"/>
      <c r="FGI29" s="126"/>
      <c r="FGJ29" s="126"/>
      <c r="FGK29" s="126"/>
      <c r="FGL29" s="126"/>
      <c r="FGM29" s="126"/>
      <c r="FGN29" s="126"/>
      <c r="FGO29" s="126"/>
      <c r="FGP29" s="126"/>
      <c r="FGQ29" s="126"/>
      <c r="FGR29" s="126"/>
      <c r="FGS29" s="126"/>
      <c r="FGT29" s="126"/>
      <c r="FGU29" s="126"/>
      <c r="FGV29" s="126"/>
      <c r="FGW29" s="126"/>
      <c r="FGX29" s="126"/>
      <c r="FGY29" s="126"/>
      <c r="FGZ29" s="126"/>
      <c r="FHA29" s="126"/>
      <c r="FHB29" s="126"/>
      <c r="FHC29" s="126"/>
      <c r="FHD29" s="126"/>
      <c r="FHE29" s="126"/>
      <c r="FHF29" s="126"/>
      <c r="FHG29" s="126"/>
      <c r="FHH29" s="126"/>
      <c r="FHI29" s="126"/>
      <c r="FHJ29" s="126"/>
      <c r="FHK29" s="126"/>
      <c r="FHL29" s="126"/>
      <c r="FHM29" s="126"/>
      <c r="FHN29" s="126"/>
      <c r="FHO29" s="126"/>
      <c r="FHP29" s="126"/>
      <c r="FHQ29" s="126"/>
      <c r="FHR29" s="126"/>
      <c r="FHS29" s="126"/>
      <c r="FHT29" s="126"/>
      <c r="FHU29" s="126"/>
      <c r="FHV29" s="126"/>
      <c r="FHW29" s="126"/>
      <c r="FHX29" s="126"/>
      <c r="FHY29" s="126"/>
      <c r="FHZ29" s="126"/>
      <c r="FIA29" s="126"/>
      <c r="FIB29" s="126"/>
      <c r="FIC29" s="126"/>
      <c r="FID29" s="126"/>
      <c r="FIE29" s="126"/>
      <c r="FIF29" s="126"/>
      <c r="FIG29" s="126"/>
      <c r="FIH29" s="126"/>
      <c r="FII29" s="126"/>
      <c r="FIJ29" s="126"/>
      <c r="FIK29" s="126"/>
      <c r="FIL29" s="126"/>
      <c r="FIM29" s="126"/>
      <c r="FIN29" s="126"/>
      <c r="FIO29" s="126"/>
      <c r="FIP29" s="126"/>
      <c r="FIQ29" s="126"/>
      <c r="FIR29" s="126"/>
      <c r="FIS29" s="126"/>
      <c r="FIT29" s="126"/>
      <c r="FIU29" s="126"/>
      <c r="FIV29" s="126"/>
      <c r="FIW29" s="126"/>
      <c r="FIX29" s="126"/>
      <c r="FIY29" s="126"/>
      <c r="FIZ29" s="126"/>
      <c r="FJA29" s="126"/>
      <c r="FJB29" s="126"/>
      <c r="FJC29" s="126"/>
      <c r="FJD29" s="126"/>
      <c r="FJE29" s="126"/>
      <c r="FJF29" s="126"/>
      <c r="FJG29" s="126"/>
      <c r="FJH29" s="126"/>
      <c r="FJI29" s="126"/>
      <c r="FJJ29" s="126"/>
      <c r="FJK29" s="126"/>
      <c r="FJL29" s="126"/>
      <c r="FJM29" s="126"/>
      <c r="FJN29" s="126"/>
      <c r="FJO29" s="126"/>
      <c r="FJP29" s="126"/>
      <c r="FJQ29" s="126"/>
      <c r="FJR29" s="126"/>
      <c r="FJS29" s="126"/>
      <c r="FJT29" s="126"/>
      <c r="FJU29" s="126"/>
      <c r="FJV29" s="126"/>
      <c r="FJW29" s="126"/>
      <c r="FJX29" s="126"/>
      <c r="FJY29" s="126"/>
      <c r="FJZ29" s="126"/>
      <c r="FKA29" s="126"/>
      <c r="FKB29" s="126"/>
      <c r="FKC29" s="126"/>
      <c r="FKD29" s="126"/>
      <c r="FKE29" s="126"/>
      <c r="FKF29" s="126"/>
      <c r="FKG29" s="126"/>
      <c r="FKH29" s="126"/>
      <c r="FKI29" s="126"/>
      <c r="FKJ29" s="126"/>
      <c r="FKK29" s="126"/>
      <c r="FKL29" s="126"/>
      <c r="FKM29" s="126"/>
      <c r="FKN29" s="126"/>
      <c r="FKO29" s="126"/>
      <c r="FKP29" s="126"/>
      <c r="FKQ29" s="126"/>
      <c r="FKR29" s="126"/>
      <c r="FKS29" s="126"/>
      <c r="FKT29" s="126"/>
      <c r="FKU29" s="126"/>
      <c r="FKV29" s="126"/>
      <c r="FKW29" s="126"/>
      <c r="FKX29" s="126"/>
      <c r="FKY29" s="126"/>
      <c r="FKZ29" s="126"/>
      <c r="FLA29" s="126"/>
      <c r="FLB29" s="126"/>
      <c r="FLC29" s="126"/>
      <c r="FLD29" s="126"/>
      <c r="FLE29" s="126"/>
      <c r="FLF29" s="126"/>
      <c r="FLG29" s="126"/>
      <c r="FLH29" s="126"/>
      <c r="FLI29" s="126"/>
      <c r="FLJ29" s="126"/>
      <c r="FLK29" s="126"/>
      <c r="FLL29" s="126"/>
      <c r="FLM29" s="126"/>
      <c r="FLN29" s="126"/>
      <c r="FLO29" s="126"/>
      <c r="FLP29" s="126"/>
      <c r="FLQ29" s="126"/>
      <c r="FLR29" s="126"/>
      <c r="FLS29" s="126"/>
      <c r="FLT29" s="126"/>
      <c r="FLU29" s="126"/>
      <c r="FLV29" s="126"/>
      <c r="FLW29" s="126"/>
      <c r="FLX29" s="126"/>
      <c r="FLY29" s="126"/>
      <c r="FLZ29" s="126"/>
      <c r="FMA29" s="126"/>
      <c r="FMB29" s="126"/>
      <c r="FMC29" s="126"/>
      <c r="FMD29" s="126"/>
      <c r="FME29" s="126"/>
      <c r="FMF29" s="126"/>
      <c r="FMG29" s="126"/>
      <c r="FMH29" s="126"/>
      <c r="FMI29" s="126"/>
      <c r="FMJ29" s="126"/>
      <c r="FMK29" s="126"/>
      <c r="FML29" s="126"/>
      <c r="FMM29" s="126"/>
      <c r="FMN29" s="126"/>
      <c r="FMO29" s="126"/>
      <c r="FMP29" s="126"/>
      <c r="FMQ29" s="126"/>
      <c r="FMR29" s="126"/>
      <c r="FMS29" s="126"/>
      <c r="FMT29" s="126"/>
      <c r="FMU29" s="126"/>
      <c r="FMV29" s="126"/>
      <c r="FMW29" s="126"/>
      <c r="FMX29" s="126"/>
      <c r="FMY29" s="126"/>
      <c r="FMZ29" s="126"/>
      <c r="FNA29" s="126"/>
      <c r="FNB29" s="126"/>
      <c r="FNC29" s="126"/>
      <c r="FND29" s="126"/>
      <c r="FNE29" s="126"/>
      <c r="FNF29" s="126"/>
      <c r="FNG29" s="126"/>
      <c r="FNH29" s="126"/>
      <c r="FNI29" s="126"/>
      <c r="FNJ29" s="126"/>
      <c r="FNK29" s="126"/>
      <c r="FNL29" s="126"/>
      <c r="FNM29" s="126"/>
      <c r="FNN29" s="126"/>
      <c r="FNO29" s="126"/>
      <c r="FNP29" s="126"/>
      <c r="FNQ29" s="126"/>
      <c r="FNR29" s="126"/>
      <c r="FNS29" s="126"/>
      <c r="FNT29" s="126"/>
      <c r="FNU29" s="126"/>
      <c r="FNV29" s="126"/>
      <c r="FNW29" s="126"/>
      <c r="FNX29" s="126"/>
      <c r="FNY29" s="126"/>
      <c r="FNZ29" s="126"/>
      <c r="FOA29" s="126"/>
      <c r="FOB29" s="126"/>
      <c r="FOC29" s="126"/>
      <c r="FOD29" s="126"/>
      <c r="FOE29" s="126"/>
      <c r="FOF29" s="126"/>
      <c r="FOG29" s="126"/>
      <c r="FOH29" s="126"/>
      <c r="FOI29" s="126"/>
      <c r="FOJ29" s="126"/>
      <c r="FOK29" s="126"/>
      <c r="FOL29" s="126"/>
      <c r="FOM29" s="126"/>
      <c r="FON29" s="126"/>
      <c r="FOO29" s="126"/>
      <c r="FOP29" s="126"/>
      <c r="FOQ29" s="126"/>
      <c r="FOR29" s="126"/>
      <c r="FOS29" s="126"/>
      <c r="FOT29" s="126"/>
      <c r="FOU29" s="126"/>
      <c r="FOV29" s="126"/>
      <c r="FOW29" s="126"/>
      <c r="FOX29" s="126"/>
      <c r="FOY29" s="126"/>
      <c r="FOZ29" s="126"/>
      <c r="FPA29" s="126"/>
      <c r="FPB29" s="126"/>
      <c r="FPC29" s="126"/>
      <c r="FPD29" s="126"/>
      <c r="FPE29" s="126"/>
      <c r="FPF29" s="126"/>
      <c r="FPG29" s="126"/>
      <c r="FPH29" s="126"/>
      <c r="FPI29" s="126"/>
      <c r="FPJ29" s="126"/>
      <c r="FPK29" s="126"/>
      <c r="FPL29" s="126"/>
      <c r="FPM29" s="126"/>
      <c r="FPN29" s="126"/>
      <c r="FPO29" s="126"/>
      <c r="FPP29" s="126"/>
      <c r="FPQ29" s="126"/>
      <c r="FPR29" s="126"/>
      <c r="FPS29" s="126"/>
      <c r="FPT29" s="126"/>
      <c r="FPU29" s="126"/>
      <c r="FPV29" s="126"/>
      <c r="FPW29" s="126"/>
      <c r="FPX29" s="126"/>
      <c r="FPY29" s="126"/>
      <c r="FPZ29" s="126"/>
      <c r="FQA29" s="126"/>
      <c r="FQB29" s="126"/>
      <c r="FQC29" s="126"/>
      <c r="FQD29" s="126"/>
      <c r="FQE29" s="126"/>
      <c r="FQF29" s="126"/>
      <c r="FQG29" s="126"/>
      <c r="FQH29" s="126"/>
      <c r="FQI29" s="126"/>
      <c r="FQJ29" s="126"/>
      <c r="FQK29" s="126"/>
      <c r="FQL29" s="126"/>
      <c r="FQM29" s="126"/>
      <c r="FQN29" s="126"/>
      <c r="FQO29" s="126"/>
      <c r="FQP29" s="126"/>
      <c r="FQQ29" s="126"/>
      <c r="FQR29" s="126"/>
      <c r="FQS29" s="126"/>
      <c r="FQT29" s="126"/>
      <c r="FQU29" s="126"/>
      <c r="FQV29" s="126"/>
      <c r="FQW29" s="126"/>
      <c r="FQX29" s="126"/>
      <c r="FQY29" s="126"/>
      <c r="FQZ29" s="126"/>
      <c r="FRA29" s="126"/>
      <c r="FRB29" s="126"/>
      <c r="FRC29" s="126"/>
      <c r="FRD29" s="126"/>
      <c r="FRE29" s="126"/>
      <c r="FRF29" s="126"/>
      <c r="FRG29" s="126"/>
      <c r="FRH29" s="126"/>
      <c r="FRI29" s="126"/>
      <c r="FRJ29" s="126"/>
      <c r="FRK29" s="126"/>
      <c r="FRL29" s="126"/>
      <c r="FRM29" s="126"/>
      <c r="FRN29" s="126"/>
      <c r="FRO29" s="126"/>
      <c r="FRP29" s="126"/>
      <c r="FRQ29" s="126"/>
      <c r="FRR29" s="126"/>
      <c r="FRS29" s="126"/>
      <c r="FRT29" s="126"/>
      <c r="FRU29" s="126"/>
      <c r="FRV29" s="126"/>
      <c r="FRW29" s="126"/>
      <c r="FRX29" s="126"/>
      <c r="FRY29" s="126"/>
      <c r="FRZ29" s="126"/>
      <c r="FSA29" s="126"/>
      <c r="FSB29" s="126"/>
      <c r="FSC29" s="126"/>
      <c r="FSD29" s="126"/>
      <c r="FSE29" s="126"/>
      <c r="FSF29" s="126"/>
      <c r="FSG29" s="126"/>
      <c r="FSH29" s="126"/>
      <c r="FSI29" s="126"/>
      <c r="FSJ29" s="126"/>
      <c r="FSK29" s="126"/>
      <c r="FSL29" s="126"/>
      <c r="FSM29" s="126"/>
      <c r="FSN29" s="126"/>
      <c r="FSO29" s="126"/>
      <c r="FSP29" s="126"/>
      <c r="FSQ29" s="126"/>
      <c r="FSR29" s="126"/>
      <c r="FSS29" s="126"/>
      <c r="FST29" s="126"/>
      <c r="FSU29" s="126"/>
      <c r="FSV29" s="126"/>
      <c r="FSW29" s="126"/>
      <c r="FSX29" s="126"/>
      <c r="FSY29" s="126"/>
      <c r="FSZ29" s="126"/>
      <c r="FTA29" s="126"/>
      <c r="FTB29" s="126"/>
      <c r="FTC29" s="126"/>
      <c r="FTD29" s="126"/>
      <c r="FTE29" s="126"/>
      <c r="FTF29" s="126"/>
      <c r="FTG29" s="126"/>
      <c r="FTH29" s="126"/>
      <c r="FTI29" s="126"/>
      <c r="FTJ29" s="126"/>
      <c r="FTK29" s="126"/>
      <c r="FTL29" s="126"/>
      <c r="FTM29" s="126"/>
      <c r="FTN29" s="126"/>
      <c r="FTO29" s="126"/>
      <c r="FTP29" s="126"/>
      <c r="FTQ29" s="126"/>
      <c r="FTR29" s="126"/>
      <c r="FTS29" s="126"/>
      <c r="FTT29" s="126"/>
      <c r="FTU29" s="126"/>
      <c r="FTV29" s="126"/>
      <c r="FTW29" s="126"/>
      <c r="FTX29" s="126"/>
      <c r="FTY29" s="126"/>
      <c r="FTZ29" s="126"/>
      <c r="FUA29" s="126"/>
      <c r="FUB29" s="126"/>
      <c r="FUC29" s="126"/>
      <c r="FUD29" s="126"/>
      <c r="FUE29" s="126"/>
      <c r="FUF29" s="126"/>
      <c r="FUG29" s="126"/>
      <c r="FUH29" s="126"/>
      <c r="FUI29" s="126"/>
      <c r="FUJ29" s="126"/>
      <c r="FUK29" s="126"/>
      <c r="FUL29" s="126"/>
      <c r="FUM29" s="126"/>
      <c r="FUN29" s="126"/>
      <c r="FUO29" s="126"/>
      <c r="FUP29" s="126"/>
      <c r="FUQ29" s="126"/>
      <c r="FUR29" s="126"/>
      <c r="FUS29" s="126"/>
      <c r="FUT29" s="126"/>
      <c r="FUU29" s="126"/>
      <c r="FUV29" s="126"/>
      <c r="FUW29" s="126"/>
      <c r="FUX29" s="126"/>
      <c r="FUY29" s="126"/>
      <c r="FUZ29" s="126"/>
      <c r="FVA29" s="126"/>
      <c r="FVB29" s="126"/>
      <c r="FVC29" s="126"/>
      <c r="FVD29" s="126"/>
      <c r="FVE29" s="126"/>
      <c r="FVF29" s="126"/>
      <c r="FVG29" s="126"/>
      <c r="FVH29" s="126"/>
      <c r="FVI29" s="126"/>
      <c r="FVJ29" s="126"/>
      <c r="FVK29" s="126"/>
      <c r="FVL29" s="126"/>
      <c r="FVM29" s="126"/>
      <c r="FVN29" s="126"/>
      <c r="FVO29" s="126"/>
      <c r="FVP29" s="126"/>
      <c r="FVQ29" s="126"/>
      <c r="FVR29" s="126"/>
      <c r="FVS29" s="126"/>
      <c r="FVT29" s="126"/>
      <c r="FVU29" s="126"/>
      <c r="FVV29" s="126"/>
      <c r="FVW29" s="126"/>
      <c r="FVX29" s="126"/>
      <c r="FVY29" s="126"/>
      <c r="FVZ29" s="126"/>
      <c r="FWA29" s="126"/>
      <c r="FWB29" s="126"/>
      <c r="FWC29" s="126"/>
      <c r="FWD29" s="126"/>
      <c r="FWE29" s="126"/>
      <c r="FWF29" s="126"/>
      <c r="FWG29" s="126"/>
      <c r="FWH29" s="126"/>
      <c r="FWI29" s="126"/>
      <c r="FWJ29" s="126"/>
      <c r="FWK29" s="126"/>
      <c r="FWL29" s="126"/>
      <c r="FWM29" s="126"/>
      <c r="FWN29" s="126"/>
      <c r="FWO29" s="126"/>
      <c r="FWP29" s="126"/>
      <c r="FWQ29" s="126"/>
      <c r="FWR29" s="126"/>
      <c r="FWS29" s="126"/>
      <c r="FWT29" s="126"/>
      <c r="FWU29" s="126"/>
      <c r="FWV29" s="126"/>
      <c r="FWW29" s="126"/>
      <c r="FWX29" s="126"/>
      <c r="FWY29" s="126"/>
      <c r="FWZ29" s="126"/>
      <c r="FXA29" s="126"/>
      <c r="FXB29" s="126"/>
      <c r="FXC29" s="126"/>
      <c r="FXD29" s="126"/>
      <c r="FXE29" s="126"/>
      <c r="FXF29" s="126"/>
      <c r="FXG29" s="126"/>
      <c r="FXH29" s="126"/>
      <c r="FXI29" s="126"/>
      <c r="FXJ29" s="126"/>
      <c r="FXK29" s="126"/>
      <c r="FXL29" s="126"/>
      <c r="FXM29" s="126"/>
      <c r="FXN29" s="126"/>
      <c r="FXO29" s="126"/>
      <c r="FXP29" s="126"/>
      <c r="FXQ29" s="126"/>
      <c r="FXR29" s="126"/>
      <c r="FXS29" s="126"/>
      <c r="FXT29" s="126"/>
      <c r="FXU29" s="126"/>
      <c r="FXV29" s="126"/>
      <c r="FXW29" s="126"/>
      <c r="FXX29" s="126"/>
      <c r="FXY29" s="126"/>
      <c r="FXZ29" s="126"/>
      <c r="FYA29" s="126"/>
      <c r="FYB29" s="126"/>
      <c r="FYC29" s="126"/>
      <c r="FYD29" s="126"/>
      <c r="FYE29" s="126"/>
      <c r="FYF29" s="126"/>
      <c r="FYG29" s="126"/>
      <c r="FYH29" s="126"/>
      <c r="FYI29" s="126"/>
      <c r="FYJ29" s="126"/>
      <c r="FYK29" s="126"/>
      <c r="FYL29" s="126"/>
      <c r="FYM29" s="126"/>
      <c r="FYN29" s="126"/>
      <c r="FYO29" s="126"/>
      <c r="FYP29" s="126"/>
      <c r="FYQ29" s="126"/>
      <c r="FYR29" s="126"/>
      <c r="FYS29" s="126"/>
      <c r="FYT29" s="126"/>
      <c r="FYU29" s="126"/>
      <c r="FYV29" s="126"/>
      <c r="FYW29" s="126"/>
      <c r="FYX29" s="126"/>
      <c r="FYY29" s="126"/>
      <c r="FYZ29" s="126"/>
      <c r="FZA29" s="126"/>
      <c r="FZB29" s="126"/>
      <c r="FZC29" s="126"/>
      <c r="FZD29" s="126"/>
      <c r="FZE29" s="126"/>
      <c r="FZF29" s="126"/>
      <c r="FZG29" s="126"/>
      <c r="FZH29" s="126"/>
      <c r="FZI29" s="126"/>
      <c r="FZJ29" s="126"/>
      <c r="FZK29" s="126"/>
      <c r="FZL29" s="126"/>
      <c r="FZM29" s="126"/>
      <c r="FZN29" s="126"/>
      <c r="FZO29" s="126"/>
      <c r="FZP29" s="126"/>
      <c r="FZQ29" s="126"/>
      <c r="FZR29" s="126"/>
      <c r="FZS29" s="126"/>
      <c r="FZT29" s="126"/>
      <c r="FZU29" s="126"/>
      <c r="FZV29" s="126"/>
      <c r="FZW29" s="126"/>
      <c r="FZX29" s="126"/>
      <c r="FZY29" s="126"/>
      <c r="FZZ29" s="126"/>
      <c r="GAA29" s="126"/>
      <c r="GAB29" s="126"/>
      <c r="GAC29" s="126"/>
      <c r="GAD29" s="126"/>
      <c r="GAE29" s="126"/>
      <c r="GAF29" s="126"/>
      <c r="GAG29" s="126"/>
      <c r="GAH29" s="126"/>
      <c r="GAI29" s="126"/>
      <c r="GAJ29" s="126"/>
      <c r="GAK29" s="126"/>
      <c r="GAL29" s="126"/>
      <c r="GAM29" s="126"/>
      <c r="GAN29" s="126"/>
      <c r="GAO29" s="126"/>
      <c r="GAP29" s="126"/>
      <c r="GAQ29" s="126"/>
      <c r="GAR29" s="126"/>
      <c r="GAS29" s="126"/>
      <c r="GAT29" s="126"/>
      <c r="GAU29" s="126"/>
      <c r="GAV29" s="126"/>
      <c r="GAW29" s="126"/>
      <c r="GAX29" s="126"/>
      <c r="GAY29" s="126"/>
      <c r="GAZ29" s="126"/>
      <c r="GBA29" s="126"/>
      <c r="GBB29" s="126"/>
      <c r="GBC29" s="126"/>
      <c r="GBD29" s="126"/>
      <c r="GBE29" s="126"/>
      <c r="GBF29" s="126"/>
      <c r="GBG29" s="126"/>
      <c r="GBH29" s="126"/>
      <c r="GBI29" s="126"/>
      <c r="GBJ29" s="126"/>
      <c r="GBK29" s="126"/>
      <c r="GBL29" s="126"/>
      <c r="GBM29" s="126"/>
      <c r="GBN29" s="126"/>
      <c r="GBO29" s="126"/>
      <c r="GBP29" s="126"/>
      <c r="GBQ29" s="126"/>
      <c r="GBR29" s="126"/>
      <c r="GBS29" s="126"/>
      <c r="GBT29" s="126"/>
      <c r="GBU29" s="126"/>
      <c r="GBV29" s="126"/>
      <c r="GBW29" s="126"/>
      <c r="GBX29" s="126"/>
      <c r="GBY29" s="126"/>
      <c r="GBZ29" s="126"/>
      <c r="GCA29" s="126"/>
      <c r="GCB29" s="126"/>
      <c r="GCC29" s="126"/>
      <c r="GCD29" s="126"/>
      <c r="GCE29" s="126"/>
      <c r="GCF29" s="126"/>
      <c r="GCG29" s="126"/>
      <c r="GCH29" s="126"/>
      <c r="GCI29" s="126"/>
      <c r="GCJ29" s="126"/>
      <c r="GCK29" s="126"/>
      <c r="GCL29" s="126"/>
      <c r="GCM29" s="126"/>
      <c r="GCN29" s="126"/>
      <c r="GCO29" s="126"/>
      <c r="GCP29" s="126"/>
      <c r="GCQ29" s="126"/>
      <c r="GCR29" s="126"/>
      <c r="GCS29" s="126"/>
      <c r="GCT29" s="126"/>
      <c r="GCU29" s="126"/>
      <c r="GCV29" s="126"/>
      <c r="GCW29" s="126"/>
      <c r="GCX29" s="126"/>
      <c r="GCY29" s="126"/>
      <c r="GCZ29" s="126"/>
      <c r="GDA29" s="126"/>
      <c r="GDB29" s="126"/>
      <c r="GDC29" s="126"/>
      <c r="GDD29" s="126"/>
      <c r="GDE29" s="126"/>
      <c r="GDF29" s="126"/>
      <c r="GDG29" s="126"/>
      <c r="GDH29" s="126"/>
      <c r="GDI29" s="126"/>
      <c r="GDJ29" s="126"/>
      <c r="GDK29" s="126"/>
      <c r="GDL29" s="126"/>
      <c r="GDM29" s="126"/>
      <c r="GDN29" s="126"/>
      <c r="GDO29" s="126"/>
      <c r="GDP29" s="126"/>
      <c r="GDQ29" s="126"/>
      <c r="GDR29" s="126"/>
      <c r="GDS29" s="126"/>
      <c r="GDT29" s="126"/>
      <c r="GDU29" s="126"/>
      <c r="GDV29" s="126"/>
      <c r="GDW29" s="126"/>
      <c r="GDX29" s="126"/>
      <c r="GDY29" s="126"/>
      <c r="GDZ29" s="126"/>
      <c r="GEA29" s="126"/>
      <c r="GEB29" s="126"/>
      <c r="GEC29" s="126"/>
      <c r="GED29" s="126"/>
      <c r="GEE29" s="126"/>
      <c r="GEF29" s="126"/>
      <c r="GEG29" s="126"/>
      <c r="GEH29" s="126"/>
      <c r="GEI29" s="126"/>
      <c r="GEJ29" s="126"/>
      <c r="GEK29" s="126"/>
      <c r="GEL29" s="126"/>
      <c r="GEM29" s="126"/>
      <c r="GEN29" s="126"/>
      <c r="GEO29" s="126"/>
      <c r="GEP29" s="126"/>
      <c r="GEQ29" s="126"/>
      <c r="GER29" s="126"/>
      <c r="GES29" s="126"/>
      <c r="GET29" s="126"/>
      <c r="GEU29" s="126"/>
      <c r="GEV29" s="126"/>
      <c r="GEW29" s="126"/>
      <c r="GEX29" s="126"/>
      <c r="GEY29" s="126"/>
      <c r="GEZ29" s="126"/>
      <c r="GFA29" s="126"/>
      <c r="GFB29" s="126"/>
      <c r="GFC29" s="126"/>
      <c r="GFD29" s="126"/>
      <c r="GFE29" s="126"/>
      <c r="GFF29" s="126"/>
      <c r="GFG29" s="126"/>
      <c r="GFH29" s="126"/>
      <c r="GFI29" s="126"/>
      <c r="GFJ29" s="126"/>
      <c r="GFK29" s="126"/>
      <c r="GFL29" s="126"/>
      <c r="GFM29" s="126"/>
      <c r="GFN29" s="126"/>
      <c r="GFO29" s="126"/>
      <c r="GFP29" s="126"/>
      <c r="GFQ29" s="126"/>
      <c r="GFR29" s="126"/>
      <c r="GFS29" s="126"/>
      <c r="GFT29" s="126"/>
      <c r="GFU29" s="126"/>
      <c r="GFV29" s="126"/>
      <c r="GFW29" s="126"/>
      <c r="GFX29" s="126"/>
      <c r="GFY29" s="126"/>
      <c r="GFZ29" s="126"/>
      <c r="GGA29" s="126"/>
      <c r="GGB29" s="126"/>
      <c r="GGC29" s="126"/>
      <c r="GGD29" s="126"/>
      <c r="GGE29" s="126"/>
      <c r="GGF29" s="126"/>
      <c r="GGG29" s="126"/>
      <c r="GGH29" s="126"/>
      <c r="GGI29" s="126"/>
      <c r="GGJ29" s="126"/>
      <c r="GGK29" s="126"/>
      <c r="GGL29" s="126"/>
      <c r="GGM29" s="126"/>
      <c r="GGN29" s="126"/>
      <c r="GGO29" s="126"/>
      <c r="GGP29" s="126"/>
      <c r="GGQ29" s="126"/>
      <c r="GGR29" s="126"/>
      <c r="GGS29" s="126"/>
      <c r="GGT29" s="126"/>
      <c r="GGU29" s="126"/>
      <c r="GGV29" s="126"/>
      <c r="GGW29" s="126"/>
      <c r="GGX29" s="126"/>
      <c r="GGY29" s="126"/>
      <c r="GGZ29" s="126"/>
      <c r="GHA29" s="126"/>
      <c r="GHB29" s="126"/>
      <c r="GHC29" s="126"/>
      <c r="GHD29" s="126"/>
      <c r="GHE29" s="126"/>
      <c r="GHF29" s="126"/>
      <c r="GHG29" s="126"/>
      <c r="GHH29" s="126"/>
      <c r="GHI29" s="126"/>
      <c r="GHJ29" s="126"/>
      <c r="GHK29" s="126"/>
      <c r="GHL29" s="126"/>
      <c r="GHM29" s="126"/>
      <c r="GHN29" s="126"/>
      <c r="GHO29" s="126"/>
      <c r="GHP29" s="126"/>
      <c r="GHQ29" s="126"/>
      <c r="GHR29" s="126"/>
      <c r="GHS29" s="126"/>
      <c r="GHT29" s="126"/>
      <c r="GHU29" s="126"/>
      <c r="GHV29" s="126"/>
      <c r="GHW29" s="126"/>
      <c r="GHX29" s="126"/>
      <c r="GHY29" s="126"/>
      <c r="GHZ29" s="126"/>
      <c r="GIA29" s="126"/>
      <c r="GIB29" s="126"/>
      <c r="GIC29" s="126"/>
      <c r="GID29" s="126"/>
      <c r="GIE29" s="126"/>
      <c r="GIF29" s="126"/>
      <c r="GIG29" s="126"/>
      <c r="GIH29" s="126"/>
      <c r="GII29" s="126"/>
      <c r="GIJ29" s="126"/>
      <c r="GIK29" s="126"/>
      <c r="GIL29" s="126"/>
      <c r="GIM29" s="126"/>
      <c r="GIN29" s="126"/>
      <c r="GIO29" s="126"/>
      <c r="GIP29" s="126"/>
      <c r="GIQ29" s="126"/>
      <c r="GIR29" s="126"/>
      <c r="GIS29" s="126"/>
      <c r="GIT29" s="126"/>
      <c r="GIU29" s="126"/>
      <c r="GIV29" s="126"/>
      <c r="GIW29" s="126"/>
      <c r="GIX29" s="126"/>
      <c r="GIY29" s="126"/>
      <c r="GIZ29" s="126"/>
      <c r="GJA29" s="126"/>
      <c r="GJB29" s="126"/>
      <c r="GJC29" s="126"/>
      <c r="GJD29" s="126"/>
      <c r="GJE29" s="126"/>
      <c r="GJF29" s="126"/>
      <c r="GJG29" s="126"/>
      <c r="GJH29" s="126"/>
      <c r="GJI29" s="126"/>
      <c r="GJJ29" s="126"/>
      <c r="GJK29" s="126"/>
      <c r="GJL29" s="126"/>
      <c r="GJM29" s="126"/>
      <c r="GJN29" s="126"/>
      <c r="GJO29" s="126"/>
      <c r="GJP29" s="126"/>
      <c r="GJQ29" s="126"/>
      <c r="GJR29" s="126"/>
      <c r="GJS29" s="126"/>
      <c r="GJT29" s="126"/>
      <c r="GJU29" s="126"/>
      <c r="GJV29" s="126"/>
      <c r="GJW29" s="126"/>
      <c r="GJX29" s="126"/>
      <c r="GJY29" s="126"/>
      <c r="GJZ29" s="126"/>
      <c r="GKA29" s="126"/>
      <c r="GKB29" s="126"/>
      <c r="GKC29" s="126"/>
      <c r="GKD29" s="126"/>
      <c r="GKE29" s="126"/>
      <c r="GKF29" s="126"/>
      <c r="GKG29" s="126"/>
      <c r="GKH29" s="126"/>
      <c r="GKI29" s="126"/>
      <c r="GKJ29" s="126"/>
      <c r="GKK29" s="126"/>
      <c r="GKL29" s="126"/>
      <c r="GKM29" s="126"/>
      <c r="GKN29" s="126"/>
      <c r="GKO29" s="126"/>
      <c r="GKP29" s="126"/>
      <c r="GKQ29" s="126"/>
      <c r="GKR29" s="126"/>
      <c r="GKS29" s="126"/>
      <c r="GKT29" s="126"/>
      <c r="GKU29" s="126"/>
      <c r="GKV29" s="126"/>
      <c r="GKW29" s="126"/>
      <c r="GKX29" s="126"/>
      <c r="GKY29" s="126"/>
      <c r="GKZ29" s="126"/>
      <c r="GLA29" s="126"/>
      <c r="GLB29" s="126"/>
      <c r="GLC29" s="126"/>
      <c r="GLD29" s="126"/>
      <c r="GLE29" s="126"/>
      <c r="GLF29" s="126"/>
      <c r="GLG29" s="126"/>
      <c r="GLH29" s="126"/>
      <c r="GLI29" s="126"/>
      <c r="GLJ29" s="126"/>
      <c r="GLK29" s="126"/>
      <c r="GLL29" s="126"/>
      <c r="GLM29" s="126"/>
      <c r="GLN29" s="126"/>
      <c r="GLO29" s="126"/>
      <c r="GLP29" s="126"/>
      <c r="GLQ29" s="126"/>
      <c r="GLR29" s="126"/>
      <c r="GLS29" s="126"/>
      <c r="GLT29" s="126"/>
      <c r="GLU29" s="126"/>
      <c r="GLV29" s="126"/>
      <c r="GLW29" s="126"/>
      <c r="GLX29" s="126"/>
      <c r="GLY29" s="126"/>
      <c r="GLZ29" s="126"/>
      <c r="GMA29" s="126"/>
      <c r="GMB29" s="126"/>
      <c r="GMC29" s="126"/>
      <c r="GMD29" s="126"/>
      <c r="GME29" s="126"/>
      <c r="GMF29" s="126"/>
      <c r="GMG29" s="126"/>
      <c r="GMH29" s="126"/>
      <c r="GMI29" s="126"/>
      <c r="GMJ29" s="126"/>
      <c r="GMK29" s="126"/>
      <c r="GML29" s="126"/>
      <c r="GMM29" s="126"/>
      <c r="GMN29" s="126"/>
      <c r="GMO29" s="126"/>
      <c r="GMP29" s="126"/>
      <c r="GMQ29" s="126"/>
      <c r="GMR29" s="126"/>
      <c r="GMS29" s="126"/>
      <c r="GMT29" s="126"/>
      <c r="GMU29" s="126"/>
      <c r="GMV29" s="126"/>
      <c r="GMW29" s="126"/>
      <c r="GMX29" s="126"/>
      <c r="GMY29" s="126"/>
      <c r="GMZ29" s="126"/>
      <c r="GNA29" s="126"/>
      <c r="GNB29" s="126"/>
      <c r="GNC29" s="126"/>
      <c r="GND29" s="126"/>
      <c r="GNE29" s="126"/>
      <c r="GNF29" s="126"/>
      <c r="GNG29" s="126"/>
      <c r="GNH29" s="126"/>
      <c r="GNI29" s="126"/>
      <c r="GNJ29" s="126"/>
      <c r="GNK29" s="126"/>
      <c r="GNL29" s="126"/>
      <c r="GNM29" s="126"/>
      <c r="GNN29" s="126"/>
      <c r="GNO29" s="126"/>
      <c r="GNP29" s="126"/>
      <c r="GNQ29" s="126"/>
      <c r="GNR29" s="126"/>
      <c r="GNS29" s="126"/>
      <c r="GNT29" s="126"/>
      <c r="GNU29" s="126"/>
      <c r="GNV29" s="126"/>
      <c r="GNW29" s="126"/>
      <c r="GNX29" s="126"/>
      <c r="GNY29" s="126"/>
      <c r="GNZ29" s="126"/>
      <c r="GOA29" s="126"/>
      <c r="GOB29" s="126"/>
      <c r="GOC29" s="126"/>
      <c r="GOD29" s="126"/>
      <c r="GOE29" s="126"/>
      <c r="GOF29" s="126"/>
      <c r="GOG29" s="126"/>
      <c r="GOH29" s="126"/>
      <c r="GOI29" s="126"/>
      <c r="GOJ29" s="126"/>
      <c r="GOK29" s="126"/>
      <c r="GOL29" s="126"/>
      <c r="GOM29" s="126"/>
      <c r="GON29" s="126"/>
      <c r="GOO29" s="126"/>
      <c r="GOP29" s="126"/>
      <c r="GOQ29" s="126"/>
      <c r="GOR29" s="126"/>
      <c r="GOS29" s="126"/>
      <c r="GOT29" s="126"/>
      <c r="GOU29" s="126"/>
      <c r="GOV29" s="126"/>
      <c r="GOW29" s="126"/>
      <c r="GOX29" s="126"/>
      <c r="GOY29" s="126"/>
      <c r="GOZ29" s="126"/>
      <c r="GPA29" s="126"/>
      <c r="GPB29" s="126"/>
      <c r="GPC29" s="126"/>
      <c r="GPD29" s="126"/>
      <c r="GPE29" s="126"/>
      <c r="GPF29" s="126"/>
      <c r="GPG29" s="126"/>
      <c r="GPH29" s="126"/>
      <c r="GPI29" s="126"/>
      <c r="GPJ29" s="126"/>
      <c r="GPK29" s="126"/>
      <c r="GPL29" s="126"/>
      <c r="GPM29" s="126"/>
      <c r="GPN29" s="126"/>
      <c r="GPO29" s="126"/>
      <c r="GPP29" s="126"/>
      <c r="GPQ29" s="126"/>
      <c r="GPR29" s="126"/>
      <c r="GPS29" s="126"/>
      <c r="GPT29" s="126"/>
      <c r="GPU29" s="126"/>
      <c r="GPV29" s="126"/>
      <c r="GPW29" s="126"/>
      <c r="GPX29" s="126"/>
      <c r="GPY29" s="126"/>
      <c r="GPZ29" s="126"/>
      <c r="GQA29" s="126"/>
      <c r="GQB29" s="126"/>
      <c r="GQC29" s="126"/>
      <c r="GQD29" s="126"/>
      <c r="GQE29" s="126"/>
      <c r="GQF29" s="126"/>
      <c r="GQG29" s="126"/>
      <c r="GQH29" s="126"/>
      <c r="GQI29" s="126"/>
      <c r="GQJ29" s="126"/>
      <c r="GQK29" s="126"/>
      <c r="GQL29" s="126"/>
      <c r="GQM29" s="126"/>
      <c r="GQN29" s="126"/>
      <c r="GQO29" s="126"/>
      <c r="GQP29" s="126"/>
      <c r="GQQ29" s="126"/>
      <c r="GQR29" s="126"/>
      <c r="GQS29" s="126"/>
      <c r="GQT29" s="126"/>
      <c r="GQU29" s="126"/>
      <c r="GQV29" s="126"/>
      <c r="GQW29" s="126"/>
      <c r="GQX29" s="126"/>
      <c r="GQY29" s="126"/>
      <c r="GQZ29" s="126"/>
      <c r="GRA29" s="126"/>
      <c r="GRB29" s="126"/>
      <c r="GRC29" s="126"/>
      <c r="GRD29" s="126"/>
      <c r="GRE29" s="126"/>
      <c r="GRF29" s="126"/>
      <c r="GRG29" s="126"/>
      <c r="GRH29" s="126"/>
      <c r="GRI29" s="126"/>
      <c r="GRJ29" s="126"/>
      <c r="GRK29" s="126"/>
      <c r="GRL29" s="126"/>
      <c r="GRM29" s="126"/>
      <c r="GRN29" s="126"/>
      <c r="GRO29" s="126"/>
      <c r="GRP29" s="126"/>
      <c r="GRQ29" s="126"/>
      <c r="GRR29" s="126"/>
      <c r="GRS29" s="126"/>
      <c r="GRT29" s="126"/>
      <c r="GRU29" s="126"/>
      <c r="GRV29" s="126"/>
      <c r="GRW29" s="126"/>
      <c r="GRX29" s="126"/>
      <c r="GRY29" s="126"/>
      <c r="GRZ29" s="126"/>
      <c r="GSA29" s="126"/>
      <c r="GSB29" s="126"/>
      <c r="GSC29" s="126"/>
      <c r="GSD29" s="126"/>
      <c r="GSE29" s="126"/>
      <c r="GSF29" s="126"/>
      <c r="GSG29" s="126"/>
      <c r="GSH29" s="126"/>
      <c r="GSI29" s="126"/>
      <c r="GSJ29" s="126"/>
      <c r="GSK29" s="126"/>
      <c r="GSL29" s="126"/>
      <c r="GSM29" s="126"/>
      <c r="GSN29" s="126"/>
      <c r="GSO29" s="126"/>
      <c r="GSP29" s="126"/>
      <c r="GSQ29" s="126"/>
      <c r="GSR29" s="126"/>
      <c r="GSS29" s="126"/>
      <c r="GST29" s="126"/>
      <c r="GSU29" s="126"/>
      <c r="GSV29" s="126"/>
      <c r="GSW29" s="126"/>
      <c r="GSX29" s="126"/>
      <c r="GSY29" s="126"/>
      <c r="GSZ29" s="126"/>
      <c r="GTA29" s="126"/>
      <c r="GTB29" s="126"/>
      <c r="GTC29" s="126"/>
      <c r="GTD29" s="126"/>
      <c r="GTE29" s="126"/>
      <c r="GTF29" s="126"/>
      <c r="GTG29" s="126"/>
      <c r="GTH29" s="126"/>
      <c r="GTI29" s="126"/>
      <c r="GTJ29" s="126"/>
      <c r="GTK29" s="126"/>
      <c r="GTL29" s="126"/>
      <c r="GTM29" s="126"/>
      <c r="GTN29" s="126"/>
      <c r="GTO29" s="126"/>
      <c r="GTP29" s="126"/>
      <c r="GTQ29" s="126"/>
      <c r="GTR29" s="126"/>
      <c r="GTS29" s="126"/>
      <c r="GTT29" s="126"/>
      <c r="GTU29" s="126"/>
      <c r="GTV29" s="126"/>
      <c r="GTW29" s="126"/>
      <c r="GTX29" s="126"/>
      <c r="GTY29" s="126"/>
      <c r="GTZ29" s="126"/>
      <c r="GUA29" s="126"/>
      <c r="GUB29" s="126"/>
      <c r="GUC29" s="126"/>
      <c r="GUD29" s="126"/>
      <c r="GUE29" s="126"/>
      <c r="GUF29" s="126"/>
      <c r="GUG29" s="126"/>
      <c r="GUH29" s="126"/>
      <c r="GUI29" s="126"/>
      <c r="GUJ29" s="126"/>
      <c r="GUK29" s="126"/>
      <c r="GUL29" s="126"/>
      <c r="GUM29" s="126"/>
      <c r="GUN29" s="126"/>
      <c r="GUO29" s="126"/>
      <c r="GUP29" s="126"/>
      <c r="GUQ29" s="126"/>
      <c r="GUR29" s="126"/>
      <c r="GUS29" s="126"/>
      <c r="GUT29" s="126"/>
      <c r="GUU29" s="126"/>
      <c r="GUV29" s="126"/>
      <c r="GUW29" s="126"/>
      <c r="GUX29" s="126"/>
      <c r="GUY29" s="126"/>
      <c r="GUZ29" s="126"/>
      <c r="GVA29" s="126"/>
      <c r="GVB29" s="126"/>
      <c r="GVC29" s="126"/>
      <c r="GVD29" s="126"/>
      <c r="GVE29" s="126"/>
      <c r="GVF29" s="126"/>
      <c r="GVG29" s="126"/>
      <c r="GVH29" s="126"/>
      <c r="GVI29" s="126"/>
      <c r="GVJ29" s="126"/>
      <c r="GVK29" s="126"/>
      <c r="GVL29" s="126"/>
      <c r="GVM29" s="126"/>
      <c r="GVN29" s="126"/>
      <c r="GVO29" s="126"/>
      <c r="GVP29" s="126"/>
      <c r="GVQ29" s="126"/>
      <c r="GVR29" s="126"/>
      <c r="GVS29" s="126"/>
      <c r="GVT29" s="126"/>
      <c r="GVU29" s="126"/>
      <c r="GVV29" s="126"/>
      <c r="GVW29" s="126"/>
      <c r="GVX29" s="126"/>
      <c r="GVY29" s="126"/>
      <c r="GVZ29" s="126"/>
      <c r="GWA29" s="126"/>
      <c r="GWB29" s="126"/>
      <c r="GWC29" s="126"/>
      <c r="GWD29" s="126"/>
      <c r="GWE29" s="126"/>
      <c r="GWF29" s="126"/>
      <c r="GWG29" s="126"/>
      <c r="GWH29" s="126"/>
      <c r="GWI29" s="126"/>
      <c r="GWJ29" s="126"/>
      <c r="GWK29" s="126"/>
      <c r="GWL29" s="126"/>
      <c r="GWM29" s="126"/>
      <c r="GWN29" s="126"/>
      <c r="GWO29" s="126"/>
      <c r="GWP29" s="126"/>
      <c r="GWQ29" s="126"/>
      <c r="GWR29" s="126"/>
      <c r="GWS29" s="126"/>
      <c r="GWT29" s="126"/>
      <c r="GWU29" s="126"/>
      <c r="GWV29" s="126"/>
      <c r="GWW29" s="126"/>
      <c r="GWX29" s="126"/>
      <c r="GWY29" s="126"/>
      <c r="GWZ29" s="126"/>
      <c r="GXA29" s="126"/>
      <c r="GXB29" s="126"/>
      <c r="GXC29" s="126"/>
      <c r="GXD29" s="126"/>
      <c r="GXE29" s="126"/>
      <c r="GXF29" s="126"/>
      <c r="GXG29" s="126"/>
      <c r="GXH29" s="126"/>
      <c r="GXI29" s="126"/>
      <c r="GXJ29" s="126"/>
      <c r="GXK29" s="126"/>
      <c r="GXL29" s="126"/>
      <c r="GXM29" s="126"/>
      <c r="GXN29" s="126"/>
      <c r="GXO29" s="126"/>
      <c r="GXP29" s="126"/>
      <c r="GXQ29" s="126"/>
      <c r="GXR29" s="126"/>
      <c r="GXS29" s="126"/>
      <c r="GXT29" s="126"/>
      <c r="GXU29" s="126"/>
      <c r="GXV29" s="126"/>
      <c r="GXW29" s="126"/>
      <c r="GXX29" s="126"/>
      <c r="GXY29" s="126"/>
      <c r="GXZ29" s="126"/>
      <c r="GYA29" s="126"/>
      <c r="GYB29" s="126"/>
      <c r="GYC29" s="126"/>
      <c r="GYD29" s="126"/>
      <c r="GYE29" s="126"/>
      <c r="GYF29" s="126"/>
      <c r="GYG29" s="126"/>
      <c r="GYH29" s="126"/>
      <c r="GYI29" s="126"/>
      <c r="GYJ29" s="126"/>
      <c r="GYK29" s="126"/>
      <c r="GYL29" s="126"/>
      <c r="GYM29" s="126"/>
      <c r="GYN29" s="126"/>
      <c r="GYO29" s="126"/>
      <c r="GYP29" s="126"/>
      <c r="GYQ29" s="126"/>
      <c r="GYR29" s="126"/>
      <c r="GYS29" s="126"/>
      <c r="GYT29" s="126"/>
      <c r="GYU29" s="126"/>
      <c r="GYV29" s="126"/>
      <c r="GYW29" s="126"/>
      <c r="GYX29" s="126"/>
      <c r="GYY29" s="126"/>
      <c r="GYZ29" s="126"/>
      <c r="GZA29" s="126"/>
      <c r="GZB29" s="126"/>
      <c r="GZC29" s="126"/>
      <c r="GZD29" s="126"/>
      <c r="GZE29" s="126"/>
      <c r="GZF29" s="126"/>
      <c r="GZG29" s="126"/>
      <c r="GZH29" s="126"/>
      <c r="GZI29" s="126"/>
      <c r="GZJ29" s="126"/>
      <c r="GZK29" s="126"/>
      <c r="GZL29" s="126"/>
      <c r="GZM29" s="126"/>
      <c r="GZN29" s="126"/>
      <c r="GZO29" s="126"/>
      <c r="GZP29" s="126"/>
      <c r="GZQ29" s="126"/>
      <c r="GZR29" s="126"/>
      <c r="GZS29" s="126"/>
      <c r="GZT29" s="126"/>
      <c r="GZU29" s="126"/>
      <c r="GZV29" s="126"/>
      <c r="GZW29" s="126"/>
      <c r="GZX29" s="126"/>
      <c r="GZY29" s="126"/>
      <c r="GZZ29" s="126"/>
      <c r="HAA29" s="126"/>
      <c r="HAB29" s="126"/>
      <c r="HAC29" s="126"/>
      <c r="HAD29" s="126"/>
      <c r="HAE29" s="126"/>
      <c r="HAF29" s="126"/>
      <c r="HAG29" s="126"/>
      <c r="HAH29" s="126"/>
      <c r="HAI29" s="126"/>
      <c r="HAJ29" s="126"/>
      <c r="HAK29" s="126"/>
      <c r="HAL29" s="126"/>
      <c r="HAM29" s="126"/>
      <c r="HAN29" s="126"/>
      <c r="HAO29" s="126"/>
      <c r="HAP29" s="126"/>
      <c r="HAQ29" s="126"/>
      <c r="HAR29" s="126"/>
      <c r="HAS29" s="126"/>
      <c r="HAT29" s="126"/>
      <c r="HAU29" s="126"/>
      <c r="HAV29" s="126"/>
      <c r="HAW29" s="126"/>
      <c r="HAX29" s="126"/>
      <c r="HAY29" s="126"/>
      <c r="HAZ29" s="126"/>
      <c r="HBA29" s="126"/>
      <c r="HBB29" s="126"/>
      <c r="HBC29" s="126"/>
      <c r="HBD29" s="126"/>
      <c r="HBE29" s="126"/>
      <c r="HBF29" s="126"/>
      <c r="HBG29" s="126"/>
      <c r="HBH29" s="126"/>
      <c r="HBI29" s="126"/>
      <c r="HBJ29" s="126"/>
      <c r="HBK29" s="126"/>
      <c r="HBL29" s="126"/>
      <c r="HBM29" s="126"/>
      <c r="HBN29" s="126"/>
      <c r="HBO29" s="126"/>
      <c r="HBP29" s="126"/>
      <c r="HBQ29" s="126"/>
      <c r="HBR29" s="126"/>
      <c r="HBS29" s="126"/>
      <c r="HBT29" s="126"/>
      <c r="HBU29" s="126"/>
      <c r="HBV29" s="126"/>
      <c r="HBW29" s="126"/>
      <c r="HBX29" s="126"/>
      <c r="HBY29" s="126"/>
      <c r="HBZ29" s="126"/>
      <c r="HCA29" s="126"/>
      <c r="HCB29" s="126"/>
      <c r="HCC29" s="126"/>
      <c r="HCD29" s="126"/>
      <c r="HCE29" s="126"/>
      <c r="HCF29" s="126"/>
      <c r="HCG29" s="126"/>
      <c r="HCH29" s="126"/>
      <c r="HCI29" s="126"/>
      <c r="HCJ29" s="126"/>
      <c r="HCK29" s="126"/>
      <c r="HCL29" s="126"/>
      <c r="HCM29" s="126"/>
      <c r="HCN29" s="126"/>
      <c r="HCO29" s="126"/>
      <c r="HCP29" s="126"/>
      <c r="HCQ29" s="126"/>
      <c r="HCR29" s="126"/>
      <c r="HCS29" s="126"/>
      <c r="HCT29" s="126"/>
      <c r="HCU29" s="126"/>
      <c r="HCV29" s="126"/>
      <c r="HCW29" s="126"/>
      <c r="HCX29" s="126"/>
      <c r="HCY29" s="126"/>
      <c r="HCZ29" s="126"/>
      <c r="HDA29" s="126"/>
      <c r="HDB29" s="126"/>
      <c r="HDC29" s="126"/>
      <c r="HDD29" s="126"/>
      <c r="HDE29" s="126"/>
      <c r="HDF29" s="126"/>
      <c r="HDG29" s="126"/>
      <c r="HDH29" s="126"/>
      <c r="HDI29" s="126"/>
      <c r="HDJ29" s="126"/>
      <c r="HDK29" s="126"/>
      <c r="HDL29" s="126"/>
      <c r="HDM29" s="126"/>
      <c r="HDN29" s="126"/>
      <c r="HDO29" s="126"/>
      <c r="HDP29" s="126"/>
      <c r="HDQ29" s="126"/>
      <c r="HDR29" s="126"/>
      <c r="HDS29" s="126"/>
      <c r="HDT29" s="126"/>
      <c r="HDU29" s="126"/>
      <c r="HDV29" s="126"/>
      <c r="HDW29" s="126"/>
      <c r="HDX29" s="126"/>
      <c r="HDY29" s="126"/>
      <c r="HDZ29" s="126"/>
      <c r="HEA29" s="126"/>
      <c r="HEB29" s="126"/>
      <c r="HEC29" s="126"/>
      <c r="HED29" s="126"/>
      <c r="HEE29" s="126"/>
      <c r="HEF29" s="126"/>
      <c r="HEG29" s="126"/>
      <c r="HEH29" s="126"/>
      <c r="HEI29" s="126"/>
      <c r="HEJ29" s="126"/>
      <c r="HEK29" s="126"/>
      <c r="HEL29" s="126"/>
      <c r="HEM29" s="126"/>
      <c r="HEN29" s="126"/>
      <c r="HEO29" s="126"/>
      <c r="HEP29" s="126"/>
      <c r="HEQ29" s="126"/>
      <c r="HER29" s="126"/>
      <c r="HES29" s="126"/>
      <c r="HET29" s="126"/>
      <c r="HEU29" s="126"/>
      <c r="HEV29" s="126"/>
      <c r="HEW29" s="126"/>
      <c r="HEX29" s="126"/>
      <c r="HEY29" s="126"/>
      <c r="HEZ29" s="126"/>
      <c r="HFA29" s="126"/>
      <c r="HFB29" s="126"/>
      <c r="HFC29" s="126"/>
      <c r="HFD29" s="126"/>
      <c r="HFE29" s="126"/>
      <c r="HFF29" s="126"/>
      <c r="HFG29" s="126"/>
      <c r="HFH29" s="126"/>
      <c r="HFI29" s="126"/>
      <c r="HFJ29" s="126"/>
      <c r="HFK29" s="126"/>
      <c r="HFL29" s="126"/>
      <c r="HFM29" s="126"/>
      <c r="HFN29" s="126"/>
      <c r="HFO29" s="126"/>
      <c r="HFP29" s="126"/>
      <c r="HFQ29" s="126"/>
      <c r="HFR29" s="126"/>
      <c r="HFS29" s="126"/>
      <c r="HFT29" s="126"/>
      <c r="HFU29" s="126"/>
      <c r="HFV29" s="126"/>
      <c r="HFW29" s="126"/>
      <c r="HFX29" s="126"/>
      <c r="HFY29" s="126"/>
      <c r="HFZ29" s="126"/>
      <c r="HGA29" s="126"/>
      <c r="HGB29" s="126"/>
      <c r="HGC29" s="126"/>
      <c r="HGD29" s="126"/>
      <c r="HGE29" s="126"/>
      <c r="HGF29" s="126"/>
      <c r="HGG29" s="126"/>
      <c r="HGH29" s="126"/>
      <c r="HGI29" s="126"/>
      <c r="HGJ29" s="126"/>
      <c r="HGK29" s="126"/>
      <c r="HGL29" s="126"/>
      <c r="HGM29" s="126"/>
      <c r="HGN29" s="126"/>
      <c r="HGO29" s="126"/>
      <c r="HGP29" s="126"/>
      <c r="HGQ29" s="126"/>
      <c r="HGR29" s="126"/>
      <c r="HGS29" s="126"/>
      <c r="HGT29" s="126"/>
      <c r="HGU29" s="126"/>
      <c r="HGV29" s="126"/>
      <c r="HGW29" s="126"/>
      <c r="HGX29" s="126"/>
      <c r="HGY29" s="126"/>
      <c r="HGZ29" s="126"/>
      <c r="HHA29" s="126"/>
      <c r="HHB29" s="126"/>
      <c r="HHC29" s="126"/>
      <c r="HHD29" s="126"/>
      <c r="HHE29" s="126"/>
      <c r="HHF29" s="126"/>
      <c r="HHG29" s="126"/>
      <c r="HHH29" s="126"/>
      <c r="HHI29" s="126"/>
      <c r="HHJ29" s="126"/>
      <c r="HHK29" s="126"/>
      <c r="HHL29" s="126"/>
      <c r="HHM29" s="126"/>
      <c r="HHN29" s="126"/>
      <c r="HHO29" s="126"/>
      <c r="HHP29" s="126"/>
      <c r="HHQ29" s="126"/>
      <c r="HHR29" s="126"/>
      <c r="HHS29" s="126"/>
      <c r="HHT29" s="126"/>
      <c r="HHU29" s="126"/>
      <c r="HHV29" s="126"/>
      <c r="HHW29" s="126"/>
      <c r="HHX29" s="126"/>
      <c r="HHY29" s="126"/>
      <c r="HHZ29" s="126"/>
      <c r="HIA29" s="126"/>
      <c r="HIB29" s="126"/>
      <c r="HIC29" s="126"/>
      <c r="HID29" s="126"/>
      <c r="HIE29" s="126"/>
      <c r="HIF29" s="126"/>
      <c r="HIG29" s="126"/>
      <c r="HIH29" s="126"/>
      <c r="HII29" s="126"/>
      <c r="HIJ29" s="126"/>
      <c r="HIK29" s="126"/>
      <c r="HIL29" s="126"/>
      <c r="HIM29" s="126"/>
      <c r="HIN29" s="126"/>
      <c r="HIO29" s="126"/>
      <c r="HIP29" s="126"/>
      <c r="HIQ29" s="126"/>
      <c r="HIR29" s="126"/>
      <c r="HIS29" s="126"/>
      <c r="HIT29" s="126"/>
      <c r="HIU29" s="126"/>
      <c r="HIV29" s="126"/>
      <c r="HIW29" s="126"/>
      <c r="HIX29" s="126"/>
      <c r="HIY29" s="126"/>
      <c r="HIZ29" s="126"/>
      <c r="HJA29" s="126"/>
      <c r="HJB29" s="126"/>
      <c r="HJC29" s="126"/>
      <c r="HJD29" s="126"/>
      <c r="HJE29" s="126"/>
      <c r="HJF29" s="126"/>
      <c r="HJG29" s="126"/>
      <c r="HJH29" s="126"/>
      <c r="HJI29" s="126"/>
      <c r="HJJ29" s="126"/>
      <c r="HJK29" s="126"/>
      <c r="HJL29" s="126"/>
      <c r="HJM29" s="126"/>
      <c r="HJN29" s="126"/>
      <c r="HJO29" s="126"/>
      <c r="HJP29" s="126"/>
      <c r="HJQ29" s="126"/>
      <c r="HJR29" s="126"/>
      <c r="HJS29" s="126"/>
      <c r="HJT29" s="126"/>
      <c r="HJU29" s="126"/>
      <c r="HJV29" s="126"/>
      <c r="HJW29" s="126"/>
      <c r="HJX29" s="126"/>
      <c r="HJY29" s="126"/>
      <c r="HJZ29" s="126"/>
      <c r="HKA29" s="126"/>
      <c r="HKB29" s="126"/>
      <c r="HKC29" s="126"/>
      <c r="HKD29" s="126"/>
      <c r="HKE29" s="126"/>
      <c r="HKF29" s="126"/>
      <c r="HKG29" s="126"/>
      <c r="HKH29" s="126"/>
      <c r="HKI29" s="126"/>
      <c r="HKJ29" s="126"/>
      <c r="HKK29" s="126"/>
      <c r="HKL29" s="126"/>
      <c r="HKM29" s="126"/>
      <c r="HKN29" s="126"/>
      <c r="HKO29" s="126"/>
      <c r="HKP29" s="126"/>
      <c r="HKQ29" s="126"/>
      <c r="HKR29" s="126"/>
      <c r="HKS29" s="126"/>
      <c r="HKT29" s="126"/>
      <c r="HKU29" s="126"/>
      <c r="HKV29" s="126"/>
      <c r="HKW29" s="126"/>
      <c r="HKX29" s="126"/>
      <c r="HKY29" s="126"/>
      <c r="HKZ29" s="126"/>
      <c r="HLA29" s="126"/>
      <c r="HLB29" s="126"/>
      <c r="HLC29" s="126"/>
      <c r="HLD29" s="126"/>
      <c r="HLE29" s="126"/>
      <c r="HLF29" s="126"/>
      <c r="HLG29" s="126"/>
      <c r="HLH29" s="126"/>
      <c r="HLI29" s="126"/>
      <c r="HLJ29" s="126"/>
      <c r="HLK29" s="126"/>
      <c r="HLL29" s="126"/>
      <c r="HLM29" s="126"/>
      <c r="HLN29" s="126"/>
      <c r="HLO29" s="126"/>
      <c r="HLP29" s="126"/>
      <c r="HLQ29" s="126"/>
      <c r="HLR29" s="126"/>
      <c r="HLS29" s="126"/>
      <c r="HLT29" s="126"/>
      <c r="HLU29" s="126"/>
      <c r="HLV29" s="126"/>
      <c r="HLW29" s="126"/>
      <c r="HLX29" s="126"/>
      <c r="HLY29" s="126"/>
      <c r="HLZ29" s="126"/>
      <c r="HMA29" s="126"/>
      <c r="HMB29" s="126"/>
      <c r="HMC29" s="126"/>
      <c r="HMD29" s="126"/>
      <c r="HME29" s="126"/>
      <c r="HMF29" s="126"/>
      <c r="HMG29" s="126"/>
      <c r="HMH29" s="126"/>
      <c r="HMI29" s="126"/>
      <c r="HMJ29" s="126"/>
      <c r="HMK29" s="126"/>
      <c r="HML29" s="126"/>
      <c r="HMM29" s="126"/>
      <c r="HMN29" s="126"/>
      <c r="HMO29" s="126"/>
      <c r="HMP29" s="126"/>
      <c r="HMQ29" s="126"/>
      <c r="HMR29" s="126"/>
      <c r="HMS29" s="126"/>
      <c r="HMT29" s="126"/>
      <c r="HMU29" s="126"/>
      <c r="HMV29" s="126"/>
      <c r="HMW29" s="126"/>
      <c r="HMX29" s="126"/>
      <c r="HMY29" s="126"/>
      <c r="HMZ29" s="126"/>
      <c r="HNA29" s="126"/>
      <c r="HNB29" s="126"/>
      <c r="HNC29" s="126"/>
      <c r="HND29" s="126"/>
      <c r="HNE29" s="126"/>
      <c r="HNF29" s="126"/>
      <c r="HNG29" s="126"/>
      <c r="HNH29" s="126"/>
      <c r="HNI29" s="126"/>
      <c r="HNJ29" s="126"/>
      <c r="HNK29" s="126"/>
      <c r="HNL29" s="126"/>
      <c r="HNM29" s="126"/>
      <c r="HNN29" s="126"/>
      <c r="HNO29" s="126"/>
      <c r="HNP29" s="126"/>
      <c r="HNQ29" s="126"/>
      <c r="HNR29" s="126"/>
      <c r="HNS29" s="126"/>
      <c r="HNT29" s="126"/>
      <c r="HNU29" s="126"/>
      <c r="HNV29" s="126"/>
      <c r="HNW29" s="126"/>
      <c r="HNX29" s="126"/>
      <c r="HNY29" s="126"/>
      <c r="HNZ29" s="126"/>
      <c r="HOA29" s="126"/>
      <c r="HOB29" s="126"/>
      <c r="HOC29" s="126"/>
      <c r="HOD29" s="126"/>
      <c r="HOE29" s="126"/>
      <c r="HOF29" s="126"/>
      <c r="HOG29" s="126"/>
      <c r="HOH29" s="126"/>
      <c r="HOI29" s="126"/>
      <c r="HOJ29" s="126"/>
      <c r="HOK29" s="126"/>
      <c r="HOL29" s="126"/>
      <c r="HOM29" s="126"/>
      <c r="HON29" s="126"/>
      <c r="HOO29" s="126"/>
      <c r="HOP29" s="126"/>
      <c r="HOQ29" s="126"/>
      <c r="HOR29" s="126"/>
      <c r="HOS29" s="126"/>
      <c r="HOT29" s="126"/>
      <c r="HOU29" s="126"/>
      <c r="HOV29" s="126"/>
      <c r="HOW29" s="126"/>
      <c r="HOX29" s="126"/>
      <c r="HOY29" s="126"/>
      <c r="HOZ29" s="126"/>
      <c r="HPA29" s="126"/>
      <c r="HPB29" s="126"/>
      <c r="HPC29" s="126"/>
      <c r="HPD29" s="126"/>
      <c r="HPE29" s="126"/>
      <c r="HPF29" s="126"/>
      <c r="HPG29" s="126"/>
      <c r="HPH29" s="126"/>
      <c r="HPI29" s="126"/>
      <c r="HPJ29" s="126"/>
      <c r="HPK29" s="126"/>
      <c r="HPL29" s="126"/>
      <c r="HPM29" s="126"/>
      <c r="HPN29" s="126"/>
      <c r="HPO29" s="126"/>
      <c r="HPP29" s="126"/>
      <c r="HPQ29" s="126"/>
      <c r="HPR29" s="126"/>
      <c r="HPS29" s="126"/>
      <c r="HPT29" s="126"/>
      <c r="HPU29" s="126"/>
      <c r="HPV29" s="126"/>
      <c r="HPW29" s="126"/>
      <c r="HPX29" s="126"/>
      <c r="HPY29" s="126"/>
      <c r="HPZ29" s="126"/>
      <c r="HQA29" s="126"/>
      <c r="HQB29" s="126"/>
      <c r="HQC29" s="126"/>
      <c r="HQD29" s="126"/>
      <c r="HQE29" s="126"/>
      <c r="HQF29" s="126"/>
      <c r="HQG29" s="126"/>
      <c r="HQH29" s="126"/>
      <c r="HQI29" s="126"/>
      <c r="HQJ29" s="126"/>
      <c r="HQK29" s="126"/>
      <c r="HQL29" s="126"/>
      <c r="HQM29" s="126"/>
      <c r="HQN29" s="126"/>
      <c r="HQO29" s="126"/>
      <c r="HQP29" s="126"/>
      <c r="HQQ29" s="126"/>
      <c r="HQR29" s="126"/>
      <c r="HQS29" s="126"/>
      <c r="HQT29" s="126"/>
      <c r="HQU29" s="126"/>
      <c r="HQV29" s="126"/>
      <c r="HQW29" s="126"/>
      <c r="HQX29" s="126"/>
      <c r="HQY29" s="126"/>
      <c r="HQZ29" s="126"/>
      <c r="HRA29" s="126"/>
      <c r="HRB29" s="126"/>
      <c r="HRC29" s="126"/>
      <c r="HRD29" s="126"/>
      <c r="HRE29" s="126"/>
      <c r="HRF29" s="126"/>
      <c r="HRG29" s="126"/>
      <c r="HRH29" s="126"/>
      <c r="HRI29" s="126"/>
      <c r="HRJ29" s="126"/>
      <c r="HRK29" s="126"/>
      <c r="HRL29" s="126"/>
      <c r="HRM29" s="126"/>
      <c r="HRN29" s="126"/>
      <c r="HRO29" s="126"/>
      <c r="HRP29" s="126"/>
      <c r="HRQ29" s="126"/>
      <c r="HRR29" s="126"/>
      <c r="HRS29" s="126"/>
      <c r="HRT29" s="126"/>
      <c r="HRU29" s="126"/>
      <c r="HRV29" s="126"/>
      <c r="HRW29" s="126"/>
      <c r="HRX29" s="126"/>
      <c r="HRY29" s="126"/>
      <c r="HRZ29" s="126"/>
      <c r="HSA29" s="126"/>
      <c r="HSB29" s="126"/>
      <c r="HSC29" s="126"/>
      <c r="HSD29" s="126"/>
      <c r="HSE29" s="126"/>
      <c r="HSF29" s="126"/>
      <c r="HSG29" s="126"/>
      <c r="HSH29" s="126"/>
      <c r="HSI29" s="126"/>
      <c r="HSJ29" s="126"/>
      <c r="HSK29" s="126"/>
      <c r="HSL29" s="126"/>
      <c r="HSM29" s="126"/>
      <c r="HSN29" s="126"/>
      <c r="HSO29" s="126"/>
      <c r="HSP29" s="126"/>
      <c r="HSQ29" s="126"/>
      <c r="HSR29" s="126"/>
      <c r="HSS29" s="126"/>
      <c r="HST29" s="126"/>
      <c r="HSU29" s="126"/>
      <c r="HSV29" s="126"/>
      <c r="HSW29" s="126"/>
      <c r="HSX29" s="126"/>
      <c r="HSY29" s="126"/>
      <c r="HSZ29" s="126"/>
      <c r="HTA29" s="126"/>
      <c r="HTB29" s="126"/>
      <c r="HTC29" s="126"/>
      <c r="HTD29" s="126"/>
      <c r="HTE29" s="126"/>
      <c r="HTF29" s="126"/>
      <c r="HTG29" s="126"/>
      <c r="HTH29" s="126"/>
      <c r="HTI29" s="126"/>
      <c r="HTJ29" s="126"/>
      <c r="HTK29" s="126"/>
      <c r="HTL29" s="126"/>
      <c r="HTM29" s="126"/>
      <c r="HTN29" s="126"/>
      <c r="HTO29" s="126"/>
      <c r="HTP29" s="126"/>
      <c r="HTQ29" s="126"/>
      <c r="HTR29" s="126"/>
      <c r="HTS29" s="126"/>
      <c r="HTT29" s="126"/>
      <c r="HTU29" s="126"/>
      <c r="HTV29" s="126"/>
      <c r="HTW29" s="126"/>
      <c r="HTX29" s="126"/>
      <c r="HTY29" s="126"/>
      <c r="HTZ29" s="126"/>
      <c r="HUA29" s="126"/>
      <c r="HUB29" s="126"/>
      <c r="HUC29" s="126"/>
      <c r="HUD29" s="126"/>
      <c r="HUE29" s="126"/>
      <c r="HUF29" s="126"/>
      <c r="HUG29" s="126"/>
      <c r="HUH29" s="126"/>
      <c r="HUI29" s="126"/>
      <c r="HUJ29" s="126"/>
      <c r="HUK29" s="126"/>
      <c r="HUL29" s="126"/>
      <c r="HUM29" s="126"/>
      <c r="HUN29" s="126"/>
      <c r="HUO29" s="126"/>
      <c r="HUP29" s="126"/>
      <c r="HUQ29" s="126"/>
      <c r="HUR29" s="126"/>
      <c r="HUS29" s="126"/>
      <c r="HUT29" s="126"/>
      <c r="HUU29" s="126"/>
      <c r="HUV29" s="126"/>
      <c r="HUW29" s="126"/>
      <c r="HUX29" s="126"/>
      <c r="HUY29" s="126"/>
      <c r="HUZ29" s="126"/>
      <c r="HVA29" s="126"/>
      <c r="HVB29" s="126"/>
      <c r="HVC29" s="126"/>
      <c r="HVD29" s="126"/>
      <c r="HVE29" s="126"/>
      <c r="HVF29" s="126"/>
      <c r="HVG29" s="126"/>
      <c r="HVH29" s="126"/>
      <c r="HVI29" s="126"/>
      <c r="HVJ29" s="126"/>
      <c r="HVK29" s="126"/>
      <c r="HVL29" s="126"/>
      <c r="HVM29" s="126"/>
      <c r="HVN29" s="126"/>
      <c r="HVO29" s="126"/>
      <c r="HVP29" s="126"/>
      <c r="HVQ29" s="126"/>
      <c r="HVR29" s="126"/>
      <c r="HVS29" s="126"/>
      <c r="HVT29" s="126"/>
      <c r="HVU29" s="126"/>
      <c r="HVV29" s="126"/>
      <c r="HVW29" s="126"/>
      <c r="HVX29" s="126"/>
      <c r="HVY29" s="126"/>
      <c r="HVZ29" s="126"/>
      <c r="HWA29" s="126"/>
      <c r="HWB29" s="126"/>
      <c r="HWC29" s="126"/>
      <c r="HWD29" s="126"/>
      <c r="HWE29" s="126"/>
      <c r="HWF29" s="126"/>
      <c r="HWG29" s="126"/>
      <c r="HWH29" s="126"/>
      <c r="HWI29" s="126"/>
      <c r="HWJ29" s="126"/>
      <c r="HWK29" s="126"/>
      <c r="HWL29" s="126"/>
      <c r="HWM29" s="126"/>
      <c r="HWN29" s="126"/>
      <c r="HWO29" s="126"/>
      <c r="HWP29" s="126"/>
      <c r="HWQ29" s="126"/>
      <c r="HWR29" s="126"/>
      <c r="HWS29" s="126"/>
      <c r="HWT29" s="126"/>
      <c r="HWU29" s="126"/>
      <c r="HWV29" s="126"/>
      <c r="HWW29" s="126"/>
      <c r="HWX29" s="126"/>
      <c r="HWY29" s="126"/>
      <c r="HWZ29" s="126"/>
      <c r="HXA29" s="126"/>
      <c r="HXB29" s="126"/>
      <c r="HXC29" s="126"/>
      <c r="HXD29" s="126"/>
      <c r="HXE29" s="126"/>
      <c r="HXF29" s="126"/>
      <c r="HXG29" s="126"/>
      <c r="HXH29" s="126"/>
      <c r="HXI29" s="126"/>
      <c r="HXJ29" s="126"/>
      <c r="HXK29" s="126"/>
      <c r="HXL29" s="126"/>
      <c r="HXM29" s="126"/>
      <c r="HXN29" s="126"/>
      <c r="HXO29" s="126"/>
      <c r="HXP29" s="126"/>
      <c r="HXQ29" s="126"/>
      <c r="HXR29" s="126"/>
      <c r="HXS29" s="126"/>
      <c r="HXT29" s="126"/>
      <c r="HXU29" s="126"/>
      <c r="HXV29" s="126"/>
      <c r="HXW29" s="126"/>
      <c r="HXX29" s="126"/>
      <c r="HXY29" s="126"/>
      <c r="HXZ29" s="126"/>
      <c r="HYA29" s="126"/>
      <c r="HYB29" s="126"/>
      <c r="HYC29" s="126"/>
      <c r="HYD29" s="126"/>
      <c r="HYE29" s="126"/>
      <c r="HYF29" s="126"/>
      <c r="HYG29" s="126"/>
      <c r="HYH29" s="126"/>
      <c r="HYI29" s="126"/>
      <c r="HYJ29" s="126"/>
      <c r="HYK29" s="126"/>
      <c r="HYL29" s="126"/>
      <c r="HYM29" s="126"/>
      <c r="HYN29" s="126"/>
      <c r="HYO29" s="126"/>
      <c r="HYP29" s="126"/>
      <c r="HYQ29" s="126"/>
      <c r="HYR29" s="126"/>
      <c r="HYS29" s="126"/>
      <c r="HYT29" s="126"/>
      <c r="HYU29" s="126"/>
      <c r="HYV29" s="126"/>
      <c r="HYW29" s="126"/>
      <c r="HYX29" s="126"/>
      <c r="HYY29" s="126"/>
      <c r="HYZ29" s="126"/>
      <c r="HZA29" s="126"/>
      <c r="HZB29" s="126"/>
      <c r="HZC29" s="126"/>
      <c r="HZD29" s="126"/>
      <c r="HZE29" s="126"/>
      <c r="HZF29" s="126"/>
      <c r="HZG29" s="126"/>
      <c r="HZH29" s="126"/>
      <c r="HZI29" s="126"/>
      <c r="HZJ29" s="126"/>
      <c r="HZK29" s="126"/>
      <c r="HZL29" s="126"/>
      <c r="HZM29" s="126"/>
      <c r="HZN29" s="126"/>
      <c r="HZO29" s="126"/>
      <c r="HZP29" s="126"/>
      <c r="HZQ29" s="126"/>
      <c r="HZR29" s="126"/>
      <c r="HZS29" s="126"/>
      <c r="HZT29" s="126"/>
      <c r="HZU29" s="126"/>
      <c r="HZV29" s="126"/>
      <c r="HZW29" s="126"/>
      <c r="HZX29" s="126"/>
      <c r="HZY29" s="126"/>
      <c r="HZZ29" s="126"/>
      <c r="IAA29" s="126"/>
      <c r="IAB29" s="126"/>
      <c r="IAC29" s="126"/>
      <c r="IAD29" s="126"/>
      <c r="IAE29" s="126"/>
      <c r="IAF29" s="126"/>
      <c r="IAG29" s="126"/>
      <c r="IAH29" s="126"/>
      <c r="IAI29" s="126"/>
      <c r="IAJ29" s="126"/>
      <c r="IAK29" s="126"/>
      <c r="IAL29" s="126"/>
      <c r="IAM29" s="126"/>
      <c r="IAN29" s="126"/>
      <c r="IAO29" s="126"/>
      <c r="IAP29" s="126"/>
      <c r="IAQ29" s="126"/>
      <c r="IAR29" s="126"/>
      <c r="IAS29" s="126"/>
      <c r="IAT29" s="126"/>
      <c r="IAU29" s="126"/>
      <c r="IAV29" s="126"/>
      <c r="IAW29" s="126"/>
      <c r="IAX29" s="126"/>
      <c r="IAY29" s="126"/>
      <c r="IAZ29" s="126"/>
      <c r="IBA29" s="126"/>
      <c r="IBB29" s="126"/>
      <c r="IBC29" s="126"/>
      <c r="IBD29" s="126"/>
      <c r="IBE29" s="126"/>
      <c r="IBF29" s="126"/>
      <c r="IBG29" s="126"/>
      <c r="IBH29" s="126"/>
      <c r="IBI29" s="126"/>
      <c r="IBJ29" s="126"/>
      <c r="IBK29" s="126"/>
      <c r="IBL29" s="126"/>
      <c r="IBM29" s="126"/>
      <c r="IBN29" s="126"/>
      <c r="IBO29" s="126"/>
      <c r="IBP29" s="126"/>
      <c r="IBQ29" s="126"/>
      <c r="IBR29" s="126"/>
      <c r="IBS29" s="126"/>
      <c r="IBT29" s="126"/>
      <c r="IBU29" s="126"/>
      <c r="IBV29" s="126"/>
      <c r="IBW29" s="126"/>
      <c r="IBX29" s="126"/>
      <c r="IBY29" s="126"/>
      <c r="IBZ29" s="126"/>
      <c r="ICA29" s="126"/>
      <c r="ICB29" s="126"/>
      <c r="ICC29" s="126"/>
      <c r="ICD29" s="126"/>
      <c r="ICE29" s="126"/>
      <c r="ICF29" s="126"/>
      <c r="ICG29" s="126"/>
      <c r="ICH29" s="126"/>
      <c r="ICI29" s="126"/>
      <c r="ICJ29" s="126"/>
      <c r="ICK29" s="126"/>
      <c r="ICL29" s="126"/>
      <c r="ICM29" s="126"/>
      <c r="ICN29" s="126"/>
      <c r="ICO29" s="126"/>
      <c r="ICP29" s="126"/>
      <c r="ICQ29" s="126"/>
      <c r="ICR29" s="126"/>
      <c r="ICS29" s="126"/>
      <c r="ICT29" s="126"/>
      <c r="ICU29" s="126"/>
      <c r="ICV29" s="126"/>
      <c r="ICW29" s="126"/>
      <c r="ICX29" s="126"/>
      <c r="ICY29" s="126"/>
      <c r="ICZ29" s="126"/>
      <c r="IDA29" s="126"/>
      <c r="IDB29" s="126"/>
      <c r="IDC29" s="126"/>
      <c r="IDD29" s="126"/>
      <c r="IDE29" s="126"/>
      <c r="IDF29" s="126"/>
      <c r="IDG29" s="126"/>
      <c r="IDH29" s="126"/>
      <c r="IDI29" s="126"/>
      <c r="IDJ29" s="126"/>
      <c r="IDK29" s="126"/>
      <c r="IDL29" s="126"/>
      <c r="IDM29" s="126"/>
      <c r="IDN29" s="126"/>
      <c r="IDO29" s="126"/>
      <c r="IDP29" s="126"/>
      <c r="IDQ29" s="126"/>
      <c r="IDR29" s="126"/>
      <c r="IDS29" s="126"/>
      <c r="IDT29" s="126"/>
      <c r="IDU29" s="126"/>
      <c r="IDV29" s="126"/>
      <c r="IDW29" s="126"/>
      <c r="IDX29" s="126"/>
      <c r="IDY29" s="126"/>
      <c r="IDZ29" s="126"/>
      <c r="IEA29" s="126"/>
      <c r="IEB29" s="126"/>
      <c r="IEC29" s="126"/>
      <c r="IED29" s="126"/>
      <c r="IEE29" s="126"/>
      <c r="IEF29" s="126"/>
      <c r="IEG29" s="126"/>
      <c r="IEH29" s="126"/>
      <c r="IEI29" s="126"/>
      <c r="IEJ29" s="126"/>
      <c r="IEK29" s="126"/>
      <c r="IEL29" s="126"/>
      <c r="IEM29" s="126"/>
      <c r="IEN29" s="126"/>
      <c r="IEO29" s="126"/>
      <c r="IEP29" s="126"/>
      <c r="IEQ29" s="126"/>
      <c r="IER29" s="126"/>
      <c r="IES29" s="126"/>
      <c r="IET29" s="126"/>
      <c r="IEU29" s="126"/>
      <c r="IEV29" s="126"/>
      <c r="IEW29" s="126"/>
      <c r="IEX29" s="126"/>
      <c r="IEY29" s="126"/>
      <c r="IEZ29" s="126"/>
      <c r="IFA29" s="126"/>
      <c r="IFB29" s="126"/>
      <c r="IFC29" s="126"/>
      <c r="IFD29" s="126"/>
      <c r="IFE29" s="126"/>
      <c r="IFF29" s="126"/>
      <c r="IFG29" s="126"/>
      <c r="IFH29" s="126"/>
      <c r="IFI29" s="126"/>
      <c r="IFJ29" s="126"/>
      <c r="IFK29" s="126"/>
      <c r="IFL29" s="126"/>
      <c r="IFM29" s="126"/>
      <c r="IFN29" s="126"/>
      <c r="IFO29" s="126"/>
      <c r="IFP29" s="126"/>
      <c r="IFQ29" s="126"/>
      <c r="IFR29" s="126"/>
      <c r="IFS29" s="126"/>
      <c r="IFT29" s="126"/>
      <c r="IFU29" s="126"/>
      <c r="IFV29" s="126"/>
      <c r="IFW29" s="126"/>
      <c r="IFX29" s="126"/>
      <c r="IFY29" s="126"/>
      <c r="IFZ29" s="126"/>
      <c r="IGA29" s="126"/>
      <c r="IGB29" s="126"/>
      <c r="IGC29" s="126"/>
      <c r="IGD29" s="126"/>
      <c r="IGE29" s="126"/>
      <c r="IGF29" s="126"/>
      <c r="IGG29" s="126"/>
      <c r="IGH29" s="126"/>
      <c r="IGI29" s="126"/>
      <c r="IGJ29" s="126"/>
      <c r="IGK29" s="126"/>
      <c r="IGL29" s="126"/>
      <c r="IGM29" s="126"/>
      <c r="IGN29" s="126"/>
      <c r="IGO29" s="126"/>
      <c r="IGP29" s="126"/>
      <c r="IGQ29" s="126"/>
      <c r="IGR29" s="126"/>
      <c r="IGS29" s="126"/>
      <c r="IGT29" s="126"/>
      <c r="IGU29" s="126"/>
      <c r="IGV29" s="126"/>
      <c r="IGW29" s="126"/>
      <c r="IGX29" s="126"/>
      <c r="IGY29" s="126"/>
      <c r="IGZ29" s="126"/>
      <c r="IHA29" s="126"/>
      <c r="IHB29" s="126"/>
      <c r="IHC29" s="126"/>
      <c r="IHD29" s="126"/>
      <c r="IHE29" s="126"/>
      <c r="IHF29" s="126"/>
      <c r="IHG29" s="126"/>
      <c r="IHH29" s="126"/>
      <c r="IHI29" s="126"/>
      <c r="IHJ29" s="126"/>
      <c r="IHK29" s="126"/>
      <c r="IHL29" s="126"/>
      <c r="IHM29" s="126"/>
      <c r="IHN29" s="126"/>
      <c r="IHO29" s="126"/>
      <c r="IHP29" s="126"/>
      <c r="IHQ29" s="126"/>
      <c r="IHR29" s="126"/>
      <c r="IHS29" s="126"/>
      <c r="IHT29" s="126"/>
      <c r="IHU29" s="126"/>
      <c r="IHV29" s="126"/>
      <c r="IHW29" s="126"/>
      <c r="IHX29" s="126"/>
      <c r="IHY29" s="126"/>
      <c r="IHZ29" s="126"/>
      <c r="IIA29" s="126"/>
      <c r="IIB29" s="126"/>
      <c r="IIC29" s="126"/>
      <c r="IID29" s="126"/>
      <c r="IIE29" s="126"/>
      <c r="IIF29" s="126"/>
      <c r="IIG29" s="126"/>
      <c r="IIH29" s="126"/>
      <c r="III29" s="126"/>
      <c r="IIJ29" s="126"/>
      <c r="IIK29" s="126"/>
      <c r="IIL29" s="126"/>
      <c r="IIM29" s="126"/>
      <c r="IIN29" s="126"/>
      <c r="IIO29" s="126"/>
      <c r="IIP29" s="126"/>
      <c r="IIQ29" s="126"/>
      <c r="IIR29" s="126"/>
      <c r="IIS29" s="126"/>
      <c r="IIT29" s="126"/>
      <c r="IIU29" s="126"/>
      <c r="IIV29" s="126"/>
      <c r="IIW29" s="126"/>
      <c r="IIX29" s="126"/>
      <c r="IIY29" s="126"/>
      <c r="IIZ29" s="126"/>
      <c r="IJA29" s="126"/>
      <c r="IJB29" s="126"/>
      <c r="IJC29" s="126"/>
      <c r="IJD29" s="126"/>
      <c r="IJE29" s="126"/>
      <c r="IJF29" s="126"/>
      <c r="IJG29" s="126"/>
      <c r="IJH29" s="126"/>
      <c r="IJI29" s="126"/>
      <c r="IJJ29" s="126"/>
      <c r="IJK29" s="126"/>
      <c r="IJL29" s="126"/>
      <c r="IJM29" s="126"/>
      <c r="IJN29" s="126"/>
      <c r="IJO29" s="126"/>
      <c r="IJP29" s="126"/>
      <c r="IJQ29" s="126"/>
      <c r="IJR29" s="126"/>
      <c r="IJS29" s="126"/>
      <c r="IJT29" s="126"/>
      <c r="IJU29" s="126"/>
      <c r="IJV29" s="126"/>
      <c r="IJW29" s="126"/>
      <c r="IJX29" s="126"/>
      <c r="IJY29" s="126"/>
      <c r="IJZ29" s="126"/>
      <c r="IKA29" s="126"/>
      <c r="IKB29" s="126"/>
      <c r="IKC29" s="126"/>
      <c r="IKD29" s="126"/>
      <c r="IKE29" s="126"/>
      <c r="IKF29" s="126"/>
      <c r="IKG29" s="126"/>
      <c r="IKH29" s="126"/>
      <c r="IKI29" s="126"/>
      <c r="IKJ29" s="126"/>
      <c r="IKK29" s="126"/>
      <c r="IKL29" s="126"/>
      <c r="IKM29" s="126"/>
      <c r="IKN29" s="126"/>
      <c r="IKO29" s="126"/>
      <c r="IKP29" s="126"/>
      <c r="IKQ29" s="126"/>
      <c r="IKR29" s="126"/>
      <c r="IKS29" s="126"/>
      <c r="IKT29" s="126"/>
      <c r="IKU29" s="126"/>
      <c r="IKV29" s="126"/>
      <c r="IKW29" s="126"/>
      <c r="IKX29" s="126"/>
      <c r="IKY29" s="126"/>
      <c r="IKZ29" s="126"/>
      <c r="ILA29" s="126"/>
      <c r="ILB29" s="126"/>
      <c r="ILC29" s="126"/>
      <c r="ILD29" s="126"/>
      <c r="ILE29" s="126"/>
      <c r="ILF29" s="126"/>
      <c r="ILG29" s="126"/>
      <c r="ILH29" s="126"/>
      <c r="ILI29" s="126"/>
      <c r="ILJ29" s="126"/>
      <c r="ILK29" s="126"/>
      <c r="ILL29" s="126"/>
      <c r="ILM29" s="126"/>
      <c r="ILN29" s="126"/>
      <c r="ILO29" s="126"/>
      <c r="ILP29" s="126"/>
      <c r="ILQ29" s="126"/>
      <c r="ILR29" s="126"/>
      <c r="ILS29" s="126"/>
      <c r="ILT29" s="126"/>
      <c r="ILU29" s="126"/>
      <c r="ILV29" s="126"/>
      <c r="ILW29" s="126"/>
      <c r="ILX29" s="126"/>
      <c r="ILY29" s="126"/>
      <c r="ILZ29" s="126"/>
      <c r="IMA29" s="126"/>
      <c r="IMB29" s="126"/>
      <c r="IMC29" s="126"/>
      <c r="IMD29" s="126"/>
      <c r="IME29" s="126"/>
      <c r="IMF29" s="126"/>
      <c r="IMG29" s="126"/>
      <c r="IMH29" s="126"/>
      <c r="IMI29" s="126"/>
      <c r="IMJ29" s="126"/>
      <c r="IMK29" s="126"/>
      <c r="IML29" s="126"/>
      <c r="IMM29" s="126"/>
      <c r="IMN29" s="126"/>
      <c r="IMO29" s="126"/>
      <c r="IMP29" s="126"/>
      <c r="IMQ29" s="126"/>
      <c r="IMR29" s="126"/>
      <c r="IMS29" s="126"/>
      <c r="IMT29" s="126"/>
      <c r="IMU29" s="126"/>
      <c r="IMV29" s="126"/>
      <c r="IMW29" s="126"/>
      <c r="IMX29" s="126"/>
      <c r="IMY29" s="126"/>
      <c r="IMZ29" s="126"/>
      <c r="INA29" s="126"/>
      <c r="INB29" s="126"/>
      <c r="INC29" s="126"/>
      <c r="IND29" s="126"/>
      <c r="INE29" s="126"/>
      <c r="INF29" s="126"/>
      <c r="ING29" s="126"/>
      <c r="INH29" s="126"/>
      <c r="INI29" s="126"/>
      <c r="INJ29" s="126"/>
      <c r="INK29" s="126"/>
      <c r="INL29" s="126"/>
      <c r="INM29" s="126"/>
      <c r="INN29" s="126"/>
      <c r="INO29" s="126"/>
      <c r="INP29" s="126"/>
      <c r="INQ29" s="126"/>
      <c r="INR29" s="126"/>
      <c r="INS29" s="126"/>
      <c r="INT29" s="126"/>
      <c r="INU29" s="126"/>
      <c r="INV29" s="126"/>
      <c r="INW29" s="126"/>
      <c r="INX29" s="126"/>
      <c r="INY29" s="126"/>
      <c r="INZ29" s="126"/>
      <c r="IOA29" s="126"/>
      <c r="IOB29" s="126"/>
      <c r="IOC29" s="126"/>
      <c r="IOD29" s="126"/>
      <c r="IOE29" s="126"/>
      <c r="IOF29" s="126"/>
      <c r="IOG29" s="126"/>
      <c r="IOH29" s="126"/>
      <c r="IOI29" s="126"/>
      <c r="IOJ29" s="126"/>
      <c r="IOK29" s="126"/>
      <c r="IOL29" s="126"/>
      <c r="IOM29" s="126"/>
      <c r="ION29" s="126"/>
      <c r="IOO29" s="126"/>
      <c r="IOP29" s="126"/>
      <c r="IOQ29" s="126"/>
      <c r="IOR29" s="126"/>
      <c r="IOS29" s="126"/>
      <c r="IOT29" s="126"/>
      <c r="IOU29" s="126"/>
      <c r="IOV29" s="126"/>
      <c r="IOW29" s="126"/>
      <c r="IOX29" s="126"/>
      <c r="IOY29" s="126"/>
      <c r="IOZ29" s="126"/>
      <c r="IPA29" s="126"/>
      <c r="IPB29" s="126"/>
      <c r="IPC29" s="126"/>
      <c r="IPD29" s="126"/>
      <c r="IPE29" s="126"/>
      <c r="IPF29" s="126"/>
      <c r="IPG29" s="126"/>
      <c r="IPH29" s="126"/>
      <c r="IPI29" s="126"/>
      <c r="IPJ29" s="126"/>
      <c r="IPK29" s="126"/>
      <c r="IPL29" s="126"/>
      <c r="IPM29" s="126"/>
      <c r="IPN29" s="126"/>
      <c r="IPO29" s="126"/>
      <c r="IPP29" s="126"/>
      <c r="IPQ29" s="126"/>
      <c r="IPR29" s="126"/>
      <c r="IPS29" s="126"/>
      <c r="IPT29" s="126"/>
      <c r="IPU29" s="126"/>
      <c r="IPV29" s="126"/>
      <c r="IPW29" s="126"/>
      <c r="IPX29" s="126"/>
      <c r="IPY29" s="126"/>
      <c r="IPZ29" s="126"/>
      <c r="IQA29" s="126"/>
      <c r="IQB29" s="126"/>
      <c r="IQC29" s="126"/>
      <c r="IQD29" s="126"/>
      <c r="IQE29" s="126"/>
      <c r="IQF29" s="126"/>
      <c r="IQG29" s="126"/>
      <c r="IQH29" s="126"/>
      <c r="IQI29" s="126"/>
      <c r="IQJ29" s="126"/>
      <c r="IQK29" s="126"/>
      <c r="IQL29" s="126"/>
      <c r="IQM29" s="126"/>
      <c r="IQN29" s="126"/>
      <c r="IQO29" s="126"/>
      <c r="IQP29" s="126"/>
      <c r="IQQ29" s="126"/>
      <c r="IQR29" s="126"/>
      <c r="IQS29" s="126"/>
      <c r="IQT29" s="126"/>
      <c r="IQU29" s="126"/>
      <c r="IQV29" s="126"/>
      <c r="IQW29" s="126"/>
      <c r="IQX29" s="126"/>
      <c r="IQY29" s="126"/>
      <c r="IQZ29" s="126"/>
      <c r="IRA29" s="126"/>
      <c r="IRB29" s="126"/>
      <c r="IRC29" s="126"/>
      <c r="IRD29" s="126"/>
      <c r="IRE29" s="126"/>
      <c r="IRF29" s="126"/>
      <c r="IRG29" s="126"/>
      <c r="IRH29" s="126"/>
      <c r="IRI29" s="126"/>
      <c r="IRJ29" s="126"/>
      <c r="IRK29" s="126"/>
      <c r="IRL29" s="126"/>
      <c r="IRM29" s="126"/>
      <c r="IRN29" s="126"/>
      <c r="IRO29" s="126"/>
      <c r="IRP29" s="126"/>
      <c r="IRQ29" s="126"/>
      <c r="IRR29" s="126"/>
      <c r="IRS29" s="126"/>
      <c r="IRT29" s="126"/>
      <c r="IRU29" s="126"/>
      <c r="IRV29" s="126"/>
      <c r="IRW29" s="126"/>
      <c r="IRX29" s="126"/>
      <c r="IRY29" s="126"/>
      <c r="IRZ29" s="126"/>
      <c r="ISA29" s="126"/>
      <c r="ISB29" s="126"/>
      <c r="ISC29" s="126"/>
      <c r="ISD29" s="126"/>
      <c r="ISE29" s="126"/>
      <c r="ISF29" s="126"/>
      <c r="ISG29" s="126"/>
      <c r="ISH29" s="126"/>
      <c r="ISI29" s="126"/>
      <c r="ISJ29" s="126"/>
      <c r="ISK29" s="126"/>
      <c r="ISL29" s="126"/>
      <c r="ISM29" s="126"/>
      <c r="ISN29" s="126"/>
      <c r="ISO29" s="126"/>
      <c r="ISP29" s="126"/>
      <c r="ISQ29" s="126"/>
      <c r="ISR29" s="126"/>
      <c r="ISS29" s="126"/>
      <c r="IST29" s="126"/>
      <c r="ISU29" s="126"/>
      <c r="ISV29" s="126"/>
      <c r="ISW29" s="126"/>
      <c r="ISX29" s="126"/>
      <c r="ISY29" s="126"/>
      <c r="ISZ29" s="126"/>
      <c r="ITA29" s="126"/>
      <c r="ITB29" s="126"/>
      <c r="ITC29" s="126"/>
      <c r="ITD29" s="126"/>
      <c r="ITE29" s="126"/>
      <c r="ITF29" s="126"/>
      <c r="ITG29" s="126"/>
      <c r="ITH29" s="126"/>
      <c r="ITI29" s="126"/>
      <c r="ITJ29" s="126"/>
      <c r="ITK29" s="126"/>
      <c r="ITL29" s="126"/>
      <c r="ITM29" s="126"/>
      <c r="ITN29" s="126"/>
      <c r="ITO29" s="126"/>
      <c r="ITP29" s="126"/>
      <c r="ITQ29" s="126"/>
      <c r="ITR29" s="126"/>
      <c r="ITS29" s="126"/>
      <c r="ITT29" s="126"/>
      <c r="ITU29" s="126"/>
      <c r="ITV29" s="126"/>
      <c r="ITW29" s="126"/>
      <c r="ITX29" s="126"/>
      <c r="ITY29" s="126"/>
      <c r="ITZ29" s="126"/>
      <c r="IUA29" s="126"/>
      <c r="IUB29" s="126"/>
      <c r="IUC29" s="126"/>
      <c r="IUD29" s="126"/>
      <c r="IUE29" s="126"/>
      <c r="IUF29" s="126"/>
      <c r="IUG29" s="126"/>
      <c r="IUH29" s="126"/>
      <c r="IUI29" s="126"/>
      <c r="IUJ29" s="126"/>
      <c r="IUK29" s="126"/>
      <c r="IUL29" s="126"/>
      <c r="IUM29" s="126"/>
      <c r="IUN29" s="126"/>
      <c r="IUO29" s="126"/>
      <c r="IUP29" s="126"/>
      <c r="IUQ29" s="126"/>
      <c r="IUR29" s="126"/>
      <c r="IUS29" s="126"/>
      <c r="IUT29" s="126"/>
      <c r="IUU29" s="126"/>
      <c r="IUV29" s="126"/>
      <c r="IUW29" s="126"/>
      <c r="IUX29" s="126"/>
      <c r="IUY29" s="126"/>
      <c r="IUZ29" s="126"/>
      <c r="IVA29" s="126"/>
      <c r="IVB29" s="126"/>
      <c r="IVC29" s="126"/>
      <c r="IVD29" s="126"/>
      <c r="IVE29" s="126"/>
      <c r="IVF29" s="126"/>
      <c r="IVG29" s="126"/>
      <c r="IVH29" s="126"/>
      <c r="IVI29" s="126"/>
      <c r="IVJ29" s="126"/>
      <c r="IVK29" s="126"/>
      <c r="IVL29" s="126"/>
      <c r="IVM29" s="126"/>
      <c r="IVN29" s="126"/>
      <c r="IVO29" s="126"/>
      <c r="IVP29" s="126"/>
      <c r="IVQ29" s="126"/>
      <c r="IVR29" s="126"/>
      <c r="IVS29" s="126"/>
      <c r="IVT29" s="126"/>
      <c r="IVU29" s="126"/>
      <c r="IVV29" s="126"/>
      <c r="IVW29" s="126"/>
      <c r="IVX29" s="126"/>
      <c r="IVY29" s="126"/>
      <c r="IVZ29" s="126"/>
      <c r="IWA29" s="126"/>
      <c r="IWB29" s="126"/>
      <c r="IWC29" s="126"/>
      <c r="IWD29" s="126"/>
      <c r="IWE29" s="126"/>
      <c r="IWF29" s="126"/>
      <c r="IWG29" s="126"/>
      <c r="IWH29" s="126"/>
      <c r="IWI29" s="126"/>
      <c r="IWJ29" s="126"/>
      <c r="IWK29" s="126"/>
      <c r="IWL29" s="126"/>
      <c r="IWM29" s="126"/>
      <c r="IWN29" s="126"/>
      <c r="IWO29" s="126"/>
      <c r="IWP29" s="126"/>
      <c r="IWQ29" s="126"/>
      <c r="IWR29" s="126"/>
      <c r="IWS29" s="126"/>
      <c r="IWT29" s="126"/>
      <c r="IWU29" s="126"/>
      <c r="IWV29" s="126"/>
      <c r="IWW29" s="126"/>
      <c r="IWX29" s="126"/>
      <c r="IWY29" s="126"/>
      <c r="IWZ29" s="126"/>
      <c r="IXA29" s="126"/>
      <c r="IXB29" s="126"/>
      <c r="IXC29" s="126"/>
      <c r="IXD29" s="126"/>
      <c r="IXE29" s="126"/>
      <c r="IXF29" s="126"/>
      <c r="IXG29" s="126"/>
      <c r="IXH29" s="126"/>
      <c r="IXI29" s="126"/>
      <c r="IXJ29" s="126"/>
      <c r="IXK29" s="126"/>
      <c r="IXL29" s="126"/>
      <c r="IXM29" s="126"/>
      <c r="IXN29" s="126"/>
      <c r="IXO29" s="126"/>
      <c r="IXP29" s="126"/>
      <c r="IXQ29" s="126"/>
      <c r="IXR29" s="126"/>
      <c r="IXS29" s="126"/>
      <c r="IXT29" s="126"/>
      <c r="IXU29" s="126"/>
      <c r="IXV29" s="126"/>
      <c r="IXW29" s="126"/>
      <c r="IXX29" s="126"/>
      <c r="IXY29" s="126"/>
      <c r="IXZ29" s="126"/>
      <c r="IYA29" s="126"/>
      <c r="IYB29" s="126"/>
      <c r="IYC29" s="126"/>
      <c r="IYD29" s="126"/>
      <c r="IYE29" s="126"/>
      <c r="IYF29" s="126"/>
      <c r="IYG29" s="126"/>
      <c r="IYH29" s="126"/>
      <c r="IYI29" s="126"/>
      <c r="IYJ29" s="126"/>
      <c r="IYK29" s="126"/>
      <c r="IYL29" s="126"/>
      <c r="IYM29" s="126"/>
      <c r="IYN29" s="126"/>
      <c r="IYO29" s="126"/>
      <c r="IYP29" s="126"/>
      <c r="IYQ29" s="126"/>
      <c r="IYR29" s="126"/>
      <c r="IYS29" s="126"/>
      <c r="IYT29" s="126"/>
      <c r="IYU29" s="126"/>
      <c r="IYV29" s="126"/>
      <c r="IYW29" s="126"/>
      <c r="IYX29" s="126"/>
      <c r="IYY29" s="126"/>
      <c r="IYZ29" s="126"/>
      <c r="IZA29" s="126"/>
      <c r="IZB29" s="126"/>
      <c r="IZC29" s="126"/>
      <c r="IZD29" s="126"/>
      <c r="IZE29" s="126"/>
      <c r="IZF29" s="126"/>
      <c r="IZG29" s="126"/>
      <c r="IZH29" s="126"/>
      <c r="IZI29" s="126"/>
      <c r="IZJ29" s="126"/>
      <c r="IZK29" s="126"/>
      <c r="IZL29" s="126"/>
      <c r="IZM29" s="126"/>
      <c r="IZN29" s="126"/>
      <c r="IZO29" s="126"/>
      <c r="IZP29" s="126"/>
      <c r="IZQ29" s="126"/>
      <c r="IZR29" s="126"/>
      <c r="IZS29" s="126"/>
      <c r="IZT29" s="126"/>
      <c r="IZU29" s="126"/>
      <c r="IZV29" s="126"/>
      <c r="IZW29" s="126"/>
      <c r="IZX29" s="126"/>
      <c r="IZY29" s="126"/>
      <c r="IZZ29" s="126"/>
      <c r="JAA29" s="126"/>
      <c r="JAB29" s="126"/>
      <c r="JAC29" s="126"/>
      <c r="JAD29" s="126"/>
      <c r="JAE29" s="126"/>
      <c r="JAF29" s="126"/>
      <c r="JAG29" s="126"/>
      <c r="JAH29" s="126"/>
      <c r="JAI29" s="126"/>
      <c r="JAJ29" s="126"/>
      <c r="JAK29" s="126"/>
      <c r="JAL29" s="126"/>
      <c r="JAM29" s="126"/>
      <c r="JAN29" s="126"/>
      <c r="JAO29" s="126"/>
      <c r="JAP29" s="126"/>
      <c r="JAQ29" s="126"/>
      <c r="JAR29" s="126"/>
      <c r="JAS29" s="126"/>
      <c r="JAT29" s="126"/>
      <c r="JAU29" s="126"/>
      <c r="JAV29" s="126"/>
      <c r="JAW29" s="126"/>
      <c r="JAX29" s="126"/>
      <c r="JAY29" s="126"/>
      <c r="JAZ29" s="126"/>
      <c r="JBA29" s="126"/>
      <c r="JBB29" s="126"/>
      <c r="JBC29" s="126"/>
      <c r="JBD29" s="126"/>
      <c r="JBE29" s="126"/>
      <c r="JBF29" s="126"/>
      <c r="JBG29" s="126"/>
      <c r="JBH29" s="126"/>
      <c r="JBI29" s="126"/>
      <c r="JBJ29" s="126"/>
      <c r="JBK29" s="126"/>
      <c r="JBL29" s="126"/>
      <c r="JBM29" s="126"/>
      <c r="JBN29" s="126"/>
      <c r="JBO29" s="126"/>
      <c r="JBP29" s="126"/>
      <c r="JBQ29" s="126"/>
      <c r="JBR29" s="126"/>
      <c r="JBS29" s="126"/>
      <c r="JBT29" s="126"/>
      <c r="JBU29" s="126"/>
      <c r="JBV29" s="126"/>
      <c r="JBW29" s="126"/>
      <c r="JBX29" s="126"/>
      <c r="JBY29" s="126"/>
      <c r="JBZ29" s="126"/>
      <c r="JCA29" s="126"/>
      <c r="JCB29" s="126"/>
      <c r="JCC29" s="126"/>
      <c r="JCD29" s="126"/>
      <c r="JCE29" s="126"/>
      <c r="JCF29" s="126"/>
      <c r="JCG29" s="126"/>
      <c r="JCH29" s="126"/>
      <c r="JCI29" s="126"/>
      <c r="JCJ29" s="126"/>
      <c r="JCK29" s="126"/>
      <c r="JCL29" s="126"/>
      <c r="JCM29" s="126"/>
      <c r="JCN29" s="126"/>
      <c r="JCO29" s="126"/>
      <c r="JCP29" s="126"/>
      <c r="JCQ29" s="126"/>
      <c r="JCR29" s="126"/>
      <c r="JCS29" s="126"/>
      <c r="JCT29" s="126"/>
      <c r="JCU29" s="126"/>
      <c r="JCV29" s="126"/>
      <c r="JCW29" s="126"/>
      <c r="JCX29" s="126"/>
      <c r="JCY29" s="126"/>
      <c r="JCZ29" s="126"/>
      <c r="JDA29" s="126"/>
      <c r="JDB29" s="126"/>
      <c r="JDC29" s="126"/>
      <c r="JDD29" s="126"/>
      <c r="JDE29" s="126"/>
      <c r="JDF29" s="126"/>
      <c r="JDG29" s="126"/>
      <c r="JDH29" s="126"/>
      <c r="JDI29" s="126"/>
      <c r="JDJ29" s="126"/>
      <c r="JDK29" s="126"/>
      <c r="JDL29" s="126"/>
      <c r="JDM29" s="126"/>
      <c r="JDN29" s="126"/>
      <c r="JDO29" s="126"/>
      <c r="JDP29" s="126"/>
      <c r="JDQ29" s="126"/>
      <c r="JDR29" s="126"/>
      <c r="JDS29" s="126"/>
      <c r="JDT29" s="126"/>
      <c r="JDU29" s="126"/>
      <c r="JDV29" s="126"/>
      <c r="JDW29" s="126"/>
      <c r="JDX29" s="126"/>
      <c r="JDY29" s="126"/>
      <c r="JDZ29" s="126"/>
      <c r="JEA29" s="126"/>
      <c r="JEB29" s="126"/>
      <c r="JEC29" s="126"/>
      <c r="JED29" s="126"/>
      <c r="JEE29" s="126"/>
      <c r="JEF29" s="126"/>
      <c r="JEG29" s="126"/>
      <c r="JEH29" s="126"/>
      <c r="JEI29" s="126"/>
      <c r="JEJ29" s="126"/>
      <c r="JEK29" s="126"/>
      <c r="JEL29" s="126"/>
      <c r="JEM29" s="126"/>
      <c r="JEN29" s="126"/>
      <c r="JEO29" s="126"/>
      <c r="JEP29" s="126"/>
      <c r="JEQ29" s="126"/>
      <c r="JER29" s="126"/>
      <c r="JES29" s="126"/>
      <c r="JET29" s="126"/>
      <c r="JEU29" s="126"/>
      <c r="JEV29" s="126"/>
      <c r="JEW29" s="126"/>
      <c r="JEX29" s="126"/>
      <c r="JEY29" s="126"/>
      <c r="JEZ29" s="126"/>
      <c r="JFA29" s="126"/>
      <c r="JFB29" s="126"/>
      <c r="JFC29" s="126"/>
      <c r="JFD29" s="126"/>
      <c r="JFE29" s="126"/>
      <c r="JFF29" s="126"/>
      <c r="JFG29" s="126"/>
      <c r="JFH29" s="126"/>
      <c r="JFI29" s="126"/>
      <c r="JFJ29" s="126"/>
      <c r="JFK29" s="126"/>
      <c r="JFL29" s="126"/>
      <c r="JFM29" s="126"/>
      <c r="JFN29" s="126"/>
      <c r="JFO29" s="126"/>
      <c r="JFP29" s="126"/>
      <c r="JFQ29" s="126"/>
      <c r="JFR29" s="126"/>
      <c r="JFS29" s="126"/>
      <c r="JFT29" s="126"/>
      <c r="JFU29" s="126"/>
      <c r="JFV29" s="126"/>
      <c r="JFW29" s="126"/>
      <c r="JFX29" s="126"/>
      <c r="JFY29" s="126"/>
      <c r="JFZ29" s="126"/>
      <c r="JGA29" s="126"/>
      <c r="JGB29" s="126"/>
      <c r="JGC29" s="126"/>
      <c r="JGD29" s="126"/>
      <c r="JGE29" s="126"/>
      <c r="JGF29" s="126"/>
      <c r="JGG29" s="126"/>
      <c r="JGH29" s="126"/>
      <c r="JGI29" s="126"/>
      <c r="JGJ29" s="126"/>
      <c r="JGK29" s="126"/>
      <c r="JGL29" s="126"/>
      <c r="JGM29" s="126"/>
      <c r="JGN29" s="126"/>
      <c r="JGO29" s="126"/>
      <c r="JGP29" s="126"/>
      <c r="JGQ29" s="126"/>
      <c r="JGR29" s="126"/>
      <c r="JGS29" s="126"/>
      <c r="JGT29" s="126"/>
      <c r="JGU29" s="126"/>
      <c r="JGV29" s="126"/>
      <c r="JGW29" s="126"/>
      <c r="JGX29" s="126"/>
      <c r="JGY29" s="126"/>
      <c r="JGZ29" s="126"/>
      <c r="JHA29" s="126"/>
      <c r="JHB29" s="126"/>
      <c r="JHC29" s="126"/>
      <c r="JHD29" s="126"/>
      <c r="JHE29" s="126"/>
      <c r="JHF29" s="126"/>
      <c r="JHG29" s="126"/>
      <c r="JHH29" s="126"/>
      <c r="JHI29" s="126"/>
      <c r="JHJ29" s="126"/>
      <c r="JHK29" s="126"/>
      <c r="JHL29" s="126"/>
      <c r="JHM29" s="126"/>
      <c r="JHN29" s="126"/>
      <c r="JHO29" s="126"/>
      <c r="JHP29" s="126"/>
      <c r="JHQ29" s="126"/>
      <c r="JHR29" s="126"/>
      <c r="JHS29" s="126"/>
      <c r="JHT29" s="126"/>
      <c r="JHU29" s="126"/>
      <c r="JHV29" s="126"/>
      <c r="JHW29" s="126"/>
      <c r="JHX29" s="126"/>
      <c r="JHY29" s="126"/>
      <c r="JHZ29" s="126"/>
      <c r="JIA29" s="126"/>
      <c r="JIB29" s="126"/>
      <c r="JIC29" s="126"/>
      <c r="JID29" s="126"/>
      <c r="JIE29" s="126"/>
      <c r="JIF29" s="126"/>
      <c r="JIG29" s="126"/>
      <c r="JIH29" s="126"/>
      <c r="JII29" s="126"/>
      <c r="JIJ29" s="126"/>
      <c r="JIK29" s="126"/>
      <c r="JIL29" s="126"/>
      <c r="JIM29" s="126"/>
      <c r="JIN29" s="126"/>
      <c r="JIO29" s="126"/>
      <c r="JIP29" s="126"/>
      <c r="JIQ29" s="126"/>
      <c r="JIR29" s="126"/>
      <c r="JIS29" s="126"/>
      <c r="JIT29" s="126"/>
      <c r="JIU29" s="126"/>
      <c r="JIV29" s="126"/>
      <c r="JIW29" s="126"/>
      <c r="JIX29" s="126"/>
      <c r="JIY29" s="126"/>
      <c r="JIZ29" s="126"/>
      <c r="JJA29" s="126"/>
      <c r="JJB29" s="126"/>
      <c r="JJC29" s="126"/>
      <c r="JJD29" s="126"/>
      <c r="JJE29" s="126"/>
      <c r="JJF29" s="126"/>
      <c r="JJG29" s="126"/>
      <c r="JJH29" s="126"/>
      <c r="JJI29" s="126"/>
      <c r="JJJ29" s="126"/>
      <c r="JJK29" s="126"/>
      <c r="JJL29" s="126"/>
      <c r="JJM29" s="126"/>
      <c r="JJN29" s="126"/>
      <c r="JJO29" s="126"/>
      <c r="JJP29" s="126"/>
      <c r="JJQ29" s="126"/>
      <c r="JJR29" s="126"/>
      <c r="JJS29" s="126"/>
      <c r="JJT29" s="126"/>
      <c r="JJU29" s="126"/>
      <c r="JJV29" s="126"/>
      <c r="JJW29" s="126"/>
      <c r="JJX29" s="126"/>
      <c r="JJY29" s="126"/>
      <c r="JJZ29" s="126"/>
      <c r="JKA29" s="126"/>
      <c r="JKB29" s="126"/>
      <c r="JKC29" s="126"/>
      <c r="JKD29" s="126"/>
      <c r="JKE29" s="126"/>
      <c r="JKF29" s="126"/>
      <c r="JKG29" s="126"/>
      <c r="JKH29" s="126"/>
      <c r="JKI29" s="126"/>
      <c r="JKJ29" s="126"/>
      <c r="JKK29" s="126"/>
      <c r="JKL29" s="126"/>
      <c r="JKM29" s="126"/>
      <c r="JKN29" s="126"/>
      <c r="JKO29" s="126"/>
      <c r="JKP29" s="126"/>
      <c r="JKQ29" s="126"/>
      <c r="JKR29" s="126"/>
      <c r="JKS29" s="126"/>
      <c r="JKT29" s="126"/>
      <c r="JKU29" s="126"/>
      <c r="JKV29" s="126"/>
      <c r="JKW29" s="126"/>
      <c r="JKX29" s="126"/>
      <c r="JKY29" s="126"/>
      <c r="JKZ29" s="126"/>
      <c r="JLA29" s="126"/>
      <c r="JLB29" s="126"/>
      <c r="JLC29" s="126"/>
      <c r="JLD29" s="126"/>
      <c r="JLE29" s="126"/>
      <c r="JLF29" s="126"/>
      <c r="JLG29" s="126"/>
      <c r="JLH29" s="126"/>
      <c r="JLI29" s="126"/>
      <c r="JLJ29" s="126"/>
      <c r="JLK29" s="126"/>
      <c r="JLL29" s="126"/>
      <c r="JLM29" s="126"/>
      <c r="JLN29" s="126"/>
      <c r="JLO29" s="126"/>
      <c r="JLP29" s="126"/>
      <c r="JLQ29" s="126"/>
      <c r="JLR29" s="126"/>
      <c r="JLS29" s="126"/>
      <c r="JLT29" s="126"/>
      <c r="JLU29" s="126"/>
      <c r="JLV29" s="126"/>
      <c r="JLW29" s="126"/>
      <c r="JLX29" s="126"/>
      <c r="JLY29" s="126"/>
      <c r="JLZ29" s="126"/>
      <c r="JMA29" s="126"/>
      <c r="JMB29" s="126"/>
      <c r="JMC29" s="126"/>
      <c r="JMD29" s="126"/>
      <c r="JME29" s="126"/>
      <c r="JMF29" s="126"/>
      <c r="JMG29" s="126"/>
      <c r="JMH29" s="126"/>
      <c r="JMI29" s="126"/>
      <c r="JMJ29" s="126"/>
      <c r="JMK29" s="126"/>
      <c r="JML29" s="126"/>
      <c r="JMM29" s="126"/>
      <c r="JMN29" s="126"/>
      <c r="JMO29" s="126"/>
      <c r="JMP29" s="126"/>
      <c r="JMQ29" s="126"/>
      <c r="JMR29" s="126"/>
      <c r="JMS29" s="126"/>
      <c r="JMT29" s="126"/>
      <c r="JMU29" s="126"/>
      <c r="JMV29" s="126"/>
      <c r="JMW29" s="126"/>
      <c r="JMX29" s="126"/>
      <c r="JMY29" s="126"/>
      <c r="JMZ29" s="126"/>
      <c r="JNA29" s="126"/>
      <c r="JNB29" s="126"/>
      <c r="JNC29" s="126"/>
      <c r="JND29" s="126"/>
      <c r="JNE29" s="126"/>
      <c r="JNF29" s="126"/>
      <c r="JNG29" s="126"/>
      <c r="JNH29" s="126"/>
      <c r="JNI29" s="126"/>
      <c r="JNJ29" s="126"/>
      <c r="JNK29" s="126"/>
      <c r="JNL29" s="126"/>
      <c r="JNM29" s="126"/>
      <c r="JNN29" s="126"/>
      <c r="JNO29" s="126"/>
      <c r="JNP29" s="126"/>
      <c r="JNQ29" s="126"/>
      <c r="JNR29" s="126"/>
      <c r="JNS29" s="126"/>
      <c r="JNT29" s="126"/>
      <c r="JNU29" s="126"/>
      <c r="JNV29" s="126"/>
      <c r="JNW29" s="126"/>
      <c r="JNX29" s="126"/>
      <c r="JNY29" s="126"/>
      <c r="JNZ29" s="126"/>
      <c r="JOA29" s="126"/>
      <c r="JOB29" s="126"/>
      <c r="JOC29" s="126"/>
      <c r="JOD29" s="126"/>
      <c r="JOE29" s="126"/>
      <c r="JOF29" s="126"/>
      <c r="JOG29" s="126"/>
      <c r="JOH29" s="126"/>
      <c r="JOI29" s="126"/>
      <c r="JOJ29" s="126"/>
      <c r="JOK29" s="126"/>
      <c r="JOL29" s="126"/>
      <c r="JOM29" s="126"/>
      <c r="JON29" s="126"/>
      <c r="JOO29" s="126"/>
      <c r="JOP29" s="126"/>
      <c r="JOQ29" s="126"/>
      <c r="JOR29" s="126"/>
      <c r="JOS29" s="126"/>
      <c r="JOT29" s="126"/>
      <c r="JOU29" s="126"/>
      <c r="JOV29" s="126"/>
      <c r="JOW29" s="126"/>
      <c r="JOX29" s="126"/>
      <c r="JOY29" s="126"/>
      <c r="JOZ29" s="126"/>
      <c r="JPA29" s="126"/>
      <c r="JPB29" s="126"/>
      <c r="JPC29" s="126"/>
      <c r="JPD29" s="126"/>
      <c r="JPE29" s="126"/>
      <c r="JPF29" s="126"/>
      <c r="JPG29" s="126"/>
      <c r="JPH29" s="126"/>
      <c r="JPI29" s="126"/>
      <c r="JPJ29" s="126"/>
      <c r="JPK29" s="126"/>
      <c r="JPL29" s="126"/>
      <c r="JPM29" s="126"/>
      <c r="JPN29" s="126"/>
      <c r="JPO29" s="126"/>
      <c r="JPP29" s="126"/>
      <c r="JPQ29" s="126"/>
      <c r="JPR29" s="126"/>
      <c r="JPS29" s="126"/>
      <c r="JPT29" s="126"/>
      <c r="JPU29" s="126"/>
      <c r="JPV29" s="126"/>
      <c r="JPW29" s="126"/>
      <c r="JPX29" s="126"/>
      <c r="JPY29" s="126"/>
      <c r="JPZ29" s="126"/>
      <c r="JQA29" s="126"/>
      <c r="JQB29" s="126"/>
      <c r="JQC29" s="126"/>
      <c r="JQD29" s="126"/>
      <c r="JQE29" s="126"/>
      <c r="JQF29" s="126"/>
      <c r="JQG29" s="126"/>
      <c r="JQH29" s="126"/>
      <c r="JQI29" s="126"/>
      <c r="JQJ29" s="126"/>
      <c r="JQK29" s="126"/>
      <c r="JQL29" s="126"/>
      <c r="JQM29" s="126"/>
      <c r="JQN29" s="126"/>
      <c r="JQO29" s="126"/>
      <c r="JQP29" s="126"/>
      <c r="JQQ29" s="126"/>
      <c r="JQR29" s="126"/>
      <c r="JQS29" s="126"/>
      <c r="JQT29" s="126"/>
      <c r="JQU29" s="126"/>
      <c r="JQV29" s="126"/>
      <c r="JQW29" s="126"/>
      <c r="JQX29" s="126"/>
      <c r="JQY29" s="126"/>
      <c r="JQZ29" s="126"/>
      <c r="JRA29" s="126"/>
      <c r="JRB29" s="126"/>
      <c r="JRC29" s="126"/>
      <c r="JRD29" s="126"/>
      <c r="JRE29" s="126"/>
      <c r="JRF29" s="126"/>
      <c r="JRG29" s="126"/>
      <c r="JRH29" s="126"/>
      <c r="JRI29" s="126"/>
      <c r="JRJ29" s="126"/>
      <c r="JRK29" s="126"/>
      <c r="JRL29" s="126"/>
      <c r="JRM29" s="126"/>
      <c r="JRN29" s="126"/>
      <c r="JRO29" s="126"/>
      <c r="JRP29" s="126"/>
      <c r="JRQ29" s="126"/>
      <c r="JRR29" s="126"/>
      <c r="JRS29" s="126"/>
      <c r="JRT29" s="126"/>
      <c r="JRU29" s="126"/>
      <c r="JRV29" s="126"/>
      <c r="JRW29" s="126"/>
      <c r="JRX29" s="126"/>
      <c r="JRY29" s="126"/>
      <c r="JRZ29" s="126"/>
      <c r="JSA29" s="126"/>
      <c r="JSB29" s="126"/>
      <c r="JSC29" s="126"/>
      <c r="JSD29" s="126"/>
      <c r="JSE29" s="126"/>
      <c r="JSF29" s="126"/>
      <c r="JSG29" s="126"/>
      <c r="JSH29" s="126"/>
      <c r="JSI29" s="126"/>
      <c r="JSJ29" s="126"/>
      <c r="JSK29" s="126"/>
      <c r="JSL29" s="126"/>
      <c r="JSM29" s="126"/>
      <c r="JSN29" s="126"/>
      <c r="JSO29" s="126"/>
      <c r="JSP29" s="126"/>
      <c r="JSQ29" s="126"/>
      <c r="JSR29" s="126"/>
      <c r="JSS29" s="126"/>
      <c r="JST29" s="126"/>
      <c r="JSU29" s="126"/>
      <c r="JSV29" s="126"/>
      <c r="JSW29" s="126"/>
      <c r="JSX29" s="126"/>
      <c r="JSY29" s="126"/>
      <c r="JSZ29" s="126"/>
      <c r="JTA29" s="126"/>
      <c r="JTB29" s="126"/>
      <c r="JTC29" s="126"/>
      <c r="JTD29" s="126"/>
      <c r="JTE29" s="126"/>
      <c r="JTF29" s="126"/>
      <c r="JTG29" s="126"/>
      <c r="JTH29" s="126"/>
      <c r="JTI29" s="126"/>
      <c r="JTJ29" s="126"/>
      <c r="JTK29" s="126"/>
      <c r="JTL29" s="126"/>
      <c r="JTM29" s="126"/>
      <c r="JTN29" s="126"/>
      <c r="JTO29" s="126"/>
      <c r="JTP29" s="126"/>
      <c r="JTQ29" s="126"/>
      <c r="JTR29" s="126"/>
      <c r="JTS29" s="126"/>
      <c r="JTT29" s="126"/>
      <c r="JTU29" s="126"/>
      <c r="JTV29" s="126"/>
      <c r="JTW29" s="126"/>
      <c r="JTX29" s="126"/>
      <c r="JTY29" s="126"/>
      <c r="JTZ29" s="126"/>
      <c r="JUA29" s="126"/>
      <c r="JUB29" s="126"/>
      <c r="JUC29" s="126"/>
      <c r="JUD29" s="126"/>
      <c r="JUE29" s="126"/>
      <c r="JUF29" s="126"/>
      <c r="JUG29" s="126"/>
      <c r="JUH29" s="126"/>
      <c r="JUI29" s="126"/>
      <c r="JUJ29" s="126"/>
      <c r="JUK29" s="126"/>
      <c r="JUL29" s="126"/>
      <c r="JUM29" s="126"/>
      <c r="JUN29" s="126"/>
      <c r="JUO29" s="126"/>
      <c r="JUP29" s="126"/>
      <c r="JUQ29" s="126"/>
      <c r="JUR29" s="126"/>
      <c r="JUS29" s="126"/>
      <c r="JUT29" s="126"/>
      <c r="JUU29" s="126"/>
      <c r="JUV29" s="126"/>
      <c r="JUW29" s="126"/>
      <c r="JUX29" s="126"/>
      <c r="JUY29" s="126"/>
      <c r="JUZ29" s="126"/>
      <c r="JVA29" s="126"/>
      <c r="JVB29" s="126"/>
      <c r="JVC29" s="126"/>
      <c r="JVD29" s="126"/>
      <c r="JVE29" s="126"/>
      <c r="JVF29" s="126"/>
      <c r="JVG29" s="126"/>
      <c r="JVH29" s="126"/>
      <c r="JVI29" s="126"/>
      <c r="JVJ29" s="126"/>
      <c r="JVK29" s="126"/>
      <c r="JVL29" s="126"/>
      <c r="JVM29" s="126"/>
      <c r="JVN29" s="126"/>
      <c r="JVO29" s="126"/>
      <c r="JVP29" s="126"/>
      <c r="JVQ29" s="126"/>
      <c r="JVR29" s="126"/>
      <c r="JVS29" s="126"/>
      <c r="JVT29" s="126"/>
      <c r="JVU29" s="126"/>
      <c r="JVV29" s="126"/>
      <c r="JVW29" s="126"/>
      <c r="JVX29" s="126"/>
      <c r="JVY29" s="126"/>
      <c r="JVZ29" s="126"/>
      <c r="JWA29" s="126"/>
      <c r="JWB29" s="126"/>
      <c r="JWC29" s="126"/>
      <c r="JWD29" s="126"/>
      <c r="JWE29" s="126"/>
      <c r="JWF29" s="126"/>
      <c r="JWG29" s="126"/>
      <c r="JWH29" s="126"/>
      <c r="JWI29" s="126"/>
      <c r="JWJ29" s="126"/>
      <c r="JWK29" s="126"/>
      <c r="JWL29" s="126"/>
      <c r="JWM29" s="126"/>
      <c r="JWN29" s="126"/>
      <c r="JWO29" s="126"/>
      <c r="JWP29" s="126"/>
      <c r="JWQ29" s="126"/>
      <c r="JWR29" s="126"/>
      <c r="JWS29" s="126"/>
      <c r="JWT29" s="126"/>
      <c r="JWU29" s="126"/>
      <c r="JWV29" s="126"/>
      <c r="JWW29" s="126"/>
      <c r="JWX29" s="126"/>
      <c r="JWY29" s="126"/>
      <c r="JWZ29" s="126"/>
      <c r="JXA29" s="126"/>
      <c r="JXB29" s="126"/>
      <c r="JXC29" s="126"/>
      <c r="JXD29" s="126"/>
      <c r="JXE29" s="126"/>
      <c r="JXF29" s="126"/>
      <c r="JXG29" s="126"/>
      <c r="JXH29" s="126"/>
      <c r="JXI29" s="126"/>
      <c r="JXJ29" s="126"/>
      <c r="JXK29" s="126"/>
      <c r="JXL29" s="126"/>
      <c r="JXM29" s="126"/>
      <c r="JXN29" s="126"/>
      <c r="JXO29" s="126"/>
      <c r="JXP29" s="126"/>
      <c r="JXQ29" s="126"/>
      <c r="JXR29" s="126"/>
      <c r="JXS29" s="126"/>
      <c r="JXT29" s="126"/>
      <c r="JXU29" s="126"/>
      <c r="JXV29" s="126"/>
      <c r="JXW29" s="126"/>
      <c r="JXX29" s="126"/>
      <c r="JXY29" s="126"/>
      <c r="JXZ29" s="126"/>
      <c r="JYA29" s="126"/>
      <c r="JYB29" s="126"/>
      <c r="JYC29" s="126"/>
      <c r="JYD29" s="126"/>
      <c r="JYE29" s="126"/>
      <c r="JYF29" s="126"/>
      <c r="JYG29" s="126"/>
      <c r="JYH29" s="126"/>
      <c r="JYI29" s="126"/>
      <c r="JYJ29" s="126"/>
      <c r="JYK29" s="126"/>
      <c r="JYL29" s="126"/>
      <c r="JYM29" s="126"/>
      <c r="JYN29" s="126"/>
      <c r="JYO29" s="126"/>
      <c r="JYP29" s="126"/>
      <c r="JYQ29" s="126"/>
      <c r="JYR29" s="126"/>
      <c r="JYS29" s="126"/>
      <c r="JYT29" s="126"/>
      <c r="JYU29" s="126"/>
      <c r="JYV29" s="126"/>
      <c r="JYW29" s="126"/>
      <c r="JYX29" s="126"/>
      <c r="JYY29" s="126"/>
      <c r="JYZ29" s="126"/>
      <c r="JZA29" s="126"/>
      <c r="JZB29" s="126"/>
      <c r="JZC29" s="126"/>
      <c r="JZD29" s="126"/>
      <c r="JZE29" s="126"/>
      <c r="JZF29" s="126"/>
      <c r="JZG29" s="126"/>
      <c r="JZH29" s="126"/>
      <c r="JZI29" s="126"/>
      <c r="JZJ29" s="126"/>
      <c r="JZK29" s="126"/>
      <c r="JZL29" s="126"/>
      <c r="JZM29" s="126"/>
      <c r="JZN29" s="126"/>
      <c r="JZO29" s="126"/>
      <c r="JZP29" s="126"/>
      <c r="JZQ29" s="126"/>
      <c r="JZR29" s="126"/>
      <c r="JZS29" s="126"/>
      <c r="JZT29" s="126"/>
      <c r="JZU29" s="126"/>
      <c r="JZV29" s="126"/>
      <c r="JZW29" s="126"/>
      <c r="JZX29" s="126"/>
      <c r="JZY29" s="126"/>
      <c r="JZZ29" s="126"/>
      <c r="KAA29" s="126"/>
      <c r="KAB29" s="126"/>
      <c r="KAC29" s="126"/>
      <c r="KAD29" s="126"/>
      <c r="KAE29" s="126"/>
      <c r="KAF29" s="126"/>
      <c r="KAG29" s="126"/>
      <c r="KAH29" s="126"/>
      <c r="KAI29" s="126"/>
      <c r="KAJ29" s="126"/>
      <c r="KAK29" s="126"/>
      <c r="KAL29" s="126"/>
      <c r="KAM29" s="126"/>
      <c r="KAN29" s="126"/>
      <c r="KAO29" s="126"/>
      <c r="KAP29" s="126"/>
      <c r="KAQ29" s="126"/>
      <c r="KAR29" s="126"/>
      <c r="KAS29" s="126"/>
      <c r="KAT29" s="126"/>
      <c r="KAU29" s="126"/>
      <c r="KAV29" s="126"/>
      <c r="KAW29" s="126"/>
      <c r="KAX29" s="126"/>
      <c r="KAY29" s="126"/>
      <c r="KAZ29" s="126"/>
      <c r="KBA29" s="126"/>
      <c r="KBB29" s="126"/>
      <c r="KBC29" s="126"/>
      <c r="KBD29" s="126"/>
      <c r="KBE29" s="126"/>
      <c r="KBF29" s="126"/>
      <c r="KBG29" s="126"/>
      <c r="KBH29" s="126"/>
      <c r="KBI29" s="126"/>
      <c r="KBJ29" s="126"/>
      <c r="KBK29" s="126"/>
      <c r="KBL29" s="126"/>
      <c r="KBM29" s="126"/>
      <c r="KBN29" s="126"/>
      <c r="KBO29" s="126"/>
      <c r="KBP29" s="126"/>
      <c r="KBQ29" s="126"/>
      <c r="KBR29" s="126"/>
      <c r="KBS29" s="126"/>
      <c r="KBT29" s="126"/>
      <c r="KBU29" s="126"/>
      <c r="KBV29" s="126"/>
      <c r="KBW29" s="126"/>
      <c r="KBX29" s="126"/>
      <c r="KBY29" s="126"/>
      <c r="KBZ29" s="126"/>
      <c r="KCA29" s="126"/>
      <c r="KCB29" s="126"/>
      <c r="KCC29" s="126"/>
      <c r="KCD29" s="126"/>
      <c r="KCE29" s="126"/>
      <c r="KCF29" s="126"/>
      <c r="KCG29" s="126"/>
      <c r="KCH29" s="126"/>
      <c r="KCI29" s="126"/>
      <c r="KCJ29" s="126"/>
      <c r="KCK29" s="126"/>
      <c r="KCL29" s="126"/>
      <c r="KCM29" s="126"/>
      <c r="KCN29" s="126"/>
      <c r="KCO29" s="126"/>
      <c r="KCP29" s="126"/>
      <c r="KCQ29" s="126"/>
      <c r="KCR29" s="126"/>
      <c r="KCS29" s="126"/>
      <c r="KCT29" s="126"/>
      <c r="KCU29" s="126"/>
      <c r="KCV29" s="126"/>
      <c r="KCW29" s="126"/>
      <c r="KCX29" s="126"/>
      <c r="KCY29" s="126"/>
      <c r="KCZ29" s="126"/>
      <c r="KDA29" s="126"/>
      <c r="KDB29" s="126"/>
      <c r="KDC29" s="126"/>
      <c r="KDD29" s="126"/>
      <c r="KDE29" s="126"/>
      <c r="KDF29" s="126"/>
      <c r="KDG29" s="126"/>
      <c r="KDH29" s="126"/>
      <c r="KDI29" s="126"/>
      <c r="KDJ29" s="126"/>
      <c r="KDK29" s="126"/>
      <c r="KDL29" s="126"/>
      <c r="KDM29" s="126"/>
      <c r="KDN29" s="126"/>
      <c r="KDO29" s="126"/>
      <c r="KDP29" s="126"/>
      <c r="KDQ29" s="126"/>
      <c r="KDR29" s="126"/>
      <c r="KDS29" s="126"/>
      <c r="KDT29" s="126"/>
      <c r="KDU29" s="126"/>
      <c r="KDV29" s="126"/>
      <c r="KDW29" s="126"/>
      <c r="KDX29" s="126"/>
      <c r="KDY29" s="126"/>
      <c r="KDZ29" s="126"/>
      <c r="KEA29" s="126"/>
      <c r="KEB29" s="126"/>
      <c r="KEC29" s="126"/>
      <c r="KED29" s="126"/>
      <c r="KEE29" s="126"/>
      <c r="KEF29" s="126"/>
      <c r="KEG29" s="126"/>
      <c r="KEH29" s="126"/>
      <c r="KEI29" s="126"/>
      <c r="KEJ29" s="126"/>
      <c r="KEK29" s="126"/>
      <c r="KEL29" s="126"/>
      <c r="KEM29" s="126"/>
      <c r="KEN29" s="126"/>
      <c r="KEO29" s="126"/>
      <c r="KEP29" s="126"/>
      <c r="KEQ29" s="126"/>
      <c r="KER29" s="126"/>
      <c r="KES29" s="126"/>
      <c r="KET29" s="126"/>
      <c r="KEU29" s="126"/>
      <c r="KEV29" s="126"/>
      <c r="KEW29" s="126"/>
      <c r="KEX29" s="126"/>
      <c r="KEY29" s="126"/>
      <c r="KEZ29" s="126"/>
      <c r="KFA29" s="126"/>
      <c r="KFB29" s="126"/>
      <c r="KFC29" s="126"/>
      <c r="KFD29" s="126"/>
      <c r="KFE29" s="126"/>
      <c r="KFF29" s="126"/>
      <c r="KFG29" s="126"/>
      <c r="KFH29" s="126"/>
      <c r="KFI29" s="126"/>
      <c r="KFJ29" s="126"/>
      <c r="KFK29" s="126"/>
      <c r="KFL29" s="126"/>
      <c r="KFM29" s="126"/>
      <c r="KFN29" s="126"/>
      <c r="KFO29" s="126"/>
      <c r="KFP29" s="126"/>
      <c r="KFQ29" s="126"/>
      <c r="KFR29" s="126"/>
      <c r="KFS29" s="126"/>
      <c r="KFT29" s="126"/>
      <c r="KFU29" s="126"/>
      <c r="KFV29" s="126"/>
      <c r="KFW29" s="126"/>
      <c r="KFX29" s="126"/>
      <c r="KFY29" s="126"/>
      <c r="KFZ29" s="126"/>
      <c r="KGA29" s="126"/>
      <c r="KGB29" s="126"/>
      <c r="KGC29" s="126"/>
      <c r="KGD29" s="126"/>
      <c r="KGE29" s="126"/>
      <c r="KGF29" s="126"/>
      <c r="KGG29" s="126"/>
      <c r="KGH29" s="126"/>
      <c r="KGI29" s="126"/>
      <c r="KGJ29" s="126"/>
      <c r="KGK29" s="126"/>
      <c r="KGL29" s="126"/>
      <c r="KGM29" s="126"/>
      <c r="KGN29" s="126"/>
      <c r="KGO29" s="126"/>
      <c r="KGP29" s="126"/>
      <c r="KGQ29" s="126"/>
      <c r="KGR29" s="126"/>
      <c r="KGS29" s="126"/>
      <c r="KGT29" s="126"/>
      <c r="KGU29" s="126"/>
      <c r="KGV29" s="126"/>
      <c r="KGW29" s="126"/>
      <c r="KGX29" s="126"/>
      <c r="KGY29" s="126"/>
      <c r="KGZ29" s="126"/>
      <c r="KHA29" s="126"/>
      <c r="KHB29" s="126"/>
      <c r="KHC29" s="126"/>
      <c r="KHD29" s="126"/>
      <c r="KHE29" s="126"/>
      <c r="KHF29" s="126"/>
      <c r="KHG29" s="126"/>
      <c r="KHH29" s="126"/>
      <c r="KHI29" s="126"/>
      <c r="KHJ29" s="126"/>
      <c r="KHK29" s="126"/>
      <c r="KHL29" s="126"/>
      <c r="KHM29" s="126"/>
      <c r="KHN29" s="126"/>
      <c r="KHO29" s="126"/>
      <c r="KHP29" s="126"/>
      <c r="KHQ29" s="126"/>
      <c r="KHR29" s="126"/>
      <c r="KHS29" s="126"/>
      <c r="KHT29" s="126"/>
      <c r="KHU29" s="126"/>
      <c r="KHV29" s="126"/>
      <c r="KHW29" s="126"/>
      <c r="KHX29" s="126"/>
      <c r="KHY29" s="126"/>
      <c r="KHZ29" s="126"/>
      <c r="KIA29" s="126"/>
      <c r="KIB29" s="126"/>
      <c r="KIC29" s="126"/>
      <c r="KID29" s="126"/>
      <c r="KIE29" s="126"/>
      <c r="KIF29" s="126"/>
      <c r="KIG29" s="126"/>
      <c r="KIH29" s="126"/>
      <c r="KII29" s="126"/>
      <c r="KIJ29" s="126"/>
      <c r="KIK29" s="126"/>
      <c r="KIL29" s="126"/>
      <c r="KIM29" s="126"/>
      <c r="KIN29" s="126"/>
      <c r="KIO29" s="126"/>
      <c r="KIP29" s="126"/>
      <c r="KIQ29" s="126"/>
      <c r="KIR29" s="126"/>
      <c r="KIS29" s="126"/>
      <c r="KIT29" s="126"/>
      <c r="KIU29" s="126"/>
      <c r="KIV29" s="126"/>
      <c r="KIW29" s="126"/>
      <c r="KIX29" s="126"/>
      <c r="KIY29" s="126"/>
      <c r="KIZ29" s="126"/>
      <c r="KJA29" s="126"/>
      <c r="KJB29" s="126"/>
      <c r="KJC29" s="126"/>
      <c r="KJD29" s="126"/>
      <c r="KJE29" s="126"/>
      <c r="KJF29" s="126"/>
      <c r="KJG29" s="126"/>
      <c r="KJH29" s="126"/>
      <c r="KJI29" s="126"/>
      <c r="KJJ29" s="126"/>
      <c r="KJK29" s="126"/>
      <c r="KJL29" s="126"/>
      <c r="KJM29" s="126"/>
      <c r="KJN29" s="126"/>
      <c r="KJO29" s="126"/>
      <c r="KJP29" s="126"/>
      <c r="KJQ29" s="126"/>
      <c r="KJR29" s="126"/>
      <c r="KJS29" s="126"/>
      <c r="KJT29" s="126"/>
      <c r="KJU29" s="126"/>
      <c r="KJV29" s="126"/>
      <c r="KJW29" s="126"/>
      <c r="KJX29" s="126"/>
      <c r="KJY29" s="126"/>
      <c r="KJZ29" s="126"/>
      <c r="KKA29" s="126"/>
      <c r="KKB29" s="126"/>
      <c r="KKC29" s="126"/>
      <c r="KKD29" s="126"/>
      <c r="KKE29" s="126"/>
      <c r="KKF29" s="126"/>
      <c r="KKG29" s="126"/>
      <c r="KKH29" s="126"/>
      <c r="KKI29" s="126"/>
      <c r="KKJ29" s="126"/>
      <c r="KKK29" s="126"/>
      <c r="KKL29" s="126"/>
      <c r="KKM29" s="126"/>
      <c r="KKN29" s="126"/>
      <c r="KKO29" s="126"/>
      <c r="KKP29" s="126"/>
      <c r="KKQ29" s="126"/>
      <c r="KKR29" s="126"/>
      <c r="KKS29" s="126"/>
      <c r="KKT29" s="126"/>
      <c r="KKU29" s="126"/>
      <c r="KKV29" s="126"/>
      <c r="KKW29" s="126"/>
      <c r="KKX29" s="126"/>
      <c r="KKY29" s="126"/>
      <c r="KKZ29" s="126"/>
      <c r="KLA29" s="126"/>
      <c r="KLB29" s="126"/>
      <c r="KLC29" s="126"/>
      <c r="KLD29" s="126"/>
      <c r="KLE29" s="126"/>
      <c r="KLF29" s="126"/>
      <c r="KLG29" s="126"/>
      <c r="KLH29" s="126"/>
      <c r="KLI29" s="126"/>
      <c r="KLJ29" s="126"/>
      <c r="KLK29" s="126"/>
      <c r="KLL29" s="126"/>
      <c r="KLM29" s="126"/>
      <c r="KLN29" s="126"/>
      <c r="KLO29" s="126"/>
      <c r="KLP29" s="126"/>
      <c r="KLQ29" s="126"/>
      <c r="KLR29" s="126"/>
      <c r="KLS29" s="126"/>
      <c r="KLT29" s="126"/>
      <c r="KLU29" s="126"/>
      <c r="KLV29" s="126"/>
      <c r="KLW29" s="126"/>
      <c r="KLX29" s="126"/>
      <c r="KLY29" s="126"/>
      <c r="KLZ29" s="126"/>
      <c r="KMA29" s="126"/>
      <c r="KMB29" s="126"/>
      <c r="KMC29" s="126"/>
      <c r="KMD29" s="126"/>
      <c r="KME29" s="126"/>
      <c r="KMF29" s="126"/>
      <c r="KMG29" s="126"/>
      <c r="KMH29" s="126"/>
      <c r="KMI29" s="126"/>
      <c r="KMJ29" s="126"/>
      <c r="KMK29" s="126"/>
      <c r="KML29" s="126"/>
      <c r="KMM29" s="126"/>
      <c r="KMN29" s="126"/>
      <c r="KMO29" s="126"/>
      <c r="KMP29" s="126"/>
      <c r="KMQ29" s="126"/>
      <c r="KMR29" s="126"/>
      <c r="KMS29" s="126"/>
      <c r="KMT29" s="126"/>
      <c r="KMU29" s="126"/>
      <c r="KMV29" s="126"/>
      <c r="KMW29" s="126"/>
      <c r="KMX29" s="126"/>
      <c r="KMY29" s="126"/>
      <c r="KMZ29" s="126"/>
      <c r="KNA29" s="126"/>
      <c r="KNB29" s="126"/>
      <c r="KNC29" s="126"/>
      <c r="KND29" s="126"/>
      <c r="KNE29" s="126"/>
      <c r="KNF29" s="126"/>
      <c r="KNG29" s="126"/>
      <c r="KNH29" s="126"/>
      <c r="KNI29" s="126"/>
      <c r="KNJ29" s="126"/>
      <c r="KNK29" s="126"/>
      <c r="KNL29" s="126"/>
      <c r="KNM29" s="126"/>
      <c r="KNN29" s="126"/>
      <c r="KNO29" s="126"/>
      <c r="KNP29" s="126"/>
      <c r="KNQ29" s="126"/>
      <c r="KNR29" s="126"/>
      <c r="KNS29" s="126"/>
      <c r="KNT29" s="126"/>
      <c r="KNU29" s="126"/>
      <c r="KNV29" s="126"/>
      <c r="KNW29" s="126"/>
      <c r="KNX29" s="126"/>
      <c r="KNY29" s="126"/>
      <c r="KNZ29" s="126"/>
      <c r="KOA29" s="126"/>
      <c r="KOB29" s="126"/>
      <c r="KOC29" s="126"/>
      <c r="KOD29" s="126"/>
      <c r="KOE29" s="126"/>
      <c r="KOF29" s="126"/>
      <c r="KOG29" s="126"/>
      <c r="KOH29" s="126"/>
      <c r="KOI29" s="126"/>
      <c r="KOJ29" s="126"/>
      <c r="KOK29" s="126"/>
      <c r="KOL29" s="126"/>
      <c r="KOM29" s="126"/>
      <c r="KON29" s="126"/>
      <c r="KOO29" s="126"/>
      <c r="KOP29" s="126"/>
      <c r="KOQ29" s="126"/>
      <c r="KOR29" s="126"/>
      <c r="KOS29" s="126"/>
      <c r="KOT29" s="126"/>
      <c r="KOU29" s="126"/>
      <c r="KOV29" s="126"/>
      <c r="KOW29" s="126"/>
      <c r="KOX29" s="126"/>
      <c r="KOY29" s="126"/>
      <c r="KOZ29" s="126"/>
      <c r="KPA29" s="126"/>
      <c r="KPB29" s="126"/>
      <c r="KPC29" s="126"/>
      <c r="KPD29" s="126"/>
      <c r="KPE29" s="126"/>
      <c r="KPF29" s="126"/>
      <c r="KPG29" s="126"/>
      <c r="KPH29" s="126"/>
      <c r="KPI29" s="126"/>
      <c r="KPJ29" s="126"/>
      <c r="KPK29" s="126"/>
      <c r="KPL29" s="126"/>
      <c r="KPM29" s="126"/>
      <c r="KPN29" s="126"/>
      <c r="KPO29" s="126"/>
      <c r="KPP29" s="126"/>
      <c r="KPQ29" s="126"/>
      <c r="KPR29" s="126"/>
      <c r="KPS29" s="126"/>
      <c r="KPT29" s="126"/>
      <c r="KPU29" s="126"/>
      <c r="KPV29" s="126"/>
      <c r="KPW29" s="126"/>
      <c r="KPX29" s="126"/>
      <c r="KPY29" s="126"/>
      <c r="KPZ29" s="126"/>
      <c r="KQA29" s="126"/>
      <c r="KQB29" s="126"/>
      <c r="KQC29" s="126"/>
      <c r="KQD29" s="126"/>
      <c r="KQE29" s="126"/>
      <c r="KQF29" s="126"/>
      <c r="KQG29" s="126"/>
      <c r="KQH29" s="126"/>
      <c r="KQI29" s="126"/>
      <c r="KQJ29" s="126"/>
      <c r="KQK29" s="126"/>
      <c r="KQL29" s="126"/>
      <c r="KQM29" s="126"/>
      <c r="KQN29" s="126"/>
      <c r="KQO29" s="126"/>
      <c r="KQP29" s="126"/>
      <c r="KQQ29" s="126"/>
      <c r="KQR29" s="126"/>
      <c r="KQS29" s="126"/>
      <c r="KQT29" s="126"/>
      <c r="KQU29" s="126"/>
      <c r="KQV29" s="126"/>
      <c r="KQW29" s="126"/>
      <c r="KQX29" s="126"/>
      <c r="KQY29" s="126"/>
      <c r="KQZ29" s="126"/>
      <c r="KRA29" s="126"/>
      <c r="KRB29" s="126"/>
      <c r="KRC29" s="126"/>
      <c r="KRD29" s="126"/>
      <c r="KRE29" s="126"/>
      <c r="KRF29" s="126"/>
      <c r="KRG29" s="126"/>
      <c r="KRH29" s="126"/>
      <c r="KRI29" s="126"/>
      <c r="KRJ29" s="126"/>
      <c r="KRK29" s="126"/>
      <c r="KRL29" s="126"/>
      <c r="KRM29" s="126"/>
      <c r="KRN29" s="126"/>
      <c r="KRO29" s="126"/>
      <c r="KRP29" s="126"/>
      <c r="KRQ29" s="126"/>
      <c r="KRR29" s="126"/>
      <c r="KRS29" s="126"/>
      <c r="KRT29" s="126"/>
      <c r="KRU29" s="126"/>
      <c r="KRV29" s="126"/>
      <c r="KRW29" s="126"/>
      <c r="KRX29" s="126"/>
      <c r="KRY29" s="126"/>
      <c r="KRZ29" s="126"/>
      <c r="KSA29" s="126"/>
      <c r="KSB29" s="126"/>
      <c r="KSC29" s="126"/>
      <c r="KSD29" s="126"/>
      <c r="KSE29" s="126"/>
      <c r="KSF29" s="126"/>
      <c r="KSG29" s="126"/>
      <c r="KSH29" s="126"/>
      <c r="KSI29" s="126"/>
      <c r="KSJ29" s="126"/>
      <c r="KSK29" s="126"/>
      <c r="KSL29" s="126"/>
      <c r="KSM29" s="126"/>
      <c r="KSN29" s="126"/>
      <c r="KSO29" s="126"/>
      <c r="KSP29" s="126"/>
      <c r="KSQ29" s="126"/>
      <c r="KSR29" s="126"/>
      <c r="KSS29" s="126"/>
      <c r="KST29" s="126"/>
      <c r="KSU29" s="126"/>
      <c r="KSV29" s="126"/>
      <c r="KSW29" s="126"/>
      <c r="KSX29" s="126"/>
      <c r="KSY29" s="126"/>
      <c r="KSZ29" s="126"/>
      <c r="KTA29" s="126"/>
      <c r="KTB29" s="126"/>
      <c r="KTC29" s="126"/>
      <c r="KTD29" s="126"/>
      <c r="KTE29" s="126"/>
      <c r="KTF29" s="126"/>
      <c r="KTG29" s="126"/>
      <c r="KTH29" s="126"/>
      <c r="KTI29" s="126"/>
      <c r="KTJ29" s="126"/>
      <c r="KTK29" s="126"/>
      <c r="KTL29" s="126"/>
      <c r="KTM29" s="126"/>
      <c r="KTN29" s="126"/>
      <c r="KTO29" s="126"/>
      <c r="KTP29" s="126"/>
      <c r="KTQ29" s="126"/>
      <c r="KTR29" s="126"/>
      <c r="KTS29" s="126"/>
      <c r="KTT29" s="126"/>
      <c r="KTU29" s="126"/>
      <c r="KTV29" s="126"/>
      <c r="KTW29" s="126"/>
      <c r="KTX29" s="126"/>
      <c r="KTY29" s="126"/>
      <c r="KTZ29" s="126"/>
      <c r="KUA29" s="126"/>
      <c r="KUB29" s="126"/>
      <c r="KUC29" s="126"/>
      <c r="KUD29" s="126"/>
      <c r="KUE29" s="126"/>
      <c r="KUF29" s="126"/>
      <c r="KUG29" s="126"/>
      <c r="KUH29" s="126"/>
      <c r="KUI29" s="126"/>
      <c r="KUJ29" s="126"/>
      <c r="KUK29" s="126"/>
      <c r="KUL29" s="126"/>
      <c r="KUM29" s="126"/>
      <c r="KUN29" s="126"/>
      <c r="KUO29" s="126"/>
      <c r="KUP29" s="126"/>
      <c r="KUQ29" s="126"/>
      <c r="KUR29" s="126"/>
      <c r="KUS29" s="126"/>
      <c r="KUT29" s="126"/>
      <c r="KUU29" s="126"/>
      <c r="KUV29" s="126"/>
      <c r="KUW29" s="126"/>
      <c r="KUX29" s="126"/>
      <c r="KUY29" s="126"/>
      <c r="KUZ29" s="126"/>
      <c r="KVA29" s="126"/>
      <c r="KVB29" s="126"/>
      <c r="KVC29" s="126"/>
      <c r="KVD29" s="126"/>
      <c r="KVE29" s="126"/>
      <c r="KVF29" s="126"/>
      <c r="KVG29" s="126"/>
      <c r="KVH29" s="126"/>
      <c r="KVI29" s="126"/>
      <c r="KVJ29" s="126"/>
      <c r="KVK29" s="126"/>
      <c r="KVL29" s="126"/>
      <c r="KVM29" s="126"/>
      <c r="KVN29" s="126"/>
      <c r="KVO29" s="126"/>
      <c r="KVP29" s="126"/>
      <c r="KVQ29" s="126"/>
      <c r="KVR29" s="126"/>
      <c r="KVS29" s="126"/>
      <c r="KVT29" s="126"/>
      <c r="KVU29" s="126"/>
      <c r="KVV29" s="126"/>
      <c r="KVW29" s="126"/>
      <c r="KVX29" s="126"/>
      <c r="KVY29" s="126"/>
      <c r="KVZ29" s="126"/>
      <c r="KWA29" s="126"/>
      <c r="KWB29" s="126"/>
      <c r="KWC29" s="126"/>
      <c r="KWD29" s="126"/>
      <c r="KWE29" s="126"/>
      <c r="KWF29" s="126"/>
      <c r="KWG29" s="126"/>
      <c r="KWH29" s="126"/>
      <c r="KWI29" s="126"/>
      <c r="KWJ29" s="126"/>
      <c r="KWK29" s="126"/>
      <c r="KWL29" s="126"/>
      <c r="KWM29" s="126"/>
      <c r="KWN29" s="126"/>
      <c r="KWO29" s="126"/>
      <c r="KWP29" s="126"/>
      <c r="KWQ29" s="126"/>
      <c r="KWR29" s="126"/>
      <c r="KWS29" s="126"/>
      <c r="KWT29" s="126"/>
      <c r="KWU29" s="126"/>
      <c r="KWV29" s="126"/>
      <c r="KWW29" s="126"/>
      <c r="KWX29" s="126"/>
      <c r="KWY29" s="126"/>
      <c r="KWZ29" s="126"/>
      <c r="KXA29" s="126"/>
      <c r="KXB29" s="126"/>
      <c r="KXC29" s="126"/>
      <c r="KXD29" s="126"/>
      <c r="KXE29" s="126"/>
      <c r="KXF29" s="126"/>
      <c r="KXG29" s="126"/>
      <c r="KXH29" s="126"/>
      <c r="KXI29" s="126"/>
      <c r="KXJ29" s="126"/>
      <c r="KXK29" s="126"/>
      <c r="KXL29" s="126"/>
      <c r="KXM29" s="126"/>
      <c r="KXN29" s="126"/>
      <c r="KXO29" s="126"/>
      <c r="KXP29" s="126"/>
      <c r="KXQ29" s="126"/>
      <c r="KXR29" s="126"/>
      <c r="KXS29" s="126"/>
      <c r="KXT29" s="126"/>
      <c r="KXU29" s="126"/>
      <c r="KXV29" s="126"/>
      <c r="KXW29" s="126"/>
      <c r="KXX29" s="126"/>
      <c r="KXY29" s="126"/>
      <c r="KXZ29" s="126"/>
      <c r="KYA29" s="126"/>
      <c r="KYB29" s="126"/>
      <c r="KYC29" s="126"/>
      <c r="KYD29" s="126"/>
      <c r="KYE29" s="126"/>
      <c r="KYF29" s="126"/>
      <c r="KYG29" s="126"/>
      <c r="KYH29" s="126"/>
      <c r="KYI29" s="126"/>
      <c r="KYJ29" s="126"/>
      <c r="KYK29" s="126"/>
      <c r="KYL29" s="126"/>
      <c r="KYM29" s="126"/>
      <c r="KYN29" s="126"/>
      <c r="KYO29" s="126"/>
      <c r="KYP29" s="126"/>
      <c r="KYQ29" s="126"/>
      <c r="KYR29" s="126"/>
      <c r="KYS29" s="126"/>
      <c r="KYT29" s="126"/>
      <c r="KYU29" s="126"/>
      <c r="KYV29" s="126"/>
      <c r="KYW29" s="126"/>
      <c r="KYX29" s="126"/>
      <c r="KYY29" s="126"/>
      <c r="KYZ29" s="126"/>
      <c r="KZA29" s="126"/>
      <c r="KZB29" s="126"/>
      <c r="KZC29" s="126"/>
      <c r="KZD29" s="126"/>
      <c r="KZE29" s="126"/>
      <c r="KZF29" s="126"/>
      <c r="KZG29" s="126"/>
      <c r="KZH29" s="126"/>
      <c r="KZI29" s="126"/>
      <c r="KZJ29" s="126"/>
      <c r="KZK29" s="126"/>
      <c r="KZL29" s="126"/>
      <c r="KZM29" s="126"/>
      <c r="KZN29" s="126"/>
      <c r="KZO29" s="126"/>
      <c r="KZP29" s="126"/>
      <c r="KZQ29" s="126"/>
      <c r="KZR29" s="126"/>
      <c r="KZS29" s="126"/>
      <c r="KZT29" s="126"/>
      <c r="KZU29" s="126"/>
      <c r="KZV29" s="126"/>
      <c r="KZW29" s="126"/>
      <c r="KZX29" s="126"/>
      <c r="KZY29" s="126"/>
      <c r="KZZ29" s="126"/>
      <c r="LAA29" s="126"/>
      <c r="LAB29" s="126"/>
      <c r="LAC29" s="126"/>
      <c r="LAD29" s="126"/>
      <c r="LAE29" s="126"/>
      <c r="LAF29" s="126"/>
      <c r="LAG29" s="126"/>
      <c r="LAH29" s="126"/>
      <c r="LAI29" s="126"/>
      <c r="LAJ29" s="126"/>
      <c r="LAK29" s="126"/>
      <c r="LAL29" s="126"/>
      <c r="LAM29" s="126"/>
      <c r="LAN29" s="126"/>
      <c r="LAO29" s="126"/>
      <c r="LAP29" s="126"/>
      <c r="LAQ29" s="126"/>
      <c r="LAR29" s="126"/>
      <c r="LAS29" s="126"/>
      <c r="LAT29" s="126"/>
      <c r="LAU29" s="126"/>
      <c r="LAV29" s="126"/>
      <c r="LAW29" s="126"/>
      <c r="LAX29" s="126"/>
      <c r="LAY29" s="126"/>
      <c r="LAZ29" s="126"/>
      <c r="LBA29" s="126"/>
      <c r="LBB29" s="126"/>
      <c r="LBC29" s="126"/>
      <c r="LBD29" s="126"/>
      <c r="LBE29" s="126"/>
      <c r="LBF29" s="126"/>
      <c r="LBG29" s="126"/>
      <c r="LBH29" s="126"/>
      <c r="LBI29" s="126"/>
      <c r="LBJ29" s="126"/>
      <c r="LBK29" s="126"/>
      <c r="LBL29" s="126"/>
      <c r="LBM29" s="126"/>
      <c r="LBN29" s="126"/>
      <c r="LBO29" s="126"/>
      <c r="LBP29" s="126"/>
      <c r="LBQ29" s="126"/>
      <c r="LBR29" s="126"/>
      <c r="LBS29" s="126"/>
      <c r="LBT29" s="126"/>
      <c r="LBU29" s="126"/>
      <c r="LBV29" s="126"/>
      <c r="LBW29" s="126"/>
      <c r="LBX29" s="126"/>
      <c r="LBY29" s="126"/>
      <c r="LBZ29" s="126"/>
      <c r="LCA29" s="126"/>
      <c r="LCB29" s="126"/>
      <c r="LCC29" s="126"/>
      <c r="LCD29" s="126"/>
      <c r="LCE29" s="126"/>
      <c r="LCF29" s="126"/>
      <c r="LCG29" s="126"/>
      <c r="LCH29" s="126"/>
      <c r="LCI29" s="126"/>
      <c r="LCJ29" s="126"/>
      <c r="LCK29" s="126"/>
      <c r="LCL29" s="126"/>
      <c r="LCM29" s="126"/>
      <c r="LCN29" s="126"/>
      <c r="LCO29" s="126"/>
      <c r="LCP29" s="126"/>
      <c r="LCQ29" s="126"/>
      <c r="LCR29" s="126"/>
      <c r="LCS29" s="126"/>
      <c r="LCT29" s="126"/>
      <c r="LCU29" s="126"/>
      <c r="LCV29" s="126"/>
      <c r="LCW29" s="126"/>
      <c r="LCX29" s="126"/>
      <c r="LCY29" s="126"/>
      <c r="LCZ29" s="126"/>
      <c r="LDA29" s="126"/>
      <c r="LDB29" s="126"/>
      <c r="LDC29" s="126"/>
      <c r="LDD29" s="126"/>
      <c r="LDE29" s="126"/>
      <c r="LDF29" s="126"/>
      <c r="LDG29" s="126"/>
      <c r="LDH29" s="126"/>
      <c r="LDI29" s="126"/>
      <c r="LDJ29" s="126"/>
      <c r="LDK29" s="126"/>
      <c r="LDL29" s="126"/>
      <c r="LDM29" s="126"/>
      <c r="LDN29" s="126"/>
      <c r="LDO29" s="126"/>
      <c r="LDP29" s="126"/>
      <c r="LDQ29" s="126"/>
      <c r="LDR29" s="126"/>
      <c r="LDS29" s="126"/>
      <c r="LDT29" s="126"/>
      <c r="LDU29" s="126"/>
      <c r="LDV29" s="126"/>
      <c r="LDW29" s="126"/>
      <c r="LDX29" s="126"/>
      <c r="LDY29" s="126"/>
      <c r="LDZ29" s="126"/>
      <c r="LEA29" s="126"/>
      <c r="LEB29" s="126"/>
      <c r="LEC29" s="126"/>
      <c r="LED29" s="126"/>
      <c r="LEE29" s="126"/>
      <c r="LEF29" s="126"/>
      <c r="LEG29" s="126"/>
      <c r="LEH29" s="126"/>
      <c r="LEI29" s="126"/>
      <c r="LEJ29" s="126"/>
      <c r="LEK29" s="126"/>
      <c r="LEL29" s="126"/>
      <c r="LEM29" s="126"/>
      <c r="LEN29" s="126"/>
      <c r="LEO29" s="126"/>
      <c r="LEP29" s="126"/>
      <c r="LEQ29" s="126"/>
      <c r="LER29" s="126"/>
      <c r="LES29" s="126"/>
      <c r="LET29" s="126"/>
      <c r="LEU29" s="126"/>
      <c r="LEV29" s="126"/>
      <c r="LEW29" s="126"/>
      <c r="LEX29" s="126"/>
      <c r="LEY29" s="126"/>
      <c r="LEZ29" s="126"/>
      <c r="LFA29" s="126"/>
      <c r="LFB29" s="126"/>
      <c r="LFC29" s="126"/>
      <c r="LFD29" s="126"/>
      <c r="LFE29" s="126"/>
      <c r="LFF29" s="126"/>
      <c r="LFG29" s="126"/>
      <c r="LFH29" s="126"/>
      <c r="LFI29" s="126"/>
      <c r="LFJ29" s="126"/>
      <c r="LFK29" s="126"/>
      <c r="LFL29" s="126"/>
      <c r="LFM29" s="126"/>
      <c r="LFN29" s="126"/>
      <c r="LFO29" s="126"/>
      <c r="LFP29" s="126"/>
      <c r="LFQ29" s="126"/>
      <c r="LFR29" s="126"/>
      <c r="LFS29" s="126"/>
      <c r="LFT29" s="126"/>
      <c r="LFU29" s="126"/>
      <c r="LFV29" s="126"/>
      <c r="LFW29" s="126"/>
      <c r="LFX29" s="126"/>
      <c r="LFY29" s="126"/>
      <c r="LFZ29" s="126"/>
      <c r="LGA29" s="126"/>
      <c r="LGB29" s="126"/>
      <c r="LGC29" s="126"/>
      <c r="LGD29" s="126"/>
      <c r="LGE29" s="126"/>
      <c r="LGF29" s="126"/>
      <c r="LGG29" s="126"/>
      <c r="LGH29" s="126"/>
      <c r="LGI29" s="126"/>
      <c r="LGJ29" s="126"/>
      <c r="LGK29" s="126"/>
      <c r="LGL29" s="126"/>
      <c r="LGM29" s="126"/>
      <c r="LGN29" s="126"/>
      <c r="LGO29" s="126"/>
      <c r="LGP29" s="126"/>
      <c r="LGQ29" s="126"/>
      <c r="LGR29" s="126"/>
      <c r="LGS29" s="126"/>
      <c r="LGT29" s="126"/>
      <c r="LGU29" s="126"/>
      <c r="LGV29" s="126"/>
      <c r="LGW29" s="126"/>
      <c r="LGX29" s="126"/>
      <c r="LGY29" s="126"/>
      <c r="LGZ29" s="126"/>
      <c r="LHA29" s="126"/>
      <c r="LHB29" s="126"/>
      <c r="LHC29" s="126"/>
      <c r="LHD29" s="126"/>
      <c r="LHE29" s="126"/>
      <c r="LHF29" s="126"/>
      <c r="LHG29" s="126"/>
      <c r="LHH29" s="126"/>
      <c r="LHI29" s="126"/>
      <c r="LHJ29" s="126"/>
      <c r="LHK29" s="126"/>
      <c r="LHL29" s="126"/>
      <c r="LHM29" s="126"/>
      <c r="LHN29" s="126"/>
      <c r="LHO29" s="126"/>
      <c r="LHP29" s="126"/>
      <c r="LHQ29" s="126"/>
      <c r="LHR29" s="126"/>
      <c r="LHS29" s="126"/>
      <c r="LHT29" s="126"/>
      <c r="LHU29" s="126"/>
      <c r="LHV29" s="126"/>
      <c r="LHW29" s="126"/>
      <c r="LHX29" s="126"/>
      <c r="LHY29" s="126"/>
      <c r="LHZ29" s="126"/>
      <c r="LIA29" s="126"/>
      <c r="LIB29" s="126"/>
      <c r="LIC29" s="126"/>
      <c r="LID29" s="126"/>
      <c r="LIE29" s="126"/>
      <c r="LIF29" s="126"/>
      <c r="LIG29" s="126"/>
      <c r="LIH29" s="126"/>
      <c r="LII29" s="126"/>
      <c r="LIJ29" s="126"/>
      <c r="LIK29" s="126"/>
      <c r="LIL29" s="126"/>
      <c r="LIM29" s="126"/>
      <c r="LIN29" s="126"/>
      <c r="LIO29" s="126"/>
      <c r="LIP29" s="126"/>
      <c r="LIQ29" s="126"/>
      <c r="LIR29" s="126"/>
      <c r="LIS29" s="126"/>
      <c r="LIT29" s="126"/>
      <c r="LIU29" s="126"/>
      <c r="LIV29" s="126"/>
      <c r="LIW29" s="126"/>
      <c r="LIX29" s="126"/>
      <c r="LIY29" s="126"/>
      <c r="LIZ29" s="126"/>
      <c r="LJA29" s="126"/>
      <c r="LJB29" s="126"/>
      <c r="LJC29" s="126"/>
      <c r="LJD29" s="126"/>
      <c r="LJE29" s="126"/>
      <c r="LJF29" s="126"/>
      <c r="LJG29" s="126"/>
      <c r="LJH29" s="126"/>
      <c r="LJI29" s="126"/>
      <c r="LJJ29" s="126"/>
      <c r="LJK29" s="126"/>
      <c r="LJL29" s="126"/>
      <c r="LJM29" s="126"/>
      <c r="LJN29" s="126"/>
      <c r="LJO29" s="126"/>
      <c r="LJP29" s="126"/>
      <c r="LJQ29" s="126"/>
      <c r="LJR29" s="126"/>
      <c r="LJS29" s="126"/>
      <c r="LJT29" s="126"/>
      <c r="LJU29" s="126"/>
      <c r="LJV29" s="126"/>
      <c r="LJW29" s="126"/>
      <c r="LJX29" s="126"/>
      <c r="LJY29" s="126"/>
      <c r="LJZ29" s="126"/>
      <c r="LKA29" s="126"/>
      <c r="LKB29" s="126"/>
      <c r="LKC29" s="126"/>
      <c r="LKD29" s="126"/>
      <c r="LKE29" s="126"/>
      <c r="LKF29" s="126"/>
      <c r="LKG29" s="126"/>
      <c r="LKH29" s="126"/>
      <c r="LKI29" s="126"/>
      <c r="LKJ29" s="126"/>
      <c r="LKK29" s="126"/>
      <c r="LKL29" s="126"/>
      <c r="LKM29" s="126"/>
      <c r="LKN29" s="126"/>
      <c r="LKO29" s="126"/>
      <c r="LKP29" s="126"/>
      <c r="LKQ29" s="126"/>
      <c r="LKR29" s="126"/>
      <c r="LKS29" s="126"/>
      <c r="LKT29" s="126"/>
      <c r="LKU29" s="126"/>
      <c r="LKV29" s="126"/>
      <c r="LKW29" s="126"/>
      <c r="LKX29" s="126"/>
      <c r="LKY29" s="126"/>
      <c r="LKZ29" s="126"/>
      <c r="LLA29" s="126"/>
      <c r="LLB29" s="126"/>
      <c r="LLC29" s="126"/>
      <c r="LLD29" s="126"/>
      <c r="LLE29" s="126"/>
      <c r="LLF29" s="126"/>
      <c r="LLG29" s="126"/>
      <c r="LLH29" s="126"/>
      <c r="LLI29" s="126"/>
      <c r="LLJ29" s="126"/>
      <c r="LLK29" s="126"/>
      <c r="LLL29" s="126"/>
      <c r="LLM29" s="126"/>
      <c r="LLN29" s="126"/>
      <c r="LLO29" s="126"/>
      <c r="LLP29" s="126"/>
      <c r="LLQ29" s="126"/>
      <c r="LLR29" s="126"/>
      <c r="LLS29" s="126"/>
      <c r="LLT29" s="126"/>
      <c r="LLU29" s="126"/>
      <c r="LLV29" s="126"/>
      <c r="LLW29" s="126"/>
      <c r="LLX29" s="126"/>
      <c r="LLY29" s="126"/>
      <c r="LLZ29" s="126"/>
      <c r="LMA29" s="126"/>
      <c r="LMB29" s="126"/>
      <c r="LMC29" s="126"/>
      <c r="LMD29" s="126"/>
      <c r="LME29" s="126"/>
      <c r="LMF29" s="126"/>
      <c r="LMG29" s="126"/>
      <c r="LMH29" s="126"/>
      <c r="LMI29" s="126"/>
      <c r="LMJ29" s="126"/>
      <c r="LMK29" s="126"/>
      <c r="LML29" s="126"/>
      <c r="LMM29" s="126"/>
      <c r="LMN29" s="126"/>
      <c r="LMO29" s="126"/>
      <c r="LMP29" s="126"/>
      <c r="LMQ29" s="126"/>
      <c r="LMR29" s="126"/>
      <c r="LMS29" s="126"/>
      <c r="LMT29" s="126"/>
      <c r="LMU29" s="126"/>
      <c r="LMV29" s="126"/>
      <c r="LMW29" s="126"/>
      <c r="LMX29" s="126"/>
      <c r="LMY29" s="126"/>
      <c r="LMZ29" s="126"/>
      <c r="LNA29" s="126"/>
      <c r="LNB29" s="126"/>
      <c r="LNC29" s="126"/>
      <c r="LND29" s="126"/>
      <c r="LNE29" s="126"/>
      <c r="LNF29" s="126"/>
      <c r="LNG29" s="126"/>
      <c r="LNH29" s="126"/>
      <c r="LNI29" s="126"/>
      <c r="LNJ29" s="126"/>
      <c r="LNK29" s="126"/>
      <c r="LNL29" s="126"/>
      <c r="LNM29" s="126"/>
      <c r="LNN29" s="126"/>
      <c r="LNO29" s="126"/>
      <c r="LNP29" s="126"/>
      <c r="LNQ29" s="126"/>
      <c r="LNR29" s="126"/>
      <c r="LNS29" s="126"/>
      <c r="LNT29" s="126"/>
      <c r="LNU29" s="126"/>
      <c r="LNV29" s="126"/>
      <c r="LNW29" s="126"/>
      <c r="LNX29" s="126"/>
      <c r="LNY29" s="126"/>
      <c r="LNZ29" s="126"/>
      <c r="LOA29" s="126"/>
      <c r="LOB29" s="126"/>
      <c r="LOC29" s="126"/>
      <c r="LOD29" s="126"/>
      <c r="LOE29" s="126"/>
      <c r="LOF29" s="126"/>
      <c r="LOG29" s="126"/>
      <c r="LOH29" s="126"/>
      <c r="LOI29" s="126"/>
      <c r="LOJ29" s="126"/>
      <c r="LOK29" s="126"/>
      <c r="LOL29" s="126"/>
      <c r="LOM29" s="126"/>
      <c r="LON29" s="126"/>
      <c r="LOO29" s="126"/>
      <c r="LOP29" s="126"/>
      <c r="LOQ29" s="126"/>
      <c r="LOR29" s="126"/>
      <c r="LOS29" s="126"/>
      <c r="LOT29" s="126"/>
      <c r="LOU29" s="126"/>
      <c r="LOV29" s="126"/>
      <c r="LOW29" s="126"/>
      <c r="LOX29" s="126"/>
      <c r="LOY29" s="126"/>
      <c r="LOZ29" s="126"/>
      <c r="LPA29" s="126"/>
      <c r="LPB29" s="126"/>
      <c r="LPC29" s="126"/>
      <c r="LPD29" s="126"/>
      <c r="LPE29" s="126"/>
      <c r="LPF29" s="126"/>
      <c r="LPG29" s="126"/>
      <c r="LPH29" s="126"/>
      <c r="LPI29" s="126"/>
      <c r="LPJ29" s="126"/>
      <c r="LPK29" s="126"/>
      <c r="LPL29" s="126"/>
      <c r="LPM29" s="126"/>
      <c r="LPN29" s="126"/>
      <c r="LPO29" s="126"/>
      <c r="LPP29" s="126"/>
      <c r="LPQ29" s="126"/>
      <c r="LPR29" s="126"/>
      <c r="LPS29" s="126"/>
      <c r="LPT29" s="126"/>
      <c r="LPU29" s="126"/>
      <c r="LPV29" s="126"/>
      <c r="LPW29" s="126"/>
      <c r="LPX29" s="126"/>
      <c r="LPY29" s="126"/>
      <c r="LPZ29" s="126"/>
      <c r="LQA29" s="126"/>
      <c r="LQB29" s="126"/>
      <c r="LQC29" s="126"/>
      <c r="LQD29" s="126"/>
      <c r="LQE29" s="126"/>
      <c r="LQF29" s="126"/>
      <c r="LQG29" s="126"/>
      <c r="LQH29" s="126"/>
      <c r="LQI29" s="126"/>
      <c r="LQJ29" s="126"/>
      <c r="LQK29" s="126"/>
      <c r="LQL29" s="126"/>
      <c r="LQM29" s="126"/>
      <c r="LQN29" s="126"/>
      <c r="LQO29" s="126"/>
      <c r="LQP29" s="126"/>
      <c r="LQQ29" s="126"/>
      <c r="LQR29" s="126"/>
      <c r="LQS29" s="126"/>
      <c r="LQT29" s="126"/>
      <c r="LQU29" s="126"/>
      <c r="LQV29" s="126"/>
      <c r="LQW29" s="126"/>
      <c r="LQX29" s="126"/>
      <c r="LQY29" s="126"/>
      <c r="LQZ29" s="126"/>
      <c r="LRA29" s="126"/>
      <c r="LRB29" s="126"/>
      <c r="LRC29" s="126"/>
      <c r="LRD29" s="126"/>
      <c r="LRE29" s="126"/>
      <c r="LRF29" s="126"/>
      <c r="LRG29" s="126"/>
      <c r="LRH29" s="126"/>
      <c r="LRI29" s="126"/>
      <c r="LRJ29" s="126"/>
      <c r="LRK29" s="126"/>
      <c r="LRL29" s="126"/>
      <c r="LRM29" s="126"/>
      <c r="LRN29" s="126"/>
      <c r="LRO29" s="126"/>
      <c r="LRP29" s="126"/>
      <c r="LRQ29" s="126"/>
      <c r="LRR29" s="126"/>
      <c r="LRS29" s="126"/>
      <c r="LRT29" s="126"/>
      <c r="LRU29" s="126"/>
      <c r="LRV29" s="126"/>
      <c r="LRW29" s="126"/>
      <c r="LRX29" s="126"/>
      <c r="LRY29" s="126"/>
      <c r="LRZ29" s="126"/>
      <c r="LSA29" s="126"/>
      <c r="LSB29" s="126"/>
      <c r="LSC29" s="126"/>
      <c r="LSD29" s="126"/>
      <c r="LSE29" s="126"/>
      <c r="LSF29" s="126"/>
      <c r="LSG29" s="126"/>
      <c r="LSH29" s="126"/>
      <c r="LSI29" s="126"/>
      <c r="LSJ29" s="126"/>
      <c r="LSK29" s="126"/>
      <c r="LSL29" s="126"/>
      <c r="LSM29" s="126"/>
      <c r="LSN29" s="126"/>
      <c r="LSO29" s="126"/>
      <c r="LSP29" s="126"/>
      <c r="LSQ29" s="126"/>
      <c r="LSR29" s="126"/>
      <c r="LSS29" s="126"/>
      <c r="LST29" s="126"/>
      <c r="LSU29" s="126"/>
      <c r="LSV29" s="126"/>
      <c r="LSW29" s="126"/>
      <c r="LSX29" s="126"/>
      <c r="LSY29" s="126"/>
      <c r="LSZ29" s="126"/>
      <c r="LTA29" s="126"/>
      <c r="LTB29" s="126"/>
      <c r="LTC29" s="126"/>
      <c r="LTD29" s="126"/>
      <c r="LTE29" s="126"/>
      <c r="LTF29" s="126"/>
      <c r="LTG29" s="126"/>
      <c r="LTH29" s="126"/>
      <c r="LTI29" s="126"/>
      <c r="LTJ29" s="126"/>
      <c r="LTK29" s="126"/>
      <c r="LTL29" s="126"/>
      <c r="LTM29" s="126"/>
      <c r="LTN29" s="126"/>
      <c r="LTO29" s="126"/>
      <c r="LTP29" s="126"/>
      <c r="LTQ29" s="126"/>
      <c r="LTR29" s="126"/>
      <c r="LTS29" s="126"/>
      <c r="LTT29" s="126"/>
      <c r="LTU29" s="126"/>
      <c r="LTV29" s="126"/>
      <c r="LTW29" s="126"/>
      <c r="LTX29" s="126"/>
      <c r="LTY29" s="126"/>
      <c r="LTZ29" s="126"/>
      <c r="LUA29" s="126"/>
      <c r="LUB29" s="126"/>
      <c r="LUC29" s="126"/>
      <c r="LUD29" s="126"/>
      <c r="LUE29" s="126"/>
      <c r="LUF29" s="126"/>
      <c r="LUG29" s="126"/>
      <c r="LUH29" s="126"/>
      <c r="LUI29" s="126"/>
      <c r="LUJ29" s="126"/>
      <c r="LUK29" s="126"/>
      <c r="LUL29" s="126"/>
      <c r="LUM29" s="126"/>
      <c r="LUN29" s="126"/>
      <c r="LUO29" s="126"/>
      <c r="LUP29" s="126"/>
      <c r="LUQ29" s="126"/>
      <c r="LUR29" s="126"/>
      <c r="LUS29" s="126"/>
      <c r="LUT29" s="126"/>
      <c r="LUU29" s="126"/>
      <c r="LUV29" s="126"/>
      <c r="LUW29" s="126"/>
      <c r="LUX29" s="126"/>
      <c r="LUY29" s="126"/>
      <c r="LUZ29" s="126"/>
      <c r="LVA29" s="126"/>
      <c r="LVB29" s="126"/>
      <c r="LVC29" s="126"/>
      <c r="LVD29" s="126"/>
      <c r="LVE29" s="126"/>
      <c r="LVF29" s="126"/>
      <c r="LVG29" s="126"/>
      <c r="LVH29" s="126"/>
      <c r="LVI29" s="126"/>
      <c r="LVJ29" s="126"/>
      <c r="LVK29" s="126"/>
      <c r="LVL29" s="126"/>
      <c r="LVM29" s="126"/>
      <c r="LVN29" s="126"/>
      <c r="LVO29" s="126"/>
      <c r="LVP29" s="126"/>
      <c r="LVQ29" s="126"/>
      <c r="LVR29" s="126"/>
      <c r="LVS29" s="126"/>
      <c r="LVT29" s="126"/>
      <c r="LVU29" s="126"/>
      <c r="LVV29" s="126"/>
      <c r="LVW29" s="126"/>
      <c r="LVX29" s="126"/>
      <c r="LVY29" s="126"/>
      <c r="LVZ29" s="126"/>
      <c r="LWA29" s="126"/>
      <c r="LWB29" s="126"/>
      <c r="LWC29" s="126"/>
      <c r="LWD29" s="126"/>
      <c r="LWE29" s="126"/>
      <c r="LWF29" s="126"/>
      <c r="LWG29" s="126"/>
      <c r="LWH29" s="126"/>
      <c r="LWI29" s="126"/>
      <c r="LWJ29" s="126"/>
      <c r="LWK29" s="126"/>
      <c r="LWL29" s="126"/>
      <c r="LWM29" s="126"/>
      <c r="LWN29" s="126"/>
      <c r="LWO29" s="126"/>
      <c r="LWP29" s="126"/>
      <c r="LWQ29" s="126"/>
      <c r="LWR29" s="126"/>
      <c r="LWS29" s="126"/>
      <c r="LWT29" s="126"/>
      <c r="LWU29" s="126"/>
      <c r="LWV29" s="126"/>
      <c r="LWW29" s="126"/>
      <c r="LWX29" s="126"/>
      <c r="LWY29" s="126"/>
      <c r="LWZ29" s="126"/>
      <c r="LXA29" s="126"/>
      <c r="LXB29" s="126"/>
      <c r="LXC29" s="126"/>
      <c r="LXD29" s="126"/>
      <c r="LXE29" s="126"/>
      <c r="LXF29" s="126"/>
      <c r="LXG29" s="126"/>
      <c r="LXH29" s="126"/>
      <c r="LXI29" s="126"/>
      <c r="LXJ29" s="126"/>
      <c r="LXK29" s="126"/>
      <c r="LXL29" s="126"/>
      <c r="LXM29" s="126"/>
      <c r="LXN29" s="126"/>
      <c r="LXO29" s="126"/>
      <c r="LXP29" s="126"/>
      <c r="LXQ29" s="126"/>
      <c r="LXR29" s="126"/>
      <c r="LXS29" s="126"/>
      <c r="LXT29" s="126"/>
      <c r="LXU29" s="126"/>
      <c r="LXV29" s="126"/>
      <c r="LXW29" s="126"/>
      <c r="LXX29" s="126"/>
      <c r="LXY29" s="126"/>
      <c r="LXZ29" s="126"/>
      <c r="LYA29" s="126"/>
      <c r="LYB29" s="126"/>
      <c r="LYC29" s="126"/>
      <c r="LYD29" s="126"/>
      <c r="LYE29" s="126"/>
      <c r="LYF29" s="126"/>
      <c r="LYG29" s="126"/>
      <c r="LYH29" s="126"/>
      <c r="LYI29" s="126"/>
      <c r="LYJ29" s="126"/>
      <c r="LYK29" s="126"/>
      <c r="LYL29" s="126"/>
      <c r="LYM29" s="126"/>
      <c r="LYN29" s="126"/>
      <c r="LYO29" s="126"/>
      <c r="LYP29" s="126"/>
      <c r="LYQ29" s="126"/>
      <c r="LYR29" s="126"/>
      <c r="LYS29" s="126"/>
      <c r="LYT29" s="126"/>
      <c r="LYU29" s="126"/>
      <c r="LYV29" s="126"/>
      <c r="LYW29" s="126"/>
      <c r="LYX29" s="126"/>
      <c r="LYY29" s="126"/>
      <c r="LYZ29" s="126"/>
      <c r="LZA29" s="126"/>
      <c r="LZB29" s="126"/>
      <c r="LZC29" s="126"/>
      <c r="LZD29" s="126"/>
      <c r="LZE29" s="126"/>
      <c r="LZF29" s="126"/>
      <c r="LZG29" s="126"/>
      <c r="LZH29" s="126"/>
      <c r="LZI29" s="126"/>
      <c r="LZJ29" s="126"/>
      <c r="LZK29" s="126"/>
      <c r="LZL29" s="126"/>
      <c r="LZM29" s="126"/>
      <c r="LZN29" s="126"/>
      <c r="LZO29" s="126"/>
      <c r="LZP29" s="126"/>
      <c r="LZQ29" s="126"/>
      <c r="LZR29" s="126"/>
      <c r="LZS29" s="126"/>
      <c r="LZT29" s="126"/>
      <c r="LZU29" s="126"/>
      <c r="LZV29" s="126"/>
      <c r="LZW29" s="126"/>
      <c r="LZX29" s="126"/>
      <c r="LZY29" s="126"/>
      <c r="LZZ29" s="126"/>
      <c r="MAA29" s="126"/>
      <c r="MAB29" s="126"/>
      <c r="MAC29" s="126"/>
      <c r="MAD29" s="126"/>
      <c r="MAE29" s="126"/>
      <c r="MAF29" s="126"/>
      <c r="MAG29" s="126"/>
      <c r="MAH29" s="126"/>
      <c r="MAI29" s="126"/>
      <c r="MAJ29" s="126"/>
      <c r="MAK29" s="126"/>
      <c r="MAL29" s="126"/>
      <c r="MAM29" s="126"/>
      <c r="MAN29" s="126"/>
      <c r="MAO29" s="126"/>
      <c r="MAP29" s="126"/>
      <c r="MAQ29" s="126"/>
      <c r="MAR29" s="126"/>
      <c r="MAS29" s="126"/>
      <c r="MAT29" s="126"/>
      <c r="MAU29" s="126"/>
      <c r="MAV29" s="126"/>
      <c r="MAW29" s="126"/>
      <c r="MAX29" s="126"/>
      <c r="MAY29" s="126"/>
      <c r="MAZ29" s="126"/>
      <c r="MBA29" s="126"/>
      <c r="MBB29" s="126"/>
      <c r="MBC29" s="126"/>
      <c r="MBD29" s="126"/>
      <c r="MBE29" s="126"/>
      <c r="MBF29" s="126"/>
      <c r="MBG29" s="126"/>
      <c r="MBH29" s="126"/>
      <c r="MBI29" s="126"/>
      <c r="MBJ29" s="126"/>
      <c r="MBK29" s="126"/>
      <c r="MBL29" s="126"/>
      <c r="MBM29" s="126"/>
      <c r="MBN29" s="126"/>
      <c r="MBO29" s="126"/>
      <c r="MBP29" s="126"/>
      <c r="MBQ29" s="126"/>
      <c r="MBR29" s="126"/>
      <c r="MBS29" s="126"/>
      <c r="MBT29" s="126"/>
      <c r="MBU29" s="126"/>
      <c r="MBV29" s="126"/>
      <c r="MBW29" s="126"/>
      <c r="MBX29" s="126"/>
      <c r="MBY29" s="126"/>
      <c r="MBZ29" s="126"/>
      <c r="MCA29" s="126"/>
      <c r="MCB29" s="126"/>
      <c r="MCC29" s="126"/>
      <c r="MCD29" s="126"/>
      <c r="MCE29" s="126"/>
      <c r="MCF29" s="126"/>
      <c r="MCG29" s="126"/>
      <c r="MCH29" s="126"/>
      <c r="MCI29" s="126"/>
      <c r="MCJ29" s="126"/>
      <c r="MCK29" s="126"/>
      <c r="MCL29" s="126"/>
      <c r="MCM29" s="126"/>
      <c r="MCN29" s="126"/>
      <c r="MCO29" s="126"/>
      <c r="MCP29" s="126"/>
      <c r="MCQ29" s="126"/>
      <c r="MCR29" s="126"/>
      <c r="MCS29" s="126"/>
      <c r="MCT29" s="126"/>
      <c r="MCU29" s="126"/>
      <c r="MCV29" s="126"/>
      <c r="MCW29" s="126"/>
      <c r="MCX29" s="126"/>
      <c r="MCY29" s="126"/>
      <c r="MCZ29" s="126"/>
      <c r="MDA29" s="126"/>
      <c r="MDB29" s="126"/>
      <c r="MDC29" s="126"/>
      <c r="MDD29" s="126"/>
      <c r="MDE29" s="126"/>
      <c r="MDF29" s="126"/>
      <c r="MDG29" s="126"/>
      <c r="MDH29" s="126"/>
      <c r="MDI29" s="126"/>
      <c r="MDJ29" s="126"/>
      <c r="MDK29" s="126"/>
      <c r="MDL29" s="126"/>
      <c r="MDM29" s="126"/>
      <c r="MDN29" s="126"/>
      <c r="MDO29" s="126"/>
      <c r="MDP29" s="126"/>
      <c r="MDQ29" s="126"/>
      <c r="MDR29" s="126"/>
      <c r="MDS29" s="126"/>
      <c r="MDT29" s="126"/>
      <c r="MDU29" s="126"/>
      <c r="MDV29" s="126"/>
      <c r="MDW29" s="126"/>
      <c r="MDX29" s="126"/>
      <c r="MDY29" s="126"/>
      <c r="MDZ29" s="126"/>
      <c r="MEA29" s="126"/>
      <c r="MEB29" s="126"/>
      <c r="MEC29" s="126"/>
      <c r="MED29" s="126"/>
      <c r="MEE29" s="126"/>
      <c r="MEF29" s="126"/>
      <c r="MEG29" s="126"/>
      <c r="MEH29" s="126"/>
      <c r="MEI29" s="126"/>
      <c r="MEJ29" s="126"/>
      <c r="MEK29" s="126"/>
      <c r="MEL29" s="126"/>
      <c r="MEM29" s="126"/>
      <c r="MEN29" s="126"/>
      <c r="MEO29" s="126"/>
      <c r="MEP29" s="126"/>
      <c r="MEQ29" s="126"/>
      <c r="MER29" s="126"/>
      <c r="MES29" s="126"/>
      <c r="MET29" s="126"/>
      <c r="MEU29" s="126"/>
      <c r="MEV29" s="126"/>
      <c r="MEW29" s="126"/>
      <c r="MEX29" s="126"/>
      <c r="MEY29" s="126"/>
      <c r="MEZ29" s="126"/>
      <c r="MFA29" s="126"/>
      <c r="MFB29" s="126"/>
      <c r="MFC29" s="126"/>
      <c r="MFD29" s="126"/>
      <c r="MFE29" s="126"/>
      <c r="MFF29" s="126"/>
      <c r="MFG29" s="126"/>
      <c r="MFH29" s="126"/>
      <c r="MFI29" s="126"/>
      <c r="MFJ29" s="126"/>
      <c r="MFK29" s="126"/>
      <c r="MFL29" s="126"/>
      <c r="MFM29" s="126"/>
      <c r="MFN29" s="126"/>
      <c r="MFO29" s="126"/>
      <c r="MFP29" s="126"/>
      <c r="MFQ29" s="126"/>
      <c r="MFR29" s="126"/>
      <c r="MFS29" s="126"/>
      <c r="MFT29" s="126"/>
      <c r="MFU29" s="126"/>
      <c r="MFV29" s="126"/>
      <c r="MFW29" s="126"/>
      <c r="MFX29" s="126"/>
      <c r="MFY29" s="126"/>
      <c r="MFZ29" s="126"/>
      <c r="MGA29" s="126"/>
      <c r="MGB29" s="126"/>
      <c r="MGC29" s="126"/>
      <c r="MGD29" s="126"/>
      <c r="MGE29" s="126"/>
      <c r="MGF29" s="126"/>
      <c r="MGG29" s="126"/>
      <c r="MGH29" s="126"/>
      <c r="MGI29" s="126"/>
      <c r="MGJ29" s="126"/>
      <c r="MGK29" s="126"/>
      <c r="MGL29" s="126"/>
      <c r="MGM29" s="126"/>
      <c r="MGN29" s="126"/>
      <c r="MGO29" s="126"/>
      <c r="MGP29" s="126"/>
      <c r="MGQ29" s="126"/>
      <c r="MGR29" s="126"/>
      <c r="MGS29" s="126"/>
      <c r="MGT29" s="126"/>
      <c r="MGU29" s="126"/>
      <c r="MGV29" s="126"/>
      <c r="MGW29" s="126"/>
      <c r="MGX29" s="126"/>
      <c r="MGY29" s="126"/>
      <c r="MGZ29" s="126"/>
      <c r="MHA29" s="126"/>
      <c r="MHB29" s="126"/>
      <c r="MHC29" s="126"/>
      <c r="MHD29" s="126"/>
      <c r="MHE29" s="126"/>
      <c r="MHF29" s="126"/>
      <c r="MHG29" s="126"/>
      <c r="MHH29" s="126"/>
      <c r="MHI29" s="126"/>
      <c r="MHJ29" s="126"/>
      <c r="MHK29" s="126"/>
      <c r="MHL29" s="126"/>
      <c r="MHM29" s="126"/>
      <c r="MHN29" s="126"/>
      <c r="MHO29" s="126"/>
      <c r="MHP29" s="126"/>
      <c r="MHQ29" s="126"/>
      <c r="MHR29" s="126"/>
      <c r="MHS29" s="126"/>
      <c r="MHT29" s="126"/>
      <c r="MHU29" s="126"/>
      <c r="MHV29" s="126"/>
      <c r="MHW29" s="126"/>
      <c r="MHX29" s="126"/>
      <c r="MHY29" s="126"/>
      <c r="MHZ29" s="126"/>
      <c r="MIA29" s="126"/>
      <c r="MIB29" s="126"/>
      <c r="MIC29" s="126"/>
      <c r="MID29" s="126"/>
      <c r="MIE29" s="126"/>
      <c r="MIF29" s="126"/>
      <c r="MIG29" s="126"/>
      <c r="MIH29" s="126"/>
      <c r="MII29" s="126"/>
      <c r="MIJ29" s="126"/>
      <c r="MIK29" s="126"/>
      <c r="MIL29" s="126"/>
      <c r="MIM29" s="126"/>
      <c r="MIN29" s="126"/>
      <c r="MIO29" s="126"/>
      <c r="MIP29" s="126"/>
      <c r="MIQ29" s="126"/>
      <c r="MIR29" s="126"/>
      <c r="MIS29" s="126"/>
      <c r="MIT29" s="126"/>
      <c r="MIU29" s="126"/>
      <c r="MIV29" s="126"/>
      <c r="MIW29" s="126"/>
      <c r="MIX29" s="126"/>
      <c r="MIY29" s="126"/>
      <c r="MIZ29" s="126"/>
      <c r="MJA29" s="126"/>
      <c r="MJB29" s="126"/>
      <c r="MJC29" s="126"/>
      <c r="MJD29" s="126"/>
      <c r="MJE29" s="126"/>
      <c r="MJF29" s="126"/>
      <c r="MJG29" s="126"/>
      <c r="MJH29" s="126"/>
      <c r="MJI29" s="126"/>
      <c r="MJJ29" s="126"/>
      <c r="MJK29" s="126"/>
      <c r="MJL29" s="126"/>
      <c r="MJM29" s="126"/>
      <c r="MJN29" s="126"/>
      <c r="MJO29" s="126"/>
      <c r="MJP29" s="126"/>
      <c r="MJQ29" s="126"/>
      <c r="MJR29" s="126"/>
      <c r="MJS29" s="126"/>
      <c r="MJT29" s="126"/>
      <c r="MJU29" s="126"/>
      <c r="MJV29" s="126"/>
      <c r="MJW29" s="126"/>
      <c r="MJX29" s="126"/>
      <c r="MJY29" s="126"/>
      <c r="MJZ29" s="126"/>
      <c r="MKA29" s="126"/>
      <c r="MKB29" s="126"/>
      <c r="MKC29" s="126"/>
      <c r="MKD29" s="126"/>
      <c r="MKE29" s="126"/>
      <c r="MKF29" s="126"/>
      <c r="MKG29" s="126"/>
      <c r="MKH29" s="126"/>
      <c r="MKI29" s="126"/>
      <c r="MKJ29" s="126"/>
      <c r="MKK29" s="126"/>
      <c r="MKL29" s="126"/>
      <c r="MKM29" s="126"/>
      <c r="MKN29" s="126"/>
      <c r="MKO29" s="126"/>
      <c r="MKP29" s="126"/>
      <c r="MKQ29" s="126"/>
      <c r="MKR29" s="126"/>
      <c r="MKS29" s="126"/>
      <c r="MKT29" s="126"/>
      <c r="MKU29" s="126"/>
      <c r="MKV29" s="126"/>
      <c r="MKW29" s="126"/>
      <c r="MKX29" s="126"/>
      <c r="MKY29" s="126"/>
      <c r="MKZ29" s="126"/>
      <c r="MLA29" s="126"/>
      <c r="MLB29" s="126"/>
      <c r="MLC29" s="126"/>
      <c r="MLD29" s="126"/>
      <c r="MLE29" s="126"/>
      <c r="MLF29" s="126"/>
      <c r="MLG29" s="126"/>
      <c r="MLH29" s="126"/>
      <c r="MLI29" s="126"/>
      <c r="MLJ29" s="126"/>
      <c r="MLK29" s="126"/>
      <c r="MLL29" s="126"/>
      <c r="MLM29" s="126"/>
      <c r="MLN29" s="126"/>
      <c r="MLO29" s="126"/>
      <c r="MLP29" s="126"/>
      <c r="MLQ29" s="126"/>
      <c r="MLR29" s="126"/>
      <c r="MLS29" s="126"/>
      <c r="MLT29" s="126"/>
      <c r="MLU29" s="126"/>
      <c r="MLV29" s="126"/>
      <c r="MLW29" s="126"/>
      <c r="MLX29" s="126"/>
      <c r="MLY29" s="126"/>
      <c r="MLZ29" s="126"/>
      <c r="MMA29" s="126"/>
      <c r="MMB29" s="126"/>
      <c r="MMC29" s="126"/>
      <c r="MMD29" s="126"/>
      <c r="MME29" s="126"/>
      <c r="MMF29" s="126"/>
      <c r="MMG29" s="126"/>
      <c r="MMH29" s="126"/>
      <c r="MMI29" s="126"/>
      <c r="MMJ29" s="126"/>
      <c r="MMK29" s="126"/>
      <c r="MML29" s="126"/>
      <c r="MMM29" s="126"/>
      <c r="MMN29" s="126"/>
      <c r="MMO29" s="126"/>
      <c r="MMP29" s="126"/>
      <c r="MMQ29" s="126"/>
      <c r="MMR29" s="126"/>
      <c r="MMS29" s="126"/>
      <c r="MMT29" s="126"/>
      <c r="MMU29" s="126"/>
      <c r="MMV29" s="126"/>
      <c r="MMW29" s="126"/>
      <c r="MMX29" s="126"/>
      <c r="MMY29" s="126"/>
      <c r="MMZ29" s="126"/>
      <c r="MNA29" s="126"/>
      <c r="MNB29" s="126"/>
      <c r="MNC29" s="126"/>
      <c r="MND29" s="126"/>
      <c r="MNE29" s="126"/>
      <c r="MNF29" s="126"/>
      <c r="MNG29" s="126"/>
      <c r="MNH29" s="126"/>
      <c r="MNI29" s="126"/>
      <c r="MNJ29" s="126"/>
      <c r="MNK29" s="126"/>
      <c r="MNL29" s="126"/>
      <c r="MNM29" s="126"/>
      <c r="MNN29" s="126"/>
      <c r="MNO29" s="126"/>
      <c r="MNP29" s="126"/>
      <c r="MNQ29" s="126"/>
      <c r="MNR29" s="126"/>
      <c r="MNS29" s="126"/>
      <c r="MNT29" s="126"/>
      <c r="MNU29" s="126"/>
      <c r="MNV29" s="126"/>
      <c r="MNW29" s="126"/>
      <c r="MNX29" s="126"/>
      <c r="MNY29" s="126"/>
      <c r="MNZ29" s="126"/>
      <c r="MOA29" s="126"/>
      <c r="MOB29" s="126"/>
      <c r="MOC29" s="126"/>
      <c r="MOD29" s="126"/>
      <c r="MOE29" s="126"/>
      <c r="MOF29" s="126"/>
      <c r="MOG29" s="126"/>
      <c r="MOH29" s="126"/>
      <c r="MOI29" s="126"/>
      <c r="MOJ29" s="126"/>
      <c r="MOK29" s="126"/>
      <c r="MOL29" s="126"/>
      <c r="MOM29" s="126"/>
      <c r="MON29" s="126"/>
      <c r="MOO29" s="126"/>
      <c r="MOP29" s="126"/>
      <c r="MOQ29" s="126"/>
      <c r="MOR29" s="126"/>
      <c r="MOS29" s="126"/>
      <c r="MOT29" s="126"/>
      <c r="MOU29" s="126"/>
      <c r="MOV29" s="126"/>
      <c r="MOW29" s="126"/>
      <c r="MOX29" s="126"/>
      <c r="MOY29" s="126"/>
      <c r="MOZ29" s="126"/>
      <c r="MPA29" s="126"/>
      <c r="MPB29" s="126"/>
      <c r="MPC29" s="126"/>
      <c r="MPD29" s="126"/>
      <c r="MPE29" s="126"/>
      <c r="MPF29" s="126"/>
      <c r="MPG29" s="126"/>
      <c r="MPH29" s="126"/>
      <c r="MPI29" s="126"/>
      <c r="MPJ29" s="126"/>
      <c r="MPK29" s="126"/>
      <c r="MPL29" s="126"/>
      <c r="MPM29" s="126"/>
      <c r="MPN29" s="126"/>
      <c r="MPO29" s="126"/>
      <c r="MPP29" s="126"/>
      <c r="MPQ29" s="126"/>
      <c r="MPR29" s="126"/>
      <c r="MPS29" s="126"/>
      <c r="MPT29" s="126"/>
      <c r="MPU29" s="126"/>
      <c r="MPV29" s="126"/>
      <c r="MPW29" s="126"/>
      <c r="MPX29" s="126"/>
      <c r="MPY29" s="126"/>
      <c r="MPZ29" s="126"/>
      <c r="MQA29" s="126"/>
      <c r="MQB29" s="126"/>
      <c r="MQC29" s="126"/>
      <c r="MQD29" s="126"/>
      <c r="MQE29" s="126"/>
      <c r="MQF29" s="126"/>
      <c r="MQG29" s="126"/>
      <c r="MQH29" s="126"/>
      <c r="MQI29" s="126"/>
      <c r="MQJ29" s="126"/>
      <c r="MQK29" s="126"/>
      <c r="MQL29" s="126"/>
      <c r="MQM29" s="126"/>
      <c r="MQN29" s="126"/>
      <c r="MQO29" s="126"/>
      <c r="MQP29" s="126"/>
      <c r="MQQ29" s="126"/>
      <c r="MQR29" s="126"/>
      <c r="MQS29" s="126"/>
      <c r="MQT29" s="126"/>
      <c r="MQU29" s="126"/>
      <c r="MQV29" s="126"/>
      <c r="MQW29" s="126"/>
      <c r="MQX29" s="126"/>
      <c r="MQY29" s="126"/>
      <c r="MQZ29" s="126"/>
      <c r="MRA29" s="126"/>
      <c r="MRB29" s="126"/>
      <c r="MRC29" s="126"/>
      <c r="MRD29" s="126"/>
      <c r="MRE29" s="126"/>
      <c r="MRF29" s="126"/>
      <c r="MRG29" s="126"/>
      <c r="MRH29" s="126"/>
      <c r="MRI29" s="126"/>
      <c r="MRJ29" s="126"/>
      <c r="MRK29" s="126"/>
      <c r="MRL29" s="126"/>
      <c r="MRM29" s="126"/>
      <c r="MRN29" s="126"/>
      <c r="MRO29" s="126"/>
      <c r="MRP29" s="126"/>
      <c r="MRQ29" s="126"/>
      <c r="MRR29" s="126"/>
      <c r="MRS29" s="126"/>
      <c r="MRT29" s="126"/>
      <c r="MRU29" s="126"/>
      <c r="MRV29" s="126"/>
      <c r="MRW29" s="126"/>
      <c r="MRX29" s="126"/>
      <c r="MRY29" s="126"/>
      <c r="MRZ29" s="126"/>
      <c r="MSA29" s="126"/>
      <c r="MSB29" s="126"/>
      <c r="MSC29" s="126"/>
      <c r="MSD29" s="126"/>
      <c r="MSE29" s="126"/>
      <c r="MSF29" s="126"/>
      <c r="MSG29" s="126"/>
      <c r="MSH29" s="126"/>
      <c r="MSI29" s="126"/>
      <c r="MSJ29" s="126"/>
      <c r="MSK29" s="126"/>
      <c r="MSL29" s="126"/>
      <c r="MSM29" s="126"/>
      <c r="MSN29" s="126"/>
      <c r="MSO29" s="126"/>
      <c r="MSP29" s="126"/>
      <c r="MSQ29" s="126"/>
      <c r="MSR29" s="126"/>
      <c r="MSS29" s="126"/>
      <c r="MST29" s="126"/>
      <c r="MSU29" s="126"/>
      <c r="MSV29" s="126"/>
      <c r="MSW29" s="126"/>
      <c r="MSX29" s="126"/>
      <c r="MSY29" s="126"/>
      <c r="MSZ29" s="126"/>
      <c r="MTA29" s="126"/>
      <c r="MTB29" s="126"/>
      <c r="MTC29" s="126"/>
      <c r="MTD29" s="126"/>
      <c r="MTE29" s="126"/>
      <c r="MTF29" s="126"/>
      <c r="MTG29" s="126"/>
      <c r="MTH29" s="126"/>
      <c r="MTI29" s="126"/>
      <c r="MTJ29" s="126"/>
      <c r="MTK29" s="126"/>
      <c r="MTL29" s="126"/>
      <c r="MTM29" s="126"/>
      <c r="MTN29" s="126"/>
      <c r="MTO29" s="126"/>
      <c r="MTP29" s="126"/>
      <c r="MTQ29" s="126"/>
      <c r="MTR29" s="126"/>
      <c r="MTS29" s="126"/>
      <c r="MTT29" s="126"/>
      <c r="MTU29" s="126"/>
      <c r="MTV29" s="126"/>
      <c r="MTW29" s="126"/>
      <c r="MTX29" s="126"/>
      <c r="MTY29" s="126"/>
      <c r="MTZ29" s="126"/>
      <c r="MUA29" s="126"/>
      <c r="MUB29" s="126"/>
      <c r="MUC29" s="126"/>
      <c r="MUD29" s="126"/>
      <c r="MUE29" s="126"/>
      <c r="MUF29" s="126"/>
      <c r="MUG29" s="126"/>
      <c r="MUH29" s="126"/>
      <c r="MUI29" s="126"/>
      <c r="MUJ29" s="126"/>
      <c r="MUK29" s="126"/>
      <c r="MUL29" s="126"/>
      <c r="MUM29" s="126"/>
      <c r="MUN29" s="126"/>
      <c r="MUO29" s="126"/>
      <c r="MUP29" s="126"/>
      <c r="MUQ29" s="126"/>
      <c r="MUR29" s="126"/>
      <c r="MUS29" s="126"/>
      <c r="MUT29" s="126"/>
      <c r="MUU29" s="126"/>
      <c r="MUV29" s="126"/>
      <c r="MUW29" s="126"/>
      <c r="MUX29" s="126"/>
      <c r="MUY29" s="126"/>
      <c r="MUZ29" s="126"/>
      <c r="MVA29" s="126"/>
      <c r="MVB29" s="126"/>
      <c r="MVC29" s="126"/>
      <c r="MVD29" s="126"/>
      <c r="MVE29" s="126"/>
      <c r="MVF29" s="126"/>
      <c r="MVG29" s="126"/>
      <c r="MVH29" s="126"/>
      <c r="MVI29" s="126"/>
      <c r="MVJ29" s="126"/>
      <c r="MVK29" s="126"/>
      <c r="MVL29" s="126"/>
      <c r="MVM29" s="126"/>
      <c r="MVN29" s="126"/>
      <c r="MVO29" s="126"/>
      <c r="MVP29" s="126"/>
      <c r="MVQ29" s="126"/>
      <c r="MVR29" s="126"/>
      <c r="MVS29" s="126"/>
      <c r="MVT29" s="126"/>
      <c r="MVU29" s="126"/>
      <c r="MVV29" s="126"/>
      <c r="MVW29" s="126"/>
      <c r="MVX29" s="126"/>
      <c r="MVY29" s="126"/>
      <c r="MVZ29" s="126"/>
      <c r="MWA29" s="126"/>
      <c r="MWB29" s="126"/>
      <c r="MWC29" s="126"/>
      <c r="MWD29" s="126"/>
      <c r="MWE29" s="126"/>
      <c r="MWF29" s="126"/>
      <c r="MWG29" s="126"/>
      <c r="MWH29" s="126"/>
      <c r="MWI29" s="126"/>
      <c r="MWJ29" s="126"/>
      <c r="MWK29" s="126"/>
      <c r="MWL29" s="126"/>
      <c r="MWM29" s="126"/>
      <c r="MWN29" s="126"/>
      <c r="MWO29" s="126"/>
      <c r="MWP29" s="126"/>
      <c r="MWQ29" s="126"/>
      <c r="MWR29" s="126"/>
      <c r="MWS29" s="126"/>
      <c r="MWT29" s="126"/>
      <c r="MWU29" s="126"/>
      <c r="MWV29" s="126"/>
      <c r="MWW29" s="126"/>
      <c r="MWX29" s="126"/>
      <c r="MWY29" s="126"/>
      <c r="MWZ29" s="126"/>
      <c r="MXA29" s="126"/>
      <c r="MXB29" s="126"/>
      <c r="MXC29" s="126"/>
      <c r="MXD29" s="126"/>
      <c r="MXE29" s="126"/>
      <c r="MXF29" s="126"/>
      <c r="MXG29" s="126"/>
      <c r="MXH29" s="126"/>
      <c r="MXI29" s="126"/>
      <c r="MXJ29" s="126"/>
      <c r="MXK29" s="126"/>
      <c r="MXL29" s="126"/>
      <c r="MXM29" s="126"/>
      <c r="MXN29" s="126"/>
      <c r="MXO29" s="126"/>
      <c r="MXP29" s="126"/>
      <c r="MXQ29" s="126"/>
      <c r="MXR29" s="126"/>
      <c r="MXS29" s="126"/>
      <c r="MXT29" s="126"/>
      <c r="MXU29" s="126"/>
      <c r="MXV29" s="126"/>
      <c r="MXW29" s="126"/>
      <c r="MXX29" s="126"/>
      <c r="MXY29" s="126"/>
      <c r="MXZ29" s="126"/>
      <c r="MYA29" s="126"/>
      <c r="MYB29" s="126"/>
      <c r="MYC29" s="126"/>
      <c r="MYD29" s="126"/>
      <c r="MYE29" s="126"/>
      <c r="MYF29" s="126"/>
      <c r="MYG29" s="126"/>
      <c r="MYH29" s="126"/>
      <c r="MYI29" s="126"/>
      <c r="MYJ29" s="126"/>
      <c r="MYK29" s="126"/>
      <c r="MYL29" s="126"/>
      <c r="MYM29" s="126"/>
      <c r="MYN29" s="126"/>
      <c r="MYO29" s="126"/>
      <c r="MYP29" s="126"/>
      <c r="MYQ29" s="126"/>
      <c r="MYR29" s="126"/>
      <c r="MYS29" s="126"/>
      <c r="MYT29" s="126"/>
      <c r="MYU29" s="126"/>
      <c r="MYV29" s="126"/>
      <c r="MYW29" s="126"/>
      <c r="MYX29" s="126"/>
      <c r="MYY29" s="126"/>
      <c r="MYZ29" s="126"/>
      <c r="MZA29" s="126"/>
      <c r="MZB29" s="126"/>
      <c r="MZC29" s="126"/>
      <c r="MZD29" s="126"/>
      <c r="MZE29" s="126"/>
      <c r="MZF29" s="126"/>
      <c r="MZG29" s="126"/>
      <c r="MZH29" s="126"/>
      <c r="MZI29" s="126"/>
      <c r="MZJ29" s="126"/>
      <c r="MZK29" s="126"/>
      <c r="MZL29" s="126"/>
      <c r="MZM29" s="126"/>
      <c r="MZN29" s="126"/>
      <c r="MZO29" s="126"/>
      <c r="MZP29" s="126"/>
      <c r="MZQ29" s="126"/>
      <c r="MZR29" s="126"/>
      <c r="MZS29" s="126"/>
      <c r="MZT29" s="126"/>
      <c r="MZU29" s="126"/>
      <c r="MZV29" s="126"/>
      <c r="MZW29" s="126"/>
      <c r="MZX29" s="126"/>
      <c r="MZY29" s="126"/>
      <c r="MZZ29" s="126"/>
      <c r="NAA29" s="126"/>
      <c r="NAB29" s="126"/>
      <c r="NAC29" s="126"/>
      <c r="NAD29" s="126"/>
      <c r="NAE29" s="126"/>
      <c r="NAF29" s="126"/>
      <c r="NAG29" s="126"/>
      <c r="NAH29" s="126"/>
      <c r="NAI29" s="126"/>
      <c r="NAJ29" s="126"/>
      <c r="NAK29" s="126"/>
      <c r="NAL29" s="126"/>
      <c r="NAM29" s="126"/>
      <c r="NAN29" s="126"/>
      <c r="NAO29" s="126"/>
      <c r="NAP29" s="126"/>
      <c r="NAQ29" s="126"/>
      <c r="NAR29" s="126"/>
      <c r="NAS29" s="126"/>
      <c r="NAT29" s="126"/>
      <c r="NAU29" s="126"/>
      <c r="NAV29" s="126"/>
      <c r="NAW29" s="126"/>
      <c r="NAX29" s="126"/>
      <c r="NAY29" s="126"/>
      <c r="NAZ29" s="126"/>
      <c r="NBA29" s="126"/>
      <c r="NBB29" s="126"/>
      <c r="NBC29" s="126"/>
      <c r="NBD29" s="126"/>
      <c r="NBE29" s="126"/>
      <c r="NBF29" s="126"/>
      <c r="NBG29" s="126"/>
      <c r="NBH29" s="126"/>
      <c r="NBI29" s="126"/>
      <c r="NBJ29" s="126"/>
      <c r="NBK29" s="126"/>
      <c r="NBL29" s="126"/>
      <c r="NBM29" s="126"/>
      <c r="NBN29" s="126"/>
      <c r="NBO29" s="126"/>
      <c r="NBP29" s="126"/>
      <c r="NBQ29" s="126"/>
      <c r="NBR29" s="126"/>
      <c r="NBS29" s="126"/>
      <c r="NBT29" s="126"/>
      <c r="NBU29" s="126"/>
      <c r="NBV29" s="126"/>
      <c r="NBW29" s="126"/>
      <c r="NBX29" s="126"/>
      <c r="NBY29" s="126"/>
      <c r="NBZ29" s="126"/>
      <c r="NCA29" s="126"/>
      <c r="NCB29" s="126"/>
      <c r="NCC29" s="126"/>
      <c r="NCD29" s="126"/>
      <c r="NCE29" s="126"/>
      <c r="NCF29" s="126"/>
      <c r="NCG29" s="126"/>
      <c r="NCH29" s="126"/>
      <c r="NCI29" s="126"/>
      <c r="NCJ29" s="126"/>
      <c r="NCK29" s="126"/>
      <c r="NCL29" s="126"/>
      <c r="NCM29" s="126"/>
      <c r="NCN29" s="126"/>
      <c r="NCO29" s="126"/>
      <c r="NCP29" s="126"/>
      <c r="NCQ29" s="126"/>
      <c r="NCR29" s="126"/>
      <c r="NCS29" s="126"/>
      <c r="NCT29" s="126"/>
      <c r="NCU29" s="126"/>
      <c r="NCV29" s="126"/>
      <c r="NCW29" s="126"/>
      <c r="NCX29" s="126"/>
      <c r="NCY29" s="126"/>
      <c r="NCZ29" s="126"/>
      <c r="NDA29" s="126"/>
      <c r="NDB29" s="126"/>
      <c r="NDC29" s="126"/>
      <c r="NDD29" s="126"/>
      <c r="NDE29" s="126"/>
      <c r="NDF29" s="126"/>
      <c r="NDG29" s="126"/>
      <c r="NDH29" s="126"/>
      <c r="NDI29" s="126"/>
      <c r="NDJ29" s="126"/>
      <c r="NDK29" s="126"/>
      <c r="NDL29" s="126"/>
      <c r="NDM29" s="126"/>
      <c r="NDN29" s="126"/>
      <c r="NDO29" s="126"/>
      <c r="NDP29" s="126"/>
      <c r="NDQ29" s="126"/>
      <c r="NDR29" s="126"/>
      <c r="NDS29" s="126"/>
      <c r="NDT29" s="126"/>
      <c r="NDU29" s="126"/>
      <c r="NDV29" s="126"/>
      <c r="NDW29" s="126"/>
      <c r="NDX29" s="126"/>
      <c r="NDY29" s="126"/>
      <c r="NDZ29" s="126"/>
      <c r="NEA29" s="126"/>
      <c r="NEB29" s="126"/>
      <c r="NEC29" s="126"/>
      <c r="NED29" s="126"/>
      <c r="NEE29" s="126"/>
      <c r="NEF29" s="126"/>
      <c r="NEG29" s="126"/>
      <c r="NEH29" s="126"/>
      <c r="NEI29" s="126"/>
      <c r="NEJ29" s="126"/>
      <c r="NEK29" s="126"/>
      <c r="NEL29" s="126"/>
      <c r="NEM29" s="126"/>
      <c r="NEN29" s="126"/>
      <c r="NEO29" s="126"/>
      <c r="NEP29" s="126"/>
      <c r="NEQ29" s="126"/>
      <c r="NER29" s="126"/>
      <c r="NES29" s="126"/>
      <c r="NET29" s="126"/>
      <c r="NEU29" s="126"/>
      <c r="NEV29" s="126"/>
      <c r="NEW29" s="126"/>
      <c r="NEX29" s="126"/>
      <c r="NEY29" s="126"/>
      <c r="NEZ29" s="126"/>
      <c r="NFA29" s="126"/>
      <c r="NFB29" s="126"/>
      <c r="NFC29" s="126"/>
      <c r="NFD29" s="126"/>
      <c r="NFE29" s="126"/>
      <c r="NFF29" s="126"/>
      <c r="NFG29" s="126"/>
      <c r="NFH29" s="126"/>
      <c r="NFI29" s="126"/>
      <c r="NFJ29" s="126"/>
      <c r="NFK29" s="126"/>
      <c r="NFL29" s="126"/>
      <c r="NFM29" s="126"/>
      <c r="NFN29" s="126"/>
      <c r="NFO29" s="126"/>
      <c r="NFP29" s="126"/>
      <c r="NFQ29" s="126"/>
      <c r="NFR29" s="126"/>
      <c r="NFS29" s="126"/>
      <c r="NFT29" s="126"/>
      <c r="NFU29" s="126"/>
      <c r="NFV29" s="126"/>
      <c r="NFW29" s="126"/>
      <c r="NFX29" s="126"/>
      <c r="NFY29" s="126"/>
      <c r="NFZ29" s="126"/>
      <c r="NGA29" s="126"/>
      <c r="NGB29" s="126"/>
      <c r="NGC29" s="126"/>
      <c r="NGD29" s="126"/>
      <c r="NGE29" s="126"/>
      <c r="NGF29" s="126"/>
      <c r="NGG29" s="126"/>
      <c r="NGH29" s="126"/>
      <c r="NGI29" s="126"/>
      <c r="NGJ29" s="126"/>
      <c r="NGK29" s="126"/>
      <c r="NGL29" s="126"/>
      <c r="NGM29" s="126"/>
      <c r="NGN29" s="126"/>
      <c r="NGO29" s="126"/>
      <c r="NGP29" s="126"/>
      <c r="NGQ29" s="126"/>
      <c r="NGR29" s="126"/>
      <c r="NGS29" s="126"/>
      <c r="NGT29" s="126"/>
      <c r="NGU29" s="126"/>
      <c r="NGV29" s="126"/>
      <c r="NGW29" s="126"/>
      <c r="NGX29" s="126"/>
      <c r="NGY29" s="126"/>
      <c r="NGZ29" s="126"/>
      <c r="NHA29" s="126"/>
      <c r="NHB29" s="126"/>
      <c r="NHC29" s="126"/>
      <c r="NHD29" s="126"/>
      <c r="NHE29" s="126"/>
      <c r="NHF29" s="126"/>
      <c r="NHG29" s="126"/>
      <c r="NHH29" s="126"/>
      <c r="NHI29" s="126"/>
      <c r="NHJ29" s="126"/>
      <c r="NHK29" s="126"/>
      <c r="NHL29" s="126"/>
      <c r="NHM29" s="126"/>
      <c r="NHN29" s="126"/>
      <c r="NHO29" s="126"/>
      <c r="NHP29" s="126"/>
      <c r="NHQ29" s="126"/>
      <c r="NHR29" s="126"/>
      <c r="NHS29" s="126"/>
      <c r="NHT29" s="126"/>
      <c r="NHU29" s="126"/>
      <c r="NHV29" s="126"/>
      <c r="NHW29" s="126"/>
      <c r="NHX29" s="126"/>
      <c r="NHY29" s="126"/>
      <c r="NHZ29" s="126"/>
      <c r="NIA29" s="126"/>
      <c r="NIB29" s="126"/>
      <c r="NIC29" s="126"/>
      <c r="NID29" s="126"/>
      <c r="NIE29" s="126"/>
      <c r="NIF29" s="126"/>
      <c r="NIG29" s="126"/>
      <c r="NIH29" s="126"/>
      <c r="NII29" s="126"/>
      <c r="NIJ29" s="126"/>
      <c r="NIK29" s="126"/>
      <c r="NIL29" s="126"/>
      <c r="NIM29" s="126"/>
      <c r="NIN29" s="126"/>
      <c r="NIO29" s="126"/>
      <c r="NIP29" s="126"/>
      <c r="NIQ29" s="126"/>
      <c r="NIR29" s="126"/>
      <c r="NIS29" s="126"/>
      <c r="NIT29" s="126"/>
      <c r="NIU29" s="126"/>
      <c r="NIV29" s="126"/>
      <c r="NIW29" s="126"/>
      <c r="NIX29" s="126"/>
      <c r="NIY29" s="126"/>
      <c r="NIZ29" s="126"/>
      <c r="NJA29" s="126"/>
      <c r="NJB29" s="126"/>
      <c r="NJC29" s="126"/>
      <c r="NJD29" s="126"/>
      <c r="NJE29" s="126"/>
      <c r="NJF29" s="126"/>
      <c r="NJG29" s="126"/>
      <c r="NJH29" s="126"/>
      <c r="NJI29" s="126"/>
      <c r="NJJ29" s="126"/>
      <c r="NJK29" s="126"/>
      <c r="NJL29" s="126"/>
      <c r="NJM29" s="126"/>
      <c r="NJN29" s="126"/>
      <c r="NJO29" s="126"/>
      <c r="NJP29" s="126"/>
      <c r="NJQ29" s="126"/>
      <c r="NJR29" s="126"/>
      <c r="NJS29" s="126"/>
      <c r="NJT29" s="126"/>
      <c r="NJU29" s="126"/>
      <c r="NJV29" s="126"/>
      <c r="NJW29" s="126"/>
      <c r="NJX29" s="126"/>
      <c r="NJY29" s="126"/>
      <c r="NJZ29" s="126"/>
      <c r="NKA29" s="126"/>
      <c r="NKB29" s="126"/>
      <c r="NKC29" s="126"/>
      <c r="NKD29" s="126"/>
      <c r="NKE29" s="126"/>
      <c r="NKF29" s="126"/>
      <c r="NKG29" s="126"/>
      <c r="NKH29" s="126"/>
      <c r="NKI29" s="126"/>
      <c r="NKJ29" s="126"/>
      <c r="NKK29" s="126"/>
      <c r="NKL29" s="126"/>
      <c r="NKM29" s="126"/>
      <c r="NKN29" s="126"/>
      <c r="NKO29" s="126"/>
      <c r="NKP29" s="126"/>
      <c r="NKQ29" s="126"/>
      <c r="NKR29" s="126"/>
      <c r="NKS29" s="126"/>
      <c r="NKT29" s="126"/>
      <c r="NKU29" s="126"/>
      <c r="NKV29" s="126"/>
      <c r="NKW29" s="126"/>
      <c r="NKX29" s="126"/>
      <c r="NKY29" s="126"/>
      <c r="NKZ29" s="126"/>
      <c r="NLA29" s="126"/>
      <c r="NLB29" s="126"/>
      <c r="NLC29" s="126"/>
      <c r="NLD29" s="126"/>
      <c r="NLE29" s="126"/>
      <c r="NLF29" s="126"/>
      <c r="NLG29" s="126"/>
      <c r="NLH29" s="126"/>
      <c r="NLI29" s="126"/>
      <c r="NLJ29" s="126"/>
      <c r="NLK29" s="126"/>
      <c r="NLL29" s="126"/>
      <c r="NLM29" s="126"/>
      <c r="NLN29" s="126"/>
      <c r="NLO29" s="126"/>
      <c r="NLP29" s="126"/>
      <c r="NLQ29" s="126"/>
      <c r="NLR29" s="126"/>
      <c r="NLS29" s="126"/>
      <c r="NLT29" s="126"/>
      <c r="NLU29" s="126"/>
      <c r="NLV29" s="126"/>
      <c r="NLW29" s="126"/>
      <c r="NLX29" s="126"/>
      <c r="NLY29" s="126"/>
      <c r="NLZ29" s="126"/>
      <c r="NMA29" s="126"/>
      <c r="NMB29" s="126"/>
      <c r="NMC29" s="126"/>
      <c r="NMD29" s="126"/>
      <c r="NME29" s="126"/>
      <c r="NMF29" s="126"/>
      <c r="NMG29" s="126"/>
      <c r="NMH29" s="126"/>
      <c r="NMI29" s="126"/>
      <c r="NMJ29" s="126"/>
      <c r="NMK29" s="126"/>
      <c r="NML29" s="126"/>
      <c r="NMM29" s="126"/>
      <c r="NMN29" s="126"/>
      <c r="NMO29" s="126"/>
      <c r="NMP29" s="126"/>
      <c r="NMQ29" s="126"/>
      <c r="NMR29" s="126"/>
      <c r="NMS29" s="126"/>
      <c r="NMT29" s="126"/>
      <c r="NMU29" s="126"/>
      <c r="NMV29" s="126"/>
      <c r="NMW29" s="126"/>
      <c r="NMX29" s="126"/>
      <c r="NMY29" s="126"/>
      <c r="NMZ29" s="126"/>
      <c r="NNA29" s="126"/>
      <c r="NNB29" s="126"/>
      <c r="NNC29" s="126"/>
      <c r="NND29" s="126"/>
      <c r="NNE29" s="126"/>
      <c r="NNF29" s="126"/>
      <c r="NNG29" s="126"/>
      <c r="NNH29" s="126"/>
      <c r="NNI29" s="126"/>
      <c r="NNJ29" s="126"/>
      <c r="NNK29" s="126"/>
      <c r="NNL29" s="126"/>
      <c r="NNM29" s="126"/>
      <c r="NNN29" s="126"/>
      <c r="NNO29" s="126"/>
      <c r="NNP29" s="126"/>
      <c r="NNQ29" s="126"/>
      <c r="NNR29" s="126"/>
      <c r="NNS29" s="126"/>
      <c r="NNT29" s="126"/>
      <c r="NNU29" s="126"/>
      <c r="NNV29" s="126"/>
      <c r="NNW29" s="126"/>
      <c r="NNX29" s="126"/>
      <c r="NNY29" s="126"/>
      <c r="NNZ29" s="126"/>
      <c r="NOA29" s="126"/>
      <c r="NOB29" s="126"/>
      <c r="NOC29" s="126"/>
      <c r="NOD29" s="126"/>
      <c r="NOE29" s="126"/>
      <c r="NOF29" s="126"/>
      <c r="NOG29" s="126"/>
      <c r="NOH29" s="126"/>
      <c r="NOI29" s="126"/>
      <c r="NOJ29" s="126"/>
      <c r="NOK29" s="126"/>
      <c r="NOL29" s="126"/>
      <c r="NOM29" s="126"/>
      <c r="NON29" s="126"/>
      <c r="NOO29" s="126"/>
      <c r="NOP29" s="126"/>
      <c r="NOQ29" s="126"/>
      <c r="NOR29" s="126"/>
      <c r="NOS29" s="126"/>
      <c r="NOT29" s="126"/>
      <c r="NOU29" s="126"/>
      <c r="NOV29" s="126"/>
      <c r="NOW29" s="126"/>
      <c r="NOX29" s="126"/>
      <c r="NOY29" s="126"/>
      <c r="NOZ29" s="126"/>
      <c r="NPA29" s="126"/>
      <c r="NPB29" s="126"/>
      <c r="NPC29" s="126"/>
      <c r="NPD29" s="126"/>
      <c r="NPE29" s="126"/>
      <c r="NPF29" s="126"/>
      <c r="NPG29" s="126"/>
      <c r="NPH29" s="126"/>
      <c r="NPI29" s="126"/>
      <c r="NPJ29" s="126"/>
      <c r="NPK29" s="126"/>
      <c r="NPL29" s="126"/>
      <c r="NPM29" s="126"/>
      <c r="NPN29" s="126"/>
      <c r="NPO29" s="126"/>
      <c r="NPP29" s="126"/>
      <c r="NPQ29" s="126"/>
      <c r="NPR29" s="126"/>
      <c r="NPS29" s="126"/>
      <c r="NPT29" s="126"/>
      <c r="NPU29" s="126"/>
      <c r="NPV29" s="126"/>
      <c r="NPW29" s="126"/>
      <c r="NPX29" s="126"/>
      <c r="NPY29" s="126"/>
      <c r="NPZ29" s="126"/>
      <c r="NQA29" s="126"/>
      <c r="NQB29" s="126"/>
      <c r="NQC29" s="126"/>
      <c r="NQD29" s="126"/>
      <c r="NQE29" s="126"/>
      <c r="NQF29" s="126"/>
      <c r="NQG29" s="126"/>
      <c r="NQH29" s="126"/>
      <c r="NQI29" s="126"/>
      <c r="NQJ29" s="126"/>
      <c r="NQK29" s="126"/>
      <c r="NQL29" s="126"/>
      <c r="NQM29" s="126"/>
      <c r="NQN29" s="126"/>
      <c r="NQO29" s="126"/>
      <c r="NQP29" s="126"/>
      <c r="NQQ29" s="126"/>
      <c r="NQR29" s="126"/>
      <c r="NQS29" s="126"/>
      <c r="NQT29" s="126"/>
      <c r="NQU29" s="126"/>
      <c r="NQV29" s="126"/>
      <c r="NQW29" s="126"/>
      <c r="NQX29" s="126"/>
      <c r="NQY29" s="126"/>
      <c r="NQZ29" s="126"/>
      <c r="NRA29" s="126"/>
      <c r="NRB29" s="126"/>
      <c r="NRC29" s="126"/>
      <c r="NRD29" s="126"/>
      <c r="NRE29" s="126"/>
      <c r="NRF29" s="126"/>
      <c r="NRG29" s="126"/>
      <c r="NRH29" s="126"/>
      <c r="NRI29" s="126"/>
      <c r="NRJ29" s="126"/>
      <c r="NRK29" s="126"/>
      <c r="NRL29" s="126"/>
      <c r="NRM29" s="126"/>
      <c r="NRN29" s="126"/>
      <c r="NRO29" s="126"/>
      <c r="NRP29" s="126"/>
      <c r="NRQ29" s="126"/>
      <c r="NRR29" s="126"/>
      <c r="NRS29" s="126"/>
      <c r="NRT29" s="126"/>
      <c r="NRU29" s="126"/>
      <c r="NRV29" s="126"/>
      <c r="NRW29" s="126"/>
      <c r="NRX29" s="126"/>
      <c r="NRY29" s="126"/>
      <c r="NRZ29" s="126"/>
      <c r="NSA29" s="126"/>
      <c r="NSB29" s="126"/>
      <c r="NSC29" s="126"/>
      <c r="NSD29" s="126"/>
      <c r="NSE29" s="126"/>
      <c r="NSF29" s="126"/>
      <c r="NSG29" s="126"/>
      <c r="NSH29" s="126"/>
      <c r="NSI29" s="126"/>
      <c r="NSJ29" s="126"/>
      <c r="NSK29" s="126"/>
      <c r="NSL29" s="126"/>
      <c r="NSM29" s="126"/>
      <c r="NSN29" s="126"/>
      <c r="NSO29" s="126"/>
      <c r="NSP29" s="126"/>
      <c r="NSQ29" s="126"/>
      <c r="NSR29" s="126"/>
      <c r="NSS29" s="126"/>
      <c r="NST29" s="126"/>
      <c r="NSU29" s="126"/>
      <c r="NSV29" s="126"/>
      <c r="NSW29" s="126"/>
      <c r="NSX29" s="126"/>
      <c r="NSY29" s="126"/>
      <c r="NSZ29" s="126"/>
      <c r="NTA29" s="126"/>
      <c r="NTB29" s="126"/>
      <c r="NTC29" s="126"/>
      <c r="NTD29" s="126"/>
      <c r="NTE29" s="126"/>
      <c r="NTF29" s="126"/>
      <c r="NTG29" s="126"/>
      <c r="NTH29" s="126"/>
      <c r="NTI29" s="126"/>
      <c r="NTJ29" s="126"/>
      <c r="NTK29" s="126"/>
      <c r="NTL29" s="126"/>
      <c r="NTM29" s="126"/>
      <c r="NTN29" s="126"/>
      <c r="NTO29" s="126"/>
      <c r="NTP29" s="126"/>
      <c r="NTQ29" s="126"/>
      <c r="NTR29" s="126"/>
      <c r="NTS29" s="126"/>
      <c r="NTT29" s="126"/>
      <c r="NTU29" s="126"/>
      <c r="NTV29" s="126"/>
      <c r="NTW29" s="126"/>
      <c r="NTX29" s="126"/>
      <c r="NTY29" s="126"/>
      <c r="NTZ29" s="126"/>
      <c r="NUA29" s="126"/>
      <c r="NUB29" s="126"/>
      <c r="NUC29" s="126"/>
      <c r="NUD29" s="126"/>
      <c r="NUE29" s="126"/>
      <c r="NUF29" s="126"/>
      <c r="NUG29" s="126"/>
      <c r="NUH29" s="126"/>
      <c r="NUI29" s="126"/>
      <c r="NUJ29" s="126"/>
      <c r="NUK29" s="126"/>
      <c r="NUL29" s="126"/>
      <c r="NUM29" s="126"/>
      <c r="NUN29" s="126"/>
      <c r="NUO29" s="126"/>
      <c r="NUP29" s="126"/>
      <c r="NUQ29" s="126"/>
      <c r="NUR29" s="126"/>
      <c r="NUS29" s="126"/>
      <c r="NUT29" s="126"/>
      <c r="NUU29" s="126"/>
      <c r="NUV29" s="126"/>
      <c r="NUW29" s="126"/>
      <c r="NUX29" s="126"/>
      <c r="NUY29" s="126"/>
      <c r="NUZ29" s="126"/>
      <c r="NVA29" s="126"/>
      <c r="NVB29" s="126"/>
      <c r="NVC29" s="126"/>
      <c r="NVD29" s="126"/>
      <c r="NVE29" s="126"/>
      <c r="NVF29" s="126"/>
      <c r="NVG29" s="126"/>
      <c r="NVH29" s="126"/>
      <c r="NVI29" s="126"/>
      <c r="NVJ29" s="126"/>
      <c r="NVK29" s="126"/>
      <c r="NVL29" s="126"/>
      <c r="NVM29" s="126"/>
      <c r="NVN29" s="126"/>
      <c r="NVO29" s="126"/>
      <c r="NVP29" s="126"/>
      <c r="NVQ29" s="126"/>
      <c r="NVR29" s="126"/>
      <c r="NVS29" s="126"/>
      <c r="NVT29" s="126"/>
      <c r="NVU29" s="126"/>
      <c r="NVV29" s="126"/>
      <c r="NVW29" s="126"/>
      <c r="NVX29" s="126"/>
      <c r="NVY29" s="126"/>
      <c r="NVZ29" s="126"/>
      <c r="NWA29" s="126"/>
      <c r="NWB29" s="126"/>
      <c r="NWC29" s="126"/>
      <c r="NWD29" s="126"/>
      <c r="NWE29" s="126"/>
      <c r="NWF29" s="126"/>
      <c r="NWG29" s="126"/>
      <c r="NWH29" s="126"/>
      <c r="NWI29" s="126"/>
      <c r="NWJ29" s="126"/>
      <c r="NWK29" s="126"/>
      <c r="NWL29" s="126"/>
      <c r="NWM29" s="126"/>
      <c r="NWN29" s="126"/>
      <c r="NWO29" s="126"/>
      <c r="NWP29" s="126"/>
      <c r="NWQ29" s="126"/>
      <c r="NWR29" s="126"/>
      <c r="NWS29" s="126"/>
      <c r="NWT29" s="126"/>
      <c r="NWU29" s="126"/>
      <c r="NWV29" s="126"/>
      <c r="NWW29" s="126"/>
      <c r="NWX29" s="126"/>
      <c r="NWY29" s="126"/>
      <c r="NWZ29" s="126"/>
      <c r="NXA29" s="126"/>
      <c r="NXB29" s="126"/>
      <c r="NXC29" s="126"/>
      <c r="NXD29" s="126"/>
      <c r="NXE29" s="126"/>
      <c r="NXF29" s="126"/>
      <c r="NXG29" s="126"/>
      <c r="NXH29" s="126"/>
      <c r="NXI29" s="126"/>
      <c r="NXJ29" s="126"/>
      <c r="NXK29" s="126"/>
      <c r="NXL29" s="126"/>
      <c r="NXM29" s="126"/>
      <c r="NXN29" s="126"/>
      <c r="NXO29" s="126"/>
      <c r="NXP29" s="126"/>
      <c r="NXQ29" s="126"/>
      <c r="NXR29" s="126"/>
      <c r="NXS29" s="126"/>
      <c r="NXT29" s="126"/>
      <c r="NXU29" s="126"/>
      <c r="NXV29" s="126"/>
      <c r="NXW29" s="126"/>
      <c r="NXX29" s="126"/>
      <c r="NXY29" s="126"/>
      <c r="NXZ29" s="126"/>
      <c r="NYA29" s="126"/>
      <c r="NYB29" s="126"/>
      <c r="NYC29" s="126"/>
      <c r="NYD29" s="126"/>
      <c r="NYE29" s="126"/>
      <c r="NYF29" s="126"/>
      <c r="NYG29" s="126"/>
      <c r="NYH29" s="126"/>
      <c r="NYI29" s="126"/>
      <c r="NYJ29" s="126"/>
      <c r="NYK29" s="126"/>
      <c r="NYL29" s="126"/>
      <c r="NYM29" s="126"/>
      <c r="NYN29" s="126"/>
      <c r="NYO29" s="126"/>
      <c r="NYP29" s="126"/>
      <c r="NYQ29" s="126"/>
      <c r="NYR29" s="126"/>
      <c r="NYS29" s="126"/>
      <c r="NYT29" s="126"/>
      <c r="NYU29" s="126"/>
      <c r="NYV29" s="126"/>
      <c r="NYW29" s="126"/>
      <c r="NYX29" s="126"/>
      <c r="NYY29" s="126"/>
      <c r="NYZ29" s="126"/>
      <c r="NZA29" s="126"/>
      <c r="NZB29" s="126"/>
      <c r="NZC29" s="126"/>
      <c r="NZD29" s="126"/>
      <c r="NZE29" s="126"/>
      <c r="NZF29" s="126"/>
      <c r="NZG29" s="126"/>
      <c r="NZH29" s="126"/>
      <c r="NZI29" s="126"/>
      <c r="NZJ29" s="126"/>
      <c r="NZK29" s="126"/>
      <c r="NZL29" s="126"/>
      <c r="NZM29" s="126"/>
      <c r="NZN29" s="126"/>
      <c r="NZO29" s="126"/>
      <c r="NZP29" s="126"/>
      <c r="NZQ29" s="126"/>
      <c r="NZR29" s="126"/>
      <c r="NZS29" s="126"/>
      <c r="NZT29" s="126"/>
      <c r="NZU29" s="126"/>
      <c r="NZV29" s="126"/>
      <c r="NZW29" s="126"/>
      <c r="NZX29" s="126"/>
      <c r="NZY29" s="126"/>
      <c r="NZZ29" s="126"/>
      <c r="OAA29" s="126"/>
      <c r="OAB29" s="126"/>
      <c r="OAC29" s="126"/>
      <c r="OAD29" s="126"/>
      <c r="OAE29" s="126"/>
      <c r="OAF29" s="126"/>
      <c r="OAG29" s="126"/>
      <c r="OAH29" s="126"/>
      <c r="OAI29" s="126"/>
      <c r="OAJ29" s="126"/>
      <c r="OAK29" s="126"/>
      <c r="OAL29" s="126"/>
      <c r="OAM29" s="126"/>
      <c r="OAN29" s="126"/>
      <c r="OAO29" s="126"/>
      <c r="OAP29" s="126"/>
      <c r="OAQ29" s="126"/>
      <c r="OAR29" s="126"/>
      <c r="OAS29" s="126"/>
      <c r="OAT29" s="126"/>
      <c r="OAU29" s="126"/>
      <c r="OAV29" s="126"/>
      <c r="OAW29" s="126"/>
      <c r="OAX29" s="126"/>
      <c r="OAY29" s="126"/>
      <c r="OAZ29" s="126"/>
      <c r="OBA29" s="126"/>
      <c r="OBB29" s="126"/>
      <c r="OBC29" s="126"/>
      <c r="OBD29" s="126"/>
      <c r="OBE29" s="126"/>
      <c r="OBF29" s="126"/>
      <c r="OBG29" s="126"/>
      <c r="OBH29" s="126"/>
      <c r="OBI29" s="126"/>
      <c r="OBJ29" s="126"/>
      <c r="OBK29" s="126"/>
      <c r="OBL29" s="126"/>
      <c r="OBM29" s="126"/>
      <c r="OBN29" s="126"/>
      <c r="OBO29" s="126"/>
      <c r="OBP29" s="126"/>
      <c r="OBQ29" s="126"/>
      <c r="OBR29" s="126"/>
      <c r="OBS29" s="126"/>
      <c r="OBT29" s="126"/>
      <c r="OBU29" s="126"/>
      <c r="OBV29" s="126"/>
      <c r="OBW29" s="126"/>
      <c r="OBX29" s="126"/>
      <c r="OBY29" s="126"/>
      <c r="OBZ29" s="126"/>
      <c r="OCA29" s="126"/>
      <c r="OCB29" s="126"/>
      <c r="OCC29" s="126"/>
      <c r="OCD29" s="126"/>
      <c r="OCE29" s="126"/>
      <c r="OCF29" s="126"/>
      <c r="OCG29" s="126"/>
      <c r="OCH29" s="126"/>
      <c r="OCI29" s="126"/>
      <c r="OCJ29" s="126"/>
      <c r="OCK29" s="126"/>
      <c r="OCL29" s="126"/>
      <c r="OCM29" s="126"/>
      <c r="OCN29" s="126"/>
      <c r="OCO29" s="126"/>
      <c r="OCP29" s="126"/>
      <c r="OCQ29" s="126"/>
      <c r="OCR29" s="126"/>
      <c r="OCS29" s="126"/>
      <c r="OCT29" s="126"/>
      <c r="OCU29" s="126"/>
      <c r="OCV29" s="126"/>
      <c r="OCW29" s="126"/>
      <c r="OCX29" s="126"/>
      <c r="OCY29" s="126"/>
      <c r="OCZ29" s="126"/>
      <c r="ODA29" s="126"/>
      <c r="ODB29" s="126"/>
      <c r="ODC29" s="126"/>
      <c r="ODD29" s="126"/>
      <c r="ODE29" s="126"/>
      <c r="ODF29" s="126"/>
      <c r="ODG29" s="126"/>
      <c r="ODH29" s="126"/>
      <c r="ODI29" s="126"/>
      <c r="ODJ29" s="126"/>
      <c r="ODK29" s="126"/>
      <c r="ODL29" s="126"/>
      <c r="ODM29" s="126"/>
      <c r="ODN29" s="126"/>
      <c r="ODO29" s="126"/>
      <c r="ODP29" s="126"/>
      <c r="ODQ29" s="126"/>
      <c r="ODR29" s="126"/>
      <c r="ODS29" s="126"/>
      <c r="ODT29" s="126"/>
      <c r="ODU29" s="126"/>
      <c r="ODV29" s="126"/>
      <c r="ODW29" s="126"/>
      <c r="ODX29" s="126"/>
      <c r="ODY29" s="126"/>
      <c r="ODZ29" s="126"/>
      <c r="OEA29" s="126"/>
      <c r="OEB29" s="126"/>
      <c r="OEC29" s="126"/>
      <c r="OED29" s="126"/>
      <c r="OEE29" s="126"/>
      <c r="OEF29" s="126"/>
      <c r="OEG29" s="126"/>
      <c r="OEH29" s="126"/>
      <c r="OEI29" s="126"/>
      <c r="OEJ29" s="126"/>
      <c r="OEK29" s="126"/>
      <c r="OEL29" s="126"/>
      <c r="OEM29" s="126"/>
      <c r="OEN29" s="126"/>
      <c r="OEO29" s="126"/>
      <c r="OEP29" s="126"/>
      <c r="OEQ29" s="126"/>
      <c r="OER29" s="126"/>
      <c r="OES29" s="126"/>
      <c r="OET29" s="126"/>
      <c r="OEU29" s="126"/>
      <c r="OEV29" s="126"/>
      <c r="OEW29" s="126"/>
      <c r="OEX29" s="126"/>
      <c r="OEY29" s="126"/>
      <c r="OEZ29" s="126"/>
      <c r="OFA29" s="126"/>
      <c r="OFB29" s="126"/>
      <c r="OFC29" s="126"/>
      <c r="OFD29" s="126"/>
      <c r="OFE29" s="126"/>
      <c r="OFF29" s="126"/>
      <c r="OFG29" s="126"/>
      <c r="OFH29" s="126"/>
      <c r="OFI29" s="126"/>
      <c r="OFJ29" s="126"/>
      <c r="OFK29" s="126"/>
      <c r="OFL29" s="126"/>
      <c r="OFM29" s="126"/>
      <c r="OFN29" s="126"/>
      <c r="OFO29" s="126"/>
      <c r="OFP29" s="126"/>
      <c r="OFQ29" s="126"/>
      <c r="OFR29" s="126"/>
      <c r="OFS29" s="126"/>
      <c r="OFT29" s="126"/>
      <c r="OFU29" s="126"/>
      <c r="OFV29" s="126"/>
      <c r="OFW29" s="126"/>
      <c r="OFX29" s="126"/>
      <c r="OFY29" s="126"/>
      <c r="OFZ29" s="126"/>
      <c r="OGA29" s="126"/>
      <c r="OGB29" s="126"/>
      <c r="OGC29" s="126"/>
      <c r="OGD29" s="126"/>
      <c r="OGE29" s="126"/>
      <c r="OGF29" s="126"/>
      <c r="OGG29" s="126"/>
      <c r="OGH29" s="126"/>
      <c r="OGI29" s="126"/>
      <c r="OGJ29" s="126"/>
      <c r="OGK29" s="126"/>
      <c r="OGL29" s="126"/>
      <c r="OGM29" s="126"/>
      <c r="OGN29" s="126"/>
      <c r="OGO29" s="126"/>
      <c r="OGP29" s="126"/>
      <c r="OGQ29" s="126"/>
      <c r="OGR29" s="126"/>
      <c r="OGS29" s="126"/>
      <c r="OGT29" s="126"/>
      <c r="OGU29" s="126"/>
      <c r="OGV29" s="126"/>
      <c r="OGW29" s="126"/>
      <c r="OGX29" s="126"/>
      <c r="OGY29" s="126"/>
      <c r="OGZ29" s="126"/>
      <c r="OHA29" s="126"/>
      <c r="OHB29" s="126"/>
      <c r="OHC29" s="126"/>
      <c r="OHD29" s="126"/>
      <c r="OHE29" s="126"/>
      <c r="OHF29" s="126"/>
      <c r="OHG29" s="126"/>
      <c r="OHH29" s="126"/>
      <c r="OHI29" s="126"/>
      <c r="OHJ29" s="126"/>
      <c r="OHK29" s="126"/>
      <c r="OHL29" s="126"/>
      <c r="OHM29" s="126"/>
      <c r="OHN29" s="126"/>
      <c r="OHO29" s="126"/>
      <c r="OHP29" s="126"/>
      <c r="OHQ29" s="126"/>
      <c r="OHR29" s="126"/>
      <c r="OHS29" s="126"/>
      <c r="OHT29" s="126"/>
      <c r="OHU29" s="126"/>
      <c r="OHV29" s="126"/>
      <c r="OHW29" s="126"/>
      <c r="OHX29" s="126"/>
      <c r="OHY29" s="126"/>
      <c r="OHZ29" s="126"/>
      <c r="OIA29" s="126"/>
      <c r="OIB29" s="126"/>
      <c r="OIC29" s="126"/>
      <c r="OID29" s="126"/>
      <c r="OIE29" s="126"/>
      <c r="OIF29" s="126"/>
      <c r="OIG29" s="126"/>
      <c r="OIH29" s="126"/>
      <c r="OII29" s="126"/>
      <c r="OIJ29" s="126"/>
      <c r="OIK29" s="126"/>
      <c r="OIL29" s="126"/>
      <c r="OIM29" s="126"/>
      <c r="OIN29" s="126"/>
      <c r="OIO29" s="126"/>
      <c r="OIP29" s="126"/>
      <c r="OIQ29" s="126"/>
      <c r="OIR29" s="126"/>
      <c r="OIS29" s="126"/>
      <c r="OIT29" s="126"/>
      <c r="OIU29" s="126"/>
      <c r="OIV29" s="126"/>
      <c r="OIW29" s="126"/>
      <c r="OIX29" s="126"/>
      <c r="OIY29" s="126"/>
      <c r="OIZ29" s="126"/>
      <c r="OJA29" s="126"/>
      <c r="OJB29" s="126"/>
      <c r="OJC29" s="126"/>
      <c r="OJD29" s="126"/>
      <c r="OJE29" s="126"/>
      <c r="OJF29" s="126"/>
      <c r="OJG29" s="126"/>
      <c r="OJH29" s="126"/>
      <c r="OJI29" s="126"/>
      <c r="OJJ29" s="126"/>
      <c r="OJK29" s="126"/>
      <c r="OJL29" s="126"/>
      <c r="OJM29" s="126"/>
      <c r="OJN29" s="126"/>
      <c r="OJO29" s="126"/>
      <c r="OJP29" s="126"/>
      <c r="OJQ29" s="126"/>
      <c r="OJR29" s="126"/>
      <c r="OJS29" s="126"/>
      <c r="OJT29" s="126"/>
      <c r="OJU29" s="126"/>
      <c r="OJV29" s="126"/>
      <c r="OJW29" s="126"/>
      <c r="OJX29" s="126"/>
      <c r="OJY29" s="126"/>
      <c r="OJZ29" s="126"/>
      <c r="OKA29" s="126"/>
      <c r="OKB29" s="126"/>
      <c r="OKC29" s="126"/>
      <c r="OKD29" s="126"/>
      <c r="OKE29" s="126"/>
      <c r="OKF29" s="126"/>
      <c r="OKG29" s="126"/>
      <c r="OKH29" s="126"/>
      <c r="OKI29" s="126"/>
      <c r="OKJ29" s="126"/>
      <c r="OKK29" s="126"/>
      <c r="OKL29" s="126"/>
      <c r="OKM29" s="126"/>
      <c r="OKN29" s="126"/>
      <c r="OKO29" s="126"/>
      <c r="OKP29" s="126"/>
      <c r="OKQ29" s="126"/>
      <c r="OKR29" s="126"/>
      <c r="OKS29" s="126"/>
      <c r="OKT29" s="126"/>
      <c r="OKU29" s="126"/>
      <c r="OKV29" s="126"/>
      <c r="OKW29" s="126"/>
      <c r="OKX29" s="126"/>
      <c r="OKY29" s="126"/>
      <c r="OKZ29" s="126"/>
      <c r="OLA29" s="126"/>
      <c r="OLB29" s="126"/>
      <c r="OLC29" s="126"/>
      <c r="OLD29" s="126"/>
      <c r="OLE29" s="126"/>
      <c r="OLF29" s="126"/>
      <c r="OLG29" s="126"/>
      <c r="OLH29" s="126"/>
      <c r="OLI29" s="126"/>
      <c r="OLJ29" s="126"/>
      <c r="OLK29" s="126"/>
      <c r="OLL29" s="126"/>
      <c r="OLM29" s="126"/>
      <c r="OLN29" s="126"/>
      <c r="OLO29" s="126"/>
      <c r="OLP29" s="126"/>
      <c r="OLQ29" s="126"/>
      <c r="OLR29" s="126"/>
      <c r="OLS29" s="126"/>
      <c r="OLT29" s="126"/>
      <c r="OLU29" s="126"/>
      <c r="OLV29" s="126"/>
      <c r="OLW29" s="126"/>
      <c r="OLX29" s="126"/>
      <c r="OLY29" s="126"/>
      <c r="OLZ29" s="126"/>
      <c r="OMA29" s="126"/>
      <c r="OMB29" s="126"/>
      <c r="OMC29" s="126"/>
      <c r="OMD29" s="126"/>
      <c r="OME29" s="126"/>
      <c r="OMF29" s="126"/>
      <c r="OMG29" s="126"/>
      <c r="OMH29" s="126"/>
      <c r="OMI29" s="126"/>
      <c r="OMJ29" s="126"/>
      <c r="OMK29" s="126"/>
      <c r="OML29" s="126"/>
      <c r="OMM29" s="126"/>
      <c r="OMN29" s="126"/>
      <c r="OMO29" s="126"/>
      <c r="OMP29" s="126"/>
      <c r="OMQ29" s="126"/>
      <c r="OMR29" s="126"/>
      <c r="OMS29" s="126"/>
      <c r="OMT29" s="126"/>
      <c r="OMU29" s="126"/>
      <c r="OMV29" s="126"/>
      <c r="OMW29" s="126"/>
      <c r="OMX29" s="126"/>
      <c r="OMY29" s="126"/>
      <c r="OMZ29" s="126"/>
      <c r="ONA29" s="126"/>
      <c r="ONB29" s="126"/>
      <c r="ONC29" s="126"/>
      <c r="OND29" s="126"/>
      <c r="ONE29" s="126"/>
      <c r="ONF29" s="126"/>
      <c r="ONG29" s="126"/>
      <c r="ONH29" s="126"/>
      <c r="ONI29" s="126"/>
      <c r="ONJ29" s="126"/>
      <c r="ONK29" s="126"/>
      <c r="ONL29" s="126"/>
      <c r="ONM29" s="126"/>
      <c r="ONN29" s="126"/>
      <c r="ONO29" s="126"/>
      <c r="ONP29" s="126"/>
      <c r="ONQ29" s="126"/>
      <c r="ONR29" s="126"/>
      <c r="ONS29" s="126"/>
      <c r="ONT29" s="126"/>
      <c r="ONU29" s="126"/>
      <c r="ONV29" s="126"/>
      <c r="ONW29" s="126"/>
      <c r="ONX29" s="126"/>
      <c r="ONY29" s="126"/>
      <c r="ONZ29" s="126"/>
      <c r="OOA29" s="126"/>
      <c r="OOB29" s="126"/>
      <c r="OOC29" s="126"/>
      <c r="OOD29" s="126"/>
      <c r="OOE29" s="126"/>
      <c r="OOF29" s="126"/>
      <c r="OOG29" s="126"/>
      <c r="OOH29" s="126"/>
      <c r="OOI29" s="126"/>
      <c r="OOJ29" s="126"/>
      <c r="OOK29" s="126"/>
      <c r="OOL29" s="126"/>
      <c r="OOM29" s="126"/>
      <c r="OON29" s="126"/>
      <c r="OOO29" s="126"/>
      <c r="OOP29" s="126"/>
      <c r="OOQ29" s="126"/>
      <c r="OOR29" s="126"/>
      <c r="OOS29" s="126"/>
      <c r="OOT29" s="126"/>
      <c r="OOU29" s="126"/>
      <c r="OOV29" s="126"/>
      <c r="OOW29" s="126"/>
      <c r="OOX29" s="126"/>
      <c r="OOY29" s="126"/>
      <c r="OOZ29" s="126"/>
      <c r="OPA29" s="126"/>
      <c r="OPB29" s="126"/>
      <c r="OPC29" s="126"/>
      <c r="OPD29" s="126"/>
      <c r="OPE29" s="126"/>
      <c r="OPF29" s="126"/>
      <c r="OPG29" s="126"/>
      <c r="OPH29" s="126"/>
      <c r="OPI29" s="126"/>
      <c r="OPJ29" s="126"/>
      <c r="OPK29" s="126"/>
      <c r="OPL29" s="126"/>
      <c r="OPM29" s="126"/>
      <c r="OPN29" s="126"/>
      <c r="OPO29" s="126"/>
      <c r="OPP29" s="126"/>
      <c r="OPQ29" s="126"/>
      <c r="OPR29" s="126"/>
      <c r="OPS29" s="126"/>
      <c r="OPT29" s="126"/>
      <c r="OPU29" s="126"/>
      <c r="OPV29" s="126"/>
      <c r="OPW29" s="126"/>
      <c r="OPX29" s="126"/>
      <c r="OPY29" s="126"/>
      <c r="OPZ29" s="126"/>
      <c r="OQA29" s="126"/>
      <c r="OQB29" s="126"/>
      <c r="OQC29" s="126"/>
      <c r="OQD29" s="126"/>
      <c r="OQE29" s="126"/>
      <c r="OQF29" s="126"/>
      <c r="OQG29" s="126"/>
      <c r="OQH29" s="126"/>
      <c r="OQI29" s="126"/>
      <c r="OQJ29" s="126"/>
      <c r="OQK29" s="126"/>
      <c r="OQL29" s="126"/>
      <c r="OQM29" s="126"/>
      <c r="OQN29" s="126"/>
      <c r="OQO29" s="126"/>
      <c r="OQP29" s="126"/>
      <c r="OQQ29" s="126"/>
      <c r="OQR29" s="126"/>
      <c r="OQS29" s="126"/>
      <c r="OQT29" s="126"/>
      <c r="OQU29" s="126"/>
      <c r="OQV29" s="126"/>
      <c r="OQW29" s="126"/>
      <c r="OQX29" s="126"/>
      <c r="OQY29" s="126"/>
      <c r="OQZ29" s="126"/>
      <c r="ORA29" s="126"/>
      <c r="ORB29" s="126"/>
      <c r="ORC29" s="126"/>
      <c r="ORD29" s="126"/>
      <c r="ORE29" s="126"/>
      <c r="ORF29" s="126"/>
      <c r="ORG29" s="126"/>
      <c r="ORH29" s="126"/>
      <c r="ORI29" s="126"/>
      <c r="ORJ29" s="126"/>
      <c r="ORK29" s="126"/>
      <c r="ORL29" s="126"/>
      <c r="ORM29" s="126"/>
      <c r="ORN29" s="126"/>
      <c r="ORO29" s="126"/>
      <c r="ORP29" s="126"/>
      <c r="ORQ29" s="126"/>
      <c r="ORR29" s="126"/>
      <c r="ORS29" s="126"/>
      <c r="ORT29" s="126"/>
      <c r="ORU29" s="126"/>
      <c r="ORV29" s="126"/>
      <c r="ORW29" s="126"/>
      <c r="ORX29" s="126"/>
      <c r="ORY29" s="126"/>
      <c r="ORZ29" s="126"/>
      <c r="OSA29" s="126"/>
      <c r="OSB29" s="126"/>
      <c r="OSC29" s="126"/>
      <c r="OSD29" s="126"/>
      <c r="OSE29" s="126"/>
      <c r="OSF29" s="126"/>
      <c r="OSG29" s="126"/>
      <c r="OSH29" s="126"/>
      <c r="OSI29" s="126"/>
      <c r="OSJ29" s="126"/>
      <c r="OSK29" s="126"/>
      <c r="OSL29" s="126"/>
      <c r="OSM29" s="126"/>
      <c r="OSN29" s="126"/>
      <c r="OSO29" s="126"/>
      <c r="OSP29" s="126"/>
      <c r="OSQ29" s="126"/>
      <c r="OSR29" s="126"/>
      <c r="OSS29" s="126"/>
      <c r="OST29" s="126"/>
      <c r="OSU29" s="126"/>
      <c r="OSV29" s="126"/>
      <c r="OSW29" s="126"/>
      <c r="OSX29" s="126"/>
      <c r="OSY29" s="126"/>
      <c r="OSZ29" s="126"/>
      <c r="OTA29" s="126"/>
      <c r="OTB29" s="126"/>
      <c r="OTC29" s="126"/>
      <c r="OTD29" s="126"/>
      <c r="OTE29" s="126"/>
      <c r="OTF29" s="126"/>
      <c r="OTG29" s="126"/>
      <c r="OTH29" s="126"/>
      <c r="OTI29" s="126"/>
      <c r="OTJ29" s="126"/>
      <c r="OTK29" s="126"/>
      <c r="OTL29" s="126"/>
      <c r="OTM29" s="126"/>
      <c r="OTN29" s="126"/>
      <c r="OTO29" s="126"/>
      <c r="OTP29" s="126"/>
      <c r="OTQ29" s="126"/>
      <c r="OTR29" s="126"/>
      <c r="OTS29" s="126"/>
      <c r="OTT29" s="126"/>
      <c r="OTU29" s="126"/>
      <c r="OTV29" s="126"/>
      <c r="OTW29" s="126"/>
      <c r="OTX29" s="126"/>
      <c r="OTY29" s="126"/>
      <c r="OTZ29" s="126"/>
      <c r="OUA29" s="126"/>
      <c r="OUB29" s="126"/>
      <c r="OUC29" s="126"/>
      <c r="OUD29" s="126"/>
      <c r="OUE29" s="126"/>
      <c r="OUF29" s="126"/>
      <c r="OUG29" s="126"/>
      <c r="OUH29" s="126"/>
      <c r="OUI29" s="126"/>
      <c r="OUJ29" s="126"/>
      <c r="OUK29" s="126"/>
      <c r="OUL29" s="126"/>
      <c r="OUM29" s="126"/>
      <c r="OUN29" s="126"/>
      <c r="OUO29" s="126"/>
      <c r="OUP29" s="126"/>
      <c r="OUQ29" s="126"/>
      <c r="OUR29" s="126"/>
      <c r="OUS29" s="126"/>
      <c r="OUT29" s="126"/>
      <c r="OUU29" s="126"/>
      <c r="OUV29" s="126"/>
      <c r="OUW29" s="126"/>
      <c r="OUX29" s="126"/>
      <c r="OUY29" s="126"/>
      <c r="OUZ29" s="126"/>
      <c r="OVA29" s="126"/>
      <c r="OVB29" s="126"/>
      <c r="OVC29" s="126"/>
      <c r="OVD29" s="126"/>
      <c r="OVE29" s="126"/>
      <c r="OVF29" s="126"/>
      <c r="OVG29" s="126"/>
      <c r="OVH29" s="126"/>
      <c r="OVI29" s="126"/>
      <c r="OVJ29" s="126"/>
      <c r="OVK29" s="126"/>
      <c r="OVL29" s="126"/>
      <c r="OVM29" s="126"/>
      <c r="OVN29" s="126"/>
      <c r="OVO29" s="126"/>
      <c r="OVP29" s="126"/>
      <c r="OVQ29" s="126"/>
      <c r="OVR29" s="126"/>
      <c r="OVS29" s="126"/>
      <c r="OVT29" s="126"/>
      <c r="OVU29" s="126"/>
      <c r="OVV29" s="126"/>
      <c r="OVW29" s="126"/>
      <c r="OVX29" s="126"/>
      <c r="OVY29" s="126"/>
      <c r="OVZ29" s="126"/>
      <c r="OWA29" s="126"/>
      <c r="OWB29" s="126"/>
      <c r="OWC29" s="126"/>
      <c r="OWD29" s="126"/>
      <c r="OWE29" s="126"/>
      <c r="OWF29" s="126"/>
      <c r="OWG29" s="126"/>
      <c r="OWH29" s="126"/>
      <c r="OWI29" s="126"/>
      <c r="OWJ29" s="126"/>
      <c r="OWK29" s="126"/>
      <c r="OWL29" s="126"/>
      <c r="OWM29" s="126"/>
      <c r="OWN29" s="126"/>
      <c r="OWO29" s="126"/>
      <c r="OWP29" s="126"/>
      <c r="OWQ29" s="126"/>
      <c r="OWR29" s="126"/>
      <c r="OWS29" s="126"/>
      <c r="OWT29" s="126"/>
      <c r="OWU29" s="126"/>
      <c r="OWV29" s="126"/>
      <c r="OWW29" s="126"/>
      <c r="OWX29" s="126"/>
      <c r="OWY29" s="126"/>
      <c r="OWZ29" s="126"/>
      <c r="OXA29" s="126"/>
      <c r="OXB29" s="126"/>
      <c r="OXC29" s="126"/>
      <c r="OXD29" s="126"/>
      <c r="OXE29" s="126"/>
      <c r="OXF29" s="126"/>
      <c r="OXG29" s="126"/>
      <c r="OXH29" s="126"/>
      <c r="OXI29" s="126"/>
      <c r="OXJ29" s="126"/>
      <c r="OXK29" s="126"/>
      <c r="OXL29" s="126"/>
      <c r="OXM29" s="126"/>
      <c r="OXN29" s="126"/>
      <c r="OXO29" s="126"/>
      <c r="OXP29" s="126"/>
      <c r="OXQ29" s="126"/>
      <c r="OXR29" s="126"/>
      <c r="OXS29" s="126"/>
      <c r="OXT29" s="126"/>
      <c r="OXU29" s="126"/>
      <c r="OXV29" s="126"/>
      <c r="OXW29" s="126"/>
      <c r="OXX29" s="126"/>
      <c r="OXY29" s="126"/>
      <c r="OXZ29" s="126"/>
      <c r="OYA29" s="126"/>
      <c r="OYB29" s="126"/>
      <c r="OYC29" s="126"/>
      <c r="OYD29" s="126"/>
      <c r="OYE29" s="126"/>
      <c r="OYF29" s="126"/>
      <c r="OYG29" s="126"/>
      <c r="OYH29" s="126"/>
      <c r="OYI29" s="126"/>
      <c r="OYJ29" s="126"/>
      <c r="OYK29" s="126"/>
      <c r="OYL29" s="126"/>
      <c r="OYM29" s="126"/>
      <c r="OYN29" s="126"/>
      <c r="OYO29" s="126"/>
      <c r="OYP29" s="126"/>
      <c r="OYQ29" s="126"/>
      <c r="OYR29" s="126"/>
      <c r="OYS29" s="126"/>
      <c r="OYT29" s="126"/>
      <c r="OYU29" s="126"/>
      <c r="OYV29" s="126"/>
      <c r="OYW29" s="126"/>
      <c r="OYX29" s="126"/>
      <c r="OYY29" s="126"/>
      <c r="OYZ29" s="126"/>
      <c r="OZA29" s="126"/>
      <c r="OZB29" s="126"/>
      <c r="OZC29" s="126"/>
      <c r="OZD29" s="126"/>
      <c r="OZE29" s="126"/>
      <c r="OZF29" s="126"/>
      <c r="OZG29" s="126"/>
      <c r="OZH29" s="126"/>
      <c r="OZI29" s="126"/>
      <c r="OZJ29" s="126"/>
      <c r="OZK29" s="126"/>
      <c r="OZL29" s="126"/>
      <c r="OZM29" s="126"/>
      <c r="OZN29" s="126"/>
      <c r="OZO29" s="126"/>
      <c r="OZP29" s="126"/>
      <c r="OZQ29" s="126"/>
      <c r="OZR29" s="126"/>
      <c r="OZS29" s="126"/>
      <c r="OZT29" s="126"/>
      <c r="OZU29" s="126"/>
      <c r="OZV29" s="126"/>
      <c r="OZW29" s="126"/>
      <c r="OZX29" s="126"/>
      <c r="OZY29" s="126"/>
      <c r="OZZ29" s="126"/>
      <c r="PAA29" s="126"/>
      <c r="PAB29" s="126"/>
      <c r="PAC29" s="126"/>
      <c r="PAD29" s="126"/>
      <c r="PAE29" s="126"/>
      <c r="PAF29" s="126"/>
      <c r="PAG29" s="126"/>
      <c r="PAH29" s="126"/>
      <c r="PAI29" s="126"/>
      <c r="PAJ29" s="126"/>
      <c r="PAK29" s="126"/>
      <c r="PAL29" s="126"/>
      <c r="PAM29" s="126"/>
      <c r="PAN29" s="126"/>
      <c r="PAO29" s="126"/>
      <c r="PAP29" s="126"/>
      <c r="PAQ29" s="126"/>
      <c r="PAR29" s="126"/>
      <c r="PAS29" s="126"/>
      <c r="PAT29" s="126"/>
      <c r="PAU29" s="126"/>
      <c r="PAV29" s="126"/>
      <c r="PAW29" s="126"/>
      <c r="PAX29" s="126"/>
      <c r="PAY29" s="126"/>
      <c r="PAZ29" s="126"/>
      <c r="PBA29" s="126"/>
      <c r="PBB29" s="126"/>
      <c r="PBC29" s="126"/>
      <c r="PBD29" s="126"/>
      <c r="PBE29" s="126"/>
      <c r="PBF29" s="126"/>
      <c r="PBG29" s="126"/>
      <c r="PBH29" s="126"/>
      <c r="PBI29" s="126"/>
      <c r="PBJ29" s="126"/>
      <c r="PBK29" s="126"/>
      <c r="PBL29" s="126"/>
      <c r="PBM29" s="126"/>
      <c r="PBN29" s="126"/>
      <c r="PBO29" s="126"/>
      <c r="PBP29" s="126"/>
      <c r="PBQ29" s="126"/>
      <c r="PBR29" s="126"/>
      <c r="PBS29" s="126"/>
      <c r="PBT29" s="126"/>
      <c r="PBU29" s="126"/>
      <c r="PBV29" s="126"/>
      <c r="PBW29" s="126"/>
      <c r="PBX29" s="126"/>
      <c r="PBY29" s="126"/>
      <c r="PBZ29" s="126"/>
      <c r="PCA29" s="126"/>
      <c r="PCB29" s="126"/>
      <c r="PCC29" s="126"/>
      <c r="PCD29" s="126"/>
      <c r="PCE29" s="126"/>
      <c r="PCF29" s="126"/>
      <c r="PCG29" s="126"/>
      <c r="PCH29" s="126"/>
      <c r="PCI29" s="126"/>
      <c r="PCJ29" s="126"/>
      <c r="PCK29" s="126"/>
      <c r="PCL29" s="126"/>
      <c r="PCM29" s="126"/>
      <c r="PCN29" s="126"/>
      <c r="PCO29" s="126"/>
      <c r="PCP29" s="126"/>
      <c r="PCQ29" s="126"/>
      <c r="PCR29" s="126"/>
      <c r="PCS29" s="126"/>
      <c r="PCT29" s="126"/>
      <c r="PCU29" s="126"/>
      <c r="PCV29" s="126"/>
      <c r="PCW29" s="126"/>
      <c r="PCX29" s="126"/>
      <c r="PCY29" s="126"/>
      <c r="PCZ29" s="126"/>
      <c r="PDA29" s="126"/>
      <c r="PDB29" s="126"/>
      <c r="PDC29" s="126"/>
      <c r="PDD29" s="126"/>
      <c r="PDE29" s="126"/>
      <c r="PDF29" s="126"/>
      <c r="PDG29" s="126"/>
      <c r="PDH29" s="126"/>
      <c r="PDI29" s="126"/>
      <c r="PDJ29" s="126"/>
      <c r="PDK29" s="126"/>
      <c r="PDL29" s="126"/>
      <c r="PDM29" s="126"/>
      <c r="PDN29" s="126"/>
      <c r="PDO29" s="126"/>
      <c r="PDP29" s="126"/>
      <c r="PDQ29" s="126"/>
      <c r="PDR29" s="126"/>
      <c r="PDS29" s="126"/>
      <c r="PDT29" s="126"/>
      <c r="PDU29" s="126"/>
      <c r="PDV29" s="126"/>
      <c r="PDW29" s="126"/>
      <c r="PDX29" s="126"/>
      <c r="PDY29" s="126"/>
      <c r="PDZ29" s="126"/>
      <c r="PEA29" s="126"/>
      <c r="PEB29" s="126"/>
      <c r="PEC29" s="126"/>
      <c r="PED29" s="126"/>
      <c r="PEE29" s="126"/>
      <c r="PEF29" s="126"/>
      <c r="PEG29" s="126"/>
      <c r="PEH29" s="126"/>
      <c r="PEI29" s="126"/>
      <c r="PEJ29" s="126"/>
      <c r="PEK29" s="126"/>
      <c r="PEL29" s="126"/>
      <c r="PEM29" s="126"/>
      <c r="PEN29" s="126"/>
      <c r="PEO29" s="126"/>
      <c r="PEP29" s="126"/>
      <c r="PEQ29" s="126"/>
      <c r="PER29" s="126"/>
      <c r="PES29" s="126"/>
      <c r="PET29" s="126"/>
      <c r="PEU29" s="126"/>
      <c r="PEV29" s="126"/>
      <c r="PEW29" s="126"/>
      <c r="PEX29" s="126"/>
      <c r="PEY29" s="126"/>
      <c r="PEZ29" s="126"/>
      <c r="PFA29" s="126"/>
      <c r="PFB29" s="126"/>
      <c r="PFC29" s="126"/>
      <c r="PFD29" s="126"/>
      <c r="PFE29" s="126"/>
      <c r="PFF29" s="126"/>
      <c r="PFG29" s="126"/>
      <c r="PFH29" s="126"/>
      <c r="PFI29" s="126"/>
      <c r="PFJ29" s="126"/>
      <c r="PFK29" s="126"/>
      <c r="PFL29" s="126"/>
      <c r="PFM29" s="126"/>
      <c r="PFN29" s="126"/>
      <c r="PFO29" s="126"/>
      <c r="PFP29" s="126"/>
      <c r="PFQ29" s="126"/>
      <c r="PFR29" s="126"/>
      <c r="PFS29" s="126"/>
      <c r="PFT29" s="126"/>
      <c r="PFU29" s="126"/>
      <c r="PFV29" s="126"/>
      <c r="PFW29" s="126"/>
      <c r="PFX29" s="126"/>
      <c r="PFY29" s="126"/>
      <c r="PFZ29" s="126"/>
      <c r="PGA29" s="126"/>
      <c r="PGB29" s="126"/>
      <c r="PGC29" s="126"/>
      <c r="PGD29" s="126"/>
      <c r="PGE29" s="126"/>
      <c r="PGF29" s="126"/>
      <c r="PGG29" s="126"/>
      <c r="PGH29" s="126"/>
      <c r="PGI29" s="126"/>
      <c r="PGJ29" s="126"/>
      <c r="PGK29" s="126"/>
      <c r="PGL29" s="126"/>
      <c r="PGM29" s="126"/>
      <c r="PGN29" s="126"/>
      <c r="PGO29" s="126"/>
      <c r="PGP29" s="126"/>
      <c r="PGQ29" s="126"/>
      <c r="PGR29" s="126"/>
      <c r="PGS29" s="126"/>
      <c r="PGT29" s="126"/>
      <c r="PGU29" s="126"/>
      <c r="PGV29" s="126"/>
      <c r="PGW29" s="126"/>
      <c r="PGX29" s="126"/>
      <c r="PGY29" s="126"/>
      <c r="PGZ29" s="126"/>
      <c r="PHA29" s="126"/>
      <c r="PHB29" s="126"/>
      <c r="PHC29" s="126"/>
      <c r="PHD29" s="126"/>
      <c r="PHE29" s="126"/>
      <c r="PHF29" s="126"/>
      <c r="PHG29" s="126"/>
      <c r="PHH29" s="126"/>
      <c r="PHI29" s="126"/>
      <c r="PHJ29" s="126"/>
      <c r="PHK29" s="126"/>
      <c r="PHL29" s="126"/>
      <c r="PHM29" s="126"/>
      <c r="PHN29" s="126"/>
      <c r="PHO29" s="126"/>
      <c r="PHP29" s="126"/>
      <c r="PHQ29" s="126"/>
      <c r="PHR29" s="126"/>
      <c r="PHS29" s="126"/>
      <c r="PHT29" s="126"/>
      <c r="PHU29" s="126"/>
      <c r="PHV29" s="126"/>
      <c r="PHW29" s="126"/>
      <c r="PHX29" s="126"/>
      <c r="PHY29" s="126"/>
      <c r="PHZ29" s="126"/>
      <c r="PIA29" s="126"/>
      <c r="PIB29" s="126"/>
      <c r="PIC29" s="126"/>
      <c r="PID29" s="126"/>
      <c r="PIE29" s="126"/>
      <c r="PIF29" s="126"/>
      <c r="PIG29" s="126"/>
      <c r="PIH29" s="126"/>
      <c r="PII29" s="126"/>
      <c r="PIJ29" s="126"/>
      <c r="PIK29" s="126"/>
      <c r="PIL29" s="126"/>
      <c r="PIM29" s="126"/>
      <c r="PIN29" s="126"/>
      <c r="PIO29" s="126"/>
      <c r="PIP29" s="126"/>
      <c r="PIQ29" s="126"/>
      <c r="PIR29" s="126"/>
      <c r="PIS29" s="126"/>
      <c r="PIT29" s="126"/>
      <c r="PIU29" s="126"/>
      <c r="PIV29" s="126"/>
      <c r="PIW29" s="126"/>
      <c r="PIX29" s="126"/>
      <c r="PIY29" s="126"/>
      <c r="PIZ29" s="126"/>
      <c r="PJA29" s="126"/>
      <c r="PJB29" s="126"/>
      <c r="PJC29" s="126"/>
      <c r="PJD29" s="126"/>
      <c r="PJE29" s="126"/>
      <c r="PJF29" s="126"/>
      <c r="PJG29" s="126"/>
      <c r="PJH29" s="126"/>
      <c r="PJI29" s="126"/>
      <c r="PJJ29" s="126"/>
      <c r="PJK29" s="126"/>
      <c r="PJL29" s="126"/>
      <c r="PJM29" s="126"/>
      <c r="PJN29" s="126"/>
      <c r="PJO29" s="126"/>
      <c r="PJP29" s="126"/>
      <c r="PJQ29" s="126"/>
      <c r="PJR29" s="126"/>
      <c r="PJS29" s="126"/>
      <c r="PJT29" s="126"/>
      <c r="PJU29" s="126"/>
      <c r="PJV29" s="126"/>
      <c r="PJW29" s="126"/>
      <c r="PJX29" s="126"/>
      <c r="PJY29" s="126"/>
      <c r="PJZ29" s="126"/>
      <c r="PKA29" s="126"/>
      <c r="PKB29" s="126"/>
      <c r="PKC29" s="126"/>
      <c r="PKD29" s="126"/>
      <c r="PKE29" s="126"/>
      <c r="PKF29" s="126"/>
      <c r="PKG29" s="126"/>
      <c r="PKH29" s="126"/>
      <c r="PKI29" s="126"/>
      <c r="PKJ29" s="126"/>
      <c r="PKK29" s="126"/>
      <c r="PKL29" s="126"/>
      <c r="PKM29" s="126"/>
      <c r="PKN29" s="126"/>
      <c r="PKO29" s="126"/>
      <c r="PKP29" s="126"/>
      <c r="PKQ29" s="126"/>
      <c r="PKR29" s="126"/>
      <c r="PKS29" s="126"/>
      <c r="PKT29" s="126"/>
      <c r="PKU29" s="126"/>
      <c r="PKV29" s="126"/>
      <c r="PKW29" s="126"/>
      <c r="PKX29" s="126"/>
      <c r="PKY29" s="126"/>
      <c r="PKZ29" s="126"/>
      <c r="PLA29" s="126"/>
      <c r="PLB29" s="126"/>
      <c r="PLC29" s="126"/>
      <c r="PLD29" s="126"/>
      <c r="PLE29" s="126"/>
      <c r="PLF29" s="126"/>
      <c r="PLG29" s="126"/>
      <c r="PLH29" s="126"/>
      <c r="PLI29" s="126"/>
      <c r="PLJ29" s="126"/>
      <c r="PLK29" s="126"/>
      <c r="PLL29" s="126"/>
      <c r="PLM29" s="126"/>
      <c r="PLN29" s="126"/>
      <c r="PLO29" s="126"/>
      <c r="PLP29" s="126"/>
      <c r="PLQ29" s="126"/>
      <c r="PLR29" s="126"/>
      <c r="PLS29" s="126"/>
      <c r="PLT29" s="126"/>
      <c r="PLU29" s="126"/>
      <c r="PLV29" s="126"/>
      <c r="PLW29" s="126"/>
      <c r="PLX29" s="126"/>
      <c r="PLY29" s="126"/>
      <c r="PLZ29" s="126"/>
      <c r="PMA29" s="126"/>
      <c r="PMB29" s="126"/>
      <c r="PMC29" s="126"/>
      <c r="PMD29" s="126"/>
      <c r="PME29" s="126"/>
      <c r="PMF29" s="126"/>
      <c r="PMG29" s="126"/>
      <c r="PMH29" s="126"/>
      <c r="PMI29" s="126"/>
      <c r="PMJ29" s="126"/>
      <c r="PMK29" s="126"/>
      <c r="PML29" s="126"/>
      <c r="PMM29" s="126"/>
      <c r="PMN29" s="126"/>
      <c r="PMO29" s="126"/>
      <c r="PMP29" s="126"/>
      <c r="PMQ29" s="126"/>
      <c r="PMR29" s="126"/>
      <c r="PMS29" s="126"/>
      <c r="PMT29" s="126"/>
      <c r="PMU29" s="126"/>
      <c r="PMV29" s="126"/>
      <c r="PMW29" s="126"/>
      <c r="PMX29" s="126"/>
      <c r="PMY29" s="126"/>
      <c r="PMZ29" s="126"/>
      <c r="PNA29" s="126"/>
      <c r="PNB29" s="126"/>
      <c r="PNC29" s="126"/>
      <c r="PND29" s="126"/>
      <c r="PNE29" s="126"/>
      <c r="PNF29" s="126"/>
      <c r="PNG29" s="126"/>
      <c r="PNH29" s="126"/>
      <c r="PNI29" s="126"/>
      <c r="PNJ29" s="126"/>
      <c r="PNK29" s="126"/>
      <c r="PNL29" s="126"/>
      <c r="PNM29" s="126"/>
      <c r="PNN29" s="126"/>
      <c r="PNO29" s="126"/>
      <c r="PNP29" s="126"/>
      <c r="PNQ29" s="126"/>
      <c r="PNR29" s="126"/>
      <c r="PNS29" s="126"/>
      <c r="PNT29" s="126"/>
      <c r="PNU29" s="126"/>
      <c r="PNV29" s="126"/>
      <c r="PNW29" s="126"/>
      <c r="PNX29" s="126"/>
      <c r="PNY29" s="126"/>
      <c r="PNZ29" s="126"/>
      <c r="POA29" s="126"/>
      <c r="POB29" s="126"/>
      <c r="POC29" s="126"/>
      <c r="POD29" s="126"/>
      <c r="POE29" s="126"/>
      <c r="POF29" s="126"/>
      <c r="POG29" s="126"/>
      <c r="POH29" s="126"/>
      <c r="POI29" s="126"/>
      <c r="POJ29" s="126"/>
      <c r="POK29" s="126"/>
      <c r="POL29" s="126"/>
      <c r="POM29" s="126"/>
      <c r="PON29" s="126"/>
      <c r="POO29" s="126"/>
      <c r="POP29" s="126"/>
      <c r="POQ29" s="126"/>
      <c r="POR29" s="126"/>
      <c r="POS29" s="126"/>
      <c r="POT29" s="126"/>
      <c r="POU29" s="126"/>
      <c r="POV29" s="126"/>
      <c r="POW29" s="126"/>
      <c r="POX29" s="126"/>
      <c r="POY29" s="126"/>
      <c r="POZ29" s="126"/>
      <c r="PPA29" s="126"/>
      <c r="PPB29" s="126"/>
      <c r="PPC29" s="126"/>
      <c r="PPD29" s="126"/>
      <c r="PPE29" s="126"/>
      <c r="PPF29" s="126"/>
      <c r="PPG29" s="126"/>
      <c r="PPH29" s="126"/>
      <c r="PPI29" s="126"/>
      <c r="PPJ29" s="126"/>
      <c r="PPK29" s="126"/>
      <c r="PPL29" s="126"/>
      <c r="PPM29" s="126"/>
      <c r="PPN29" s="126"/>
      <c r="PPO29" s="126"/>
      <c r="PPP29" s="126"/>
      <c r="PPQ29" s="126"/>
      <c r="PPR29" s="126"/>
      <c r="PPS29" s="126"/>
      <c r="PPT29" s="126"/>
      <c r="PPU29" s="126"/>
      <c r="PPV29" s="126"/>
      <c r="PPW29" s="126"/>
      <c r="PPX29" s="126"/>
      <c r="PPY29" s="126"/>
      <c r="PPZ29" s="126"/>
      <c r="PQA29" s="126"/>
      <c r="PQB29" s="126"/>
      <c r="PQC29" s="126"/>
      <c r="PQD29" s="126"/>
      <c r="PQE29" s="126"/>
      <c r="PQF29" s="126"/>
      <c r="PQG29" s="126"/>
      <c r="PQH29" s="126"/>
      <c r="PQI29" s="126"/>
      <c r="PQJ29" s="126"/>
      <c r="PQK29" s="126"/>
      <c r="PQL29" s="126"/>
      <c r="PQM29" s="126"/>
      <c r="PQN29" s="126"/>
      <c r="PQO29" s="126"/>
      <c r="PQP29" s="126"/>
      <c r="PQQ29" s="126"/>
      <c r="PQR29" s="126"/>
      <c r="PQS29" s="126"/>
      <c r="PQT29" s="126"/>
      <c r="PQU29" s="126"/>
      <c r="PQV29" s="126"/>
      <c r="PQW29" s="126"/>
      <c r="PQX29" s="126"/>
      <c r="PQY29" s="126"/>
      <c r="PQZ29" s="126"/>
      <c r="PRA29" s="126"/>
      <c r="PRB29" s="126"/>
      <c r="PRC29" s="126"/>
      <c r="PRD29" s="126"/>
      <c r="PRE29" s="126"/>
      <c r="PRF29" s="126"/>
      <c r="PRG29" s="126"/>
      <c r="PRH29" s="126"/>
      <c r="PRI29" s="126"/>
      <c r="PRJ29" s="126"/>
      <c r="PRK29" s="126"/>
      <c r="PRL29" s="126"/>
      <c r="PRM29" s="126"/>
      <c r="PRN29" s="126"/>
      <c r="PRO29" s="126"/>
      <c r="PRP29" s="126"/>
      <c r="PRQ29" s="126"/>
      <c r="PRR29" s="126"/>
      <c r="PRS29" s="126"/>
      <c r="PRT29" s="126"/>
      <c r="PRU29" s="126"/>
      <c r="PRV29" s="126"/>
      <c r="PRW29" s="126"/>
      <c r="PRX29" s="126"/>
      <c r="PRY29" s="126"/>
      <c r="PRZ29" s="126"/>
      <c r="PSA29" s="126"/>
      <c r="PSB29" s="126"/>
      <c r="PSC29" s="126"/>
      <c r="PSD29" s="126"/>
      <c r="PSE29" s="126"/>
      <c r="PSF29" s="126"/>
      <c r="PSG29" s="126"/>
      <c r="PSH29" s="126"/>
      <c r="PSI29" s="126"/>
      <c r="PSJ29" s="126"/>
      <c r="PSK29" s="126"/>
      <c r="PSL29" s="126"/>
      <c r="PSM29" s="126"/>
      <c r="PSN29" s="126"/>
      <c r="PSO29" s="126"/>
      <c r="PSP29" s="126"/>
      <c r="PSQ29" s="126"/>
      <c r="PSR29" s="126"/>
      <c r="PSS29" s="126"/>
      <c r="PST29" s="126"/>
      <c r="PSU29" s="126"/>
      <c r="PSV29" s="126"/>
      <c r="PSW29" s="126"/>
      <c r="PSX29" s="126"/>
      <c r="PSY29" s="126"/>
      <c r="PSZ29" s="126"/>
      <c r="PTA29" s="126"/>
      <c r="PTB29" s="126"/>
      <c r="PTC29" s="126"/>
      <c r="PTD29" s="126"/>
      <c r="PTE29" s="126"/>
      <c r="PTF29" s="126"/>
      <c r="PTG29" s="126"/>
      <c r="PTH29" s="126"/>
      <c r="PTI29" s="126"/>
      <c r="PTJ29" s="126"/>
      <c r="PTK29" s="126"/>
      <c r="PTL29" s="126"/>
      <c r="PTM29" s="126"/>
      <c r="PTN29" s="126"/>
      <c r="PTO29" s="126"/>
      <c r="PTP29" s="126"/>
      <c r="PTQ29" s="126"/>
      <c r="PTR29" s="126"/>
      <c r="PTS29" s="126"/>
      <c r="PTT29" s="126"/>
      <c r="PTU29" s="126"/>
      <c r="PTV29" s="126"/>
      <c r="PTW29" s="126"/>
      <c r="PTX29" s="126"/>
      <c r="PTY29" s="126"/>
      <c r="PTZ29" s="126"/>
      <c r="PUA29" s="126"/>
      <c r="PUB29" s="126"/>
      <c r="PUC29" s="126"/>
      <c r="PUD29" s="126"/>
      <c r="PUE29" s="126"/>
      <c r="PUF29" s="126"/>
      <c r="PUG29" s="126"/>
      <c r="PUH29" s="126"/>
      <c r="PUI29" s="126"/>
      <c r="PUJ29" s="126"/>
      <c r="PUK29" s="126"/>
      <c r="PUL29" s="126"/>
      <c r="PUM29" s="126"/>
      <c r="PUN29" s="126"/>
      <c r="PUO29" s="126"/>
      <c r="PUP29" s="126"/>
      <c r="PUQ29" s="126"/>
      <c r="PUR29" s="126"/>
      <c r="PUS29" s="126"/>
      <c r="PUT29" s="126"/>
      <c r="PUU29" s="126"/>
      <c r="PUV29" s="126"/>
      <c r="PUW29" s="126"/>
      <c r="PUX29" s="126"/>
      <c r="PUY29" s="126"/>
      <c r="PUZ29" s="126"/>
      <c r="PVA29" s="126"/>
      <c r="PVB29" s="126"/>
      <c r="PVC29" s="126"/>
      <c r="PVD29" s="126"/>
      <c r="PVE29" s="126"/>
      <c r="PVF29" s="126"/>
      <c r="PVG29" s="126"/>
      <c r="PVH29" s="126"/>
      <c r="PVI29" s="126"/>
      <c r="PVJ29" s="126"/>
      <c r="PVK29" s="126"/>
      <c r="PVL29" s="126"/>
      <c r="PVM29" s="126"/>
      <c r="PVN29" s="126"/>
      <c r="PVO29" s="126"/>
      <c r="PVP29" s="126"/>
      <c r="PVQ29" s="126"/>
      <c r="PVR29" s="126"/>
      <c r="PVS29" s="126"/>
      <c r="PVT29" s="126"/>
      <c r="PVU29" s="126"/>
      <c r="PVV29" s="126"/>
      <c r="PVW29" s="126"/>
      <c r="PVX29" s="126"/>
      <c r="PVY29" s="126"/>
      <c r="PVZ29" s="126"/>
      <c r="PWA29" s="126"/>
      <c r="PWB29" s="126"/>
      <c r="PWC29" s="126"/>
      <c r="PWD29" s="126"/>
      <c r="PWE29" s="126"/>
      <c r="PWF29" s="126"/>
      <c r="PWG29" s="126"/>
      <c r="PWH29" s="126"/>
      <c r="PWI29" s="126"/>
      <c r="PWJ29" s="126"/>
      <c r="PWK29" s="126"/>
      <c r="PWL29" s="126"/>
      <c r="PWM29" s="126"/>
      <c r="PWN29" s="126"/>
      <c r="PWO29" s="126"/>
      <c r="PWP29" s="126"/>
      <c r="PWQ29" s="126"/>
      <c r="PWR29" s="126"/>
      <c r="PWS29" s="126"/>
      <c r="PWT29" s="126"/>
      <c r="PWU29" s="126"/>
      <c r="PWV29" s="126"/>
      <c r="PWW29" s="126"/>
      <c r="PWX29" s="126"/>
      <c r="PWY29" s="126"/>
      <c r="PWZ29" s="126"/>
      <c r="PXA29" s="126"/>
      <c r="PXB29" s="126"/>
      <c r="PXC29" s="126"/>
      <c r="PXD29" s="126"/>
      <c r="PXE29" s="126"/>
      <c r="PXF29" s="126"/>
      <c r="PXG29" s="126"/>
      <c r="PXH29" s="126"/>
      <c r="PXI29" s="126"/>
      <c r="PXJ29" s="126"/>
      <c r="PXK29" s="126"/>
      <c r="PXL29" s="126"/>
      <c r="PXM29" s="126"/>
      <c r="PXN29" s="126"/>
      <c r="PXO29" s="126"/>
      <c r="PXP29" s="126"/>
      <c r="PXQ29" s="126"/>
      <c r="PXR29" s="126"/>
      <c r="PXS29" s="126"/>
      <c r="PXT29" s="126"/>
      <c r="PXU29" s="126"/>
      <c r="PXV29" s="126"/>
      <c r="PXW29" s="126"/>
      <c r="PXX29" s="126"/>
      <c r="PXY29" s="126"/>
      <c r="PXZ29" s="126"/>
      <c r="PYA29" s="126"/>
      <c r="PYB29" s="126"/>
      <c r="PYC29" s="126"/>
      <c r="PYD29" s="126"/>
      <c r="PYE29" s="126"/>
      <c r="PYF29" s="126"/>
      <c r="PYG29" s="126"/>
      <c r="PYH29" s="126"/>
      <c r="PYI29" s="126"/>
      <c r="PYJ29" s="126"/>
      <c r="PYK29" s="126"/>
      <c r="PYL29" s="126"/>
      <c r="PYM29" s="126"/>
      <c r="PYN29" s="126"/>
      <c r="PYO29" s="126"/>
      <c r="PYP29" s="126"/>
      <c r="PYQ29" s="126"/>
      <c r="PYR29" s="126"/>
      <c r="PYS29" s="126"/>
      <c r="PYT29" s="126"/>
      <c r="PYU29" s="126"/>
      <c r="PYV29" s="126"/>
      <c r="PYW29" s="126"/>
      <c r="PYX29" s="126"/>
      <c r="PYY29" s="126"/>
      <c r="PYZ29" s="126"/>
      <c r="PZA29" s="126"/>
      <c r="PZB29" s="126"/>
      <c r="PZC29" s="126"/>
      <c r="PZD29" s="126"/>
      <c r="PZE29" s="126"/>
      <c r="PZF29" s="126"/>
      <c r="PZG29" s="126"/>
      <c r="PZH29" s="126"/>
      <c r="PZI29" s="126"/>
      <c r="PZJ29" s="126"/>
      <c r="PZK29" s="126"/>
      <c r="PZL29" s="126"/>
      <c r="PZM29" s="126"/>
      <c r="PZN29" s="126"/>
      <c r="PZO29" s="126"/>
      <c r="PZP29" s="126"/>
      <c r="PZQ29" s="126"/>
      <c r="PZR29" s="126"/>
      <c r="PZS29" s="126"/>
      <c r="PZT29" s="126"/>
      <c r="PZU29" s="126"/>
      <c r="PZV29" s="126"/>
      <c r="PZW29" s="126"/>
      <c r="PZX29" s="126"/>
      <c r="PZY29" s="126"/>
      <c r="PZZ29" s="126"/>
      <c r="QAA29" s="126"/>
      <c r="QAB29" s="126"/>
      <c r="QAC29" s="126"/>
      <c r="QAD29" s="126"/>
      <c r="QAE29" s="126"/>
      <c r="QAF29" s="126"/>
      <c r="QAG29" s="126"/>
      <c r="QAH29" s="126"/>
      <c r="QAI29" s="126"/>
      <c r="QAJ29" s="126"/>
      <c r="QAK29" s="126"/>
      <c r="QAL29" s="126"/>
      <c r="QAM29" s="126"/>
      <c r="QAN29" s="126"/>
      <c r="QAO29" s="126"/>
      <c r="QAP29" s="126"/>
      <c r="QAQ29" s="126"/>
      <c r="QAR29" s="126"/>
      <c r="QAS29" s="126"/>
      <c r="QAT29" s="126"/>
      <c r="QAU29" s="126"/>
      <c r="QAV29" s="126"/>
      <c r="QAW29" s="126"/>
      <c r="QAX29" s="126"/>
      <c r="QAY29" s="126"/>
      <c r="QAZ29" s="126"/>
      <c r="QBA29" s="126"/>
      <c r="QBB29" s="126"/>
      <c r="QBC29" s="126"/>
      <c r="QBD29" s="126"/>
      <c r="QBE29" s="126"/>
      <c r="QBF29" s="126"/>
      <c r="QBG29" s="126"/>
      <c r="QBH29" s="126"/>
      <c r="QBI29" s="126"/>
      <c r="QBJ29" s="126"/>
      <c r="QBK29" s="126"/>
      <c r="QBL29" s="126"/>
      <c r="QBM29" s="126"/>
      <c r="QBN29" s="126"/>
      <c r="QBO29" s="126"/>
      <c r="QBP29" s="126"/>
      <c r="QBQ29" s="126"/>
      <c r="QBR29" s="126"/>
      <c r="QBS29" s="126"/>
      <c r="QBT29" s="126"/>
      <c r="QBU29" s="126"/>
      <c r="QBV29" s="126"/>
      <c r="QBW29" s="126"/>
      <c r="QBX29" s="126"/>
      <c r="QBY29" s="126"/>
      <c r="QBZ29" s="126"/>
      <c r="QCA29" s="126"/>
      <c r="QCB29" s="126"/>
      <c r="QCC29" s="126"/>
      <c r="QCD29" s="126"/>
      <c r="QCE29" s="126"/>
      <c r="QCF29" s="126"/>
      <c r="QCG29" s="126"/>
      <c r="QCH29" s="126"/>
      <c r="QCI29" s="126"/>
      <c r="QCJ29" s="126"/>
      <c r="QCK29" s="126"/>
      <c r="QCL29" s="126"/>
      <c r="QCM29" s="126"/>
      <c r="QCN29" s="126"/>
      <c r="QCO29" s="126"/>
      <c r="QCP29" s="126"/>
      <c r="QCQ29" s="126"/>
      <c r="QCR29" s="126"/>
      <c r="QCS29" s="126"/>
      <c r="QCT29" s="126"/>
      <c r="QCU29" s="126"/>
      <c r="QCV29" s="126"/>
      <c r="QCW29" s="126"/>
      <c r="QCX29" s="126"/>
      <c r="QCY29" s="126"/>
      <c r="QCZ29" s="126"/>
      <c r="QDA29" s="126"/>
      <c r="QDB29" s="126"/>
      <c r="QDC29" s="126"/>
      <c r="QDD29" s="126"/>
      <c r="QDE29" s="126"/>
      <c r="QDF29" s="126"/>
      <c r="QDG29" s="126"/>
      <c r="QDH29" s="126"/>
      <c r="QDI29" s="126"/>
      <c r="QDJ29" s="126"/>
      <c r="QDK29" s="126"/>
      <c r="QDL29" s="126"/>
      <c r="QDM29" s="126"/>
      <c r="QDN29" s="126"/>
      <c r="QDO29" s="126"/>
      <c r="QDP29" s="126"/>
      <c r="QDQ29" s="126"/>
      <c r="QDR29" s="126"/>
      <c r="QDS29" s="126"/>
      <c r="QDT29" s="126"/>
      <c r="QDU29" s="126"/>
      <c r="QDV29" s="126"/>
      <c r="QDW29" s="126"/>
      <c r="QDX29" s="126"/>
      <c r="QDY29" s="126"/>
      <c r="QDZ29" s="126"/>
      <c r="QEA29" s="126"/>
      <c r="QEB29" s="126"/>
      <c r="QEC29" s="126"/>
      <c r="QED29" s="126"/>
      <c r="QEE29" s="126"/>
      <c r="QEF29" s="126"/>
      <c r="QEG29" s="126"/>
      <c r="QEH29" s="126"/>
      <c r="QEI29" s="126"/>
      <c r="QEJ29" s="126"/>
      <c r="QEK29" s="126"/>
      <c r="QEL29" s="126"/>
      <c r="QEM29" s="126"/>
      <c r="QEN29" s="126"/>
      <c r="QEO29" s="126"/>
      <c r="QEP29" s="126"/>
      <c r="QEQ29" s="126"/>
      <c r="QER29" s="126"/>
      <c r="QES29" s="126"/>
      <c r="QET29" s="126"/>
      <c r="QEU29" s="126"/>
      <c r="QEV29" s="126"/>
      <c r="QEW29" s="126"/>
      <c r="QEX29" s="126"/>
      <c r="QEY29" s="126"/>
      <c r="QEZ29" s="126"/>
      <c r="QFA29" s="126"/>
      <c r="QFB29" s="126"/>
      <c r="QFC29" s="126"/>
      <c r="QFD29" s="126"/>
      <c r="QFE29" s="126"/>
      <c r="QFF29" s="126"/>
      <c r="QFG29" s="126"/>
      <c r="QFH29" s="126"/>
      <c r="QFI29" s="126"/>
      <c r="QFJ29" s="126"/>
      <c r="QFK29" s="126"/>
      <c r="QFL29" s="126"/>
      <c r="QFM29" s="126"/>
      <c r="QFN29" s="126"/>
      <c r="QFO29" s="126"/>
      <c r="QFP29" s="126"/>
      <c r="QFQ29" s="126"/>
      <c r="QFR29" s="126"/>
      <c r="QFS29" s="126"/>
      <c r="QFT29" s="126"/>
      <c r="QFU29" s="126"/>
      <c r="QFV29" s="126"/>
      <c r="QFW29" s="126"/>
      <c r="QFX29" s="126"/>
      <c r="QFY29" s="126"/>
      <c r="QFZ29" s="126"/>
      <c r="QGA29" s="126"/>
      <c r="QGB29" s="126"/>
      <c r="QGC29" s="126"/>
      <c r="QGD29" s="126"/>
      <c r="QGE29" s="126"/>
      <c r="QGF29" s="126"/>
      <c r="QGG29" s="126"/>
      <c r="QGH29" s="126"/>
      <c r="QGI29" s="126"/>
      <c r="QGJ29" s="126"/>
      <c r="QGK29" s="126"/>
      <c r="QGL29" s="126"/>
      <c r="QGM29" s="126"/>
      <c r="QGN29" s="126"/>
      <c r="QGO29" s="126"/>
      <c r="QGP29" s="126"/>
      <c r="QGQ29" s="126"/>
      <c r="QGR29" s="126"/>
      <c r="QGS29" s="126"/>
      <c r="QGT29" s="126"/>
      <c r="QGU29" s="126"/>
      <c r="QGV29" s="126"/>
      <c r="QGW29" s="126"/>
      <c r="QGX29" s="126"/>
      <c r="QGY29" s="126"/>
      <c r="QGZ29" s="126"/>
      <c r="QHA29" s="126"/>
      <c r="QHB29" s="126"/>
      <c r="QHC29" s="126"/>
      <c r="QHD29" s="126"/>
      <c r="QHE29" s="126"/>
      <c r="QHF29" s="126"/>
      <c r="QHG29" s="126"/>
      <c r="QHH29" s="126"/>
      <c r="QHI29" s="126"/>
      <c r="QHJ29" s="126"/>
      <c r="QHK29" s="126"/>
      <c r="QHL29" s="126"/>
      <c r="QHM29" s="126"/>
      <c r="QHN29" s="126"/>
      <c r="QHO29" s="126"/>
      <c r="QHP29" s="126"/>
      <c r="QHQ29" s="126"/>
      <c r="QHR29" s="126"/>
      <c r="QHS29" s="126"/>
      <c r="QHT29" s="126"/>
      <c r="QHU29" s="126"/>
      <c r="QHV29" s="126"/>
      <c r="QHW29" s="126"/>
      <c r="QHX29" s="126"/>
      <c r="QHY29" s="126"/>
      <c r="QHZ29" s="126"/>
      <c r="QIA29" s="126"/>
      <c r="QIB29" s="126"/>
      <c r="QIC29" s="126"/>
      <c r="QID29" s="126"/>
      <c r="QIE29" s="126"/>
      <c r="QIF29" s="126"/>
      <c r="QIG29" s="126"/>
      <c r="QIH29" s="126"/>
      <c r="QII29" s="126"/>
      <c r="QIJ29" s="126"/>
      <c r="QIK29" s="126"/>
      <c r="QIL29" s="126"/>
      <c r="QIM29" s="126"/>
      <c r="QIN29" s="126"/>
      <c r="QIO29" s="126"/>
      <c r="QIP29" s="126"/>
      <c r="QIQ29" s="126"/>
      <c r="QIR29" s="126"/>
      <c r="QIS29" s="126"/>
      <c r="QIT29" s="126"/>
      <c r="QIU29" s="126"/>
      <c r="QIV29" s="126"/>
      <c r="QIW29" s="126"/>
      <c r="QIX29" s="126"/>
      <c r="QIY29" s="126"/>
      <c r="QIZ29" s="126"/>
      <c r="QJA29" s="126"/>
      <c r="QJB29" s="126"/>
      <c r="QJC29" s="126"/>
      <c r="QJD29" s="126"/>
      <c r="QJE29" s="126"/>
      <c r="QJF29" s="126"/>
      <c r="QJG29" s="126"/>
      <c r="QJH29" s="126"/>
      <c r="QJI29" s="126"/>
      <c r="QJJ29" s="126"/>
      <c r="QJK29" s="126"/>
      <c r="QJL29" s="126"/>
      <c r="QJM29" s="126"/>
      <c r="QJN29" s="126"/>
      <c r="QJO29" s="126"/>
      <c r="QJP29" s="126"/>
      <c r="QJQ29" s="126"/>
      <c r="QJR29" s="126"/>
      <c r="QJS29" s="126"/>
      <c r="QJT29" s="126"/>
      <c r="QJU29" s="126"/>
      <c r="QJV29" s="126"/>
      <c r="QJW29" s="126"/>
      <c r="QJX29" s="126"/>
      <c r="QJY29" s="126"/>
      <c r="QJZ29" s="126"/>
      <c r="QKA29" s="126"/>
      <c r="QKB29" s="126"/>
      <c r="QKC29" s="126"/>
      <c r="QKD29" s="126"/>
      <c r="QKE29" s="126"/>
      <c r="QKF29" s="126"/>
      <c r="QKG29" s="126"/>
      <c r="QKH29" s="126"/>
      <c r="QKI29" s="126"/>
      <c r="QKJ29" s="126"/>
      <c r="QKK29" s="126"/>
      <c r="QKL29" s="126"/>
      <c r="QKM29" s="126"/>
      <c r="QKN29" s="126"/>
      <c r="QKO29" s="126"/>
      <c r="QKP29" s="126"/>
      <c r="QKQ29" s="126"/>
      <c r="QKR29" s="126"/>
      <c r="QKS29" s="126"/>
      <c r="QKT29" s="126"/>
      <c r="QKU29" s="126"/>
      <c r="QKV29" s="126"/>
      <c r="QKW29" s="126"/>
      <c r="QKX29" s="126"/>
      <c r="QKY29" s="126"/>
      <c r="QKZ29" s="126"/>
      <c r="QLA29" s="126"/>
      <c r="QLB29" s="126"/>
      <c r="QLC29" s="126"/>
      <c r="QLD29" s="126"/>
      <c r="QLE29" s="126"/>
      <c r="QLF29" s="126"/>
      <c r="QLG29" s="126"/>
      <c r="QLH29" s="126"/>
      <c r="QLI29" s="126"/>
      <c r="QLJ29" s="126"/>
      <c r="QLK29" s="126"/>
      <c r="QLL29" s="126"/>
      <c r="QLM29" s="126"/>
      <c r="QLN29" s="126"/>
      <c r="QLO29" s="126"/>
      <c r="QLP29" s="126"/>
      <c r="QLQ29" s="126"/>
      <c r="QLR29" s="126"/>
      <c r="QLS29" s="126"/>
      <c r="QLT29" s="126"/>
      <c r="QLU29" s="126"/>
      <c r="QLV29" s="126"/>
      <c r="QLW29" s="126"/>
      <c r="QLX29" s="126"/>
      <c r="QLY29" s="126"/>
      <c r="QLZ29" s="126"/>
      <c r="QMA29" s="126"/>
      <c r="QMB29" s="126"/>
      <c r="QMC29" s="126"/>
      <c r="QMD29" s="126"/>
      <c r="QME29" s="126"/>
      <c r="QMF29" s="126"/>
      <c r="QMG29" s="126"/>
      <c r="QMH29" s="126"/>
      <c r="QMI29" s="126"/>
      <c r="QMJ29" s="126"/>
      <c r="QMK29" s="126"/>
      <c r="QML29" s="126"/>
      <c r="QMM29" s="126"/>
      <c r="QMN29" s="126"/>
      <c r="QMO29" s="126"/>
      <c r="QMP29" s="126"/>
      <c r="QMQ29" s="126"/>
      <c r="QMR29" s="126"/>
      <c r="QMS29" s="126"/>
      <c r="QMT29" s="126"/>
      <c r="QMU29" s="126"/>
      <c r="QMV29" s="126"/>
      <c r="QMW29" s="126"/>
      <c r="QMX29" s="126"/>
      <c r="QMY29" s="126"/>
      <c r="QMZ29" s="126"/>
      <c r="QNA29" s="126"/>
      <c r="QNB29" s="126"/>
      <c r="QNC29" s="126"/>
      <c r="QND29" s="126"/>
      <c r="QNE29" s="126"/>
      <c r="QNF29" s="126"/>
      <c r="QNG29" s="126"/>
      <c r="QNH29" s="126"/>
      <c r="QNI29" s="126"/>
      <c r="QNJ29" s="126"/>
      <c r="QNK29" s="126"/>
      <c r="QNL29" s="126"/>
      <c r="QNM29" s="126"/>
      <c r="QNN29" s="126"/>
      <c r="QNO29" s="126"/>
      <c r="QNP29" s="126"/>
      <c r="QNQ29" s="126"/>
      <c r="QNR29" s="126"/>
      <c r="QNS29" s="126"/>
      <c r="QNT29" s="126"/>
      <c r="QNU29" s="126"/>
      <c r="QNV29" s="126"/>
      <c r="QNW29" s="126"/>
      <c r="QNX29" s="126"/>
      <c r="QNY29" s="126"/>
      <c r="QNZ29" s="126"/>
      <c r="QOA29" s="126"/>
      <c r="QOB29" s="126"/>
      <c r="QOC29" s="126"/>
      <c r="QOD29" s="126"/>
      <c r="QOE29" s="126"/>
      <c r="QOF29" s="126"/>
      <c r="QOG29" s="126"/>
      <c r="QOH29" s="126"/>
      <c r="QOI29" s="126"/>
      <c r="QOJ29" s="126"/>
      <c r="QOK29" s="126"/>
      <c r="QOL29" s="126"/>
      <c r="QOM29" s="126"/>
      <c r="QON29" s="126"/>
      <c r="QOO29" s="126"/>
      <c r="QOP29" s="126"/>
      <c r="QOQ29" s="126"/>
      <c r="QOR29" s="126"/>
      <c r="QOS29" s="126"/>
      <c r="QOT29" s="126"/>
      <c r="QOU29" s="126"/>
      <c r="QOV29" s="126"/>
      <c r="QOW29" s="126"/>
      <c r="QOX29" s="126"/>
      <c r="QOY29" s="126"/>
      <c r="QOZ29" s="126"/>
      <c r="QPA29" s="126"/>
      <c r="QPB29" s="126"/>
      <c r="QPC29" s="126"/>
      <c r="QPD29" s="126"/>
      <c r="QPE29" s="126"/>
      <c r="QPF29" s="126"/>
      <c r="QPG29" s="126"/>
      <c r="QPH29" s="126"/>
      <c r="QPI29" s="126"/>
      <c r="QPJ29" s="126"/>
      <c r="QPK29" s="126"/>
      <c r="QPL29" s="126"/>
      <c r="QPM29" s="126"/>
      <c r="QPN29" s="126"/>
      <c r="QPO29" s="126"/>
      <c r="QPP29" s="126"/>
      <c r="QPQ29" s="126"/>
      <c r="QPR29" s="126"/>
      <c r="QPS29" s="126"/>
      <c r="QPT29" s="126"/>
      <c r="QPU29" s="126"/>
      <c r="QPV29" s="126"/>
      <c r="QPW29" s="126"/>
      <c r="QPX29" s="126"/>
      <c r="QPY29" s="126"/>
      <c r="QPZ29" s="126"/>
      <c r="QQA29" s="126"/>
      <c r="QQB29" s="126"/>
      <c r="QQC29" s="126"/>
      <c r="QQD29" s="126"/>
      <c r="QQE29" s="126"/>
      <c r="QQF29" s="126"/>
      <c r="QQG29" s="126"/>
      <c r="QQH29" s="126"/>
      <c r="QQI29" s="126"/>
      <c r="QQJ29" s="126"/>
      <c r="QQK29" s="126"/>
      <c r="QQL29" s="126"/>
      <c r="QQM29" s="126"/>
      <c r="QQN29" s="126"/>
      <c r="QQO29" s="126"/>
      <c r="QQP29" s="126"/>
      <c r="QQQ29" s="126"/>
      <c r="QQR29" s="126"/>
      <c r="QQS29" s="126"/>
      <c r="QQT29" s="126"/>
      <c r="QQU29" s="126"/>
      <c r="QQV29" s="126"/>
      <c r="QQW29" s="126"/>
      <c r="QQX29" s="126"/>
      <c r="QQY29" s="126"/>
      <c r="QQZ29" s="126"/>
      <c r="QRA29" s="126"/>
      <c r="QRB29" s="126"/>
      <c r="QRC29" s="126"/>
      <c r="QRD29" s="126"/>
      <c r="QRE29" s="126"/>
      <c r="QRF29" s="126"/>
      <c r="QRG29" s="126"/>
      <c r="QRH29" s="126"/>
      <c r="QRI29" s="126"/>
      <c r="QRJ29" s="126"/>
      <c r="QRK29" s="126"/>
      <c r="QRL29" s="126"/>
      <c r="QRM29" s="126"/>
      <c r="QRN29" s="126"/>
      <c r="QRO29" s="126"/>
      <c r="QRP29" s="126"/>
      <c r="QRQ29" s="126"/>
      <c r="QRR29" s="126"/>
      <c r="QRS29" s="126"/>
      <c r="QRT29" s="126"/>
      <c r="QRU29" s="126"/>
      <c r="QRV29" s="126"/>
      <c r="QRW29" s="126"/>
      <c r="QRX29" s="126"/>
      <c r="QRY29" s="126"/>
      <c r="QRZ29" s="126"/>
      <c r="QSA29" s="126"/>
      <c r="QSB29" s="126"/>
      <c r="QSC29" s="126"/>
      <c r="QSD29" s="126"/>
      <c r="QSE29" s="126"/>
      <c r="QSF29" s="126"/>
      <c r="QSG29" s="126"/>
      <c r="QSH29" s="126"/>
      <c r="QSI29" s="126"/>
      <c r="QSJ29" s="126"/>
      <c r="QSK29" s="126"/>
      <c r="QSL29" s="126"/>
      <c r="QSM29" s="126"/>
      <c r="QSN29" s="126"/>
      <c r="QSO29" s="126"/>
      <c r="QSP29" s="126"/>
      <c r="QSQ29" s="126"/>
      <c r="QSR29" s="126"/>
      <c r="QSS29" s="126"/>
      <c r="QST29" s="126"/>
      <c r="QSU29" s="126"/>
      <c r="QSV29" s="126"/>
      <c r="QSW29" s="126"/>
      <c r="QSX29" s="126"/>
      <c r="QSY29" s="126"/>
      <c r="QSZ29" s="126"/>
      <c r="QTA29" s="126"/>
      <c r="QTB29" s="126"/>
      <c r="QTC29" s="126"/>
      <c r="QTD29" s="126"/>
      <c r="QTE29" s="126"/>
      <c r="QTF29" s="126"/>
      <c r="QTG29" s="126"/>
      <c r="QTH29" s="126"/>
      <c r="QTI29" s="126"/>
      <c r="QTJ29" s="126"/>
      <c r="QTK29" s="126"/>
      <c r="QTL29" s="126"/>
      <c r="QTM29" s="126"/>
      <c r="QTN29" s="126"/>
      <c r="QTO29" s="126"/>
      <c r="QTP29" s="126"/>
      <c r="QTQ29" s="126"/>
      <c r="QTR29" s="126"/>
      <c r="QTS29" s="126"/>
      <c r="QTT29" s="126"/>
      <c r="QTU29" s="126"/>
      <c r="QTV29" s="126"/>
      <c r="QTW29" s="126"/>
      <c r="QTX29" s="126"/>
      <c r="QTY29" s="126"/>
      <c r="QTZ29" s="126"/>
      <c r="QUA29" s="126"/>
      <c r="QUB29" s="126"/>
      <c r="QUC29" s="126"/>
      <c r="QUD29" s="126"/>
      <c r="QUE29" s="126"/>
      <c r="QUF29" s="126"/>
      <c r="QUG29" s="126"/>
      <c r="QUH29" s="126"/>
      <c r="QUI29" s="126"/>
      <c r="QUJ29" s="126"/>
      <c r="QUK29" s="126"/>
      <c r="QUL29" s="126"/>
      <c r="QUM29" s="126"/>
      <c r="QUN29" s="126"/>
      <c r="QUO29" s="126"/>
      <c r="QUP29" s="126"/>
      <c r="QUQ29" s="126"/>
      <c r="QUR29" s="126"/>
      <c r="QUS29" s="126"/>
      <c r="QUT29" s="126"/>
      <c r="QUU29" s="126"/>
      <c r="QUV29" s="126"/>
      <c r="QUW29" s="126"/>
      <c r="QUX29" s="126"/>
      <c r="QUY29" s="126"/>
      <c r="QUZ29" s="126"/>
      <c r="QVA29" s="126"/>
      <c r="QVB29" s="126"/>
      <c r="QVC29" s="126"/>
      <c r="QVD29" s="126"/>
      <c r="QVE29" s="126"/>
      <c r="QVF29" s="126"/>
      <c r="QVG29" s="126"/>
      <c r="QVH29" s="126"/>
      <c r="QVI29" s="126"/>
      <c r="QVJ29" s="126"/>
      <c r="QVK29" s="126"/>
      <c r="QVL29" s="126"/>
      <c r="QVM29" s="126"/>
      <c r="QVN29" s="126"/>
      <c r="QVO29" s="126"/>
      <c r="QVP29" s="126"/>
      <c r="QVQ29" s="126"/>
      <c r="QVR29" s="126"/>
      <c r="QVS29" s="126"/>
      <c r="QVT29" s="126"/>
      <c r="QVU29" s="126"/>
      <c r="QVV29" s="126"/>
      <c r="QVW29" s="126"/>
      <c r="QVX29" s="126"/>
      <c r="QVY29" s="126"/>
      <c r="QVZ29" s="126"/>
      <c r="QWA29" s="126"/>
      <c r="QWB29" s="126"/>
      <c r="QWC29" s="126"/>
      <c r="QWD29" s="126"/>
      <c r="QWE29" s="126"/>
      <c r="QWF29" s="126"/>
      <c r="QWG29" s="126"/>
      <c r="QWH29" s="126"/>
      <c r="QWI29" s="126"/>
      <c r="QWJ29" s="126"/>
      <c r="QWK29" s="126"/>
      <c r="QWL29" s="126"/>
      <c r="QWM29" s="126"/>
      <c r="QWN29" s="126"/>
      <c r="QWO29" s="126"/>
      <c r="QWP29" s="126"/>
      <c r="QWQ29" s="126"/>
      <c r="QWR29" s="126"/>
      <c r="QWS29" s="126"/>
      <c r="QWT29" s="126"/>
      <c r="QWU29" s="126"/>
      <c r="QWV29" s="126"/>
      <c r="QWW29" s="126"/>
      <c r="QWX29" s="126"/>
      <c r="QWY29" s="126"/>
      <c r="QWZ29" s="126"/>
      <c r="QXA29" s="126"/>
      <c r="QXB29" s="126"/>
      <c r="QXC29" s="126"/>
      <c r="QXD29" s="126"/>
      <c r="QXE29" s="126"/>
      <c r="QXF29" s="126"/>
      <c r="QXG29" s="126"/>
      <c r="QXH29" s="126"/>
      <c r="QXI29" s="126"/>
      <c r="QXJ29" s="126"/>
      <c r="QXK29" s="126"/>
      <c r="QXL29" s="126"/>
      <c r="QXM29" s="126"/>
      <c r="QXN29" s="126"/>
      <c r="QXO29" s="126"/>
      <c r="QXP29" s="126"/>
      <c r="QXQ29" s="126"/>
      <c r="QXR29" s="126"/>
      <c r="QXS29" s="126"/>
      <c r="QXT29" s="126"/>
      <c r="QXU29" s="126"/>
      <c r="QXV29" s="126"/>
      <c r="QXW29" s="126"/>
      <c r="QXX29" s="126"/>
      <c r="QXY29" s="126"/>
      <c r="QXZ29" s="126"/>
      <c r="QYA29" s="126"/>
      <c r="QYB29" s="126"/>
      <c r="QYC29" s="126"/>
      <c r="QYD29" s="126"/>
      <c r="QYE29" s="126"/>
      <c r="QYF29" s="126"/>
      <c r="QYG29" s="126"/>
      <c r="QYH29" s="126"/>
      <c r="QYI29" s="126"/>
      <c r="QYJ29" s="126"/>
      <c r="QYK29" s="126"/>
      <c r="QYL29" s="126"/>
      <c r="QYM29" s="126"/>
      <c r="QYN29" s="126"/>
      <c r="QYO29" s="126"/>
      <c r="QYP29" s="126"/>
      <c r="QYQ29" s="126"/>
      <c r="QYR29" s="126"/>
      <c r="QYS29" s="126"/>
      <c r="QYT29" s="126"/>
      <c r="QYU29" s="126"/>
      <c r="QYV29" s="126"/>
      <c r="QYW29" s="126"/>
      <c r="QYX29" s="126"/>
      <c r="QYY29" s="126"/>
      <c r="QYZ29" s="126"/>
      <c r="QZA29" s="126"/>
      <c r="QZB29" s="126"/>
      <c r="QZC29" s="126"/>
      <c r="QZD29" s="126"/>
      <c r="QZE29" s="126"/>
      <c r="QZF29" s="126"/>
      <c r="QZG29" s="126"/>
      <c r="QZH29" s="126"/>
      <c r="QZI29" s="126"/>
      <c r="QZJ29" s="126"/>
      <c r="QZK29" s="126"/>
      <c r="QZL29" s="126"/>
      <c r="QZM29" s="126"/>
      <c r="QZN29" s="126"/>
      <c r="QZO29" s="126"/>
      <c r="QZP29" s="126"/>
      <c r="QZQ29" s="126"/>
      <c r="QZR29" s="126"/>
      <c r="QZS29" s="126"/>
      <c r="QZT29" s="126"/>
      <c r="QZU29" s="126"/>
      <c r="QZV29" s="126"/>
      <c r="QZW29" s="126"/>
      <c r="QZX29" s="126"/>
      <c r="QZY29" s="126"/>
      <c r="QZZ29" s="126"/>
      <c r="RAA29" s="126"/>
      <c r="RAB29" s="126"/>
      <c r="RAC29" s="126"/>
      <c r="RAD29" s="126"/>
      <c r="RAE29" s="126"/>
      <c r="RAF29" s="126"/>
      <c r="RAG29" s="126"/>
      <c r="RAH29" s="126"/>
      <c r="RAI29" s="126"/>
      <c r="RAJ29" s="126"/>
      <c r="RAK29" s="126"/>
      <c r="RAL29" s="126"/>
      <c r="RAM29" s="126"/>
      <c r="RAN29" s="126"/>
      <c r="RAO29" s="126"/>
      <c r="RAP29" s="126"/>
      <c r="RAQ29" s="126"/>
      <c r="RAR29" s="126"/>
      <c r="RAS29" s="126"/>
      <c r="RAT29" s="126"/>
      <c r="RAU29" s="126"/>
      <c r="RAV29" s="126"/>
      <c r="RAW29" s="126"/>
      <c r="RAX29" s="126"/>
      <c r="RAY29" s="126"/>
      <c r="RAZ29" s="126"/>
      <c r="RBA29" s="126"/>
      <c r="RBB29" s="126"/>
      <c r="RBC29" s="126"/>
      <c r="RBD29" s="126"/>
      <c r="RBE29" s="126"/>
      <c r="RBF29" s="126"/>
      <c r="RBG29" s="126"/>
      <c r="RBH29" s="126"/>
      <c r="RBI29" s="126"/>
      <c r="RBJ29" s="126"/>
      <c r="RBK29" s="126"/>
      <c r="RBL29" s="126"/>
      <c r="RBM29" s="126"/>
      <c r="RBN29" s="126"/>
      <c r="RBO29" s="126"/>
      <c r="RBP29" s="126"/>
      <c r="RBQ29" s="126"/>
      <c r="RBR29" s="126"/>
      <c r="RBS29" s="126"/>
      <c r="RBT29" s="126"/>
      <c r="RBU29" s="126"/>
      <c r="RBV29" s="126"/>
      <c r="RBW29" s="126"/>
      <c r="RBX29" s="126"/>
      <c r="RBY29" s="126"/>
      <c r="RBZ29" s="126"/>
      <c r="RCA29" s="126"/>
      <c r="RCB29" s="126"/>
      <c r="RCC29" s="126"/>
      <c r="RCD29" s="126"/>
      <c r="RCE29" s="126"/>
      <c r="RCF29" s="126"/>
      <c r="RCG29" s="126"/>
      <c r="RCH29" s="126"/>
      <c r="RCI29" s="126"/>
      <c r="RCJ29" s="126"/>
      <c r="RCK29" s="126"/>
      <c r="RCL29" s="126"/>
      <c r="RCM29" s="126"/>
      <c r="RCN29" s="126"/>
      <c r="RCO29" s="126"/>
      <c r="RCP29" s="126"/>
      <c r="RCQ29" s="126"/>
      <c r="RCR29" s="126"/>
      <c r="RCS29" s="126"/>
      <c r="RCT29" s="126"/>
      <c r="RCU29" s="126"/>
      <c r="RCV29" s="126"/>
      <c r="RCW29" s="126"/>
      <c r="RCX29" s="126"/>
      <c r="RCY29" s="126"/>
      <c r="RCZ29" s="126"/>
      <c r="RDA29" s="126"/>
      <c r="RDB29" s="126"/>
      <c r="RDC29" s="126"/>
      <c r="RDD29" s="126"/>
      <c r="RDE29" s="126"/>
      <c r="RDF29" s="126"/>
      <c r="RDG29" s="126"/>
      <c r="RDH29" s="126"/>
      <c r="RDI29" s="126"/>
      <c r="RDJ29" s="126"/>
      <c r="RDK29" s="126"/>
      <c r="RDL29" s="126"/>
      <c r="RDM29" s="126"/>
      <c r="RDN29" s="126"/>
      <c r="RDO29" s="126"/>
      <c r="RDP29" s="126"/>
      <c r="RDQ29" s="126"/>
      <c r="RDR29" s="126"/>
      <c r="RDS29" s="126"/>
      <c r="RDT29" s="126"/>
      <c r="RDU29" s="126"/>
      <c r="RDV29" s="126"/>
      <c r="RDW29" s="126"/>
      <c r="RDX29" s="126"/>
      <c r="RDY29" s="126"/>
      <c r="RDZ29" s="126"/>
      <c r="REA29" s="126"/>
      <c r="REB29" s="126"/>
      <c r="REC29" s="126"/>
      <c r="RED29" s="126"/>
      <c r="REE29" s="126"/>
      <c r="REF29" s="126"/>
      <c r="REG29" s="126"/>
      <c r="REH29" s="126"/>
      <c r="REI29" s="126"/>
      <c r="REJ29" s="126"/>
      <c r="REK29" s="126"/>
      <c r="REL29" s="126"/>
      <c r="REM29" s="126"/>
      <c r="REN29" s="126"/>
      <c r="REO29" s="126"/>
      <c r="REP29" s="126"/>
      <c r="REQ29" s="126"/>
      <c r="RER29" s="126"/>
      <c r="RES29" s="126"/>
      <c r="RET29" s="126"/>
      <c r="REU29" s="126"/>
      <c r="REV29" s="126"/>
      <c r="REW29" s="126"/>
      <c r="REX29" s="126"/>
      <c r="REY29" s="126"/>
      <c r="REZ29" s="126"/>
      <c r="RFA29" s="126"/>
      <c r="RFB29" s="126"/>
      <c r="RFC29" s="126"/>
      <c r="RFD29" s="126"/>
      <c r="RFE29" s="126"/>
      <c r="RFF29" s="126"/>
      <c r="RFG29" s="126"/>
      <c r="RFH29" s="126"/>
      <c r="RFI29" s="126"/>
      <c r="RFJ29" s="126"/>
      <c r="RFK29" s="126"/>
      <c r="RFL29" s="126"/>
      <c r="RFM29" s="126"/>
      <c r="RFN29" s="126"/>
      <c r="RFO29" s="126"/>
      <c r="RFP29" s="126"/>
      <c r="RFQ29" s="126"/>
      <c r="RFR29" s="126"/>
      <c r="RFS29" s="126"/>
      <c r="RFT29" s="126"/>
      <c r="RFU29" s="126"/>
      <c r="RFV29" s="126"/>
      <c r="RFW29" s="126"/>
      <c r="RFX29" s="126"/>
      <c r="RFY29" s="126"/>
      <c r="RFZ29" s="126"/>
      <c r="RGA29" s="126"/>
      <c r="RGB29" s="126"/>
      <c r="RGC29" s="126"/>
      <c r="RGD29" s="126"/>
      <c r="RGE29" s="126"/>
      <c r="RGF29" s="126"/>
      <c r="RGG29" s="126"/>
      <c r="RGH29" s="126"/>
      <c r="RGI29" s="126"/>
      <c r="RGJ29" s="126"/>
      <c r="RGK29" s="126"/>
      <c r="RGL29" s="126"/>
      <c r="RGM29" s="126"/>
      <c r="RGN29" s="126"/>
      <c r="RGO29" s="126"/>
      <c r="RGP29" s="126"/>
      <c r="RGQ29" s="126"/>
      <c r="RGR29" s="126"/>
      <c r="RGS29" s="126"/>
      <c r="RGT29" s="126"/>
      <c r="RGU29" s="126"/>
      <c r="RGV29" s="126"/>
      <c r="RGW29" s="126"/>
      <c r="RGX29" s="126"/>
      <c r="RGY29" s="126"/>
      <c r="RGZ29" s="126"/>
      <c r="RHA29" s="126"/>
      <c r="RHB29" s="126"/>
      <c r="RHC29" s="126"/>
      <c r="RHD29" s="126"/>
      <c r="RHE29" s="126"/>
      <c r="RHF29" s="126"/>
      <c r="RHG29" s="126"/>
      <c r="RHH29" s="126"/>
      <c r="RHI29" s="126"/>
      <c r="RHJ29" s="126"/>
      <c r="RHK29" s="126"/>
      <c r="RHL29" s="126"/>
      <c r="RHM29" s="126"/>
      <c r="RHN29" s="126"/>
      <c r="RHO29" s="126"/>
      <c r="RHP29" s="126"/>
      <c r="RHQ29" s="126"/>
      <c r="RHR29" s="126"/>
      <c r="RHS29" s="126"/>
      <c r="RHT29" s="126"/>
      <c r="RHU29" s="126"/>
      <c r="RHV29" s="126"/>
      <c r="RHW29" s="126"/>
      <c r="RHX29" s="126"/>
      <c r="RHY29" s="126"/>
      <c r="RHZ29" s="126"/>
      <c r="RIA29" s="126"/>
      <c r="RIB29" s="126"/>
      <c r="RIC29" s="126"/>
      <c r="RID29" s="126"/>
      <c r="RIE29" s="126"/>
      <c r="RIF29" s="126"/>
      <c r="RIG29" s="126"/>
      <c r="RIH29" s="126"/>
      <c r="RII29" s="126"/>
      <c r="RIJ29" s="126"/>
      <c r="RIK29" s="126"/>
      <c r="RIL29" s="126"/>
      <c r="RIM29" s="126"/>
      <c r="RIN29" s="126"/>
      <c r="RIO29" s="126"/>
      <c r="RIP29" s="126"/>
      <c r="RIQ29" s="126"/>
      <c r="RIR29" s="126"/>
      <c r="RIS29" s="126"/>
      <c r="RIT29" s="126"/>
      <c r="RIU29" s="126"/>
      <c r="RIV29" s="126"/>
      <c r="RIW29" s="126"/>
      <c r="RIX29" s="126"/>
      <c r="RIY29" s="126"/>
      <c r="RIZ29" s="126"/>
      <c r="RJA29" s="126"/>
      <c r="RJB29" s="126"/>
      <c r="RJC29" s="126"/>
      <c r="RJD29" s="126"/>
      <c r="RJE29" s="126"/>
      <c r="RJF29" s="126"/>
      <c r="RJG29" s="126"/>
      <c r="RJH29" s="126"/>
      <c r="RJI29" s="126"/>
      <c r="RJJ29" s="126"/>
      <c r="RJK29" s="126"/>
      <c r="RJL29" s="126"/>
      <c r="RJM29" s="126"/>
      <c r="RJN29" s="126"/>
      <c r="RJO29" s="126"/>
      <c r="RJP29" s="126"/>
      <c r="RJQ29" s="126"/>
      <c r="RJR29" s="126"/>
      <c r="RJS29" s="126"/>
      <c r="RJT29" s="126"/>
      <c r="RJU29" s="126"/>
      <c r="RJV29" s="126"/>
      <c r="RJW29" s="126"/>
      <c r="RJX29" s="126"/>
      <c r="RJY29" s="126"/>
      <c r="RJZ29" s="126"/>
      <c r="RKA29" s="126"/>
      <c r="RKB29" s="126"/>
      <c r="RKC29" s="126"/>
      <c r="RKD29" s="126"/>
      <c r="RKE29" s="126"/>
      <c r="RKF29" s="126"/>
      <c r="RKG29" s="126"/>
      <c r="RKH29" s="126"/>
      <c r="RKI29" s="126"/>
      <c r="RKJ29" s="126"/>
      <c r="RKK29" s="126"/>
      <c r="RKL29" s="126"/>
      <c r="RKM29" s="126"/>
      <c r="RKN29" s="126"/>
      <c r="RKO29" s="126"/>
      <c r="RKP29" s="126"/>
      <c r="RKQ29" s="126"/>
      <c r="RKR29" s="126"/>
      <c r="RKS29" s="126"/>
      <c r="RKT29" s="126"/>
      <c r="RKU29" s="126"/>
      <c r="RKV29" s="126"/>
      <c r="RKW29" s="126"/>
      <c r="RKX29" s="126"/>
      <c r="RKY29" s="126"/>
      <c r="RKZ29" s="126"/>
      <c r="RLA29" s="126"/>
      <c r="RLB29" s="126"/>
      <c r="RLC29" s="126"/>
      <c r="RLD29" s="126"/>
      <c r="RLE29" s="126"/>
      <c r="RLF29" s="126"/>
      <c r="RLG29" s="126"/>
      <c r="RLH29" s="126"/>
      <c r="RLI29" s="126"/>
      <c r="RLJ29" s="126"/>
      <c r="RLK29" s="126"/>
      <c r="RLL29" s="126"/>
      <c r="RLM29" s="126"/>
      <c r="RLN29" s="126"/>
      <c r="RLO29" s="126"/>
      <c r="RLP29" s="126"/>
      <c r="RLQ29" s="126"/>
      <c r="RLR29" s="126"/>
      <c r="RLS29" s="126"/>
      <c r="RLT29" s="126"/>
      <c r="RLU29" s="126"/>
      <c r="RLV29" s="126"/>
      <c r="RLW29" s="126"/>
      <c r="RLX29" s="126"/>
      <c r="RLY29" s="126"/>
      <c r="RLZ29" s="126"/>
      <c r="RMA29" s="126"/>
      <c r="RMB29" s="126"/>
      <c r="RMC29" s="126"/>
      <c r="RMD29" s="126"/>
      <c r="RME29" s="126"/>
      <c r="RMF29" s="126"/>
      <c r="RMG29" s="126"/>
      <c r="RMH29" s="126"/>
      <c r="RMI29" s="126"/>
      <c r="RMJ29" s="126"/>
      <c r="RMK29" s="126"/>
      <c r="RML29" s="126"/>
      <c r="RMM29" s="126"/>
      <c r="RMN29" s="126"/>
      <c r="RMO29" s="126"/>
      <c r="RMP29" s="126"/>
      <c r="RMQ29" s="126"/>
      <c r="RMR29" s="126"/>
      <c r="RMS29" s="126"/>
      <c r="RMT29" s="126"/>
      <c r="RMU29" s="126"/>
      <c r="RMV29" s="126"/>
      <c r="RMW29" s="126"/>
      <c r="RMX29" s="126"/>
      <c r="RMY29" s="126"/>
      <c r="RMZ29" s="126"/>
      <c r="RNA29" s="126"/>
      <c r="RNB29" s="126"/>
      <c r="RNC29" s="126"/>
      <c r="RND29" s="126"/>
      <c r="RNE29" s="126"/>
      <c r="RNF29" s="126"/>
      <c r="RNG29" s="126"/>
      <c r="RNH29" s="126"/>
      <c r="RNI29" s="126"/>
      <c r="RNJ29" s="126"/>
      <c r="RNK29" s="126"/>
      <c r="RNL29" s="126"/>
      <c r="RNM29" s="126"/>
      <c r="RNN29" s="126"/>
      <c r="RNO29" s="126"/>
      <c r="RNP29" s="126"/>
      <c r="RNQ29" s="126"/>
      <c r="RNR29" s="126"/>
      <c r="RNS29" s="126"/>
      <c r="RNT29" s="126"/>
      <c r="RNU29" s="126"/>
      <c r="RNV29" s="126"/>
      <c r="RNW29" s="126"/>
      <c r="RNX29" s="126"/>
      <c r="RNY29" s="126"/>
      <c r="RNZ29" s="126"/>
      <c r="ROA29" s="126"/>
      <c r="ROB29" s="126"/>
      <c r="ROC29" s="126"/>
      <c r="ROD29" s="126"/>
      <c r="ROE29" s="126"/>
      <c r="ROF29" s="126"/>
      <c r="ROG29" s="126"/>
      <c r="ROH29" s="126"/>
      <c r="ROI29" s="126"/>
      <c r="ROJ29" s="126"/>
      <c r="ROK29" s="126"/>
      <c r="ROL29" s="126"/>
      <c r="ROM29" s="126"/>
      <c r="RON29" s="126"/>
      <c r="ROO29" s="126"/>
      <c r="ROP29" s="126"/>
      <c r="ROQ29" s="126"/>
      <c r="ROR29" s="126"/>
      <c r="ROS29" s="126"/>
      <c r="ROT29" s="126"/>
      <c r="ROU29" s="126"/>
      <c r="ROV29" s="126"/>
      <c r="ROW29" s="126"/>
      <c r="ROX29" s="126"/>
      <c r="ROY29" s="126"/>
      <c r="ROZ29" s="126"/>
      <c r="RPA29" s="126"/>
      <c r="RPB29" s="126"/>
      <c r="RPC29" s="126"/>
      <c r="RPD29" s="126"/>
      <c r="RPE29" s="126"/>
      <c r="RPF29" s="126"/>
      <c r="RPG29" s="126"/>
      <c r="RPH29" s="126"/>
      <c r="RPI29" s="126"/>
      <c r="RPJ29" s="126"/>
      <c r="RPK29" s="126"/>
      <c r="RPL29" s="126"/>
      <c r="RPM29" s="126"/>
      <c r="RPN29" s="126"/>
      <c r="RPO29" s="126"/>
      <c r="RPP29" s="126"/>
      <c r="RPQ29" s="126"/>
      <c r="RPR29" s="126"/>
      <c r="RPS29" s="126"/>
      <c r="RPT29" s="126"/>
      <c r="RPU29" s="126"/>
      <c r="RPV29" s="126"/>
      <c r="RPW29" s="126"/>
      <c r="RPX29" s="126"/>
      <c r="RPY29" s="126"/>
      <c r="RPZ29" s="126"/>
      <c r="RQA29" s="126"/>
      <c r="RQB29" s="126"/>
      <c r="RQC29" s="126"/>
      <c r="RQD29" s="126"/>
      <c r="RQE29" s="126"/>
      <c r="RQF29" s="126"/>
      <c r="RQG29" s="126"/>
      <c r="RQH29" s="126"/>
      <c r="RQI29" s="126"/>
      <c r="RQJ29" s="126"/>
      <c r="RQK29" s="126"/>
      <c r="RQL29" s="126"/>
      <c r="RQM29" s="126"/>
      <c r="RQN29" s="126"/>
      <c r="RQO29" s="126"/>
      <c r="RQP29" s="126"/>
      <c r="RQQ29" s="126"/>
      <c r="RQR29" s="126"/>
      <c r="RQS29" s="126"/>
      <c r="RQT29" s="126"/>
      <c r="RQU29" s="126"/>
      <c r="RQV29" s="126"/>
      <c r="RQW29" s="126"/>
      <c r="RQX29" s="126"/>
      <c r="RQY29" s="126"/>
      <c r="RQZ29" s="126"/>
      <c r="RRA29" s="126"/>
      <c r="RRB29" s="126"/>
      <c r="RRC29" s="126"/>
      <c r="RRD29" s="126"/>
      <c r="RRE29" s="126"/>
      <c r="RRF29" s="126"/>
      <c r="RRG29" s="126"/>
      <c r="RRH29" s="126"/>
      <c r="RRI29" s="126"/>
      <c r="RRJ29" s="126"/>
      <c r="RRK29" s="126"/>
      <c r="RRL29" s="126"/>
      <c r="RRM29" s="126"/>
      <c r="RRN29" s="126"/>
      <c r="RRO29" s="126"/>
      <c r="RRP29" s="126"/>
      <c r="RRQ29" s="126"/>
      <c r="RRR29" s="126"/>
      <c r="RRS29" s="126"/>
      <c r="RRT29" s="126"/>
      <c r="RRU29" s="126"/>
      <c r="RRV29" s="126"/>
      <c r="RRW29" s="126"/>
      <c r="RRX29" s="126"/>
      <c r="RRY29" s="126"/>
      <c r="RRZ29" s="126"/>
      <c r="RSA29" s="126"/>
      <c r="RSB29" s="126"/>
      <c r="RSC29" s="126"/>
      <c r="RSD29" s="126"/>
      <c r="RSE29" s="126"/>
      <c r="RSF29" s="126"/>
      <c r="RSG29" s="126"/>
      <c r="RSH29" s="126"/>
      <c r="RSI29" s="126"/>
      <c r="RSJ29" s="126"/>
      <c r="RSK29" s="126"/>
      <c r="RSL29" s="126"/>
      <c r="RSM29" s="126"/>
      <c r="RSN29" s="126"/>
      <c r="RSO29" s="126"/>
      <c r="RSP29" s="126"/>
      <c r="RSQ29" s="126"/>
      <c r="RSR29" s="126"/>
      <c r="RSS29" s="126"/>
      <c r="RST29" s="126"/>
      <c r="RSU29" s="126"/>
      <c r="RSV29" s="126"/>
      <c r="RSW29" s="126"/>
      <c r="RSX29" s="126"/>
      <c r="RSY29" s="126"/>
      <c r="RSZ29" s="126"/>
      <c r="RTA29" s="126"/>
      <c r="RTB29" s="126"/>
      <c r="RTC29" s="126"/>
      <c r="RTD29" s="126"/>
      <c r="RTE29" s="126"/>
      <c r="RTF29" s="126"/>
      <c r="RTG29" s="126"/>
      <c r="RTH29" s="126"/>
      <c r="RTI29" s="126"/>
      <c r="RTJ29" s="126"/>
      <c r="RTK29" s="126"/>
      <c r="RTL29" s="126"/>
      <c r="RTM29" s="126"/>
      <c r="RTN29" s="126"/>
      <c r="RTO29" s="126"/>
      <c r="RTP29" s="126"/>
      <c r="RTQ29" s="126"/>
      <c r="RTR29" s="126"/>
      <c r="RTS29" s="126"/>
      <c r="RTT29" s="126"/>
      <c r="RTU29" s="126"/>
      <c r="RTV29" s="126"/>
      <c r="RTW29" s="126"/>
      <c r="RTX29" s="126"/>
      <c r="RTY29" s="126"/>
      <c r="RTZ29" s="126"/>
      <c r="RUA29" s="126"/>
      <c r="RUB29" s="126"/>
      <c r="RUC29" s="126"/>
      <c r="RUD29" s="126"/>
      <c r="RUE29" s="126"/>
      <c r="RUF29" s="126"/>
      <c r="RUG29" s="126"/>
      <c r="RUH29" s="126"/>
      <c r="RUI29" s="126"/>
      <c r="RUJ29" s="126"/>
      <c r="RUK29" s="126"/>
      <c r="RUL29" s="126"/>
      <c r="RUM29" s="126"/>
      <c r="RUN29" s="126"/>
      <c r="RUO29" s="126"/>
      <c r="RUP29" s="126"/>
      <c r="RUQ29" s="126"/>
      <c r="RUR29" s="126"/>
      <c r="RUS29" s="126"/>
      <c r="RUT29" s="126"/>
      <c r="RUU29" s="126"/>
      <c r="RUV29" s="126"/>
      <c r="RUW29" s="126"/>
      <c r="RUX29" s="126"/>
      <c r="RUY29" s="126"/>
      <c r="RUZ29" s="126"/>
      <c r="RVA29" s="126"/>
      <c r="RVB29" s="126"/>
      <c r="RVC29" s="126"/>
      <c r="RVD29" s="126"/>
      <c r="RVE29" s="126"/>
      <c r="RVF29" s="126"/>
      <c r="RVG29" s="126"/>
      <c r="RVH29" s="126"/>
      <c r="RVI29" s="126"/>
      <c r="RVJ29" s="126"/>
      <c r="RVK29" s="126"/>
      <c r="RVL29" s="126"/>
      <c r="RVM29" s="126"/>
      <c r="RVN29" s="126"/>
      <c r="RVO29" s="126"/>
      <c r="RVP29" s="126"/>
      <c r="RVQ29" s="126"/>
      <c r="RVR29" s="126"/>
      <c r="RVS29" s="126"/>
      <c r="RVT29" s="126"/>
      <c r="RVU29" s="126"/>
      <c r="RVV29" s="126"/>
      <c r="RVW29" s="126"/>
      <c r="RVX29" s="126"/>
      <c r="RVY29" s="126"/>
      <c r="RVZ29" s="126"/>
      <c r="RWA29" s="126"/>
      <c r="RWB29" s="126"/>
      <c r="RWC29" s="126"/>
      <c r="RWD29" s="126"/>
      <c r="RWE29" s="126"/>
      <c r="RWF29" s="126"/>
      <c r="RWG29" s="126"/>
      <c r="RWH29" s="126"/>
      <c r="RWI29" s="126"/>
      <c r="RWJ29" s="126"/>
      <c r="RWK29" s="126"/>
      <c r="RWL29" s="126"/>
      <c r="RWM29" s="126"/>
      <c r="RWN29" s="126"/>
      <c r="RWO29" s="126"/>
      <c r="RWP29" s="126"/>
      <c r="RWQ29" s="126"/>
      <c r="RWR29" s="126"/>
      <c r="RWS29" s="126"/>
      <c r="RWT29" s="126"/>
      <c r="RWU29" s="126"/>
      <c r="RWV29" s="126"/>
      <c r="RWW29" s="126"/>
      <c r="RWX29" s="126"/>
      <c r="RWY29" s="126"/>
      <c r="RWZ29" s="126"/>
      <c r="RXA29" s="126"/>
      <c r="RXB29" s="126"/>
      <c r="RXC29" s="126"/>
      <c r="RXD29" s="126"/>
      <c r="RXE29" s="126"/>
      <c r="RXF29" s="126"/>
      <c r="RXG29" s="126"/>
      <c r="RXH29" s="126"/>
      <c r="RXI29" s="126"/>
      <c r="RXJ29" s="126"/>
      <c r="RXK29" s="126"/>
      <c r="RXL29" s="126"/>
      <c r="RXM29" s="126"/>
      <c r="RXN29" s="126"/>
      <c r="RXO29" s="126"/>
      <c r="RXP29" s="126"/>
      <c r="RXQ29" s="126"/>
      <c r="RXR29" s="126"/>
      <c r="RXS29" s="126"/>
      <c r="RXT29" s="126"/>
      <c r="RXU29" s="126"/>
      <c r="RXV29" s="126"/>
      <c r="RXW29" s="126"/>
      <c r="RXX29" s="126"/>
      <c r="RXY29" s="126"/>
      <c r="RXZ29" s="126"/>
      <c r="RYA29" s="126"/>
      <c r="RYB29" s="126"/>
      <c r="RYC29" s="126"/>
      <c r="RYD29" s="126"/>
      <c r="RYE29" s="126"/>
      <c r="RYF29" s="126"/>
      <c r="RYG29" s="126"/>
      <c r="RYH29" s="126"/>
      <c r="RYI29" s="126"/>
      <c r="RYJ29" s="126"/>
      <c r="RYK29" s="126"/>
      <c r="RYL29" s="126"/>
      <c r="RYM29" s="126"/>
      <c r="RYN29" s="126"/>
      <c r="RYO29" s="126"/>
      <c r="RYP29" s="126"/>
      <c r="RYQ29" s="126"/>
      <c r="RYR29" s="126"/>
      <c r="RYS29" s="126"/>
      <c r="RYT29" s="126"/>
      <c r="RYU29" s="126"/>
      <c r="RYV29" s="126"/>
      <c r="RYW29" s="126"/>
      <c r="RYX29" s="126"/>
      <c r="RYY29" s="126"/>
      <c r="RYZ29" s="126"/>
      <c r="RZA29" s="126"/>
      <c r="RZB29" s="126"/>
      <c r="RZC29" s="126"/>
      <c r="RZD29" s="126"/>
      <c r="RZE29" s="126"/>
      <c r="RZF29" s="126"/>
      <c r="RZG29" s="126"/>
      <c r="RZH29" s="126"/>
      <c r="RZI29" s="126"/>
      <c r="RZJ29" s="126"/>
      <c r="RZK29" s="126"/>
      <c r="RZL29" s="126"/>
      <c r="RZM29" s="126"/>
      <c r="RZN29" s="126"/>
      <c r="RZO29" s="126"/>
      <c r="RZP29" s="126"/>
      <c r="RZQ29" s="126"/>
      <c r="RZR29" s="126"/>
      <c r="RZS29" s="126"/>
      <c r="RZT29" s="126"/>
      <c r="RZU29" s="126"/>
      <c r="RZV29" s="126"/>
      <c r="RZW29" s="126"/>
      <c r="RZX29" s="126"/>
      <c r="RZY29" s="126"/>
      <c r="RZZ29" s="126"/>
      <c r="SAA29" s="126"/>
      <c r="SAB29" s="126"/>
      <c r="SAC29" s="126"/>
      <c r="SAD29" s="126"/>
      <c r="SAE29" s="126"/>
      <c r="SAF29" s="126"/>
      <c r="SAG29" s="126"/>
      <c r="SAH29" s="126"/>
      <c r="SAI29" s="126"/>
      <c r="SAJ29" s="126"/>
      <c r="SAK29" s="126"/>
      <c r="SAL29" s="126"/>
      <c r="SAM29" s="126"/>
      <c r="SAN29" s="126"/>
      <c r="SAO29" s="126"/>
      <c r="SAP29" s="126"/>
      <c r="SAQ29" s="126"/>
      <c r="SAR29" s="126"/>
      <c r="SAS29" s="126"/>
      <c r="SAT29" s="126"/>
      <c r="SAU29" s="126"/>
      <c r="SAV29" s="126"/>
      <c r="SAW29" s="126"/>
      <c r="SAX29" s="126"/>
      <c r="SAY29" s="126"/>
      <c r="SAZ29" s="126"/>
      <c r="SBA29" s="126"/>
      <c r="SBB29" s="126"/>
      <c r="SBC29" s="126"/>
      <c r="SBD29" s="126"/>
      <c r="SBE29" s="126"/>
      <c r="SBF29" s="126"/>
      <c r="SBG29" s="126"/>
      <c r="SBH29" s="126"/>
      <c r="SBI29" s="126"/>
      <c r="SBJ29" s="126"/>
      <c r="SBK29" s="126"/>
      <c r="SBL29" s="126"/>
      <c r="SBM29" s="126"/>
      <c r="SBN29" s="126"/>
      <c r="SBO29" s="126"/>
      <c r="SBP29" s="126"/>
      <c r="SBQ29" s="126"/>
      <c r="SBR29" s="126"/>
      <c r="SBS29" s="126"/>
      <c r="SBT29" s="126"/>
      <c r="SBU29" s="126"/>
      <c r="SBV29" s="126"/>
      <c r="SBW29" s="126"/>
      <c r="SBX29" s="126"/>
      <c r="SBY29" s="126"/>
      <c r="SBZ29" s="126"/>
      <c r="SCA29" s="126"/>
      <c r="SCB29" s="126"/>
      <c r="SCC29" s="126"/>
      <c r="SCD29" s="126"/>
      <c r="SCE29" s="126"/>
      <c r="SCF29" s="126"/>
      <c r="SCG29" s="126"/>
      <c r="SCH29" s="126"/>
      <c r="SCI29" s="126"/>
      <c r="SCJ29" s="126"/>
      <c r="SCK29" s="126"/>
      <c r="SCL29" s="126"/>
      <c r="SCM29" s="126"/>
      <c r="SCN29" s="126"/>
      <c r="SCO29" s="126"/>
      <c r="SCP29" s="126"/>
      <c r="SCQ29" s="126"/>
      <c r="SCR29" s="126"/>
      <c r="SCS29" s="126"/>
      <c r="SCT29" s="126"/>
      <c r="SCU29" s="126"/>
      <c r="SCV29" s="126"/>
      <c r="SCW29" s="126"/>
      <c r="SCX29" s="126"/>
      <c r="SCY29" s="126"/>
      <c r="SCZ29" s="126"/>
      <c r="SDA29" s="126"/>
      <c r="SDB29" s="126"/>
      <c r="SDC29" s="126"/>
      <c r="SDD29" s="126"/>
      <c r="SDE29" s="126"/>
      <c r="SDF29" s="126"/>
      <c r="SDG29" s="126"/>
      <c r="SDH29" s="126"/>
      <c r="SDI29" s="126"/>
      <c r="SDJ29" s="126"/>
      <c r="SDK29" s="126"/>
      <c r="SDL29" s="126"/>
      <c r="SDM29" s="126"/>
      <c r="SDN29" s="126"/>
      <c r="SDO29" s="126"/>
      <c r="SDP29" s="126"/>
      <c r="SDQ29" s="126"/>
      <c r="SDR29" s="126"/>
      <c r="SDS29" s="126"/>
      <c r="SDT29" s="126"/>
      <c r="SDU29" s="126"/>
      <c r="SDV29" s="126"/>
      <c r="SDW29" s="126"/>
      <c r="SDX29" s="126"/>
      <c r="SDY29" s="126"/>
      <c r="SDZ29" s="126"/>
      <c r="SEA29" s="126"/>
      <c r="SEB29" s="126"/>
      <c r="SEC29" s="126"/>
      <c r="SED29" s="126"/>
      <c r="SEE29" s="126"/>
      <c r="SEF29" s="126"/>
      <c r="SEG29" s="126"/>
      <c r="SEH29" s="126"/>
      <c r="SEI29" s="126"/>
      <c r="SEJ29" s="126"/>
      <c r="SEK29" s="126"/>
      <c r="SEL29" s="126"/>
      <c r="SEM29" s="126"/>
      <c r="SEN29" s="126"/>
      <c r="SEO29" s="126"/>
      <c r="SEP29" s="126"/>
      <c r="SEQ29" s="126"/>
      <c r="SER29" s="126"/>
      <c r="SES29" s="126"/>
      <c r="SET29" s="126"/>
      <c r="SEU29" s="126"/>
      <c r="SEV29" s="126"/>
      <c r="SEW29" s="126"/>
      <c r="SEX29" s="126"/>
      <c r="SEY29" s="126"/>
      <c r="SEZ29" s="126"/>
      <c r="SFA29" s="126"/>
      <c r="SFB29" s="126"/>
      <c r="SFC29" s="126"/>
      <c r="SFD29" s="126"/>
      <c r="SFE29" s="126"/>
      <c r="SFF29" s="126"/>
      <c r="SFG29" s="126"/>
      <c r="SFH29" s="126"/>
      <c r="SFI29" s="126"/>
      <c r="SFJ29" s="126"/>
      <c r="SFK29" s="126"/>
      <c r="SFL29" s="126"/>
      <c r="SFM29" s="126"/>
      <c r="SFN29" s="126"/>
      <c r="SFO29" s="126"/>
      <c r="SFP29" s="126"/>
      <c r="SFQ29" s="126"/>
      <c r="SFR29" s="126"/>
      <c r="SFS29" s="126"/>
      <c r="SFT29" s="126"/>
      <c r="SFU29" s="126"/>
      <c r="SFV29" s="126"/>
      <c r="SFW29" s="126"/>
      <c r="SFX29" s="126"/>
      <c r="SFY29" s="126"/>
      <c r="SFZ29" s="126"/>
      <c r="SGA29" s="126"/>
      <c r="SGB29" s="126"/>
      <c r="SGC29" s="126"/>
      <c r="SGD29" s="126"/>
      <c r="SGE29" s="126"/>
      <c r="SGF29" s="126"/>
      <c r="SGG29" s="126"/>
      <c r="SGH29" s="126"/>
      <c r="SGI29" s="126"/>
      <c r="SGJ29" s="126"/>
      <c r="SGK29" s="126"/>
      <c r="SGL29" s="126"/>
      <c r="SGM29" s="126"/>
      <c r="SGN29" s="126"/>
      <c r="SGO29" s="126"/>
      <c r="SGP29" s="126"/>
      <c r="SGQ29" s="126"/>
      <c r="SGR29" s="126"/>
      <c r="SGS29" s="126"/>
      <c r="SGT29" s="126"/>
      <c r="SGU29" s="126"/>
      <c r="SGV29" s="126"/>
      <c r="SGW29" s="126"/>
      <c r="SGX29" s="126"/>
      <c r="SGY29" s="126"/>
      <c r="SGZ29" s="126"/>
      <c r="SHA29" s="126"/>
      <c r="SHB29" s="126"/>
      <c r="SHC29" s="126"/>
      <c r="SHD29" s="126"/>
      <c r="SHE29" s="126"/>
      <c r="SHF29" s="126"/>
      <c r="SHG29" s="126"/>
      <c r="SHH29" s="126"/>
      <c r="SHI29" s="126"/>
      <c r="SHJ29" s="126"/>
      <c r="SHK29" s="126"/>
      <c r="SHL29" s="126"/>
      <c r="SHM29" s="126"/>
      <c r="SHN29" s="126"/>
      <c r="SHO29" s="126"/>
      <c r="SHP29" s="126"/>
      <c r="SHQ29" s="126"/>
      <c r="SHR29" s="126"/>
      <c r="SHS29" s="126"/>
      <c r="SHT29" s="126"/>
      <c r="SHU29" s="126"/>
      <c r="SHV29" s="126"/>
      <c r="SHW29" s="126"/>
      <c r="SHX29" s="126"/>
      <c r="SHY29" s="126"/>
      <c r="SHZ29" s="126"/>
      <c r="SIA29" s="126"/>
      <c r="SIB29" s="126"/>
      <c r="SIC29" s="126"/>
      <c r="SID29" s="126"/>
      <c r="SIE29" s="126"/>
      <c r="SIF29" s="126"/>
      <c r="SIG29" s="126"/>
      <c r="SIH29" s="126"/>
      <c r="SII29" s="126"/>
      <c r="SIJ29" s="126"/>
      <c r="SIK29" s="126"/>
      <c r="SIL29" s="126"/>
      <c r="SIM29" s="126"/>
      <c r="SIN29" s="126"/>
      <c r="SIO29" s="126"/>
      <c r="SIP29" s="126"/>
      <c r="SIQ29" s="126"/>
      <c r="SIR29" s="126"/>
      <c r="SIS29" s="126"/>
      <c r="SIT29" s="126"/>
      <c r="SIU29" s="126"/>
      <c r="SIV29" s="126"/>
      <c r="SIW29" s="126"/>
      <c r="SIX29" s="126"/>
      <c r="SIY29" s="126"/>
      <c r="SIZ29" s="126"/>
      <c r="SJA29" s="126"/>
      <c r="SJB29" s="126"/>
      <c r="SJC29" s="126"/>
      <c r="SJD29" s="126"/>
      <c r="SJE29" s="126"/>
      <c r="SJF29" s="126"/>
      <c r="SJG29" s="126"/>
      <c r="SJH29" s="126"/>
      <c r="SJI29" s="126"/>
      <c r="SJJ29" s="126"/>
      <c r="SJK29" s="126"/>
      <c r="SJL29" s="126"/>
      <c r="SJM29" s="126"/>
      <c r="SJN29" s="126"/>
      <c r="SJO29" s="126"/>
      <c r="SJP29" s="126"/>
      <c r="SJQ29" s="126"/>
      <c r="SJR29" s="126"/>
      <c r="SJS29" s="126"/>
      <c r="SJT29" s="126"/>
      <c r="SJU29" s="126"/>
      <c r="SJV29" s="126"/>
      <c r="SJW29" s="126"/>
      <c r="SJX29" s="126"/>
      <c r="SJY29" s="126"/>
      <c r="SJZ29" s="126"/>
      <c r="SKA29" s="126"/>
      <c r="SKB29" s="126"/>
      <c r="SKC29" s="126"/>
      <c r="SKD29" s="126"/>
      <c r="SKE29" s="126"/>
      <c r="SKF29" s="126"/>
      <c r="SKG29" s="126"/>
      <c r="SKH29" s="126"/>
      <c r="SKI29" s="126"/>
      <c r="SKJ29" s="126"/>
      <c r="SKK29" s="126"/>
      <c r="SKL29" s="126"/>
      <c r="SKM29" s="126"/>
      <c r="SKN29" s="126"/>
      <c r="SKO29" s="126"/>
      <c r="SKP29" s="126"/>
      <c r="SKQ29" s="126"/>
      <c r="SKR29" s="126"/>
      <c r="SKS29" s="126"/>
      <c r="SKT29" s="126"/>
      <c r="SKU29" s="126"/>
      <c r="SKV29" s="126"/>
      <c r="SKW29" s="126"/>
      <c r="SKX29" s="126"/>
      <c r="SKY29" s="126"/>
      <c r="SKZ29" s="126"/>
      <c r="SLA29" s="126"/>
      <c r="SLB29" s="126"/>
      <c r="SLC29" s="126"/>
      <c r="SLD29" s="126"/>
      <c r="SLE29" s="126"/>
      <c r="SLF29" s="126"/>
      <c r="SLG29" s="126"/>
      <c r="SLH29" s="126"/>
      <c r="SLI29" s="126"/>
      <c r="SLJ29" s="126"/>
      <c r="SLK29" s="126"/>
      <c r="SLL29" s="126"/>
      <c r="SLM29" s="126"/>
      <c r="SLN29" s="126"/>
      <c r="SLO29" s="126"/>
      <c r="SLP29" s="126"/>
      <c r="SLQ29" s="126"/>
      <c r="SLR29" s="126"/>
      <c r="SLS29" s="126"/>
      <c r="SLT29" s="126"/>
      <c r="SLU29" s="126"/>
      <c r="SLV29" s="126"/>
      <c r="SLW29" s="126"/>
      <c r="SLX29" s="126"/>
      <c r="SLY29" s="126"/>
      <c r="SLZ29" s="126"/>
      <c r="SMA29" s="126"/>
      <c r="SMB29" s="126"/>
      <c r="SMC29" s="126"/>
      <c r="SMD29" s="126"/>
      <c r="SME29" s="126"/>
      <c r="SMF29" s="126"/>
      <c r="SMG29" s="126"/>
      <c r="SMH29" s="126"/>
      <c r="SMI29" s="126"/>
      <c r="SMJ29" s="126"/>
      <c r="SMK29" s="126"/>
      <c r="SML29" s="126"/>
      <c r="SMM29" s="126"/>
      <c r="SMN29" s="126"/>
      <c r="SMO29" s="126"/>
      <c r="SMP29" s="126"/>
      <c r="SMQ29" s="126"/>
      <c r="SMR29" s="126"/>
      <c r="SMS29" s="126"/>
      <c r="SMT29" s="126"/>
      <c r="SMU29" s="126"/>
      <c r="SMV29" s="126"/>
      <c r="SMW29" s="126"/>
      <c r="SMX29" s="126"/>
      <c r="SMY29" s="126"/>
      <c r="SMZ29" s="126"/>
      <c r="SNA29" s="126"/>
      <c r="SNB29" s="126"/>
      <c r="SNC29" s="126"/>
      <c r="SND29" s="126"/>
      <c r="SNE29" s="126"/>
      <c r="SNF29" s="126"/>
      <c r="SNG29" s="126"/>
      <c r="SNH29" s="126"/>
      <c r="SNI29" s="126"/>
      <c r="SNJ29" s="126"/>
      <c r="SNK29" s="126"/>
      <c r="SNL29" s="126"/>
      <c r="SNM29" s="126"/>
      <c r="SNN29" s="126"/>
      <c r="SNO29" s="126"/>
      <c r="SNP29" s="126"/>
      <c r="SNQ29" s="126"/>
      <c r="SNR29" s="126"/>
      <c r="SNS29" s="126"/>
      <c r="SNT29" s="126"/>
      <c r="SNU29" s="126"/>
      <c r="SNV29" s="126"/>
      <c r="SNW29" s="126"/>
      <c r="SNX29" s="126"/>
      <c r="SNY29" s="126"/>
      <c r="SNZ29" s="126"/>
      <c r="SOA29" s="126"/>
      <c r="SOB29" s="126"/>
      <c r="SOC29" s="126"/>
      <c r="SOD29" s="126"/>
      <c r="SOE29" s="126"/>
      <c r="SOF29" s="126"/>
      <c r="SOG29" s="126"/>
      <c r="SOH29" s="126"/>
      <c r="SOI29" s="126"/>
      <c r="SOJ29" s="126"/>
      <c r="SOK29" s="126"/>
      <c r="SOL29" s="126"/>
      <c r="SOM29" s="126"/>
      <c r="SON29" s="126"/>
      <c r="SOO29" s="126"/>
      <c r="SOP29" s="126"/>
      <c r="SOQ29" s="126"/>
      <c r="SOR29" s="126"/>
      <c r="SOS29" s="126"/>
      <c r="SOT29" s="126"/>
      <c r="SOU29" s="126"/>
      <c r="SOV29" s="126"/>
      <c r="SOW29" s="126"/>
      <c r="SOX29" s="126"/>
      <c r="SOY29" s="126"/>
      <c r="SOZ29" s="126"/>
      <c r="SPA29" s="126"/>
      <c r="SPB29" s="126"/>
      <c r="SPC29" s="126"/>
      <c r="SPD29" s="126"/>
      <c r="SPE29" s="126"/>
      <c r="SPF29" s="126"/>
      <c r="SPG29" s="126"/>
      <c r="SPH29" s="126"/>
      <c r="SPI29" s="126"/>
      <c r="SPJ29" s="126"/>
      <c r="SPK29" s="126"/>
      <c r="SPL29" s="126"/>
      <c r="SPM29" s="126"/>
      <c r="SPN29" s="126"/>
      <c r="SPO29" s="126"/>
      <c r="SPP29" s="126"/>
      <c r="SPQ29" s="126"/>
      <c r="SPR29" s="126"/>
      <c r="SPS29" s="126"/>
      <c r="SPT29" s="126"/>
      <c r="SPU29" s="126"/>
      <c r="SPV29" s="126"/>
      <c r="SPW29" s="126"/>
      <c r="SPX29" s="126"/>
      <c r="SPY29" s="126"/>
      <c r="SPZ29" s="126"/>
      <c r="SQA29" s="126"/>
      <c r="SQB29" s="126"/>
      <c r="SQC29" s="126"/>
      <c r="SQD29" s="126"/>
      <c r="SQE29" s="126"/>
      <c r="SQF29" s="126"/>
      <c r="SQG29" s="126"/>
      <c r="SQH29" s="126"/>
      <c r="SQI29" s="126"/>
      <c r="SQJ29" s="126"/>
      <c r="SQK29" s="126"/>
      <c r="SQL29" s="126"/>
      <c r="SQM29" s="126"/>
      <c r="SQN29" s="126"/>
      <c r="SQO29" s="126"/>
      <c r="SQP29" s="126"/>
      <c r="SQQ29" s="126"/>
      <c r="SQR29" s="126"/>
      <c r="SQS29" s="126"/>
      <c r="SQT29" s="126"/>
      <c r="SQU29" s="126"/>
      <c r="SQV29" s="126"/>
      <c r="SQW29" s="126"/>
      <c r="SQX29" s="126"/>
      <c r="SQY29" s="126"/>
      <c r="SQZ29" s="126"/>
      <c r="SRA29" s="126"/>
      <c r="SRB29" s="126"/>
      <c r="SRC29" s="126"/>
      <c r="SRD29" s="126"/>
      <c r="SRE29" s="126"/>
      <c r="SRF29" s="126"/>
      <c r="SRG29" s="126"/>
      <c r="SRH29" s="126"/>
      <c r="SRI29" s="126"/>
      <c r="SRJ29" s="126"/>
      <c r="SRK29" s="126"/>
      <c r="SRL29" s="126"/>
      <c r="SRM29" s="126"/>
      <c r="SRN29" s="126"/>
      <c r="SRO29" s="126"/>
      <c r="SRP29" s="126"/>
      <c r="SRQ29" s="126"/>
      <c r="SRR29" s="126"/>
      <c r="SRS29" s="126"/>
      <c r="SRT29" s="126"/>
      <c r="SRU29" s="126"/>
      <c r="SRV29" s="126"/>
      <c r="SRW29" s="126"/>
      <c r="SRX29" s="126"/>
      <c r="SRY29" s="126"/>
      <c r="SRZ29" s="126"/>
      <c r="SSA29" s="126"/>
      <c r="SSB29" s="126"/>
      <c r="SSC29" s="126"/>
      <c r="SSD29" s="126"/>
      <c r="SSE29" s="126"/>
      <c r="SSF29" s="126"/>
      <c r="SSG29" s="126"/>
      <c r="SSH29" s="126"/>
      <c r="SSI29" s="126"/>
      <c r="SSJ29" s="126"/>
      <c r="SSK29" s="126"/>
      <c r="SSL29" s="126"/>
      <c r="SSM29" s="126"/>
      <c r="SSN29" s="126"/>
      <c r="SSO29" s="126"/>
      <c r="SSP29" s="126"/>
      <c r="SSQ29" s="126"/>
      <c r="SSR29" s="126"/>
      <c r="SSS29" s="126"/>
      <c r="SST29" s="126"/>
      <c r="SSU29" s="126"/>
      <c r="SSV29" s="126"/>
      <c r="SSW29" s="126"/>
      <c r="SSX29" s="126"/>
      <c r="SSY29" s="126"/>
      <c r="SSZ29" s="126"/>
      <c r="STA29" s="126"/>
      <c r="STB29" s="126"/>
      <c r="STC29" s="126"/>
      <c r="STD29" s="126"/>
      <c r="STE29" s="126"/>
      <c r="STF29" s="126"/>
      <c r="STG29" s="126"/>
      <c r="STH29" s="126"/>
      <c r="STI29" s="126"/>
      <c r="STJ29" s="126"/>
      <c r="STK29" s="126"/>
      <c r="STL29" s="126"/>
      <c r="STM29" s="126"/>
      <c r="STN29" s="126"/>
      <c r="STO29" s="126"/>
      <c r="STP29" s="126"/>
      <c r="STQ29" s="126"/>
      <c r="STR29" s="126"/>
      <c r="STS29" s="126"/>
      <c r="STT29" s="126"/>
      <c r="STU29" s="126"/>
      <c r="STV29" s="126"/>
      <c r="STW29" s="126"/>
      <c r="STX29" s="126"/>
      <c r="STY29" s="126"/>
      <c r="STZ29" s="126"/>
      <c r="SUA29" s="126"/>
      <c r="SUB29" s="126"/>
      <c r="SUC29" s="126"/>
      <c r="SUD29" s="126"/>
      <c r="SUE29" s="126"/>
      <c r="SUF29" s="126"/>
      <c r="SUG29" s="126"/>
      <c r="SUH29" s="126"/>
      <c r="SUI29" s="126"/>
      <c r="SUJ29" s="126"/>
      <c r="SUK29" s="126"/>
      <c r="SUL29" s="126"/>
      <c r="SUM29" s="126"/>
      <c r="SUN29" s="126"/>
      <c r="SUO29" s="126"/>
      <c r="SUP29" s="126"/>
      <c r="SUQ29" s="126"/>
      <c r="SUR29" s="126"/>
      <c r="SUS29" s="126"/>
      <c r="SUT29" s="126"/>
      <c r="SUU29" s="126"/>
      <c r="SUV29" s="126"/>
      <c r="SUW29" s="126"/>
      <c r="SUX29" s="126"/>
      <c r="SUY29" s="126"/>
      <c r="SUZ29" s="126"/>
      <c r="SVA29" s="126"/>
      <c r="SVB29" s="126"/>
      <c r="SVC29" s="126"/>
      <c r="SVD29" s="126"/>
      <c r="SVE29" s="126"/>
      <c r="SVF29" s="126"/>
      <c r="SVG29" s="126"/>
      <c r="SVH29" s="126"/>
      <c r="SVI29" s="126"/>
      <c r="SVJ29" s="126"/>
      <c r="SVK29" s="126"/>
      <c r="SVL29" s="126"/>
      <c r="SVM29" s="126"/>
      <c r="SVN29" s="126"/>
      <c r="SVO29" s="126"/>
      <c r="SVP29" s="126"/>
      <c r="SVQ29" s="126"/>
      <c r="SVR29" s="126"/>
      <c r="SVS29" s="126"/>
      <c r="SVT29" s="126"/>
      <c r="SVU29" s="126"/>
      <c r="SVV29" s="126"/>
      <c r="SVW29" s="126"/>
      <c r="SVX29" s="126"/>
      <c r="SVY29" s="126"/>
      <c r="SVZ29" s="126"/>
      <c r="SWA29" s="126"/>
      <c r="SWB29" s="126"/>
      <c r="SWC29" s="126"/>
      <c r="SWD29" s="126"/>
      <c r="SWE29" s="126"/>
      <c r="SWF29" s="126"/>
      <c r="SWG29" s="126"/>
      <c r="SWH29" s="126"/>
      <c r="SWI29" s="126"/>
      <c r="SWJ29" s="126"/>
      <c r="SWK29" s="126"/>
      <c r="SWL29" s="126"/>
      <c r="SWM29" s="126"/>
      <c r="SWN29" s="126"/>
      <c r="SWO29" s="126"/>
      <c r="SWP29" s="126"/>
      <c r="SWQ29" s="126"/>
      <c r="SWR29" s="126"/>
      <c r="SWS29" s="126"/>
      <c r="SWT29" s="126"/>
      <c r="SWU29" s="126"/>
      <c r="SWV29" s="126"/>
      <c r="SWW29" s="126"/>
      <c r="SWX29" s="126"/>
      <c r="SWY29" s="126"/>
      <c r="SWZ29" s="126"/>
      <c r="SXA29" s="126"/>
      <c r="SXB29" s="126"/>
      <c r="SXC29" s="126"/>
      <c r="SXD29" s="126"/>
      <c r="SXE29" s="126"/>
      <c r="SXF29" s="126"/>
      <c r="SXG29" s="126"/>
      <c r="SXH29" s="126"/>
      <c r="SXI29" s="126"/>
      <c r="SXJ29" s="126"/>
      <c r="SXK29" s="126"/>
      <c r="SXL29" s="126"/>
      <c r="SXM29" s="126"/>
      <c r="SXN29" s="126"/>
      <c r="SXO29" s="126"/>
      <c r="SXP29" s="126"/>
      <c r="SXQ29" s="126"/>
      <c r="SXR29" s="126"/>
      <c r="SXS29" s="126"/>
      <c r="SXT29" s="126"/>
      <c r="SXU29" s="126"/>
      <c r="SXV29" s="126"/>
      <c r="SXW29" s="126"/>
      <c r="SXX29" s="126"/>
      <c r="SXY29" s="126"/>
      <c r="SXZ29" s="126"/>
      <c r="SYA29" s="126"/>
      <c r="SYB29" s="126"/>
      <c r="SYC29" s="126"/>
      <c r="SYD29" s="126"/>
      <c r="SYE29" s="126"/>
      <c r="SYF29" s="126"/>
      <c r="SYG29" s="126"/>
      <c r="SYH29" s="126"/>
      <c r="SYI29" s="126"/>
      <c r="SYJ29" s="126"/>
      <c r="SYK29" s="126"/>
      <c r="SYL29" s="126"/>
      <c r="SYM29" s="126"/>
      <c r="SYN29" s="126"/>
      <c r="SYO29" s="126"/>
      <c r="SYP29" s="126"/>
      <c r="SYQ29" s="126"/>
      <c r="SYR29" s="126"/>
      <c r="SYS29" s="126"/>
      <c r="SYT29" s="126"/>
      <c r="SYU29" s="126"/>
      <c r="SYV29" s="126"/>
      <c r="SYW29" s="126"/>
      <c r="SYX29" s="126"/>
      <c r="SYY29" s="126"/>
      <c r="SYZ29" s="126"/>
      <c r="SZA29" s="126"/>
      <c r="SZB29" s="126"/>
      <c r="SZC29" s="126"/>
      <c r="SZD29" s="126"/>
      <c r="SZE29" s="126"/>
      <c r="SZF29" s="126"/>
      <c r="SZG29" s="126"/>
      <c r="SZH29" s="126"/>
      <c r="SZI29" s="126"/>
      <c r="SZJ29" s="126"/>
      <c r="SZK29" s="126"/>
      <c r="SZL29" s="126"/>
      <c r="SZM29" s="126"/>
      <c r="SZN29" s="126"/>
      <c r="SZO29" s="126"/>
      <c r="SZP29" s="126"/>
      <c r="SZQ29" s="126"/>
      <c r="SZR29" s="126"/>
      <c r="SZS29" s="126"/>
      <c r="SZT29" s="126"/>
      <c r="SZU29" s="126"/>
      <c r="SZV29" s="126"/>
      <c r="SZW29" s="126"/>
      <c r="SZX29" s="126"/>
      <c r="SZY29" s="126"/>
      <c r="SZZ29" s="126"/>
      <c r="TAA29" s="126"/>
      <c r="TAB29" s="126"/>
      <c r="TAC29" s="126"/>
      <c r="TAD29" s="126"/>
      <c r="TAE29" s="126"/>
      <c r="TAF29" s="126"/>
      <c r="TAG29" s="126"/>
      <c r="TAH29" s="126"/>
      <c r="TAI29" s="126"/>
      <c r="TAJ29" s="126"/>
      <c r="TAK29" s="126"/>
      <c r="TAL29" s="126"/>
      <c r="TAM29" s="126"/>
      <c r="TAN29" s="126"/>
      <c r="TAO29" s="126"/>
      <c r="TAP29" s="126"/>
      <c r="TAQ29" s="126"/>
      <c r="TAR29" s="126"/>
      <c r="TAS29" s="126"/>
      <c r="TAT29" s="126"/>
      <c r="TAU29" s="126"/>
      <c r="TAV29" s="126"/>
      <c r="TAW29" s="126"/>
      <c r="TAX29" s="126"/>
      <c r="TAY29" s="126"/>
      <c r="TAZ29" s="126"/>
      <c r="TBA29" s="126"/>
      <c r="TBB29" s="126"/>
      <c r="TBC29" s="126"/>
      <c r="TBD29" s="126"/>
      <c r="TBE29" s="126"/>
      <c r="TBF29" s="126"/>
      <c r="TBG29" s="126"/>
      <c r="TBH29" s="126"/>
      <c r="TBI29" s="126"/>
      <c r="TBJ29" s="126"/>
      <c r="TBK29" s="126"/>
      <c r="TBL29" s="126"/>
      <c r="TBM29" s="126"/>
      <c r="TBN29" s="126"/>
      <c r="TBO29" s="126"/>
      <c r="TBP29" s="126"/>
      <c r="TBQ29" s="126"/>
      <c r="TBR29" s="126"/>
      <c r="TBS29" s="126"/>
      <c r="TBT29" s="126"/>
      <c r="TBU29" s="126"/>
      <c r="TBV29" s="126"/>
      <c r="TBW29" s="126"/>
      <c r="TBX29" s="126"/>
      <c r="TBY29" s="126"/>
      <c r="TBZ29" s="126"/>
      <c r="TCA29" s="126"/>
      <c r="TCB29" s="126"/>
      <c r="TCC29" s="126"/>
      <c r="TCD29" s="126"/>
      <c r="TCE29" s="126"/>
      <c r="TCF29" s="126"/>
      <c r="TCG29" s="126"/>
      <c r="TCH29" s="126"/>
      <c r="TCI29" s="126"/>
      <c r="TCJ29" s="126"/>
      <c r="TCK29" s="126"/>
      <c r="TCL29" s="126"/>
      <c r="TCM29" s="126"/>
      <c r="TCN29" s="126"/>
      <c r="TCO29" s="126"/>
      <c r="TCP29" s="126"/>
      <c r="TCQ29" s="126"/>
      <c r="TCR29" s="126"/>
      <c r="TCS29" s="126"/>
      <c r="TCT29" s="126"/>
      <c r="TCU29" s="126"/>
      <c r="TCV29" s="126"/>
      <c r="TCW29" s="126"/>
      <c r="TCX29" s="126"/>
      <c r="TCY29" s="126"/>
      <c r="TCZ29" s="126"/>
      <c r="TDA29" s="126"/>
      <c r="TDB29" s="126"/>
      <c r="TDC29" s="126"/>
      <c r="TDD29" s="126"/>
      <c r="TDE29" s="126"/>
      <c r="TDF29" s="126"/>
      <c r="TDG29" s="126"/>
      <c r="TDH29" s="126"/>
      <c r="TDI29" s="126"/>
      <c r="TDJ29" s="126"/>
      <c r="TDK29" s="126"/>
      <c r="TDL29" s="126"/>
      <c r="TDM29" s="126"/>
      <c r="TDN29" s="126"/>
      <c r="TDO29" s="126"/>
      <c r="TDP29" s="126"/>
      <c r="TDQ29" s="126"/>
      <c r="TDR29" s="126"/>
      <c r="TDS29" s="126"/>
      <c r="TDT29" s="126"/>
      <c r="TDU29" s="126"/>
      <c r="TDV29" s="126"/>
      <c r="TDW29" s="126"/>
      <c r="TDX29" s="126"/>
      <c r="TDY29" s="126"/>
      <c r="TDZ29" s="126"/>
      <c r="TEA29" s="126"/>
      <c r="TEB29" s="126"/>
      <c r="TEC29" s="126"/>
      <c r="TED29" s="126"/>
      <c r="TEE29" s="126"/>
      <c r="TEF29" s="126"/>
      <c r="TEG29" s="126"/>
      <c r="TEH29" s="126"/>
      <c r="TEI29" s="126"/>
      <c r="TEJ29" s="126"/>
      <c r="TEK29" s="126"/>
      <c r="TEL29" s="126"/>
      <c r="TEM29" s="126"/>
      <c r="TEN29" s="126"/>
      <c r="TEO29" s="126"/>
      <c r="TEP29" s="126"/>
      <c r="TEQ29" s="126"/>
      <c r="TER29" s="126"/>
      <c r="TES29" s="126"/>
      <c r="TET29" s="126"/>
      <c r="TEU29" s="126"/>
      <c r="TEV29" s="126"/>
      <c r="TEW29" s="126"/>
      <c r="TEX29" s="126"/>
      <c r="TEY29" s="126"/>
      <c r="TEZ29" s="126"/>
      <c r="TFA29" s="126"/>
      <c r="TFB29" s="126"/>
      <c r="TFC29" s="126"/>
      <c r="TFD29" s="126"/>
      <c r="TFE29" s="126"/>
      <c r="TFF29" s="126"/>
      <c r="TFG29" s="126"/>
      <c r="TFH29" s="126"/>
      <c r="TFI29" s="126"/>
      <c r="TFJ29" s="126"/>
      <c r="TFK29" s="126"/>
      <c r="TFL29" s="126"/>
      <c r="TFM29" s="126"/>
      <c r="TFN29" s="126"/>
      <c r="TFO29" s="126"/>
      <c r="TFP29" s="126"/>
      <c r="TFQ29" s="126"/>
      <c r="TFR29" s="126"/>
      <c r="TFS29" s="126"/>
      <c r="TFT29" s="126"/>
      <c r="TFU29" s="126"/>
      <c r="TFV29" s="126"/>
      <c r="TFW29" s="126"/>
      <c r="TFX29" s="126"/>
      <c r="TFY29" s="126"/>
      <c r="TFZ29" s="126"/>
      <c r="TGA29" s="126"/>
      <c r="TGB29" s="126"/>
      <c r="TGC29" s="126"/>
      <c r="TGD29" s="126"/>
      <c r="TGE29" s="126"/>
      <c r="TGF29" s="126"/>
      <c r="TGG29" s="126"/>
      <c r="TGH29" s="126"/>
      <c r="TGI29" s="126"/>
      <c r="TGJ29" s="126"/>
      <c r="TGK29" s="126"/>
      <c r="TGL29" s="126"/>
      <c r="TGM29" s="126"/>
      <c r="TGN29" s="126"/>
      <c r="TGO29" s="126"/>
      <c r="TGP29" s="126"/>
      <c r="TGQ29" s="126"/>
      <c r="TGR29" s="126"/>
      <c r="TGS29" s="126"/>
      <c r="TGT29" s="126"/>
      <c r="TGU29" s="126"/>
      <c r="TGV29" s="126"/>
      <c r="TGW29" s="126"/>
      <c r="TGX29" s="126"/>
      <c r="TGY29" s="126"/>
      <c r="TGZ29" s="126"/>
      <c r="THA29" s="126"/>
      <c r="THB29" s="126"/>
      <c r="THC29" s="126"/>
      <c r="THD29" s="126"/>
      <c r="THE29" s="126"/>
      <c r="THF29" s="126"/>
      <c r="THG29" s="126"/>
      <c r="THH29" s="126"/>
      <c r="THI29" s="126"/>
      <c r="THJ29" s="126"/>
      <c r="THK29" s="126"/>
      <c r="THL29" s="126"/>
      <c r="THM29" s="126"/>
      <c r="THN29" s="126"/>
      <c r="THO29" s="126"/>
      <c r="THP29" s="126"/>
      <c r="THQ29" s="126"/>
      <c r="THR29" s="126"/>
      <c r="THS29" s="126"/>
      <c r="THT29" s="126"/>
      <c r="THU29" s="126"/>
      <c r="THV29" s="126"/>
      <c r="THW29" s="126"/>
      <c r="THX29" s="126"/>
      <c r="THY29" s="126"/>
      <c r="THZ29" s="126"/>
      <c r="TIA29" s="126"/>
      <c r="TIB29" s="126"/>
      <c r="TIC29" s="126"/>
      <c r="TID29" s="126"/>
      <c r="TIE29" s="126"/>
      <c r="TIF29" s="126"/>
      <c r="TIG29" s="126"/>
      <c r="TIH29" s="126"/>
      <c r="TII29" s="126"/>
      <c r="TIJ29" s="126"/>
      <c r="TIK29" s="126"/>
      <c r="TIL29" s="126"/>
      <c r="TIM29" s="126"/>
      <c r="TIN29" s="126"/>
      <c r="TIO29" s="126"/>
      <c r="TIP29" s="126"/>
      <c r="TIQ29" s="126"/>
      <c r="TIR29" s="126"/>
      <c r="TIS29" s="126"/>
      <c r="TIT29" s="126"/>
      <c r="TIU29" s="126"/>
      <c r="TIV29" s="126"/>
      <c r="TIW29" s="126"/>
      <c r="TIX29" s="126"/>
      <c r="TIY29" s="126"/>
      <c r="TIZ29" s="126"/>
      <c r="TJA29" s="126"/>
      <c r="TJB29" s="126"/>
      <c r="TJC29" s="126"/>
      <c r="TJD29" s="126"/>
      <c r="TJE29" s="126"/>
      <c r="TJF29" s="126"/>
      <c r="TJG29" s="126"/>
      <c r="TJH29" s="126"/>
      <c r="TJI29" s="126"/>
      <c r="TJJ29" s="126"/>
      <c r="TJK29" s="126"/>
      <c r="TJL29" s="126"/>
      <c r="TJM29" s="126"/>
      <c r="TJN29" s="126"/>
      <c r="TJO29" s="126"/>
      <c r="TJP29" s="126"/>
      <c r="TJQ29" s="126"/>
      <c r="TJR29" s="126"/>
      <c r="TJS29" s="126"/>
      <c r="TJT29" s="126"/>
      <c r="TJU29" s="126"/>
      <c r="TJV29" s="126"/>
      <c r="TJW29" s="126"/>
      <c r="TJX29" s="126"/>
      <c r="TJY29" s="126"/>
      <c r="TJZ29" s="126"/>
      <c r="TKA29" s="126"/>
      <c r="TKB29" s="126"/>
      <c r="TKC29" s="126"/>
      <c r="TKD29" s="126"/>
      <c r="TKE29" s="126"/>
      <c r="TKF29" s="126"/>
      <c r="TKG29" s="126"/>
      <c r="TKH29" s="126"/>
      <c r="TKI29" s="126"/>
      <c r="TKJ29" s="126"/>
      <c r="TKK29" s="126"/>
      <c r="TKL29" s="126"/>
      <c r="TKM29" s="126"/>
      <c r="TKN29" s="126"/>
      <c r="TKO29" s="126"/>
      <c r="TKP29" s="126"/>
      <c r="TKQ29" s="126"/>
      <c r="TKR29" s="126"/>
      <c r="TKS29" s="126"/>
      <c r="TKT29" s="126"/>
      <c r="TKU29" s="126"/>
      <c r="TKV29" s="126"/>
      <c r="TKW29" s="126"/>
      <c r="TKX29" s="126"/>
      <c r="TKY29" s="126"/>
      <c r="TKZ29" s="126"/>
      <c r="TLA29" s="126"/>
      <c r="TLB29" s="126"/>
      <c r="TLC29" s="126"/>
      <c r="TLD29" s="126"/>
      <c r="TLE29" s="126"/>
      <c r="TLF29" s="126"/>
      <c r="TLG29" s="126"/>
      <c r="TLH29" s="126"/>
      <c r="TLI29" s="126"/>
      <c r="TLJ29" s="126"/>
      <c r="TLK29" s="126"/>
      <c r="TLL29" s="126"/>
      <c r="TLM29" s="126"/>
      <c r="TLN29" s="126"/>
      <c r="TLO29" s="126"/>
      <c r="TLP29" s="126"/>
      <c r="TLQ29" s="126"/>
      <c r="TLR29" s="126"/>
      <c r="TLS29" s="126"/>
      <c r="TLT29" s="126"/>
      <c r="TLU29" s="126"/>
      <c r="TLV29" s="126"/>
      <c r="TLW29" s="126"/>
      <c r="TLX29" s="126"/>
      <c r="TLY29" s="126"/>
      <c r="TLZ29" s="126"/>
      <c r="TMA29" s="126"/>
      <c r="TMB29" s="126"/>
      <c r="TMC29" s="126"/>
      <c r="TMD29" s="126"/>
      <c r="TME29" s="126"/>
      <c r="TMF29" s="126"/>
      <c r="TMG29" s="126"/>
      <c r="TMH29" s="126"/>
      <c r="TMI29" s="126"/>
      <c r="TMJ29" s="126"/>
      <c r="TMK29" s="126"/>
      <c r="TML29" s="126"/>
      <c r="TMM29" s="126"/>
      <c r="TMN29" s="126"/>
      <c r="TMO29" s="126"/>
      <c r="TMP29" s="126"/>
      <c r="TMQ29" s="126"/>
      <c r="TMR29" s="126"/>
      <c r="TMS29" s="126"/>
      <c r="TMT29" s="126"/>
      <c r="TMU29" s="126"/>
      <c r="TMV29" s="126"/>
      <c r="TMW29" s="126"/>
      <c r="TMX29" s="126"/>
      <c r="TMY29" s="126"/>
      <c r="TMZ29" s="126"/>
      <c r="TNA29" s="126"/>
      <c r="TNB29" s="126"/>
      <c r="TNC29" s="126"/>
      <c r="TND29" s="126"/>
      <c r="TNE29" s="126"/>
      <c r="TNF29" s="126"/>
      <c r="TNG29" s="126"/>
      <c r="TNH29" s="126"/>
      <c r="TNI29" s="126"/>
      <c r="TNJ29" s="126"/>
      <c r="TNK29" s="126"/>
      <c r="TNL29" s="126"/>
      <c r="TNM29" s="126"/>
      <c r="TNN29" s="126"/>
      <c r="TNO29" s="126"/>
      <c r="TNP29" s="126"/>
      <c r="TNQ29" s="126"/>
      <c r="TNR29" s="126"/>
      <c r="TNS29" s="126"/>
      <c r="TNT29" s="126"/>
      <c r="TNU29" s="126"/>
      <c r="TNV29" s="126"/>
      <c r="TNW29" s="126"/>
      <c r="TNX29" s="126"/>
      <c r="TNY29" s="126"/>
      <c r="TNZ29" s="126"/>
      <c r="TOA29" s="126"/>
      <c r="TOB29" s="126"/>
      <c r="TOC29" s="126"/>
      <c r="TOD29" s="126"/>
      <c r="TOE29" s="126"/>
      <c r="TOF29" s="126"/>
      <c r="TOG29" s="126"/>
      <c r="TOH29" s="126"/>
      <c r="TOI29" s="126"/>
      <c r="TOJ29" s="126"/>
      <c r="TOK29" s="126"/>
      <c r="TOL29" s="126"/>
      <c r="TOM29" s="126"/>
      <c r="TON29" s="126"/>
      <c r="TOO29" s="126"/>
      <c r="TOP29" s="126"/>
      <c r="TOQ29" s="126"/>
      <c r="TOR29" s="126"/>
      <c r="TOS29" s="126"/>
      <c r="TOT29" s="126"/>
      <c r="TOU29" s="126"/>
      <c r="TOV29" s="126"/>
      <c r="TOW29" s="126"/>
      <c r="TOX29" s="126"/>
      <c r="TOY29" s="126"/>
      <c r="TOZ29" s="126"/>
      <c r="TPA29" s="126"/>
      <c r="TPB29" s="126"/>
      <c r="TPC29" s="126"/>
      <c r="TPD29" s="126"/>
      <c r="TPE29" s="126"/>
      <c r="TPF29" s="126"/>
      <c r="TPG29" s="126"/>
      <c r="TPH29" s="126"/>
      <c r="TPI29" s="126"/>
      <c r="TPJ29" s="126"/>
      <c r="TPK29" s="126"/>
      <c r="TPL29" s="126"/>
      <c r="TPM29" s="126"/>
      <c r="TPN29" s="126"/>
      <c r="TPO29" s="126"/>
      <c r="TPP29" s="126"/>
      <c r="TPQ29" s="126"/>
      <c r="TPR29" s="126"/>
      <c r="TPS29" s="126"/>
      <c r="TPT29" s="126"/>
      <c r="TPU29" s="126"/>
      <c r="TPV29" s="126"/>
      <c r="TPW29" s="126"/>
      <c r="TPX29" s="126"/>
      <c r="TPY29" s="126"/>
      <c r="TPZ29" s="126"/>
      <c r="TQA29" s="126"/>
      <c r="TQB29" s="126"/>
      <c r="TQC29" s="126"/>
      <c r="TQD29" s="126"/>
      <c r="TQE29" s="126"/>
      <c r="TQF29" s="126"/>
      <c r="TQG29" s="126"/>
      <c r="TQH29" s="126"/>
      <c r="TQI29" s="126"/>
      <c r="TQJ29" s="126"/>
      <c r="TQK29" s="126"/>
      <c r="TQL29" s="126"/>
      <c r="TQM29" s="126"/>
      <c r="TQN29" s="126"/>
      <c r="TQO29" s="126"/>
      <c r="TQP29" s="126"/>
      <c r="TQQ29" s="126"/>
      <c r="TQR29" s="126"/>
      <c r="TQS29" s="126"/>
      <c r="TQT29" s="126"/>
      <c r="TQU29" s="126"/>
      <c r="TQV29" s="126"/>
      <c r="TQW29" s="126"/>
      <c r="TQX29" s="126"/>
      <c r="TQY29" s="126"/>
      <c r="TQZ29" s="126"/>
      <c r="TRA29" s="126"/>
      <c r="TRB29" s="126"/>
      <c r="TRC29" s="126"/>
      <c r="TRD29" s="126"/>
      <c r="TRE29" s="126"/>
      <c r="TRF29" s="126"/>
      <c r="TRG29" s="126"/>
      <c r="TRH29" s="126"/>
      <c r="TRI29" s="126"/>
      <c r="TRJ29" s="126"/>
      <c r="TRK29" s="126"/>
      <c r="TRL29" s="126"/>
      <c r="TRM29" s="126"/>
      <c r="TRN29" s="126"/>
      <c r="TRO29" s="126"/>
      <c r="TRP29" s="126"/>
      <c r="TRQ29" s="126"/>
      <c r="TRR29" s="126"/>
      <c r="TRS29" s="126"/>
      <c r="TRT29" s="126"/>
      <c r="TRU29" s="126"/>
      <c r="TRV29" s="126"/>
      <c r="TRW29" s="126"/>
      <c r="TRX29" s="126"/>
      <c r="TRY29" s="126"/>
      <c r="TRZ29" s="126"/>
      <c r="TSA29" s="126"/>
      <c r="TSB29" s="126"/>
      <c r="TSC29" s="126"/>
      <c r="TSD29" s="126"/>
      <c r="TSE29" s="126"/>
      <c r="TSF29" s="126"/>
      <c r="TSG29" s="126"/>
      <c r="TSH29" s="126"/>
      <c r="TSI29" s="126"/>
      <c r="TSJ29" s="126"/>
      <c r="TSK29" s="126"/>
      <c r="TSL29" s="126"/>
      <c r="TSM29" s="126"/>
      <c r="TSN29" s="126"/>
      <c r="TSO29" s="126"/>
      <c r="TSP29" s="126"/>
      <c r="TSQ29" s="126"/>
      <c r="TSR29" s="126"/>
      <c r="TSS29" s="126"/>
      <c r="TST29" s="126"/>
      <c r="TSU29" s="126"/>
      <c r="TSV29" s="126"/>
      <c r="TSW29" s="126"/>
      <c r="TSX29" s="126"/>
      <c r="TSY29" s="126"/>
      <c r="TSZ29" s="126"/>
      <c r="TTA29" s="126"/>
      <c r="TTB29" s="126"/>
      <c r="TTC29" s="126"/>
      <c r="TTD29" s="126"/>
      <c r="TTE29" s="126"/>
      <c r="TTF29" s="126"/>
      <c r="TTG29" s="126"/>
      <c r="TTH29" s="126"/>
      <c r="TTI29" s="126"/>
      <c r="TTJ29" s="126"/>
      <c r="TTK29" s="126"/>
      <c r="TTL29" s="126"/>
      <c r="TTM29" s="126"/>
      <c r="TTN29" s="126"/>
      <c r="TTO29" s="126"/>
      <c r="TTP29" s="126"/>
      <c r="TTQ29" s="126"/>
      <c r="TTR29" s="126"/>
      <c r="TTS29" s="126"/>
      <c r="TTT29" s="126"/>
      <c r="TTU29" s="126"/>
      <c r="TTV29" s="126"/>
      <c r="TTW29" s="126"/>
      <c r="TTX29" s="126"/>
      <c r="TTY29" s="126"/>
      <c r="TTZ29" s="126"/>
      <c r="TUA29" s="126"/>
      <c r="TUB29" s="126"/>
      <c r="TUC29" s="126"/>
      <c r="TUD29" s="126"/>
      <c r="TUE29" s="126"/>
      <c r="TUF29" s="126"/>
      <c r="TUG29" s="126"/>
      <c r="TUH29" s="126"/>
      <c r="TUI29" s="126"/>
      <c r="TUJ29" s="126"/>
      <c r="TUK29" s="126"/>
      <c r="TUL29" s="126"/>
      <c r="TUM29" s="126"/>
      <c r="TUN29" s="126"/>
      <c r="TUO29" s="126"/>
      <c r="TUP29" s="126"/>
      <c r="TUQ29" s="126"/>
      <c r="TUR29" s="126"/>
      <c r="TUS29" s="126"/>
      <c r="TUT29" s="126"/>
      <c r="TUU29" s="126"/>
      <c r="TUV29" s="126"/>
      <c r="TUW29" s="126"/>
      <c r="TUX29" s="126"/>
      <c r="TUY29" s="126"/>
      <c r="TUZ29" s="126"/>
      <c r="TVA29" s="126"/>
      <c r="TVB29" s="126"/>
      <c r="TVC29" s="126"/>
      <c r="TVD29" s="126"/>
      <c r="TVE29" s="126"/>
      <c r="TVF29" s="126"/>
      <c r="TVG29" s="126"/>
      <c r="TVH29" s="126"/>
      <c r="TVI29" s="126"/>
      <c r="TVJ29" s="126"/>
      <c r="TVK29" s="126"/>
      <c r="TVL29" s="126"/>
      <c r="TVM29" s="126"/>
      <c r="TVN29" s="126"/>
      <c r="TVO29" s="126"/>
      <c r="TVP29" s="126"/>
      <c r="TVQ29" s="126"/>
      <c r="TVR29" s="126"/>
      <c r="TVS29" s="126"/>
      <c r="TVT29" s="126"/>
      <c r="TVU29" s="126"/>
      <c r="TVV29" s="126"/>
      <c r="TVW29" s="126"/>
      <c r="TVX29" s="126"/>
      <c r="TVY29" s="126"/>
      <c r="TVZ29" s="126"/>
      <c r="TWA29" s="126"/>
      <c r="TWB29" s="126"/>
      <c r="TWC29" s="126"/>
      <c r="TWD29" s="126"/>
      <c r="TWE29" s="126"/>
      <c r="TWF29" s="126"/>
      <c r="TWG29" s="126"/>
      <c r="TWH29" s="126"/>
      <c r="TWI29" s="126"/>
      <c r="TWJ29" s="126"/>
      <c r="TWK29" s="126"/>
      <c r="TWL29" s="126"/>
      <c r="TWM29" s="126"/>
      <c r="TWN29" s="126"/>
      <c r="TWO29" s="126"/>
      <c r="TWP29" s="126"/>
      <c r="TWQ29" s="126"/>
      <c r="TWR29" s="126"/>
      <c r="TWS29" s="126"/>
      <c r="TWT29" s="126"/>
      <c r="TWU29" s="126"/>
      <c r="TWV29" s="126"/>
      <c r="TWW29" s="126"/>
      <c r="TWX29" s="126"/>
      <c r="TWY29" s="126"/>
      <c r="TWZ29" s="126"/>
      <c r="TXA29" s="126"/>
      <c r="TXB29" s="126"/>
      <c r="TXC29" s="126"/>
      <c r="TXD29" s="126"/>
      <c r="TXE29" s="126"/>
      <c r="TXF29" s="126"/>
      <c r="TXG29" s="126"/>
      <c r="TXH29" s="126"/>
      <c r="TXI29" s="126"/>
      <c r="TXJ29" s="126"/>
      <c r="TXK29" s="126"/>
      <c r="TXL29" s="126"/>
      <c r="TXM29" s="126"/>
      <c r="TXN29" s="126"/>
      <c r="TXO29" s="126"/>
      <c r="TXP29" s="126"/>
      <c r="TXQ29" s="126"/>
      <c r="TXR29" s="126"/>
      <c r="TXS29" s="126"/>
      <c r="TXT29" s="126"/>
      <c r="TXU29" s="126"/>
      <c r="TXV29" s="126"/>
      <c r="TXW29" s="126"/>
      <c r="TXX29" s="126"/>
      <c r="TXY29" s="126"/>
      <c r="TXZ29" s="126"/>
      <c r="TYA29" s="126"/>
      <c r="TYB29" s="126"/>
      <c r="TYC29" s="126"/>
      <c r="TYD29" s="126"/>
      <c r="TYE29" s="126"/>
      <c r="TYF29" s="126"/>
      <c r="TYG29" s="126"/>
      <c r="TYH29" s="126"/>
      <c r="TYI29" s="126"/>
      <c r="TYJ29" s="126"/>
      <c r="TYK29" s="126"/>
      <c r="TYL29" s="126"/>
      <c r="TYM29" s="126"/>
      <c r="TYN29" s="126"/>
      <c r="TYO29" s="126"/>
      <c r="TYP29" s="126"/>
      <c r="TYQ29" s="126"/>
      <c r="TYR29" s="126"/>
      <c r="TYS29" s="126"/>
      <c r="TYT29" s="126"/>
      <c r="TYU29" s="126"/>
      <c r="TYV29" s="126"/>
      <c r="TYW29" s="126"/>
      <c r="TYX29" s="126"/>
      <c r="TYY29" s="126"/>
      <c r="TYZ29" s="126"/>
      <c r="TZA29" s="126"/>
      <c r="TZB29" s="126"/>
      <c r="TZC29" s="126"/>
      <c r="TZD29" s="126"/>
      <c r="TZE29" s="126"/>
      <c r="TZF29" s="126"/>
      <c r="TZG29" s="126"/>
      <c r="TZH29" s="126"/>
      <c r="TZI29" s="126"/>
      <c r="TZJ29" s="126"/>
      <c r="TZK29" s="126"/>
      <c r="TZL29" s="126"/>
      <c r="TZM29" s="126"/>
      <c r="TZN29" s="126"/>
      <c r="TZO29" s="126"/>
      <c r="TZP29" s="126"/>
      <c r="TZQ29" s="126"/>
      <c r="TZR29" s="126"/>
      <c r="TZS29" s="126"/>
      <c r="TZT29" s="126"/>
      <c r="TZU29" s="126"/>
      <c r="TZV29" s="126"/>
      <c r="TZW29" s="126"/>
      <c r="TZX29" s="126"/>
      <c r="TZY29" s="126"/>
      <c r="TZZ29" s="126"/>
      <c r="UAA29" s="126"/>
      <c r="UAB29" s="126"/>
      <c r="UAC29" s="126"/>
      <c r="UAD29" s="126"/>
      <c r="UAE29" s="126"/>
      <c r="UAF29" s="126"/>
      <c r="UAG29" s="126"/>
      <c r="UAH29" s="126"/>
      <c r="UAI29" s="126"/>
      <c r="UAJ29" s="126"/>
      <c r="UAK29" s="126"/>
      <c r="UAL29" s="126"/>
      <c r="UAM29" s="126"/>
      <c r="UAN29" s="126"/>
      <c r="UAO29" s="126"/>
      <c r="UAP29" s="126"/>
      <c r="UAQ29" s="126"/>
      <c r="UAR29" s="126"/>
      <c r="UAS29" s="126"/>
      <c r="UAT29" s="126"/>
      <c r="UAU29" s="126"/>
      <c r="UAV29" s="126"/>
      <c r="UAW29" s="126"/>
      <c r="UAX29" s="126"/>
      <c r="UAY29" s="126"/>
      <c r="UAZ29" s="126"/>
      <c r="UBA29" s="126"/>
      <c r="UBB29" s="126"/>
      <c r="UBC29" s="126"/>
      <c r="UBD29" s="126"/>
      <c r="UBE29" s="126"/>
      <c r="UBF29" s="126"/>
      <c r="UBG29" s="126"/>
      <c r="UBH29" s="126"/>
      <c r="UBI29" s="126"/>
      <c r="UBJ29" s="126"/>
      <c r="UBK29" s="126"/>
      <c r="UBL29" s="126"/>
      <c r="UBM29" s="126"/>
      <c r="UBN29" s="126"/>
      <c r="UBO29" s="126"/>
      <c r="UBP29" s="126"/>
      <c r="UBQ29" s="126"/>
      <c r="UBR29" s="126"/>
      <c r="UBS29" s="126"/>
      <c r="UBT29" s="126"/>
      <c r="UBU29" s="126"/>
      <c r="UBV29" s="126"/>
      <c r="UBW29" s="126"/>
      <c r="UBX29" s="126"/>
      <c r="UBY29" s="126"/>
      <c r="UBZ29" s="126"/>
      <c r="UCA29" s="126"/>
      <c r="UCB29" s="126"/>
      <c r="UCC29" s="126"/>
      <c r="UCD29" s="126"/>
      <c r="UCE29" s="126"/>
      <c r="UCF29" s="126"/>
      <c r="UCG29" s="126"/>
      <c r="UCH29" s="126"/>
      <c r="UCI29" s="126"/>
      <c r="UCJ29" s="126"/>
      <c r="UCK29" s="126"/>
      <c r="UCL29" s="126"/>
      <c r="UCM29" s="126"/>
      <c r="UCN29" s="126"/>
      <c r="UCO29" s="126"/>
      <c r="UCP29" s="126"/>
      <c r="UCQ29" s="126"/>
      <c r="UCR29" s="126"/>
      <c r="UCS29" s="126"/>
      <c r="UCT29" s="126"/>
      <c r="UCU29" s="126"/>
      <c r="UCV29" s="126"/>
      <c r="UCW29" s="126"/>
      <c r="UCX29" s="126"/>
      <c r="UCY29" s="126"/>
      <c r="UCZ29" s="126"/>
      <c r="UDA29" s="126"/>
      <c r="UDB29" s="126"/>
      <c r="UDC29" s="126"/>
      <c r="UDD29" s="126"/>
      <c r="UDE29" s="126"/>
      <c r="UDF29" s="126"/>
      <c r="UDG29" s="126"/>
      <c r="UDH29" s="126"/>
      <c r="UDI29" s="126"/>
      <c r="UDJ29" s="126"/>
      <c r="UDK29" s="126"/>
      <c r="UDL29" s="126"/>
      <c r="UDM29" s="126"/>
      <c r="UDN29" s="126"/>
      <c r="UDO29" s="126"/>
      <c r="UDP29" s="126"/>
      <c r="UDQ29" s="126"/>
      <c r="UDR29" s="126"/>
      <c r="UDS29" s="126"/>
      <c r="UDT29" s="126"/>
      <c r="UDU29" s="126"/>
      <c r="UDV29" s="126"/>
      <c r="UDW29" s="126"/>
      <c r="UDX29" s="126"/>
      <c r="UDY29" s="126"/>
      <c r="UDZ29" s="126"/>
      <c r="UEA29" s="126"/>
      <c r="UEB29" s="126"/>
      <c r="UEC29" s="126"/>
      <c r="UED29" s="126"/>
      <c r="UEE29" s="126"/>
      <c r="UEF29" s="126"/>
      <c r="UEG29" s="126"/>
      <c r="UEH29" s="126"/>
      <c r="UEI29" s="126"/>
      <c r="UEJ29" s="126"/>
      <c r="UEK29" s="126"/>
      <c r="UEL29" s="126"/>
      <c r="UEM29" s="126"/>
      <c r="UEN29" s="126"/>
      <c r="UEO29" s="126"/>
      <c r="UEP29" s="126"/>
      <c r="UEQ29" s="126"/>
      <c r="UER29" s="126"/>
      <c r="UES29" s="126"/>
      <c r="UET29" s="126"/>
      <c r="UEU29" s="126"/>
      <c r="UEV29" s="126"/>
      <c r="UEW29" s="126"/>
      <c r="UEX29" s="126"/>
      <c r="UEY29" s="126"/>
      <c r="UEZ29" s="126"/>
      <c r="UFA29" s="126"/>
      <c r="UFB29" s="126"/>
      <c r="UFC29" s="126"/>
      <c r="UFD29" s="126"/>
      <c r="UFE29" s="126"/>
      <c r="UFF29" s="126"/>
      <c r="UFG29" s="126"/>
      <c r="UFH29" s="126"/>
      <c r="UFI29" s="126"/>
      <c r="UFJ29" s="126"/>
      <c r="UFK29" s="126"/>
      <c r="UFL29" s="126"/>
      <c r="UFM29" s="126"/>
      <c r="UFN29" s="126"/>
      <c r="UFO29" s="126"/>
      <c r="UFP29" s="126"/>
      <c r="UFQ29" s="126"/>
      <c r="UFR29" s="126"/>
      <c r="UFS29" s="126"/>
      <c r="UFT29" s="126"/>
      <c r="UFU29" s="126"/>
      <c r="UFV29" s="126"/>
      <c r="UFW29" s="126"/>
      <c r="UFX29" s="126"/>
      <c r="UFY29" s="126"/>
      <c r="UFZ29" s="126"/>
      <c r="UGA29" s="126"/>
      <c r="UGB29" s="126"/>
      <c r="UGC29" s="126"/>
      <c r="UGD29" s="126"/>
      <c r="UGE29" s="126"/>
      <c r="UGF29" s="126"/>
      <c r="UGG29" s="126"/>
      <c r="UGH29" s="126"/>
      <c r="UGI29" s="126"/>
      <c r="UGJ29" s="126"/>
      <c r="UGK29" s="126"/>
      <c r="UGL29" s="126"/>
      <c r="UGM29" s="126"/>
      <c r="UGN29" s="126"/>
      <c r="UGO29" s="126"/>
      <c r="UGP29" s="126"/>
      <c r="UGQ29" s="126"/>
      <c r="UGR29" s="126"/>
      <c r="UGS29" s="126"/>
      <c r="UGT29" s="126"/>
      <c r="UGU29" s="126"/>
      <c r="UGV29" s="126"/>
      <c r="UGW29" s="126"/>
      <c r="UGX29" s="126"/>
      <c r="UGY29" s="126"/>
      <c r="UGZ29" s="126"/>
      <c r="UHA29" s="126"/>
      <c r="UHB29" s="126"/>
      <c r="UHC29" s="126"/>
      <c r="UHD29" s="126"/>
      <c r="UHE29" s="126"/>
      <c r="UHF29" s="126"/>
      <c r="UHG29" s="126"/>
      <c r="UHH29" s="126"/>
      <c r="UHI29" s="126"/>
      <c r="UHJ29" s="126"/>
      <c r="UHK29" s="126"/>
      <c r="UHL29" s="126"/>
      <c r="UHM29" s="126"/>
      <c r="UHN29" s="126"/>
      <c r="UHO29" s="126"/>
      <c r="UHP29" s="126"/>
      <c r="UHQ29" s="126"/>
      <c r="UHR29" s="126"/>
      <c r="UHS29" s="126"/>
      <c r="UHT29" s="126"/>
      <c r="UHU29" s="126"/>
      <c r="UHV29" s="126"/>
      <c r="UHW29" s="126"/>
      <c r="UHX29" s="126"/>
      <c r="UHY29" s="126"/>
      <c r="UHZ29" s="126"/>
      <c r="UIA29" s="126"/>
      <c r="UIB29" s="126"/>
      <c r="UIC29" s="126"/>
      <c r="UID29" s="126"/>
      <c r="UIE29" s="126"/>
      <c r="UIF29" s="126"/>
      <c r="UIG29" s="126"/>
      <c r="UIH29" s="126"/>
      <c r="UII29" s="126"/>
      <c r="UIJ29" s="126"/>
      <c r="UIK29" s="126"/>
      <c r="UIL29" s="126"/>
      <c r="UIM29" s="126"/>
      <c r="UIN29" s="126"/>
      <c r="UIO29" s="126"/>
      <c r="UIP29" s="126"/>
      <c r="UIQ29" s="126"/>
      <c r="UIR29" s="126"/>
      <c r="UIS29" s="126"/>
      <c r="UIT29" s="126"/>
      <c r="UIU29" s="126"/>
      <c r="UIV29" s="126"/>
      <c r="UIW29" s="126"/>
      <c r="UIX29" s="126"/>
      <c r="UIY29" s="126"/>
      <c r="UIZ29" s="126"/>
      <c r="UJA29" s="126"/>
      <c r="UJB29" s="126"/>
      <c r="UJC29" s="126"/>
      <c r="UJD29" s="126"/>
      <c r="UJE29" s="126"/>
      <c r="UJF29" s="126"/>
      <c r="UJG29" s="126"/>
      <c r="UJH29" s="126"/>
      <c r="UJI29" s="126"/>
      <c r="UJJ29" s="126"/>
      <c r="UJK29" s="126"/>
      <c r="UJL29" s="126"/>
      <c r="UJM29" s="126"/>
      <c r="UJN29" s="126"/>
      <c r="UJO29" s="126"/>
      <c r="UJP29" s="126"/>
      <c r="UJQ29" s="126"/>
      <c r="UJR29" s="126"/>
      <c r="UJS29" s="126"/>
      <c r="UJT29" s="126"/>
      <c r="UJU29" s="126"/>
      <c r="UJV29" s="126"/>
      <c r="UJW29" s="126"/>
      <c r="UJX29" s="126"/>
      <c r="UJY29" s="126"/>
      <c r="UJZ29" s="126"/>
      <c r="UKA29" s="126"/>
      <c r="UKB29" s="126"/>
      <c r="UKC29" s="126"/>
      <c r="UKD29" s="126"/>
      <c r="UKE29" s="126"/>
      <c r="UKF29" s="126"/>
      <c r="UKG29" s="126"/>
      <c r="UKH29" s="126"/>
      <c r="UKI29" s="126"/>
      <c r="UKJ29" s="126"/>
      <c r="UKK29" s="126"/>
      <c r="UKL29" s="126"/>
      <c r="UKM29" s="126"/>
      <c r="UKN29" s="126"/>
      <c r="UKO29" s="126"/>
      <c r="UKP29" s="126"/>
      <c r="UKQ29" s="126"/>
      <c r="UKR29" s="126"/>
      <c r="UKS29" s="126"/>
      <c r="UKT29" s="126"/>
      <c r="UKU29" s="126"/>
      <c r="UKV29" s="126"/>
      <c r="UKW29" s="126"/>
      <c r="UKX29" s="126"/>
      <c r="UKY29" s="126"/>
      <c r="UKZ29" s="126"/>
      <c r="ULA29" s="126"/>
      <c r="ULB29" s="126"/>
      <c r="ULC29" s="126"/>
      <c r="ULD29" s="126"/>
      <c r="ULE29" s="126"/>
      <c r="ULF29" s="126"/>
      <c r="ULG29" s="126"/>
      <c r="ULH29" s="126"/>
      <c r="ULI29" s="126"/>
      <c r="ULJ29" s="126"/>
      <c r="ULK29" s="126"/>
      <c r="ULL29" s="126"/>
      <c r="ULM29" s="126"/>
      <c r="ULN29" s="126"/>
      <c r="ULO29" s="126"/>
      <c r="ULP29" s="126"/>
      <c r="ULQ29" s="126"/>
      <c r="ULR29" s="126"/>
      <c r="ULS29" s="126"/>
      <c r="ULT29" s="126"/>
      <c r="ULU29" s="126"/>
      <c r="ULV29" s="126"/>
      <c r="ULW29" s="126"/>
      <c r="ULX29" s="126"/>
      <c r="ULY29" s="126"/>
      <c r="ULZ29" s="126"/>
      <c r="UMA29" s="126"/>
      <c r="UMB29" s="126"/>
      <c r="UMC29" s="126"/>
      <c r="UMD29" s="126"/>
      <c r="UME29" s="126"/>
      <c r="UMF29" s="126"/>
      <c r="UMG29" s="126"/>
      <c r="UMH29" s="126"/>
      <c r="UMI29" s="126"/>
      <c r="UMJ29" s="126"/>
      <c r="UMK29" s="126"/>
      <c r="UML29" s="126"/>
      <c r="UMM29" s="126"/>
      <c r="UMN29" s="126"/>
      <c r="UMO29" s="126"/>
      <c r="UMP29" s="126"/>
      <c r="UMQ29" s="126"/>
      <c r="UMR29" s="126"/>
      <c r="UMS29" s="126"/>
      <c r="UMT29" s="126"/>
      <c r="UMU29" s="126"/>
      <c r="UMV29" s="126"/>
      <c r="UMW29" s="126"/>
      <c r="UMX29" s="126"/>
      <c r="UMY29" s="126"/>
      <c r="UMZ29" s="126"/>
      <c r="UNA29" s="126"/>
      <c r="UNB29" s="126"/>
      <c r="UNC29" s="126"/>
      <c r="UND29" s="126"/>
      <c r="UNE29" s="126"/>
      <c r="UNF29" s="126"/>
      <c r="UNG29" s="126"/>
      <c r="UNH29" s="126"/>
      <c r="UNI29" s="126"/>
      <c r="UNJ29" s="126"/>
      <c r="UNK29" s="126"/>
      <c r="UNL29" s="126"/>
      <c r="UNM29" s="126"/>
      <c r="UNN29" s="126"/>
      <c r="UNO29" s="126"/>
      <c r="UNP29" s="126"/>
      <c r="UNQ29" s="126"/>
      <c r="UNR29" s="126"/>
      <c r="UNS29" s="126"/>
      <c r="UNT29" s="126"/>
      <c r="UNU29" s="126"/>
      <c r="UNV29" s="126"/>
      <c r="UNW29" s="126"/>
      <c r="UNX29" s="126"/>
      <c r="UNY29" s="126"/>
      <c r="UNZ29" s="126"/>
      <c r="UOA29" s="126"/>
      <c r="UOB29" s="126"/>
      <c r="UOC29" s="126"/>
      <c r="UOD29" s="126"/>
      <c r="UOE29" s="126"/>
      <c r="UOF29" s="126"/>
      <c r="UOG29" s="126"/>
      <c r="UOH29" s="126"/>
      <c r="UOI29" s="126"/>
      <c r="UOJ29" s="126"/>
      <c r="UOK29" s="126"/>
      <c r="UOL29" s="126"/>
      <c r="UOM29" s="126"/>
      <c r="UON29" s="126"/>
      <c r="UOO29" s="126"/>
      <c r="UOP29" s="126"/>
      <c r="UOQ29" s="126"/>
      <c r="UOR29" s="126"/>
      <c r="UOS29" s="126"/>
      <c r="UOT29" s="126"/>
      <c r="UOU29" s="126"/>
      <c r="UOV29" s="126"/>
      <c r="UOW29" s="126"/>
      <c r="UOX29" s="126"/>
      <c r="UOY29" s="126"/>
      <c r="UOZ29" s="126"/>
      <c r="UPA29" s="126"/>
      <c r="UPB29" s="126"/>
      <c r="UPC29" s="126"/>
      <c r="UPD29" s="126"/>
      <c r="UPE29" s="126"/>
      <c r="UPF29" s="126"/>
      <c r="UPG29" s="126"/>
      <c r="UPH29" s="126"/>
      <c r="UPI29" s="126"/>
      <c r="UPJ29" s="126"/>
      <c r="UPK29" s="126"/>
      <c r="UPL29" s="126"/>
      <c r="UPM29" s="126"/>
      <c r="UPN29" s="126"/>
      <c r="UPO29" s="126"/>
      <c r="UPP29" s="126"/>
      <c r="UPQ29" s="126"/>
      <c r="UPR29" s="126"/>
      <c r="UPS29" s="126"/>
      <c r="UPT29" s="126"/>
      <c r="UPU29" s="126"/>
      <c r="UPV29" s="126"/>
      <c r="UPW29" s="126"/>
      <c r="UPX29" s="126"/>
      <c r="UPY29" s="126"/>
      <c r="UPZ29" s="126"/>
      <c r="UQA29" s="126"/>
      <c r="UQB29" s="126"/>
      <c r="UQC29" s="126"/>
      <c r="UQD29" s="126"/>
      <c r="UQE29" s="126"/>
      <c r="UQF29" s="126"/>
      <c r="UQG29" s="126"/>
      <c r="UQH29" s="126"/>
      <c r="UQI29" s="126"/>
      <c r="UQJ29" s="126"/>
      <c r="UQK29" s="126"/>
      <c r="UQL29" s="126"/>
      <c r="UQM29" s="126"/>
      <c r="UQN29" s="126"/>
      <c r="UQO29" s="126"/>
      <c r="UQP29" s="126"/>
      <c r="UQQ29" s="126"/>
      <c r="UQR29" s="126"/>
      <c r="UQS29" s="126"/>
      <c r="UQT29" s="126"/>
      <c r="UQU29" s="126"/>
      <c r="UQV29" s="126"/>
      <c r="UQW29" s="126"/>
      <c r="UQX29" s="126"/>
      <c r="UQY29" s="126"/>
      <c r="UQZ29" s="126"/>
      <c r="URA29" s="126"/>
      <c r="URB29" s="126"/>
      <c r="URC29" s="126"/>
      <c r="URD29" s="126"/>
      <c r="URE29" s="126"/>
      <c r="URF29" s="126"/>
      <c r="URG29" s="126"/>
      <c r="URH29" s="126"/>
      <c r="URI29" s="126"/>
      <c r="URJ29" s="126"/>
      <c r="URK29" s="126"/>
      <c r="URL29" s="126"/>
      <c r="URM29" s="126"/>
      <c r="URN29" s="126"/>
      <c r="URO29" s="126"/>
      <c r="URP29" s="126"/>
      <c r="URQ29" s="126"/>
      <c r="URR29" s="126"/>
      <c r="URS29" s="126"/>
      <c r="URT29" s="126"/>
      <c r="URU29" s="126"/>
      <c r="URV29" s="126"/>
      <c r="URW29" s="126"/>
      <c r="URX29" s="126"/>
      <c r="URY29" s="126"/>
      <c r="URZ29" s="126"/>
      <c r="USA29" s="126"/>
      <c r="USB29" s="126"/>
      <c r="USC29" s="126"/>
      <c r="USD29" s="126"/>
      <c r="USE29" s="126"/>
      <c r="USF29" s="126"/>
      <c r="USG29" s="126"/>
      <c r="USH29" s="126"/>
      <c r="USI29" s="126"/>
      <c r="USJ29" s="126"/>
      <c r="USK29" s="126"/>
      <c r="USL29" s="126"/>
      <c r="USM29" s="126"/>
      <c r="USN29" s="126"/>
      <c r="USO29" s="126"/>
      <c r="USP29" s="126"/>
      <c r="USQ29" s="126"/>
      <c r="USR29" s="126"/>
      <c r="USS29" s="126"/>
      <c r="UST29" s="126"/>
      <c r="USU29" s="126"/>
      <c r="USV29" s="126"/>
      <c r="USW29" s="126"/>
      <c r="USX29" s="126"/>
      <c r="USY29" s="126"/>
      <c r="USZ29" s="126"/>
      <c r="UTA29" s="126"/>
      <c r="UTB29" s="126"/>
      <c r="UTC29" s="126"/>
      <c r="UTD29" s="126"/>
      <c r="UTE29" s="126"/>
      <c r="UTF29" s="126"/>
      <c r="UTG29" s="126"/>
      <c r="UTH29" s="126"/>
      <c r="UTI29" s="126"/>
      <c r="UTJ29" s="126"/>
      <c r="UTK29" s="126"/>
      <c r="UTL29" s="126"/>
      <c r="UTM29" s="126"/>
      <c r="UTN29" s="126"/>
      <c r="UTO29" s="126"/>
      <c r="UTP29" s="126"/>
      <c r="UTQ29" s="126"/>
      <c r="UTR29" s="126"/>
      <c r="UTS29" s="126"/>
      <c r="UTT29" s="126"/>
      <c r="UTU29" s="126"/>
      <c r="UTV29" s="126"/>
      <c r="UTW29" s="126"/>
      <c r="UTX29" s="126"/>
      <c r="UTY29" s="126"/>
      <c r="UTZ29" s="126"/>
      <c r="UUA29" s="126"/>
      <c r="UUB29" s="126"/>
      <c r="UUC29" s="126"/>
      <c r="UUD29" s="126"/>
      <c r="UUE29" s="126"/>
      <c r="UUF29" s="126"/>
      <c r="UUG29" s="126"/>
      <c r="UUH29" s="126"/>
      <c r="UUI29" s="126"/>
      <c r="UUJ29" s="126"/>
      <c r="UUK29" s="126"/>
      <c r="UUL29" s="126"/>
      <c r="UUM29" s="126"/>
      <c r="UUN29" s="126"/>
      <c r="UUO29" s="126"/>
      <c r="UUP29" s="126"/>
      <c r="UUQ29" s="126"/>
      <c r="UUR29" s="126"/>
      <c r="UUS29" s="126"/>
      <c r="UUT29" s="126"/>
      <c r="UUU29" s="126"/>
      <c r="UUV29" s="126"/>
      <c r="UUW29" s="126"/>
      <c r="UUX29" s="126"/>
      <c r="UUY29" s="126"/>
      <c r="UUZ29" s="126"/>
      <c r="UVA29" s="126"/>
      <c r="UVB29" s="126"/>
      <c r="UVC29" s="126"/>
      <c r="UVD29" s="126"/>
      <c r="UVE29" s="126"/>
      <c r="UVF29" s="126"/>
      <c r="UVG29" s="126"/>
      <c r="UVH29" s="126"/>
      <c r="UVI29" s="126"/>
      <c r="UVJ29" s="126"/>
      <c r="UVK29" s="126"/>
      <c r="UVL29" s="126"/>
      <c r="UVM29" s="126"/>
      <c r="UVN29" s="126"/>
      <c r="UVO29" s="126"/>
      <c r="UVP29" s="126"/>
      <c r="UVQ29" s="126"/>
      <c r="UVR29" s="126"/>
      <c r="UVS29" s="126"/>
      <c r="UVT29" s="126"/>
      <c r="UVU29" s="126"/>
      <c r="UVV29" s="126"/>
      <c r="UVW29" s="126"/>
      <c r="UVX29" s="126"/>
      <c r="UVY29" s="126"/>
      <c r="UVZ29" s="126"/>
      <c r="UWA29" s="126"/>
      <c r="UWB29" s="126"/>
      <c r="UWC29" s="126"/>
      <c r="UWD29" s="126"/>
      <c r="UWE29" s="126"/>
      <c r="UWF29" s="126"/>
      <c r="UWG29" s="126"/>
      <c r="UWH29" s="126"/>
      <c r="UWI29" s="126"/>
      <c r="UWJ29" s="126"/>
      <c r="UWK29" s="126"/>
      <c r="UWL29" s="126"/>
      <c r="UWM29" s="126"/>
      <c r="UWN29" s="126"/>
      <c r="UWO29" s="126"/>
      <c r="UWP29" s="126"/>
      <c r="UWQ29" s="126"/>
      <c r="UWR29" s="126"/>
      <c r="UWS29" s="126"/>
      <c r="UWT29" s="126"/>
      <c r="UWU29" s="126"/>
      <c r="UWV29" s="126"/>
      <c r="UWW29" s="126"/>
      <c r="UWX29" s="126"/>
      <c r="UWY29" s="126"/>
      <c r="UWZ29" s="126"/>
      <c r="UXA29" s="126"/>
      <c r="UXB29" s="126"/>
      <c r="UXC29" s="126"/>
      <c r="UXD29" s="126"/>
      <c r="UXE29" s="126"/>
      <c r="UXF29" s="126"/>
      <c r="UXG29" s="126"/>
      <c r="UXH29" s="126"/>
      <c r="UXI29" s="126"/>
      <c r="UXJ29" s="126"/>
      <c r="UXK29" s="126"/>
      <c r="UXL29" s="126"/>
      <c r="UXM29" s="126"/>
      <c r="UXN29" s="126"/>
      <c r="UXO29" s="126"/>
      <c r="UXP29" s="126"/>
      <c r="UXQ29" s="126"/>
      <c r="UXR29" s="126"/>
      <c r="UXS29" s="126"/>
      <c r="UXT29" s="126"/>
      <c r="UXU29" s="126"/>
      <c r="UXV29" s="126"/>
      <c r="UXW29" s="126"/>
      <c r="UXX29" s="126"/>
      <c r="UXY29" s="126"/>
      <c r="UXZ29" s="126"/>
      <c r="UYA29" s="126"/>
      <c r="UYB29" s="126"/>
      <c r="UYC29" s="126"/>
      <c r="UYD29" s="126"/>
      <c r="UYE29" s="126"/>
      <c r="UYF29" s="126"/>
      <c r="UYG29" s="126"/>
      <c r="UYH29" s="126"/>
      <c r="UYI29" s="126"/>
      <c r="UYJ29" s="126"/>
      <c r="UYK29" s="126"/>
      <c r="UYL29" s="126"/>
      <c r="UYM29" s="126"/>
      <c r="UYN29" s="126"/>
      <c r="UYO29" s="126"/>
      <c r="UYP29" s="126"/>
      <c r="UYQ29" s="126"/>
      <c r="UYR29" s="126"/>
      <c r="UYS29" s="126"/>
      <c r="UYT29" s="126"/>
      <c r="UYU29" s="126"/>
      <c r="UYV29" s="126"/>
      <c r="UYW29" s="126"/>
      <c r="UYX29" s="126"/>
      <c r="UYY29" s="126"/>
      <c r="UYZ29" s="126"/>
      <c r="UZA29" s="126"/>
      <c r="UZB29" s="126"/>
      <c r="UZC29" s="126"/>
      <c r="UZD29" s="126"/>
      <c r="UZE29" s="126"/>
      <c r="UZF29" s="126"/>
      <c r="UZG29" s="126"/>
      <c r="UZH29" s="126"/>
      <c r="UZI29" s="126"/>
      <c r="UZJ29" s="126"/>
      <c r="UZK29" s="126"/>
      <c r="UZL29" s="126"/>
      <c r="UZM29" s="126"/>
      <c r="UZN29" s="126"/>
      <c r="UZO29" s="126"/>
      <c r="UZP29" s="126"/>
      <c r="UZQ29" s="126"/>
      <c r="UZR29" s="126"/>
      <c r="UZS29" s="126"/>
      <c r="UZT29" s="126"/>
      <c r="UZU29" s="126"/>
      <c r="UZV29" s="126"/>
      <c r="UZW29" s="126"/>
      <c r="UZX29" s="126"/>
      <c r="UZY29" s="126"/>
      <c r="UZZ29" s="126"/>
      <c r="VAA29" s="126"/>
      <c r="VAB29" s="126"/>
      <c r="VAC29" s="126"/>
      <c r="VAD29" s="126"/>
      <c r="VAE29" s="126"/>
      <c r="VAF29" s="126"/>
      <c r="VAG29" s="126"/>
      <c r="VAH29" s="126"/>
      <c r="VAI29" s="126"/>
      <c r="VAJ29" s="126"/>
      <c r="VAK29" s="126"/>
      <c r="VAL29" s="126"/>
      <c r="VAM29" s="126"/>
      <c r="VAN29" s="126"/>
      <c r="VAO29" s="126"/>
      <c r="VAP29" s="126"/>
      <c r="VAQ29" s="126"/>
      <c r="VAR29" s="126"/>
      <c r="VAS29" s="126"/>
      <c r="VAT29" s="126"/>
      <c r="VAU29" s="126"/>
      <c r="VAV29" s="126"/>
      <c r="VAW29" s="126"/>
      <c r="VAX29" s="126"/>
      <c r="VAY29" s="126"/>
      <c r="VAZ29" s="126"/>
      <c r="VBA29" s="126"/>
      <c r="VBB29" s="126"/>
      <c r="VBC29" s="126"/>
      <c r="VBD29" s="126"/>
      <c r="VBE29" s="126"/>
      <c r="VBF29" s="126"/>
      <c r="VBG29" s="126"/>
      <c r="VBH29" s="126"/>
      <c r="VBI29" s="126"/>
      <c r="VBJ29" s="126"/>
      <c r="VBK29" s="126"/>
      <c r="VBL29" s="126"/>
      <c r="VBM29" s="126"/>
      <c r="VBN29" s="126"/>
      <c r="VBO29" s="126"/>
      <c r="VBP29" s="126"/>
      <c r="VBQ29" s="126"/>
      <c r="VBR29" s="126"/>
      <c r="VBS29" s="126"/>
      <c r="VBT29" s="126"/>
      <c r="VBU29" s="126"/>
      <c r="VBV29" s="126"/>
      <c r="VBW29" s="126"/>
      <c r="VBX29" s="126"/>
      <c r="VBY29" s="126"/>
      <c r="VBZ29" s="126"/>
      <c r="VCA29" s="126"/>
      <c r="VCB29" s="126"/>
      <c r="VCC29" s="126"/>
      <c r="VCD29" s="126"/>
      <c r="VCE29" s="126"/>
      <c r="VCF29" s="126"/>
      <c r="VCG29" s="126"/>
      <c r="VCH29" s="126"/>
      <c r="VCI29" s="126"/>
      <c r="VCJ29" s="126"/>
      <c r="VCK29" s="126"/>
      <c r="VCL29" s="126"/>
      <c r="VCM29" s="126"/>
      <c r="VCN29" s="126"/>
      <c r="VCO29" s="126"/>
      <c r="VCP29" s="126"/>
      <c r="VCQ29" s="126"/>
      <c r="VCR29" s="126"/>
      <c r="VCS29" s="126"/>
      <c r="VCT29" s="126"/>
      <c r="VCU29" s="126"/>
      <c r="VCV29" s="126"/>
      <c r="VCW29" s="126"/>
      <c r="VCX29" s="126"/>
      <c r="VCY29" s="126"/>
      <c r="VCZ29" s="126"/>
      <c r="VDA29" s="126"/>
      <c r="VDB29" s="126"/>
      <c r="VDC29" s="126"/>
      <c r="VDD29" s="126"/>
      <c r="VDE29" s="126"/>
      <c r="VDF29" s="126"/>
      <c r="VDG29" s="126"/>
      <c r="VDH29" s="126"/>
      <c r="VDI29" s="126"/>
      <c r="VDJ29" s="126"/>
      <c r="VDK29" s="126"/>
      <c r="VDL29" s="126"/>
      <c r="VDM29" s="126"/>
      <c r="VDN29" s="126"/>
      <c r="VDO29" s="126"/>
      <c r="VDP29" s="126"/>
      <c r="VDQ29" s="126"/>
      <c r="VDR29" s="126"/>
      <c r="VDS29" s="126"/>
      <c r="VDT29" s="126"/>
      <c r="VDU29" s="126"/>
      <c r="VDV29" s="126"/>
      <c r="VDW29" s="126"/>
      <c r="VDX29" s="126"/>
      <c r="VDY29" s="126"/>
      <c r="VDZ29" s="126"/>
      <c r="VEA29" s="126"/>
      <c r="VEB29" s="126"/>
      <c r="VEC29" s="126"/>
      <c r="VED29" s="126"/>
      <c r="VEE29" s="126"/>
      <c r="VEF29" s="126"/>
      <c r="VEG29" s="126"/>
      <c r="VEH29" s="126"/>
      <c r="VEI29" s="126"/>
      <c r="VEJ29" s="126"/>
      <c r="VEK29" s="126"/>
      <c r="VEL29" s="126"/>
      <c r="VEM29" s="126"/>
      <c r="VEN29" s="126"/>
      <c r="VEO29" s="126"/>
      <c r="VEP29" s="126"/>
      <c r="VEQ29" s="126"/>
      <c r="VER29" s="126"/>
      <c r="VES29" s="126"/>
      <c r="VET29" s="126"/>
      <c r="VEU29" s="126"/>
      <c r="VEV29" s="126"/>
      <c r="VEW29" s="126"/>
      <c r="VEX29" s="126"/>
      <c r="VEY29" s="126"/>
      <c r="VEZ29" s="126"/>
      <c r="VFA29" s="126"/>
      <c r="VFB29" s="126"/>
      <c r="VFC29" s="126"/>
      <c r="VFD29" s="126"/>
      <c r="VFE29" s="126"/>
      <c r="VFF29" s="126"/>
      <c r="VFG29" s="126"/>
      <c r="VFH29" s="126"/>
      <c r="VFI29" s="126"/>
      <c r="VFJ29" s="126"/>
      <c r="VFK29" s="126"/>
      <c r="VFL29" s="126"/>
      <c r="VFM29" s="126"/>
      <c r="VFN29" s="126"/>
      <c r="VFO29" s="126"/>
      <c r="VFP29" s="126"/>
      <c r="VFQ29" s="126"/>
      <c r="VFR29" s="126"/>
      <c r="VFS29" s="126"/>
      <c r="VFT29" s="126"/>
      <c r="VFU29" s="126"/>
      <c r="VFV29" s="126"/>
      <c r="VFW29" s="126"/>
      <c r="VFX29" s="126"/>
      <c r="VFY29" s="126"/>
      <c r="VFZ29" s="126"/>
      <c r="VGA29" s="126"/>
      <c r="VGB29" s="126"/>
      <c r="VGC29" s="126"/>
      <c r="VGD29" s="126"/>
      <c r="VGE29" s="126"/>
      <c r="VGF29" s="126"/>
      <c r="VGG29" s="126"/>
      <c r="VGH29" s="126"/>
      <c r="VGI29" s="126"/>
      <c r="VGJ29" s="126"/>
      <c r="VGK29" s="126"/>
      <c r="VGL29" s="126"/>
      <c r="VGM29" s="126"/>
      <c r="VGN29" s="126"/>
      <c r="VGO29" s="126"/>
      <c r="VGP29" s="126"/>
      <c r="VGQ29" s="126"/>
      <c r="VGR29" s="126"/>
      <c r="VGS29" s="126"/>
      <c r="VGT29" s="126"/>
      <c r="VGU29" s="126"/>
      <c r="VGV29" s="126"/>
      <c r="VGW29" s="126"/>
      <c r="VGX29" s="126"/>
      <c r="VGY29" s="126"/>
      <c r="VGZ29" s="126"/>
      <c r="VHA29" s="126"/>
      <c r="VHB29" s="126"/>
      <c r="VHC29" s="126"/>
      <c r="VHD29" s="126"/>
      <c r="VHE29" s="126"/>
      <c r="VHF29" s="126"/>
      <c r="VHG29" s="126"/>
      <c r="VHH29" s="126"/>
      <c r="VHI29" s="126"/>
      <c r="VHJ29" s="126"/>
      <c r="VHK29" s="126"/>
      <c r="VHL29" s="126"/>
      <c r="VHM29" s="126"/>
      <c r="VHN29" s="126"/>
      <c r="VHO29" s="126"/>
      <c r="VHP29" s="126"/>
      <c r="VHQ29" s="126"/>
      <c r="VHR29" s="126"/>
      <c r="VHS29" s="126"/>
      <c r="VHT29" s="126"/>
      <c r="VHU29" s="126"/>
      <c r="VHV29" s="126"/>
      <c r="VHW29" s="126"/>
      <c r="VHX29" s="126"/>
      <c r="VHY29" s="126"/>
      <c r="VHZ29" s="126"/>
      <c r="VIA29" s="126"/>
      <c r="VIB29" s="126"/>
      <c r="VIC29" s="126"/>
      <c r="VID29" s="126"/>
      <c r="VIE29" s="126"/>
      <c r="VIF29" s="126"/>
      <c r="VIG29" s="126"/>
      <c r="VIH29" s="126"/>
      <c r="VII29" s="126"/>
      <c r="VIJ29" s="126"/>
      <c r="VIK29" s="126"/>
      <c r="VIL29" s="126"/>
      <c r="VIM29" s="126"/>
      <c r="VIN29" s="126"/>
      <c r="VIO29" s="126"/>
      <c r="VIP29" s="126"/>
      <c r="VIQ29" s="126"/>
      <c r="VIR29" s="126"/>
      <c r="VIS29" s="126"/>
      <c r="VIT29" s="126"/>
      <c r="VIU29" s="126"/>
      <c r="VIV29" s="126"/>
      <c r="VIW29" s="126"/>
      <c r="VIX29" s="126"/>
      <c r="VIY29" s="126"/>
      <c r="VIZ29" s="126"/>
      <c r="VJA29" s="126"/>
      <c r="VJB29" s="126"/>
      <c r="VJC29" s="126"/>
      <c r="VJD29" s="126"/>
      <c r="VJE29" s="126"/>
      <c r="VJF29" s="126"/>
      <c r="VJG29" s="126"/>
      <c r="VJH29" s="126"/>
      <c r="VJI29" s="126"/>
      <c r="VJJ29" s="126"/>
      <c r="VJK29" s="126"/>
      <c r="VJL29" s="126"/>
      <c r="VJM29" s="126"/>
      <c r="VJN29" s="126"/>
      <c r="VJO29" s="126"/>
      <c r="VJP29" s="126"/>
      <c r="VJQ29" s="126"/>
      <c r="VJR29" s="126"/>
      <c r="VJS29" s="126"/>
      <c r="VJT29" s="126"/>
      <c r="VJU29" s="126"/>
      <c r="VJV29" s="126"/>
      <c r="VJW29" s="126"/>
      <c r="VJX29" s="126"/>
      <c r="VJY29" s="126"/>
      <c r="VJZ29" s="126"/>
      <c r="VKA29" s="126"/>
      <c r="VKB29" s="126"/>
      <c r="VKC29" s="126"/>
      <c r="VKD29" s="126"/>
      <c r="VKE29" s="126"/>
      <c r="VKF29" s="126"/>
      <c r="VKG29" s="126"/>
      <c r="VKH29" s="126"/>
      <c r="VKI29" s="126"/>
      <c r="VKJ29" s="126"/>
      <c r="VKK29" s="126"/>
      <c r="VKL29" s="126"/>
      <c r="VKM29" s="126"/>
      <c r="VKN29" s="126"/>
      <c r="VKO29" s="126"/>
      <c r="VKP29" s="126"/>
      <c r="VKQ29" s="126"/>
      <c r="VKR29" s="126"/>
      <c r="VKS29" s="126"/>
      <c r="VKT29" s="126"/>
      <c r="VKU29" s="126"/>
      <c r="VKV29" s="126"/>
      <c r="VKW29" s="126"/>
      <c r="VKX29" s="126"/>
      <c r="VKY29" s="126"/>
      <c r="VKZ29" s="126"/>
      <c r="VLA29" s="126"/>
      <c r="VLB29" s="126"/>
      <c r="VLC29" s="126"/>
      <c r="VLD29" s="126"/>
      <c r="VLE29" s="126"/>
      <c r="VLF29" s="126"/>
      <c r="VLG29" s="126"/>
      <c r="VLH29" s="126"/>
      <c r="VLI29" s="126"/>
      <c r="VLJ29" s="126"/>
      <c r="VLK29" s="126"/>
      <c r="VLL29" s="126"/>
      <c r="VLM29" s="126"/>
      <c r="VLN29" s="126"/>
      <c r="VLO29" s="126"/>
      <c r="VLP29" s="126"/>
      <c r="VLQ29" s="126"/>
      <c r="VLR29" s="126"/>
      <c r="VLS29" s="126"/>
      <c r="VLT29" s="126"/>
      <c r="VLU29" s="126"/>
      <c r="VLV29" s="126"/>
      <c r="VLW29" s="126"/>
      <c r="VLX29" s="126"/>
      <c r="VLY29" s="126"/>
      <c r="VLZ29" s="126"/>
      <c r="VMA29" s="126"/>
      <c r="VMB29" s="126"/>
      <c r="VMC29" s="126"/>
      <c r="VMD29" s="126"/>
      <c r="VME29" s="126"/>
      <c r="VMF29" s="126"/>
      <c r="VMG29" s="126"/>
      <c r="VMH29" s="126"/>
      <c r="VMI29" s="126"/>
      <c r="VMJ29" s="126"/>
      <c r="VMK29" s="126"/>
      <c r="VML29" s="126"/>
      <c r="VMM29" s="126"/>
      <c r="VMN29" s="126"/>
      <c r="VMO29" s="126"/>
      <c r="VMP29" s="126"/>
      <c r="VMQ29" s="126"/>
      <c r="VMR29" s="126"/>
      <c r="VMS29" s="126"/>
      <c r="VMT29" s="126"/>
      <c r="VMU29" s="126"/>
      <c r="VMV29" s="126"/>
      <c r="VMW29" s="126"/>
      <c r="VMX29" s="126"/>
      <c r="VMY29" s="126"/>
      <c r="VMZ29" s="126"/>
      <c r="VNA29" s="126"/>
      <c r="VNB29" s="126"/>
      <c r="VNC29" s="126"/>
      <c r="VND29" s="126"/>
      <c r="VNE29" s="126"/>
      <c r="VNF29" s="126"/>
      <c r="VNG29" s="126"/>
      <c r="VNH29" s="126"/>
      <c r="VNI29" s="126"/>
      <c r="VNJ29" s="126"/>
      <c r="VNK29" s="126"/>
      <c r="VNL29" s="126"/>
      <c r="VNM29" s="126"/>
      <c r="VNN29" s="126"/>
      <c r="VNO29" s="126"/>
      <c r="VNP29" s="126"/>
      <c r="VNQ29" s="126"/>
      <c r="VNR29" s="126"/>
      <c r="VNS29" s="126"/>
      <c r="VNT29" s="126"/>
      <c r="VNU29" s="126"/>
      <c r="VNV29" s="126"/>
      <c r="VNW29" s="126"/>
      <c r="VNX29" s="126"/>
      <c r="VNY29" s="126"/>
      <c r="VNZ29" s="126"/>
      <c r="VOA29" s="126"/>
      <c r="VOB29" s="126"/>
      <c r="VOC29" s="126"/>
      <c r="VOD29" s="126"/>
      <c r="VOE29" s="126"/>
      <c r="VOF29" s="126"/>
      <c r="VOG29" s="126"/>
      <c r="VOH29" s="126"/>
      <c r="VOI29" s="126"/>
      <c r="VOJ29" s="126"/>
      <c r="VOK29" s="126"/>
      <c r="VOL29" s="126"/>
      <c r="VOM29" s="126"/>
      <c r="VON29" s="126"/>
      <c r="VOO29" s="126"/>
      <c r="VOP29" s="126"/>
      <c r="VOQ29" s="126"/>
      <c r="VOR29" s="126"/>
      <c r="VOS29" s="126"/>
      <c r="VOT29" s="126"/>
      <c r="VOU29" s="126"/>
      <c r="VOV29" s="126"/>
      <c r="VOW29" s="126"/>
      <c r="VOX29" s="126"/>
      <c r="VOY29" s="126"/>
      <c r="VOZ29" s="126"/>
      <c r="VPA29" s="126"/>
      <c r="VPB29" s="126"/>
      <c r="VPC29" s="126"/>
      <c r="VPD29" s="126"/>
      <c r="VPE29" s="126"/>
      <c r="VPF29" s="126"/>
      <c r="VPG29" s="126"/>
      <c r="VPH29" s="126"/>
      <c r="VPI29" s="126"/>
      <c r="VPJ29" s="126"/>
      <c r="VPK29" s="126"/>
      <c r="VPL29" s="126"/>
      <c r="VPM29" s="126"/>
      <c r="VPN29" s="126"/>
      <c r="VPO29" s="126"/>
      <c r="VPP29" s="126"/>
      <c r="VPQ29" s="126"/>
      <c r="VPR29" s="126"/>
      <c r="VPS29" s="126"/>
      <c r="VPT29" s="126"/>
      <c r="VPU29" s="126"/>
      <c r="VPV29" s="126"/>
      <c r="VPW29" s="126"/>
      <c r="VPX29" s="126"/>
      <c r="VPY29" s="126"/>
      <c r="VPZ29" s="126"/>
      <c r="VQA29" s="126"/>
      <c r="VQB29" s="126"/>
      <c r="VQC29" s="126"/>
      <c r="VQD29" s="126"/>
      <c r="VQE29" s="126"/>
      <c r="VQF29" s="126"/>
      <c r="VQG29" s="126"/>
      <c r="VQH29" s="126"/>
      <c r="VQI29" s="126"/>
      <c r="VQJ29" s="126"/>
      <c r="VQK29" s="126"/>
      <c r="VQL29" s="126"/>
      <c r="VQM29" s="126"/>
      <c r="VQN29" s="126"/>
      <c r="VQO29" s="126"/>
      <c r="VQP29" s="126"/>
      <c r="VQQ29" s="126"/>
      <c r="VQR29" s="126"/>
      <c r="VQS29" s="126"/>
      <c r="VQT29" s="126"/>
      <c r="VQU29" s="126"/>
      <c r="VQV29" s="126"/>
      <c r="VQW29" s="126"/>
      <c r="VQX29" s="126"/>
      <c r="VQY29" s="126"/>
      <c r="VQZ29" s="126"/>
      <c r="VRA29" s="126"/>
      <c r="VRB29" s="126"/>
      <c r="VRC29" s="126"/>
      <c r="VRD29" s="126"/>
      <c r="VRE29" s="126"/>
      <c r="VRF29" s="126"/>
      <c r="VRG29" s="126"/>
      <c r="VRH29" s="126"/>
      <c r="VRI29" s="126"/>
      <c r="VRJ29" s="126"/>
      <c r="VRK29" s="126"/>
      <c r="VRL29" s="126"/>
      <c r="VRM29" s="126"/>
      <c r="VRN29" s="126"/>
      <c r="VRO29" s="126"/>
      <c r="VRP29" s="126"/>
      <c r="VRQ29" s="126"/>
      <c r="VRR29" s="126"/>
      <c r="VRS29" s="126"/>
      <c r="VRT29" s="126"/>
      <c r="VRU29" s="126"/>
      <c r="VRV29" s="126"/>
      <c r="VRW29" s="126"/>
      <c r="VRX29" s="126"/>
      <c r="VRY29" s="126"/>
      <c r="VRZ29" s="126"/>
      <c r="VSA29" s="126"/>
      <c r="VSB29" s="126"/>
      <c r="VSC29" s="126"/>
      <c r="VSD29" s="126"/>
      <c r="VSE29" s="126"/>
      <c r="VSF29" s="126"/>
      <c r="VSG29" s="126"/>
      <c r="VSH29" s="126"/>
      <c r="VSI29" s="126"/>
      <c r="VSJ29" s="126"/>
      <c r="VSK29" s="126"/>
      <c r="VSL29" s="126"/>
      <c r="VSM29" s="126"/>
      <c r="VSN29" s="126"/>
      <c r="VSO29" s="126"/>
      <c r="VSP29" s="126"/>
      <c r="VSQ29" s="126"/>
      <c r="VSR29" s="126"/>
      <c r="VSS29" s="126"/>
      <c r="VST29" s="126"/>
      <c r="VSU29" s="126"/>
      <c r="VSV29" s="126"/>
      <c r="VSW29" s="126"/>
      <c r="VSX29" s="126"/>
      <c r="VSY29" s="126"/>
      <c r="VSZ29" s="126"/>
      <c r="VTA29" s="126"/>
      <c r="VTB29" s="126"/>
      <c r="VTC29" s="126"/>
      <c r="VTD29" s="126"/>
      <c r="VTE29" s="126"/>
      <c r="VTF29" s="126"/>
      <c r="VTG29" s="126"/>
      <c r="VTH29" s="126"/>
      <c r="VTI29" s="126"/>
      <c r="VTJ29" s="126"/>
      <c r="VTK29" s="126"/>
      <c r="VTL29" s="126"/>
      <c r="VTM29" s="126"/>
      <c r="VTN29" s="126"/>
      <c r="VTO29" s="126"/>
      <c r="VTP29" s="126"/>
      <c r="VTQ29" s="126"/>
      <c r="VTR29" s="126"/>
      <c r="VTS29" s="126"/>
      <c r="VTT29" s="126"/>
      <c r="VTU29" s="126"/>
      <c r="VTV29" s="126"/>
      <c r="VTW29" s="126"/>
      <c r="VTX29" s="126"/>
      <c r="VTY29" s="126"/>
      <c r="VTZ29" s="126"/>
      <c r="VUA29" s="126"/>
      <c r="VUB29" s="126"/>
      <c r="VUC29" s="126"/>
      <c r="VUD29" s="126"/>
      <c r="VUE29" s="126"/>
      <c r="VUF29" s="126"/>
      <c r="VUG29" s="126"/>
      <c r="VUH29" s="126"/>
      <c r="VUI29" s="126"/>
      <c r="VUJ29" s="126"/>
      <c r="VUK29" s="126"/>
      <c r="VUL29" s="126"/>
      <c r="VUM29" s="126"/>
      <c r="VUN29" s="126"/>
      <c r="VUO29" s="126"/>
      <c r="VUP29" s="126"/>
      <c r="VUQ29" s="126"/>
      <c r="VUR29" s="126"/>
      <c r="VUS29" s="126"/>
      <c r="VUT29" s="126"/>
      <c r="VUU29" s="126"/>
      <c r="VUV29" s="126"/>
      <c r="VUW29" s="126"/>
      <c r="VUX29" s="126"/>
      <c r="VUY29" s="126"/>
      <c r="VUZ29" s="126"/>
      <c r="VVA29" s="126"/>
      <c r="VVB29" s="126"/>
      <c r="VVC29" s="126"/>
      <c r="VVD29" s="126"/>
      <c r="VVE29" s="126"/>
      <c r="VVF29" s="126"/>
      <c r="VVG29" s="126"/>
      <c r="VVH29" s="126"/>
      <c r="VVI29" s="126"/>
      <c r="VVJ29" s="126"/>
      <c r="VVK29" s="126"/>
      <c r="VVL29" s="126"/>
      <c r="VVM29" s="126"/>
      <c r="VVN29" s="126"/>
      <c r="VVO29" s="126"/>
      <c r="VVP29" s="126"/>
      <c r="VVQ29" s="126"/>
      <c r="VVR29" s="126"/>
      <c r="VVS29" s="126"/>
      <c r="VVT29" s="126"/>
      <c r="VVU29" s="126"/>
      <c r="VVV29" s="126"/>
      <c r="VVW29" s="126"/>
      <c r="VVX29" s="126"/>
      <c r="VVY29" s="126"/>
      <c r="VVZ29" s="126"/>
      <c r="VWA29" s="126"/>
      <c r="VWB29" s="126"/>
      <c r="VWC29" s="126"/>
      <c r="VWD29" s="126"/>
      <c r="VWE29" s="126"/>
      <c r="VWF29" s="126"/>
      <c r="VWG29" s="126"/>
      <c r="VWH29" s="126"/>
      <c r="VWI29" s="126"/>
      <c r="VWJ29" s="126"/>
      <c r="VWK29" s="126"/>
      <c r="VWL29" s="126"/>
      <c r="VWM29" s="126"/>
      <c r="VWN29" s="126"/>
      <c r="VWO29" s="126"/>
      <c r="VWP29" s="126"/>
      <c r="VWQ29" s="126"/>
      <c r="VWR29" s="126"/>
      <c r="VWS29" s="126"/>
      <c r="VWT29" s="126"/>
      <c r="VWU29" s="126"/>
      <c r="VWV29" s="126"/>
      <c r="VWW29" s="126"/>
      <c r="VWX29" s="126"/>
      <c r="VWY29" s="126"/>
      <c r="VWZ29" s="126"/>
      <c r="VXA29" s="126"/>
      <c r="VXB29" s="126"/>
      <c r="VXC29" s="126"/>
      <c r="VXD29" s="126"/>
      <c r="VXE29" s="126"/>
      <c r="VXF29" s="126"/>
      <c r="VXG29" s="126"/>
      <c r="VXH29" s="126"/>
      <c r="VXI29" s="126"/>
      <c r="VXJ29" s="126"/>
      <c r="VXK29" s="126"/>
      <c r="VXL29" s="126"/>
      <c r="VXM29" s="126"/>
      <c r="VXN29" s="126"/>
      <c r="VXO29" s="126"/>
      <c r="VXP29" s="126"/>
      <c r="VXQ29" s="126"/>
      <c r="VXR29" s="126"/>
      <c r="VXS29" s="126"/>
      <c r="VXT29" s="126"/>
      <c r="VXU29" s="126"/>
      <c r="VXV29" s="126"/>
      <c r="VXW29" s="126"/>
      <c r="VXX29" s="126"/>
      <c r="VXY29" s="126"/>
      <c r="VXZ29" s="126"/>
      <c r="VYA29" s="126"/>
      <c r="VYB29" s="126"/>
      <c r="VYC29" s="126"/>
      <c r="VYD29" s="126"/>
      <c r="VYE29" s="126"/>
      <c r="VYF29" s="126"/>
      <c r="VYG29" s="126"/>
      <c r="VYH29" s="126"/>
      <c r="VYI29" s="126"/>
      <c r="VYJ29" s="126"/>
      <c r="VYK29" s="126"/>
      <c r="VYL29" s="126"/>
      <c r="VYM29" s="126"/>
      <c r="VYN29" s="126"/>
      <c r="VYO29" s="126"/>
      <c r="VYP29" s="126"/>
      <c r="VYQ29" s="126"/>
      <c r="VYR29" s="126"/>
      <c r="VYS29" s="126"/>
      <c r="VYT29" s="126"/>
      <c r="VYU29" s="126"/>
      <c r="VYV29" s="126"/>
      <c r="VYW29" s="126"/>
      <c r="VYX29" s="126"/>
      <c r="VYY29" s="126"/>
      <c r="VYZ29" s="126"/>
      <c r="VZA29" s="126"/>
      <c r="VZB29" s="126"/>
      <c r="VZC29" s="126"/>
      <c r="VZD29" s="126"/>
      <c r="VZE29" s="126"/>
      <c r="VZF29" s="126"/>
      <c r="VZG29" s="126"/>
      <c r="VZH29" s="126"/>
      <c r="VZI29" s="126"/>
      <c r="VZJ29" s="126"/>
      <c r="VZK29" s="126"/>
      <c r="VZL29" s="126"/>
      <c r="VZM29" s="126"/>
      <c r="VZN29" s="126"/>
      <c r="VZO29" s="126"/>
      <c r="VZP29" s="126"/>
      <c r="VZQ29" s="126"/>
      <c r="VZR29" s="126"/>
      <c r="VZS29" s="126"/>
      <c r="VZT29" s="126"/>
      <c r="VZU29" s="126"/>
      <c r="VZV29" s="126"/>
      <c r="VZW29" s="126"/>
      <c r="VZX29" s="126"/>
      <c r="VZY29" s="126"/>
      <c r="VZZ29" s="126"/>
      <c r="WAA29" s="126"/>
      <c r="WAB29" s="126"/>
      <c r="WAC29" s="126"/>
      <c r="WAD29" s="126"/>
      <c r="WAE29" s="126"/>
      <c r="WAF29" s="126"/>
      <c r="WAG29" s="126"/>
      <c r="WAH29" s="126"/>
      <c r="WAI29" s="126"/>
      <c r="WAJ29" s="126"/>
      <c r="WAK29" s="126"/>
      <c r="WAL29" s="126"/>
      <c r="WAM29" s="126"/>
      <c r="WAN29" s="126"/>
      <c r="WAO29" s="126"/>
      <c r="WAP29" s="126"/>
      <c r="WAQ29" s="126"/>
      <c r="WAR29" s="126"/>
      <c r="WAS29" s="126"/>
      <c r="WAT29" s="126"/>
      <c r="WAU29" s="126"/>
      <c r="WAV29" s="126"/>
      <c r="WAW29" s="126"/>
      <c r="WAX29" s="126"/>
      <c r="WAY29" s="126"/>
      <c r="WAZ29" s="126"/>
      <c r="WBA29" s="126"/>
      <c r="WBB29" s="126"/>
      <c r="WBC29" s="126"/>
      <c r="WBD29" s="126"/>
      <c r="WBE29" s="126"/>
      <c r="WBF29" s="126"/>
      <c r="WBG29" s="126"/>
      <c r="WBH29" s="126"/>
      <c r="WBI29" s="126"/>
      <c r="WBJ29" s="126"/>
      <c r="WBK29" s="126"/>
      <c r="WBL29" s="126"/>
      <c r="WBM29" s="126"/>
      <c r="WBN29" s="126"/>
      <c r="WBO29" s="126"/>
      <c r="WBP29" s="126"/>
      <c r="WBQ29" s="126"/>
      <c r="WBR29" s="126"/>
      <c r="WBS29" s="126"/>
      <c r="WBT29" s="126"/>
      <c r="WBU29" s="126"/>
      <c r="WBV29" s="126"/>
      <c r="WBW29" s="126"/>
      <c r="WBX29" s="126"/>
      <c r="WBY29" s="126"/>
      <c r="WBZ29" s="126"/>
      <c r="WCA29" s="126"/>
      <c r="WCB29" s="126"/>
      <c r="WCC29" s="126"/>
      <c r="WCD29" s="126"/>
      <c r="WCE29" s="126"/>
      <c r="WCF29" s="126"/>
      <c r="WCG29" s="126"/>
      <c r="WCH29" s="126"/>
      <c r="WCI29" s="126"/>
      <c r="WCJ29" s="126"/>
      <c r="WCK29" s="126"/>
      <c r="WCL29" s="126"/>
      <c r="WCM29" s="126"/>
      <c r="WCN29" s="126"/>
      <c r="WCO29" s="126"/>
      <c r="WCP29" s="126"/>
      <c r="WCQ29" s="126"/>
      <c r="WCR29" s="126"/>
      <c r="WCS29" s="126"/>
      <c r="WCT29" s="126"/>
      <c r="WCU29" s="126"/>
      <c r="WCV29" s="126"/>
      <c r="WCW29" s="126"/>
      <c r="WCX29" s="126"/>
      <c r="WCY29" s="126"/>
      <c r="WCZ29" s="126"/>
      <c r="WDA29" s="126"/>
      <c r="WDB29" s="126"/>
      <c r="WDC29" s="126"/>
      <c r="WDD29" s="126"/>
      <c r="WDE29" s="126"/>
      <c r="WDF29" s="126"/>
      <c r="WDG29" s="126"/>
      <c r="WDH29" s="126"/>
      <c r="WDI29" s="126"/>
      <c r="WDJ29" s="126"/>
      <c r="WDK29" s="126"/>
      <c r="WDL29" s="126"/>
      <c r="WDM29" s="126"/>
      <c r="WDN29" s="126"/>
      <c r="WDO29" s="126"/>
      <c r="WDP29" s="126"/>
      <c r="WDQ29" s="126"/>
      <c r="WDR29" s="126"/>
      <c r="WDS29" s="126"/>
      <c r="WDT29" s="126"/>
      <c r="WDU29" s="126"/>
      <c r="WDV29" s="126"/>
      <c r="WDW29" s="126"/>
      <c r="WDX29" s="126"/>
      <c r="WDY29" s="126"/>
      <c r="WDZ29" s="126"/>
      <c r="WEA29" s="126"/>
      <c r="WEB29" s="126"/>
      <c r="WEC29" s="126"/>
      <c r="WED29" s="126"/>
      <c r="WEE29" s="126"/>
      <c r="WEF29" s="126"/>
      <c r="WEG29" s="126"/>
      <c r="WEH29" s="126"/>
      <c r="WEI29" s="126"/>
      <c r="WEJ29" s="126"/>
      <c r="WEK29" s="126"/>
      <c r="WEL29" s="126"/>
      <c r="WEM29" s="126"/>
      <c r="WEN29" s="126"/>
      <c r="WEO29" s="126"/>
      <c r="WEP29" s="126"/>
      <c r="WEQ29" s="126"/>
      <c r="WER29" s="126"/>
      <c r="WES29" s="126"/>
      <c r="WET29" s="126"/>
      <c r="WEU29" s="126"/>
      <c r="WEV29" s="126"/>
      <c r="WEW29" s="126"/>
      <c r="WEX29" s="126"/>
      <c r="WEY29" s="126"/>
      <c r="WEZ29" s="126"/>
      <c r="WFA29" s="126"/>
      <c r="WFB29" s="126"/>
      <c r="WFC29" s="126"/>
      <c r="WFD29" s="126"/>
      <c r="WFE29" s="126"/>
      <c r="WFF29" s="126"/>
      <c r="WFG29" s="126"/>
      <c r="WFH29" s="126"/>
      <c r="WFI29" s="126"/>
      <c r="WFJ29" s="126"/>
      <c r="WFK29" s="126"/>
      <c r="WFL29" s="126"/>
      <c r="WFM29" s="126"/>
      <c r="WFN29" s="126"/>
      <c r="WFO29" s="126"/>
      <c r="WFP29" s="126"/>
      <c r="WFQ29" s="126"/>
      <c r="WFR29" s="126"/>
      <c r="WFS29" s="126"/>
      <c r="WFT29" s="126"/>
      <c r="WFU29" s="126"/>
      <c r="WFV29" s="126"/>
      <c r="WFW29" s="126"/>
      <c r="WFX29" s="126"/>
      <c r="WFY29" s="126"/>
      <c r="WFZ29" s="126"/>
      <c r="WGA29" s="126"/>
      <c r="WGB29" s="126"/>
      <c r="WGC29" s="126"/>
      <c r="WGD29" s="126"/>
      <c r="WGE29" s="126"/>
      <c r="WGF29" s="126"/>
      <c r="WGG29" s="126"/>
      <c r="WGH29" s="126"/>
      <c r="WGI29" s="126"/>
      <c r="WGJ29" s="126"/>
      <c r="WGK29" s="126"/>
      <c r="WGL29" s="126"/>
      <c r="WGM29" s="126"/>
      <c r="WGN29" s="126"/>
      <c r="WGO29" s="126"/>
      <c r="WGP29" s="126"/>
      <c r="WGQ29" s="126"/>
      <c r="WGR29" s="126"/>
      <c r="WGS29" s="126"/>
      <c r="WGT29" s="126"/>
      <c r="WGU29" s="126"/>
      <c r="WGV29" s="126"/>
      <c r="WGW29" s="126"/>
      <c r="WGX29" s="126"/>
      <c r="WGY29" s="126"/>
      <c r="WGZ29" s="126"/>
      <c r="WHA29" s="126"/>
      <c r="WHB29" s="126"/>
      <c r="WHC29" s="126"/>
      <c r="WHD29" s="126"/>
      <c r="WHE29" s="126"/>
      <c r="WHF29" s="126"/>
      <c r="WHG29" s="126"/>
      <c r="WHH29" s="126"/>
      <c r="WHI29" s="126"/>
      <c r="WHJ29" s="126"/>
      <c r="WHK29" s="126"/>
      <c r="WHL29" s="126"/>
      <c r="WHM29" s="126"/>
      <c r="WHN29" s="126"/>
      <c r="WHO29" s="126"/>
      <c r="WHP29" s="126"/>
      <c r="WHQ29" s="126"/>
      <c r="WHR29" s="126"/>
      <c r="WHS29" s="126"/>
      <c r="WHT29" s="126"/>
      <c r="WHU29" s="126"/>
      <c r="WHV29" s="126"/>
      <c r="WHW29" s="126"/>
      <c r="WHX29" s="126"/>
      <c r="WHY29" s="126"/>
      <c r="WHZ29" s="126"/>
      <c r="WIA29" s="126"/>
      <c r="WIB29" s="126"/>
      <c r="WIC29" s="126"/>
      <c r="WID29" s="126"/>
      <c r="WIE29" s="126"/>
      <c r="WIF29" s="126"/>
      <c r="WIG29" s="126"/>
      <c r="WIH29" s="126"/>
      <c r="WII29" s="126"/>
      <c r="WIJ29" s="126"/>
      <c r="WIK29" s="126"/>
      <c r="WIL29" s="126"/>
      <c r="WIM29" s="126"/>
      <c r="WIN29" s="126"/>
      <c r="WIO29" s="126"/>
      <c r="WIP29" s="126"/>
      <c r="WIQ29" s="126"/>
      <c r="WIR29" s="126"/>
      <c r="WIS29" s="126"/>
      <c r="WIT29" s="126"/>
      <c r="WIU29" s="126"/>
      <c r="WIV29" s="126"/>
      <c r="WIW29" s="126"/>
      <c r="WIX29" s="126"/>
      <c r="WIY29" s="126"/>
      <c r="WIZ29" s="126"/>
      <c r="WJA29" s="126"/>
      <c r="WJB29" s="126"/>
      <c r="WJC29" s="126"/>
      <c r="WJD29" s="126"/>
      <c r="WJE29" s="126"/>
      <c r="WJF29" s="126"/>
      <c r="WJG29" s="126"/>
      <c r="WJH29" s="126"/>
      <c r="WJI29" s="126"/>
      <c r="WJJ29" s="126"/>
      <c r="WJK29" s="126"/>
      <c r="WJL29" s="126"/>
      <c r="WJM29" s="126"/>
      <c r="WJN29" s="126"/>
      <c r="WJO29" s="126"/>
      <c r="WJP29" s="126"/>
      <c r="WJQ29" s="126"/>
      <c r="WJR29" s="126"/>
      <c r="WJS29" s="126"/>
      <c r="WJT29" s="126"/>
      <c r="WJU29" s="126"/>
      <c r="WJV29" s="126"/>
      <c r="WJW29" s="126"/>
      <c r="WJX29" s="126"/>
      <c r="WJY29" s="126"/>
      <c r="WJZ29" s="126"/>
      <c r="WKA29" s="126"/>
      <c r="WKB29" s="126"/>
      <c r="WKC29" s="126"/>
      <c r="WKD29" s="126"/>
      <c r="WKE29" s="126"/>
      <c r="WKF29" s="126"/>
      <c r="WKG29" s="126"/>
      <c r="WKH29" s="126"/>
      <c r="WKI29" s="126"/>
      <c r="WKJ29" s="126"/>
      <c r="WKK29" s="126"/>
      <c r="WKL29" s="126"/>
      <c r="WKM29" s="126"/>
      <c r="WKN29" s="126"/>
      <c r="WKO29" s="126"/>
      <c r="WKP29" s="126"/>
      <c r="WKQ29" s="126"/>
      <c r="WKR29" s="126"/>
      <c r="WKS29" s="126"/>
      <c r="WKT29" s="126"/>
      <c r="WKU29" s="126"/>
      <c r="WKV29" s="126"/>
      <c r="WKW29" s="126"/>
      <c r="WKX29" s="126"/>
      <c r="WKY29" s="126"/>
      <c r="WKZ29" s="126"/>
      <c r="WLA29" s="126"/>
      <c r="WLB29" s="126"/>
      <c r="WLC29" s="126"/>
      <c r="WLD29" s="126"/>
      <c r="WLE29" s="126"/>
      <c r="WLF29" s="126"/>
      <c r="WLG29" s="126"/>
      <c r="WLH29" s="126"/>
      <c r="WLI29" s="126"/>
      <c r="WLJ29" s="126"/>
      <c r="WLK29" s="126"/>
      <c r="WLL29" s="126"/>
      <c r="WLM29" s="126"/>
      <c r="WLN29" s="126"/>
      <c r="WLO29" s="126"/>
      <c r="WLP29" s="126"/>
      <c r="WLQ29" s="126"/>
      <c r="WLR29" s="126"/>
      <c r="WLS29" s="126"/>
      <c r="WLT29" s="126"/>
      <c r="WLU29" s="126"/>
      <c r="WLV29" s="126"/>
      <c r="WLW29" s="126"/>
      <c r="WLX29" s="126"/>
      <c r="WLY29" s="126"/>
      <c r="WLZ29" s="126"/>
      <c r="WMA29" s="126"/>
      <c r="WMB29" s="126"/>
      <c r="WMC29" s="126"/>
      <c r="WMD29" s="126"/>
      <c r="WME29" s="126"/>
      <c r="WMF29" s="126"/>
      <c r="WMG29" s="126"/>
      <c r="WMH29" s="126"/>
      <c r="WMI29" s="126"/>
      <c r="WMJ29" s="126"/>
      <c r="WMK29" s="126"/>
      <c r="WML29" s="126"/>
      <c r="WMM29" s="126"/>
      <c r="WMN29" s="126"/>
      <c r="WMO29" s="126"/>
      <c r="WMP29" s="126"/>
      <c r="WMQ29" s="126"/>
      <c r="WMR29" s="126"/>
      <c r="WMS29" s="126"/>
      <c r="WMT29" s="126"/>
      <c r="WMU29" s="126"/>
      <c r="WMV29" s="126"/>
      <c r="WMW29" s="126"/>
      <c r="WMX29" s="126"/>
      <c r="WMY29" s="126"/>
      <c r="WMZ29" s="126"/>
      <c r="WNA29" s="126"/>
      <c r="WNB29" s="126"/>
      <c r="WNC29" s="126"/>
      <c r="WND29" s="126"/>
      <c r="WNE29" s="126"/>
      <c r="WNF29" s="126"/>
      <c r="WNG29" s="126"/>
      <c r="WNH29" s="126"/>
      <c r="WNI29" s="126"/>
      <c r="WNJ29" s="126"/>
      <c r="WNK29" s="126"/>
      <c r="WNL29" s="126"/>
      <c r="WNM29" s="126"/>
      <c r="WNN29" s="126"/>
      <c r="WNO29" s="126"/>
      <c r="WNP29" s="126"/>
      <c r="WNQ29" s="126"/>
      <c r="WNR29" s="126"/>
      <c r="WNS29" s="126"/>
      <c r="WNT29" s="126"/>
      <c r="WNU29" s="126"/>
      <c r="WNV29" s="126"/>
      <c r="WNW29" s="126"/>
      <c r="WNX29" s="126"/>
      <c r="WNY29" s="126"/>
      <c r="WNZ29" s="126"/>
      <c r="WOA29" s="126"/>
      <c r="WOB29" s="126"/>
      <c r="WOC29" s="126"/>
      <c r="WOD29" s="126"/>
      <c r="WOE29" s="126"/>
      <c r="WOF29" s="126"/>
      <c r="WOG29" s="126"/>
      <c r="WOH29" s="126"/>
      <c r="WOI29" s="126"/>
      <c r="WOJ29" s="126"/>
      <c r="WOK29" s="126"/>
      <c r="WOL29" s="126"/>
      <c r="WOM29" s="126"/>
      <c r="WON29" s="126"/>
      <c r="WOO29" s="126"/>
      <c r="WOP29" s="126"/>
      <c r="WOQ29" s="126"/>
      <c r="WOR29" s="126"/>
      <c r="WOS29" s="126"/>
      <c r="WOT29" s="126"/>
      <c r="WOU29" s="126"/>
      <c r="WOV29" s="126"/>
      <c r="WOW29" s="126"/>
      <c r="WOX29" s="126"/>
      <c r="WOY29" s="126"/>
      <c r="WOZ29" s="126"/>
      <c r="WPA29" s="126"/>
      <c r="WPB29" s="126"/>
      <c r="WPC29" s="126"/>
      <c r="WPD29" s="126"/>
      <c r="WPE29" s="126"/>
      <c r="WPF29" s="126"/>
      <c r="WPG29" s="126"/>
      <c r="WPH29" s="126"/>
      <c r="WPI29" s="126"/>
      <c r="WPJ29" s="126"/>
      <c r="WPK29" s="126"/>
      <c r="WPL29" s="126"/>
      <c r="WPM29" s="126"/>
      <c r="WPN29" s="126"/>
      <c r="WPO29" s="126"/>
      <c r="WPP29" s="126"/>
      <c r="WPQ29" s="126"/>
      <c r="WPR29" s="126"/>
      <c r="WPS29" s="126"/>
      <c r="WPT29" s="126"/>
      <c r="WPU29" s="126"/>
      <c r="WPV29" s="126"/>
      <c r="WPW29" s="126"/>
      <c r="WPX29" s="126"/>
      <c r="WPY29" s="126"/>
      <c r="WPZ29" s="126"/>
      <c r="WQA29" s="126"/>
      <c r="WQB29" s="126"/>
      <c r="WQC29" s="126"/>
      <c r="WQD29" s="126"/>
      <c r="WQE29" s="126"/>
      <c r="WQF29" s="126"/>
      <c r="WQG29" s="126"/>
      <c r="WQH29" s="126"/>
      <c r="WQI29" s="126"/>
      <c r="WQJ29" s="126"/>
      <c r="WQK29" s="126"/>
      <c r="WQL29" s="126"/>
      <c r="WQM29" s="126"/>
      <c r="WQN29" s="126"/>
      <c r="WQO29" s="126"/>
      <c r="WQP29" s="126"/>
      <c r="WQQ29" s="126"/>
      <c r="WQR29" s="126"/>
      <c r="WQS29" s="126"/>
      <c r="WQT29" s="126"/>
      <c r="WQU29" s="126"/>
      <c r="WQV29" s="126"/>
      <c r="WQW29" s="126"/>
      <c r="WQX29" s="126"/>
      <c r="WQY29" s="126"/>
      <c r="WQZ29" s="126"/>
      <c r="WRA29" s="126"/>
      <c r="WRB29" s="126"/>
      <c r="WRC29" s="126"/>
      <c r="WRD29" s="126"/>
      <c r="WRE29" s="126"/>
      <c r="WRF29" s="126"/>
      <c r="WRG29" s="126"/>
      <c r="WRH29" s="126"/>
      <c r="WRI29" s="126"/>
      <c r="WRJ29" s="126"/>
      <c r="WRK29" s="126"/>
      <c r="WRL29" s="126"/>
      <c r="WRM29" s="126"/>
      <c r="WRN29" s="126"/>
      <c r="WRO29" s="126"/>
      <c r="WRP29" s="126"/>
      <c r="WRQ29" s="126"/>
      <c r="WRR29" s="126"/>
      <c r="WRS29" s="126"/>
      <c r="WRT29" s="126"/>
      <c r="WRU29" s="126"/>
      <c r="WRV29" s="126"/>
      <c r="WRW29" s="126"/>
      <c r="WRX29" s="126"/>
      <c r="WRY29" s="126"/>
      <c r="WRZ29" s="126"/>
      <c r="WSA29" s="126"/>
      <c r="WSB29" s="126"/>
      <c r="WSC29" s="126"/>
      <c r="WSD29" s="126"/>
      <c r="WSE29" s="126"/>
      <c r="WSF29" s="126"/>
      <c r="WSG29" s="126"/>
      <c r="WSH29" s="126"/>
      <c r="WSI29" s="126"/>
      <c r="WSJ29" s="126"/>
      <c r="WSK29" s="126"/>
      <c r="WSL29" s="126"/>
      <c r="WSM29" s="126"/>
      <c r="WSN29" s="126"/>
      <c r="WSO29" s="126"/>
      <c r="WSP29" s="126"/>
      <c r="WSQ29" s="126"/>
      <c r="WSR29" s="126"/>
      <c r="WSS29" s="126"/>
      <c r="WST29" s="126"/>
      <c r="WSU29" s="126"/>
      <c r="WSV29" s="126"/>
      <c r="WSW29" s="126"/>
      <c r="WSX29" s="126"/>
      <c r="WSY29" s="126"/>
      <c r="WSZ29" s="126"/>
      <c r="WTA29" s="126"/>
      <c r="WTB29" s="126"/>
      <c r="WTC29" s="126"/>
      <c r="WTD29" s="126"/>
      <c r="WTE29" s="126"/>
      <c r="WTF29" s="126"/>
      <c r="WTG29" s="126"/>
      <c r="WTH29" s="126"/>
      <c r="WTI29" s="126"/>
      <c r="WTJ29" s="126"/>
      <c r="WTK29" s="126"/>
      <c r="WTL29" s="126"/>
      <c r="WTM29" s="126"/>
      <c r="WTN29" s="126"/>
      <c r="WTO29" s="126"/>
      <c r="WTP29" s="126"/>
      <c r="WTQ29" s="126"/>
      <c r="WTR29" s="126"/>
      <c r="WTS29" s="126"/>
      <c r="WTT29" s="126"/>
      <c r="WTU29" s="126"/>
      <c r="WTV29" s="126"/>
      <c r="WTW29" s="126"/>
      <c r="WTX29" s="126"/>
      <c r="WTY29" s="126"/>
      <c r="WTZ29" s="126"/>
      <c r="WUA29" s="126"/>
      <c r="WUB29" s="126"/>
      <c r="WUC29" s="126"/>
      <c r="WUD29" s="126"/>
      <c r="WUE29" s="126"/>
      <c r="WUF29" s="126"/>
      <c r="WUG29" s="126"/>
      <c r="WUH29" s="126"/>
      <c r="WUI29" s="126"/>
      <c r="WUJ29" s="126"/>
      <c r="WUK29" s="126"/>
      <c r="WUL29" s="126"/>
      <c r="WUM29" s="126"/>
      <c r="WUN29" s="126"/>
      <c r="WUO29" s="126"/>
      <c r="WUP29" s="126"/>
      <c r="WUQ29" s="126"/>
      <c r="WUR29" s="126"/>
      <c r="WUS29" s="126"/>
      <c r="WUT29" s="126"/>
      <c r="WUU29" s="126"/>
      <c r="WUV29" s="126"/>
      <c r="WUW29" s="126"/>
      <c r="WUX29" s="126"/>
      <c r="WUY29" s="126"/>
      <c r="WUZ29" s="126"/>
      <c r="WVA29" s="126"/>
      <c r="WVB29" s="126"/>
    </row>
    <row r="30" spans="1:16122" s="125" customFormat="1">
      <c r="A30" s="381"/>
      <c r="B30" s="126"/>
      <c r="C30" s="126"/>
      <c r="D30" s="126"/>
      <c r="E30" s="126"/>
      <c r="F30" s="126"/>
      <c r="G30" s="126"/>
      <c r="H30" s="126"/>
      <c r="I30" s="127"/>
      <c r="J30" s="126"/>
      <c r="K30" s="385"/>
      <c r="L30" s="126"/>
      <c r="M30" s="126"/>
      <c r="N30" s="126"/>
      <c r="O30" s="126"/>
      <c r="P30" s="126"/>
      <c r="Q30" s="126"/>
      <c r="R30" s="126"/>
      <c r="S30" s="126"/>
      <c r="T30" s="126"/>
      <c r="U30" s="126"/>
      <c r="V30" s="126"/>
      <c r="W30" s="126"/>
      <c r="X30" s="126"/>
      <c r="Y30" s="126"/>
      <c r="Z30" s="126"/>
      <c r="AA30" s="126"/>
      <c r="AB30" s="126"/>
      <c r="AC30" s="126"/>
      <c r="AD30" s="126"/>
      <c r="AE30" s="126"/>
      <c r="AF30" s="126"/>
      <c r="AG30" s="126"/>
      <c r="AH30" s="126"/>
      <c r="AI30" s="126"/>
      <c r="AJ30" s="126"/>
      <c r="AK30" s="126"/>
      <c r="AL30" s="126"/>
      <c r="AM30" s="126"/>
      <c r="AN30" s="126"/>
      <c r="AO30" s="126"/>
      <c r="AP30" s="126"/>
      <c r="AQ30" s="126"/>
      <c r="AR30" s="126"/>
      <c r="AS30" s="126"/>
      <c r="AT30" s="126"/>
      <c r="AU30" s="126"/>
      <c r="AV30" s="126"/>
      <c r="AW30" s="126"/>
      <c r="AX30" s="126"/>
      <c r="AY30" s="126"/>
      <c r="AZ30" s="126"/>
      <c r="BA30" s="126"/>
      <c r="BB30" s="126"/>
      <c r="BC30" s="126"/>
      <c r="BD30" s="126"/>
      <c r="BE30" s="126"/>
      <c r="BF30" s="126"/>
      <c r="BG30" s="126"/>
      <c r="BH30" s="126"/>
      <c r="BI30" s="126"/>
      <c r="BJ30" s="126"/>
      <c r="BK30" s="126"/>
      <c r="BL30" s="126"/>
      <c r="BM30" s="126"/>
      <c r="BN30" s="126"/>
      <c r="BO30" s="126"/>
      <c r="BP30" s="126"/>
      <c r="BQ30" s="126"/>
      <c r="BR30" s="126"/>
      <c r="BS30" s="126"/>
      <c r="BT30" s="126"/>
      <c r="BU30" s="126"/>
      <c r="BV30" s="126"/>
      <c r="BW30" s="126"/>
      <c r="BX30" s="126"/>
      <c r="BY30" s="126"/>
      <c r="BZ30" s="126"/>
      <c r="CA30" s="126"/>
      <c r="CB30" s="126"/>
      <c r="CC30" s="126"/>
      <c r="CD30" s="126"/>
      <c r="CE30" s="126"/>
      <c r="CF30" s="126"/>
      <c r="CG30" s="126"/>
      <c r="CH30" s="126"/>
      <c r="CI30" s="126"/>
      <c r="CJ30" s="126"/>
      <c r="CK30" s="126"/>
      <c r="CL30" s="126"/>
      <c r="CM30" s="126"/>
      <c r="CN30" s="126"/>
      <c r="CO30" s="126"/>
      <c r="CP30" s="126"/>
      <c r="CQ30" s="126"/>
      <c r="CR30" s="126"/>
      <c r="CS30" s="126"/>
      <c r="CT30" s="126"/>
      <c r="CU30" s="126"/>
      <c r="CV30" s="126"/>
      <c r="CW30" s="126"/>
      <c r="CX30" s="126"/>
      <c r="CY30" s="126"/>
      <c r="CZ30" s="126"/>
      <c r="DA30" s="126"/>
      <c r="DB30" s="126"/>
      <c r="DC30" s="126"/>
      <c r="DD30" s="126"/>
      <c r="DE30" s="126"/>
      <c r="DF30" s="126"/>
      <c r="DG30" s="126"/>
      <c r="DH30" s="126"/>
      <c r="DI30" s="126"/>
      <c r="DJ30" s="126"/>
      <c r="DK30" s="126"/>
      <c r="DL30" s="126"/>
      <c r="DM30" s="126"/>
      <c r="DN30" s="126"/>
      <c r="DO30" s="126"/>
      <c r="DP30" s="126"/>
      <c r="DQ30" s="126"/>
      <c r="DR30" s="126"/>
      <c r="DS30" s="126"/>
      <c r="DT30" s="126"/>
      <c r="DU30" s="126"/>
      <c r="DV30" s="126"/>
      <c r="DW30" s="126"/>
      <c r="DX30" s="126"/>
      <c r="DY30" s="126"/>
      <c r="DZ30" s="126"/>
      <c r="EA30" s="126"/>
      <c r="EB30" s="126"/>
      <c r="EC30" s="126"/>
      <c r="ED30" s="126"/>
      <c r="EE30" s="126"/>
      <c r="EF30" s="126"/>
      <c r="EG30" s="126"/>
      <c r="EH30" s="126"/>
      <c r="EI30" s="126"/>
      <c r="EJ30" s="126"/>
      <c r="EK30" s="126"/>
      <c r="EL30" s="126"/>
      <c r="EM30" s="126"/>
      <c r="EN30" s="126"/>
      <c r="EO30" s="126"/>
      <c r="EP30" s="126"/>
      <c r="EQ30" s="126"/>
      <c r="ER30" s="126"/>
      <c r="ES30" s="126"/>
      <c r="ET30" s="126"/>
      <c r="EU30" s="126"/>
      <c r="EV30" s="126"/>
      <c r="EW30" s="126"/>
      <c r="EX30" s="126"/>
      <c r="EY30" s="126"/>
      <c r="EZ30" s="126"/>
      <c r="FA30" s="126"/>
      <c r="FB30" s="126"/>
      <c r="FC30" s="126"/>
      <c r="FD30" s="126"/>
      <c r="FE30" s="126"/>
      <c r="FF30" s="126"/>
      <c r="FG30" s="126"/>
      <c r="FH30" s="126"/>
      <c r="FI30" s="126"/>
      <c r="FJ30" s="126"/>
      <c r="FK30" s="126"/>
      <c r="FL30" s="126"/>
      <c r="FM30" s="126"/>
      <c r="FN30" s="126"/>
      <c r="FO30" s="126"/>
      <c r="FP30" s="126"/>
      <c r="FQ30" s="126"/>
      <c r="FR30" s="126"/>
      <c r="FS30" s="126"/>
      <c r="FT30" s="126"/>
      <c r="FU30" s="126"/>
      <c r="FV30" s="126"/>
      <c r="FW30" s="126"/>
      <c r="FX30" s="126"/>
      <c r="FY30" s="126"/>
      <c r="FZ30" s="126"/>
      <c r="GA30" s="126"/>
      <c r="GB30" s="126"/>
      <c r="GC30" s="126"/>
      <c r="GD30" s="126"/>
      <c r="GE30" s="126"/>
      <c r="GF30" s="126"/>
      <c r="GG30" s="126"/>
      <c r="GH30" s="126"/>
      <c r="GI30" s="126"/>
      <c r="GJ30" s="126"/>
      <c r="GK30" s="126"/>
      <c r="GL30" s="126"/>
      <c r="GM30" s="126"/>
      <c r="GN30" s="126"/>
      <c r="GO30" s="126"/>
      <c r="GP30" s="126"/>
      <c r="GQ30" s="126"/>
      <c r="GR30" s="126"/>
      <c r="GS30" s="126"/>
      <c r="GT30" s="126"/>
      <c r="GU30" s="126"/>
      <c r="GV30" s="126"/>
      <c r="GW30" s="126"/>
      <c r="GX30" s="126"/>
      <c r="GY30" s="126"/>
      <c r="GZ30" s="126"/>
      <c r="HA30" s="126"/>
      <c r="HB30" s="126"/>
      <c r="HC30" s="126"/>
      <c r="HD30" s="126"/>
      <c r="HE30" s="126"/>
      <c r="HF30" s="126"/>
      <c r="HG30" s="126"/>
      <c r="HH30" s="126"/>
      <c r="HI30" s="126"/>
      <c r="HJ30" s="126"/>
      <c r="HK30" s="126"/>
      <c r="HL30" s="126"/>
      <c r="HM30" s="126"/>
      <c r="HN30" s="126"/>
      <c r="HO30" s="126"/>
      <c r="HP30" s="126"/>
      <c r="HQ30" s="126"/>
      <c r="HR30" s="126"/>
      <c r="HS30" s="126"/>
      <c r="HT30" s="126"/>
      <c r="HU30" s="126"/>
      <c r="HV30" s="126"/>
      <c r="HW30" s="126"/>
      <c r="HX30" s="126"/>
      <c r="HY30" s="126"/>
      <c r="HZ30" s="126"/>
      <c r="IA30" s="126"/>
      <c r="IB30" s="126"/>
      <c r="IC30" s="126"/>
      <c r="ID30" s="126"/>
      <c r="IE30" s="126"/>
      <c r="IF30" s="126"/>
      <c r="IG30" s="126"/>
      <c r="IH30" s="126"/>
      <c r="II30" s="126"/>
      <c r="IJ30" s="126"/>
      <c r="IK30" s="126"/>
      <c r="IL30" s="126"/>
      <c r="IM30" s="126"/>
      <c r="IN30" s="126"/>
      <c r="IO30" s="126"/>
      <c r="IP30" s="126"/>
      <c r="IQ30" s="126"/>
      <c r="IR30" s="126"/>
      <c r="IS30" s="126"/>
      <c r="IT30" s="126"/>
      <c r="IU30" s="126"/>
      <c r="IV30" s="126"/>
      <c r="IW30" s="126"/>
      <c r="IX30" s="126"/>
      <c r="IY30" s="126"/>
      <c r="IZ30" s="126"/>
      <c r="JA30" s="126"/>
      <c r="JB30" s="126"/>
      <c r="JC30" s="126"/>
      <c r="JD30" s="126"/>
      <c r="JE30" s="126"/>
      <c r="JF30" s="126"/>
      <c r="JG30" s="126"/>
      <c r="JH30" s="126"/>
      <c r="JI30" s="126"/>
      <c r="JJ30" s="126"/>
      <c r="JK30" s="126"/>
      <c r="JL30" s="126"/>
      <c r="JM30" s="126"/>
      <c r="JN30" s="126"/>
      <c r="JO30" s="126"/>
      <c r="JP30" s="126"/>
      <c r="JQ30" s="126"/>
      <c r="JR30" s="126"/>
      <c r="JS30" s="126"/>
      <c r="JT30" s="126"/>
      <c r="JU30" s="126"/>
      <c r="JV30" s="126"/>
      <c r="JW30" s="126"/>
      <c r="JX30" s="126"/>
      <c r="JY30" s="126"/>
      <c r="JZ30" s="126"/>
      <c r="KA30" s="126"/>
      <c r="KB30" s="126"/>
      <c r="KC30" s="126"/>
      <c r="KD30" s="126"/>
      <c r="KE30" s="126"/>
      <c r="KF30" s="126"/>
      <c r="KG30" s="126"/>
      <c r="KH30" s="126"/>
      <c r="KI30" s="126"/>
      <c r="KJ30" s="126"/>
      <c r="KK30" s="126"/>
      <c r="KL30" s="126"/>
      <c r="KM30" s="126"/>
      <c r="KN30" s="126"/>
      <c r="KO30" s="126"/>
      <c r="KP30" s="126"/>
      <c r="KQ30" s="126"/>
      <c r="KR30" s="126"/>
      <c r="KS30" s="126"/>
      <c r="KT30" s="126"/>
      <c r="KU30" s="126"/>
      <c r="KV30" s="126"/>
      <c r="KW30" s="126"/>
      <c r="KX30" s="126"/>
      <c r="KY30" s="126"/>
      <c r="KZ30" s="126"/>
      <c r="LA30" s="126"/>
      <c r="LB30" s="126"/>
      <c r="LC30" s="126"/>
      <c r="LD30" s="126"/>
      <c r="LE30" s="126"/>
      <c r="LF30" s="126"/>
      <c r="LG30" s="126"/>
      <c r="LH30" s="126"/>
      <c r="LI30" s="126"/>
      <c r="LJ30" s="126"/>
      <c r="LK30" s="126"/>
      <c r="LL30" s="126"/>
      <c r="LM30" s="126"/>
      <c r="LN30" s="126"/>
      <c r="LO30" s="126"/>
      <c r="LP30" s="126"/>
      <c r="LQ30" s="126"/>
      <c r="LR30" s="126"/>
      <c r="LS30" s="126"/>
      <c r="LT30" s="126"/>
      <c r="LU30" s="126"/>
      <c r="LV30" s="126"/>
      <c r="LW30" s="126"/>
      <c r="LX30" s="126"/>
      <c r="LY30" s="126"/>
      <c r="LZ30" s="126"/>
      <c r="MA30" s="126"/>
      <c r="MB30" s="126"/>
      <c r="MC30" s="126"/>
      <c r="MD30" s="126"/>
      <c r="ME30" s="126"/>
      <c r="MF30" s="126"/>
      <c r="MG30" s="126"/>
      <c r="MH30" s="126"/>
      <c r="MI30" s="126"/>
      <c r="MJ30" s="126"/>
      <c r="MK30" s="126"/>
      <c r="ML30" s="126"/>
      <c r="MM30" s="126"/>
      <c r="MN30" s="126"/>
      <c r="MO30" s="126"/>
      <c r="MP30" s="126"/>
      <c r="MQ30" s="126"/>
      <c r="MR30" s="126"/>
      <c r="MS30" s="126"/>
      <c r="MT30" s="126"/>
      <c r="MU30" s="126"/>
      <c r="MV30" s="126"/>
      <c r="MW30" s="126"/>
      <c r="MX30" s="126"/>
      <c r="MY30" s="126"/>
      <c r="MZ30" s="126"/>
      <c r="NA30" s="126"/>
      <c r="NB30" s="126"/>
      <c r="NC30" s="126"/>
      <c r="ND30" s="126"/>
      <c r="NE30" s="126"/>
      <c r="NF30" s="126"/>
      <c r="NG30" s="126"/>
      <c r="NH30" s="126"/>
      <c r="NI30" s="126"/>
      <c r="NJ30" s="126"/>
      <c r="NK30" s="126"/>
      <c r="NL30" s="126"/>
      <c r="NM30" s="126"/>
      <c r="NN30" s="126"/>
      <c r="NO30" s="126"/>
      <c r="NP30" s="126"/>
      <c r="NQ30" s="126"/>
      <c r="NR30" s="126"/>
      <c r="NS30" s="126"/>
      <c r="NT30" s="126"/>
      <c r="NU30" s="126"/>
      <c r="NV30" s="126"/>
      <c r="NW30" s="126"/>
      <c r="NX30" s="126"/>
      <c r="NY30" s="126"/>
      <c r="NZ30" s="126"/>
      <c r="OA30" s="126"/>
      <c r="OB30" s="126"/>
      <c r="OC30" s="126"/>
      <c r="OD30" s="126"/>
      <c r="OE30" s="126"/>
      <c r="OF30" s="126"/>
      <c r="OG30" s="126"/>
      <c r="OH30" s="126"/>
      <c r="OI30" s="126"/>
      <c r="OJ30" s="126"/>
      <c r="OK30" s="126"/>
      <c r="OL30" s="126"/>
      <c r="OM30" s="126"/>
      <c r="ON30" s="126"/>
      <c r="OO30" s="126"/>
      <c r="OP30" s="126"/>
      <c r="OQ30" s="126"/>
      <c r="OR30" s="126"/>
      <c r="OS30" s="126"/>
      <c r="OT30" s="126"/>
      <c r="OU30" s="126"/>
      <c r="OV30" s="126"/>
      <c r="OW30" s="126"/>
      <c r="OX30" s="126"/>
      <c r="OY30" s="126"/>
      <c r="OZ30" s="126"/>
      <c r="PA30" s="126"/>
      <c r="PB30" s="126"/>
      <c r="PC30" s="126"/>
      <c r="PD30" s="126"/>
      <c r="PE30" s="126"/>
      <c r="PF30" s="126"/>
      <c r="PG30" s="126"/>
      <c r="PH30" s="126"/>
      <c r="PI30" s="126"/>
      <c r="PJ30" s="126"/>
      <c r="PK30" s="126"/>
      <c r="PL30" s="126"/>
      <c r="PM30" s="126"/>
      <c r="PN30" s="126"/>
      <c r="PO30" s="126"/>
      <c r="PP30" s="126"/>
      <c r="PQ30" s="126"/>
      <c r="PR30" s="126"/>
      <c r="PS30" s="126"/>
      <c r="PT30" s="126"/>
      <c r="PU30" s="126"/>
      <c r="PV30" s="126"/>
      <c r="PW30" s="126"/>
      <c r="PX30" s="126"/>
      <c r="PY30" s="126"/>
      <c r="PZ30" s="126"/>
      <c r="QA30" s="126"/>
      <c r="QB30" s="126"/>
      <c r="QC30" s="126"/>
      <c r="QD30" s="126"/>
      <c r="QE30" s="126"/>
      <c r="QF30" s="126"/>
      <c r="QG30" s="126"/>
      <c r="QH30" s="126"/>
      <c r="QI30" s="126"/>
      <c r="QJ30" s="126"/>
      <c r="QK30" s="126"/>
      <c r="QL30" s="126"/>
      <c r="QM30" s="126"/>
      <c r="QN30" s="126"/>
      <c r="QO30" s="126"/>
      <c r="QP30" s="126"/>
      <c r="QQ30" s="126"/>
      <c r="QR30" s="126"/>
      <c r="QS30" s="126"/>
      <c r="QT30" s="126"/>
      <c r="QU30" s="126"/>
      <c r="QV30" s="126"/>
      <c r="QW30" s="126"/>
      <c r="QX30" s="126"/>
      <c r="QY30" s="126"/>
      <c r="QZ30" s="126"/>
      <c r="RA30" s="126"/>
      <c r="RB30" s="126"/>
      <c r="RC30" s="126"/>
      <c r="RD30" s="126"/>
      <c r="RE30" s="126"/>
      <c r="RF30" s="126"/>
      <c r="RG30" s="126"/>
      <c r="RH30" s="126"/>
      <c r="RI30" s="126"/>
      <c r="RJ30" s="126"/>
      <c r="RK30" s="126"/>
      <c r="RL30" s="126"/>
      <c r="RM30" s="126"/>
      <c r="RN30" s="126"/>
      <c r="RO30" s="126"/>
      <c r="RP30" s="126"/>
      <c r="RQ30" s="126"/>
      <c r="RR30" s="126"/>
      <c r="RS30" s="126"/>
      <c r="RT30" s="126"/>
      <c r="RU30" s="126"/>
      <c r="RV30" s="126"/>
      <c r="RW30" s="126"/>
      <c r="RX30" s="126"/>
      <c r="RY30" s="126"/>
      <c r="RZ30" s="126"/>
      <c r="SA30" s="126"/>
      <c r="SB30" s="126"/>
      <c r="SC30" s="126"/>
      <c r="SD30" s="126"/>
      <c r="SE30" s="126"/>
      <c r="SF30" s="126"/>
      <c r="SG30" s="126"/>
      <c r="SH30" s="126"/>
      <c r="SI30" s="126"/>
      <c r="SJ30" s="126"/>
      <c r="SK30" s="126"/>
      <c r="SL30" s="126"/>
      <c r="SM30" s="126"/>
      <c r="SN30" s="126"/>
      <c r="SO30" s="126"/>
      <c r="SP30" s="126"/>
      <c r="SQ30" s="126"/>
      <c r="SR30" s="126"/>
      <c r="SS30" s="126"/>
      <c r="ST30" s="126"/>
      <c r="SU30" s="126"/>
      <c r="SV30" s="126"/>
      <c r="SW30" s="126"/>
      <c r="SX30" s="126"/>
      <c r="SY30" s="126"/>
      <c r="SZ30" s="126"/>
      <c r="TA30" s="126"/>
      <c r="TB30" s="126"/>
      <c r="TC30" s="126"/>
      <c r="TD30" s="126"/>
      <c r="TE30" s="126"/>
      <c r="TF30" s="126"/>
      <c r="TG30" s="126"/>
      <c r="TH30" s="126"/>
      <c r="TI30" s="126"/>
      <c r="TJ30" s="126"/>
      <c r="TK30" s="126"/>
      <c r="TL30" s="126"/>
      <c r="TM30" s="126"/>
      <c r="TN30" s="126"/>
      <c r="TO30" s="126"/>
      <c r="TP30" s="126"/>
      <c r="TQ30" s="126"/>
      <c r="TR30" s="126"/>
      <c r="TS30" s="126"/>
      <c r="TT30" s="126"/>
      <c r="TU30" s="126"/>
      <c r="TV30" s="126"/>
      <c r="TW30" s="126"/>
      <c r="TX30" s="126"/>
      <c r="TY30" s="126"/>
      <c r="TZ30" s="126"/>
      <c r="UA30" s="126"/>
      <c r="UB30" s="126"/>
      <c r="UC30" s="126"/>
      <c r="UD30" s="126"/>
      <c r="UE30" s="126"/>
      <c r="UF30" s="126"/>
      <c r="UG30" s="126"/>
      <c r="UH30" s="126"/>
      <c r="UI30" s="126"/>
      <c r="UJ30" s="126"/>
      <c r="UK30" s="126"/>
      <c r="UL30" s="126"/>
      <c r="UM30" s="126"/>
      <c r="UN30" s="126"/>
      <c r="UO30" s="126"/>
      <c r="UP30" s="126"/>
      <c r="UQ30" s="126"/>
      <c r="UR30" s="126"/>
      <c r="US30" s="126"/>
      <c r="UT30" s="126"/>
      <c r="UU30" s="126"/>
      <c r="UV30" s="126"/>
      <c r="UW30" s="126"/>
      <c r="UX30" s="126"/>
      <c r="UY30" s="126"/>
      <c r="UZ30" s="126"/>
      <c r="VA30" s="126"/>
      <c r="VB30" s="126"/>
      <c r="VC30" s="126"/>
      <c r="VD30" s="126"/>
      <c r="VE30" s="126"/>
      <c r="VF30" s="126"/>
      <c r="VG30" s="126"/>
      <c r="VH30" s="126"/>
      <c r="VI30" s="126"/>
      <c r="VJ30" s="126"/>
      <c r="VK30" s="126"/>
      <c r="VL30" s="126"/>
      <c r="VM30" s="126"/>
      <c r="VN30" s="126"/>
      <c r="VO30" s="126"/>
      <c r="VP30" s="126"/>
      <c r="VQ30" s="126"/>
      <c r="VR30" s="126"/>
      <c r="VS30" s="126"/>
      <c r="VT30" s="126"/>
      <c r="VU30" s="126"/>
      <c r="VV30" s="126"/>
      <c r="VW30" s="126"/>
      <c r="VX30" s="126"/>
      <c r="VY30" s="126"/>
      <c r="VZ30" s="126"/>
      <c r="WA30" s="126"/>
      <c r="WB30" s="126"/>
      <c r="WC30" s="126"/>
      <c r="WD30" s="126"/>
      <c r="WE30" s="126"/>
      <c r="WF30" s="126"/>
      <c r="WG30" s="126"/>
      <c r="WH30" s="126"/>
      <c r="WI30" s="126"/>
      <c r="WJ30" s="126"/>
      <c r="WK30" s="126"/>
      <c r="WL30" s="126"/>
      <c r="WM30" s="126"/>
      <c r="WN30" s="126"/>
      <c r="WO30" s="126"/>
      <c r="WP30" s="126"/>
      <c r="WQ30" s="126"/>
      <c r="WR30" s="126"/>
      <c r="WS30" s="126"/>
      <c r="WT30" s="126"/>
      <c r="WU30" s="126"/>
      <c r="WV30" s="126"/>
      <c r="WW30" s="126"/>
      <c r="WX30" s="126"/>
      <c r="WY30" s="126"/>
      <c r="WZ30" s="126"/>
      <c r="XA30" s="126"/>
      <c r="XB30" s="126"/>
      <c r="XC30" s="126"/>
      <c r="XD30" s="126"/>
      <c r="XE30" s="126"/>
      <c r="XF30" s="126"/>
      <c r="XG30" s="126"/>
      <c r="XH30" s="126"/>
      <c r="XI30" s="126"/>
      <c r="XJ30" s="126"/>
      <c r="XK30" s="126"/>
      <c r="XL30" s="126"/>
      <c r="XM30" s="126"/>
      <c r="XN30" s="126"/>
      <c r="XO30" s="126"/>
      <c r="XP30" s="126"/>
      <c r="XQ30" s="126"/>
      <c r="XR30" s="126"/>
      <c r="XS30" s="126"/>
      <c r="XT30" s="126"/>
      <c r="XU30" s="126"/>
      <c r="XV30" s="126"/>
      <c r="XW30" s="126"/>
      <c r="XX30" s="126"/>
      <c r="XY30" s="126"/>
      <c r="XZ30" s="126"/>
      <c r="YA30" s="126"/>
      <c r="YB30" s="126"/>
      <c r="YC30" s="126"/>
      <c r="YD30" s="126"/>
      <c r="YE30" s="126"/>
      <c r="YF30" s="126"/>
      <c r="YG30" s="126"/>
      <c r="YH30" s="126"/>
      <c r="YI30" s="126"/>
      <c r="YJ30" s="126"/>
      <c r="YK30" s="126"/>
      <c r="YL30" s="126"/>
      <c r="YM30" s="126"/>
      <c r="YN30" s="126"/>
      <c r="YO30" s="126"/>
      <c r="YP30" s="126"/>
      <c r="YQ30" s="126"/>
      <c r="YR30" s="126"/>
      <c r="YS30" s="126"/>
      <c r="YT30" s="126"/>
      <c r="YU30" s="126"/>
      <c r="YV30" s="126"/>
      <c r="YW30" s="126"/>
      <c r="YX30" s="126"/>
      <c r="YY30" s="126"/>
      <c r="YZ30" s="126"/>
      <c r="ZA30" s="126"/>
      <c r="ZB30" s="126"/>
      <c r="ZC30" s="126"/>
      <c r="ZD30" s="126"/>
      <c r="ZE30" s="126"/>
      <c r="ZF30" s="126"/>
      <c r="ZG30" s="126"/>
      <c r="ZH30" s="126"/>
      <c r="ZI30" s="126"/>
      <c r="ZJ30" s="126"/>
      <c r="ZK30" s="126"/>
      <c r="ZL30" s="126"/>
      <c r="ZM30" s="126"/>
      <c r="ZN30" s="126"/>
      <c r="ZO30" s="126"/>
      <c r="ZP30" s="126"/>
      <c r="ZQ30" s="126"/>
      <c r="ZR30" s="126"/>
      <c r="ZS30" s="126"/>
      <c r="ZT30" s="126"/>
      <c r="ZU30" s="126"/>
      <c r="ZV30" s="126"/>
      <c r="ZW30" s="126"/>
      <c r="ZX30" s="126"/>
      <c r="ZY30" s="126"/>
      <c r="ZZ30" s="126"/>
      <c r="AAA30" s="126"/>
      <c r="AAB30" s="126"/>
      <c r="AAC30" s="126"/>
      <c r="AAD30" s="126"/>
      <c r="AAE30" s="126"/>
      <c r="AAF30" s="126"/>
      <c r="AAG30" s="126"/>
      <c r="AAH30" s="126"/>
      <c r="AAI30" s="126"/>
      <c r="AAJ30" s="126"/>
      <c r="AAK30" s="126"/>
      <c r="AAL30" s="126"/>
      <c r="AAM30" s="126"/>
      <c r="AAN30" s="126"/>
      <c r="AAO30" s="126"/>
      <c r="AAP30" s="126"/>
      <c r="AAQ30" s="126"/>
      <c r="AAR30" s="126"/>
      <c r="AAS30" s="126"/>
      <c r="AAT30" s="126"/>
      <c r="AAU30" s="126"/>
      <c r="AAV30" s="126"/>
      <c r="AAW30" s="126"/>
      <c r="AAX30" s="126"/>
      <c r="AAY30" s="126"/>
      <c r="AAZ30" s="126"/>
      <c r="ABA30" s="126"/>
      <c r="ABB30" s="126"/>
      <c r="ABC30" s="126"/>
      <c r="ABD30" s="126"/>
      <c r="ABE30" s="126"/>
      <c r="ABF30" s="126"/>
      <c r="ABG30" s="126"/>
      <c r="ABH30" s="126"/>
      <c r="ABI30" s="126"/>
      <c r="ABJ30" s="126"/>
      <c r="ABK30" s="126"/>
      <c r="ABL30" s="126"/>
      <c r="ABM30" s="126"/>
      <c r="ABN30" s="126"/>
      <c r="ABO30" s="126"/>
      <c r="ABP30" s="126"/>
      <c r="ABQ30" s="126"/>
      <c r="ABR30" s="126"/>
      <c r="ABS30" s="126"/>
      <c r="ABT30" s="126"/>
      <c r="ABU30" s="126"/>
      <c r="ABV30" s="126"/>
      <c r="ABW30" s="126"/>
      <c r="ABX30" s="126"/>
      <c r="ABY30" s="126"/>
      <c r="ABZ30" s="126"/>
      <c r="ACA30" s="126"/>
      <c r="ACB30" s="126"/>
      <c r="ACC30" s="126"/>
      <c r="ACD30" s="126"/>
      <c r="ACE30" s="126"/>
      <c r="ACF30" s="126"/>
      <c r="ACG30" s="126"/>
      <c r="ACH30" s="126"/>
      <c r="ACI30" s="126"/>
      <c r="ACJ30" s="126"/>
      <c r="ACK30" s="126"/>
      <c r="ACL30" s="126"/>
      <c r="ACM30" s="126"/>
      <c r="ACN30" s="126"/>
      <c r="ACO30" s="126"/>
      <c r="ACP30" s="126"/>
      <c r="ACQ30" s="126"/>
      <c r="ACR30" s="126"/>
      <c r="ACS30" s="126"/>
      <c r="ACT30" s="126"/>
      <c r="ACU30" s="126"/>
      <c r="ACV30" s="126"/>
      <c r="ACW30" s="126"/>
      <c r="ACX30" s="126"/>
      <c r="ACY30" s="126"/>
      <c r="ACZ30" s="126"/>
      <c r="ADA30" s="126"/>
      <c r="ADB30" s="126"/>
      <c r="ADC30" s="126"/>
      <c r="ADD30" s="126"/>
      <c r="ADE30" s="126"/>
      <c r="ADF30" s="126"/>
      <c r="ADG30" s="126"/>
      <c r="ADH30" s="126"/>
      <c r="ADI30" s="126"/>
      <c r="ADJ30" s="126"/>
      <c r="ADK30" s="126"/>
      <c r="ADL30" s="126"/>
      <c r="ADM30" s="126"/>
      <c r="ADN30" s="126"/>
      <c r="ADO30" s="126"/>
      <c r="ADP30" s="126"/>
      <c r="ADQ30" s="126"/>
      <c r="ADR30" s="126"/>
      <c r="ADS30" s="126"/>
      <c r="ADT30" s="126"/>
      <c r="ADU30" s="126"/>
      <c r="ADV30" s="126"/>
      <c r="ADW30" s="126"/>
      <c r="ADX30" s="126"/>
      <c r="ADY30" s="126"/>
      <c r="ADZ30" s="126"/>
      <c r="AEA30" s="126"/>
      <c r="AEB30" s="126"/>
      <c r="AEC30" s="126"/>
      <c r="AED30" s="126"/>
      <c r="AEE30" s="126"/>
      <c r="AEF30" s="126"/>
      <c r="AEG30" s="126"/>
      <c r="AEH30" s="126"/>
      <c r="AEI30" s="126"/>
      <c r="AEJ30" s="126"/>
      <c r="AEK30" s="126"/>
      <c r="AEL30" s="126"/>
      <c r="AEM30" s="126"/>
      <c r="AEN30" s="126"/>
      <c r="AEO30" s="126"/>
      <c r="AEP30" s="126"/>
      <c r="AEQ30" s="126"/>
      <c r="AER30" s="126"/>
      <c r="AES30" s="126"/>
      <c r="AET30" s="126"/>
      <c r="AEU30" s="126"/>
      <c r="AEV30" s="126"/>
      <c r="AEW30" s="126"/>
      <c r="AEX30" s="126"/>
      <c r="AEY30" s="126"/>
      <c r="AEZ30" s="126"/>
      <c r="AFA30" s="126"/>
      <c r="AFB30" s="126"/>
      <c r="AFC30" s="126"/>
      <c r="AFD30" s="126"/>
      <c r="AFE30" s="126"/>
      <c r="AFF30" s="126"/>
      <c r="AFG30" s="126"/>
      <c r="AFH30" s="126"/>
      <c r="AFI30" s="126"/>
      <c r="AFJ30" s="126"/>
      <c r="AFK30" s="126"/>
      <c r="AFL30" s="126"/>
      <c r="AFM30" s="126"/>
      <c r="AFN30" s="126"/>
      <c r="AFO30" s="126"/>
      <c r="AFP30" s="126"/>
      <c r="AFQ30" s="126"/>
      <c r="AFR30" s="126"/>
      <c r="AFS30" s="126"/>
      <c r="AFT30" s="126"/>
      <c r="AFU30" s="126"/>
      <c r="AFV30" s="126"/>
      <c r="AFW30" s="126"/>
      <c r="AFX30" s="126"/>
      <c r="AFY30" s="126"/>
      <c r="AFZ30" s="126"/>
      <c r="AGA30" s="126"/>
      <c r="AGB30" s="126"/>
      <c r="AGC30" s="126"/>
      <c r="AGD30" s="126"/>
      <c r="AGE30" s="126"/>
      <c r="AGF30" s="126"/>
      <c r="AGG30" s="126"/>
      <c r="AGH30" s="126"/>
      <c r="AGI30" s="126"/>
      <c r="AGJ30" s="126"/>
      <c r="AGK30" s="126"/>
      <c r="AGL30" s="126"/>
      <c r="AGM30" s="126"/>
      <c r="AGN30" s="126"/>
      <c r="AGO30" s="126"/>
      <c r="AGP30" s="126"/>
      <c r="AGQ30" s="126"/>
      <c r="AGR30" s="126"/>
      <c r="AGS30" s="126"/>
      <c r="AGT30" s="126"/>
      <c r="AGU30" s="126"/>
      <c r="AGV30" s="126"/>
      <c r="AGW30" s="126"/>
      <c r="AGX30" s="126"/>
      <c r="AGY30" s="126"/>
      <c r="AGZ30" s="126"/>
      <c r="AHA30" s="126"/>
      <c r="AHB30" s="126"/>
      <c r="AHC30" s="126"/>
      <c r="AHD30" s="126"/>
      <c r="AHE30" s="126"/>
      <c r="AHF30" s="126"/>
      <c r="AHG30" s="126"/>
      <c r="AHH30" s="126"/>
      <c r="AHI30" s="126"/>
      <c r="AHJ30" s="126"/>
      <c r="AHK30" s="126"/>
      <c r="AHL30" s="126"/>
      <c r="AHM30" s="126"/>
      <c r="AHN30" s="126"/>
      <c r="AHO30" s="126"/>
      <c r="AHP30" s="126"/>
      <c r="AHQ30" s="126"/>
      <c r="AHR30" s="126"/>
      <c r="AHS30" s="126"/>
      <c r="AHT30" s="126"/>
      <c r="AHU30" s="126"/>
      <c r="AHV30" s="126"/>
      <c r="AHW30" s="126"/>
      <c r="AHX30" s="126"/>
      <c r="AHY30" s="126"/>
      <c r="AHZ30" s="126"/>
      <c r="AIA30" s="126"/>
      <c r="AIB30" s="126"/>
      <c r="AIC30" s="126"/>
      <c r="AID30" s="126"/>
      <c r="AIE30" s="126"/>
      <c r="AIF30" s="126"/>
      <c r="AIG30" s="126"/>
      <c r="AIH30" s="126"/>
      <c r="AII30" s="126"/>
      <c r="AIJ30" s="126"/>
      <c r="AIK30" s="126"/>
      <c r="AIL30" s="126"/>
      <c r="AIM30" s="126"/>
      <c r="AIN30" s="126"/>
      <c r="AIO30" s="126"/>
      <c r="AIP30" s="126"/>
      <c r="AIQ30" s="126"/>
      <c r="AIR30" s="126"/>
      <c r="AIS30" s="126"/>
      <c r="AIT30" s="126"/>
      <c r="AIU30" s="126"/>
      <c r="AIV30" s="126"/>
      <c r="AIW30" s="126"/>
      <c r="AIX30" s="126"/>
      <c r="AIY30" s="126"/>
      <c r="AIZ30" s="126"/>
      <c r="AJA30" s="126"/>
      <c r="AJB30" s="126"/>
      <c r="AJC30" s="126"/>
      <c r="AJD30" s="126"/>
      <c r="AJE30" s="126"/>
      <c r="AJF30" s="126"/>
      <c r="AJG30" s="126"/>
      <c r="AJH30" s="126"/>
      <c r="AJI30" s="126"/>
      <c r="AJJ30" s="126"/>
      <c r="AJK30" s="126"/>
      <c r="AJL30" s="126"/>
      <c r="AJM30" s="126"/>
      <c r="AJN30" s="126"/>
      <c r="AJO30" s="126"/>
      <c r="AJP30" s="126"/>
      <c r="AJQ30" s="126"/>
      <c r="AJR30" s="126"/>
      <c r="AJS30" s="126"/>
      <c r="AJT30" s="126"/>
      <c r="AJU30" s="126"/>
      <c r="AJV30" s="126"/>
      <c r="AJW30" s="126"/>
      <c r="AJX30" s="126"/>
      <c r="AJY30" s="126"/>
      <c r="AJZ30" s="126"/>
      <c r="AKA30" s="126"/>
      <c r="AKB30" s="126"/>
      <c r="AKC30" s="126"/>
      <c r="AKD30" s="126"/>
      <c r="AKE30" s="126"/>
      <c r="AKF30" s="126"/>
      <c r="AKG30" s="126"/>
      <c r="AKH30" s="126"/>
      <c r="AKI30" s="126"/>
      <c r="AKJ30" s="126"/>
      <c r="AKK30" s="126"/>
      <c r="AKL30" s="126"/>
      <c r="AKM30" s="126"/>
      <c r="AKN30" s="126"/>
      <c r="AKO30" s="126"/>
      <c r="AKP30" s="126"/>
      <c r="AKQ30" s="126"/>
      <c r="AKR30" s="126"/>
      <c r="AKS30" s="126"/>
      <c r="AKT30" s="126"/>
      <c r="AKU30" s="126"/>
      <c r="AKV30" s="126"/>
      <c r="AKW30" s="126"/>
      <c r="AKX30" s="126"/>
      <c r="AKY30" s="126"/>
      <c r="AKZ30" s="126"/>
      <c r="ALA30" s="126"/>
      <c r="ALB30" s="126"/>
      <c r="ALC30" s="126"/>
      <c r="ALD30" s="126"/>
      <c r="ALE30" s="126"/>
      <c r="ALF30" s="126"/>
      <c r="ALG30" s="126"/>
      <c r="ALH30" s="126"/>
      <c r="ALI30" s="126"/>
      <c r="ALJ30" s="126"/>
      <c r="ALK30" s="126"/>
      <c r="ALL30" s="126"/>
      <c r="ALM30" s="126"/>
      <c r="ALN30" s="126"/>
      <c r="ALO30" s="126"/>
      <c r="ALP30" s="126"/>
      <c r="ALQ30" s="126"/>
      <c r="ALR30" s="126"/>
      <c r="ALS30" s="126"/>
      <c r="ALT30" s="126"/>
      <c r="ALU30" s="126"/>
      <c r="ALV30" s="126"/>
      <c r="ALW30" s="126"/>
      <c r="ALX30" s="126"/>
      <c r="ALY30" s="126"/>
      <c r="ALZ30" s="126"/>
      <c r="AMA30" s="126"/>
      <c r="AMB30" s="126"/>
      <c r="AMC30" s="126"/>
      <c r="AMD30" s="126"/>
      <c r="AME30" s="126"/>
      <c r="AMF30" s="126"/>
      <c r="AMG30" s="126"/>
      <c r="AMH30" s="126"/>
      <c r="AMI30" s="126"/>
      <c r="AMJ30" s="126"/>
      <c r="AMK30" s="126"/>
      <c r="AML30" s="126"/>
      <c r="AMM30" s="126"/>
      <c r="AMN30" s="126"/>
      <c r="AMO30" s="126"/>
      <c r="AMP30" s="126"/>
      <c r="AMQ30" s="126"/>
      <c r="AMR30" s="126"/>
      <c r="AMS30" s="126"/>
      <c r="AMT30" s="126"/>
      <c r="AMU30" s="126"/>
      <c r="AMV30" s="126"/>
      <c r="AMW30" s="126"/>
      <c r="AMX30" s="126"/>
      <c r="AMY30" s="126"/>
      <c r="AMZ30" s="126"/>
      <c r="ANA30" s="126"/>
      <c r="ANB30" s="126"/>
      <c r="ANC30" s="126"/>
      <c r="AND30" s="126"/>
      <c r="ANE30" s="126"/>
      <c r="ANF30" s="126"/>
      <c r="ANG30" s="126"/>
      <c r="ANH30" s="126"/>
      <c r="ANI30" s="126"/>
      <c r="ANJ30" s="126"/>
      <c r="ANK30" s="126"/>
      <c r="ANL30" s="126"/>
      <c r="ANM30" s="126"/>
      <c r="ANN30" s="126"/>
      <c r="ANO30" s="126"/>
      <c r="ANP30" s="126"/>
      <c r="ANQ30" s="126"/>
      <c r="ANR30" s="126"/>
      <c r="ANS30" s="126"/>
      <c r="ANT30" s="126"/>
      <c r="ANU30" s="126"/>
      <c r="ANV30" s="126"/>
      <c r="ANW30" s="126"/>
      <c r="ANX30" s="126"/>
      <c r="ANY30" s="126"/>
      <c r="ANZ30" s="126"/>
      <c r="AOA30" s="126"/>
      <c r="AOB30" s="126"/>
      <c r="AOC30" s="126"/>
      <c r="AOD30" s="126"/>
      <c r="AOE30" s="126"/>
      <c r="AOF30" s="126"/>
      <c r="AOG30" s="126"/>
      <c r="AOH30" s="126"/>
      <c r="AOI30" s="126"/>
      <c r="AOJ30" s="126"/>
      <c r="AOK30" s="126"/>
      <c r="AOL30" s="126"/>
      <c r="AOM30" s="126"/>
      <c r="AON30" s="126"/>
      <c r="AOO30" s="126"/>
      <c r="AOP30" s="126"/>
      <c r="AOQ30" s="126"/>
      <c r="AOR30" s="126"/>
      <c r="AOS30" s="126"/>
      <c r="AOT30" s="126"/>
      <c r="AOU30" s="126"/>
      <c r="AOV30" s="126"/>
      <c r="AOW30" s="126"/>
      <c r="AOX30" s="126"/>
      <c r="AOY30" s="126"/>
      <c r="AOZ30" s="126"/>
      <c r="APA30" s="126"/>
      <c r="APB30" s="126"/>
      <c r="APC30" s="126"/>
      <c r="APD30" s="126"/>
      <c r="APE30" s="126"/>
      <c r="APF30" s="126"/>
      <c r="APG30" s="126"/>
      <c r="APH30" s="126"/>
      <c r="API30" s="126"/>
      <c r="APJ30" s="126"/>
      <c r="APK30" s="126"/>
      <c r="APL30" s="126"/>
      <c r="APM30" s="126"/>
      <c r="APN30" s="126"/>
      <c r="APO30" s="126"/>
      <c r="APP30" s="126"/>
      <c r="APQ30" s="126"/>
      <c r="APR30" s="126"/>
      <c r="APS30" s="126"/>
      <c r="APT30" s="126"/>
      <c r="APU30" s="126"/>
      <c r="APV30" s="126"/>
      <c r="APW30" s="126"/>
      <c r="APX30" s="126"/>
      <c r="APY30" s="126"/>
      <c r="APZ30" s="126"/>
      <c r="AQA30" s="126"/>
      <c r="AQB30" s="126"/>
      <c r="AQC30" s="126"/>
      <c r="AQD30" s="126"/>
      <c r="AQE30" s="126"/>
      <c r="AQF30" s="126"/>
      <c r="AQG30" s="126"/>
      <c r="AQH30" s="126"/>
      <c r="AQI30" s="126"/>
      <c r="AQJ30" s="126"/>
      <c r="AQK30" s="126"/>
      <c r="AQL30" s="126"/>
      <c r="AQM30" s="126"/>
      <c r="AQN30" s="126"/>
      <c r="AQO30" s="126"/>
      <c r="AQP30" s="126"/>
      <c r="AQQ30" s="126"/>
      <c r="AQR30" s="126"/>
      <c r="AQS30" s="126"/>
      <c r="AQT30" s="126"/>
      <c r="AQU30" s="126"/>
      <c r="AQV30" s="126"/>
      <c r="AQW30" s="126"/>
      <c r="AQX30" s="126"/>
      <c r="AQY30" s="126"/>
      <c r="AQZ30" s="126"/>
      <c r="ARA30" s="126"/>
      <c r="ARB30" s="126"/>
      <c r="ARC30" s="126"/>
      <c r="ARD30" s="126"/>
      <c r="ARE30" s="126"/>
      <c r="ARF30" s="126"/>
      <c r="ARG30" s="126"/>
      <c r="ARH30" s="126"/>
      <c r="ARI30" s="126"/>
      <c r="ARJ30" s="126"/>
      <c r="ARK30" s="126"/>
      <c r="ARL30" s="126"/>
      <c r="ARM30" s="126"/>
      <c r="ARN30" s="126"/>
      <c r="ARO30" s="126"/>
      <c r="ARP30" s="126"/>
      <c r="ARQ30" s="126"/>
      <c r="ARR30" s="126"/>
      <c r="ARS30" s="126"/>
      <c r="ART30" s="126"/>
      <c r="ARU30" s="126"/>
      <c r="ARV30" s="126"/>
      <c r="ARW30" s="126"/>
      <c r="ARX30" s="126"/>
      <c r="ARY30" s="126"/>
      <c r="ARZ30" s="126"/>
      <c r="ASA30" s="126"/>
      <c r="ASB30" s="126"/>
      <c r="ASC30" s="126"/>
      <c r="ASD30" s="126"/>
      <c r="ASE30" s="126"/>
      <c r="ASF30" s="126"/>
      <c r="ASG30" s="126"/>
      <c r="ASH30" s="126"/>
      <c r="ASI30" s="126"/>
      <c r="ASJ30" s="126"/>
      <c r="ASK30" s="126"/>
      <c r="ASL30" s="126"/>
      <c r="ASM30" s="126"/>
      <c r="ASN30" s="126"/>
      <c r="ASO30" s="126"/>
      <c r="ASP30" s="126"/>
      <c r="ASQ30" s="126"/>
      <c r="ASR30" s="126"/>
      <c r="ASS30" s="126"/>
      <c r="AST30" s="126"/>
      <c r="ASU30" s="126"/>
      <c r="ASV30" s="126"/>
      <c r="ASW30" s="126"/>
      <c r="ASX30" s="126"/>
      <c r="ASY30" s="126"/>
      <c r="ASZ30" s="126"/>
      <c r="ATA30" s="126"/>
      <c r="ATB30" s="126"/>
      <c r="ATC30" s="126"/>
      <c r="ATD30" s="126"/>
      <c r="ATE30" s="126"/>
      <c r="ATF30" s="126"/>
      <c r="ATG30" s="126"/>
      <c r="ATH30" s="126"/>
      <c r="ATI30" s="126"/>
      <c r="ATJ30" s="126"/>
      <c r="ATK30" s="126"/>
      <c r="ATL30" s="126"/>
      <c r="ATM30" s="126"/>
      <c r="ATN30" s="126"/>
      <c r="ATO30" s="126"/>
      <c r="ATP30" s="126"/>
      <c r="ATQ30" s="126"/>
      <c r="ATR30" s="126"/>
      <c r="ATS30" s="126"/>
      <c r="ATT30" s="126"/>
      <c r="ATU30" s="126"/>
      <c r="ATV30" s="126"/>
      <c r="ATW30" s="126"/>
      <c r="ATX30" s="126"/>
      <c r="ATY30" s="126"/>
      <c r="ATZ30" s="126"/>
      <c r="AUA30" s="126"/>
      <c r="AUB30" s="126"/>
      <c r="AUC30" s="126"/>
      <c r="AUD30" s="126"/>
      <c r="AUE30" s="126"/>
      <c r="AUF30" s="126"/>
      <c r="AUG30" s="126"/>
      <c r="AUH30" s="126"/>
      <c r="AUI30" s="126"/>
      <c r="AUJ30" s="126"/>
      <c r="AUK30" s="126"/>
      <c r="AUL30" s="126"/>
      <c r="AUM30" s="126"/>
      <c r="AUN30" s="126"/>
      <c r="AUO30" s="126"/>
      <c r="AUP30" s="126"/>
      <c r="AUQ30" s="126"/>
      <c r="AUR30" s="126"/>
      <c r="AUS30" s="126"/>
      <c r="AUT30" s="126"/>
      <c r="AUU30" s="126"/>
      <c r="AUV30" s="126"/>
      <c r="AUW30" s="126"/>
      <c r="AUX30" s="126"/>
      <c r="AUY30" s="126"/>
      <c r="AUZ30" s="126"/>
      <c r="AVA30" s="126"/>
      <c r="AVB30" s="126"/>
      <c r="AVC30" s="126"/>
      <c r="AVD30" s="126"/>
      <c r="AVE30" s="126"/>
      <c r="AVF30" s="126"/>
      <c r="AVG30" s="126"/>
      <c r="AVH30" s="126"/>
      <c r="AVI30" s="126"/>
      <c r="AVJ30" s="126"/>
      <c r="AVK30" s="126"/>
      <c r="AVL30" s="126"/>
      <c r="AVM30" s="126"/>
      <c r="AVN30" s="126"/>
      <c r="AVO30" s="126"/>
      <c r="AVP30" s="126"/>
      <c r="AVQ30" s="126"/>
      <c r="AVR30" s="126"/>
      <c r="AVS30" s="126"/>
      <c r="AVT30" s="126"/>
      <c r="AVU30" s="126"/>
      <c r="AVV30" s="126"/>
      <c r="AVW30" s="126"/>
      <c r="AVX30" s="126"/>
      <c r="AVY30" s="126"/>
      <c r="AVZ30" s="126"/>
      <c r="AWA30" s="126"/>
      <c r="AWB30" s="126"/>
      <c r="AWC30" s="126"/>
      <c r="AWD30" s="126"/>
      <c r="AWE30" s="126"/>
      <c r="AWF30" s="126"/>
      <c r="AWG30" s="126"/>
      <c r="AWH30" s="126"/>
      <c r="AWI30" s="126"/>
      <c r="AWJ30" s="126"/>
      <c r="AWK30" s="126"/>
      <c r="AWL30" s="126"/>
      <c r="AWM30" s="126"/>
      <c r="AWN30" s="126"/>
      <c r="AWO30" s="126"/>
      <c r="AWP30" s="126"/>
      <c r="AWQ30" s="126"/>
      <c r="AWR30" s="126"/>
      <c r="AWS30" s="126"/>
      <c r="AWT30" s="126"/>
      <c r="AWU30" s="126"/>
      <c r="AWV30" s="126"/>
      <c r="AWW30" s="126"/>
      <c r="AWX30" s="126"/>
      <c r="AWY30" s="126"/>
      <c r="AWZ30" s="126"/>
      <c r="AXA30" s="126"/>
      <c r="AXB30" s="126"/>
      <c r="AXC30" s="126"/>
      <c r="AXD30" s="126"/>
      <c r="AXE30" s="126"/>
      <c r="AXF30" s="126"/>
      <c r="AXG30" s="126"/>
      <c r="AXH30" s="126"/>
      <c r="AXI30" s="126"/>
      <c r="AXJ30" s="126"/>
      <c r="AXK30" s="126"/>
      <c r="AXL30" s="126"/>
      <c r="AXM30" s="126"/>
      <c r="AXN30" s="126"/>
      <c r="AXO30" s="126"/>
      <c r="AXP30" s="126"/>
      <c r="AXQ30" s="126"/>
      <c r="AXR30" s="126"/>
      <c r="AXS30" s="126"/>
      <c r="AXT30" s="126"/>
      <c r="AXU30" s="126"/>
      <c r="AXV30" s="126"/>
      <c r="AXW30" s="126"/>
      <c r="AXX30" s="126"/>
      <c r="AXY30" s="126"/>
      <c r="AXZ30" s="126"/>
      <c r="AYA30" s="126"/>
      <c r="AYB30" s="126"/>
      <c r="AYC30" s="126"/>
      <c r="AYD30" s="126"/>
      <c r="AYE30" s="126"/>
      <c r="AYF30" s="126"/>
      <c r="AYG30" s="126"/>
      <c r="AYH30" s="126"/>
      <c r="AYI30" s="126"/>
      <c r="AYJ30" s="126"/>
      <c r="AYK30" s="126"/>
      <c r="AYL30" s="126"/>
      <c r="AYM30" s="126"/>
      <c r="AYN30" s="126"/>
      <c r="AYO30" s="126"/>
      <c r="AYP30" s="126"/>
      <c r="AYQ30" s="126"/>
      <c r="AYR30" s="126"/>
      <c r="AYS30" s="126"/>
      <c r="AYT30" s="126"/>
      <c r="AYU30" s="126"/>
      <c r="AYV30" s="126"/>
      <c r="AYW30" s="126"/>
      <c r="AYX30" s="126"/>
      <c r="AYY30" s="126"/>
      <c r="AYZ30" s="126"/>
      <c r="AZA30" s="126"/>
      <c r="AZB30" s="126"/>
      <c r="AZC30" s="126"/>
      <c r="AZD30" s="126"/>
      <c r="AZE30" s="126"/>
      <c r="AZF30" s="126"/>
      <c r="AZG30" s="126"/>
      <c r="AZH30" s="126"/>
      <c r="AZI30" s="126"/>
      <c r="AZJ30" s="126"/>
      <c r="AZK30" s="126"/>
      <c r="AZL30" s="126"/>
      <c r="AZM30" s="126"/>
      <c r="AZN30" s="126"/>
      <c r="AZO30" s="126"/>
      <c r="AZP30" s="126"/>
      <c r="AZQ30" s="126"/>
      <c r="AZR30" s="126"/>
      <c r="AZS30" s="126"/>
      <c r="AZT30" s="126"/>
      <c r="AZU30" s="126"/>
      <c r="AZV30" s="126"/>
      <c r="AZW30" s="126"/>
      <c r="AZX30" s="126"/>
      <c r="AZY30" s="126"/>
      <c r="AZZ30" s="126"/>
      <c r="BAA30" s="126"/>
      <c r="BAB30" s="126"/>
      <c r="BAC30" s="126"/>
      <c r="BAD30" s="126"/>
      <c r="BAE30" s="126"/>
      <c r="BAF30" s="126"/>
      <c r="BAG30" s="126"/>
      <c r="BAH30" s="126"/>
      <c r="BAI30" s="126"/>
      <c r="BAJ30" s="126"/>
      <c r="BAK30" s="126"/>
      <c r="BAL30" s="126"/>
      <c r="BAM30" s="126"/>
      <c r="BAN30" s="126"/>
      <c r="BAO30" s="126"/>
      <c r="BAP30" s="126"/>
      <c r="BAQ30" s="126"/>
      <c r="BAR30" s="126"/>
      <c r="BAS30" s="126"/>
      <c r="BAT30" s="126"/>
      <c r="BAU30" s="126"/>
      <c r="BAV30" s="126"/>
      <c r="BAW30" s="126"/>
      <c r="BAX30" s="126"/>
      <c r="BAY30" s="126"/>
      <c r="BAZ30" s="126"/>
      <c r="BBA30" s="126"/>
      <c r="BBB30" s="126"/>
      <c r="BBC30" s="126"/>
      <c r="BBD30" s="126"/>
      <c r="BBE30" s="126"/>
      <c r="BBF30" s="126"/>
      <c r="BBG30" s="126"/>
      <c r="BBH30" s="126"/>
      <c r="BBI30" s="126"/>
      <c r="BBJ30" s="126"/>
      <c r="BBK30" s="126"/>
      <c r="BBL30" s="126"/>
      <c r="BBM30" s="126"/>
      <c r="BBN30" s="126"/>
      <c r="BBO30" s="126"/>
      <c r="BBP30" s="126"/>
      <c r="BBQ30" s="126"/>
      <c r="BBR30" s="126"/>
      <c r="BBS30" s="126"/>
      <c r="BBT30" s="126"/>
      <c r="BBU30" s="126"/>
      <c r="BBV30" s="126"/>
      <c r="BBW30" s="126"/>
      <c r="BBX30" s="126"/>
      <c r="BBY30" s="126"/>
      <c r="BBZ30" s="126"/>
      <c r="BCA30" s="126"/>
      <c r="BCB30" s="126"/>
      <c r="BCC30" s="126"/>
      <c r="BCD30" s="126"/>
      <c r="BCE30" s="126"/>
      <c r="BCF30" s="126"/>
      <c r="BCG30" s="126"/>
      <c r="BCH30" s="126"/>
      <c r="BCI30" s="126"/>
      <c r="BCJ30" s="126"/>
      <c r="BCK30" s="126"/>
      <c r="BCL30" s="126"/>
      <c r="BCM30" s="126"/>
      <c r="BCN30" s="126"/>
      <c r="BCO30" s="126"/>
      <c r="BCP30" s="126"/>
      <c r="BCQ30" s="126"/>
      <c r="BCR30" s="126"/>
      <c r="BCS30" s="126"/>
      <c r="BCT30" s="126"/>
      <c r="BCU30" s="126"/>
      <c r="BCV30" s="126"/>
      <c r="BCW30" s="126"/>
      <c r="BCX30" s="126"/>
      <c r="BCY30" s="126"/>
      <c r="BCZ30" s="126"/>
      <c r="BDA30" s="126"/>
      <c r="BDB30" s="126"/>
      <c r="BDC30" s="126"/>
      <c r="BDD30" s="126"/>
      <c r="BDE30" s="126"/>
      <c r="BDF30" s="126"/>
      <c r="BDG30" s="126"/>
      <c r="BDH30" s="126"/>
      <c r="BDI30" s="126"/>
      <c r="BDJ30" s="126"/>
      <c r="BDK30" s="126"/>
      <c r="BDL30" s="126"/>
      <c r="BDM30" s="126"/>
      <c r="BDN30" s="126"/>
      <c r="BDO30" s="126"/>
      <c r="BDP30" s="126"/>
      <c r="BDQ30" s="126"/>
      <c r="BDR30" s="126"/>
      <c r="BDS30" s="126"/>
      <c r="BDT30" s="126"/>
      <c r="BDU30" s="126"/>
      <c r="BDV30" s="126"/>
      <c r="BDW30" s="126"/>
      <c r="BDX30" s="126"/>
      <c r="BDY30" s="126"/>
      <c r="BDZ30" s="126"/>
      <c r="BEA30" s="126"/>
      <c r="BEB30" s="126"/>
      <c r="BEC30" s="126"/>
      <c r="BED30" s="126"/>
      <c r="BEE30" s="126"/>
      <c r="BEF30" s="126"/>
      <c r="BEG30" s="126"/>
      <c r="BEH30" s="126"/>
      <c r="BEI30" s="126"/>
      <c r="BEJ30" s="126"/>
      <c r="BEK30" s="126"/>
      <c r="BEL30" s="126"/>
      <c r="BEM30" s="126"/>
      <c r="BEN30" s="126"/>
      <c r="BEO30" s="126"/>
      <c r="BEP30" s="126"/>
      <c r="BEQ30" s="126"/>
      <c r="BER30" s="126"/>
      <c r="BES30" s="126"/>
      <c r="BET30" s="126"/>
      <c r="BEU30" s="126"/>
      <c r="BEV30" s="126"/>
      <c r="BEW30" s="126"/>
      <c r="BEX30" s="126"/>
      <c r="BEY30" s="126"/>
      <c r="BEZ30" s="126"/>
      <c r="BFA30" s="126"/>
      <c r="BFB30" s="126"/>
      <c r="BFC30" s="126"/>
      <c r="BFD30" s="126"/>
      <c r="BFE30" s="126"/>
      <c r="BFF30" s="126"/>
      <c r="BFG30" s="126"/>
      <c r="BFH30" s="126"/>
      <c r="BFI30" s="126"/>
      <c r="BFJ30" s="126"/>
      <c r="BFK30" s="126"/>
      <c r="BFL30" s="126"/>
      <c r="BFM30" s="126"/>
      <c r="BFN30" s="126"/>
      <c r="BFO30" s="126"/>
      <c r="BFP30" s="126"/>
      <c r="BFQ30" s="126"/>
      <c r="BFR30" s="126"/>
      <c r="BFS30" s="126"/>
      <c r="BFT30" s="126"/>
      <c r="BFU30" s="126"/>
      <c r="BFV30" s="126"/>
      <c r="BFW30" s="126"/>
      <c r="BFX30" s="126"/>
      <c r="BFY30" s="126"/>
      <c r="BFZ30" s="126"/>
      <c r="BGA30" s="126"/>
      <c r="BGB30" s="126"/>
      <c r="BGC30" s="126"/>
      <c r="BGD30" s="126"/>
      <c r="BGE30" s="126"/>
      <c r="BGF30" s="126"/>
      <c r="BGG30" s="126"/>
      <c r="BGH30" s="126"/>
      <c r="BGI30" s="126"/>
      <c r="BGJ30" s="126"/>
      <c r="BGK30" s="126"/>
      <c r="BGL30" s="126"/>
      <c r="BGM30" s="126"/>
      <c r="BGN30" s="126"/>
      <c r="BGO30" s="126"/>
      <c r="BGP30" s="126"/>
      <c r="BGQ30" s="126"/>
      <c r="BGR30" s="126"/>
      <c r="BGS30" s="126"/>
      <c r="BGT30" s="126"/>
      <c r="BGU30" s="126"/>
      <c r="BGV30" s="126"/>
      <c r="BGW30" s="126"/>
      <c r="BGX30" s="126"/>
      <c r="BGY30" s="126"/>
      <c r="BGZ30" s="126"/>
      <c r="BHA30" s="126"/>
      <c r="BHB30" s="126"/>
      <c r="BHC30" s="126"/>
      <c r="BHD30" s="126"/>
      <c r="BHE30" s="126"/>
      <c r="BHF30" s="126"/>
      <c r="BHG30" s="126"/>
      <c r="BHH30" s="126"/>
      <c r="BHI30" s="126"/>
      <c r="BHJ30" s="126"/>
      <c r="BHK30" s="126"/>
      <c r="BHL30" s="126"/>
      <c r="BHM30" s="126"/>
      <c r="BHN30" s="126"/>
      <c r="BHO30" s="126"/>
      <c r="BHP30" s="126"/>
      <c r="BHQ30" s="126"/>
      <c r="BHR30" s="126"/>
      <c r="BHS30" s="126"/>
      <c r="BHT30" s="126"/>
      <c r="BHU30" s="126"/>
      <c r="BHV30" s="126"/>
      <c r="BHW30" s="126"/>
      <c r="BHX30" s="126"/>
      <c r="BHY30" s="126"/>
      <c r="BHZ30" s="126"/>
      <c r="BIA30" s="126"/>
      <c r="BIB30" s="126"/>
      <c r="BIC30" s="126"/>
      <c r="BID30" s="126"/>
      <c r="BIE30" s="126"/>
      <c r="BIF30" s="126"/>
      <c r="BIG30" s="126"/>
      <c r="BIH30" s="126"/>
      <c r="BII30" s="126"/>
      <c r="BIJ30" s="126"/>
      <c r="BIK30" s="126"/>
      <c r="BIL30" s="126"/>
      <c r="BIM30" s="126"/>
      <c r="BIN30" s="126"/>
      <c r="BIO30" s="126"/>
      <c r="BIP30" s="126"/>
      <c r="BIQ30" s="126"/>
      <c r="BIR30" s="126"/>
      <c r="BIS30" s="126"/>
      <c r="BIT30" s="126"/>
      <c r="BIU30" s="126"/>
      <c r="BIV30" s="126"/>
      <c r="BIW30" s="126"/>
      <c r="BIX30" s="126"/>
      <c r="BIY30" s="126"/>
      <c r="BIZ30" s="126"/>
      <c r="BJA30" s="126"/>
      <c r="BJB30" s="126"/>
      <c r="BJC30" s="126"/>
      <c r="BJD30" s="126"/>
      <c r="BJE30" s="126"/>
      <c r="BJF30" s="126"/>
      <c r="BJG30" s="126"/>
      <c r="BJH30" s="126"/>
      <c r="BJI30" s="126"/>
      <c r="BJJ30" s="126"/>
      <c r="BJK30" s="126"/>
      <c r="BJL30" s="126"/>
      <c r="BJM30" s="126"/>
      <c r="BJN30" s="126"/>
      <c r="BJO30" s="126"/>
      <c r="BJP30" s="126"/>
      <c r="BJQ30" s="126"/>
      <c r="BJR30" s="126"/>
      <c r="BJS30" s="126"/>
      <c r="BJT30" s="126"/>
      <c r="BJU30" s="126"/>
      <c r="BJV30" s="126"/>
      <c r="BJW30" s="126"/>
      <c r="BJX30" s="126"/>
      <c r="BJY30" s="126"/>
      <c r="BJZ30" s="126"/>
      <c r="BKA30" s="126"/>
      <c r="BKB30" s="126"/>
      <c r="BKC30" s="126"/>
      <c r="BKD30" s="126"/>
      <c r="BKE30" s="126"/>
      <c r="BKF30" s="126"/>
      <c r="BKG30" s="126"/>
      <c r="BKH30" s="126"/>
      <c r="BKI30" s="126"/>
      <c r="BKJ30" s="126"/>
      <c r="BKK30" s="126"/>
      <c r="BKL30" s="126"/>
      <c r="BKM30" s="126"/>
      <c r="BKN30" s="126"/>
      <c r="BKO30" s="126"/>
      <c r="BKP30" s="126"/>
      <c r="BKQ30" s="126"/>
      <c r="BKR30" s="126"/>
      <c r="BKS30" s="126"/>
      <c r="BKT30" s="126"/>
      <c r="BKU30" s="126"/>
      <c r="BKV30" s="126"/>
      <c r="BKW30" s="126"/>
      <c r="BKX30" s="126"/>
      <c r="BKY30" s="126"/>
      <c r="BKZ30" s="126"/>
      <c r="BLA30" s="126"/>
      <c r="BLB30" s="126"/>
      <c r="BLC30" s="126"/>
      <c r="BLD30" s="126"/>
      <c r="BLE30" s="126"/>
      <c r="BLF30" s="126"/>
      <c r="BLG30" s="126"/>
      <c r="BLH30" s="126"/>
      <c r="BLI30" s="126"/>
      <c r="BLJ30" s="126"/>
      <c r="BLK30" s="126"/>
      <c r="BLL30" s="126"/>
      <c r="BLM30" s="126"/>
      <c r="BLN30" s="126"/>
      <c r="BLO30" s="126"/>
      <c r="BLP30" s="126"/>
      <c r="BLQ30" s="126"/>
      <c r="BLR30" s="126"/>
      <c r="BLS30" s="126"/>
      <c r="BLT30" s="126"/>
      <c r="BLU30" s="126"/>
      <c r="BLV30" s="126"/>
      <c r="BLW30" s="126"/>
      <c r="BLX30" s="126"/>
      <c r="BLY30" s="126"/>
      <c r="BLZ30" s="126"/>
      <c r="BMA30" s="126"/>
      <c r="BMB30" s="126"/>
      <c r="BMC30" s="126"/>
      <c r="BMD30" s="126"/>
      <c r="BME30" s="126"/>
      <c r="BMF30" s="126"/>
      <c r="BMG30" s="126"/>
      <c r="BMH30" s="126"/>
      <c r="BMI30" s="126"/>
      <c r="BMJ30" s="126"/>
      <c r="BMK30" s="126"/>
      <c r="BML30" s="126"/>
      <c r="BMM30" s="126"/>
      <c r="BMN30" s="126"/>
      <c r="BMO30" s="126"/>
      <c r="BMP30" s="126"/>
      <c r="BMQ30" s="126"/>
      <c r="BMR30" s="126"/>
      <c r="BMS30" s="126"/>
      <c r="BMT30" s="126"/>
      <c r="BMU30" s="126"/>
      <c r="BMV30" s="126"/>
      <c r="BMW30" s="126"/>
      <c r="BMX30" s="126"/>
      <c r="BMY30" s="126"/>
      <c r="BMZ30" s="126"/>
      <c r="BNA30" s="126"/>
      <c r="BNB30" s="126"/>
      <c r="BNC30" s="126"/>
      <c r="BND30" s="126"/>
      <c r="BNE30" s="126"/>
      <c r="BNF30" s="126"/>
      <c r="BNG30" s="126"/>
      <c r="BNH30" s="126"/>
      <c r="BNI30" s="126"/>
      <c r="BNJ30" s="126"/>
      <c r="BNK30" s="126"/>
      <c r="BNL30" s="126"/>
      <c r="BNM30" s="126"/>
      <c r="BNN30" s="126"/>
      <c r="BNO30" s="126"/>
      <c r="BNP30" s="126"/>
      <c r="BNQ30" s="126"/>
      <c r="BNR30" s="126"/>
      <c r="BNS30" s="126"/>
      <c r="BNT30" s="126"/>
      <c r="BNU30" s="126"/>
      <c r="BNV30" s="126"/>
      <c r="BNW30" s="126"/>
      <c r="BNX30" s="126"/>
      <c r="BNY30" s="126"/>
      <c r="BNZ30" s="126"/>
      <c r="BOA30" s="126"/>
      <c r="BOB30" s="126"/>
      <c r="BOC30" s="126"/>
      <c r="BOD30" s="126"/>
      <c r="BOE30" s="126"/>
      <c r="BOF30" s="126"/>
      <c r="BOG30" s="126"/>
      <c r="BOH30" s="126"/>
      <c r="BOI30" s="126"/>
      <c r="BOJ30" s="126"/>
      <c r="BOK30" s="126"/>
      <c r="BOL30" s="126"/>
      <c r="BOM30" s="126"/>
      <c r="BON30" s="126"/>
      <c r="BOO30" s="126"/>
      <c r="BOP30" s="126"/>
      <c r="BOQ30" s="126"/>
      <c r="BOR30" s="126"/>
      <c r="BOS30" s="126"/>
      <c r="BOT30" s="126"/>
      <c r="BOU30" s="126"/>
      <c r="BOV30" s="126"/>
      <c r="BOW30" s="126"/>
      <c r="BOX30" s="126"/>
      <c r="BOY30" s="126"/>
      <c r="BOZ30" s="126"/>
      <c r="BPA30" s="126"/>
      <c r="BPB30" s="126"/>
      <c r="BPC30" s="126"/>
      <c r="BPD30" s="126"/>
      <c r="BPE30" s="126"/>
      <c r="BPF30" s="126"/>
      <c r="BPG30" s="126"/>
      <c r="BPH30" s="126"/>
      <c r="BPI30" s="126"/>
      <c r="BPJ30" s="126"/>
      <c r="BPK30" s="126"/>
      <c r="BPL30" s="126"/>
      <c r="BPM30" s="126"/>
      <c r="BPN30" s="126"/>
      <c r="BPO30" s="126"/>
      <c r="BPP30" s="126"/>
      <c r="BPQ30" s="126"/>
      <c r="BPR30" s="126"/>
      <c r="BPS30" s="126"/>
      <c r="BPT30" s="126"/>
      <c r="BPU30" s="126"/>
      <c r="BPV30" s="126"/>
      <c r="BPW30" s="126"/>
      <c r="BPX30" s="126"/>
      <c r="BPY30" s="126"/>
      <c r="BPZ30" s="126"/>
      <c r="BQA30" s="126"/>
      <c r="BQB30" s="126"/>
      <c r="BQC30" s="126"/>
      <c r="BQD30" s="126"/>
      <c r="BQE30" s="126"/>
      <c r="BQF30" s="126"/>
      <c r="BQG30" s="126"/>
      <c r="BQH30" s="126"/>
      <c r="BQI30" s="126"/>
      <c r="BQJ30" s="126"/>
      <c r="BQK30" s="126"/>
      <c r="BQL30" s="126"/>
      <c r="BQM30" s="126"/>
      <c r="BQN30" s="126"/>
      <c r="BQO30" s="126"/>
      <c r="BQP30" s="126"/>
      <c r="BQQ30" s="126"/>
      <c r="BQR30" s="126"/>
      <c r="BQS30" s="126"/>
      <c r="BQT30" s="126"/>
      <c r="BQU30" s="126"/>
      <c r="BQV30" s="126"/>
      <c r="BQW30" s="126"/>
      <c r="BQX30" s="126"/>
      <c r="BQY30" s="126"/>
      <c r="BQZ30" s="126"/>
      <c r="BRA30" s="126"/>
      <c r="BRB30" s="126"/>
      <c r="BRC30" s="126"/>
      <c r="BRD30" s="126"/>
      <c r="BRE30" s="126"/>
      <c r="BRF30" s="126"/>
      <c r="BRG30" s="126"/>
      <c r="BRH30" s="126"/>
      <c r="BRI30" s="126"/>
      <c r="BRJ30" s="126"/>
      <c r="BRK30" s="126"/>
      <c r="BRL30" s="126"/>
      <c r="BRM30" s="126"/>
      <c r="BRN30" s="126"/>
      <c r="BRO30" s="126"/>
      <c r="BRP30" s="126"/>
      <c r="BRQ30" s="126"/>
      <c r="BRR30" s="126"/>
      <c r="BRS30" s="126"/>
      <c r="BRT30" s="126"/>
      <c r="BRU30" s="126"/>
      <c r="BRV30" s="126"/>
      <c r="BRW30" s="126"/>
      <c r="BRX30" s="126"/>
      <c r="BRY30" s="126"/>
      <c r="BRZ30" s="126"/>
      <c r="BSA30" s="126"/>
      <c r="BSB30" s="126"/>
      <c r="BSC30" s="126"/>
      <c r="BSD30" s="126"/>
      <c r="BSE30" s="126"/>
      <c r="BSF30" s="126"/>
      <c r="BSG30" s="126"/>
      <c r="BSH30" s="126"/>
      <c r="BSI30" s="126"/>
      <c r="BSJ30" s="126"/>
      <c r="BSK30" s="126"/>
      <c r="BSL30" s="126"/>
      <c r="BSM30" s="126"/>
      <c r="BSN30" s="126"/>
      <c r="BSO30" s="126"/>
      <c r="BSP30" s="126"/>
      <c r="BSQ30" s="126"/>
      <c r="BSR30" s="126"/>
      <c r="BSS30" s="126"/>
      <c r="BST30" s="126"/>
      <c r="BSU30" s="126"/>
      <c r="BSV30" s="126"/>
      <c r="BSW30" s="126"/>
      <c r="BSX30" s="126"/>
      <c r="BSY30" s="126"/>
      <c r="BSZ30" s="126"/>
      <c r="BTA30" s="126"/>
      <c r="BTB30" s="126"/>
      <c r="BTC30" s="126"/>
      <c r="BTD30" s="126"/>
      <c r="BTE30" s="126"/>
      <c r="BTF30" s="126"/>
      <c r="BTG30" s="126"/>
      <c r="BTH30" s="126"/>
      <c r="BTI30" s="126"/>
      <c r="BTJ30" s="126"/>
      <c r="BTK30" s="126"/>
      <c r="BTL30" s="126"/>
      <c r="BTM30" s="126"/>
      <c r="BTN30" s="126"/>
      <c r="BTO30" s="126"/>
      <c r="BTP30" s="126"/>
      <c r="BTQ30" s="126"/>
      <c r="BTR30" s="126"/>
      <c r="BTS30" s="126"/>
      <c r="BTT30" s="126"/>
      <c r="BTU30" s="126"/>
      <c r="BTV30" s="126"/>
      <c r="BTW30" s="126"/>
      <c r="BTX30" s="126"/>
      <c r="BTY30" s="126"/>
      <c r="BTZ30" s="126"/>
      <c r="BUA30" s="126"/>
      <c r="BUB30" s="126"/>
      <c r="BUC30" s="126"/>
      <c r="BUD30" s="126"/>
      <c r="BUE30" s="126"/>
      <c r="BUF30" s="126"/>
      <c r="BUG30" s="126"/>
      <c r="BUH30" s="126"/>
      <c r="BUI30" s="126"/>
      <c r="BUJ30" s="126"/>
      <c r="BUK30" s="126"/>
      <c r="BUL30" s="126"/>
      <c r="BUM30" s="126"/>
      <c r="BUN30" s="126"/>
      <c r="BUO30" s="126"/>
      <c r="BUP30" s="126"/>
      <c r="BUQ30" s="126"/>
      <c r="BUR30" s="126"/>
      <c r="BUS30" s="126"/>
      <c r="BUT30" s="126"/>
      <c r="BUU30" s="126"/>
      <c r="BUV30" s="126"/>
      <c r="BUW30" s="126"/>
      <c r="BUX30" s="126"/>
      <c r="BUY30" s="126"/>
      <c r="BUZ30" s="126"/>
      <c r="BVA30" s="126"/>
      <c r="BVB30" s="126"/>
      <c r="BVC30" s="126"/>
      <c r="BVD30" s="126"/>
      <c r="BVE30" s="126"/>
      <c r="BVF30" s="126"/>
      <c r="BVG30" s="126"/>
      <c r="BVH30" s="126"/>
      <c r="BVI30" s="126"/>
      <c r="BVJ30" s="126"/>
      <c r="BVK30" s="126"/>
      <c r="BVL30" s="126"/>
      <c r="BVM30" s="126"/>
      <c r="BVN30" s="126"/>
      <c r="BVO30" s="126"/>
      <c r="BVP30" s="126"/>
      <c r="BVQ30" s="126"/>
      <c r="BVR30" s="126"/>
      <c r="BVS30" s="126"/>
      <c r="BVT30" s="126"/>
      <c r="BVU30" s="126"/>
      <c r="BVV30" s="126"/>
      <c r="BVW30" s="126"/>
      <c r="BVX30" s="126"/>
      <c r="BVY30" s="126"/>
      <c r="BVZ30" s="126"/>
      <c r="BWA30" s="126"/>
      <c r="BWB30" s="126"/>
      <c r="BWC30" s="126"/>
      <c r="BWD30" s="126"/>
      <c r="BWE30" s="126"/>
      <c r="BWF30" s="126"/>
      <c r="BWG30" s="126"/>
      <c r="BWH30" s="126"/>
      <c r="BWI30" s="126"/>
      <c r="BWJ30" s="126"/>
      <c r="BWK30" s="126"/>
      <c r="BWL30" s="126"/>
      <c r="BWM30" s="126"/>
      <c r="BWN30" s="126"/>
      <c r="BWO30" s="126"/>
      <c r="BWP30" s="126"/>
      <c r="BWQ30" s="126"/>
      <c r="BWR30" s="126"/>
      <c r="BWS30" s="126"/>
      <c r="BWT30" s="126"/>
      <c r="BWU30" s="126"/>
      <c r="BWV30" s="126"/>
      <c r="BWW30" s="126"/>
      <c r="BWX30" s="126"/>
      <c r="BWY30" s="126"/>
      <c r="BWZ30" s="126"/>
      <c r="BXA30" s="126"/>
      <c r="BXB30" s="126"/>
      <c r="BXC30" s="126"/>
      <c r="BXD30" s="126"/>
      <c r="BXE30" s="126"/>
      <c r="BXF30" s="126"/>
      <c r="BXG30" s="126"/>
      <c r="BXH30" s="126"/>
      <c r="BXI30" s="126"/>
      <c r="BXJ30" s="126"/>
      <c r="BXK30" s="126"/>
      <c r="BXL30" s="126"/>
      <c r="BXM30" s="126"/>
      <c r="BXN30" s="126"/>
      <c r="BXO30" s="126"/>
      <c r="BXP30" s="126"/>
      <c r="BXQ30" s="126"/>
      <c r="BXR30" s="126"/>
      <c r="BXS30" s="126"/>
      <c r="BXT30" s="126"/>
      <c r="BXU30" s="126"/>
      <c r="BXV30" s="126"/>
      <c r="BXW30" s="126"/>
      <c r="BXX30" s="126"/>
      <c r="BXY30" s="126"/>
      <c r="BXZ30" s="126"/>
      <c r="BYA30" s="126"/>
      <c r="BYB30" s="126"/>
      <c r="BYC30" s="126"/>
      <c r="BYD30" s="126"/>
      <c r="BYE30" s="126"/>
      <c r="BYF30" s="126"/>
      <c r="BYG30" s="126"/>
      <c r="BYH30" s="126"/>
      <c r="BYI30" s="126"/>
      <c r="BYJ30" s="126"/>
      <c r="BYK30" s="126"/>
      <c r="BYL30" s="126"/>
      <c r="BYM30" s="126"/>
      <c r="BYN30" s="126"/>
      <c r="BYO30" s="126"/>
      <c r="BYP30" s="126"/>
      <c r="BYQ30" s="126"/>
      <c r="BYR30" s="126"/>
      <c r="BYS30" s="126"/>
      <c r="BYT30" s="126"/>
      <c r="BYU30" s="126"/>
      <c r="BYV30" s="126"/>
      <c r="BYW30" s="126"/>
      <c r="BYX30" s="126"/>
      <c r="BYY30" s="126"/>
      <c r="BYZ30" s="126"/>
      <c r="BZA30" s="126"/>
      <c r="BZB30" s="126"/>
      <c r="BZC30" s="126"/>
      <c r="BZD30" s="126"/>
      <c r="BZE30" s="126"/>
      <c r="BZF30" s="126"/>
      <c r="BZG30" s="126"/>
      <c r="BZH30" s="126"/>
      <c r="BZI30" s="126"/>
      <c r="BZJ30" s="126"/>
      <c r="BZK30" s="126"/>
      <c r="BZL30" s="126"/>
      <c r="BZM30" s="126"/>
      <c r="BZN30" s="126"/>
      <c r="BZO30" s="126"/>
      <c r="BZP30" s="126"/>
      <c r="BZQ30" s="126"/>
      <c r="BZR30" s="126"/>
      <c r="BZS30" s="126"/>
      <c r="BZT30" s="126"/>
      <c r="BZU30" s="126"/>
      <c r="BZV30" s="126"/>
      <c r="BZW30" s="126"/>
      <c r="BZX30" s="126"/>
      <c r="BZY30" s="126"/>
      <c r="BZZ30" s="126"/>
      <c r="CAA30" s="126"/>
      <c r="CAB30" s="126"/>
      <c r="CAC30" s="126"/>
      <c r="CAD30" s="126"/>
      <c r="CAE30" s="126"/>
      <c r="CAF30" s="126"/>
      <c r="CAG30" s="126"/>
      <c r="CAH30" s="126"/>
      <c r="CAI30" s="126"/>
      <c r="CAJ30" s="126"/>
      <c r="CAK30" s="126"/>
      <c r="CAL30" s="126"/>
      <c r="CAM30" s="126"/>
      <c r="CAN30" s="126"/>
      <c r="CAO30" s="126"/>
      <c r="CAP30" s="126"/>
      <c r="CAQ30" s="126"/>
      <c r="CAR30" s="126"/>
      <c r="CAS30" s="126"/>
      <c r="CAT30" s="126"/>
      <c r="CAU30" s="126"/>
      <c r="CAV30" s="126"/>
      <c r="CAW30" s="126"/>
      <c r="CAX30" s="126"/>
      <c r="CAY30" s="126"/>
      <c r="CAZ30" s="126"/>
      <c r="CBA30" s="126"/>
      <c r="CBB30" s="126"/>
      <c r="CBC30" s="126"/>
      <c r="CBD30" s="126"/>
      <c r="CBE30" s="126"/>
      <c r="CBF30" s="126"/>
      <c r="CBG30" s="126"/>
      <c r="CBH30" s="126"/>
      <c r="CBI30" s="126"/>
      <c r="CBJ30" s="126"/>
      <c r="CBK30" s="126"/>
      <c r="CBL30" s="126"/>
      <c r="CBM30" s="126"/>
      <c r="CBN30" s="126"/>
      <c r="CBO30" s="126"/>
      <c r="CBP30" s="126"/>
      <c r="CBQ30" s="126"/>
      <c r="CBR30" s="126"/>
      <c r="CBS30" s="126"/>
      <c r="CBT30" s="126"/>
      <c r="CBU30" s="126"/>
      <c r="CBV30" s="126"/>
      <c r="CBW30" s="126"/>
      <c r="CBX30" s="126"/>
      <c r="CBY30" s="126"/>
      <c r="CBZ30" s="126"/>
      <c r="CCA30" s="126"/>
      <c r="CCB30" s="126"/>
      <c r="CCC30" s="126"/>
      <c r="CCD30" s="126"/>
      <c r="CCE30" s="126"/>
      <c r="CCF30" s="126"/>
      <c r="CCG30" s="126"/>
      <c r="CCH30" s="126"/>
      <c r="CCI30" s="126"/>
      <c r="CCJ30" s="126"/>
      <c r="CCK30" s="126"/>
      <c r="CCL30" s="126"/>
      <c r="CCM30" s="126"/>
      <c r="CCN30" s="126"/>
      <c r="CCO30" s="126"/>
      <c r="CCP30" s="126"/>
      <c r="CCQ30" s="126"/>
      <c r="CCR30" s="126"/>
      <c r="CCS30" s="126"/>
      <c r="CCT30" s="126"/>
      <c r="CCU30" s="126"/>
      <c r="CCV30" s="126"/>
      <c r="CCW30" s="126"/>
      <c r="CCX30" s="126"/>
      <c r="CCY30" s="126"/>
      <c r="CCZ30" s="126"/>
      <c r="CDA30" s="126"/>
      <c r="CDB30" s="126"/>
      <c r="CDC30" s="126"/>
      <c r="CDD30" s="126"/>
      <c r="CDE30" s="126"/>
      <c r="CDF30" s="126"/>
      <c r="CDG30" s="126"/>
      <c r="CDH30" s="126"/>
      <c r="CDI30" s="126"/>
      <c r="CDJ30" s="126"/>
      <c r="CDK30" s="126"/>
      <c r="CDL30" s="126"/>
      <c r="CDM30" s="126"/>
      <c r="CDN30" s="126"/>
      <c r="CDO30" s="126"/>
      <c r="CDP30" s="126"/>
      <c r="CDQ30" s="126"/>
      <c r="CDR30" s="126"/>
      <c r="CDS30" s="126"/>
      <c r="CDT30" s="126"/>
      <c r="CDU30" s="126"/>
      <c r="CDV30" s="126"/>
      <c r="CDW30" s="126"/>
      <c r="CDX30" s="126"/>
      <c r="CDY30" s="126"/>
      <c r="CDZ30" s="126"/>
      <c r="CEA30" s="126"/>
      <c r="CEB30" s="126"/>
      <c r="CEC30" s="126"/>
      <c r="CED30" s="126"/>
      <c r="CEE30" s="126"/>
      <c r="CEF30" s="126"/>
      <c r="CEG30" s="126"/>
      <c r="CEH30" s="126"/>
      <c r="CEI30" s="126"/>
      <c r="CEJ30" s="126"/>
      <c r="CEK30" s="126"/>
      <c r="CEL30" s="126"/>
      <c r="CEM30" s="126"/>
      <c r="CEN30" s="126"/>
      <c r="CEO30" s="126"/>
      <c r="CEP30" s="126"/>
      <c r="CEQ30" s="126"/>
      <c r="CER30" s="126"/>
      <c r="CES30" s="126"/>
      <c r="CET30" s="126"/>
      <c r="CEU30" s="126"/>
      <c r="CEV30" s="126"/>
      <c r="CEW30" s="126"/>
      <c r="CEX30" s="126"/>
      <c r="CEY30" s="126"/>
      <c r="CEZ30" s="126"/>
      <c r="CFA30" s="126"/>
      <c r="CFB30" s="126"/>
      <c r="CFC30" s="126"/>
      <c r="CFD30" s="126"/>
      <c r="CFE30" s="126"/>
      <c r="CFF30" s="126"/>
      <c r="CFG30" s="126"/>
      <c r="CFH30" s="126"/>
      <c r="CFI30" s="126"/>
      <c r="CFJ30" s="126"/>
      <c r="CFK30" s="126"/>
      <c r="CFL30" s="126"/>
      <c r="CFM30" s="126"/>
      <c r="CFN30" s="126"/>
      <c r="CFO30" s="126"/>
      <c r="CFP30" s="126"/>
      <c r="CFQ30" s="126"/>
      <c r="CFR30" s="126"/>
      <c r="CFS30" s="126"/>
      <c r="CFT30" s="126"/>
      <c r="CFU30" s="126"/>
      <c r="CFV30" s="126"/>
      <c r="CFW30" s="126"/>
      <c r="CFX30" s="126"/>
      <c r="CFY30" s="126"/>
      <c r="CFZ30" s="126"/>
      <c r="CGA30" s="126"/>
      <c r="CGB30" s="126"/>
      <c r="CGC30" s="126"/>
      <c r="CGD30" s="126"/>
      <c r="CGE30" s="126"/>
      <c r="CGF30" s="126"/>
      <c r="CGG30" s="126"/>
      <c r="CGH30" s="126"/>
      <c r="CGI30" s="126"/>
      <c r="CGJ30" s="126"/>
      <c r="CGK30" s="126"/>
      <c r="CGL30" s="126"/>
      <c r="CGM30" s="126"/>
      <c r="CGN30" s="126"/>
      <c r="CGO30" s="126"/>
      <c r="CGP30" s="126"/>
      <c r="CGQ30" s="126"/>
      <c r="CGR30" s="126"/>
      <c r="CGS30" s="126"/>
      <c r="CGT30" s="126"/>
      <c r="CGU30" s="126"/>
      <c r="CGV30" s="126"/>
      <c r="CGW30" s="126"/>
      <c r="CGX30" s="126"/>
      <c r="CGY30" s="126"/>
      <c r="CGZ30" s="126"/>
      <c r="CHA30" s="126"/>
      <c r="CHB30" s="126"/>
      <c r="CHC30" s="126"/>
      <c r="CHD30" s="126"/>
      <c r="CHE30" s="126"/>
      <c r="CHF30" s="126"/>
      <c r="CHG30" s="126"/>
      <c r="CHH30" s="126"/>
      <c r="CHI30" s="126"/>
      <c r="CHJ30" s="126"/>
      <c r="CHK30" s="126"/>
      <c r="CHL30" s="126"/>
      <c r="CHM30" s="126"/>
      <c r="CHN30" s="126"/>
      <c r="CHO30" s="126"/>
      <c r="CHP30" s="126"/>
      <c r="CHQ30" s="126"/>
      <c r="CHR30" s="126"/>
      <c r="CHS30" s="126"/>
      <c r="CHT30" s="126"/>
      <c r="CHU30" s="126"/>
      <c r="CHV30" s="126"/>
      <c r="CHW30" s="126"/>
      <c r="CHX30" s="126"/>
      <c r="CHY30" s="126"/>
      <c r="CHZ30" s="126"/>
      <c r="CIA30" s="126"/>
      <c r="CIB30" s="126"/>
      <c r="CIC30" s="126"/>
      <c r="CID30" s="126"/>
      <c r="CIE30" s="126"/>
      <c r="CIF30" s="126"/>
      <c r="CIG30" s="126"/>
      <c r="CIH30" s="126"/>
      <c r="CII30" s="126"/>
      <c r="CIJ30" s="126"/>
      <c r="CIK30" s="126"/>
      <c r="CIL30" s="126"/>
      <c r="CIM30" s="126"/>
      <c r="CIN30" s="126"/>
      <c r="CIO30" s="126"/>
      <c r="CIP30" s="126"/>
      <c r="CIQ30" s="126"/>
      <c r="CIR30" s="126"/>
      <c r="CIS30" s="126"/>
      <c r="CIT30" s="126"/>
      <c r="CIU30" s="126"/>
      <c r="CIV30" s="126"/>
      <c r="CIW30" s="126"/>
      <c r="CIX30" s="126"/>
      <c r="CIY30" s="126"/>
      <c r="CIZ30" s="126"/>
      <c r="CJA30" s="126"/>
      <c r="CJB30" s="126"/>
      <c r="CJC30" s="126"/>
      <c r="CJD30" s="126"/>
      <c r="CJE30" s="126"/>
      <c r="CJF30" s="126"/>
      <c r="CJG30" s="126"/>
      <c r="CJH30" s="126"/>
      <c r="CJI30" s="126"/>
      <c r="CJJ30" s="126"/>
      <c r="CJK30" s="126"/>
      <c r="CJL30" s="126"/>
      <c r="CJM30" s="126"/>
      <c r="CJN30" s="126"/>
      <c r="CJO30" s="126"/>
      <c r="CJP30" s="126"/>
      <c r="CJQ30" s="126"/>
      <c r="CJR30" s="126"/>
      <c r="CJS30" s="126"/>
      <c r="CJT30" s="126"/>
      <c r="CJU30" s="126"/>
      <c r="CJV30" s="126"/>
      <c r="CJW30" s="126"/>
      <c r="CJX30" s="126"/>
      <c r="CJY30" s="126"/>
      <c r="CJZ30" s="126"/>
      <c r="CKA30" s="126"/>
      <c r="CKB30" s="126"/>
      <c r="CKC30" s="126"/>
      <c r="CKD30" s="126"/>
      <c r="CKE30" s="126"/>
      <c r="CKF30" s="126"/>
      <c r="CKG30" s="126"/>
      <c r="CKH30" s="126"/>
      <c r="CKI30" s="126"/>
      <c r="CKJ30" s="126"/>
      <c r="CKK30" s="126"/>
      <c r="CKL30" s="126"/>
      <c r="CKM30" s="126"/>
      <c r="CKN30" s="126"/>
      <c r="CKO30" s="126"/>
      <c r="CKP30" s="126"/>
      <c r="CKQ30" s="126"/>
      <c r="CKR30" s="126"/>
      <c r="CKS30" s="126"/>
      <c r="CKT30" s="126"/>
      <c r="CKU30" s="126"/>
      <c r="CKV30" s="126"/>
      <c r="CKW30" s="126"/>
      <c r="CKX30" s="126"/>
      <c r="CKY30" s="126"/>
      <c r="CKZ30" s="126"/>
      <c r="CLA30" s="126"/>
      <c r="CLB30" s="126"/>
      <c r="CLC30" s="126"/>
      <c r="CLD30" s="126"/>
      <c r="CLE30" s="126"/>
      <c r="CLF30" s="126"/>
      <c r="CLG30" s="126"/>
      <c r="CLH30" s="126"/>
      <c r="CLI30" s="126"/>
      <c r="CLJ30" s="126"/>
      <c r="CLK30" s="126"/>
      <c r="CLL30" s="126"/>
      <c r="CLM30" s="126"/>
      <c r="CLN30" s="126"/>
      <c r="CLO30" s="126"/>
      <c r="CLP30" s="126"/>
      <c r="CLQ30" s="126"/>
      <c r="CLR30" s="126"/>
      <c r="CLS30" s="126"/>
      <c r="CLT30" s="126"/>
      <c r="CLU30" s="126"/>
      <c r="CLV30" s="126"/>
      <c r="CLW30" s="126"/>
      <c r="CLX30" s="126"/>
      <c r="CLY30" s="126"/>
      <c r="CLZ30" s="126"/>
      <c r="CMA30" s="126"/>
      <c r="CMB30" s="126"/>
      <c r="CMC30" s="126"/>
      <c r="CMD30" s="126"/>
      <c r="CME30" s="126"/>
      <c r="CMF30" s="126"/>
      <c r="CMG30" s="126"/>
      <c r="CMH30" s="126"/>
      <c r="CMI30" s="126"/>
      <c r="CMJ30" s="126"/>
      <c r="CMK30" s="126"/>
      <c r="CML30" s="126"/>
      <c r="CMM30" s="126"/>
      <c r="CMN30" s="126"/>
      <c r="CMO30" s="126"/>
      <c r="CMP30" s="126"/>
      <c r="CMQ30" s="126"/>
      <c r="CMR30" s="126"/>
      <c r="CMS30" s="126"/>
      <c r="CMT30" s="126"/>
      <c r="CMU30" s="126"/>
      <c r="CMV30" s="126"/>
      <c r="CMW30" s="126"/>
      <c r="CMX30" s="126"/>
      <c r="CMY30" s="126"/>
      <c r="CMZ30" s="126"/>
      <c r="CNA30" s="126"/>
      <c r="CNB30" s="126"/>
      <c r="CNC30" s="126"/>
      <c r="CND30" s="126"/>
      <c r="CNE30" s="126"/>
      <c r="CNF30" s="126"/>
      <c r="CNG30" s="126"/>
      <c r="CNH30" s="126"/>
      <c r="CNI30" s="126"/>
      <c r="CNJ30" s="126"/>
      <c r="CNK30" s="126"/>
      <c r="CNL30" s="126"/>
      <c r="CNM30" s="126"/>
      <c r="CNN30" s="126"/>
      <c r="CNO30" s="126"/>
      <c r="CNP30" s="126"/>
      <c r="CNQ30" s="126"/>
      <c r="CNR30" s="126"/>
      <c r="CNS30" s="126"/>
      <c r="CNT30" s="126"/>
      <c r="CNU30" s="126"/>
      <c r="CNV30" s="126"/>
      <c r="CNW30" s="126"/>
      <c r="CNX30" s="126"/>
      <c r="CNY30" s="126"/>
      <c r="CNZ30" s="126"/>
      <c r="COA30" s="126"/>
      <c r="COB30" s="126"/>
      <c r="COC30" s="126"/>
      <c r="COD30" s="126"/>
      <c r="COE30" s="126"/>
      <c r="COF30" s="126"/>
      <c r="COG30" s="126"/>
      <c r="COH30" s="126"/>
      <c r="COI30" s="126"/>
      <c r="COJ30" s="126"/>
      <c r="COK30" s="126"/>
      <c r="COL30" s="126"/>
      <c r="COM30" s="126"/>
      <c r="CON30" s="126"/>
      <c r="COO30" s="126"/>
      <c r="COP30" s="126"/>
      <c r="COQ30" s="126"/>
      <c r="COR30" s="126"/>
      <c r="COS30" s="126"/>
      <c r="COT30" s="126"/>
      <c r="COU30" s="126"/>
      <c r="COV30" s="126"/>
      <c r="COW30" s="126"/>
      <c r="COX30" s="126"/>
      <c r="COY30" s="126"/>
      <c r="COZ30" s="126"/>
      <c r="CPA30" s="126"/>
      <c r="CPB30" s="126"/>
      <c r="CPC30" s="126"/>
      <c r="CPD30" s="126"/>
      <c r="CPE30" s="126"/>
      <c r="CPF30" s="126"/>
      <c r="CPG30" s="126"/>
      <c r="CPH30" s="126"/>
      <c r="CPI30" s="126"/>
      <c r="CPJ30" s="126"/>
      <c r="CPK30" s="126"/>
      <c r="CPL30" s="126"/>
      <c r="CPM30" s="126"/>
      <c r="CPN30" s="126"/>
      <c r="CPO30" s="126"/>
      <c r="CPP30" s="126"/>
      <c r="CPQ30" s="126"/>
      <c r="CPR30" s="126"/>
      <c r="CPS30" s="126"/>
      <c r="CPT30" s="126"/>
      <c r="CPU30" s="126"/>
      <c r="CPV30" s="126"/>
      <c r="CPW30" s="126"/>
      <c r="CPX30" s="126"/>
      <c r="CPY30" s="126"/>
      <c r="CPZ30" s="126"/>
      <c r="CQA30" s="126"/>
      <c r="CQB30" s="126"/>
      <c r="CQC30" s="126"/>
      <c r="CQD30" s="126"/>
      <c r="CQE30" s="126"/>
      <c r="CQF30" s="126"/>
      <c r="CQG30" s="126"/>
      <c r="CQH30" s="126"/>
      <c r="CQI30" s="126"/>
      <c r="CQJ30" s="126"/>
      <c r="CQK30" s="126"/>
      <c r="CQL30" s="126"/>
      <c r="CQM30" s="126"/>
      <c r="CQN30" s="126"/>
      <c r="CQO30" s="126"/>
      <c r="CQP30" s="126"/>
      <c r="CQQ30" s="126"/>
      <c r="CQR30" s="126"/>
      <c r="CQS30" s="126"/>
      <c r="CQT30" s="126"/>
      <c r="CQU30" s="126"/>
      <c r="CQV30" s="126"/>
      <c r="CQW30" s="126"/>
      <c r="CQX30" s="126"/>
      <c r="CQY30" s="126"/>
      <c r="CQZ30" s="126"/>
      <c r="CRA30" s="126"/>
      <c r="CRB30" s="126"/>
      <c r="CRC30" s="126"/>
      <c r="CRD30" s="126"/>
      <c r="CRE30" s="126"/>
      <c r="CRF30" s="126"/>
      <c r="CRG30" s="126"/>
      <c r="CRH30" s="126"/>
      <c r="CRI30" s="126"/>
      <c r="CRJ30" s="126"/>
      <c r="CRK30" s="126"/>
      <c r="CRL30" s="126"/>
      <c r="CRM30" s="126"/>
      <c r="CRN30" s="126"/>
      <c r="CRO30" s="126"/>
      <c r="CRP30" s="126"/>
      <c r="CRQ30" s="126"/>
      <c r="CRR30" s="126"/>
      <c r="CRS30" s="126"/>
      <c r="CRT30" s="126"/>
      <c r="CRU30" s="126"/>
      <c r="CRV30" s="126"/>
      <c r="CRW30" s="126"/>
      <c r="CRX30" s="126"/>
      <c r="CRY30" s="126"/>
      <c r="CRZ30" s="126"/>
      <c r="CSA30" s="126"/>
      <c r="CSB30" s="126"/>
      <c r="CSC30" s="126"/>
      <c r="CSD30" s="126"/>
      <c r="CSE30" s="126"/>
      <c r="CSF30" s="126"/>
      <c r="CSG30" s="126"/>
      <c r="CSH30" s="126"/>
      <c r="CSI30" s="126"/>
      <c r="CSJ30" s="126"/>
      <c r="CSK30" s="126"/>
      <c r="CSL30" s="126"/>
      <c r="CSM30" s="126"/>
      <c r="CSN30" s="126"/>
      <c r="CSO30" s="126"/>
      <c r="CSP30" s="126"/>
      <c r="CSQ30" s="126"/>
      <c r="CSR30" s="126"/>
      <c r="CSS30" s="126"/>
      <c r="CST30" s="126"/>
      <c r="CSU30" s="126"/>
      <c r="CSV30" s="126"/>
      <c r="CSW30" s="126"/>
      <c r="CSX30" s="126"/>
      <c r="CSY30" s="126"/>
      <c r="CSZ30" s="126"/>
      <c r="CTA30" s="126"/>
      <c r="CTB30" s="126"/>
      <c r="CTC30" s="126"/>
      <c r="CTD30" s="126"/>
      <c r="CTE30" s="126"/>
      <c r="CTF30" s="126"/>
      <c r="CTG30" s="126"/>
      <c r="CTH30" s="126"/>
      <c r="CTI30" s="126"/>
      <c r="CTJ30" s="126"/>
      <c r="CTK30" s="126"/>
      <c r="CTL30" s="126"/>
      <c r="CTM30" s="126"/>
      <c r="CTN30" s="126"/>
      <c r="CTO30" s="126"/>
      <c r="CTP30" s="126"/>
      <c r="CTQ30" s="126"/>
      <c r="CTR30" s="126"/>
      <c r="CTS30" s="126"/>
      <c r="CTT30" s="126"/>
      <c r="CTU30" s="126"/>
      <c r="CTV30" s="126"/>
      <c r="CTW30" s="126"/>
      <c r="CTX30" s="126"/>
      <c r="CTY30" s="126"/>
      <c r="CTZ30" s="126"/>
      <c r="CUA30" s="126"/>
      <c r="CUB30" s="126"/>
      <c r="CUC30" s="126"/>
      <c r="CUD30" s="126"/>
      <c r="CUE30" s="126"/>
      <c r="CUF30" s="126"/>
      <c r="CUG30" s="126"/>
      <c r="CUH30" s="126"/>
      <c r="CUI30" s="126"/>
      <c r="CUJ30" s="126"/>
      <c r="CUK30" s="126"/>
      <c r="CUL30" s="126"/>
      <c r="CUM30" s="126"/>
      <c r="CUN30" s="126"/>
      <c r="CUO30" s="126"/>
      <c r="CUP30" s="126"/>
      <c r="CUQ30" s="126"/>
      <c r="CUR30" s="126"/>
      <c r="CUS30" s="126"/>
      <c r="CUT30" s="126"/>
      <c r="CUU30" s="126"/>
      <c r="CUV30" s="126"/>
      <c r="CUW30" s="126"/>
      <c r="CUX30" s="126"/>
      <c r="CUY30" s="126"/>
      <c r="CUZ30" s="126"/>
      <c r="CVA30" s="126"/>
      <c r="CVB30" s="126"/>
      <c r="CVC30" s="126"/>
      <c r="CVD30" s="126"/>
      <c r="CVE30" s="126"/>
      <c r="CVF30" s="126"/>
      <c r="CVG30" s="126"/>
      <c r="CVH30" s="126"/>
      <c r="CVI30" s="126"/>
      <c r="CVJ30" s="126"/>
      <c r="CVK30" s="126"/>
      <c r="CVL30" s="126"/>
      <c r="CVM30" s="126"/>
      <c r="CVN30" s="126"/>
      <c r="CVO30" s="126"/>
      <c r="CVP30" s="126"/>
      <c r="CVQ30" s="126"/>
      <c r="CVR30" s="126"/>
      <c r="CVS30" s="126"/>
      <c r="CVT30" s="126"/>
      <c r="CVU30" s="126"/>
      <c r="CVV30" s="126"/>
      <c r="CVW30" s="126"/>
      <c r="CVX30" s="126"/>
      <c r="CVY30" s="126"/>
      <c r="CVZ30" s="126"/>
      <c r="CWA30" s="126"/>
      <c r="CWB30" s="126"/>
      <c r="CWC30" s="126"/>
      <c r="CWD30" s="126"/>
      <c r="CWE30" s="126"/>
      <c r="CWF30" s="126"/>
      <c r="CWG30" s="126"/>
      <c r="CWH30" s="126"/>
      <c r="CWI30" s="126"/>
      <c r="CWJ30" s="126"/>
      <c r="CWK30" s="126"/>
      <c r="CWL30" s="126"/>
      <c r="CWM30" s="126"/>
      <c r="CWN30" s="126"/>
      <c r="CWO30" s="126"/>
      <c r="CWP30" s="126"/>
      <c r="CWQ30" s="126"/>
      <c r="CWR30" s="126"/>
      <c r="CWS30" s="126"/>
      <c r="CWT30" s="126"/>
      <c r="CWU30" s="126"/>
      <c r="CWV30" s="126"/>
      <c r="CWW30" s="126"/>
      <c r="CWX30" s="126"/>
      <c r="CWY30" s="126"/>
      <c r="CWZ30" s="126"/>
      <c r="CXA30" s="126"/>
      <c r="CXB30" s="126"/>
      <c r="CXC30" s="126"/>
      <c r="CXD30" s="126"/>
      <c r="CXE30" s="126"/>
      <c r="CXF30" s="126"/>
      <c r="CXG30" s="126"/>
      <c r="CXH30" s="126"/>
      <c r="CXI30" s="126"/>
      <c r="CXJ30" s="126"/>
      <c r="CXK30" s="126"/>
      <c r="CXL30" s="126"/>
      <c r="CXM30" s="126"/>
      <c r="CXN30" s="126"/>
      <c r="CXO30" s="126"/>
      <c r="CXP30" s="126"/>
      <c r="CXQ30" s="126"/>
      <c r="CXR30" s="126"/>
      <c r="CXS30" s="126"/>
      <c r="CXT30" s="126"/>
      <c r="CXU30" s="126"/>
      <c r="CXV30" s="126"/>
      <c r="CXW30" s="126"/>
      <c r="CXX30" s="126"/>
      <c r="CXY30" s="126"/>
      <c r="CXZ30" s="126"/>
      <c r="CYA30" s="126"/>
      <c r="CYB30" s="126"/>
      <c r="CYC30" s="126"/>
      <c r="CYD30" s="126"/>
      <c r="CYE30" s="126"/>
      <c r="CYF30" s="126"/>
      <c r="CYG30" s="126"/>
      <c r="CYH30" s="126"/>
      <c r="CYI30" s="126"/>
      <c r="CYJ30" s="126"/>
      <c r="CYK30" s="126"/>
      <c r="CYL30" s="126"/>
      <c r="CYM30" s="126"/>
      <c r="CYN30" s="126"/>
      <c r="CYO30" s="126"/>
      <c r="CYP30" s="126"/>
      <c r="CYQ30" s="126"/>
      <c r="CYR30" s="126"/>
      <c r="CYS30" s="126"/>
      <c r="CYT30" s="126"/>
      <c r="CYU30" s="126"/>
      <c r="CYV30" s="126"/>
      <c r="CYW30" s="126"/>
      <c r="CYX30" s="126"/>
      <c r="CYY30" s="126"/>
      <c r="CYZ30" s="126"/>
      <c r="CZA30" s="126"/>
      <c r="CZB30" s="126"/>
      <c r="CZC30" s="126"/>
      <c r="CZD30" s="126"/>
      <c r="CZE30" s="126"/>
      <c r="CZF30" s="126"/>
      <c r="CZG30" s="126"/>
      <c r="CZH30" s="126"/>
      <c r="CZI30" s="126"/>
      <c r="CZJ30" s="126"/>
      <c r="CZK30" s="126"/>
      <c r="CZL30" s="126"/>
      <c r="CZM30" s="126"/>
      <c r="CZN30" s="126"/>
      <c r="CZO30" s="126"/>
      <c r="CZP30" s="126"/>
      <c r="CZQ30" s="126"/>
      <c r="CZR30" s="126"/>
      <c r="CZS30" s="126"/>
      <c r="CZT30" s="126"/>
      <c r="CZU30" s="126"/>
      <c r="CZV30" s="126"/>
      <c r="CZW30" s="126"/>
      <c r="CZX30" s="126"/>
      <c r="CZY30" s="126"/>
      <c r="CZZ30" s="126"/>
      <c r="DAA30" s="126"/>
      <c r="DAB30" s="126"/>
      <c r="DAC30" s="126"/>
      <c r="DAD30" s="126"/>
      <c r="DAE30" s="126"/>
      <c r="DAF30" s="126"/>
      <c r="DAG30" s="126"/>
      <c r="DAH30" s="126"/>
      <c r="DAI30" s="126"/>
      <c r="DAJ30" s="126"/>
      <c r="DAK30" s="126"/>
      <c r="DAL30" s="126"/>
      <c r="DAM30" s="126"/>
      <c r="DAN30" s="126"/>
      <c r="DAO30" s="126"/>
      <c r="DAP30" s="126"/>
      <c r="DAQ30" s="126"/>
      <c r="DAR30" s="126"/>
      <c r="DAS30" s="126"/>
      <c r="DAT30" s="126"/>
      <c r="DAU30" s="126"/>
      <c r="DAV30" s="126"/>
      <c r="DAW30" s="126"/>
      <c r="DAX30" s="126"/>
      <c r="DAY30" s="126"/>
      <c r="DAZ30" s="126"/>
      <c r="DBA30" s="126"/>
      <c r="DBB30" s="126"/>
      <c r="DBC30" s="126"/>
      <c r="DBD30" s="126"/>
      <c r="DBE30" s="126"/>
      <c r="DBF30" s="126"/>
      <c r="DBG30" s="126"/>
      <c r="DBH30" s="126"/>
      <c r="DBI30" s="126"/>
      <c r="DBJ30" s="126"/>
      <c r="DBK30" s="126"/>
      <c r="DBL30" s="126"/>
      <c r="DBM30" s="126"/>
      <c r="DBN30" s="126"/>
      <c r="DBO30" s="126"/>
      <c r="DBP30" s="126"/>
      <c r="DBQ30" s="126"/>
      <c r="DBR30" s="126"/>
      <c r="DBS30" s="126"/>
      <c r="DBT30" s="126"/>
      <c r="DBU30" s="126"/>
      <c r="DBV30" s="126"/>
      <c r="DBW30" s="126"/>
      <c r="DBX30" s="126"/>
      <c r="DBY30" s="126"/>
      <c r="DBZ30" s="126"/>
      <c r="DCA30" s="126"/>
      <c r="DCB30" s="126"/>
      <c r="DCC30" s="126"/>
      <c r="DCD30" s="126"/>
      <c r="DCE30" s="126"/>
      <c r="DCF30" s="126"/>
      <c r="DCG30" s="126"/>
      <c r="DCH30" s="126"/>
      <c r="DCI30" s="126"/>
      <c r="DCJ30" s="126"/>
      <c r="DCK30" s="126"/>
      <c r="DCL30" s="126"/>
      <c r="DCM30" s="126"/>
      <c r="DCN30" s="126"/>
      <c r="DCO30" s="126"/>
      <c r="DCP30" s="126"/>
      <c r="DCQ30" s="126"/>
      <c r="DCR30" s="126"/>
      <c r="DCS30" s="126"/>
      <c r="DCT30" s="126"/>
      <c r="DCU30" s="126"/>
      <c r="DCV30" s="126"/>
      <c r="DCW30" s="126"/>
      <c r="DCX30" s="126"/>
      <c r="DCY30" s="126"/>
      <c r="DCZ30" s="126"/>
      <c r="DDA30" s="126"/>
      <c r="DDB30" s="126"/>
      <c r="DDC30" s="126"/>
      <c r="DDD30" s="126"/>
      <c r="DDE30" s="126"/>
      <c r="DDF30" s="126"/>
      <c r="DDG30" s="126"/>
      <c r="DDH30" s="126"/>
      <c r="DDI30" s="126"/>
      <c r="DDJ30" s="126"/>
      <c r="DDK30" s="126"/>
      <c r="DDL30" s="126"/>
      <c r="DDM30" s="126"/>
      <c r="DDN30" s="126"/>
      <c r="DDO30" s="126"/>
      <c r="DDP30" s="126"/>
      <c r="DDQ30" s="126"/>
      <c r="DDR30" s="126"/>
      <c r="DDS30" s="126"/>
      <c r="DDT30" s="126"/>
      <c r="DDU30" s="126"/>
      <c r="DDV30" s="126"/>
      <c r="DDW30" s="126"/>
      <c r="DDX30" s="126"/>
      <c r="DDY30" s="126"/>
      <c r="DDZ30" s="126"/>
      <c r="DEA30" s="126"/>
      <c r="DEB30" s="126"/>
      <c r="DEC30" s="126"/>
      <c r="DED30" s="126"/>
      <c r="DEE30" s="126"/>
      <c r="DEF30" s="126"/>
      <c r="DEG30" s="126"/>
      <c r="DEH30" s="126"/>
      <c r="DEI30" s="126"/>
      <c r="DEJ30" s="126"/>
      <c r="DEK30" s="126"/>
      <c r="DEL30" s="126"/>
      <c r="DEM30" s="126"/>
      <c r="DEN30" s="126"/>
      <c r="DEO30" s="126"/>
      <c r="DEP30" s="126"/>
      <c r="DEQ30" s="126"/>
      <c r="DER30" s="126"/>
      <c r="DES30" s="126"/>
      <c r="DET30" s="126"/>
      <c r="DEU30" s="126"/>
      <c r="DEV30" s="126"/>
      <c r="DEW30" s="126"/>
      <c r="DEX30" s="126"/>
      <c r="DEY30" s="126"/>
      <c r="DEZ30" s="126"/>
      <c r="DFA30" s="126"/>
      <c r="DFB30" s="126"/>
      <c r="DFC30" s="126"/>
      <c r="DFD30" s="126"/>
      <c r="DFE30" s="126"/>
      <c r="DFF30" s="126"/>
      <c r="DFG30" s="126"/>
      <c r="DFH30" s="126"/>
      <c r="DFI30" s="126"/>
      <c r="DFJ30" s="126"/>
      <c r="DFK30" s="126"/>
      <c r="DFL30" s="126"/>
      <c r="DFM30" s="126"/>
      <c r="DFN30" s="126"/>
      <c r="DFO30" s="126"/>
      <c r="DFP30" s="126"/>
      <c r="DFQ30" s="126"/>
      <c r="DFR30" s="126"/>
      <c r="DFS30" s="126"/>
      <c r="DFT30" s="126"/>
      <c r="DFU30" s="126"/>
      <c r="DFV30" s="126"/>
      <c r="DFW30" s="126"/>
      <c r="DFX30" s="126"/>
      <c r="DFY30" s="126"/>
      <c r="DFZ30" s="126"/>
      <c r="DGA30" s="126"/>
      <c r="DGB30" s="126"/>
      <c r="DGC30" s="126"/>
      <c r="DGD30" s="126"/>
      <c r="DGE30" s="126"/>
      <c r="DGF30" s="126"/>
      <c r="DGG30" s="126"/>
      <c r="DGH30" s="126"/>
      <c r="DGI30" s="126"/>
      <c r="DGJ30" s="126"/>
      <c r="DGK30" s="126"/>
      <c r="DGL30" s="126"/>
      <c r="DGM30" s="126"/>
      <c r="DGN30" s="126"/>
      <c r="DGO30" s="126"/>
      <c r="DGP30" s="126"/>
      <c r="DGQ30" s="126"/>
      <c r="DGR30" s="126"/>
      <c r="DGS30" s="126"/>
      <c r="DGT30" s="126"/>
      <c r="DGU30" s="126"/>
      <c r="DGV30" s="126"/>
      <c r="DGW30" s="126"/>
      <c r="DGX30" s="126"/>
      <c r="DGY30" s="126"/>
      <c r="DGZ30" s="126"/>
      <c r="DHA30" s="126"/>
      <c r="DHB30" s="126"/>
      <c r="DHC30" s="126"/>
      <c r="DHD30" s="126"/>
      <c r="DHE30" s="126"/>
      <c r="DHF30" s="126"/>
      <c r="DHG30" s="126"/>
      <c r="DHH30" s="126"/>
      <c r="DHI30" s="126"/>
      <c r="DHJ30" s="126"/>
      <c r="DHK30" s="126"/>
      <c r="DHL30" s="126"/>
      <c r="DHM30" s="126"/>
      <c r="DHN30" s="126"/>
      <c r="DHO30" s="126"/>
      <c r="DHP30" s="126"/>
      <c r="DHQ30" s="126"/>
      <c r="DHR30" s="126"/>
      <c r="DHS30" s="126"/>
      <c r="DHT30" s="126"/>
      <c r="DHU30" s="126"/>
      <c r="DHV30" s="126"/>
      <c r="DHW30" s="126"/>
      <c r="DHX30" s="126"/>
      <c r="DHY30" s="126"/>
      <c r="DHZ30" s="126"/>
      <c r="DIA30" s="126"/>
      <c r="DIB30" s="126"/>
      <c r="DIC30" s="126"/>
      <c r="DID30" s="126"/>
      <c r="DIE30" s="126"/>
      <c r="DIF30" s="126"/>
      <c r="DIG30" s="126"/>
      <c r="DIH30" s="126"/>
      <c r="DII30" s="126"/>
      <c r="DIJ30" s="126"/>
      <c r="DIK30" s="126"/>
      <c r="DIL30" s="126"/>
      <c r="DIM30" s="126"/>
      <c r="DIN30" s="126"/>
      <c r="DIO30" s="126"/>
      <c r="DIP30" s="126"/>
      <c r="DIQ30" s="126"/>
      <c r="DIR30" s="126"/>
      <c r="DIS30" s="126"/>
      <c r="DIT30" s="126"/>
      <c r="DIU30" s="126"/>
      <c r="DIV30" s="126"/>
      <c r="DIW30" s="126"/>
      <c r="DIX30" s="126"/>
      <c r="DIY30" s="126"/>
      <c r="DIZ30" s="126"/>
      <c r="DJA30" s="126"/>
      <c r="DJB30" s="126"/>
      <c r="DJC30" s="126"/>
      <c r="DJD30" s="126"/>
      <c r="DJE30" s="126"/>
      <c r="DJF30" s="126"/>
      <c r="DJG30" s="126"/>
      <c r="DJH30" s="126"/>
      <c r="DJI30" s="126"/>
      <c r="DJJ30" s="126"/>
      <c r="DJK30" s="126"/>
      <c r="DJL30" s="126"/>
      <c r="DJM30" s="126"/>
      <c r="DJN30" s="126"/>
      <c r="DJO30" s="126"/>
      <c r="DJP30" s="126"/>
      <c r="DJQ30" s="126"/>
      <c r="DJR30" s="126"/>
      <c r="DJS30" s="126"/>
      <c r="DJT30" s="126"/>
      <c r="DJU30" s="126"/>
      <c r="DJV30" s="126"/>
      <c r="DJW30" s="126"/>
      <c r="DJX30" s="126"/>
      <c r="DJY30" s="126"/>
      <c r="DJZ30" s="126"/>
      <c r="DKA30" s="126"/>
      <c r="DKB30" s="126"/>
      <c r="DKC30" s="126"/>
      <c r="DKD30" s="126"/>
      <c r="DKE30" s="126"/>
      <c r="DKF30" s="126"/>
      <c r="DKG30" s="126"/>
      <c r="DKH30" s="126"/>
      <c r="DKI30" s="126"/>
      <c r="DKJ30" s="126"/>
      <c r="DKK30" s="126"/>
      <c r="DKL30" s="126"/>
      <c r="DKM30" s="126"/>
      <c r="DKN30" s="126"/>
      <c r="DKO30" s="126"/>
      <c r="DKP30" s="126"/>
      <c r="DKQ30" s="126"/>
      <c r="DKR30" s="126"/>
      <c r="DKS30" s="126"/>
      <c r="DKT30" s="126"/>
      <c r="DKU30" s="126"/>
      <c r="DKV30" s="126"/>
      <c r="DKW30" s="126"/>
      <c r="DKX30" s="126"/>
      <c r="DKY30" s="126"/>
      <c r="DKZ30" s="126"/>
      <c r="DLA30" s="126"/>
      <c r="DLB30" s="126"/>
      <c r="DLC30" s="126"/>
      <c r="DLD30" s="126"/>
      <c r="DLE30" s="126"/>
      <c r="DLF30" s="126"/>
      <c r="DLG30" s="126"/>
      <c r="DLH30" s="126"/>
      <c r="DLI30" s="126"/>
      <c r="DLJ30" s="126"/>
      <c r="DLK30" s="126"/>
      <c r="DLL30" s="126"/>
      <c r="DLM30" s="126"/>
      <c r="DLN30" s="126"/>
      <c r="DLO30" s="126"/>
      <c r="DLP30" s="126"/>
      <c r="DLQ30" s="126"/>
      <c r="DLR30" s="126"/>
      <c r="DLS30" s="126"/>
      <c r="DLT30" s="126"/>
      <c r="DLU30" s="126"/>
      <c r="DLV30" s="126"/>
      <c r="DLW30" s="126"/>
      <c r="DLX30" s="126"/>
      <c r="DLY30" s="126"/>
      <c r="DLZ30" s="126"/>
      <c r="DMA30" s="126"/>
      <c r="DMB30" s="126"/>
      <c r="DMC30" s="126"/>
      <c r="DMD30" s="126"/>
      <c r="DME30" s="126"/>
      <c r="DMF30" s="126"/>
      <c r="DMG30" s="126"/>
      <c r="DMH30" s="126"/>
      <c r="DMI30" s="126"/>
      <c r="DMJ30" s="126"/>
      <c r="DMK30" s="126"/>
      <c r="DML30" s="126"/>
      <c r="DMM30" s="126"/>
      <c r="DMN30" s="126"/>
      <c r="DMO30" s="126"/>
      <c r="DMP30" s="126"/>
      <c r="DMQ30" s="126"/>
      <c r="DMR30" s="126"/>
      <c r="DMS30" s="126"/>
      <c r="DMT30" s="126"/>
      <c r="DMU30" s="126"/>
      <c r="DMV30" s="126"/>
      <c r="DMW30" s="126"/>
      <c r="DMX30" s="126"/>
      <c r="DMY30" s="126"/>
      <c r="DMZ30" s="126"/>
      <c r="DNA30" s="126"/>
      <c r="DNB30" s="126"/>
      <c r="DNC30" s="126"/>
      <c r="DND30" s="126"/>
      <c r="DNE30" s="126"/>
      <c r="DNF30" s="126"/>
      <c r="DNG30" s="126"/>
      <c r="DNH30" s="126"/>
      <c r="DNI30" s="126"/>
      <c r="DNJ30" s="126"/>
      <c r="DNK30" s="126"/>
      <c r="DNL30" s="126"/>
      <c r="DNM30" s="126"/>
      <c r="DNN30" s="126"/>
      <c r="DNO30" s="126"/>
      <c r="DNP30" s="126"/>
      <c r="DNQ30" s="126"/>
      <c r="DNR30" s="126"/>
      <c r="DNS30" s="126"/>
      <c r="DNT30" s="126"/>
      <c r="DNU30" s="126"/>
      <c r="DNV30" s="126"/>
      <c r="DNW30" s="126"/>
      <c r="DNX30" s="126"/>
      <c r="DNY30" s="126"/>
      <c r="DNZ30" s="126"/>
      <c r="DOA30" s="126"/>
      <c r="DOB30" s="126"/>
      <c r="DOC30" s="126"/>
      <c r="DOD30" s="126"/>
      <c r="DOE30" s="126"/>
      <c r="DOF30" s="126"/>
      <c r="DOG30" s="126"/>
      <c r="DOH30" s="126"/>
      <c r="DOI30" s="126"/>
      <c r="DOJ30" s="126"/>
      <c r="DOK30" s="126"/>
      <c r="DOL30" s="126"/>
      <c r="DOM30" s="126"/>
      <c r="DON30" s="126"/>
      <c r="DOO30" s="126"/>
      <c r="DOP30" s="126"/>
      <c r="DOQ30" s="126"/>
      <c r="DOR30" s="126"/>
      <c r="DOS30" s="126"/>
      <c r="DOT30" s="126"/>
      <c r="DOU30" s="126"/>
      <c r="DOV30" s="126"/>
      <c r="DOW30" s="126"/>
      <c r="DOX30" s="126"/>
      <c r="DOY30" s="126"/>
      <c r="DOZ30" s="126"/>
      <c r="DPA30" s="126"/>
      <c r="DPB30" s="126"/>
      <c r="DPC30" s="126"/>
      <c r="DPD30" s="126"/>
      <c r="DPE30" s="126"/>
      <c r="DPF30" s="126"/>
      <c r="DPG30" s="126"/>
      <c r="DPH30" s="126"/>
      <c r="DPI30" s="126"/>
      <c r="DPJ30" s="126"/>
      <c r="DPK30" s="126"/>
      <c r="DPL30" s="126"/>
      <c r="DPM30" s="126"/>
      <c r="DPN30" s="126"/>
      <c r="DPO30" s="126"/>
      <c r="DPP30" s="126"/>
      <c r="DPQ30" s="126"/>
      <c r="DPR30" s="126"/>
      <c r="DPS30" s="126"/>
      <c r="DPT30" s="126"/>
      <c r="DPU30" s="126"/>
      <c r="DPV30" s="126"/>
      <c r="DPW30" s="126"/>
      <c r="DPX30" s="126"/>
      <c r="DPY30" s="126"/>
      <c r="DPZ30" s="126"/>
      <c r="DQA30" s="126"/>
      <c r="DQB30" s="126"/>
      <c r="DQC30" s="126"/>
      <c r="DQD30" s="126"/>
      <c r="DQE30" s="126"/>
      <c r="DQF30" s="126"/>
      <c r="DQG30" s="126"/>
      <c r="DQH30" s="126"/>
      <c r="DQI30" s="126"/>
      <c r="DQJ30" s="126"/>
      <c r="DQK30" s="126"/>
      <c r="DQL30" s="126"/>
      <c r="DQM30" s="126"/>
      <c r="DQN30" s="126"/>
      <c r="DQO30" s="126"/>
      <c r="DQP30" s="126"/>
      <c r="DQQ30" s="126"/>
      <c r="DQR30" s="126"/>
      <c r="DQS30" s="126"/>
      <c r="DQT30" s="126"/>
      <c r="DQU30" s="126"/>
      <c r="DQV30" s="126"/>
      <c r="DQW30" s="126"/>
      <c r="DQX30" s="126"/>
      <c r="DQY30" s="126"/>
      <c r="DQZ30" s="126"/>
      <c r="DRA30" s="126"/>
      <c r="DRB30" s="126"/>
      <c r="DRC30" s="126"/>
      <c r="DRD30" s="126"/>
      <c r="DRE30" s="126"/>
      <c r="DRF30" s="126"/>
      <c r="DRG30" s="126"/>
      <c r="DRH30" s="126"/>
      <c r="DRI30" s="126"/>
      <c r="DRJ30" s="126"/>
      <c r="DRK30" s="126"/>
      <c r="DRL30" s="126"/>
      <c r="DRM30" s="126"/>
      <c r="DRN30" s="126"/>
      <c r="DRO30" s="126"/>
      <c r="DRP30" s="126"/>
      <c r="DRQ30" s="126"/>
      <c r="DRR30" s="126"/>
      <c r="DRS30" s="126"/>
      <c r="DRT30" s="126"/>
      <c r="DRU30" s="126"/>
      <c r="DRV30" s="126"/>
      <c r="DRW30" s="126"/>
      <c r="DRX30" s="126"/>
      <c r="DRY30" s="126"/>
      <c r="DRZ30" s="126"/>
      <c r="DSA30" s="126"/>
      <c r="DSB30" s="126"/>
      <c r="DSC30" s="126"/>
      <c r="DSD30" s="126"/>
      <c r="DSE30" s="126"/>
      <c r="DSF30" s="126"/>
      <c r="DSG30" s="126"/>
      <c r="DSH30" s="126"/>
      <c r="DSI30" s="126"/>
      <c r="DSJ30" s="126"/>
      <c r="DSK30" s="126"/>
      <c r="DSL30" s="126"/>
      <c r="DSM30" s="126"/>
      <c r="DSN30" s="126"/>
      <c r="DSO30" s="126"/>
      <c r="DSP30" s="126"/>
      <c r="DSQ30" s="126"/>
      <c r="DSR30" s="126"/>
      <c r="DSS30" s="126"/>
      <c r="DST30" s="126"/>
      <c r="DSU30" s="126"/>
      <c r="DSV30" s="126"/>
      <c r="DSW30" s="126"/>
      <c r="DSX30" s="126"/>
      <c r="DSY30" s="126"/>
      <c r="DSZ30" s="126"/>
      <c r="DTA30" s="126"/>
      <c r="DTB30" s="126"/>
      <c r="DTC30" s="126"/>
      <c r="DTD30" s="126"/>
      <c r="DTE30" s="126"/>
      <c r="DTF30" s="126"/>
      <c r="DTG30" s="126"/>
      <c r="DTH30" s="126"/>
      <c r="DTI30" s="126"/>
      <c r="DTJ30" s="126"/>
      <c r="DTK30" s="126"/>
      <c r="DTL30" s="126"/>
      <c r="DTM30" s="126"/>
      <c r="DTN30" s="126"/>
      <c r="DTO30" s="126"/>
      <c r="DTP30" s="126"/>
      <c r="DTQ30" s="126"/>
      <c r="DTR30" s="126"/>
      <c r="DTS30" s="126"/>
      <c r="DTT30" s="126"/>
      <c r="DTU30" s="126"/>
      <c r="DTV30" s="126"/>
      <c r="DTW30" s="126"/>
      <c r="DTX30" s="126"/>
      <c r="DTY30" s="126"/>
      <c r="DTZ30" s="126"/>
      <c r="DUA30" s="126"/>
      <c r="DUB30" s="126"/>
      <c r="DUC30" s="126"/>
      <c r="DUD30" s="126"/>
      <c r="DUE30" s="126"/>
      <c r="DUF30" s="126"/>
      <c r="DUG30" s="126"/>
      <c r="DUH30" s="126"/>
      <c r="DUI30" s="126"/>
      <c r="DUJ30" s="126"/>
      <c r="DUK30" s="126"/>
      <c r="DUL30" s="126"/>
      <c r="DUM30" s="126"/>
      <c r="DUN30" s="126"/>
      <c r="DUO30" s="126"/>
      <c r="DUP30" s="126"/>
      <c r="DUQ30" s="126"/>
      <c r="DUR30" s="126"/>
      <c r="DUS30" s="126"/>
      <c r="DUT30" s="126"/>
      <c r="DUU30" s="126"/>
      <c r="DUV30" s="126"/>
      <c r="DUW30" s="126"/>
      <c r="DUX30" s="126"/>
      <c r="DUY30" s="126"/>
      <c r="DUZ30" s="126"/>
      <c r="DVA30" s="126"/>
      <c r="DVB30" s="126"/>
      <c r="DVC30" s="126"/>
      <c r="DVD30" s="126"/>
      <c r="DVE30" s="126"/>
      <c r="DVF30" s="126"/>
      <c r="DVG30" s="126"/>
      <c r="DVH30" s="126"/>
      <c r="DVI30" s="126"/>
      <c r="DVJ30" s="126"/>
      <c r="DVK30" s="126"/>
      <c r="DVL30" s="126"/>
      <c r="DVM30" s="126"/>
      <c r="DVN30" s="126"/>
      <c r="DVO30" s="126"/>
      <c r="DVP30" s="126"/>
      <c r="DVQ30" s="126"/>
      <c r="DVR30" s="126"/>
      <c r="DVS30" s="126"/>
      <c r="DVT30" s="126"/>
      <c r="DVU30" s="126"/>
      <c r="DVV30" s="126"/>
      <c r="DVW30" s="126"/>
      <c r="DVX30" s="126"/>
      <c r="DVY30" s="126"/>
      <c r="DVZ30" s="126"/>
      <c r="DWA30" s="126"/>
      <c r="DWB30" s="126"/>
      <c r="DWC30" s="126"/>
      <c r="DWD30" s="126"/>
      <c r="DWE30" s="126"/>
      <c r="DWF30" s="126"/>
      <c r="DWG30" s="126"/>
      <c r="DWH30" s="126"/>
      <c r="DWI30" s="126"/>
      <c r="DWJ30" s="126"/>
      <c r="DWK30" s="126"/>
      <c r="DWL30" s="126"/>
      <c r="DWM30" s="126"/>
      <c r="DWN30" s="126"/>
      <c r="DWO30" s="126"/>
      <c r="DWP30" s="126"/>
      <c r="DWQ30" s="126"/>
      <c r="DWR30" s="126"/>
      <c r="DWS30" s="126"/>
      <c r="DWT30" s="126"/>
      <c r="DWU30" s="126"/>
      <c r="DWV30" s="126"/>
      <c r="DWW30" s="126"/>
      <c r="DWX30" s="126"/>
      <c r="DWY30" s="126"/>
      <c r="DWZ30" s="126"/>
      <c r="DXA30" s="126"/>
      <c r="DXB30" s="126"/>
      <c r="DXC30" s="126"/>
      <c r="DXD30" s="126"/>
      <c r="DXE30" s="126"/>
      <c r="DXF30" s="126"/>
      <c r="DXG30" s="126"/>
      <c r="DXH30" s="126"/>
      <c r="DXI30" s="126"/>
      <c r="DXJ30" s="126"/>
      <c r="DXK30" s="126"/>
      <c r="DXL30" s="126"/>
      <c r="DXM30" s="126"/>
      <c r="DXN30" s="126"/>
      <c r="DXO30" s="126"/>
      <c r="DXP30" s="126"/>
      <c r="DXQ30" s="126"/>
      <c r="DXR30" s="126"/>
      <c r="DXS30" s="126"/>
      <c r="DXT30" s="126"/>
      <c r="DXU30" s="126"/>
      <c r="DXV30" s="126"/>
      <c r="DXW30" s="126"/>
      <c r="DXX30" s="126"/>
      <c r="DXY30" s="126"/>
      <c r="DXZ30" s="126"/>
      <c r="DYA30" s="126"/>
      <c r="DYB30" s="126"/>
      <c r="DYC30" s="126"/>
      <c r="DYD30" s="126"/>
      <c r="DYE30" s="126"/>
      <c r="DYF30" s="126"/>
      <c r="DYG30" s="126"/>
      <c r="DYH30" s="126"/>
      <c r="DYI30" s="126"/>
      <c r="DYJ30" s="126"/>
      <c r="DYK30" s="126"/>
      <c r="DYL30" s="126"/>
      <c r="DYM30" s="126"/>
      <c r="DYN30" s="126"/>
      <c r="DYO30" s="126"/>
      <c r="DYP30" s="126"/>
      <c r="DYQ30" s="126"/>
      <c r="DYR30" s="126"/>
      <c r="DYS30" s="126"/>
      <c r="DYT30" s="126"/>
      <c r="DYU30" s="126"/>
      <c r="DYV30" s="126"/>
      <c r="DYW30" s="126"/>
      <c r="DYX30" s="126"/>
      <c r="DYY30" s="126"/>
      <c r="DYZ30" s="126"/>
      <c r="DZA30" s="126"/>
      <c r="DZB30" s="126"/>
      <c r="DZC30" s="126"/>
      <c r="DZD30" s="126"/>
      <c r="DZE30" s="126"/>
      <c r="DZF30" s="126"/>
      <c r="DZG30" s="126"/>
      <c r="DZH30" s="126"/>
      <c r="DZI30" s="126"/>
      <c r="DZJ30" s="126"/>
      <c r="DZK30" s="126"/>
      <c r="DZL30" s="126"/>
      <c r="DZM30" s="126"/>
      <c r="DZN30" s="126"/>
      <c r="DZO30" s="126"/>
      <c r="DZP30" s="126"/>
      <c r="DZQ30" s="126"/>
      <c r="DZR30" s="126"/>
      <c r="DZS30" s="126"/>
      <c r="DZT30" s="126"/>
      <c r="DZU30" s="126"/>
      <c r="DZV30" s="126"/>
      <c r="DZW30" s="126"/>
      <c r="DZX30" s="126"/>
      <c r="DZY30" s="126"/>
      <c r="DZZ30" s="126"/>
      <c r="EAA30" s="126"/>
      <c r="EAB30" s="126"/>
      <c r="EAC30" s="126"/>
      <c r="EAD30" s="126"/>
      <c r="EAE30" s="126"/>
      <c r="EAF30" s="126"/>
      <c r="EAG30" s="126"/>
      <c r="EAH30" s="126"/>
      <c r="EAI30" s="126"/>
      <c r="EAJ30" s="126"/>
      <c r="EAK30" s="126"/>
      <c r="EAL30" s="126"/>
      <c r="EAM30" s="126"/>
      <c r="EAN30" s="126"/>
      <c r="EAO30" s="126"/>
      <c r="EAP30" s="126"/>
      <c r="EAQ30" s="126"/>
      <c r="EAR30" s="126"/>
      <c r="EAS30" s="126"/>
      <c r="EAT30" s="126"/>
      <c r="EAU30" s="126"/>
      <c r="EAV30" s="126"/>
      <c r="EAW30" s="126"/>
      <c r="EAX30" s="126"/>
      <c r="EAY30" s="126"/>
      <c r="EAZ30" s="126"/>
      <c r="EBA30" s="126"/>
      <c r="EBB30" s="126"/>
      <c r="EBC30" s="126"/>
      <c r="EBD30" s="126"/>
      <c r="EBE30" s="126"/>
      <c r="EBF30" s="126"/>
      <c r="EBG30" s="126"/>
      <c r="EBH30" s="126"/>
      <c r="EBI30" s="126"/>
      <c r="EBJ30" s="126"/>
      <c r="EBK30" s="126"/>
      <c r="EBL30" s="126"/>
      <c r="EBM30" s="126"/>
      <c r="EBN30" s="126"/>
      <c r="EBO30" s="126"/>
      <c r="EBP30" s="126"/>
      <c r="EBQ30" s="126"/>
      <c r="EBR30" s="126"/>
      <c r="EBS30" s="126"/>
      <c r="EBT30" s="126"/>
      <c r="EBU30" s="126"/>
      <c r="EBV30" s="126"/>
      <c r="EBW30" s="126"/>
      <c r="EBX30" s="126"/>
      <c r="EBY30" s="126"/>
      <c r="EBZ30" s="126"/>
      <c r="ECA30" s="126"/>
      <c r="ECB30" s="126"/>
      <c r="ECC30" s="126"/>
      <c r="ECD30" s="126"/>
      <c r="ECE30" s="126"/>
      <c r="ECF30" s="126"/>
      <c r="ECG30" s="126"/>
      <c r="ECH30" s="126"/>
      <c r="ECI30" s="126"/>
      <c r="ECJ30" s="126"/>
      <c r="ECK30" s="126"/>
      <c r="ECL30" s="126"/>
      <c r="ECM30" s="126"/>
      <c r="ECN30" s="126"/>
      <c r="ECO30" s="126"/>
      <c r="ECP30" s="126"/>
      <c r="ECQ30" s="126"/>
      <c r="ECR30" s="126"/>
      <c r="ECS30" s="126"/>
      <c r="ECT30" s="126"/>
      <c r="ECU30" s="126"/>
      <c r="ECV30" s="126"/>
      <c r="ECW30" s="126"/>
      <c r="ECX30" s="126"/>
      <c r="ECY30" s="126"/>
      <c r="ECZ30" s="126"/>
      <c r="EDA30" s="126"/>
      <c r="EDB30" s="126"/>
      <c r="EDC30" s="126"/>
      <c r="EDD30" s="126"/>
      <c r="EDE30" s="126"/>
      <c r="EDF30" s="126"/>
      <c r="EDG30" s="126"/>
      <c r="EDH30" s="126"/>
      <c r="EDI30" s="126"/>
      <c r="EDJ30" s="126"/>
      <c r="EDK30" s="126"/>
      <c r="EDL30" s="126"/>
      <c r="EDM30" s="126"/>
      <c r="EDN30" s="126"/>
      <c r="EDO30" s="126"/>
      <c r="EDP30" s="126"/>
      <c r="EDQ30" s="126"/>
      <c r="EDR30" s="126"/>
      <c r="EDS30" s="126"/>
      <c r="EDT30" s="126"/>
      <c r="EDU30" s="126"/>
      <c r="EDV30" s="126"/>
      <c r="EDW30" s="126"/>
      <c r="EDX30" s="126"/>
      <c r="EDY30" s="126"/>
      <c r="EDZ30" s="126"/>
      <c r="EEA30" s="126"/>
      <c r="EEB30" s="126"/>
      <c r="EEC30" s="126"/>
      <c r="EED30" s="126"/>
      <c r="EEE30" s="126"/>
      <c r="EEF30" s="126"/>
      <c r="EEG30" s="126"/>
      <c r="EEH30" s="126"/>
      <c r="EEI30" s="126"/>
      <c r="EEJ30" s="126"/>
      <c r="EEK30" s="126"/>
      <c r="EEL30" s="126"/>
      <c r="EEM30" s="126"/>
      <c r="EEN30" s="126"/>
      <c r="EEO30" s="126"/>
      <c r="EEP30" s="126"/>
      <c r="EEQ30" s="126"/>
      <c r="EER30" s="126"/>
      <c r="EES30" s="126"/>
      <c r="EET30" s="126"/>
      <c r="EEU30" s="126"/>
      <c r="EEV30" s="126"/>
      <c r="EEW30" s="126"/>
      <c r="EEX30" s="126"/>
      <c r="EEY30" s="126"/>
      <c r="EEZ30" s="126"/>
      <c r="EFA30" s="126"/>
      <c r="EFB30" s="126"/>
      <c r="EFC30" s="126"/>
      <c r="EFD30" s="126"/>
      <c r="EFE30" s="126"/>
      <c r="EFF30" s="126"/>
      <c r="EFG30" s="126"/>
      <c r="EFH30" s="126"/>
      <c r="EFI30" s="126"/>
      <c r="EFJ30" s="126"/>
      <c r="EFK30" s="126"/>
      <c r="EFL30" s="126"/>
      <c r="EFM30" s="126"/>
      <c r="EFN30" s="126"/>
      <c r="EFO30" s="126"/>
      <c r="EFP30" s="126"/>
      <c r="EFQ30" s="126"/>
      <c r="EFR30" s="126"/>
      <c r="EFS30" s="126"/>
      <c r="EFT30" s="126"/>
      <c r="EFU30" s="126"/>
      <c r="EFV30" s="126"/>
      <c r="EFW30" s="126"/>
      <c r="EFX30" s="126"/>
      <c r="EFY30" s="126"/>
      <c r="EFZ30" s="126"/>
      <c r="EGA30" s="126"/>
      <c r="EGB30" s="126"/>
      <c r="EGC30" s="126"/>
      <c r="EGD30" s="126"/>
      <c r="EGE30" s="126"/>
      <c r="EGF30" s="126"/>
      <c r="EGG30" s="126"/>
      <c r="EGH30" s="126"/>
      <c r="EGI30" s="126"/>
      <c r="EGJ30" s="126"/>
      <c r="EGK30" s="126"/>
      <c r="EGL30" s="126"/>
      <c r="EGM30" s="126"/>
      <c r="EGN30" s="126"/>
      <c r="EGO30" s="126"/>
      <c r="EGP30" s="126"/>
      <c r="EGQ30" s="126"/>
      <c r="EGR30" s="126"/>
      <c r="EGS30" s="126"/>
      <c r="EGT30" s="126"/>
      <c r="EGU30" s="126"/>
      <c r="EGV30" s="126"/>
      <c r="EGW30" s="126"/>
      <c r="EGX30" s="126"/>
      <c r="EGY30" s="126"/>
      <c r="EGZ30" s="126"/>
      <c r="EHA30" s="126"/>
      <c r="EHB30" s="126"/>
      <c r="EHC30" s="126"/>
      <c r="EHD30" s="126"/>
      <c r="EHE30" s="126"/>
      <c r="EHF30" s="126"/>
      <c r="EHG30" s="126"/>
      <c r="EHH30" s="126"/>
      <c r="EHI30" s="126"/>
      <c r="EHJ30" s="126"/>
      <c r="EHK30" s="126"/>
      <c r="EHL30" s="126"/>
      <c r="EHM30" s="126"/>
      <c r="EHN30" s="126"/>
      <c r="EHO30" s="126"/>
      <c r="EHP30" s="126"/>
      <c r="EHQ30" s="126"/>
      <c r="EHR30" s="126"/>
      <c r="EHS30" s="126"/>
      <c r="EHT30" s="126"/>
      <c r="EHU30" s="126"/>
      <c r="EHV30" s="126"/>
      <c r="EHW30" s="126"/>
      <c r="EHX30" s="126"/>
      <c r="EHY30" s="126"/>
      <c r="EHZ30" s="126"/>
      <c r="EIA30" s="126"/>
      <c r="EIB30" s="126"/>
      <c r="EIC30" s="126"/>
      <c r="EID30" s="126"/>
      <c r="EIE30" s="126"/>
      <c r="EIF30" s="126"/>
      <c r="EIG30" s="126"/>
      <c r="EIH30" s="126"/>
      <c r="EII30" s="126"/>
      <c r="EIJ30" s="126"/>
      <c r="EIK30" s="126"/>
      <c r="EIL30" s="126"/>
      <c r="EIM30" s="126"/>
      <c r="EIN30" s="126"/>
      <c r="EIO30" s="126"/>
      <c r="EIP30" s="126"/>
      <c r="EIQ30" s="126"/>
      <c r="EIR30" s="126"/>
      <c r="EIS30" s="126"/>
      <c r="EIT30" s="126"/>
      <c r="EIU30" s="126"/>
      <c r="EIV30" s="126"/>
      <c r="EIW30" s="126"/>
      <c r="EIX30" s="126"/>
      <c r="EIY30" s="126"/>
      <c r="EIZ30" s="126"/>
      <c r="EJA30" s="126"/>
      <c r="EJB30" s="126"/>
      <c r="EJC30" s="126"/>
      <c r="EJD30" s="126"/>
      <c r="EJE30" s="126"/>
      <c r="EJF30" s="126"/>
      <c r="EJG30" s="126"/>
      <c r="EJH30" s="126"/>
      <c r="EJI30" s="126"/>
      <c r="EJJ30" s="126"/>
      <c r="EJK30" s="126"/>
      <c r="EJL30" s="126"/>
      <c r="EJM30" s="126"/>
      <c r="EJN30" s="126"/>
      <c r="EJO30" s="126"/>
      <c r="EJP30" s="126"/>
      <c r="EJQ30" s="126"/>
      <c r="EJR30" s="126"/>
      <c r="EJS30" s="126"/>
      <c r="EJT30" s="126"/>
      <c r="EJU30" s="126"/>
      <c r="EJV30" s="126"/>
      <c r="EJW30" s="126"/>
      <c r="EJX30" s="126"/>
      <c r="EJY30" s="126"/>
      <c r="EJZ30" s="126"/>
      <c r="EKA30" s="126"/>
      <c r="EKB30" s="126"/>
      <c r="EKC30" s="126"/>
      <c r="EKD30" s="126"/>
      <c r="EKE30" s="126"/>
      <c r="EKF30" s="126"/>
      <c r="EKG30" s="126"/>
      <c r="EKH30" s="126"/>
      <c r="EKI30" s="126"/>
      <c r="EKJ30" s="126"/>
      <c r="EKK30" s="126"/>
      <c r="EKL30" s="126"/>
      <c r="EKM30" s="126"/>
      <c r="EKN30" s="126"/>
      <c r="EKO30" s="126"/>
      <c r="EKP30" s="126"/>
      <c r="EKQ30" s="126"/>
      <c r="EKR30" s="126"/>
      <c r="EKS30" s="126"/>
      <c r="EKT30" s="126"/>
      <c r="EKU30" s="126"/>
      <c r="EKV30" s="126"/>
      <c r="EKW30" s="126"/>
      <c r="EKX30" s="126"/>
      <c r="EKY30" s="126"/>
      <c r="EKZ30" s="126"/>
      <c r="ELA30" s="126"/>
      <c r="ELB30" s="126"/>
      <c r="ELC30" s="126"/>
      <c r="ELD30" s="126"/>
      <c r="ELE30" s="126"/>
      <c r="ELF30" s="126"/>
      <c r="ELG30" s="126"/>
      <c r="ELH30" s="126"/>
      <c r="ELI30" s="126"/>
      <c r="ELJ30" s="126"/>
      <c r="ELK30" s="126"/>
      <c r="ELL30" s="126"/>
      <c r="ELM30" s="126"/>
      <c r="ELN30" s="126"/>
      <c r="ELO30" s="126"/>
      <c r="ELP30" s="126"/>
      <c r="ELQ30" s="126"/>
      <c r="ELR30" s="126"/>
      <c r="ELS30" s="126"/>
      <c r="ELT30" s="126"/>
      <c r="ELU30" s="126"/>
      <c r="ELV30" s="126"/>
      <c r="ELW30" s="126"/>
      <c r="ELX30" s="126"/>
      <c r="ELY30" s="126"/>
      <c r="ELZ30" s="126"/>
      <c r="EMA30" s="126"/>
      <c r="EMB30" s="126"/>
      <c r="EMC30" s="126"/>
      <c r="EMD30" s="126"/>
      <c r="EME30" s="126"/>
      <c r="EMF30" s="126"/>
      <c r="EMG30" s="126"/>
      <c r="EMH30" s="126"/>
      <c r="EMI30" s="126"/>
      <c r="EMJ30" s="126"/>
      <c r="EMK30" s="126"/>
      <c r="EML30" s="126"/>
      <c r="EMM30" s="126"/>
      <c r="EMN30" s="126"/>
      <c r="EMO30" s="126"/>
      <c r="EMP30" s="126"/>
      <c r="EMQ30" s="126"/>
      <c r="EMR30" s="126"/>
      <c r="EMS30" s="126"/>
      <c r="EMT30" s="126"/>
      <c r="EMU30" s="126"/>
      <c r="EMV30" s="126"/>
      <c r="EMW30" s="126"/>
      <c r="EMX30" s="126"/>
      <c r="EMY30" s="126"/>
      <c r="EMZ30" s="126"/>
      <c r="ENA30" s="126"/>
      <c r="ENB30" s="126"/>
      <c r="ENC30" s="126"/>
      <c r="END30" s="126"/>
      <c r="ENE30" s="126"/>
      <c r="ENF30" s="126"/>
      <c r="ENG30" s="126"/>
      <c r="ENH30" s="126"/>
      <c r="ENI30" s="126"/>
      <c r="ENJ30" s="126"/>
      <c r="ENK30" s="126"/>
      <c r="ENL30" s="126"/>
      <c r="ENM30" s="126"/>
      <c r="ENN30" s="126"/>
      <c r="ENO30" s="126"/>
      <c r="ENP30" s="126"/>
      <c r="ENQ30" s="126"/>
      <c r="ENR30" s="126"/>
      <c r="ENS30" s="126"/>
      <c r="ENT30" s="126"/>
      <c r="ENU30" s="126"/>
      <c r="ENV30" s="126"/>
      <c r="ENW30" s="126"/>
      <c r="ENX30" s="126"/>
      <c r="ENY30" s="126"/>
      <c r="ENZ30" s="126"/>
      <c r="EOA30" s="126"/>
      <c r="EOB30" s="126"/>
      <c r="EOC30" s="126"/>
      <c r="EOD30" s="126"/>
      <c r="EOE30" s="126"/>
      <c r="EOF30" s="126"/>
      <c r="EOG30" s="126"/>
      <c r="EOH30" s="126"/>
      <c r="EOI30" s="126"/>
      <c r="EOJ30" s="126"/>
      <c r="EOK30" s="126"/>
      <c r="EOL30" s="126"/>
      <c r="EOM30" s="126"/>
      <c r="EON30" s="126"/>
      <c r="EOO30" s="126"/>
      <c r="EOP30" s="126"/>
      <c r="EOQ30" s="126"/>
      <c r="EOR30" s="126"/>
      <c r="EOS30" s="126"/>
      <c r="EOT30" s="126"/>
      <c r="EOU30" s="126"/>
      <c r="EOV30" s="126"/>
      <c r="EOW30" s="126"/>
      <c r="EOX30" s="126"/>
      <c r="EOY30" s="126"/>
      <c r="EOZ30" s="126"/>
      <c r="EPA30" s="126"/>
      <c r="EPB30" s="126"/>
      <c r="EPC30" s="126"/>
      <c r="EPD30" s="126"/>
      <c r="EPE30" s="126"/>
      <c r="EPF30" s="126"/>
      <c r="EPG30" s="126"/>
      <c r="EPH30" s="126"/>
      <c r="EPI30" s="126"/>
      <c r="EPJ30" s="126"/>
      <c r="EPK30" s="126"/>
      <c r="EPL30" s="126"/>
      <c r="EPM30" s="126"/>
      <c r="EPN30" s="126"/>
      <c r="EPO30" s="126"/>
      <c r="EPP30" s="126"/>
      <c r="EPQ30" s="126"/>
      <c r="EPR30" s="126"/>
      <c r="EPS30" s="126"/>
      <c r="EPT30" s="126"/>
      <c r="EPU30" s="126"/>
      <c r="EPV30" s="126"/>
      <c r="EPW30" s="126"/>
      <c r="EPX30" s="126"/>
      <c r="EPY30" s="126"/>
      <c r="EPZ30" s="126"/>
      <c r="EQA30" s="126"/>
      <c r="EQB30" s="126"/>
      <c r="EQC30" s="126"/>
      <c r="EQD30" s="126"/>
      <c r="EQE30" s="126"/>
      <c r="EQF30" s="126"/>
      <c r="EQG30" s="126"/>
      <c r="EQH30" s="126"/>
      <c r="EQI30" s="126"/>
      <c r="EQJ30" s="126"/>
      <c r="EQK30" s="126"/>
      <c r="EQL30" s="126"/>
      <c r="EQM30" s="126"/>
      <c r="EQN30" s="126"/>
      <c r="EQO30" s="126"/>
      <c r="EQP30" s="126"/>
      <c r="EQQ30" s="126"/>
      <c r="EQR30" s="126"/>
      <c r="EQS30" s="126"/>
      <c r="EQT30" s="126"/>
      <c r="EQU30" s="126"/>
      <c r="EQV30" s="126"/>
      <c r="EQW30" s="126"/>
      <c r="EQX30" s="126"/>
      <c r="EQY30" s="126"/>
      <c r="EQZ30" s="126"/>
      <c r="ERA30" s="126"/>
      <c r="ERB30" s="126"/>
      <c r="ERC30" s="126"/>
      <c r="ERD30" s="126"/>
      <c r="ERE30" s="126"/>
      <c r="ERF30" s="126"/>
      <c r="ERG30" s="126"/>
      <c r="ERH30" s="126"/>
      <c r="ERI30" s="126"/>
      <c r="ERJ30" s="126"/>
      <c r="ERK30" s="126"/>
      <c r="ERL30" s="126"/>
      <c r="ERM30" s="126"/>
      <c r="ERN30" s="126"/>
      <c r="ERO30" s="126"/>
      <c r="ERP30" s="126"/>
      <c r="ERQ30" s="126"/>
      <c r="ERR30" s="126"/>
      <c r="ERS30" s="126"/>
      <c r="ERT30" s="126"/>
      <c r="ERU30" s="126"/>
      <c r="ERV30" s="126"/>
      <c r="ERW30" s="126"/>
      <c r="ERX30" s="126"/>
      <c r="ERY30" s="126"/>
      <c r="ERZ30" s="126"/>
      <c r="ESA30" s="126"/>
      <c r="ESB30" s="126"/>
      <c r="ESC30" s="126"/>
      <c r="ESD30" s="126"/>
      <c r="ESE30" s="126"/>
      <c r="ESF30" s="126"/>
      <c r="ESG30" s="126"/>
      <c r="ESH30" s="126"/>
      <c r="ESI30" s="126"/>
      <c r="ESJ30" s="126"/>
      <c r="ESK30" s="126"/>
      <c r="ESL30" s="126"/>
      <c r="ESM30" s="126"/>
      <c r="ESN30" s="126"/>
      <c r="ESO30" s="126"/>
      <c r="ESP30" s="126"/>
      <c r="ESQ30" s="126"/>
      <c r="ESR30" s="126"/>
      <c r="ESS30" s="126"/>
      <c r="EST30" s="126"/>
      <c r="ESU30" s="126"/>
      <c r="ESV30" s="126"/>
      <c r="ESW30" s="126"/>
      <c r="ESX30" s="126"/>
      <c r="ESY30" s="126"/>
      <c r="ESZ30" s="126"/>
      <c r="ETA30" s="126"/>
      <c r="ETB30" s="126"/>
      <c r="ETC30" s="126"/>
      <c r="ETD30" s="126"/>
      <c r="ETE30" s="126"/>
      <c r="ETF30" s="126"/>
      <c r="ETG30" s="126"/>
      <c r="ETH30" s="126"/>
      <c r="ETI30" s="126"/>
      <c r="ETJ30" s="126"/>
      <c r="ETK30" s="126"/>
      <c r="ETL30" s="126"/>
      <c r="ETM30" s="126"/>
      <c r="ETN30" s="126"/>
      <c r="ETO30" s="126"/>
      <c r="ETP30" s="126"/>
      <c r="ETQ30" s="126"/>
      <c r="ETR30" s="126"/>
      <c r="ETS30" s="126"/>
      <c r="ETT30" s="126"/>
      <c r="ETU30" s="126"/>
      <c r="ETV30" s="126"/>
      <c r="ETW30" s="126"/>
      <c r="ETX30" s="126"/>
      <c r="ETY30" s="126"/>
      <c r="ETZ30" s="126"/>
      <c r="EUA30" s="126"/>
      <c r="EUB30" s="126"/>
      <c r="EUC30" s="126"/>
      <c r="EUD30" s="126"/>
      <c r="EUE30" s="126"/>
      <c r="EUF30" s="126"/>
      <c r="EUG30" s="126"/>
      <c r="EUH30" s="126"/>
      <c r="EUI30" s="126"/>
      <c r="EUJ30" s="126"/>
      <c r="EUK30" s="126"/>
      <c r="EUL30" s="126"/>
      <c r="EUM30" s="126"/>
      <c r="EUN30" s="126"/>
      <c r="EUO30" s="126"/>
      <c r="EUP30" s="126"/>
      <c r="EUQ30" s="126"/>
      <c r="EUR30" s="126"/>
      <c r="EUS30" s="126"/>
      <c r="EUT30" s="126"/>
      <c r="EUU30" s="126"/>
      <c r="EUV30" s="126"/>
      <c r="EUW30" s="126"/>
      <c r="EUX30" s="126"/>
      <c r="EUY30" s="126"/>
      <c r="EUZ30" s="126"/>
      <c r="EVA30" s="126"/>
      <c r="EVB30" s="126"/>
      <c r="EVC30" s="126"/>
      <c r="EVD30" s="126"/>
      <c r="EVE30" s="126"/>
      <c r="EVF30" s="126"/>
      <c r="EVG30" s="126"/>
      <c r="EVH30" s="126"/>
      <c r="EVI30" s="126"/>
      <c r="EVJ30" s="126"/>
      <c r="EVK30" s="126"/>
      <c r="EVL30" s="126"/>
      <c r="EVM30" s="126"/>
      <c r="EVN30" s="126"/>
      <c r="EVO30" s="126"/>
      <c r="EVP30" s="126"/>
      <c r="EVQ30" s="126"/>
      <c r="EVR30" s="126"/>
      <c r="EVS30" s="126"/>
      <c r="EVT30" s="126"/>
      <c r="EVU30" s="126"/>
      <c r="EVV30" s="126"/>
      <c r="EVW30" s="126"/>
      <c r="EVX30" s="126"/>
      <c r="EVY30" s="126"/>
      <c r="EVZ30" s="126"/>
      <c r="EWA30" s="126"/>
      <c r="EWB30" s="126"/>
      <c r="EWC30" s="126"/>
      <c r="EWD30" s="126"/>
      <c r="EWE30" s="126"/>
      <c r="EWF30" s="126"/>
      <c r="EWG30" s="126"/>
      <c r="EWH30" s="126"/>
      <c r="EWI30" s="126"/>
      <c r="EWJ30" s="126"/>
      <c r="EWK30" s="126"/>
      <c r="EWL30" s="126"/>
      <c r="EWM30" s="126"/>
      <c r="EWN30" s="126"/>
      <c r="EWO30" s="126"/>
      <c r="EWP30" s="126"/>
      <c r="EWQ30" s="126"/>
      <c r="EWR30" s="126"/>
      <c r="EWS30" s="126"/>
      <c r="EWT30" s="126"/>
      <c r="EWU30" s="126"/>
      <c r="EWV30" s="126"/>
      <c r="EWW30" s="126"/>
      <c r="EWX30" s="126"/>
      <c r="EWY30" s="126"/>
      <c r="EWZ30" s="126"/>
      <c r="EXA30" s="126"/>
      <c r="EXB30" s="126"/>
      <c r="EXC30" s="126"/>
      <c r="EXD30" s="126"/>
      <c r="EXE30" s="126"/>
      <c r="EXF30" s="126"/>
      <c r="EXG30" s="126"/>
      <c r="EXH30" s="126"/>
      <c r="EXI30" s="126"/>
      <c r="EXJ30" s="126"/>
      <c r="EXK30" s="126"/>
      <c r="EXL30" s="126"/>
      <c r="EXM30" s="126"/>
      <c r="EXN30" s="126"/>
      <c r="EXO30" s="126"/>
      <c r="EXP30" s="126"/>
      <c r="EXQ30" s="126"/>
      <c r="EXR30" s="126"/>
      <c r="EXS30" s="126"/>
      <c r="EXT30" s="126"/>
      <c r="EXU30" s="126"/>
      <c r="EXV30" s="126"/>
      <c r="EXW30" s="126"/>
      <c r="EXX30" s="126"/>
      <c r="EXY30" s="126"/>
      <c r="EXZ30" s="126"/>
      <c r="EYA30" s="126"/>
      <c r="EYB30" s="126"/>
      <c r="EYC30" s="126"/>
      <c r="EYD30" s="126"/>
      <c r="EYE30" s="126"/>
      <c r="EYF30" s="126"/>
      <c r="EYG30" s="126"/>
      <c r="EYH30" s="126"/>
      <c r="EYI30" s="126"/>
      <c r="EYJ30" s="126"/>
      <c r="EYK30" s="126"/>
      <c r="EYL30" s="126"/>
      <c r="EYM30" s="126"/>
      <c r="EYN30" s="126"/>
      <c r="EYO30" s="126"/>
      <c r="EYP30" s="126"/>
      <c r="EYQ30" s="126"/>
      <c r="EYR30" s="126"/>
      <c r="EYS30" s="126"/>
      <c r="EYT30" s="126"/>
      <c r="EYU30" s="126"/>
      <c r="EYV30" s="126"/>
      <c r="EYW30" s="126"/>
      <c r="EYX30" s="126"/>
      <c r="EYY30" s="126"/>
      <c r="EYZ30" s="126"/>
      <c r="EZA30" s="126"/>
      <c r="EZB30" s="126"/>
      <c r="EZC30" s="126"/>
      <c r="EZD30" s="126"/>
      <c r="EZE30" s="126"/>
      <c r="EZF30" s="126"/>
      <c r="EZG30" s="126"/>
      <c r="EZH30" s="126"/>
      <c r="EZI30" s="126"/>
      <c r="EZJ30" s="126"/>
      <c r="EZK30" s="126"/>
      <c r="EZL30" s="126"/>
      <c r="EZM30" s="126"/>
      <c r="EZN30" s="126"/>
      <c r="EZO30" s="126"/>
      <c r="EZP30" s="126"/>
      <c r="EZQ30" s="126"/>
      <c r="EZR30" s="126"/>
      <c r="EZS30" s="126"/>
      <c r="EZT30" s="126"/>
      <c r="EZU30" s="126"/>
      <c r="EZV30" s="126"/>
      <c r="EZW30" s="126"/>
      <c r="EZX30" s="126"/>
      <c r="EZY30" s="126"/>
      <c r="EZZ30" s="126"/>
      <c r="FAA30" s="126"/>
      <c r="FAB30" s="126"/>
      <c r="FAC30" s="126"/>
      <c r="FAD30" s="126"/>
      <c r="FAE30" s="126"/>
      <c r="FAF30" s="126"/>
      <c r="FAG30" s="126"/>
      <c r="FAH30" s="126"/>
      <c r="FAI30" s="126"/>
      <c r="FAJ30" s="126"/>
      <c r="FAK30" s="126"/>
      <c r="FAL30" s="126"/>
      <c r="FAM30" s="126"/>
      <c r="FAN30" s="126"/>
      <c r="FAO30" s="126"/>
      <c r="FAP30" s="126"/>
      <c r="FAQ30" s="126"/>
      <c r="FAR30" s="126"/>
      <c r="FAS30" s="126"/>
      <c r="FAT30" s="126"/>
      <c r="FAU30" s="126"/>
      <c r="FAV30" s="126"/>
      <c r="FAW30" s="126"/>
      <c r="FAX30" s="126"/>
      <c r="FAY30" s="126"/>
      <c r="FAZ30" s="126"/>
      <c r="FBA30" s="126"/>
      <c r="FBB30" s="126"/>
      <c r="FBC30" s="126"/>
      <c r="FBD30" s="126"/>
      <c r="FBE30" s="126"/>
      <c r="FBF30" s="126"/>
      <c r="FBG30" s="126"/>
      <c r="FBH30" s="126"/>
      <c r="FBI30" s="126"/>
      <c r="FBJ30" s="126"/>
      <c r="FBK30" s="126"/>
      <c r="FBL30" s="126"/>
      <c r="FBM30" s="126"/>
      <c r="FBN30" s="126"/>
      <c r="FBO30" s="126"/>
      <c r="FBP30" s="126"/>
      <c r="FBQ30" s="126"/>
      <c r="FBR30" s="126"/>
      <c r="FBS30" s="126"/>
      <c r="FBT30" s="126"/>
      <c r="FBU30" s="126"/>
      <c r="FBV30" s="126"/>
      <c r="FBW30" s="126"/>
      <c r="FBX30" s="126"/>
      <c r="FBY30" s="126"/>
      <c r="FBZ30" s="126"/>
      <c r="FCA30" s="126"/>
      <c r="FCB30" s="126"/>
      <c r="FCC30" s="126"/>
      <c r="FCD30" s="126"/>
      <c r="FCE30" s="126"/>
      <c r="FCF30" s="126"/>
      <c r="FCG30" s="126"/>
      <c r="FCH30" s="126"/>
      <c r="FCI30" s="126"/>
      <c r="FCJ30" s="126"/>
      <c r="FCK30" s="126"/>
      <c r="FCL30" s="126"/>
      <c r="FCM30" s="126"/>
      <c r="FCN30" s="126"/>
      <c r="FCO30" s="126"/>
      <c r="FCP30" s="126"/>
      <c r="FCQ30" s="126"/>
      <c r="FCR30" s="126"/>
      <c r="FCS30" s="126"/>
      <c r="FCT30" s="126"/>
      <c r="FCU30" s="126"/>
      <c r="FCV30" s="126"/>
      <c r="FCW30" s="126"/>
      <c r="FCX30" s="126"/>
      <c r="FCY30" s="126"/>
      <c r="FCZ30" s="126"/>
      <c r="FDA30" s="126"/>
      <c r="FDB30" s="126"/>
      <c r="FDC30" s="126"/>
      <c r="FDD30" s="126"/>
      <c r="FDE30" s="126"/>
      <c r="FDF30" s="126"/>
      <c r="FDG30" s="126"/>
      <c r="FDH30" s="126"/>
      <c r="FDI30" s="126"/>
      <c r="FDJ30" s="126"/>
      <c r="FDK30" s="126"/>
      <c r="FDL30" s="126"/>
      <c r="FDM30" s="126"/>
      <c r="FDN30" s="126"/>
      <c r="FDO30" s="126"/>
      <c r="FDP30" s="126"/>
      <c r="FDQ30" s="126"/>
      <c r="FDR30" s="126"/>
      <c r="FDS30" s="126"/>
      <c r="FDT30" s="126"/>
      <c r="FDU30" s="126"/>
      <c r="FDV30" s="126"/>
      <c r="FDW30" s="126"/>
      <c r="FDX30" s="126"/>
      <c r="FDY30" s="126"/>
      <c r="FDZ30" s="126"/>
      <c r="FEA30" s="126"/>
      <c r="FEB30" s="126"/>
      <c r="FEC30" s="126"/>
      <c r="FED30" s="126"/>
      <c r="FEE30" s="126"/>
      <c r="FEF30" s="126"/>
      <c r="FEG30" s="126"/>
      <c r="FEH30" s="126"/>
      <c r="FEI30" s="126"/>
      <c r="FEJ30" s="126"/>
      <c r="FEK30" s="126"/>
      <c r="FEL30" s="126"/>
      <c r="FEM30" s="126"/>
      <c r="FEN30" s="126"/>
      <c r="FEO30" s="126"/>
      <c r="FEP30" s="126"/>
      <c r="FEQ30" s="126"/>
      <c r="FER30" s="126"/>
      <c r="FES30" s="126"/>
      <c r="FET30" s="126"/>
      <c r="FEU30" s="126"/>
      <c r="FEV30" s="126"/>
      <c r="FEW30" s="126"/>
      <c r="FEX30" s="126"/>
      <c r="FEY30" s="126"/>
      <c r="FEZ30" s="126"/>
      <c r="FFA30" s="126"/>
      <c r="FFB30" s="126"/>
      <c r="FFC30" s="126"/>
      <c r="FFD30" s="126"/>
      <c r="FFE30" s="126"/>
      <c r="FFF30" s="126"/>
      <c r="FFG30" s="126"/>
      <c r="FFH30" s="126"/>
      <c r="FFI30" s="126"/>
      <c r="FFJ30" s="126"/>
      <c r="FFK30" s="126"/>
      <c r="FFL30" s="126"/>
      <c r="FFM30" s="126"/>
      <c r="FFN30" s="126"/>
      <c r="FFO30" s="126"/>
      <c r="FFP30" s="126"/>
      <c r="FFQ30" s="126"/>
      <c r="FFR30" s="126"/>
      <c r="FFS30" s="126"/>
      <c r="FFT30" s="126"/>
      <c r="FFU30" s="126"/>
      <c r="FFV30" s="126"/>
      <c r="FFW30" s="126"/>
      <c r="FFX30" s="126"/>
      <c r="FFY30" s="126"/>
      <c r="FFZ30" s="126"/>
      <c r="FGA30" s="126"/>
      <c r="FGB30" s="126"/>
      <c r="FGC30" s="126"/>
      <c r="FGD30" s="126"/>
      <c r="FGE30" s="126"/>
      <c r="FGF30" s="126"/>
      <c r="FGG30" s="126"/>
      <c r="FGH30" s="126"/>
      <c r="FGI30" s="126"/>
      <c r="FGJ30" s="126"/>
      <c r="FGK30" s="126"/>
      <c r="FGL30" s="126"/>
      <c r="FGM30" s="126"/>
      <c r="FGN30" s="126"/>
      <c r="FGO30" s="126"/>
      <c r="FGP30" s="126"/>
      <c r="FGQ30" s="126"/>
      <c r="FGR30" s="126"/>
      <c r="FGS30" s="126"/>
      <c r="FGT30" s="126"/>
      <c r="FGU30" s="126"/>
      <c r="FGV30" s="126"/>
      <c r="FGW30" s="126"/>
      <c r="FGX30" s="126"/>
      <c r="FGY30" s="126"/>
      <c r="FGZ30" s="126"/>
      <c r="FHA30" s="126"/>
      <c r="FHB30" s="126"/>
      <c r="FHC30" s="126"/>
      <c r="FHD30" s="126"/>
      <c r="FHE30" s="126"/>
      <c r="FHF30" s="126"/>
      <c r="FHG30" s="126"/>
      <c r="FHH30" s="126"/>
      <c r="FHI30" s="126"/>
      <c r="FHJ30" s="126"/>
      <c r="FHK30" s="126"/>
      <c r="FHL30" s="126"/>
      <c r="FHM30" s="126"/>
      <c r="FHN30" s="126"/>
      <c r="FHO30" s="126"/>
      <c r="FHP30" s="126"/>
      <c r="FHQ30" s="126"/>
      <c r="FHR30" s="126"/>
      <c r="FHS30" s="126"/>
      <c r="FHT30" s="126"/>
      <c r="FHU30" s="126"/>
      <c r="FHV30" s="126"/>
      <c r="FHW30" s="126"/>
      <c r="FHX30" s="126"/>
      <c r="FHY30" s="126"/>
      <c r="FHZ30" s="126"/>
      <c r="FIA30" s="126"/>
      <c r="FIB30" s="126"/>
      <c r="FIC30" s="126"/>
      <c r="FID30" s="126"/>
      <c r="FIE30" s="126"/>
      <c r="FIF30" s="126"/>
      <c r="FIG30" s="126"/>
      <c r="FIH30" s="126"/>
      <c r="FII30" s="126"/>
      <c r="FIJ30" s="126"/>
      <c r="FIK30" s="126"/>
      <c r="FIL30" s="126"/>
      <c r="FIM30" s="126"/>
      <c r="FIN30" s="126"/>
      <c r="FIO30" s="126"/>
      <c r="FIP30" s="126"/>
      <c r="FIQ30" s="126"/>
      <c r="FIR30" s="126"/>
      <c r="FIS30" s="126"/>
      <c r="FIT30" s="126"/>
      <c r="FIU30" s="126"/>
      <c r="FIV30" s="126"/>
      <c r="FIW30" s="126"/>
      <c r="FIX30" s="126"/>
      <c r="FIY30" s="126"/>
      <c r="FIZ30" s="126"/>
      <c r="FJA30" s="126"/>
      <c r="FJB30" s="126"/>
      <c r="FJC30" s="126"/>
      <c r="FJD30" s="126"/>
      <c r="FJE30" s="126"/>
      <c r="FJF30" s="126"/>
      <c r="FJG30" s="126"/>
      <c r="FJH30" s="126"/>
      <c r="FJI30" s="126"/>
      <c r="FJJ30" s="126"/>
      <c r="FJK30" s="126"/>
      <c r="FJL30" s="126"/>
      <c r="FJM30" s="126"/>
      <c r="FJN30" s="126"/>
      <c r="FJO30" s="126"/>
      <c r="FJP30" s="126"/>
      <c r="FJQ30" s="126"/>
      <c r="FJR30" s="126"/>
      <c r="FJS30" s="126"/>
      <c r="FJT30" s="126"/>
      <c r="FJU30" s="126"/>
      <c r="FJV30" s="126"/>
      <c r="FJW30" s="126"/>
      <c r="FJX30" s="126"/>
      <c r="FJY30" s="126"/>
      <c r="FJZ30" s="126"/>
      <c r="FKA30" s="126"/>
      <c r="FKB30" s="126"/>
      <c r="FKC30" s="126"/>
      <c r="FKD30" s="126"/>
      <c r="FKE30" s="126"/>
      <c r="FKF30" s="126"/>
      <c r="FKG30" s="126"/>
      <c r="FKH30" s="126"/>
      <c r="FKI30" s="126"/>
      <c r="FKJ30" s="126"/>
      <c r="FKK30" s="126"/>
      <c r="FKL30" s="126"/>
      <c r="FKM30" s="126"/>
      <c r="FKN30" s="126"/>
      <c r="FKO30" s="126"/>
      <c r="FKP30" s="126"/>
      <c r="FKQ30" s="126"/>
      <c r="FKR30" s="126"/>
      <c r="FKS30" s="126"/>
      <c r="FKT30" s="126"/>
      <c r="FKU30" s="126"/>
      <c r="FKV30" s="126"/>
      <c r="FKW30" s="126"/>
      <c r="FKX30" s="126"/>
      <c r="FKY30" s="126"/>
      <c r="FKZ30" s="126"/>
      <c r="FLA30" s="126"/>
      <c r="FLB30" s="126"/>
      <c r="FLC30" s="126"/>
      <c r="FLD30" s="126"/>
      <c r="FLE30" s="126"/>
      <c r="FLF30" s="126"/>
      <c r="FLG30" s="126"/>
      <c r="FLH30" s="126"/>
      <c r="FLI30" s="126"/>
      <c r="FLJ30" s="126"/>
      <c r="FLK30" s="126"/>
      <c r="FLL30" s="126"/>
      <c r="FLM30" s="126"/>
      <c r="FLN30" s="126"/>
      <c r="FLO30" s="126"/>
      <c r="FLP30" s="126"/>
      <c r="FLQ30" s="126"/>
      <c r="FLR30" s="126"/>
      <c r="FLS30" s="126"/>
      <c r="FLT30" s="126"/>
      <c r="FLU30" s="126"/>
      <c r="FLV30" s="126"/>
      <c r="FLW30" s="126"/>
      <c r="FLX30" s="126"/>
      <c r="FLY30" s="126"/>
      <c r="FLZ30" s="126"/>
      <c r="FMA30" s="126"/>
      <c r="FMB30" s="126"/>
      <c r="FMC30" s="126"/>
      <c r="FMD30" s="126"/>
      <c r="FME30" s="126"/>
      <c r="FMF30" s="126"/>
      <c r="FMG30" s="126"/>
      <c r="FMH30" s="126"/>
      <c r="FMI30" s="126"/>
      <c r="FMJ30" s="126"/>
      <c r="FMK30" s="126"/>
      <c r="FML30" s="126"/>
      <c r="FMM30" s="126"/>
      <c r="FMN30" s="126"/>
      <c r="FMO30" s="126"/>
      <c r="FMP30" s="126"/>
      <c r="FMQ30" s="126"/>
      <c r="FMR30" s="126"/>
      <c r="FMS30" s="126"/>
      <c r="FMT30" s="126"/>
      <c r="FMU30" s="126"/>
      <c r="FMV30" s="126"/>
      <c r="FMW30" s="126"/>
      <c r="FMX30" s="126"/>
      <c r="FMY30" s="126"/>
      <c r="FMZ30" s="126"/>
      <c r="FNA30" s="126"/>
      <c r="FNB30" s="126"/>
      <c r="FNC30" s="126"/>
      <c r="FND30" s="126"/>
      <c r="FNE30" s="126"/>
      <c r="FNF30" s="126"/>
      <c r="FNG30" s="126"/>
      <c r="FNH30" s="126"/>
      <c r="FNI30" s="126"/>
      <c r="FNJ30" s="126"/>
      <c r="FNK30" s="126"/>
      <c r="FNL30" s="126"/>
      <c r="FNM30" s="126"/>
      <c r="FNN30" s="126"/>
      <c r="FNO30" s="126"/>
      <c r="FNP30" s="126"/>
      <c r="FNQ30" s="126"/>
      <c r="FNR30" s="126"/>
      <c r="FNS30" s="126"/>
      <c r="FNT30" s="126"/>
      <c r="FNU30" s="126"/>
      <c r="FNV30" s="126"/>
      <c r="FNW30" s="126"/>
      <c r="FNX30" s="126"/>
      <c r="FNY30" s="126"/>
      <c r="FNZ30" s="126"/>
      <c r="FOA30" s="126"/>
      <c r="FOB30" s="126"/>
      <c r="FOC30" s="126"/>
      <c r="FOD30" s="126"/>
      <c r="FOE30" s="126"/>
      <c r="FOF30" s="126"/>
      <c r="FOG30" s="126"/>
      <c r="FOH30" s="126"/>
      <c r="FOI30" s="126"/>
      <c r="FOJ30" s="126"/>
      <c r="FOK30" s="126"/>
      <c r="FOL30" s="126"/>
      <c r="FOM30" s="126"/>
      <c r="FON30" s="126"/>
      <c r="FOO30" s="126"/>
      <c r="FOP30" s="126"/>
      <c r="FOQ30" s="126"/>
      <c r="FOR30" s="126"/>
      <c r="FOS30" s="126"/>
      <c r="FOT30" s="126"/>
      <c r="FOU30" s="126"/>
      <c r="FOV30" s="126"/>
      <c r="FOW30" s="126"/>
      <c r="FOX30" s="126"/>
      <c r="FOY30" s="126"/>
      <c r="FOZ30" s="126"/>
      <c r="FPA30" s="126"/>
      <c r="FPB30" s="126"/>
      <c r="FPC30" s="126"/>
      <c r="FPD30" s="126"/>
      <c r="FPE30" s="126"/>
      <c r="FPF30" s="126"/>
      <c r="FPG30" s="126"/>
      <c r="FPH30" s="126"/>
      <c r="FPI30" s="126"/>
      <c r="FPJ30" s="126"/>
      <c r="FPK30" s="126"/>
      <c r="FPL30" s="126"/>
      <c r="FPM30" s="126"/>
      <c r="FPN30" s="126"/>
      <c r="FPO30" s="126"/>
      <c r="FPP30" s="126"/>
      <c r="FPQ30" s="126"/>
      <c r="FPR30" s="126"/>
      <c r="FPS30" s="126"/>
      <c r="FPT30" s="126"/>
      <c r="FPU30" s="126"/>
      <c r="FPV30" s="126"/>
      <c r="FPW30" s="126"/>
      <c r="FPX30" s="126"/>
      <c r="FPY30" s="126"/>
      <c r="FPZ30" s="126"/>
      <c r="FQA30" s="126"/>
      <c r="FQB30" s="126"/>
      <c r="FQC30" s="126"/>
      <c r="FQD30" s="126"/>
      <c r="FQE30" s="126"/>
      <c r="FQF30" s="126"/>
      <c r="FQG30" s="126"/>
      <c r="FQH30" s="126"/>
      <c r="FQI30" s="126"/>
      <c r="FQJ30" s="126"/>
      <c r="FQK30" s="126"/>
      <c r="FQL30" s="126"/>
      <c r="FQM30" s="126"/>
      <c r="FQN30" s="126"/>
      <c r="FQO30" s="126"/>
      <c r="FQP30" s="126"/>
      <c r="FQQ30" s="126"/>
      <c r="FQR30" s="126"/>
      <c r="FQS30" s="126"/>
      <c r="FQT30" s="126"/>
      <c r="FQU30" s="126"/>
      <c r="FQV30" s="126"/>
      <c r="FQW30" s="126"/>
      <c r="FQX30" s="126"/>
      <c r="FQY30" s="126"/>
      <c r="FQZ30" s="126"/>
      <c r="FRA30" s="126"/>
      <c r="FRB30" s="126"/>
      <c r="FRC30" s="126"/>
      <c r="FRD30" s="126"/>
      <c r="FRE30" s="126"/>
      <c r="FRF30" s="126"/>
      <c r="FRG30" s="126"/>
      <c r="FRH30" s="126"/>
      <c r="FRI30" s="126"/>
      <c r="FRJ30" s="126"/>
      <c r="FRK30" s="126"/>
      <c r="FRL30" s="126"/>
      <c r="FRM30" s="126"/>
      <c r="FRN30" s="126"/>
      <c r="FRO30" s="126"/>
      <c r="FRP30" s="126"/>
      <c r="FRQ30" s="126"/>
      <c r="FRR30" s="126"/>
      <c r="FRS30" s="126"/>
      <c r="FRT30" s="126"/>
      <c r="FRU30" s="126"/>
      <c r="FRV30" s="126"/>
      <c r="FRW30" s="126"/>
      <c r="FRX30" s="126"/>
      <c r="FRY30" s="126"/>
      <c r="FRZ30" s="126"/>
      <c r="FSA30" s="126"/>
      <c r="FSB30" s="126"/>
      <c r="FSC30" s="126"/>
      <c r="FSD30" s="126"/>
      <c r="FSE30" s="126"/>
      <c r="FSF30" s="126"/>
      <c r="FSG30" s="126"/>
      <c r="FSH30" s="126"/>
      <c r="FSI30" s="126"/>
      <c r="FSJ30" s="126"/>
      <c r="FSK30" s="126"/>
      <c r="FSL30" s="126"/>
      <c r="FSM30" s="126"/>
      <c r="FSN30" s="126"/>
      <c r="FSO30" s="126"/>
      <c r="FSP30" s="126"/>
      <c r="FSQ30" s="126"/>
      <c r="FSR30" s="126"/>
      <c r="FSS30" s="126"/>
      <c r="FST30" s="126"/>
      <c r="FSU30" s="126"/>
      <c r="FSV30" s="126"/>
      <c r="FSW30" s="126"/>
      <c r="FSX30" s="126"/>
      <c r="FSY30" s="126"/>
      <c r="FSZ30" s="126"/>
      <c r="FTA30" s="126"/>
      <c r="FTB30" s="126"/>
      <c r="FTC30" s="126"/>
      <c r="FTD30" s="126"/>
      <c r="FTE30" s="126"/>
      <c r="FTF30" s="126"/>
      <c r="FTG30" s="126"/>
      <c r="FTH30" s="126"/>
      <c r="FTI30" s="126"/>
      <c r="FTJ30" s="126"/>
      <c r="FTK30" s="126"/>
      <c r="FTL30" s="126"/>
      <c r="FTM30" s="126"/>
      <c r="FTN30" s="126"/>
      <c r="FTO30" s="126"/>
      <c r="FTP30" s="126"/>
      <c r="FTQ30" s="126"/>
      <c r="FTR30" s="126"/>
      <c r="FTS30" s="126"/>
      <c r="FTT30" s="126"/>
      <c r="FTU30" s="126"/>
      <c r="FTV30" s="126"/>
      <c r="FTW30" s="126"/>
      <c r="FTX30" s="126"/>
      <c r="FTY30" s="126"/>
      <c r="FTZ30" s="126"/>
      <c r="FUA30" s="126"/>
      <c r="FUB30" s="126"/>
      <c r="FUC30" s="126"/>
      <c r="FUD30" s="126"/>
      <c r="FUE30" s="126"/>
      <c r="FUF30" s="126"/>
      <c r="FUG30" s="126"/>
      <c r="FUH30" s="126"/>
      <c r="FUI30" s="126"/>
      <c r="FUJ30" s="126"/>
      <c r="FUK30" s="126"/>
      <c r="FUL30" s="126"/>
      <c r="FUM30" s="126"/>
      <c r="FUN30" s="126"/>
      <c r="FUO30" s="126"/>
      <c r="FUP30" s="126"/>
      <c r="FUQ30" s="126"/>
      <c r="FUR30" s="126"/>
      <c r="FUS30" s="126"/>
      <c r="FUT30" s="126"/>
      <c r="FUU30" s="126"/>
      <c r="FUV30" s="126"/>
      <c r="FUW30" s="126"/>
      <c r="FUX30" s="126"/>
      <c r="FUY30" s="126"/>
      <c r="FUZ30" s="126"/>
      <c r="FVA30" s="126"/>
      <c r="FVB30" s="126"/>
      <c r="FVC30" s="126"/>
      <c r="FVD30" s="126"/>
      <c r="FVE30" s="126"/>
      <c r="FVF30" s="126"/>
      <c r="FVG30" s="126"/>
      <c r="FVH30" s="126"/>
      <c r="FVI30" s="126"/>
      <c r="FVJ30" s="126"/>
      <c r="FVK30" s="126"/>
      <c r="FVL30" s="126"/>
      <c r="FVM30" s="126"/>
      <c r="FVN30" s="126"/>
      <c r="FVO30" s="126"/>
      <c r="FVP30" s="126"/>
      <c r="FVQ30" s="126"/>
      <c r="FVR30" s="126"/>
      <c r="FVS30" s="126"/>
      <c r="FVT30" s="126"/>
      <c r="FVU30" s="126"/>
      <c r="FVV30" s="126"/>
      <c r="FVW30" s="126"/>
      <c r="FVX30" s="126"/>
      <c r="FVY30" s="126"/>
      <c r="FVZ30" s="126"/>
      <c r="FWA30" s="126"/>
      <c r="FWB30" s="126"/>
      <c r="FWC30" s="126"/>
      <c r="FWD30" s="126"/>
      <c r="FWE30" s="126"/>
      <c r="FWF30" s="126"/>
      <c r="FWG30" s="126"/>
      <c r="FWH30" s="126"/>
      <c r="FWI30" s="126"/>
      <c r="FWJ30" s="126"/>
      <c r="FWK30" s="126"/>
      <c r="FWL30" s="126"/>
      <c r="FWM30" s="126"/>
      <c r="FWN30" s="126"/>
      <c r="FWO30" s="126"/>
      <c r="FWP30" s="126"/>
      <c r="FWQ30" s="126"/>
      <c r="FWR30" s="126"/>
      <c r="FWS30" s="126"/>
      <c r="FWT30" s="126"/>
      <c r="FWU30" s="126"/>
      <c r="FWV30" s="126"/>
      <c r="FWW30" s="126"/>
      <c r="FWX30" s="126"/>
      <c r="FWY30" s="126"/>
      <c r="FWZ30" s="126"/>
      <c r="FXA30" s="126"/>
      <c r="FXB30" s="126"/>
      <c r="FXC30" s="126"/>
      <c r="FXD30" s="126"/>
      <c r="FXE30" s="126"/>
      <c r="FXF30" s="126"/>
      <c r="FXG30" s="126"/>
      <c r="FXH30" s="126"/>
      <c r="FXI30" s="126"/>
      <c r="FXJ30" s="126"/>
      <c r="FXK30" s="126"/>
      <c r="FXL30" s="126"/>
      <c r="FXM30" s="126"/>
      <c r="FXN30" s="126"/>
      <c r="FXO30" s="126"/>
      <c r="FXP30" s="126"/>
      <c r="FXQ30" s="126"/>
      <c r="FXR30" s="126"/>
      <c r="FXS30" s="126"/>
      <c r="FXT30" s="126"/>
      <c r="FXU30" s="126"/>
      <c r="FXV30" s="126"/>
      <c r="FXW30" s="126"/>
      <c r="FXX30" s="126"/>
      <c r="FXY30" s="126"/>
      <c r="FXZ30" s="126"/>
      <c r="FYA30" s="126"/>
      <c r="FYB30" s="126"/>
      <c r="FYC30" s="126"/>
      <c r="FYD30" s="126"/>
      <c r="FYE30" s="126"/>
      <c r="FYF30" s="126"/>
      <c r="FYG30" s="126"/>
      <c r="FYH30" s="126"/>
      <c r="FYI30" s="126"/>
      <c r="FYJ30" s="126"/>
      <c r="FYK30" s="126"/>
      <c r="FYL30" s="126"/>
      <c r="FYM30" s="126"/>
      <c r="FYN30" s="126"/>
      <c r="FYO30" s="126"/>
      <c r="FYP30" s="126"/>
      <c r="FYQ30" s="126"/>
      <c r="FYR30" s="126"/>
      <c r="FYS30" s="126"/>
      <c r="FYT30" s="126"/>
      <c r="FYU30" s="126"/>
      <c r="FYV30" s="126"/>
      <c r="FYW30" s="126"/>
      <c r="FYX30" s="126"/>
      <c r="FYY30" s="126"/>
      <c r="FYZ30" s="126"/>
      <c r="FZA30" s="126"/>
      <c r="FZB30" s="126"/>
      <c r="FZC30" s="126"/>
      <c r="FZD30" s="126"/>
      <c r="FZE30" s="126"/>
      <c r="FZF30" s="126"/>
      <c r="FZG30" s="126"/>
      <c r="FZH30" s="126"/>
      <c r="FZI30" s="126"/>
      <c r="FZJ30" s="126"/>
      <c r="FZK30" s="126"/>
      <c r="FZL30" s="126"/>
      <c r="FZM30" s="126"/>
      <c r="FZN30" s="126"/>
      <c r="FZO30" s="126"/>
      <c r="FZP30" s="126"/>
      <c r="FZQ30" s="126"/>
      <c r="FZR30" s="126"/>
      <c r="FZS30" s="126"/>
      <c r="FZT30" s="126"/>
      <c r="FZU30" s="126"/>
      <c r="FZV30" s="126"/>
      <c r="FZW30" s="126"/>
      <c r="FZX30" s="126"/>
      <c r="FZY30" s="126"/>
      <c r="FZZ30" s="126"/>
      <c r="GAA30" s="126"/>
      <c r="GAB30" s="126"/>
      <c r="GAC30" s="126"/>
      <c r="GAD30" s="126"/>
      <c r="GAE30" s="126"/>
      <c r="GAF30" s="126"/>
      <c r="GAG30" s="126"/>
      <c r="GAH30" s="126"/>
      <c r="GAI30" s="126"/>
      <c r="GAJ30" s="126"/>
      <c r="GAK30" s="126"/>
      <c r="GAL30" s="126"/>
      <c r="GAM30" s="126"/>
      <c r="GAN30" s="126"/>
      <c r="GAO30" s="126"/>
      <c r="GAP30" s="126"/>
      <c r="GAQ30" s="126"/>
      <c r="GAR30" s="126"/>
      <c r="GAS30" s="126"/>
      <c r="GAT30" s="126"/>
      <c r="GAU30" s="126"/>
      <c r="GAV30" s="126"/>
      <c r="GAW30" s="126"/>
      <c r="GAX30" s="126"/>
      <c r="GAY30" s="126"/>
      <c r="GAZ30" s="126"/>
      <c r="GBA30" s="126"/>
      <c r="GBB30" s="126"/>
      <c r="GBC30" s="126"/>
      <c r="GBD30" s="126"/>
      <c r="GBE30" s="126"/>
      <c r="GBF30" s="126"/>
      <c r="GBG30" s="126"/>
      <c r="GBH30" s="126"/>
      <c r="GBI30" s="126"/>
      <c r="GBJ30" s="126"/>
      <c r="GBK30" s="126"/>
      <c r="GBL30" s="126"/>
      <c r="GBM30" s="126"/>
      <c r="GBN30" s="126"/>
      <c r="GBO30" s="126"/>
      <c r="GBP30" s="126"/>
      <c r="GBQ30" s="126"/>
      <c r="GBR30" s="126"/>
      <c r="GBS30" s="126"/>
      <c r="GBT30" s="126"/>
      <c r="GBU30" s="126"/>
      <c r="GBV30" s="126"/>
      <c r="GBW30" s="126"/>
      <c r="GBX30" s="126"/>
      <c r="GBY30" s="126"/>
      <c r="GBZ30" s="126"/>
      <c r="GCA30" s="126"/>
      <c r="GCB30" s="126"/>
      <c r="GCC30" s="126"/>
      <c r="GCD30" s="126"/>
      <c r="GCE30" s="126"/>
      <c r="GCF30" s="126"/>
      <c r="GCG30" s="126"/>
      <c r="GCH30" s="126"/>
      <c r="GCI30" s="126"/>
      <c r="GCJ30" s="126"/>
      <c r="GCK30" s="126"/>
      <c r="GCL30" s="126"/>
      <c r="GCM30" s="126"/>
      <c r="GCN30" s="126"/>
      <c r="GCO30" s="126"/>
      <c r="GCP30" s="126"/>
      <c r="GCQ30" s="126"/>
      <c r="GCR30" s="126"/>
      <c r="GCS30" s="126"/>
      <c r="GCT30" s="126"/>
      <c r="GCU30" s="126"/>
      <c r="GCV30" s="126"/>
      <c r="GCW30" s="126"/>
      <c r="GCX30" s="126"/>
      <c r="GCY30" s="126"/>
      <c r="GCZ30" s="126"/>
      <c r="GDA30" s="126"/>
      <c r="GDB30" s="126"/>
      <c r="GDC30" s="126"/>
      <c r="GDD30" s="126"/>
      <c r="GDE30" s="126"/>
      <c r="GDF30" s="126"/>
      <c r="GDG30" s="126"/>
      <c r="GDH30" s="126"/>
      <c r="GDI30" s="126"/>
      <c r="GDJ30" s="126"/>
      <c r="GDK30" s="126"/>
      <c r="GDL30" s="126"/>
      <c r="GDM30" s="126"/>
      <c r="GDN30" s="126"/>
      <c r="GDO30" s="126"/>
      <c r="GDP30" s="126"/>
      <c r="GDQ30" s="126"/>
      <c r="GDR30" s="126"/>
      <c r="GDS30" s="126"/>
      <c r="GDT30" s="126"/>
      <c r="GDU30" s="126"/>
      <c r="GDV30" s="126"/>
      <c r="GDW30" s="126"/>
      <c r="GDX30" s="126"/>
      <c r="GDY30" s="126"/>
      <c r="GDZ30" s="126"/>
      <c r="GEA30" s="126"/>
      <c r="GEB30" s="126"/>
      <c r="GEC30" s="126"/>
      <c r="GED30" s="126"/>
      <c r="GEE30" s="126"/>
      <c r="GEF30" s="126"/>
      <c r="GEG30" s="126"/>
      <c r="GEH30" s="126"/>
      <c r="GEI30" s="126"/>
      <c r="GEJ30" s="126"/>
      <c r="GEK30" s="126"/>
      <c r="GEL30" s="126"/>
      <c r="GEM30" s="126"/>
      <c r="GEN30" s="126"/>
      <c r="GEO30" s="126"/>
      <c r="GEP30" s="126"/>
      <c r="GEQ30" s="126"/>
      <c r="GER30" s="126"/>
      <c r="GES30" s="126"/>
      <c r="GET30" s="126"/>
      <c r="GEU30" s="126"/>
      <c r="GEV30" s="126"/>
      <c r="GEW30" s="126"/>
      <c r="GEX30" s="126"/>
      <c r="GEY30" s="126"/>
      <c r="GEZ30" s="126"/>
      <c r="GFA30" s="126"/>
      <c r="GFB30" s="126"/>
      <c r="GFC30" s="126"/>
      <c r="GFD30" s="126"/>
      <c r="GFE30" s="126"/>
      <c r="GFF30" s="126"/>
      <c r="GFG30" s="126"/>
      <c r="GFH30" s="126"/>
      <c r="GFI30" s="126"/>
      <c r="GFJ30" s="126"/>
      <c r="GFK30" s="126"/>
      <c r="GFL30" s="126"/>
      <c r="GFM30" s="126"/>
      <c r="GFN30" s="126"/>
      <c r="GFO30" s="126"/>
      <c r="GFP30" s="126"/>
      <c r="GFQ30" s="126"/>
      <c r="GFR30" s="126"/>
      <c r="GFS30" s="126"/>
      <c r="GFT30" s="126"/>
      <c r="GFU30" s="126"/>
      <c r="GFV30" s="126"/>
      <c r="GFW30" s="126"/>
      <c r="GFX30" s="126"/>
      <c r="GFY30" s="126"/>
      <c r="GFZ30" s="126"/>
      <c r="GGA30" s="126"/>
      <c r="GGB30" s="126"/>
      <c r="GGC30" s="126"/>
      <c r="GGD30" s="126"/>
      <c r="GGE30" s="126"/>
      <c r="GGF30" s="126"/>
      <c r="GGG30" s="126"/>
      <c r="GGH30" s="126"/>
      <c r="GGI30" s="126"/>
      <c r="GGJ30" s="126"/>
      <c r="GGK30" s="126"/>
      <c r="GGL30" s="126"/>
      <c r="GGM30" s="126"/>
      <c r="GGN30" s="126"/>
      <c r="GGO30" s="126"/>
      <c r="GGP30" s="126"/>
      <c r="GGQ30" s="126"/>
      <c r="GGR30" s="126"/>
      <c r="GGS30" s="126"/>
      <c r="GGT30" s="126"/>
      <c r="GGU30" s="126"/>
      <c r="GGV30" s="126"/>
      <c r="GGW30" s="126"/>
      <c r="GGX30" s="126"/>
      <c r="GGY30" s="126"/>
      <c r="GGZ30" s="126"/>
      <c r="GHA30" s="126"/>
      <c r="GHB30" s="126"/>
      <c r="GHC30" s="126"/>
      <c r="GHD30" s="126"/>
      <c r="GHE30" s="126"/>
      <c r="GHF30" s="126"/>
      <c r="GHG30" s="126"/>
      <c r="GHH30" s="126"/>
      <c r="GHI30" s="126"/>
      <c r="GHJ30" s="126"/>
      <c r="GHK30" s="126"/>
      <c r="GHL30" s="126"/>
      <c r="GHM30" s="126"/>
      <c r="GHN30" s="126"/>
      <c r="GHO30" s="126"/>
      <c r="GHP30" s="126"/>
      <c r="GHQ30" s="126"/>
      <c r="GHR30" s="126"/>
      <c r="GHS30" s="126"/>
      <c r="GHT30" s="126"/>
      <c r="GHU30" s="126"/>
      <c r="GHV30" s="126"/>
      <c r="GHW30" s="126"/>
      <c r="GHX30" s="126"/>
      <c r="GHY30" s="126"/>
      <c r="GHZ30" s="126"/>
      <c r="GIA30" s="126"/>
      <c r="GIB30" s="126"/>
      <c r="GIC30" s="126"/>
      <c r="GID30" s="126"/>
      <c r="GIE30" s="126"/>
      <c r="GIF30" s="126"/>
      <c r="GIG30" s="126"/>
      <c r="GIH30" s="126"/>
      <c r="GII30" s="126"/>
      <c r="GIJ30" s="126"/>
      <c r="GIK30" s="126"/>
      <c r="GIL30" s="126"/>
      <c r="GIM30" s="126"/>
      <c r="GIN30" s="126"/>
      <c r="GIO30" s="126"/>
      <c r="GIP30" s="126"/>
      <c r="GIQ30" s="126"/>
      <c r="GIR30" s="126"/>
      <c r="GIS30" s="126"/>
      <c r="GIT30" s="126"/>
      <c r="GIU30" s="126"/>
      <c r="GIV30" s="126"/>
      <c r="GIW30" s="126"/>
      <c r="GIX30" s="126"/>
      <c r="GIY30" s="126"/>
      <c r="GIZ30" s="126"/>
      <c r="GJA30" s="126"/>
      <c r="GJB30" s="126"/>
      <c r="GJC30" s="126"/>
      <c r="GJD30" s="126"/>
      <c r="GJE30" s="126"/>
      <c r="GJF30" s="126"/>
      <c r="GJG30" s="126"/>
      <c r="GJH30" s="126"/>
      <c r="GJI30" s="126"/>
      <c r="GJJ30" s="126"/>
      <c r="GJK30" s="126"/>
      <c r="GJL30" s="126"/>
      <c r="GJM30" s="126"/>
      <c r="GJN30" s="126"/>
      <c r="GJO30" s="126"/>
      <c r="GJP30" s="126"/>
      <c r="GJQ30" s="126"/>
      <c r="GJR30" s="126"/>
      <c r="GJS30" s="126"/>
      <c r="GJT30" s="126"/>
      <c r="GJU30" s="126"/>
      <c r="GJV30" s="126"/>
      <c r="GJW30" s="126"/>
      <c r="GJX30" s="126"/>
      <c r="GJY30" s="126"/>
      <c r="GJZ30" s="126"/>
      <c r="GKA30" s="126"/>
      <c r="GKB30" s="126"/>
      <c r="GKC30" s="126"/>
      <c r="GKD30" s="126"/>
      <c r="GKE30" s="126"/>
      <c r="GKF30" s="126"/>
      <c r="GKG30" s="126"/>
      <c r="GKH30" s="126"/>
      <c r="GKI30" s="126"/>
      <c r="GKJ30" s="126"/>
      <c r="GKK30" s="126"/>
      <c r="GKL30" s="126"/>
      <c r="GKM30" s="126"/>
      <c r="GKN30" s="126"/>
      <c r="GKO30" s="126"/>
      <c r="GKP30" s="126"/>
      <c r="GKQ30" s="126"/>
      <c r="GKR30" s="126"/>
      <c r="GKS30" s="126"/>
      <c r="GKT30" s="126"/>
      <c r="GKU30" s="126"/>
      <c r="GKV30" s="126"/>
      <c r="GKW30" s="126"/>
      <c r="GKX30" s="126"/>
      <c r="GKY30" s="126"/>
      <c r="GKZ30" s="126"/>
      <c r="GLA30" s="126"/>
      <c r="GLB30" s="126"/>
      <c r="GLC30" s="126"/>
      <c r="GLD30" s="126"/>
      <c r="GLE30" s="126"/>
      <c r="GLF30" s="126"/>
      <c r="GLG30" s="126"/>
      <c r="GLH30" s="126"/>
      <c r="GLI30" s="126"/>
      <c r="GLJ30" s="126"/>
      <c r="GLK30" s="126"/>
      <c r="GLL30" s="126"/>
      <c r="GLM30" s="126"/>
      <c r="GLN30" s="126"/>
      <c r="GLO30" s="126"/>
      <c r="GLP30" s="126"/>
      <c r="GLQ30" s="126"/>
      <c r="GLR30" s="126"/>
      <c r="GLS30" s="126"/>
      <c r="GLT30" s="126"/>
      <c r="GLU30" s="126"/>
      <c r="GLV30" s="126"/>
      <c r="GLW30" s="126"/>
      <c r="GLX30" s="126"/>
      <c r="GLY30" s="126"/>
      <c r="GLZ30" s="126"/>
      <c r="GMA30" s="126"/>
      <c r="GMB30" s="126"/>
      <c r="GMC30" s="126"/>
      <c r="GMD30" s="126"/>
      <c r="GME30" s="126"/>
      <c r="GMF30" s="126"/>
      <c r="GMG30" s="126"/>
      <c r="GMH30" s="126"/>
      <c r="GMI30" s="126"/>
      <c r="GMJ30" s="126"/>
      <c r="GMK30" s="126"/>
      <c r="GML30" s="126"/>
      <c r="GMM30" s="126"/>
      <c r="GMN30" s="126"/>
      <c r="GMO30" s="126"/>
      <c r="GMP30" s="126"/>
      <c r="GMQ30" s="126"/>
      <c r="GMR30" s="126"/>
      <c r="GMS30" s="126"/>
      <c r="GMT30" s="126"/>
      <c r="GMU30" s="126"/>
      <c r="GMV30" s="126"/>
      <c r="GMW30" s="126"/>
      <c r="GMX30" s="126"/>
      <c r="GMY30" s="126"/>
      <c r="GMZ30" s="126"/>
      <c r="GNA30" s="126"/>
      <c r="GNB30" s="126"/>
      <c r="GNC30" s="126"/>
      <c r="GND30" s="126"/>
      <c r="GNE30" s="126"/>
      <c r="GNF30" s="126"/>
      <c r="GNG30" s="126"/>
      <c r="GNH30" s="126"/>
      <c r="GNI30" s="126"/>
      <c r="GNJ30" s="126"/>
      <c r="GNK30" s="126"/>
      <c r="GNL30" s="126"/>
      <c r="GNM30" s="126"/>
      <c r="GNN30" s="126"/>
      <c r="GNO30" s="126"/>
      <c r="GNP30" s="126"/>
      <c r="GNQ30" s="126"/>
      <c r="GNR30" s="126"/>
      <c r="GNS30" s="126"/>
      <c r="GNT30" s="126"/>
      <c r="GNU30" s="126"/>
      <c r="GNV30" s="126"/>
      <c r="GNW30" s="126"/>
      <c r="GNX30" s="126"/>
      <c r="GNY30" s="126"/>
      <c r="GNZ30" s="126"/>
      <c r="GOA30" s="126"/>
      <c r="GOB30" s="126"/>
      <c r="GOC30" s="126"/>
      <c r="GOD30" s="126"/>
      <c r="GOE30" s="126"/>
      <c r="GOF30" s="126"/>
      <c r="GOG30" s="126"/>
      <c r="GOH30" s="126"/>
      <c r="GOI30" s="126"/>
      <c r="GOJ30" s="126"/>
      <c r="GOK30" s="126"/>
      <c r="GOL30" s="126"/>
      <c r="GOM30" s="126"/>
      <c r="GON30" s="126"/>
      <c r="GOO30" s="126"/>
      <c r="GOP30" s="126"/>
      <c r="GOQ30" s="126"/>
      <c r="GOR30" s="126"/>
      <c r="GOS30" s="126"/>
      <c r="GOT30" s="126"/>
      <c r="GOU30" s="126"/>
      <c r="GOV30" s="126"/>
      <c r="GOW30" s="126"/>
      <c r="GOX30" s="126"/>
      <c r="GOY30" s="126"/>
      <c r="GOZ30" s="126"/>
      <c r="GPA30" s="126"/>
      <c r="GPB30" s="126"/>
      <c r="GPC30" s="126"/>
      <c r="GPD30" s="126"/>
      <c r="GPE30" s="126"/>
      <c r="GPF30" s="126"/>
      <c r="GPG30" s="126"/>
      <c r="GPH30" s="126"/>
      <c r="GPI30" s="126"/>
      <c r="GPJ30" s="126"/>
      <c r="GPK30" s="126"/>
      <c r="GPL30" s="126"/>
      <c r="GPM30" s="126"/>
      <c r="GPN30" s="126"/>
      <c r="GPO30" s="126"/>
      <c r="GPP30" s="126"/>
      <c r="GPQ30" s="126"/>
      <c r="GPR30" s="126"/>
      <c r="GPS30" s="126"/>
      <c r="GPT30" s="126"/>
      <c r="GPU30" s="126"/>
      <c r="GPV30" s="126"/>
      <c r="GPW30" s="126"/>
      <c r="GPX30" s="126"/>
      <c r="GPY30" s="126"/>
      <c r="GPZ30" s="126"/>
      <c r="GQA30" s="126"/>
      <c r="GQB30" s="126"/>
      <c r="GQC30" s="126"/>
      <c r="GQD30" s="126"/>
      <c r="GQE30" s="126"/>
      <c r="GQF30" s="126"/>
      <c r="GQG30" s="126"/>
      <c r="GQH30" s="126"/>
      <c r="GQI30" s="126"/>
      <c r="GQJ30" s="126"/>
      <c r="GQK30" s="126"/>
      <c r="GQL30" s="126"/>
      <c r="GQM30" s="126"/>
      <c r="GQN30" s="126"/>
      <c r="GQO30" s="126"/>
      <c r="GQP30" s="126"/>
      <c r="GQQ30" s="126"/>
      <c r="GQR30" s="126"/>
      <c r="GQS30" s="126"/>
      <c r="GQT30" s="126"/>
      <c r="GQU30" s="126"/>
      <c r="GQV30" s="126"/>
      <c r="GQW30" s="126"/>
      <c r="GQX30" s="126"/>
      <c r="GQY30" s="126"/>
      <c r="GQZ30" s="126"/>
      <c r="GRA30" s="126"/>
      <c r="GRB30" s="126"/>
      <c r="GRC30" s="126"/>
      <c r="GRD30" s="126"/>
      <c r="GRE30" s="126"/>
      <c r="GRF30" s="126"/>
      <c r="GRG30" s="126"/>
      <c r="GRH30" s="126"/>
      <c r="GRI30" s="126"/>
      <c r="GRJ30" s="126"/>
      <c r="GRK30" s="126"/>
      <c r="GRL30" s="126"/>
      <c r="GRM30" s="126"/>
      <c r="GRN30" s="126"/>
      <c r="GRO30" s="126"/>
      <c r="GRP30" s="126"/>
      <c r="GRQ30" s="126"/>
      <c r="GRR30" s="126"/>
      <c r="GRS30" s="126"/>
      <c r="GRT30" s="126"/>
      <c r="GRU30" s="126"/>
      <c r="GRV30" s="126"/>
      <c r="GRW30" s="126"/>
      <c r="GRX30" s="126"/>
      <c r="GRY30" s="126"/>
      <c r="GRZ30" s="126"/>
      <c r="GSA30" s="126"/>
      <c r="GSB30" s="126"/>
      <c r="GSC30" s="126"/>
      <c r="GSD30" s="126"/>
      <c r="GSE30" s="126"/>
      <c r="GSF30" s="126"/>
      <c r="GSG30" s="126"/>
      <c r="GSH30" s="126"/>
      <c r="GSI30" s="126"/>
      <c r="GSJ30" s="126"/>
      <c r="GSK30" s="126"/>
      <c r="GSL30" s="126"/>
      <c r="GSM30" s="126"/>
      <c r="GSN30" s="126"/>
      <c r="GSO30" s="126"/>
      <c r="GSP30" s="126"/>
      <c r="GSQ30" s="126"/>
      <c r="GSR30" s="126"/>
      <c r="GSS30" s="126"/>
      <c r="GST30" s="126"/>
      <c r="GSU30" s="126"/>
      <c r="GSV30" s="126"/>
      <c r="GSW30" s="126"/>
      <c r="GSX30" s="126"/>
      <c r="GSY30" s="126"/>
      <c r="GSZ30" s="126"/>
      <c r="GTA30" s="126"/>
      <c r="GTB30" s="126"/>
      <c r="GTC30" s="126"/>
      <c r="GTD30" s="126"/>
      <c r="GTE30" s="126"/>
      <c r="GTF30" s="126"/>
      <c r="GTG30" s="126"/>
      <c r="GTH30" s="126"/>
      <c r="GTI30" s="126"/>
      <c r="GTJ30" s="126"/>
      <c r="GTK30" s="126"/>
      <c r="GTL30" s="126"/>
      <c r="GTM30" s="126"/>
      <c r="GTN30" s="126"/>
      <c r="GTO30" s="126"/>
      <c r="GTP30" s="126"/>
      <c r="GTQ30" s="126"/>
      <c r="GTR30" s="126"/>
      <c r="GTS30" s="126"/>
      <c r="GTT30" s="126"/>
      <c r="GTU30" s="126"/>
      <c r="GTV30" s="126"/>
      <c r="GTW30" s="126"/>
      <c r="GTX30" s="126"/>
      <c r="GTY30" s="126"/>
      <c r="GTZ30" s="126"/>
      <c r="GUA30" s="126"/>
      <c r="GUB30" s="126"/>
      <c r="GUC30" s="126"/>
      <c r="GUD30" s="126"/>
      <c r="GUE30" s="126"/>
      <c r="GUF30" s="126"/>
      <c r="GUG30" s="126"/>
      <c r="GUH30" s="126"/>
      <c r="GUI30" s="126"/>
      <c r="GUJ30" s="126"/>
      <c r="GUK30" s="126"/>
      <c r="GUL30" s="126"/>
      <c r="GUM30" s="126"/>
      <c r="GUN30" s="126"/>
      <c r="GUO30" s="126"/>
      <c r="GUP30" s="126"/>
      <c r="GUQ30" s="126"/>
      <c r="GUR30" s="126"/>
      <c r="GUS30" s="126"/>
      <c r="GUT30" s="126"/>
      <c r="GUU30" s="126"/>
      <c r="GUV30" s="126"/>
      <c r="GUW30" s="126"/>
      <c r="GUX30" s="126"/>
      <c r="GUY30" s="126"/>
      <c r="GUZ30" s="126"/>
      <c r="GVA30" s="126"/>
      <c r="GVB30" s="126"/>
      <c r="GVC30" s="126"/>
      <c r="GVD30" s="126"/>
      <c r="GVE30" s="126"/>
      <c r="GVF30" s="126"/>
      <c r="GVG30" s="126"/>
      <c r="GVH30" s="126"/>
      <c r="GVI30" s="126"/>
      <c r="GVJ30" s="126"/>
      <c r="GVK30" s="126"/>
      <c r="GVL30" s="126"/>
      <c r="GVM30" s="126"/>
      <c r="GVN30" s="126"/>
      <c r="GVO30" s="126"/>
      <c r="GVP30" s="126"/>
      <c r="GVQ30" s="126"/>
      <c r="GVR30" s="126"/>
      <c r="GVS30" s="126"/>
      <c r="GVT30" s="126"/>
      <c r="GVU30" s="126"/>
      <c r="GVV30" s="126"/>
      <c r="GVW30" s="126"/>
      <c r="GVX30" s="126"/>
      <c r="GVY30" s="126"/>
      <c r="GVZ30" s="126"/>
      <c r="GWA30" s="126"/>
      <c r="GWB30" s="126"/>
      <c r="GWC30" s="126"/>
      <c r="GWD30" s="126"/>
      <c r="GWE30" s="126"/>
      <c r="GWF30" s="126"/>
      <c r="GWG30" s="126"/>
      <c r="GWH30" s="126"/>
      <c r="GWI30" s="126"/>
      <c r="GWJ30" s="126"/>
      <c r="GWK30" s="126"/>
      <c r="GWL30" s="126"/>
      <c r="GWM30" s="126"/>
      <c r="GWN30" s="126"/>
      <c r="GWO30" s="126"/>
      <c r="GWP30" s="126"/>
      <c r="GWQ30" s="126"/>
      <c r="GWR30" s="126"/>
      <c r="GWS30" s="126"/>
      <c r="GWT30" s="126"/>
      <c r="GWU30" s="126"/>
      <c r="GWV30" s="126"/>
      <c r="GWW30" s="126"/>
      <c r="GWX30" s="126"/>
      <c r="GWY30" s="126"/>
      <c r="GWZ30" s="126"/>
      <c r="GXA30" s="126"/>
      <c r="GXB30" s="126"/>
      <c r="GXC30" s="126"/>
      <c r="GXD30" s="126"/>
      <c r="GXE30" s="126"/>
      <c r="GXF30" s="126"/>
      <c r="GXG30" s="126"/>
      <c r="GXH30" s="126"/>
      <c r="GXI30" s="126"/>
      <c r="GXJ30" s="126"/>
      <c r="GXK30" s="126"/>
      <c r="GXL30" s="126"/>
      <c r="GXM30" s="126"/>
      <c r="GXN30" s="126"/>
      <c r="GXO30" s="126"/>
      <c r="GXP30" s="126"/>
      <c r="GXQ30" s="126"/>
      <c r="GXR30" s="126"/>
      <c r="GXS30" s="126"/>
      <c r="GXT30" s="126"/>
      <c r="GXU30" s="126"/>
      <c r="GXV30" s="126"/>
      <c r="GXW30" s="126"/>
      <c r="GXX30" s="126"/>
      <c r="GXY30" s="126"/>
      <c r="GXZ30" s="126"/>
      <c r="GYA30" s="126"/>
      <c r="GYB30" s="126"/>
      <c r="GYC30" s="126"/>
      <c r="GYD30" s="126"/>
      <c r="GYE30" s="126"/>
      <c r="GYF30" s="126"/>
      <c r="GYG30" s="126"/>
      <c r="GYH30" s="126"/>
      <c r="GYI30" s="126"/>
      <c r="GYJ30" s="126"/>
      <c r="GYK30" s="126"/>
      <c r="GYL30" s="126"/>
      <c r="GYM30" s="126"/>
      <c r="GYN30" s="126"/>
      <c r="GYO30" s="126"/>
      <c r="GYP30" s="126"/>
      <c r="GYQ30" s="126"/>
      <c r="GYR30" s="126"/>
      <c r="GYS30" s="126"/>
      <c r="GYT30" s="126"/>
      <c r="GYU30" s="126"/>
      <c r="GYV30" s="126"/>
      <c r="GYW30" s="126"/>
      <c r="GYX30" s="126"/>
      <c r="GYY30" s="126"/>
      <c r="GYZ30" s="126"/>
      <c r="GZA30" s="126"/>
      <c r="GZB30" s="126"/>
      <c r="GZC30" s="126"/>
      <c r="GZD30" s="126"/>
      <c r="GZE30" s="126"/>
      <c r="GZF30" s="126"/>
      <c r="GZG30" s="126"/>
      <c r="GZH30" s="126"/>
      <c r="GZI30" s="126"/>
      <c r="GZJ30" s="126"/>
      <c r="GZK30" s="126"/>
      <c r="GZL30" s="126"/>
      <c r="GZM30" s="126"/>
      <c r="GZN30" s="126"/>
      <c r="GZO30" s="126"/>
      <c r="GZP30" s="126"/>
      <c r="GZQ30" s="126"/>
      <c r="GZR30" s="126"/>
      <c r="GZS30" s="126"/>
      <c r="GZT30" s="126"/>
      <c r="GZU30" s="126"/>
      <c r="GZV30" s="126"/>
      <c r="GZW30" s="126"/>
      <c r="GZX30" s="126"/>
      <c r="GZY30" s="126"/>
      <c r="GZZ30" s="126"/>
      <c r="HAA30" s="126"/>
      <c r="HAB30" s="126"/>
      <c r="HAC30" s="126"/>
      <c r="HAD30" s="126"/>
      <c r="HAE30" s="126"/>
      <c r="HAF30" s="126"/>
      <c r="HAG30" s="126"/>
      <c r="HAH30" s="126"/>
      <c r="HAI30" s="126"/>
      <c r="HAJ30" s="126"/>
      <c r="HAK30" s="126"/>
      <c r="HAL30" s="126"/>
      <c r="HAM30" s="126"/>
      <c r="HAN30" s="126"/>
      <c r="HAO30" s="126"/>
      <c r="HAP30" s="126"/>
      <c r="HAQ30" s="126"/>
      <c r="HAR30" s="126"/>
      <c r="HAS30" s="126"/>
      <c r="HAT30" s="126"/>
      <c r="HAU30" s="126"/>
      <c r="HAV30" s="126"/>
      <c r="HAW30" s="126"/>
      <c r="HAX30" s="126"/>
      <c r="HAY30" s="126"/>
      <c r="HAZ30" s="126"/>
      <c r="HBA30" s="126"/>
      <c r="HBB30" s="126"/>
      <c r="HBC30" s="126"/>
      <c r="HBD30" s="126"/>
      <c r="HBE30" s="126"/>
      <c r="HBF30" s="126"/>
      <c r="HBG30" s="126"/>
      <c r="HBH30" s="126"/>
      <c r="HBI30" s="126"/>
      <c r="HBJ30" s="126"/>
      <c r="HBK30" s="126"/>
      <c r="HBL30" s="126"/>
      <c r="HBM30" s="126"/>
      <c r="HBN30" s="126"/>
      <c r="HBO30" s="126"/>
      <c r="HBP30" s="126"/>
      <c r="HBQ30" s="126"/>
      <c r="HBR30" s="126"/>
      <c r="HBS30" s="126"/>
      <c r="HBT30" s="126"/>
      <c r="HBU30" s="126"/>
      <c r="HBV30" s="126"/>
      <c r="HBW30" s="126"/>
      <c r="HBX30" s="126"/>
      <c r="HBY30" s="126"/>
      <c r="HBZ30" s="126"/>
      <c r="HCA30" s="126"/>
      <c r="HCB30" s="126"/>
      <c r="HCC30" s="126"/>
      <c r="HCD30" s="126"/>
      <c r="HCE30" s="126"/>
      <c r="HCF30" s="126"/>
      <c r="HCG30" s="126"/>
      <c r="HCH30" s="126"/>
      <c r="HCI30" s="126"/>
      <c r="HCJ30" s="126"/>
      <c r="HCK30" s="126"/>
      <c r="HCL30" s="126"/>
      <c r="HCM30" s="126"/>
      <c r="HCN30" s="126"/>
      <c r="HCO30" s="126"/>
      <c r="HCP30" s="126"/>
      <c r="HCQ30" s="126"/>
      <c r="HCR30" s="126"/>
      <c r="HCS30" s="126"/>
      <c r="HCT30" s="126"/>
      <c r="HCU30" s="126"/>
      <c r="HCV30" s="126"/>
      <c r="HCW30" s="126"/>
      <c r="HCX30" s="126"/>
      <c r="HCY30" s="126"/>
      <c r="HCZ30" s="126"/>
      <c r="HDA30" s="126"/>
      <c r="HDB30" s="126"/>
      <c r="HDC30" s="126"/>
      <c r="HDD30" s="126"/>
      <c r="HDE30" s="126"/>
      <c r="HDF30" s="126"/>
      <c r="HDG30" s="126"/>
      <c r="HDH30" s="126"/>
      <c r="HDI30" s="126"/>
      <c r="HDJ30" s="126"/>
      <c r="HDK30" s="126"/>
      <c r="HDL30" s="126"/>
      <c r="HDM30" s="126"/>
      <c r="HDN30" s="126"/>
      <c r="HDO30" s="126"/>
      <c r="HDP30" s="126"/>
      <c r="HDQ30" s="126"/>
      <c r="HDR30" s="126"/>
      <c r="HDS30" s="126"/>
      <c r="HDT30" s="126"/>
      <c r="HDU30" s="126"/>
      <c r="HDV30" s="126"/>
      <c r="HDW30" s="126"/>
      <c r="HDX30" s="126"/>
      <c r="HDY30" s="126"/>
      <c r="HDZ30" s="126"/>
      <c r="HEA30" s="126"/>
      <c r="HEB30" s="126"/>
      <c r="HEC30" s="126"/>
      <c r="HED30" s="126"/>
      <c r="HEE30" s="126"/>
      <c r="HEF30" s="126"/>
      <c r="HEG30" s="126"/>
      <c r="HEH30" s="126"/>
      <c r="HEI30" s="126"/>
      <c r="HEJ30" s="126"/>
      <c r="HEK30" s="126"/>
      <c r="HEL30" s="126"/>
      <c r="HEM30" s="126"/>
      <c r="HEN30" s="126"/>
      <c r="HEO30" s="126"/>
      <c r="HEP30" s="126"/>
      <c r="HEQ30" s="126"/>
      <c r="HER30" s="126"/>
      <c r="HES30" s="126"/>
      <c r="HET30" s="126"/>
      <c r="HEU30" s="126"/>
      <c r="HEV30" s="126"/>
      <c r="HEW30" s="126"/>
      <c r="HEX30" s="126"/>
      <c r="HEY30" s="126"/>
      <c r="HEZ30" s="126"/>
      <c r="HFA30" s="126"/>
      <c r="HFB30" s="126"/>
      <c r="HFC30" s="126"/>
      <c r="HFD30" s="126"/>
      <c r="HFE30" s="126"/>
      <c r="HFF30" s="126"/>
      <c r="HFG30" s="126"/>
      <c r="HFH30" s="126"/>
      <c r="HFI30" s="126"/>
      <c r="HFJ30" s="126"/>
      <c r="HFK30" s="126"/>
      <c r="HFL30" s="126"/>
      <c r="HFM30" s="126"/>
      <c r="HFN30" s="126"/>
      <c r="HFO30" s="126"/>
      <c r="HFP30" s="126"/>
      <c r="HFQ30" s="126"/>
      <c r="HFR30" s="126"/>
      <c r="HFS30" s="126"/>
      <c r="HFT30" s="126"/>
      <c r="HFU30" s="126"/>
      <c r="HFV30" s="126"/>
      <c r="HFW30" s="126"/>
      <c r="HFX30" s="126"/>
      <c r="HFY30" s="126"/>
      <c r="HFZ30" s="126"/>
      <c r="HGA30" s="126"/>
      <c r="HGB30" s="126"/>
      <c r="HGC30" s="126"/>
      <c r="HGD30" s="126"/>
      <c r="HGE30" s="126"/>
      <c r="HGF30" s="126"/>
      <c r="HGG30" s="126"/>
      <c r="HGH30" s="126"/>
      <c r="HGI30" s="126"/>
      <c r="HGJ30" s="126"/>
      <c r="HGK30" s="126"/>
      <c r="HGL30" s="126"/>
      <c r="HGM30" s="126"/>
      <c r="HGN30" s="126"/>
      <c r="HGO30" s="126"/>
      <c r="HGP30" s="126"/>
      <c r="HGQ30" s="126"/>
      <c r="HGR30" s="126"/>
      <c r="HGS30" s="126"/>
      <c r="HGT30" s="126"/>
      <c r="HGU30" s="126"/>
      <c r="HGV30" s="126"/>
      <c r="HGW30" s="126"/>
      <c r="HGX30" s="126"/>
      <c r="HGY30" s="126"/>
      <c r="HGZ30" s="126"/>
      <c r="HHA30" s="126"/>
      <c r="HHB30" s="126"/>
      <c r="HHC30" s="126"/>
      <c r="HHD30" s="126"/>
      <c r="HHE30" s="126"/>
      <c r="HHF30" s="126"/>
      <c r="HHG30" s="126"/>
      <c r="HHH30" s="126"/>
      <c r="HHI30" s="126"/>
      <c r="HHJ30" s="126"/>
      <c r="HHK30" s="126"/>
      <c r="HHL30" s="126"/>
      <c r="HHM30" s="126"/>
      <c r="HHN30" s="126"/>
      <c r="HHO30" s="126"/>
      <c r="HHP30" s="126"/>
      <c r="HHQ30" s="126"/>
      <c r="HHR30" s="126"/>
      <c r="HHS30" s="126"/>
      <c r="HHT30" s="126"/>
      <c r="HHU30" s="126"/>
      <c r="HHV30" s="126"/>
      <c r="HHW30" s="126"/>
      <c r="HHX30" s="126"/>
      <c r="HHY30" s="126"/>
      <c r="HHZ30" s="126"/>
      <c r="HIA30" s="126"/>
      <c r="HIB30" s="126"/>
      <c r="HIC30" s="126"/>
      <c r="HID30" s="126"/>
      <c r="HIE30" s="126"/>
      <c r="HIF30" s="126"/>
      <c r="HIG30" s="126"/>
      <c r="HIH30" s="126"/>
      <c r="HII30" s="126"/>
      <c r="HIJ30" s="126"/>
      <c r="HIK30" s="126"/>
      <c r="HIL30" s="126"/>
      <c r="HIM30" s="126"/>
      <c r="HIN30" s="126"/>
      <c r="HIO30" s="126"/>
      <c r="HIP30" s="126"/>
      <c r="HIQ30" s="126"/>
      <c r="HIR30" s="126"/>
      <c r="HIS30" s="126"/>
      <c r="HIT30" s="126"/>
      <c r="HIU30" s="126"/>
      <c r="HIV30" s="126"/>
      <c r="HIW30" s="126"/>
      <c r="HIX30" s="126"/>
      <c r="HIY30" s="126"/>
      <c r="HIZ30" s="126"/>
      <c r="HJA30" s="126"/>
      <c r="HJB30" s="126"/>
      <c r="HJC30" s="126"/>
      <c r="HJD30" s="126"/>
      <c r="HJE30" s="126"/>
      <c r="HJF30" s="126"/>
      <c r="HJG30" s="126"/>
      <c r="HJH30" s="126"/>
      <c r="HJI30" s="126"/>
      <c r="HJJ30" s="126"/>
      <c r="HJK30" s="126"/>
      <c r="HJL30" s="126"/>
      <c r="HJM30" s="126"/>
      <c r="HJN30" s="126"/>
      <c r="HJO30" s="126"/>
      <c r="HJP30" s="126"/>
      <c r="HJQ30" s="126"/>
      <c r="HJR30" s="126"/>
      <c r="HJS30" s="126"/>
      <c r="HJT30" s="126"/>
      <c r="HJU30" s="126"/>
      <c r="HJV30" s="126"/>
      <c r="HJW30" s="126"/>
      <c r="HJX30" s="126"/>
      <c r="HJY30" s="126"/>
      <c r="HJZ30" s="126"/>
      <c r="HKA30" s="126"/>
      <c r="HKB30" s="126"/>
      <c r="HKC30" s="126"/>
      <c r="HKD30" s="126"/>
      <c r="HKE30" s="126"/>
      <c r="HKF30" s="126"/>
      <c r="HKG30" s="126"/>
      <c r="HKH30" s="126"/>
      <c r="HKI30" s="126"/>
      <c r="HKJ30" s="126"/>
      <c r="HKK30" s="126"/>
      <c r="HKL30" s="126"/>
      <c r="HKM30" s="126"/>
      <c r="HKN30" s="126"/>
      <c r="HKO30" s="126"/>
      <c r="HKP30" s="126"/>
      <c r="HKQ30" s="126"/>
      <c r="HKR30" s="126"/>
      <c r="HKS30" s="126"/>
      <c r="HKT30" s="126"/>
      <c r="HKU30" s="126"/>
      <c r="HKV30" s="126"/>
      <c r="HKW30" s="126"/>
      <c r="HKX30" s="126"/>
      <c r="HKY30" s="126"/>
      <c r="HKZ30" s="126"/>
      <c r="HLA30" s="126"/>
      <c r="HLB30" s="126"/>
      <c r="HLC30" s="126"/>
      <c r="HLD30" s="126"/>
      <c r="HLE30" s="126"/>
      <c r="HLF30" s="126"/>
      <c r="HLG30" s="126"/>
      <c r="HLH30" s="126"/>
      <c r="HLI30" s="126"/>
      <c r="HLJ30" s="126"/>
      <c r="HLK30" s="126"/>
      <c r="HLL30" s="126"/>
      <c r="HLM30" s="126"/>
      <c r="HLN30" s="126"/>
      <c r="HLO30" s="126"/>
      <c r="HLP30" s="126"/>
      <c r="HLQ30" s="126"/>
      <c r="HLR30" s="126"/>
      <c r="HLS30" s="126"/>
      <c r="HLT30" s="126"/>
      <c r="HLU30" s="126"/>
      <c r="HLV30" s="126"/>
      <c r="HLW30" s="126"/>
      <c r="HLX30" s="126"/>
      <c r="HLY30" s="126"/>
      <c r="HLZ30" s="126"/>
      <c r="HMA30" s="126"/>
      <c r="HMB30" s="126"/>
      <c r="HMC30" s="126"/>
      <c r="HMD30" s="126"/>
      <c r="HME30" s="126"/>
      <c r="HMF30" s="126"/>
      <c r="HMG30" s="126"/>
      <c r="HMH30" s="126"/>
      <c r="HMI30" s="126"/>
      <c r="HMJ30" s="126"/>
      <c r="HMK30" s="126"/>
      <c r="HML30" s="126"/>
      <c r="HMM30" s="126"/>
      <c r="HMN30" s="126"/>
      <c r="HMO30" s="126"/>
      <c r="HMP30" s="126"/>
      <c r="HMQ30" s="126"/>
      <c r="HMR30" s="126"/>
      <c r="HMS30" s="126"/>
      <c r="HMT30" s="126"/>
      <c r="HMU30" s="126"/>
      <c r="HMV30" s="126"/>
      <c r="HMW30" s="126"/>
      <c r="HMX30" s="126"/>
      <c r="HMY30" s="126"/>
      <c r="HMZ30" s="126"/>
      <c r="HNA30" s="126"/>
      <c r="HNB30" s="126"/>
      <c r="HNC30" s="126"/>
      <c r="HND30" s="126"/>
      <c r="HNE30" s="126"/>
      <c r="HNF30" s="126"/>
      <c r="HNG30" s="126"/>
      <c r="HNH30" s="126"/>
      <c r="HNI30" s="126"/>
      <c r="HNJ30" s="126"/>
      <c r="HNK30" s="126"/>
      <c r="HNL30" s="126"/>
      <c r="HNM30" s="126"/>
      <c r="HNN30" s="126"/>
      <c r="HNO30" s="126"/>
      <c r="HNP30" s="126"/>
      <c r="HNQ30" s="126"/>
      <c r="HNR30" s="126"/>
      <c r="HNS30" s="126"/>
      <c r="HNT30" s="126"/>
      <c r="HNU30" s="126"/>
      <c r="HNV30" s="126"/>
      <c r="HNW30" s="126"/>
      <c r="HNX30" s="126"/>
      <c r="HNY30" s="126"/>
      <c r="HNZ30" s="126"/>
      <c r="HOA30" s="126"/>
      <c r="HOB30" s="126"/>
      <c r="HOC30" s="126"/>
      <c r="HOD30" s="126"/>
      <c r="HOE30" s="126"/>
      <c r="HOF30" s="126"/>
      <c r="HOG30" s="126"/>
      <c r="HOH30" s="126"/>
      <c r="HOI30" s="126"/>
      <c r="HOJ30" s="126"/>
      <c r="HOK30" s="126"/>
      <c r="HOL30" s="126"/>
      <c r="HOM30" s="126"/>
      <c r="HON30" s="126"/>
      <c r="HOO30" s="126"/>
      <c r="HOP30" s="126"/>
      <c r="HOQ30" s="126"/>
      <c r="HOR30" s="126"/>
      <c r="HOS30" s="126"/>
      <c r="HOT30" s="126"/>
      <c r="HOU30" s="126"/>
      <c r="HOV30" s="126"/>
      <c r="HOW30" s="126"/>
      <c r="HOX30" s="126"/>
      <c r="HOY30" s="126"/>
      <c r="HOZ30" s="126"/>
      <c r="HPA30" s="126"/>
      <c r="HPB30" s="126"/>
      <c r="HPC30" s="126"/>
      <c r="HPD30" s="126"/>
      <c r="HPE30" s="126"/>
      <c r="HPF30" s="126"/>
      <c r="HPG30" s="126"/>
      <c r="HPH30" s="126"/>
      <c r="HPI30" s="126"/>
      <c r="HPJ30" s="126"/>
      <c r="HPK30" s="126"/>
      <c r="HPL30" s="126"/>
      <c r="HPM30" s="126"/>
      <c r="HPN30" s="126"/>
      <c r="HPO30" s="126"/>
      <c r="HPP30" s="126"/>
      <c r="HPQ30" s="126"/>
      <c r="HPR30" s="126"/>
      <c r="HPS30" s="126"/>
      <c r="HPT30" s="126"/>
      <c r="HPU30" s="126"/>
      <c r="HPV30" s="126"/>
      <c r="HPW30" s="126"/>
      <c r="HPX30" s="126"/>
      <c r="HPY30" s="126"/>
      <c r="HPZ30" s="126"/>
      <c r="HQA30" s="126"/>
      <c r="HQB30" s="126"/>
      <c r="HQC30" s="126"/>
      <c r="HQD30" s="126"/>
      <c r="HQE30" s="126"/>
      <c r="HQF30" s="126"/>
      <c r="HQG30" s="126"/>
      <c r="HQH30" s="126"/>
      <c r="HQI30" s="126"/>
      <c r="HQJ30" s="126"/>
      <c r="HQK30" s="126"/>
      <c r="HQL30" s="126"/>
      <c r="HQM30" s="126"/>
      <c r="HQN30" s="126"/>
      <c r="HQO30" s="126"/>
      <c r="HQP30" s="126"/>
      <c r="HQQ30" s="126"/>
      <c r="HQR30" s="126"/>
      <c r="HQS30" s="126"/>
      <c r="HQT30" s="126"/>
      <c r="HQU30" s="126"/>
      <c r="HQV30" s="126"/>
      <c r="HQW30" s="126"/>
      <c r="HQX30" s="126"/>
      <c r="HQY30" s="126"/>
      <c r="HQZ30" s="126"/>
      <c r="HRA30" s="126"/>
      <c r="HRB30" s="126"/>
      <c r="HRC30" s="126"/>
      <c r="HRD30" s="126"/>
      <c r="HRE30" s="126"/>
      <c r="HRF30" s="126"/>
      <c r="HRG30" s="126"/>
      <c r="HRH30" s="126"/>
      <c r="HRI30" s="126"/>
      <c r="HRJ30" s="126"/>
      <c r="HRK30" s="126"/>
      <c r="HRL30" s="126"/>
      <c r="HRM30" s="126"/>
      <c r="HRN30" s="126"/>
      <c r="HRO30" s="126"/>
      <c r="HRP30" s="126"/>
      <c r="HRQ30" s="126"/>
      <c r="HRR30" s="126"/>
      <c r="HRS30" s="126"/>
      <c r="HRT30" s="126"/>
      <c r="HRU30" s="126"/>
      <c r="HRV30" s="126"/>
      <c r="HRW30" s="126"/>
      <c r="HRX30" s="126"/>
      <c r="HRY30" s="126"/>
      <c r="HRZ30" s="126"/>
      <c r="HSA30" s="126"/>
      <c r="HSB30" s="126"/>
      <c r="HSC30" s="126"/>
      <c r="HSD30" s="126"/>
      <c r="HSE30" s="126"/>
      <c r="HSF30" s="126"/>
      <c r="HSG30" s="126"/>
      <c r="HSH30" s="126"/>
      <c r="HSI30" s="126"/>
      <c r="HSJ30" s="126"/>
      <c r="HSK30" s="126"/>
      <c r="HSL30" s="126"/>
      <c r="HSM30" s="126"/>
      <c r="HSN30" s="126"/>
      <c r="HSO30" s="126"/>
      <c r="HSP30" s="126"/>
      <c r="HSQ30" s="126"/>
      <c r="HSR30" s="126"/>
      <c r="HSS30" s="126"/>
      <c r="HST30" s="126"/>
      <c r="HSU30" s="126"/>
      <c r="HSV30" s="126"/>
      <c r="HSW30" s="126"/>
      <c r="HSX30" s="126"/>
      <c r="HSY30" s="126"/>
      <c r="HSZ30" s="126"/>
      <c r="HTA30" s="126"/>
      <c r="HTB30" s="126"/>
      <c r="HTC30" s="126"/>
      <c r="HTD30" s="126"/>
      <c r="HTE30" s="126"/>
      <c r="HTF30" s="126"/>
      <c r="HTG30" s="126"/>
      <c r="HTH30" s="126"/>
      <c r="HTI30" s="126"/>
      <c r="HTJ30" s="126"/>
      <c r="HTK30" s="126"/>
      <c r="HTL30" s="126"/>
      <c r="HTM30" s="126"/>
      <c r="HTN30" s="126"/>
      <c r="HTO30" s="126"/>
      <c r="HTP30" s="126"/>
      <c r="HTQ30" s="126"/>
      <c r="HTR30" s="126"/>
      <c r="HTS30" s="126"/>
      <c r="HTT30" s="126"/>
      <c r="HTU30" s="126"/>
      <c r="HTV30" s="126"/>
      <c r="HTW30" s="126"/>
      <c r="HTX30" s="126"/>
      <c r="HTY30" s="126"/>
      <c r="HTZ30" s="126"/>
      <c r="HUA30" s="126"/>
      <c r="HUB30" s="126"/>
      <c r="HUC30" s="126"/>
      <c r="HUD30" s="126"/>
      <c r="HUE30" s="126"/>
      <c r="HUF30" s="126"/>
      <c r="HUG30" s="126"/>
      <c r="HUH30" s="126"/>
      <c r="HUI30" s="126"/>
      <c r="HUJ30" s="126"/>
      <c r="HUK30" s="126"/>
      <c r="HUL30" s="126"/>
      <c r="HUM30" s="126"/>
      <c r="HUN30" s="126"/>
      <c r="HUO30" s="126"/>
      <c r="HUP30" s="126"/>
      <c r="HUQ30" s="126"/>
      <c r="HUR30" s="126"/>
      <c r="HUS30" s="126"/>
      <c r="HUT30" s="126"/>
      <c r="HUU30" s="126"/>
      <c r="HUV30" s="126"/>
      <c r="HUW30" s="126"/>
      <c r="HUX30" s="126"/>
      <c r="HUY30" s="126"/>
      <c r="HUZ30" s="126"/>
      <c r="HVA30" s="126"/>
      <c r="HVB30" s="126"/>
      <c r="HVC30" s="126"/>
      <c r="HVD30" s="126"/>
      <c r="HVE30" s="126"/>
      <c r="HVF30" s="126"/>
      <c r="HVG30" s="126"/>
      <c r="HVH30" s="126"/>
      <c r="HVI30" s="126"/>
      <c r="HVJ30" s="126"/>
      <c r="HVK30" s="126"/>
      <c r="HVL30" s="126"/>
      <c r="HVM30" s="126"/>
      <c r="HVN30" s="126"/>
      <c r="HVO30" s="126"/>
      <c r="HVP30" s="126"/>
      <c r="HVQ30" s="126"/>
      <c r="HVR30" s="126"/>
      <c r="HVS30" s="126"/>
      <c r="HVT30" s="126"/>
      <c r="HVU30" s="126"/>
      <c r="HVV30" s="126"/>
      <c r="HVW30" s="126"/>
      <c r="HVX30" s="126"/>
      <c r="HVY30" s="126"/>
      <c r="HVZ30" s="126"/>
      <c r="HWA30" s="126"/>
      <c r="HWB30" s="126"/>
      <c r="HWC30" s="126"/>
      <c r="HWD30" s="126"/>
      <c r="HWE30" s="126"/>
      <c r="HWF30" s="126"/>
      <c r="HWG30" s="126"/>
      <c r="HWH30" s="126"/>
      <c r="HWI30" s="126"/>
      <c r="HWJ30" s="126"/>
      <c r="HWK30" s="126"/>
      <c r="HWL30" s="126"/>
      <c r="HWM30" s="126"/>
      <c r="HWN30" s="126"/>
      <c r="HWO30" s="126"/>
      <c r="HWP30" s="126"/>
      <c r="HWQ30" s="126"/>
      <c r="HWR30" s="126"/>
      <c r="HWS30" s="126"/>
      <c r="HWT30" s="126"/>
      <c r="HWU30" s="126"/>
      <c r="HWV30" s="126"/>
      <c r="HWW30" s="126"/>
      <c r="HWX30" s="126"/>
      <c r="HWY30" s="126"/>
      <c r="HWZ30" s="126"/>
      <c r="HXA30" s="126"/>
      <c r="HXB30" s="126"/>
      <c r="HXC30" s="126"/>
      <c r="HXD30" s="126"/>
      <c r="HXE30" s="126"/>
      <c r="HXF30" s="126"/>
      <c r="HXG30" s="126"/>
      <c r="HXH30" s="126"/>
      <c r="HXI30" s="126"/>
      <c r="HXJ30" s="126"/>
      <c r="HXK30" s="126"/>
      <c r="HXL30" s="126"/>
      <c r="HXM30" s="126"/>
      <c r="HXN30" s="126"/>
      <c r="HXO30" s="126"/>
      <c r="HXP30" s="126"/>
      <c r="HXQ30" s="126"/>
      <c r="HXR30" s="126"/>
      <c r="HXS30" s="126"/>
      <c r="HXT30" s="126"/>
      <c r="HXU30" s="126"/>
      <c r="HXV30" s="126"/>
      <c r="HXW30" s="126"/>
      <c r="HXX30" s="126"/>
      <c r="HXY30" s="126"/>
      <c r="HXZ30" s="126"/>
      <c r="HYA30" s="126"/>
      <c r="HYB30" s="126"/>
      <c r="HYC30" s="126"/>
      <c r="HYD30" s="126"/>
      <c r="HYE30" s="126"/>
      <c r="HYF30" s="126"/>
      <c r="HYG30" s="126"/>
      <c r="HYH30" s="126"/>
      <c r="HYI30" s="126"/>
      <c r="HYJ30" s="126"/>
      <c r="HYK30" s="126"/>
      <c r="HYL30" s="126"/>
      <c r="HYM30" s="126"/>
      <c r="HYN30" s="126"/>
      <c r="HYO30" s="126"/>
      <c r="HYP30" s="126"/>
      <c r="HYQ30" s="126"/>
      <c r="HYR30" s="126"/>
      <c r="HYS30" s="126"/>
      <c r="HYT30" s="126"/>
      <c r="HYU30" s="126"/>
      <c r="HYV30" s="126"/>
      <c r="HYW30" s="126"/>
      <c r="HYX30" s="126"/>
      <c r="HYY30" s="126"/>
      <c r="HYZ30" s="126"/>
      <c r="HZA30" s="126"/>
      <c r="HZB30" s="126"/>
      <c r="HZC30" s="126"/>
      <c r="HZD30" s="126"/>
      <c r="HZE30" s="126"/>
      <c r="HZF30" s="126"/>
      <c r="HZG30" s="126"/>
      <c r="HZH30" s="126"/>
      <c r="HZI30" s="126"/>
      <c r="HZJ30" s="126"/>
      <c r="HZK30" s="126"/>
      <c r="HZL30" s="126"/>
      <c r="HZM30" s="126"/>
      <c r="HZN30" s="126"/>
      <c r="HZO30" s="126"/>
      <c r="HZP30" s="126"/>
      <c r="HZQ30" s="126"/>
      <c r="HZR30" s="126"/>
      <c r="HZS30" s="126"/>
      <c r="HZT30" s="126"/>
      <c r="HZU30" s="126"/>
      <c r="HZV30" s="126"/>
      <c r="HZW30" s="126"/>
      <c r="HZX30" s="126"/>
      <c r="HZY30" s="126"/>
      <c r="HZZ30" s="126"/>
      <c r="IAA30" s="126"/>
      <c r="IAB30" s="126"/>
      <c r="IAC30" s="126"/>
      <c r="IAD30" s="126"/>
      <c r="IAE30" s="126"/>
      <c r="IAF30" s="126"/>
      <c r="IAG30" s="126"/>
      <c r="IAH30" s="126"/>
      <c r="IAI30" s="126"/>
      <c r="IAJ30" s="126"/>
      <c r="IAK30" s="126"/>
      <c r="IAL30" s="126"/>
      <c r="IAM30" s="126"/>
      <c r="IAN30" s="126"/>
      <c r="IAO30" s="126"/>
      <c r="IAP30" s="126"/>
      <c r="IAQ30" s="126"/>
      <c r="IAR30" s="126"/>
      <c r="IAS30" s="126"/>
      <c r="IAT30" s="126"/>
      <c r="IAU30" s="126"/>
      <c r="IAV30" s="126"/>
      <c r="IAW30" s="126"/>
      <c r="IAX30" s="126"/>
      <c r="IAY30" s="126"/>
      <c r="IAZ30" s="126"/>
      <c r="IBA30" s="126"/>
      <c r="IBB30" s="126"/>
      <c r="IBC30" s="126"/>
      <c r="IBD30" s="126"/>
      <c r="IBE30" s="126"/>
      <c r="IBF30" s="126"/>
      <c r="IBG30" s="126"/>
      <c r="IBH30" s="126"/>
      <c r="IBI30" s="126"/>
      <c r="IBJ30" s="126"/>
      <c r="IBK30" s="126"/>
      <c r="IBL30" s="126"/>
      <c r="IBM30" s="126"/>
      <c r="IBN30" s="126"/>
      <c r="IBO30" s="126"/>
      <c r="IBP30" s="126"/>
      <c r="IBQ30" s="126"/>
      <c r="IBR30" s="126"/>
      <c r="IBS30" s="126"/>
      <c r="IBT30" s="126"/>
      <c r="IBU30" s="126"/>
      <c r="IBV30" s="126"/>
      <c r="IBW30" s="126"/>
      <c r="IBX30" s="126"/>
      <c r="IBY30" s="126"/>
      <c r="IBZ30" s="126"/>
      <c r="ICA30" s="126"/>
      <c r="ICB30" s="126"/>
      <c r="ICC30" s="126"/>
      <c r="ICD30" s="126"/>
      <c r="ICE30" s="126"/>
      <c r="ICF30" s="126"/>
      <c r="ICG30" s="126"/>
      <c r="ICH30" s="126"/>
      <c r="ICI30" s="126"/>
      <c r="ICJ30" s="126"/>
      <c r="ICK30" s="126"/>
      <c r="ICL30" s="126"/>
      <c r="ICM30" s="126"/>
      <c r="ICN30" s="126"/>
      <c r="ICO30" s="126"/>
      <c r="ICP30" s="126"/>
      <c r="ICQ30" s="126"/>
      <c r="ICR30" s="126"/>
      <c r="ICS30" s="126"/>
      <c r="ICT30" s="126"/>
      <c r="ICU30" s="126"/>
      <c r="ICV30" s="126"/>
      <c r="ICW30" s="126"/>
      <c r="ICX30" s="126"/>
      <c r="ICY30" s="126"/>
      <c r="ICZ30" s="126"/>
      <c r="IDA30" s="126"/>
      <c r="IDB30" s="126"/>
      <c r="IDC30" s="126"/>
      <c r="IDD30" s="126"/>
      <c r="IDE30" s="126"/>
      <c r="IDF30" s="126"/>
      <c r="IDG30" s="126"/>
      <c r="IDH30" s="126"/>
      <c r="IDI30" s="126"/>
      <c r="IDJ30" s="126"/>
      <c r="IDK30" s="126"/>
      <c r="IDL30" s="126"/>
      <c r="IDM30" s="126"/>
      <c r="IDN30" s="126"/>
      <c r="IDO30" s="126"/>
      <c r="IDP30" s="126"/>
      <c r="IDQ30" s="126"/>
      <c r="IDR30" s="126"/>
      <c r="IDS30" s="126"/>
      <c r="IDT30" s="126"/>
      <c r="IDU30" s="126"/>
      <c r="IDV30" s="126"/>
      <c r="IDW30" s="126"/>
      <c r="IDX30" s="126"/>
      <c r="IDY30" s="126"/>
      <c r="IDZ30" s="126"/>
      <c r="IEA30" s="126"/>
      <c r="IEB30" s="126"/>
      <c r="IEC30" s="126"/>
      <c r="IED30" s="126"/>
      <c r="IEE30" s="126"/>
      <c r="IEF30" s="126"/>
      <c r="IEG30" s="126"/>
      <c r="IEH30" s="126"/>
      <c r="IEI30" s="126"/>
      <c r="IEJ30" s="126"/>
      <c r="IEK30" s="126"/>
      <c r="IEL30" s="126"/>
      <c r="IEM30" s="126"/>
      <c r="IEN30" s="126"/>
      <c r="IEO30" s="126"/>
      <c r="IEP30" s="126"/>
      <c r="IEQ30" s="126"/>
      <c r="IER30" s="126"/>
      <c r="IES30" s="126"/>
      <c r="IET30" s="126"/>
      <c r="IEU30" s="126"/>
      <c r="IEV30" s="126"/>
      <c r="IEW30" s="126"/>
      <c r="IEX30" s="126"/>
      <c r="IEY30" s="126"/>
      <c r="IEZ30" s="126"/>
      <c r="IFA30" s="126"/>
      <c r="IFB30" s="126"/>
      <c r="IFC30" s="126"/>
      <c r="IFD30" s="126"/>
      <c r="IFE30" s="126"/>
      <c r="IFF30" s="126"/>
      <c r="IFG30" s="126"/>
      <c r="IFH30" s="126"/>
      <c r="IFI30" s="126"/>
      <c r="IFJ30" s="126"/>
      <c r="IFK30" s="126"/>
      <c r="IFL30" s="126"/>
      <c r="IFM30" s="126"/>
      <c r="IFN30" s="126"/>
      <c r="IFO30" s="126"/>
      <c r="IFP30" s="126"/>
      <c r="IFQ30" s="126"/>
      <c r="IFR30" s="126"/>
      <c r="IFS30" s="126"/>
      <c r="IFT30" s="126"/>
      <c r="IFU30" s="126"/>
      <c r="IFV30" s="126"/>
      <c r="IFW30" s="126"/>
      <c r="IFX30" s="126"/>
      <c r="IFY30" s="126"/>
      <c r="IFZ30" s="126"/>
      <c r="IGA30" s="126"/>
      <c r="IGB30" s="126"/>
      <c r="IGC30" s="126"/>
      <c r="IGD30" s="126"/>
      <c r="IGE30" s="126"/>
      <c r="IGF30" s="126"/>
      <c r="IGG30" s="126"/>
      <c r="IGH30" s="126"/>
      <c r="IGI30" s="126"/>
      <c r="IGJ30" s="126"/>
      <c r="IGK30" s="126"/>
      <c r="IGL30" s="126"/>
      <c r="IGM30" s="126"/>
      <c r="IGN30" s="126"/>
      <c r="IGO30" s="126"/>
      <c r="IGP30" s="126"/>
      <c r="IGQ30" s="126"/>
      <c r="IGR30" s="126"/>
      <c r="IGS30" s="126"/>
      <c r="IGT30" s="126"/>
      <c r="IGU30" s="126"/>
      <c r="IGV30" s="126"/>
      <c r="IGW30" s="126"/>
      <c r="IGX30" s="126"/>
      <c r="IGY30" s="126"/>
      <c r="IGZ30" s="126"/>
      <c r="IHA30" s="126"/>
      <c r="IHB30" s="126"/>
      <c r="IHC30" s="126"/>
      <c r="IHD30" s="126"/>
      <c r="IHE30" s="126"/>
      <c r="IHF30" s="126"/>
      <c r="IHG30" s="126"/>
      <c r="IHH30" s="126"/>
      <c r="IHI30" s="126"/>
      <c r="IHJ30" s="126"/>
      <c r="IHK30" s="126"/>
      <c r="IHL30" s="126"/>
      <c r="IHM30" s="126"/>
      <c r="IHN30" s="126"/>
      <c r="IHO30" s="126"/>
      <c r="IHP30" s="126"/>
      <c r="IHQ30" s="126"/>
      <c r="IHR30" s="126"/>
      <c r="IHS30" s="126"/>
      <c r="IHT30" s="126"/>
      <c r="IHU30" s="126"/>
      <c r="IHV30" s="126"/>
      <c r="IHW30" s="126"/>
      <c r="IHX30" s="126"/>
      <c r="IHY30" s="126"/>
      <c r="IHZ30" s="126"/>
      <c r="IIA30" s="126"/>
      <c r="IIB30" s="126"/>
      <c r="IIC30" s="126"/>
      <c r="IID30" s="126"/>
      <c r="IIE30" s="126"/>
      <c r="IIF30" s="126"/>
      <c r="IIG30" s="126"/>
      <c r="IIH30" s="126"/>
      <c r="III30" s="126"/>
      <c r="IIJ30" s="126"/>
      <c r="IIK30" s="126"/>
      <c r="IIL30" s="126"/>
      <c r="IIM30" s="126"/>
      <c r="IIN30" s="126"/>
      <c r="IIO30" s="126"/>
      <c r="IIP30" s="126"/>
      <c r="IIQ30" s="126"/>
      <c r="IIR30" s="126"/>
      <c r="IIS30" s="126"/>
      <c r="IIT30" s="126"/>
      <c r="IIU30" s="126"/>
      <c r="IIV30" s="126"/>
      <c r="IIW30" s="126"/>
      <c r="IIX30" s="126"/>
      <c r="IIY30" s="126"/>
      <c r="IIZ30" s="126"/>
      <c r="IJA30" s="126"/>
      <c r="IJB30" s="126"/>
      <c r="IJC30" s="126"/>
      <c r="IJD30" s="126"/>
      <c r="IJE30" s="126"/>
      <c r="IJF30" s="126"/>
      <c r="IJG30" s="126"/>
      <c r="IJH30" s="126"/>
      <c r="IJI30" s="126"/>
      <c r="IJJ30" s="126"/>
      <c r="IJK30" s="126"/>
      <c r="IJL30" s="126"/>
      <c r="IJM30" s="126"/>
      <c r="IJN30" s="126"/>
      <c r="IJO30" s="126"/>
      <c r="IJP30" s="126"/>
      <c r="IJQ30" s="126"/>
      <c r="IJR30" s="126"/>
      <c r="IJS30" s="126"/>
      <c r="IJT30" s="126"/>
      <c r="IJU30" s="126"/>
      <c r="IJV30" s="126"/>
      <c r="IJW30" s="126"/>
      <c r="IJX30" s="126"/>
      <c r="IJY30" s="126"/>
      <c r="IJZ30" s="126"/>
      <c r="IKA30" s="126"/>
      <c r="IKB30" s="126"/>
      <c r="IKC30" s="126"/>
      <c r="IKD30" s="126"/>
      <c r="IKE30" s="126"/>
      <c r="IKF30" s="126"/>
      <c r="IKG30" s="126"/>
      <c r="IKH30" s="126"/>
      <c r="IKI30" s="126"/>
      <c r="IKJ30" s="126"/>
      <c r="IKK30" s="126"/>
      <c r="IKL30" s="126"/>
      <c r="IKM30" s="126"/>
      <c r="IKN30" s="126"/>
      <c r="IKO30" s="126"/>
      <c r="IKP30" s="126"/>
      <c r="IKQ30" s="126"/>
      <c r="IKR30" s="126"/>
      <c r="IKS30" s="126"/>
      <c r="IKT30" s="126"/>
      <c r="IKU30" s="126"/>
      <c r="IKV30" s="126"/>
      <c r="IKW30" s="126"/>
      <c r="IKX30" s="126"/>
      <c r="IKY30" s="126"/>
      <c r="IKZ30" s="126"/>
      <c r="ILA30" s="126"/>
      <c r="ILB30" s="126"/>
      <c r="ILC30" s="126"/>
      <c r="ILD30" s="126"/>
      <c r="ILE30" s="126"/>
      <c r="ILF30" s="126"/>
      <c r="ILG30" s="126"/>
      <c r="ILH30" s="126"/>
      <c r="ILI30" s="126"/>
      <c r="ILJ30" s="126"/>
      <c r="ILK30" s="126"/>
      <c r="ILL30" s="126"/>
      <c r="ILM30" s="126"/>
      <c r="ILN30" s="126"/>
      <c r="ILO30" s="126"/>
      <c r="ILP30" s="126"/>
      <c r="ILQ30" s="126"/>
      <c r="ILR30" s="126"/>
      <c r="ILS30" s="126"/>
      <c r="ILT30" s="126"/>
      <c r="ILU30" s="126"/>
      <c r="ILV30" s="126"/>
      <c r="ILW30" s="126"/>
      <c r="ILX30" s="126"/>
      <c r="ILY30" s="126"/>
      <c r="ILZ30" s="126"/>
      <c r="IMA30" s="126"/>
      <c r="IMB30" s="126"/>
      <c r="IMC30" s="126"/>
      <c r="IMD30" s="126"/>
      <c r="IME30" s="126"/>
      <c r="IMF30" s="126"/>
      <c r="IMG30" s="126"/>
      <c r="IMH30" s="126"/>
      <c r="IMI30" s="126"/>
      <c r="IMJ30" s="126"/>
      <c r="IMK30" s="126"/>
      <c r="IML30" s="126"/>
      <c r="IMM30" s="126"/>
      <c r="IMN30" s="126"/>
      <c r="IMO30" s="126"/>
      <c r="IMP30" s="126"/>
      <c r="IMQ30" s="126"/>
      <c r="IMR30" s="126"/>
      <c r="IMS30" s="126"/>
      <c r="IMT30" s="126"/>
      <c r="IMU30" s="126"/>
      <c r="IMV30" s="126"/>
      <c r="IMW30" s="126"/>
      <c r="IMX30" s="126"/>
      <c r="IMY30" s="126"/>
      <c r="IMZ30" s="126"/>
      <c r="INA30" s="126"/>
      <c r="INB30" s="126"/>
      <c r="INC30" s="126"/>
      <c r="IND30" s="126"/>
      <c r="INE30" s="126"/>
      <c r="INF30" s="126"/>
      <c r="ING30" s="126"/>
      <c r="INH30" s="126"/>
      <c r="INI30" s="126"/>
      <c r="INJ30" s="126"/>
      <c r="INK30" s="126"/>
      <c r="INL30" s="126"/>
      <c r="INM30" s="126"/>
      <c r="INN30" s="126"/>
      <c r="INO30" s="126"/>
      <c r="INP30" s="126"/>
      <c r="INQ30" s="126"/>
      <c r="INR30" s="126"/>
      <c r="INS30" s="126"/>
      <c r="INT30" s="126"/>
      <c r="INU30" s="126"/>
      <c r="INV30" s="126"/>
      <c r="INW30" s="126"/>
      <c r="INX30" s="126"/>
      <c r="INY30" s="126"/>
      <c r="INZ30" s="126"/>
      <c r="IOA30" s="126"/>
      <c r="IOB30" s="126"/>
      <c r="IOC30" s="126"/>
      <c r="IOD30" s="126"/>
      <c r="IOE30" s="126"/>
      <c r="IOF30" s="126"/>
      <c r="IOG30" s="126"/>
      <c r="IOH30" s="126"/>
      <c r="IOI30" s="126"/>
      <c r="IOJ30" s="126"/>
      <c r="IOK30" s="126"/>
      <c r="IOL30" s="126"/>
      <c r="IOM30" s="126"/>
      <c r="ION30" s="126"/>
      <c r="IOO30" s="126"/>
      <c r="IOP30" s="126"/>
      <c r="IOQ30" s="126"/>
      <c r="IOR30" s="126"/>
      <c r="IOS30" s="126"/>
      <c r="IOT30" s="126"/>
      <c r="IOU30" s="126"/>
      <c r="IOV30" s="126"/>
      <c r="IOW30" s="126"/>
      <c r="IOX30" s="126"/>
      <c r="IOY30" s="126"/>
      <c r="IOZ30" s="126"/>
      <c r="IPA30" s="126"/>
      <c r="IPB30" s="126"/>
      <c r="IPC30" s="126"/>
      <c r="IPD30" s="126"/>
      <c r="IPE30" s="126"/>
      <c r="IPF30" s="126"/>
      <c r="IPG30" s="126"/>
      <c r="IPH30" s="126"/>
      <c r="IPI30" s="126"/>
      <c r="IPJ30" s="126"/>
      <c r="IPK30" s="126"/>
      <c r="IPL30" s="126"/>
      <c r="IPM30" s="126"/>
      <c r="IPN30" s="126"/>
      <c r="IPO30" s="126"/>
      <c r="IPP30" s="126"/>
      <c r="IPQ30" s="126"/>
      <c r="IPR30" s="126"/>
      <c r="IPS30" s="126"/>
      <c r="IPT30" s="126"/>
      <c r="IPU30" s="126"/>
      <c r="IPV30" s="126"/>
      <c r="IPW30" s="126"/>
      <c r="IPX30" s="126"/>
      <c r="IPY30" s="126"/>
      <c r="IPZ30" s="126"/>
      <c r="IQA30" s="126"/>
      <c r="IQB30" s="126"/>
      <c r="IQC30" s="126"/>
      <c r="IQD30" s="126"/>
      <c r="IQE30" s="126"/>
      <c r="IQF30" s="126"/>
      <c r="IQG30" s="126"/>
      <c r="IQH30" s="126"/>
      <c r="IQI30" s="126"/>
      <c r="IQJ30" s="126"/>
      <c r="IQK30" s="126"/>
      <c r="IQL30" s="126"/>
      <c r="IQM30" s="126"/>
      <c r="IQN30" s="126"/>
      <c r="IQO30" s="126"/>
      <c r="IQP30" s="126"/>
      <c r="IQQ30" s="126"/>
      <c r="IQR30" s="126"/>
      <c r="IQS30" s="126"/>
      <c r="IQT30" s="126"/>
      <c r="IQU30" s="126"/>
      <c r="IQV30" s="126"/>
      <c r="IQW30" s="126"/>
      <c r="IQX30" s="126"/>
      <c r="IQY30" s="126"/>
      <c r="IQZ30" s="126"/>
      <c r="IRA30" s="126"/>
      <c r="IRB30" s="126"/>
      <c r="IRC30" s="126"/>
      <c r="IRD30" s="126"/>
      <c r="IRE30" s="126"/>
      <c r="IRF30" s="126"/>
      <c r="IRG30" s="126"/>
      <c r="IRH30" s="126"/>
      <c r="IRI30" s="126"/>
      <c r="IRJ30" s="126"/>
      <c r="IRK30" s="126"/>
      <c r="IRL30" s="126"/>
      <c r="IRM30" s="126"/>
      <c r="IRN30" s="126"/>
      <c r="IRO30" s="126"/>
      <c r="IRP30" s="126"/>
      <c r="IRQ30" s="126"/>
      <c r="IRR30" s="126"/>
      <c r="IRS30" s="126"/>
      <c r="IRT30" s="126"/>
      <c r="IRU30" s="126"/>
      <c r="IRV30" s="126"/>
      <c r="IRW30" s="126"/>
      <c r="IRX30" s="126"/>
      <c r="IRY30" s="126"/>
      <c r="IRZ30" s="126"/>
      <c r="ISA30" s="126"/>
      <c r="ISB30" s="126"/>
      <c r="ISC30" s="126"/>
      <c r="ISD30" s="126"/>
      <c r="ISE30" s="126"/>
      <c r="ISF30" s="126"/>
      <c r="ISG30" s="126"/>
      <c r="ISH30" s="126"/>
      <c r="ISI30" s="126"/>
      <c r="ISJ30" s="126"/>
      <c r="ISK30" s="126"/>
      <c r="ISL30" s="126"/>
      <c r="ISM30" s="126"/>
      <c r="ISN30" s="126"/>
      <c r="ISO30" s="126"/>
      <c r="ISP30" s="126"/>
      <c r="ISQ30" s="126"/>
      <c r="ISR30" s="126"/>
      <c r="ISS30" s="126"/>
      <c r="IST30" s="126"/>
      <c r="ISU30" s="126"/>
      <c r="ISV30" s="126"/>
      <c r="ISW30" s="126"/>
      <c r="ISX30" s="126"/>
      <c r="ISY30" s="126"/>
      <c r="ISZ30" s="126"/>
      <c r="ITA30" s="126"/>
      <c r="ITB30" s="126"/>
      <c r="ITC30" s="126"/>
      <c r="ITD30" s="126"/>
      <c r="ITE30" s="126"/>
      <c r="ITF30" s="126"/>
      <c r="ITG30" s="126"/>
      <c r="ITH30" s="126"/>
      <c r="ITI30" s="126"/>
      <c r="ITJ30" s="126"/>
      <c r="ITK30" s="126"/>
      <c r="ITL30" s="126"/>
      <c r="ITM30" s="126"/>
      <c r="ITN30" s="126"/>
      <c r="ITO30" s="126"/>
      <c r="ITP30" s="126"/>
      <c r="ITQ30" s="126"/>
      <c r="ITR30" s="126"/>
      <c r="ITS30" s="126"/>
      <c r="ITT30" s="126"/>
      <c r="ITU30" s="126"/>
      <c r="ITV30" s="126"/>
      <c r="ITW30" s="126"/>
      <c r="ITX30" s="126"/>
      <c r="ITY30" s="126"/>
      <c r="ITZ30" s="126"/>
      <c r="IUA30" s="126"/>
      <c r="IUB30" s="126"/>
      <c r="IUC30" s="126"/>
      <c r="IUD30" s="126"/>
      <c r="IUE30" s="126"/>
      <c r="IUF30" s="126"/>
      <c r="IUG30" s="126"/>
      <c r="IUH30" s="126"/>
      <c r="IUI30" s="126"/>
      <c r="IUJ30" s="126"/>
      <c r="IUK30" s="126"/>
      <c r="IUL30" s="126"/>
      <c r="IUM30" s="126"/>
      <c r="IUN30" s="126"/>
      <c r="IUO30" s="126"/>
      <c r="IUP30" s="126"/>
      <c r="IUQ30" s="126"/>
      <c r="IUR30" s="126"/>
      <c r="IUS30" s="126"/>
      <c r="IUT30" s="126"/>
      <c r="IUU30" s="126"/>
      <c r="IUV30" s="126"/>
      <c r="IUW30" s="126"/>
      <c r="IUX30" s="126"/>
      <c r="IUY30" s="126"/>
      <c r="IUZ30" s="126"/>
      <c r="IVA30" s="126"/>
      <c r="IVB30" s="126"/>
      <c r="IVC30" s="126"/>
      <c r="IVD30" s="126"/>
      <c r="IVE30" s="126"/>
      <c r="IVF30" s="126"/>
      <c r="IVG30" s="126"/>
      <c r="IVH30" s="126"/>
      <c r="IVI30" s="126"/>
      <c r="IVJ30" s="126"/>
      <c r="IVK30" s="126"/>
      <c r="IVL30" s="126"/>
      <c r="IVM30" s="126"/>
      <c r="IVN30" s="126"/>
      <c r="IVO30" s="126"/>
      <c r="IVP30" s="126"/>
      <c r="IVQ30" s="126"/>
      <c r="IVR30" s="126"/>
      <c r="IVS30" s="126"/>
      <c r="IVT30" s="126"/>
      <c r="IVU30" s="126"/>
      <c r="IVV30" s="126"/>
      <c r="IVW30" s="126"/>
      <c r="IVX30" s="126"/>
      <c r="IVY30" s="126"/>
      <c r="IVZ30" s="126"/>
      <c r="IWA30" s="126"/>
      <c r="IWB30" s="126"/>
      <c r="IWC30" s="126"/>
      <c r="IWD30" s="126"/>
      <c r="IWE30" s="126"/>
      <c r="IWF30" s="126"/>
      <c r="IWG30" s="126"/>
      <c r="IWH30" s="126"/>
      <c r="IWI30" s="126"/>
      <c r="IWJ30" s="126"/>
      <c r="IWK30" s="126"/>
      <c r="IWL30" s="126"/>
      <c r="IWM30" s="126"/>
      <c r="IWN30" s="126"/>
      <c r="IWO30" s="126"/>
      <c r="IWP30" s="126"/>
      <c r="IWQ30" s="126"/>
      <c r="IWR30" s="126"/>
      <c r="IWS30" s="126"/>
      <c r="IWT30" s="126"/>
      <c r="IWU30" s="126"/>
      <c r="IWV30" s="126"/>
      <c r="IWW30" s="126"/>
      <c r="IWX30" s="126"/>
      <c r="IWY30" s="126"/>
      <c r="IWZ30" s="126"/>
      <c r="IXA30" s="126"/>
      <c r="IXB30" s="126"/>
      <c r="IXC30" s="126"/>
      <c r="IXD30" s="126"/>
      <c r="IXE30" s="126"/>
      <c r="IXF30" s="126"/>
      <c r="IXG30" s="126"/>
      <c r="IXH30" s="126"/>
      <c r="IXI30" s="126"/>
      <c r="IXJ30" s="126"/>
      <c r="IXK30" s="126"/>
      <c r="IXL30" s="126"/>
      <c r="IXM30" s="126"/>
      <c r="IXN30" s="126"/>
      <c r="IXO30" s="126"/>
      <c r="IXP30" s="126"/>
      <c r="IXQ30" s="126"/>
      <c r="IXR30" s="126"/>
      <c r="IXS30" s="126"/>
      <c r="IXT30" s="126"/>
      <c r="IXU30" s="126"/>
      <c r="IXV30" s="126"/>
      <c r="IXW30" s="126"/>
      <c r="IXX30" s="126"/>
      <c r="IXY30" s="126"/>
      <c r="IXZ30" s="126"/>
      <c r="IYA30" s="126"/>
      <c r="IYB30" s="126"/>
      <c r="IYC30" s="126"/>
      <c r="IYD30" s="126"/>
      <c r="IYE30" s="126"/>
      <c r="IYF30" s="126"/>
      <c r="IYG30" s="126"/>
      <c r="IYH30" s="126"/>
      <c r="IYI30" s="126"/>
      <c r="IYJ30" s="126"/>
      <c r="IYK30" s="126"/>
      <c r="IYL30" s="126"/>
      <c r="IYM30" s="126"/>
      <c r="IYN30" s="126"/>
      <c r="IYO30" s="126"/>
      <c r="IYP30" s="126"/>
      <c r="IYQ30" s="126"/>
      <c r="IYR30" s="126"/>
      <c r="IYS30" s="126"/>
      <c r="IYT30" s="126"/>
      <c r="IYU30" s="126"/>
      <c r="IYV30" s="126"/>
      <c r="IYW30" s="126"/>
      <c r="IYX30" s="126"/>
      <c r="IYY30" s="126"/>
      <c r="IYZ30" s="126"/>
      <c r="IZA30" s="126"/>
      <c r="IZB30" s="126"/>
      <c r="IZC30" s="126"/>
      <c r="IZD30" s="126"/>
      <c r="IZE30" s="126"/>
      <c r="IZF30" s="126"/>
      <c r="IZG30" s="126"/>
      <c r="IZH30" s="126"/>
      <c r="IZI30" s="126"/>
      <c r="IZJ30" s="126"/>
      <c r="IZK30" s="126"/>
      <c r="IZL30" s="126"/>
      <c r="IZM30" s="126"/>
      <c r="IZN30" s="126"/>
      <c r="IZO30" s="126"/>
      <c r="IZP30" s="126"/>
      <c r="IZQ30" s="126"/>
      <c r="IZR30" s="126"/>
      <c r="IZS30" s="126"/>
      <c r="IZT30" s="126"/>
      <c r="IZU30" s="126"/>
      <c r="IZV30" s="126"/>
      <c r="IZW30" s="126"/>
      <c r="IZX30" s="126"/>
      <c r="IZY30" s="126"/>
      <c r="IZZ30" s="126"/>
      <c r="JAA30" s="126"/>
      <c r="JAB30" s="126"/>
      <c r="JAC30" s="126"/>
      <c r="JAD30" s="126"/>
      <c r="JAE30" s="126"/>
      <c r="JAF30" s="126"/>
      <c r="JAG30" s="126"/>
      <c r="JAH30" s="126"/>
      <c r="JAI30" s="126"/>
      <c r="JAJ30" s="126"/>
      <c r="JAK30" s="126"/>
      <c r="JAL30" s="126"/>
      <c r="JAM30" s="126"/>
      <c r="JAN30" s="126"/>
      <c r="JAO30" s="126"/>
      <c r="JAP30" s="126"/>
      <c r="JAQ30" s="126"/>
      <c r="JAR30" s="126"/>
      <c r="JAS30" s="126"/>
      <c r="JAT30" s="126"/>
      <c r="JAU30" s="126"/>
      <c r="JAV30" s="126"/>
      <c r="JAW30" s="126"/>
      <c r="JAX30" s="126"/>
      <c r="JAY30" s="126"/>
      <c r="JAZ30" s="126"/>
      <c r="JBA30" s="126"/>
      <c r="JBB30" s="126"/>
      <c r="JBC30" s="126"/>
      <c r="JBD30" s="126"/>
      <c r="JBE30" s="126"/>
      <c r="JBF30" s="126"/>
      <c r="JBG30" s="126"/>
      <c r="JBH30" s="126"/>
      <c r="JBI30" s="126"/>
      <c r="JBJ30" s="126"/>
      <c r="JBK30" s="126"/>
      <c r="JBL30" s="126"/>
      <c r="JBM30" s="126"/>
      <c r="JBN30" s="126"/>
      <c r="JBO30" s="126"/>
      <c r="JBP30" s="126"/>
      <c r="JBQ30" s="126"/>
      <c r="JBR30" s="126"/>
      <c r="JBS30" s="126"/>
      <c r="JBT30" s="126"/>
      <c r="JBU30" s="126"/>
      <c r="JBV30" s="126"/>
      <c r="JBW30" s="126"/>
      <c r="JBX30" s="126"/>
      <c r="JBY30" s="126"/>
      <c r="JBZ30" s="126"/>
      <c r="JCA30" s="126"/>
      <c r="JCB30" s="126"/>
      <c r="JCC30" s="126"/>
      <c r="JCD30" s="126"/>
      <c r="JCE30" s="126"/>
      <c r="JCF30" s="126"/>
      <c r="JCG30" s="126"/>
      <c r="JCH30" s="126"/>
      <c r="JCI30" s="126"/>
      <c r="JCJ30" s="126"/>
      <c r="JCK30" s="126"/>
      <c r="JCL30" s="126"/>
      <c r="JCM30" s="126"/>
      <c r="JCN30" s="126"/>
      <c r="JCO30" s="126"/>
      <c r="JCP30" s="126"/>
      <c r="JCQ30" s="126"/>
      <c r="JCR30" s="126"/>
      <c r="JCS30" s="126"/>
      <c r="JCT30" s="126"/>
      <c r="JCU30" s="126"/>
      <c r="JCV30" s="126"/>
      <c r="JCW30" s="126"/>
      <c r="JCX30" s="126"/>
      <c r="JCY30" s="126"/>
      <c r="JCZ30" s="126"/>
      <c r="JDA30" s="126"/>
      <c r="JDB30" s="126"/>
      <c r="JDC30" s="126"/>
      <c r="JDD30" s="126"/>
      <c r="JDE30" s="126"/>
      <c r="JDF30" s="126"/>
      <c r="JDG30" s="126"/>
      <c r="JDH30" s="126"/>
      <c r="JDI30" s="126"/>
      <c r="JDJ30" s="126"/>
      <c r="JDK30" s="126"/>
      <c r="JDL30" s="126"/>
      <c r="JDM30" s="126"/>
      <c r="JDN30" s="126"/>
      <c r="JDO30" s="126"/>
      <c r="JDP30" s="126"/>
      <c r="JDQ30" s="126"/>
      <c r="JDR30" s="126"/>
      <c r="JDS30" s="126"/>
      <c r="JDT30" s="126"/>
      <c r="JDU30" s="126"/>
      <c r="JDV30" s="126"/>
      <c r="JDW30" s="126"/>
      <c r="JDX30" s="126"/>
      <c r="JDY30" s="126"/>
      <c r="JDZ30" s="126"/>
      <c r="JEA30" s="126"/>
      <c r="JEB30" s="126"/>
      <c r="JEC30" s="126"/>
      <c r="JED30" s="126"/>
      <c r="JEE30" s="126"/>
      <c r="JEF30" s="126"/>
      <c r="JEG30" s="126"/>
      <c r="JEH30" s="126"/>
      <c r="JEI30" s="126"/>
      <c r="JEJ30" s="126"/>
      <c r="JEK30" s="126"/>
      <c r="JEL30" s="126"/>
      <c r="JEM30" s="126"/>
      <c r="JEN30" s="126"/>
      <c r="JEO30" s="126"/>
      <c r="JEP30" s="126"/>
      <c r="JEQ30" s="126"/>
      <c r="JER30" s="126"/>
      <c r="JES30" s="126"/>
      <c r="JET30" s="126"/>
      <c r="JEU30" s="126"/>
      <c r="JEV30" s="126"/>
      <c r="JEW30" s="126"/>
      <c r="JEX30" s="126"/>
      <c r="JEY30" s="126"/>
      <c r="JEZ30" s="126"/>
      <c r="JFA30" s="126"/>
      <c r="JFB30" s="126"/>
      <c r="JFC30" s="126"/>
      <c r="JFD30" s="126"/>
      <c r="JFE30" s="126"/>
      <c r="JFF30" s="126"/>
      <c r="JFG30" s="126"/>
      <c r="JFH30" s="126"/>
      <c r="JFI30" s="126"/>
      <c r="JFJ30" s="126"/>
      <c r="JFK30" s="126"/>
      <c r="JFL30" s="126"/>
      <c r="JFM30" s="126"/>
      <c r="JFN30" s="126"/>
      <c r="JFO30" s="126"/>
      <c r="JFP30" s="126"/>
      <c r="JFQ30" s="126"/>
      <c r="JFR30" s="126"/>
      <c r="JFS30" s="126"/>
      <c r="JFT30" s="126"/>
      <c r="JFU30" s="126"/>
      <c r="JFV30" s="126"/>
      <c r="JFW30" s="126"/>
      <c r="JFX30" s="126"/>
      <c r="JFY30" s="126"/>
      <c r="JFZ30" s="126"/>
      <c r="JGA30" s="126"/>
      <c r="JGB30" s="126"/>
      <c r="JGC30" s="126"/>
      <c r="JGD30" s="126"/>
      <c r="JGE30" s="126"/>
      <c r="JGF30" s="126"/>
      <c r="JGG30" s="126"/>
      <c r="JGH30" s="126"/>
      <c r="JGI30" s="126"/>
      <c r="JGJ30" s="126"/>
      <c r="JGK30" s="126"/>
      <c r="JGL30" s="126"/>
      <c r="JGM30" s="126"/>
      <c r="JGN30" s="126"/>
      <c r="JGO30" s="126"/>
      <c r="JGP30" s="126"/>
      <c r="JGQ30" s="126"/>
      <c r="JGR30" s="126"/>
      <c r="JGS30" s="126"/>
      <c r="JGT30" s="126"/>
      <c r="JGU30" s="126"/>
      <c r="JGV30" s="126"/>
      <c r="JGW30" s="126"/>
      <c r="JGX30" s="126"/>
      <c r="JGY30" s="126"/>
      <c r="JGZ30" s="126"/>
      <c r="JHA30" s="126"/>
      <c r="JHB30" s="126"/>
      <c r="JHC30" s="126"/>
      <c r="JHD30" s="126"/>
      <c r="JHE30" s="126"/>
      <c r="JHF30" s="126"/>
      <c r="JHG30" s="126"/>
      <c r="JHH30" s="126"/>
      <c r="JHI30" s="126"/>
      <c r="JHJ30" s="126"/>
      <c r="JHK30" s="126"/>
      <c r="JHL30" s="126"/>
      <c r="JHM30" s="126"/>
      <c r="JHN30" s="126"/>
      <c r="JHO30" s="126"/>
      <c r="JHP30" s="126"/>
      <c r="JHQ30" s="126"/>
      <c r="JHR30" s="126"/>
      <c r="JHS30" s="126"/>
      <c r="JHT30" s="126"/>
      <c r="JHU30" s="126"/>
      <c r="JHV30" s="126"/>
      <c r="JHW30" s="126"/>
      <c r="JHX30" s="126"/>
      <c r="JHY30" s="126"/>
      <c r="JHZ30" s="126"/>
      <c r="JIA30" s="126"/>
      <c r="JIB30" s="126"/>
      <c r="JIC30" s="126"/>
      <c r="JID30" s="126"/>
      <c r="JIE30" s="126"/>
      <c r="JIF30" s="126"/>
      <c r="JIG30" s="126"/>
      <c r="JIH30" s="126"/>
      <c r="JII30" s="126"/>
      <c r="JIJ30" s="126"/>
      <c r="JIK30" s="126"/>
      <c r="JIL30" s="126"/>
      <c r="JIM30" s="126"/>
      <c r="JIN30" s="126"/>
      <c r="JIO30" s="126"/>
      <c r="JIP30" s="126"/>
      <c r="JIQ30" s="126"/>
      <c r="JIR30" s="126"/>
      <c r="JIS30" s="126"/>
      <c r="JIT30" s="126"/>
      <c r="JIU30" s="126"/>
      <c r="JIV30" s="126"/>
      <c r="JIW30" s="126"/>
      <c r="JIX30" s="126"/>
      <c r="JIY30" s="126"/>
      <c r="JIZ30" s="126"/>
      <c r="JJA30" s="126"/>
      <c r="JJB30" s="126"/>
      <c r="JJC30" s="126"/>
      <c r="JJD30" s="126"/>
      <c r="JJE30" s="126"/>
      <c r="JJF30" s="126"/>
      <c r="JJG30" s="126"/>
      <c r="JJH30" s="126"/>
      <c r="JJI30" s="126"/>
      <c r="JJJ30" s="126"/>
      <c r="JJK30" s="126"/>
      <c r="JJL30" s="126"/>
      <c r="JJM30" s="126"/>
      <c r="JJN30" s="126"/>
      <c r="JJO30" s="126"/>
      <c r="JJP30" s="126"/>
      <c r="JJQ30" s="126"/>
      <c r="JJR30" s="126"/>
      <c r="JJS30" s="126"/>
      <c r="JJT30" s="126"/>
      <c r="JJU30" s="126"/>
      <c r="JJV30" s="126"/>
      <c r="JJW30" s="126"/>
      <c r="JJX30" s="126"/>
      <c r="JJY30" s="126"/>
      <c r="JJZ30" s="126"/>
      <c r="JKA30" s="126"/>
      <c r="JKB30" s="126"/>
      <c r="JKC30" s="126"/>
      <c r="JKD30" s="126"/>
      <c r="JKE30" s="126"/>
      <c r="JKF30" s="126"/>
      <c r="JKG30" s="126"/>
      <c r="JKH30" s="126"/>
      <c r="JKI30" s="126"/>
      <c r="JKJ30" s="126"/>
      <c r="JKK30" s="126"/>
      <c r="JKL30" s="126"/>
      <c r="JKM30" s="126"/>
      <c r="JKN30" s="126"/>
      <c r="JKO30" s="126"/>
      <c r="JKP30" s="126"/>
      <c r="JKQ30" s="126"/>
      <c r="JKR30" s="126"/>
      <c r="JKS30" s="126"/>
      <c r="JKT30" s="126"/>
      <c r="JKU30" s="126"/>
      <c r="JKV30" s="126"/>
      <c r="JKW30" s="126"/>
      <c r="JKX30" s="126"/>
      <c r="JKY30" s="126"/>
      <c r="JKZ30" s="126"/>
      <c r="JLA30" s="126"/>
      <c r="JLB30" s="126"/>
      <c r="JLC30" s="126"/>
      <c r="JLD30" s="126"/>
      <c r="JLE30" s="126"/>
      <c r="JLF30" s="126"/>
      <c r="JLG30" s="126"/>
      <c r="JLH30" s="126"/>
      <c r="JLI30" s="126"/>
      <c r="JLJ30" s="126"/>
      <c r="JLK30" s="126"/>
      <c r="JLL30" s="126"/>
      <c r="JLM30" s="126"/>
      <c r="JLN30" s="126"/>
      <c r="JLO30" s="126"/>
      <c r="JLP30" s="126"/>
      <c r="JLQ30" s="126"/>
      <c r="JLR30" s="126"/>
      <c r="JLS30" s="126"/>
      <c r="JLT30" s="126"/>
      <c r="JLU30" s="126"/>
      <c r="JLV30" s="126"/>
      <c r="JLW30" s="126"/>
      <c r="JLX30" s="126"/>
      <c r="JLY30" s="126"/>
      <c r="JLZ30" s="126"/>
      <c r="JMA30" s="126"/>
      <c r="JMB30" s="126"/>
      <c r="JMC30" s="126"/>
      <c r="JMD30" s="126"/>
      <c r="JME30" s="126"/>
      <c r="JMF30" s="126"/>
      <c r="JMG30" s="126"/>
      <c r="JMH30" s="126"/>
      <c r="JMI30" s="126"/>
      <c r="JMJ30" s="126"/>
      <c r="JMK30" s="126"/>
      <c r="JML30" s="126"/>
      <c r="JMM30" s="126"/>
      <c r="JMN30" s="126"/>
      <c r="JMO30" s="126"/>
      <c r="JMP30" s="126"/>
      <c r="JMQ30" s="126"/>
      <c r="JMR30" s="126"/>
      <c r="JMS30" s="126"/>
      <c r="JMT30" s="126"/>
      <c r="JMU30" s="126"/>
      <c r="JMV30" s="126"/>
      <c r="JMW30" s="126"/>
      <c r="JMX30" s="126"/>
      <c r="JMY30" s="126"/>
      <c r="JMZ30" s="126"/>
      <c r="JNA30" s="126"/>
      <c r="JNB30" s="126"/>
      <c r="JNC30" s="126"/>
      <c r="JND30" s="126"/>
      <c r="JNE30" s="126"/>
      <c r="JNF30" s="126"/>
      <c r="JNG30" s="126"/>
      <c r="JNH30" s="126"/>
      <c r="JNI30" s="126"/>
      <c r="JNJ30" s="126"/>
      <c r="JNK30" s="126"/>
      <c r="JNL30" s="126"/>
      <c r="JNM30" s="126"/>
      <c r="JNN30" s="126"/>
      <c r="JNO30" s="126"/>
      <c r="JNP30" s="126"/>
      <c r="JNQ30" s="126"/>
      <c r="JNR30" s="126"/>
      <c r="JNS30" s="126"/>
      <c r="JNT30" s="126"/>
      <c r="JNU30" s="126"/>
      <c r="JNV30" s="126"/>
      <c r="JNW30" s="126"/>
      <c r="JNX30" s="126"/>
      <c r="JNY30" s="126"/>
      <c r="JNZ30" s="126"/>
      <c r="JOA30" s="126"/>
      <c r="JOB30" s="126"/>
      <c r="JOC30" s="126"/>
      <c r="JOD30" s="126"/>
      <c r="JOE30" s="126"/>
      <c r="JOF30" s="126"/>
      <c r="JOG30" s="126"/>
      <c r="JOH30" s="126"/>
      <c r="JOI30" s="126"/>
      <c r="JOJ30" s="126"/>
      <c r="JOK30" s="126"/>
      <c r="JOL30" s="126"/>
      <c r="JOM30" s="126"/>
      <c r="JON30" s="126"/>
      <c r="JOO30" s="126"/>
      <c r="JOP30" s="126"/>
      <c r="JOQ30" s="126"/>
      <c r="JOR30" s="126"/>
      <c r="JOS30" s="126"/>
      <c r="JOT30" s="126"/>
      <c r="JOU30" s="126"/>
      <c r="JOV30" s="126"/>
      <c r="JOW30" s="126"/>
      <c r="JOX30" s="126"/>
      <c r="JOY30" s="126"/>
      <c r="JOZ30" s="126"/>
      <c r="JPA30" s="126"/>
      <c r="JPB30" s="126"/>
      <c r="JPC30" s="126"/>
      <c r="JPD30" s="126"/>
      <c r="JPE30" s="126"/>
      <c r="JPF30" s="126"/>
      <c r="JPG30" s="126"/>
      <c r="JPH30" s="126"/>
      <c r="JPI30" s="126"/>
      <c r="JPJ30" s="126"/>
      <c r="JPK30" s="126"/>
      <c r="JPL30" s="126"/>
      <c r="JPM30" s="126"/>
      <c r="JPN30" s="126"/>
      <c r="JPO30" s="126"/>
      <c r="JPP30" s="126"/>
      <c r="JPQ30" s="126"/>
      <c r="JPR30" s="126"/>
      <c r="JPS30" s="126"/>
      <c r="JPT30" s="126"/>
      <c r="JPU30" s="126"/>
      <c r="JPV30" s="126"/>
      <c r="JPW30" s="126"/>
      <c r="JPX30" s="126"/>
      <c r="JPY30" s="126"/>
      <c r="JPZ30" s="126"/>
      <c r="JQA30" s="126"/>
      <c r="JQB30" s="126"/>
      <c r="JQC30" s="126"/>
      <c r="JQD30" s="126"/>
      <c r="JQE30" s="126"/>
      <c r="JQF30" s="126"/>
      <c r="JQG30" s="126"/>
      <c r="JQH30" s="126"/>
      <c r="JQI30" s="126"/>
      <c r="JQJ30" s="126"/>
      <c r="JQK30" s="126"/>
      <c r="JQL30" s="126"/>
      <c r="JQM30" s="126"/>
      <c r="JQN30" s="126"/>
      <c r="JQO30" s="126"/>
      <c r="JQP30" s="126"/>
      <c r="JQQ30" s="126"/>
      <c r="JQR30" s="126"/>
      <c r="JQS30" s="126"/>
      <c r="JQT30" s="126"/>
      <c r="JQU30" s="126"/>
      <c r="JQV30" s="126"/>
      <c r="JQW30" s="126"/>
      <c r="JQX30" s="126"/>
      <c r="JQY30" s="126"/>
      <c r="JQZ30" s="126"/>
      <c r="JRA30" s="126"/>
      <c r="JRB30" s="126"/>
      <c r="JRC30" s="126"/>
      <c r="JRD30" s="126"/>
      <c r="JRE30" s="126"/>
      <c r="JRF30" s="126"/>
      <c r="JRG30" s="126"/>
      <c r="JRH30" s="126"/>
      <c r="JRI30" s="126"/>
      <c r="JRJ30" s="126"/>
      <c r="JRK30" s="126"/>
      <c r="JRL30" s="126"/>
      <c r="JRM30" s="126"/>
      <c r="JRN30" s="126"/>
      <c r="JRO30" s="126"/>
      <c r="JRP30" s="126"/>
      <c r="JRQ30" s="126"/>
      <c r="JRR30" s="126"/>
      <c r="JRS30" s="126"/>
      <c r="JRT30" s="126"/>
      <c r="JRU30" s="126"/>
      <c r="JRV30" s="126"/>
      <c r="JRW30" s="126"/>
      <c r="JRX30" s="126"/>
      <c r="JRY30" s="126"/>
      <c r="JRZ30" s="126"/>
      <c r="JSA30" s="126"/>
      <c r="JSB30" s="126"/>
      <c r="JSC30" s="126"/>
      <c r="JSD30" s="126"/>
      <c r="JSE30" s="126"/>
      <c r="JSF30" s="126"/>
      <c r="JSG30" s="126"/>
      <c r="JSH30" s="126"/>
      <c r="JSI30" s="126"/>
      <c r="JSJ30" s="126"/>
      <c r="JSK30" s="126"/>
      <c r="JSL30" s="126"/>
      <c r="JSM30" s="126"/>
      <c r="JSN30" s="126"/>
      <c r="JSO30" s="126"/>
      <c r="JSP30" s="126"/>
      <c r="JSQ30" s="126"/>
      <c r="JSR30" s="126"/>
      <c r="JSS30" s="126"/>
      <c r="JST30" s="126"/>
      <c r="JSU30" s="126"/>
      <c r="JSV30" s="126"/>
      <c r="JSW30" s="126"/>
      <c r="JSX30" s="126"/>
      <c r="JSY30" s="126"/>
      <c r="JSZ30" s="126"/>
      <c r="JTA30" s="126"/>
      <c r="JTB30" s="126"/>
      <c r="JTC30" s="126"/>
      <c r="JTD30" s="126"/>
      <c r="JTE30" s="126"/>
      <c r="JTF30" s="126"/>
      <c r="JTG30" s="126"/>
      <c r="JTH30" s="126"/>
      <c r="JTI30" s="126"/>
      <c r="JTJ30" s="126"/>
      <c r="JTK30" s="126"/>
      <c r="JTL30" s="126"/>
      <c r="JTM30" s="126"/>
      <c r="JTN30" s="126"/>
      <c r="JTO30" s="126"/>
      <c r="JTP30" s="126"/>
      <c r="JTQ30" s="126"/>
      <c r="JTR30" s="126"/>
      <c r="JTS30" s="126"/>
      <c r="JTT30" s="126"/>
      <c r="JTU30" s="126"/>
      <c r="JTV30" s="126"/>
      <c r="JTW30" s="126"/>
      <c r="JTX30" s="126"/>
      <c r="JTY30" s="126"/>
      <c r="JTZ30" s="126"/>
      <c r="JUA30" s="126"/>
      <c r="JUB30" s="126"/>
      <c r="JUC30" s="126"/>
      <c r="JUD30" s="126"/>
      <c r="JUE30" s="126"/>
      <c r="JUF30" s="126"/>
      <c r="JUG30" s="126"/>
      <c r="JUH30" s="126"/>
      <c r="JUI30" s="126"/>
      <c r="JUJ30" s="126"/>
      <c r="JUK30" s="126"/>
      <c r="JUL30" s="126"/>
      <c r="JUM30" s="126"/>
      <c r="JUN30" s="126"/>
      <c r="JUO30" s="126"/>
      <c r="JUP30" s="126"/>
      <c r="JUQ30" s="126"/>
      <c r="JUR30" s="126"/>
      <c r="JUS30" s="126"/>
      <c r="JUT30" s="126"/>
      <c r="JUU30" s="126"/>
      <c r="JUV30" s="126"/>
      <c r="JUW30" s="126"/>
      <c r="JUX30" s="126"/>
      <c r="JUY30" s="126"/>
      <c r="JUZ30" s="126"/>
      <c r="JVA30" s="126"/>
      <c r="JVB30" s="126"/>
      <c r="JVC30" s="126"/>
      <c r="JVD30" s="126"/>
      <c r="JVE30" s="126"/>
      <c r="JVF30" s="126"/>
      <c r="JVG30" s="126"/>
      <c r="JVH30" s="126"/>
      <c r="JVI30" s="126"/>
      <c r="JVJ30" s="126"/>
      <c r="JVK30" s="126"/>
      <c r="JVL30" s="126"/>
      <c r="JVM30" s="126"/>
      <c r="JVN30" s="126"/>
      <c r="JVO30" s="126"/>
      <c r="JVP30" s="126"/>
      <c r="JVQ30" s="126"/>
      <c r="JVR30" s="126"/>
      <c r="JVS30" s="126"/>
      <c r="JVT30" s="126"/>
      <c r="JVU30" s="126"/>
      <c r="JVV30" s="126"/>
      <c r="JVW30" s="126"/>
      <c r="JVX30" s="126"/>
      <c r="JVY30" s="126"/>
      <c r="JVZ30" s="126"/>
      <c r="JWA30" s="126"/>
      <c r="JWB30" s="126"/>
      <c r="JWC30" s="126"/>
      <c r="JWD30" s="126"/>
      <c r="JWE30" s="126"/>
      <c r="JWF30" s="126"/>
      <c r="JWG30" s="126"/>
      <c r="JWH30" s="126"/>
      <c r="JWI30" s="126"/>
      <c r="JWJ30" s="126"/>
      <c r="JWK30" s="126"/>
      <c r="JWL30" s="126"/>
      <c r="JWM30" s="126"/>
      <c r="JWN30" s="126"/>
      <c r="JWO30" s="126"/>
      <c r="JWP30" s="126"/>
      <c r="JWQ30" s="126"/>
      <c r="JWR30" s="126"/>
      <c r="JWS30" s="126"/>
      <c r="JWT30" s="126"/>
      <c r="JWU30" s="126"/>
      <c r="JWV30" s="126"/>
      <c r="JWW30" s="126"/>
      <c r="JWX30" s="126"/>
      <c r="JWY30" s="126"/>
      <c r="JWZ30" s="126"/>
      <c r="JXA30" s="126"/>
      <c r="JXB30" s="126"/>
      <c r="JXC30" s="126"/>
      <c r="JXD30" s="126"/>
      <c r="JXE30" s="126"/>
      <c r="JXF30" s="126"/>
      <c r="JXG30" s="126"/>
      <c r="JXH30" s="126"/>
      <c r="JXI30" s="126"/>
      <c r="JXJ30" s="126"/>
      <c r="JXK30" s="126"/>
      <c r="JXL30" s="126"/>
      <c r="JXM30" s="126"/>
      <c r="JXN30" s="126"/>
      <c r="JXO30" s="126"/>
      <c r="JXP30" s="126"/>
      <c r="JXQ30" s="126"/>
      <c r="JXR30" s="126"/>
      <c r="JXS30" s="126"/>
      <c r="JXT30" s="126"/>
      <c r="JXU30" s="126"/>
      <c r="JXV30" s="126"/>
      <c r="JXW30" s="126"/>
      <c r="JXX30" s="126"/>
      <c r="JXY30" s="126"/>
      <c r="JXZ30" s="126"/>
      <c r="JYA30" s="126"/>
      <c r="JYB30" s="126"/>
      <c r="JYC30" s="126"/>
      <c r="JYD30" s="126"/>
      <c r="JYE30" s="126"/>
      <c r="JYF30" s="126"/>
      <c r="JYG30" s="126"/>
      <c r="JYH30" s="126"/>
      <c r="JYI30" s="126"/>
      <c r="JYJ30" s="126"/>
      <c r="JYK30" s="126"/>
      <c r="JYL30" s="126"/>
      <c r="JYM30" s="126"/>
      <c r="JYN30" s="126"/>
      <c r="JYO30" s="126"/>
      <c r="JYP30" s="126"/>
      <c r="JYQ30" s="126"/>
      <c r="JYR30" s="126"/>
      <c r="JYS30" s="126"/>
      <c r="JYT30" s="126"/>
      <c r="JYU30" s="126"/>
      <c r="JYV30" s="126"/>
      <c r="JYW30" s="126"/>
      <c r="JYX30" s="126"/>
      <c r="JYY30" s="126"/>
      <c r="JYZ30" s="126"/>
      <c r="JZA30" s="126"/>
      <c r="JZB30" s="126"/>
      <c r="JZC30" s="126"/>
      <c r="JZD30" s="126"/>
      <c r="JZE30" s="126"/>
      <c r="JZF30" s="126"/>
      <c r="JZG30" s="126"/>
      <c r="JZH30" s="126"/>
      <c r="JZI30" s="126"/>
      <c r="JZJ30" s="126"/>
      <c r="JZK30" s="126"/>
      <c r="JZL30" s="126"/>
      <c r="JZM30" s="126"/>
      <c r="JZN30" s="126"/>
      <c r="JZO30" s="126"/>
      <c r="JZP30" s="126"/>
      <c r="JZQ30" s="126"/>
      <c r="JZR30" s="126"/>
      <c r="JZS30" s="126"/>
      <c r="JZT30" s="126"/>
      <c r="JZU30" s="126"/>
      <c r="JZV30" s="126"/>
      <c r="JZW30" s="126"/>
      <c r="JZX30" s="126"/>
      <c r="JZY30" s="126"/>
      <c r="JZZ30" s="126"/>
      <c r="KAA30" s="126"/>
      <c r="KAB30" s="126"/>
      <c r="KAC30" s="126"/>
      <c r="KAD30" s="126"/>
      <c r="KAE30" s="126"/>
      <c r="KAF30" s="126"/>
      <c r="KAG30" s="126"/>
      <c r="KAH30" s="126"/>
      <c r="KAI30" s="126"/>
      <c r="KAJ30" s="126"/>
      <c r="KAK30" s="126"/>
      <c r="KAL30" s="126"/>
      <c r="KAM30" s="126"/>
      <c r="KAN30" s="126"/>
      <c r="KAO30" s="126"/>
      <c r="KAP30" s="126"/>
      <c r="KAQ30" s="126"/>
      <c r="KAR30" s="126"/>
      <c r="KAS30" s="126"/>
      <c r="KAT30" s="126"/>
      <c r="KAU30" s="126"/>
      <c r="KAV30" s="126"/>
      <c r="KAW30" s="126"/>
      <c r="KAX30" s="126"/>
      <c r="KAY30" s="126"/>
      <c r="KAZ30" s="126"/>
      <c r="KBA30" s="126"/>
      <c r="KBB30" s="126"/>
      <c r="KBC30" s="126"/>
      <c r="KBD30" s="126"/>
      <c r="KBE30" s="126"/>
      <c r="KBF30" s="126"/>
      <c r="KBG30" s="126"/>
      <c r="KBH30" s="126"/>
      <c r="KBI30" s="126"/>
      <c r="KBJ30" s="126"/>
      <c r="KBK30" s="126"/>
      <c r="KBL30" s="126"/>
      <c r="KBM30" s="126"/>
      <c r="KBN30" s="126"/>
      <c r="KBO30" s="126"/>
      <c r="KBP30" s="126"/>
      <c r="KBQ30" s="126"/>
      <c r="KBR30" s="126"/>
      <c r="KBS30" s="126"/>
      <c r="KBT30" s="126"/>
      <c r="KBU30" s="126"/>
      <c r="KBV30" s="126"/>
      <c r="KBW30" s="126"/>
      <c r="KBX30" s="126"/>
      <c r="KBY30" s="126"/>
      <c r="KBZ30" s="126"/>
      <c r="KCA30" s="126"/>
      <c r="KCB30" s="126"/>
      <c r="KCC30" s="126"/>
      <c r="KCD30" s="126"/>
      <c r="KCE30" s="126"/>
      <c r="KCF30" s="126"/>
      <c r="KCG30" s="126"/>
      <c r="KCH30" s="126"/>
      <c r="KCI30" s="126"/>
      <c r="KCJ30" s="126"/>
      <c r="KCK30" s="126"/>
      <c r="KCL30" s="126"/>
      <c r="KCM30" s="126"/>
      <c r="KCN30" s="126"/>
      <c r="KCO30" s="126"/>
      <c r="KCP30" s="126"/>
      <c r="KCQ30" s="126"/>
      <c r="KCR30" s="126"/>
      <c r="KCS30" s="126"/>
      <c r="KCT30" s="126"/>
      <c r="KCU30" s="126"/>
      <c r="KCV30" s="126"/>
      <c r="KCW30" s="126"/>
      <c r="KCX30" s="126"/>
      <c r="KCY30" s="126"/>
      <c r="KCZ30" s="126"/>
      <c r="KDA30" s="126"/>
      <c r="KDB30" s="126"/>
      <c r="KDC30" s="126"/>
      <c r="KDD30" s="126"/>
      <c r="KDE30" s="126"/>
      <c r="KDF30" s="126"/>
      <c r="KDG30" s="126"/>
      <c r="KDH30" s="126"/>
      <c r="KDI30" s="126"/>
      <c r="KDJ30" s="126"/>
      <c r="KDK30" s="126"/>
      <c r="KDL30" s="126"/>
      <c r="KDM30" s="126"/>
      <c r="KDN30" s="126"/>
      <c r="KDO30" s="126"/>
      <c r="KDP30" s="126"/>
      <c r="KDQ30" s="126"/>
      <c r="KDR30" s="126"/>
      <c r="KDS30" s="126"/>
      <c r="KDT30" s="126"/>
      <c r="KDU30" s="126"/>
      <c r="KDV30" s="126"/>
      <c r="KDW30" s="126"/>
      <c r="KDX30" s="126"/>
      <c r="KDY30" s="126"/>
      <c r="KDZ30" s="126"/>
      <c r="KEA30" s="126"/>
      <c r="KEB30" s="126"/>
      <c r="KEC30" s="126"/>
      <c r="KED30" s="126"/>
      <c r="KEE30" s="126"/>
      <c r="KEF30" s="126"/>
      <c r="KEG30" s="126"/>
      <c r="KEH30" s="126"/>
      <c r="KEI30" s="126"/>
      <c r="KEJ30" s="126"/>
      <c r="KEK30" s="126"/>
      <c r="KEL30" s="126"/>
      <c r="KEM30" s="126"/>
      <c r="KEN30" s="126"/>
      <c r="KEO30" s="126"/>
      <c r="KEP30" s="126"/>
      <c r="KEQ30" s="126"/>
      <c r="KER30" s="126"/>
      <c r="KES30" s="126"/>
      <c r="KET30" s="126"/>
      <c r="KEU30" s="126"/>
      <c r="KEV30" s="126"/>
      <c r="KEW30" s="126"/>
      <c r="KEX30" s="126"/>
      <c r="KEY30" s="126"/>
      <c r="KEZ30" s="126"/>
      <c r="KFA30" s="126"/>
      <c r="KFB30" s="126"/>
      <c r="KFC30" s="126"/>
      <c r="KFD30" s="126"/>
      <c r="KFE30" s="126"/>
      <c r="KFF30" s="126"/>
      <c r="KFG30" s="126"/>
      <c r="KFH30" s="126"/>
      <c r="KFI30" s="126"/>
      <c r="KFJ30" s="126"/>
      <c r="KFK30" s="126"/>
      <c r="KFL30" s="126"/>
      <c r="KFM30" s="126"/>
      <c r="KFN30" s="126"/>
      <c r="KFO30" s="126"/>
      <c r="KFP30" s="126"/>
      <c r="KFQ30" s="126"/>
      <c r="KFR30" s="126"/>
      <c r="KFS30" s="126"/>
      <c r="KFT30" s="126"/>
      <c r="KFU30" s="126"/>
      <c r="KFV30" s="126"/>
      <c r="KFW30" s="126"/>
      <c r="KFX30" s="126"/>
      <c r="KFY30" s="126"/>
      <c r="KFZ30" s="126"/>
      <c r="KGA30" s="126"/>
      <c r="KGB30" s="126"/>
      <c r="KGC30" s="126"/>
      <c r="KGD30" s="126"/>
      <c r="KGE30" s="126"/>
      <c r="KGF30" s="126"/>
      <c r="KGG30" s="126"/>
      <c r="KGH30" s="126"/>
      <c r="KGI30" s="126"/>
      <c r="KGJ30" s="126"/>
      <c r="KGK30" s="126"/>
      <c r="KGL30" s="126"/>
      <c r="KGM30" s="126"/>
      <c r="KGN30" s="126"/>
      <c r="KGO30" s="126"/>
      <c r="KGP30" s="126"/>
      <c r="KGQ30" s="126"/>
      <c r="KGR30" s="126"/>
      <c r="KGS30" s="126"/>
      <c r="KGT30" s="126"/>
      <c r="KGU30" s="126"/>
      <c r="KGV30" s="126"/>
      <c r="KGW30" s="126"/>
      <c r="KGX30" s="126"/>
      <c r="KGY30" s="126"/>
      <c r="KGZ30" s="126"/>
      <c r="KHA30" s="126"/>
      <c r="KHB30" s="126"/>
      <c r="KHC30" s="126"/>
      <c r="KHD30" s="126"/>
      <c r="KHE30" s="126"/>
      <c r="KHF30" s="126"/>
      <c r="KHG30" s="126"/>
      <c r="KHH30" s="126"/>
      <c r="KHI30" s="126"/>
      <c r="KHJ30" s="126"/>
      <c r="KHK30" s="126"/>
      <c r="KHL30" s="126"/>
      <c r="KHM30" s="126"/>
      <c r="KHN30" s="126"/>
      <c r="KHO30" s="126"/>
      <c r="KHP30" s="126"/>
      <c r="KHQ30" s="126"/>
      <c r="KHR30" s="126"/>
      <c r="KHS30" s="126"/>
      <c r="KHT30" s="126"/>
      <c r="KHU30" s="126"/>
      <c r="KHV30" s="126"/>
      <c r="KHW30" s="126"/>
      <c r="KHX30" s="126"/>
      <c r="KHY30" s="126"/>
      <c r="KHZ30" s="126"/>
      <c r="KIA30" s="126"/>
      <c r="KIB30" s="126"/>
      <c r="KIC30" s="126"/>
      <c r="KID30" s="126"/>
      <c r="KIE30" s="126"/>
      <c r="KIF30" s="126"/>
      <c r="KIG30" s="126"/>
      <c r="KIH30" s="126"/>
      <c r="KII30" s="126"/>
      <c r="KIJ30" s="126"/>
      <c r="KIK30" s="126"/>
      <c r="KIL30" s="126"/>
      <c r="KIM30" s="126"/>
      <c r="KIN30" s="126"/>
      <c r="KIO30" s="126"/>
      <c r="KIP30" s="126"/>
      <c r="KIQ30" s="126"/>
      <c r="KIR30" s="126"/>
      <c r="KIS30" s="126"/>
      <c r="KIT30" s="126"/>
      <c r="KIU30" s="126"/>
      <c r="KIV30" s="126"/>
      <c r="KIW30" s="126"/>
      <c r="KIX30" s="126"/>
      <c r="KIY30" s="126"/>
      <c r="KIZ30" s="126"/>
      <c r="KJA30" s="126"/>
      <c r="KJB30" s="126"/>
      <c r="KJC30" s="126"/>
      <c r="KJD30" s="126"/>
      <c r="KJE30" s="126"/>
      <c r="KJF30" s="126"/>
      <c r="KJG30" s="126"/>
      <c r="KJH30" s="126"/>
      <c r="KJI30" s="126"/>
      <c r="KJJ30" s="126"/>
      <c r="KJK30" s="126"/>
      <c r="KJL30" s="126"/>
      <c r="KJM30" s="126"/>
      <c r="KJN30" s="126"/>
      <c r="KJO30" s="126"/>
      <c r="KJP30" s="126"/>
      <c r="KJQ30" s="126"/>
      <c r="KJR30" s="126"/>
      <c r="KJS30" s="126"/>
      <c r="KJT30" s="126"/>
      <c r="KJU30" s="126"/>
      <c r="KJV30" s="126"/>
      <c r="KJW30" s="126"/>
      <c r="KJX30" s="126"/>
      <c r="KJY30" s="126"/>
      <c r="KJZ30" s="126"/>
      <c r="KKA30" s="126"/>
      <c r="KKB30" s="126"/>
      <c r="KKC30" s="126"/>
      <c r="KKD30" s="126"/>
      <c r="KKE30" s="126"/>
      <c r="KKF30" s="126"/>
      <c r="KKG30" s="126"/>
      <c r="KKH30" s="126"/>
      <c r="KKI30" s="126"/>
      <c r="KKJ30" s="126"/>
      <c r="KKK30" s="126"/>
      <c r="KKL30" s="126"/>
      <c r="KKM30" s="126"/>
      <c r="KKN30" s="126"/>
      <c r="KKO30" s="126"/>
      <c r="KKP30" s="126"/>
      <c r="KKQ30" s="126"/>
      <c r="KKR30" s="126"/>
      <c r="KKS30" s="126"/>
      <c r="KKT30" s="126"/>
      <c r="KKU30" s="126"/>
      <c r="KKV30" s="126"/>
      <c r="KKW30" s="126"/>
      <c r="KKX30" s="126"/>
      <c r="KKY30" s="126"/>
      <c r="KKZ30" s="126"/>
      <c r="KLA30" s="126"/>
      <c r="KLB30" s="126"/>
      <c r="KLC30" s="126"/>
      <c r="KLD30" s="126"/>
      <c r="KLE30" s="126"/>
      <c r="KLF30" s="126"/>
      <c r="KLG30" s="126"/>
      <c r="KLH30" s="126"/>
      <c r="KLI30" s="126"/>
      <c r="KLJ30" s="126"/>
      <c r="KLK30" s="126"/>
      <c r="KLL30" s="126"/>
      <c r="KLM30" s="126"/>
      <c r="KLN30" s="126"/>
      <c r="KLO30" s="126"/>
      <c r="KLP30" s="126"/>
      <c r="KLQ30" s="126"/>
      <c r="KLR30" s="126"/>
      <c r="KLS30" s="126"/>
      <c r="KLT30" s="126"/>
      <c r="KLU30" s="126"/>
      <c r="KLV30" s="126"/>
      <c r="KLW30" s="126"/>
      <c r="KLX30" s="126"/>
      <c r="KLY30" s="126"/>
      <c r="KLZ30" s="126"/>
      <c r="KMA30" s="126"/>
      <c r="KMB30" s="126"/>
      <c r="KMC30" s="126"/>
      <c r="KMD30" s="126"/>
      <c r="KME30" s="126"/>
      <c r="KMF30" s="126"/>
      <c r="KMG30" s="126"/>
      <c r="KMH30" s="126"/>
      <c r="KMI30" s="126"/>
      <c r="KMJ30" s="126"/>
      <c r="KMK30" s="126"/>
      <c r="KML30" s="126"/>
      <c r="KMM30" s="126"/>
      <c r="KMN30" s="126"/>
      <c r="KMO30" s="126"/>
      <c r="KMP30" s="126"/>
      <c r="KMQ30" s="126"/>
      <c r="KMR30" s="126"/>
      <c r="KMS30" s="126"/>
      <c r="KMT30" s="126"/>
      <c r="KMU30" s="126"/>
      <c r="KMV30" s="126"/>
      <c r="KMW30" s="126"/>
      <c r="KMX30" s="126"/>
      <c r="KMY30" s="126"/>
      <c r="KMZ30" s="126"/>
      <c r="KNA30" s="126"/>
      <c r="KNB30" s="126"/>
      <c r="KNC30" s="126"/>
      <c r="KND30" s="126"/>
      <c r="KNE30" s="126"/>
      <c r="KNF30" s="126"/>
      <c r="KNG30" s="126"/>
      <c r="KNH30" s="126"/>
      <c r="KNI30" s="126"/>
      <c r="KNJ30" s="126"/>
      <c r="KNK30" s="126"/>
      <c r="KNL30" s="126"/>
      <c r="KNM30" s="126"/>
      <c r="KNN30" s="126"/>
      <c r="KNO30" s="126"/>
      <c r="KNP30" s="126"/>
      <c r="KNQ30" s="126"/>
      <c r="KNR30" s="126"/>
      <c r="KNS30" s="126"/>
      <c r="KNT30" s="126"/>
      <c r="KNU30" s="126"/>
      <c r="KNV30" s="126"/>
      <c r="KNW30" s="126"/>
      <c r="KNX30" s="126"/>
      <c r="KNY30" s="126"/>
      <c r="KNZ30" s="126"/>
      <c r="KOA30" s="126"/>
      <c r="KOB30" s="126"/>
      <c r="KOC30" s="126"/>
      <c r="KOD30" s="126"/>
      <c r="KOE30" s="126"/>
      <c r="KOF30" s="126"/>
      <c r="KOG30" s="126"/>
      <c r="KOH30" s="126"/>
      <c r="KOI30" s="126"/>
      <c r="KOJ30" s="126"/>
      <c r="KOK30" s="126"/>
      <c r="KOL30" s="126"/>
      <c r="KOM30" s="126"/>
      <c r="KON30" s="126"/>
      <c r="KOO30" s="126"/>
      <c r="KOP30" s="126"/>
      <c r="KOQ30" s="126"/>
      <c r="KOR30" s="126"/>
      <c r="KOS30" s="126"/>
      <c r="KOT30" s="126"/>
      <c r="KOU30" s="126"/>
      <c r="KOV30" s="126"/>
      <c r="KOW30" s="126"/>
      <c r="KOX30" s="126"/>
      <c r="KOY30" s="126"/>
      <c r="KOZ30" s="126"/>
      <c r="KPA30" s="126"/>
      <c r="KPB30" s="126"/>
      <c r="KPC30" s="126"/>
      <c r="KPD30" s="126"/>
      <c r="KPE30" s="126"/>
      <c r="KPF30" s="126"/>
      <c r="KPG30" s="126"/>
      <c r="KPH30" s="126"/>
      <c r="KPI30" s="126"/>
      <c r="KPJ30" s="126"/>
      <c r="KPK30" s="126"/>
      <c r="KPL30" s="126"/>
      <c r="KPM30" s="126"/>
      <c r="KPN30" s="126"/>
      <c r="KPO30" s="126"/>
      <c r="KPP30" s="126"/>
      <c r="KPQ30" s="126"/>
      <c r="KPR30" s="126"/>
      <c r="KPS30" s="126"/>
      <c r="KPT30" s="126"/>
      <c r="KPU30" s="126"/>
      <c r="KPV30" s="126"/>
      <c r="KPW30" s="126"/>
      <c r="KPX30" s="126"/>
      <c r="KPY30" s="126"/>
      <c r="KPZ30" s="126"/>
      <c r="KQA30" s="126"/>
      <c r="KQB30" s="126"/>
      <c r="KQC30" s="126"/>
      <c r="KQD30" s="126"/>
      <c r="KQE30" s="126"/>
      <c r="KQF30" s="126"/>
      <c r="KQG30" s="126"/>
      <c r="KQH30" s="126"/>
      <c r="KQI30" s="126"/>
      <c r="KQJ30" s="126"/>
      <c r="KQK30" s="126"/>
      <c r="KQL30" s="126"/>
      <c r="KQM30" s="126"/>
      <c r="KQN30" s="126"/>
      <c r="KQO30" s="126"/>
      <c r="KQP30" s="126"/>
      <c r="KQQ30" s="126"/>
      <c r="KQR30" s="126"/>
      <c r="KQS30" s="126"/>
      <c r="KQT30" s="126"/>
      <c r="KQU30" s="126"/>
      <c r="KQV30" s="126"/>
      <c r="KQW30" s="126"/>
      <c r="KQX30" s="126"/>
      <c r="KQY30" s="126"/>
      <c r="KQZ30" s="126"/>
      <c r="KRA30" s="126"/>
      <c r="KRB30" s="126"/>
      <c r="KRC30" s="126"/>
      <c r="KRD30" s="126"/>
      <c r="KRE30" s="126"/>
      <c r="KRF30" s="126"/>
      <c r="KRG30" s="126"/>
      <c r="KRH30" s="126"/>
      <c r="KRI30" s="126"/>
      <c r="KRJ30" s="126"/>
      <c r="KRK30" s="126"/>
      <c r="KRL30" s="126"/>
      <c r="KRM30" s="126"/>
      <c r="KRN30" s="126"/>
      <c r="KRO30" s="126"/>
      <c r="KRP30" s="126"/>
      <c r="KRQ30" s="126"/>
      <c r="KRR30" s="126"/>
      <c r="KRS30" s="126"/>
      <c r="KRT30" s="126"/>
      <c r="KRU30" s="126"/>
      <c r="KRV30" s="126"/>
      <c r="KRW30" s="126"/>
      <c r="KRX30" s="126"/>
      <c r="KRY30" s="126"/>
      <c r="KRZ30" s="126"/>
      <c r="KSA30" s="126"/>
      <c r="KSB30" s="126"/>
      <c r="KSC30" s="126"/>
      <c r="KSD30" s="126"/>
      <c r="KSE30" s="126"/>
      <c r="KSF30" s="126"/>
      <c r="KSG30" s="126"/>
      <c r="KSH30" s="126"/>
      <c r="KSI30" s="126"/>
      <c r="KSJ30" s="126"/>
      <c r="KSK30" s="126"/>
      <c r="KSL30" s="126"/>
      <c r="KSM30" s="126"/>
      <c r="KSN30" s="126"/>
      <c r="KSO30" s="126"/>
      <c r="KSP30" s="126"/>
      <c r="KSQ30" s="126"/>
      <c r="KSR30" s="126"/>
      <c r="KSS30" s="126"/>
      <c r="KST30" s="126"/>
      <c r="KSU30" s="126"/>
      <c r="KSV30" s="126"/>
      <c r="KSW30" s="126"/>
      <c r="KSX30" s="126"/>
      <c r="KSY30" s="126"/>
      <c r="KSZ30" s="126"/>
      <c r="KTA30" s="126"/>
      <c r="KTB30" s="126"/>
      <c r="KTC30" s="126"/>
      <c r="KTD30" s="126"/>
      <c r="KTE30" s="126"/>
      <c r="KTF30" s="126"/>
      <c r="KTG30" s="126"/>
      <c r="KTH30" s="126"/>
      <c r="KTI30" s="126"/>
      <c r="KTJ30" s="126"/>
      <c r="KTK30" s="126"/>
      <c r="KTL30" s="126"/>
      <c r="KTM30" s="126"/>
      <c r="KTN30" s="126"/>
      <c r="KTO30" s="126"/>
      <c r="KTP30" s="126"/>
      <c r="KTQ30" s="126"/>
      <c r="KTR30" s="126"/>
      <c r="KTS30" s="126"/>
      <c r="KTT30" s="126"/>
      <c r="KTU30" s="126"/>
      <c r="KTV30" s="126"/>
      <c r="KTW30" s="126"/>
      <c r="KTX30" s="126"/>
      <c r="KTY30" s="126"/>
      <c r="KTZ30" s="126"/>
      <c r="KUA30" s="126"/>
      <c r="KUB30" s="126"/>
      <c r="KUC30" s="126"/>
      <c r="KUD30" s="126"/>
      <c r="KUE30" s="126"/>
      <c r="KUF30" s="126"/>
      <c r="KUG30" s="126"/>
      <c r="KUH30" s="126"/>
      <c r="KUI30" s="126"/>
      <c r="KUJ30" s="126"/>
      <c r="KUK30" s="126"/>
      <c r="KUL30" s="126"/>
      <c r="KUM30" s="126"/>
      <c r="KUN30" s="126"/>
      <c r="KUO30" s="126"/>
      <c r="KUP30" s="126"/>
      <c r="KUQ30" s="126"/>
      <c r="KUR30" s="126"/>
      <c r="KUS30" s="126"/>
      <c r="KUT30" s="126"/>
      <c r="KUU30" s="126"/>
      <c r="KUV30" s="126"/>
      <c r="KUW30" s="126"/>
      <c r="KUX30" s="126"/>
      <c r="KUY30" s="126"/>
      <c r="KUZ30" s="126"/>
      <c r="KVA30" s="126"/>
      <c r="KVB30" s="126"/>
      <c r="KVC30" s="126"/>
      <c r="KVD30" s="126"/>
      <c r="KVE30" s="126"/>
      <c r="KVF30" s="126"/>
      <c r="KVG30" s="126"/>
      <c r="KVH30" s="126"/>
      <c r="KVI30" s="126"/>
      <c r="KVJ30" s="126"/>
      <c r="KVK30" s="126"/>
      <c r="KVL30" s="126"/>
      <c r="KVM30" s="126"/>
      <c r="KVN30" s="126"/>
      <c r="KVO30" s="126"/>
      <c r="KVP30" s="126"/>
      <c r="KVQ30" s="126"/>
      <c r="KVR30" s="126"/>
      <c r="KVS30" s="126"/>
      <c r="KVT30" s="126"/>
      <c r="KVU30" s="126"/>
      <c r="KVV30" s="126"/>
      <c r="KVW30" s="126"/>
      <c r="KVX30" s="126"/>
      <c r="KVY30" s="126"/>
      <c r="KVZ30" s="126"/>
      <c r="KWA30" s="126"/>
      <c r="KWB30" s="126"/>
      <c r="KWC30" s="126"/>
      <c r="KWD30" s="126"/>
      <c r="KWE30" s="126"/>
      <c r="KWF30" s="126"/>
      <c r="KWG30" s="126"/>
      <c r="KWH30" s="126"/>
      <c r="KWI30" s="126"/>
      <c r="KWJ30" s="126"/>
      <c r="KWK30" s="126"/>
      <c r="KWL30" s="126"/>
      <c r="KWM30" s="126"/>
      <c r="KWN30" s="126"/>
      <c r="KWO30" s="126"/>
      <c r="KWP30" s="126"/>
      <c r="KWQ30" s="126"/>
      <c r="KWR30" s="126"/>
      <c r="KWS30" s="126"/>
      <c r="KWT30" s="126"/>
      <c r="KWU30" s="126"/>
      <c r="KWV30" s="126"/>
      <c r="KWW30" s="126"/>
      <c r="KWX30" s="126"/>
      <c r="KWY30" s="126"/>
      <c r="KWZ30" s="126"/>
      <c r="KXA30" s="126"/>
      <c r="KXB30" s="126"/>
      <c r="KXC30" s="126"/>
      <c r="KXD30" s="126"/>
      <c r="KXE30" s="126"/>
      <c r="KXF30" s="126"/>
      <c r="KXG30" s="126"/>
      <c r="KXH30" s="126"/>
      <c r="KXI30" s="126"/>
      <c r="KXJ30" s="126"/>
      <c r="KXK30" s="126"/>
      <c r="KXL30" s="126"/>
      <c r="KXM30" s="126"/>
      <c r="KXN30" s="126"/>
      <c r="KXO30" s="126"/>
      <c r="KXP30" s="126"/>
      <c r="KXQ30" s="126"/>
      <c r="KXR30" s="126"/>
      <c r="KXS30" s="126"/>
      <c r="KXT30" s="126"/>
      <c r="KXU30" s="126"/>
      <c r="KXV30" s="126"/>
      <c r="KXW30" s="126"/>
      <c r="KXX30" s="126"/>
      <c r="KXY30" s="126"/>
      <c r="KXZ30" s="126"/>
      <c r="KYA30" s="126"/>
      <c r="KYB30" s="126"/>
      <c r="KYC30" s="126"/>
      <c r="KYD30" s="126"/>
      <c r="KYE30" s="126"/>
      <c r="KYF30" s="126"/>
      <c r="KYG30" s="126"/>
      <c r="KYH30" s="126"/>
      <c r="KYI30" s="126"/>
      <c r="KYJ30" s="126"/>
      <c r="KYK30" s="126"/>
      <c r="KYL30" s="126"/>
      <c r="KYM30" s="126"/>
      <c r="KYN30" s="126"/>
      <c r="KYO30" s="126"/>
      <c r="KYP30" s="126"/>
      <c r="KYQ30" s="126"/>
      <c r="KYR30" s="126"/>
      <c r="KYS30" s="126"/>
      <c r="KYT30" s="126"/>
      <c r="KYU30" s="126"/>
      <c r="KYV30" s="126"/>
      <c r="KYW30" s="126"/>
      <c r="KYX30" s="126"/>
      <c r="KYY30" s="126"/>
      <c r="KYZ30" s="126"/>
      <c r="KZA30" s="126"/>
      <c r="KZB30" s="126"/>
      <c r="KZC30" s="126"/>
      <c r="KZD30" s="126"/>
      <c r="KZE30" s="126"/>
      <c r="KZF30" s="126"/>
      <c r="KZG30" s="126"/>
      <c r="KZH30" s="126"/>
      <c r="KZI30" s="126"/>
      <c r="KZJ30" s="126"/>
      <c r="KZK30" s="126"/>
      <c r="KZL30" s="126"/>
      <c r="KZM30" s="126"/>
      <c r="KZN30" s="126"/>
      <c r="KZO30" s="126"/>
      <c r="KZP30" s="126"/>
      <c r="KZQ30" s="126"/>
      <c r="KZR30" s="126"/>
      <c r="KZS30" s="126"/>
      <c r="KZT30" s="126"/>
      <c r="KZU30" s="126"/>
      <c r="KZV30" s="126"/>
      <c r="KZW30" s="126"/>
      <c r="KZX30" s="126"/>
      <c r="KZY30" s="126"/>
      <c r="KZZ30" s="126"/>
      <c r="LAA30" s="126"/>
      <c r="LAB30" s="126"/>
      <c r="LAC30" s="126"/>
      <c r="LAD30" s="126"/>
      <c r="LAE30" s="126"/>
      <c r="LAF30" s="126"/>
      <c r="LAG30" s="126"/>
      <c r="LAH30" s="126"/>
      <c r="LAI30" s="126"/>
      <c r="LAJ30" s="126"/>
      <c r="LAK30" s="126"/>
      <c r="LAL30" s="126"/>
      <c r="LAM30" s="126"/>
      <c r="LAN30" s="126"/>
      <c r="LAO30" s="126"/>
      <c r="LAP30" s="126"/>
      <c r="LAQ30" s="126"/>
      <c r="LAR30" s="126"/>
      <c r="LAS30" s="126"/>
      <c r="LAT30" s="126"/>
      <c r="LAU30" s="126"/>
      <c r="LAV30" s="126"/>
      <c r="LAW30" s="126"/>
      <c r="LAX30" s="126"/>
      <c r="LAY30" s="126"/>
      <c r="LAZ30" s="126"/>
      <c r="LBA30" s="126"/>
      <c r="LBB30" s="126"/>
      <c r="LBC30" s="126"/>
      <c r="LBD30" s="126"/>
      <c r="LBE30" s="126"/>
      <c r="LBF30" s="126"/>
      <c r="LBG30" s="126"/>
      <c r="LBH30" s="126"/>
      <c r="LBI30" s="126"/>
      <c r="LBJ30" s="126"/>
      <c r="LBK30" s="126"/>
      <c r="LBL30" s="126"/>
      <c r="LBM30" s="126"/>
      <c r="LBN30" s="126"/>
      <c r="LBO30" s="126"/>
      <c r="LBP30" s="126"/>
      <c r="LBQ30" s="126"/>
      <c r="LBR30" s="126"/>
      <c r="LBS30" s="126"/>
      <c r="LBT30" s="126"/>
      <c r="LBU30" s="126"/>
      <c r="LBV30" s="126"/>
      <c r="LBW30" s="126"/>
      <c r="LBX30" s="126"/>
      <c r="LBY30" s="126"/>
      <c r="LBZ30" s="126"/>
      <c r="LCA30" s="126"/>
      <c r="LCB30" s="126"/>
      <c r="LCC30" s="126"/>
      <c r="LCD30" s="126"/>
      <c r="LCE30" s="126"/>
      <c r="LCF30" s="126"/>
      <c r="LCG30" s="126"/>
      <c r="LCH30" s="126"/>
      <c r="LCI30" s="126"/>
      <c r="LCJ30" s="126"/>
      <c r="LCK30" s="126"/>
      <c r="LCL30" s="126"/>
      <c r="LCM30" s="126"/>
      <c r="LCN30" s="126"/>
      <c r="LCO30" s="126"/>
      <c r="LCP30" s="126"/>
      <c r="LCQ30" s="126"/>
      <c r="LCR30" s="126"/>
      <c r="LCS30" s="126"/>
      <c r="LCT30" s="126"/>
      <c r="LCU30" s="126"/>
      <c r="LCV30" s="126"/>
      <c r="LCW30" s="126"/>
      <c r="LCX30" s="126"/>
      <c r="LCY30" s="126"/>
      <c r="LCZ30" s="126"/>
      <c r="LDA30" s="126"/>
      <c r="LDB30" s="126"/>
      <c r="LDC30" s="126"/>
      <c r="LDD30" s="126"/>
      <c r="LDE30" s="126"/>
      <c r="LDF30" s="126"/>
      <c r="LDG30" s="126"/>
      <c r="LDH30" s="126"/>
      <c r="LDI30" s="126"/>
      <c r="LDJ30" s="126"/>
      <c r="LDK30" s="126"/>
      <c r="LDL30" s="126"/>
      <c r="LDM30" s="126"/>
      <c r="LDN30" s="126"/>
      <c r="LDO30" s="126"/>
      <c r="LDP30" s="126"/>
      <c r="LDQ30" s="126"/>
      <c r="LDR30" s="126"/>
      <c r="LDS30" s="126"/>
      <c r="LDT30" s="126"/>
      <c r="LDU30" s="126"/>
      <c r="LDV30" s="126"/>
      <c r="LDW30" s="126"/>
      <c r="LDX30" s="126"/>
      <c r="LDY30" s="126"/>
      <c r="LDZ30" s="126"/>
      <c r="LEA30" s="126"/>
      <c r="LEB30" s="126"/>
      <c r="LEC30" s="126"/>
      <c r="LED30" s="126"/>
      <c r="LEE30" s="126"/>
      <c r="LEF30" s="126"/>
      <c r="LEG30" s="126"/>
      <c r="LEH30" s="126"/>
      <c r="LEI30" s="126"/>
      <c r="LEJ30" s="126"/>
      <c r="LEK30" s="126"/>
      <c r="LEL30" s="126"/>
      <c r="LEM30" s="126"/>
      <c r="LEN30" s="126"/>
      <c r="LEO30" s="126"/>
      <c r="LEP30" s="126"/>
      <c r="LEQ30" s="126"/>
      <c r="LER30" s="126"/>
      <c r="LES30" s="126"/>
      <c r="LET30" s="126"/>
      <c r="LEU30" s="126"/>
      <c r="LEV30" s="126"/>
      <c r="LEW30" s="126"/>
      <c r="LEX30" s="126"/>
      <c r="LEY30" s="126"/>
      <c r="LEZ30" s="126"/>
      <c r="LFA30" s="126"/>
      <c r="LFB30" s="126"/>
      <c r="LFC30" s="126"/>
      <c r="LFD30" s="126"/>
      <c r="LFE30" s="126"/>
      <c r="LFF30" s="126"/>
      <c r="LFG30" s="126"/>
      <c r="LFH30" s="126"/>
      <c r="LFI30" s="126"/>
      <c r="LFJ30" s="126"/>
      <c r="LFK30" s="126"/>
      <c r="LFL30" s="126"/>
      <c r="LFM30" s="126"/>
      <c r="LFN30" s="126"/>
      <c r="LFO30" s="126"/>
      <c r="LFP30" s="126"/>
      <c r="LFQ30" s="126"/>
      <c r="LFR30" s="126"/>
      <c r="LFS30" s="126"/>
      <c r="LFT30" s="126"/>
      <c r="LFU30" s="126"/>
      <c r="LFV30" s="126"/>
      <c r="LFW30" s="126"/>
      <c r="LFX30" s="126"/>
      <c r="LFY30" s="126"/>
      <c r="LFZ30" s="126"/>
      <c r="LGA30" s="126"/>
      <c r="LGB30" s="126"/>
      <c r="LGC30" s="126"/>
      <c r="LGD30" s="126"/>
      <c r="LGE30" s="126"/>
      <c r="LGF30" s="126"/>
      <c r="LGG30" s="126"/>
      <c r="LGH30" s="126"/>
      <c r="LGI30" s="126"/>
      <c r="LGJ30" s="126"/>
      <c r="LGK30" s="126"/>
      <c r="LGL30" s="126"/>
      <c r="LGM30" s="126"/>
      <c r="LGN30" s="126"/>
      <c r="LGO30" s="126"/>
      <c r="LGP30" s="126"/>
      <c r="LGQ30" s="126"/>
      <c r="LGR30" s="126"/>
      <c r="LGS30" s="126"/>
      <c r="LGT30" s="126"/>
      <c r="LGU30" s="126"/>
      <c r="LGV30" s="126"/>
      <c r="LGW30" s="126"/>
      <c r="LGX30" s="126"/>
      <c r="LGY30" s="126"/>
      <c r="LGZ30" s="126"/>
      <c r="LHA30" s="126"/>
      <c r="LHB30" s="126"/>
      <c r="LHC30" s="126"/>
      <c r="LHD30" s="126"/>
      <c r="LHE30" s="126"/>
      <c r="LHF30" s="126"/>
      <c r="LHG30" s="126"/>
      <c r="LHH30" s="126"/>
      <c r="LHI30" s="126"/>
      <c r="LHJ30" s="126"/>
      <c r="LHK30" s="126"/>
      <c r="LHL30" s="126"/>
      <c r="LHM30" s="126"/>
      <c r="LHN30" s="126"/>
      <c r="LHO30" s="126"/>
      <c r="LHP30" s="126"/>
      <c r="LHQ30" s="126"/>
      <c r="LHR30" s="126"/>
      <c r="LHS30" s="126"/>
      <c r="LHT30" s="126"/>
      <c r="LHU30" s="126"/>
      <c r="LHV30" s="126"/>
      <c r="LHW30" s="126"/>
      <c r="LHX30" s="126"/>
      <c r="LHY30" s="126"/>
      <c r="LHZ30" s="126"/>
      <c r="LIA30" s="126"/>
      <c r="LIB30" s="126"/>
      <c r="LIC30" s="126"/>
      <c r="LID30" s="126"/>
      <c r="LIE30" s="126"/>
      <c r="LIF30" s="126"/>
      <c r="LIG30" s="126"/>
      <c r="LIH30" s="126"/>
      <c r="LII30" s="126"/>
      <c r="LIJ30" s="126"/>
      <c r="LIK30" s="126"/>
      <c r="LIL30" s="126"/>
      <c r="LIM30" s="126"/>
      <c r="LIN30" s="126"/>
      <c r="LIO30" s="126"/>
      <c r="LIP30" s="126"/>
      <c r="LIQ30" s="126"/>
      <c r="LIR30" s="126"/>
      <c r="LIS30" s="126"/>
      <c r="LIT30" s="126"/>
      <c r="LIU30" s="126"/>
      <c r="LIV30" s="126"/>
      <c r="LIW30" s="126"/>
      <c r="LIX30" s="126"/>
      <c r="LIY30" s="126"/>
      <c r="LIZ30" s="126"/>
      <c r="LJA30" s="126"/>
      <c r="LJB30" s="126"/>
      <c r="LJC30" s="126"/>
      <c r="LJD30" s="126"/>
      <c r="LJE30" s="126"/>
      <c r="LJF30" s="126"/>
      <c r="LJG30" s="126"/>
      <c r="LJH30" s="126"/>
      <c r="LJI30" s="126"/>
      <c r="LJJ30" s="126"/>
      <c r="LJK30" s="126"/>
      <c r="LJL30" s="126"/>
      <c r="LJM30" s="126"/>
      <c r="LJN30" s="126"/>
      <c r="LJO30" s="126"/>
      <c r="LJP30" s="126"/>
      <c r="LJQ30" s="126"/>
      <c r="LJR30" s="126"/>
      <c r="LJS30" s="126"/>
      <c r="LJT30" s="126"/>
      <c r="LJU30" s="126"/>
      <c r="LJV30" s="126"/>
      <c r="LJW30" s="126"/>
      <c r="LJX30" s="126"/>
      <c r="LJY30" s="126"/>
      <c r="LJZ30" s="126"/>
      <c r="LKA30" s="126"/>
      <c r="LKB30" s="126"/>
      <c r="LKC30" s="126"/>
      <c r="LKD30" s="126"/>
      <c r="LKE30" s="126"/>
      <c r="LKF30" s="126"/>
      <c r="LKG30" s="126"/>
      <c r="LKH30" s="126"/>
      <c r="LKI30" s="126"/>
      <c r="LKJ30" s="126"/>
      <c r="LKK30" s="126"/>
      <c r="LKL30" s="126"/>
      <c r="LKM30" s="126"/>
      <c r="LKN30" s="126"/>
      <c r="LKO30" s="126"/>
      <c r="LKP30" s="126"/>
      <c r="LKQ30" s="126"/>
      <c r="LKR30" s="126"/>
      <c r="LKS30" s="126"/>
      <c r="LKT30" s="126"/>
      <c r="LKU30" s="126"/>
      <c r="LKV30" s="126"/>
      <c r="LKW30" s="126"/>
      <c r="LKX30" s="126"/>
      <c r="LKY30" s="126"/>
      <c r="LKZ30" s="126"/>
      <c r="LLA30" s="126"/>
      <c r="LLB30" s="126"/>
      <c r="LLC30" s="126"/>
      <c r="LLD30" s="126"/>
      <c r="LLE30" s="126"/>
      <c r="LLF30" s="126"/>
      <c r="LLG30" s="126"/>
      <c r="LLH30" s="126"/>
      <c r="LLI30" s="126"/>
      <c r="LLJ30" s="126"/>
      <c r="LLK30" s="126"/>
      <c r="LLL30" s="126"/>
      <c r="LLM30" s="126"/>
      <c r="LLN30" s="126"/>
      <c r="LLO30" s="126"/>
      <c r="LLP30" s="126"/>
      <c r="LLQ30" s="126"/>
      <c r="LLR30" s="126"/>
      <c r="LLS30" s="126"/>
      <c r="LLT30" s="126"/>
      <c r="LLU30" s="126"/>
      <c r="LLV30" s="126"/>
      <c r="LLW30" s="126"/>
      <c r="LLX30" s="126"/>
      <c r="LLY30" s="126"/>
      <c r="LLZ30" s="126"/>
      <c r="LMA30" s="126"/>
      <c r="LMB30" s="126"/>
      <c r="LMC30" s="126"/>
      <c r="LMD30" s="126"/>
      <c r="LME30" s="126"/>
      <c r="LMF30" s="126"/>
      <c r="LMG30" s="126"/>
      <c r="LMH30" s="126"/>
      <c r="LMI30" s="126"/>
      <c r="LMJ30" s="126"/>
      <c r="LMK30" s="126"/>
      <c r="LML30" s="126"/>
      <c r="LMM30" s="126"/>
      <c r="LMN30" s="126"/>
      <c r="LMO30" s="126"/>
      <c r="LMP30" s="126"/>
      <c r="LMQ30" s="126"/>
      <c r="LMR30" s="126"/>
      <c r="LMS30" s="126"/>
      <c r="LMT30" s="126"/>
      <c r="LMU30" s="126"/>
      <c r="LMV30" s="126"/>
      <c r="LMW30" s="126"/>
      <c r="LMX30" s="126"/>
      <c r="LMY30" s="126"/>
      <c r="LMZ30" s="126"/>
      <c r="LNA30" s="126"/>
      <c r="LNB30" s="126"/>
      <c r="LNC30" s="126"/>
      <c r="LND30" s="126"/>
      <c r="LNE30" s="126"/>
      <c r="LNF30" s="126"/>
      <c r="LNG30" s="126"/>
      <c r="LNH30" s="126"/>
      <c r="LNI30" s="126"/>
      <c r="LNJ30" s="126"/>
      <c r="LNK30" s="126"/>
      <c r="LNL30" s="126"/>
      <c r="LNM30" s="126"/>
      <c r="LNN30" s="126"/>
      <c r="LNO30" s="126"/>
      <c r="LNP30" s="126"/>
      <c r="LNQ30" s="126"/>
      <c r="LNR30" s="126"/>
      <c r="LNS30" s="126"/>
      <c r="LNT30" s="126"/>
      <c r="LNU30" s="126"/>
      <c r="LNV30" s="126"/>
      <c r="LNW30" s="126"/>
      <c r="LNX30" s="126"/>
      <c r="LNY30" s="126"/>
      <c r="LNZ30" s="126"/>
      <c r="LOA30" s="126"/>
      <c r="LOB30" s="126"/>
      <c r="LOC30" s="126"/>
      <c r="LOD30" s="126"/>
      <c r="LOE30" s="126"/>
      <c r="LOF30" s="126"/>
      <c r="LOG30" s="126"/>
      <c r="LOH30" s="126"/>
      <c r="LOI30" s="126"/>
      <c r="LOJ30" s="126"/>
      <c r="LOK30" s="126"/>
      <c r="LOL30" s="126"/>
      <c r="LOM30" s="126"/>
      <c r="LON30" s="126"/>
      <c r="LOO30" s="126"/>
      <c r="LOP30" s="126"/>
      <c r="LOQ30" s="126"/>
      <c r="LOR30" s="126"/>
      <c r="LOS30" s="126"/>
      <c r="LOT30" s="126"/>
      <c r="LOU30" s="126"/>
      <c r="LOV30" s="126"/>
      <c r="LOW30" s="126"/>
      <c r="LOX30" s="126"/>
      <c r="LOY30" s="126"/>
      <c r="LOZ30" s="126"/>
      <c r="LPA30" s="126"/>
      <c r="LPB30" s="126"/>
      <c r="LPC30" s="126"/>
      <c r="LPD30" s="126"/>
      <c r="LPE30" s="126"/>
      <c r="LPF30" s="126"/>
      <c r="LPG30" s="126"/>
      <c r="LPH30" s="126"/>
      <c r="LPI30" s="126"/>
      <c r="LPJ30" s="126"/>
      <c r="LPK30" s="126"/>
      <c r="LPL30" s="126"/>
      <c r="LPM30" s="126"/>
      <c r="LPN30" s="126"/>
      <c r="LPO30" s="126"/>
      <c r="LPP30" s="126"/>
      <c r="LPQ30" s="126"/>
      <c r="LPR30" s="126"/>
      <c r="LPS30" s="126"/>
      <c r="LPT30" s="126"/>
      <c r="LPU30" s="126"/>
      <c r="LPV30" s="126"/>
      <c r="LPW30" s="126"/>
      <c r="LPX30" s="126"/>
      <c r="LPY30" s="126"/>
      <c r="LPZ30" s="126"/>
      <c r="LQA30" s="126"/>
      <c r="LQB30" s="126"/>
      <c r="LQC30" s="126"/>
      <c r="LQD30" s="126"/>
      <c r="LQE30" s="126"/>
      <c r="LQF30" s="126"/>
      <c r="LQG30" s="126"/>
      <c r="LQH30" s="126"/>
      <c r="LQI30" s="126"/>
      <c r="LQJ30" s="126"/>
      <c r="LQK30" s="126"/>
      <c r="LQL30" s="126"/>
      <c r="LQM30" s="126"/>
      <c r="LQN30" s="126"/>
      <c r="LQO30" s="126"/>
      <c r="LQP30" s="126"/>
      <c r="LQQ30" s="126"/>
      <c r="LQR30" s="126"/>
      <c r="LQS30" s="126"/>
      <c r="LQT30" s="126"/>
      <c r="LQU30" s="126"/>
      <c r="LQV30" s="126"/>
      <c r="LQW30" s="126"/>
      <c r="LQX30" s="126"/>
      <c r="LQY30" s="126"/>
      <c r="LQZ30" s="126"/>
      <c r="LRA30" s="126"/>
      <c r="LRB30" s="126"/>
      <c r="LRC30" s="126"/>
      <c r="LRD30" s="126"/>
      <c r="LRE30" s="126"/>
      <c r="LRF30" s="126"/>
      <c r="LRG30" s="126"/>
      <c r="LRH30" s="126"/>
      <c r="LRI30" s="126"/>
      <c r="LRJ30" s="126"/>
      <c r="LRK30" s="126"/>
      <c r="LRL30" s="126"/>
      <c r="LRM30" s="126"/>
      <c r="LRN30" s="126"/>
      <c r="LRO30" s="126"/>
      <c r="LRP30" s="126"/>
      <c r="LRQ30" s="126"/>
      <c r="LRR30" s="126"/>
      <c r="LRS30" s="126"/>
      <c r="LRT30" s="126"/>
      <c r="LRU30" s="126"/>
      <c r="LRV30" s="126"/>
      <c r="LRW30" s="126"/>
      <c r="LRX30" s="126"/>
      <c r="LRY30" s="126"/>
      <c r="LRZ30" s="126"/>
      <c r="LSA30" s="126"/>
      <c r="LSB30" s="126"/>
      <c r="LSC30" s="126"/>
      <c r="LSD30" s="126"/>
      <c r="LSE30" s="126"/>
      <c r="LSF30" s="126"/>
      <c r="LSG30" s="126"/>
      <c r="LSH30" s="126"/>
      <c r="LSI30" s="126"/>
      <c r="LSJ30" s="126"/>
      <c r="LSK30" s="126"/>
      <c r="LSL30" s="126"/>
      <c r="LSM30" s="126"/>
      <c r="LSN30" s="126"/>
      <c r="LSO30" s="126"/>
      <c r="LSP30" s="126"/>
      <c r="LSQ30" s="126"/>
      <c r="LSR30" s="126"/>
      <c r="LSS30" s="126"/>
      <c r="LST30" s="126"/>
      <c r="LSU30" s="126"/>
      <c r="LSV30" s="126"/>
      <c r="LSW30" s="126"/>
      <c r="LSX30" s="126"/>
      <c r="LSY30" s="126"/>
      <c r="LSZ30" s="126"/>
      <c r="LTA30" s="126"/>
      <c r="LTB30" s="126"/>
      <c r="LTC30" s="126"/>
      <c r="LTD30" s="126"/>
      <c r="LTE30" s="126"/>
      <c r="LTF30" s="126"/>
      <c r="LTG30" s="126"/>
      <c r="LTH30" s="126"/>
      <c r="LTI30" s="126"/>
      <c r="LTJ30" s="126"/>
      <c r="LTK30" s="126"/>
      <c r="LTL30" s="126"/>
      <c r="LTM30" s="126"/>
      <c r="LTN30" s="126"/>
      <c r="LTO30" s="126"/>
      <c r="LTP30" s="126"/>
      <c r="LTQ30" s="126"/>
      <c r="LTR30" s="126"/>
      <c r="LTS30" s="126"/>
      <c r="LTT30" s="126"/>
      <c r="LTU30" s="126"/>
      <c r="LTV30" s="126"/>
      <c r="LTW30" s="126"/>
      <c r="LTX30" s="126"/>
      <c r="LTY30" s="126"/>
      <c r="LTZ30" s="126"/>
      <c r="LUA30" s="126"/>
      <c r="LUB30" s="126"/>
      <c r="LUC30" s="126"/>
      <c r="LUD30" s="126"/>
      <c r="LUE30" s="126"/>
      <c r="LUF30" s="126"/>
      <c r="LUG30" s="126"/>
      <c r="LUH30" s="126"/>
      <c r="LUI30" s="126"/>
      <c r="LUJ30" s="126"/>
      <c r="LUK30" s="126"/>
      <c r="LUL30" s="126"/>
      <c r="LUM30" s="126"/>
      <c r="LUN30" s="126"/>
      <c r="LUO30" s="126"/>
      <c r="LUP30" s="126"/>
      <c r="LUQ30" s="126"/>
      <c r="LUR30" s="126"/>
      <c r="LUS30" s="126"/>
      <c r="LUT30" s="126"/>
      <c r="LUU30" s="126"/>
      <c r="LUV30" s="126"/>
      <c r="LUW30" s="126"/>
      <c r="LUX30" s="126"/>
      <c r="LUY30" s="126"/>
      <c r="LUZ30" s="126"/>
      <c r="LVA30" s="126"/>
      <c r="LVB30" s="126"/>
      <c r="LVC30" s="126"/>
      <c r="LVD30" s="126"/>
      <c r="LVE30" s="126"/>
      <c r="LVF30" s="126"/>
      <c r="LVG30" s="126"/>
      <c r="LVH30" s="126"/>
      <c r="LVI30" s="126"/>
      <c r="LVJ30" s="126"/>
      <c r="LVK30" s="126"/>
      <c r="LVL30" s="126"/>
      <c r="LVM30" s="126"/>
      <c r="LVN30" s="126"/>
      <c r="LVO30" s="126"/>
      <c r="LVP30" s="126"/>
      <c r="LVQ30" s="126"/>
      <c r="LVR30" s="126"/>
      <c r="LVS30" s="126"/>
      <c r="LVT30" s="126"/>
      <c r="LVU30" s="126"/>
      <c r="LVV30" s="126"/>
      <c r="LVW30" s="126"/>
      <c r="LVX30" s="126"/>
      <c r="LVY30" s="126"/>
      <c r="LVZ30" s="126"/>
      <c r="LWA30" s="126"/>
      <c r="LWB30" s="126"/>
      <c r="LWC30" s="126"/>
      <c r="LWD30" s="126"/>
      <c r="LWE30" s="126"/>
      <c r="LWF30" s="126"/>
      <c r="LWG30" s="126"/>
      <c r="LWH30" s="126"/>
      <c r="LWI30" s="126"/>
      <c r="LWJ30" s="126"/>
      <c r="LWK30" s="126"/>
      <c r="LWL30" s="126"/>
      <c r="LWM30" s="126"/>
      <c r="LWN30" s="126"/>
      <c r="LWO30" s="126"/>
      <c r="LWP30" s="126"/>
      <c r="LWQ30" s="126"/>
      <c r="LWR30" s="126"/>
      <c r="LWS30" s="126"/>
      <c r="LWT30" s="126"/>
      <c r="LWU30" s="126"/>
      <c r="LWV30" s="126"/>
      <c r="LWW30" s="126"/>
      <c r="LWX30" s="126"/>
      <c r="LWY30" s="126"/>
      <c r="LWZ30" s="126"/>
      <c r="LXA30" s="126"/>
      <c r="LXB30" s="126"/>
      <c r="LXC30" s="126"/>
      <c r="LXD30" s="126"/>
      <c r="LXE30" s="126"/>
      <c r="LXF30" s="126"/>
      <c r="LXG30" s="126"/>
      <c r="LXH30" s="126"/>
      <c r="LXI30" s="126"/>
      <c r="LXJ30" s="126"/>
      <c r="LXK30" s="126"/>
      <c r="LXL30" s="126"/>
      <c r="LXM30" s="126"/>
      <c r="LXN30" s="126"/>
      <c r="LXO30" s="126"/>
      <c r="LXP30" s="126"/>
      <c r="LXQ30" s="126"/>
      <c r="LXR30" s="126"/>
      <c r="LXS30" s="126"/>
      <c r="LXT30" s="126"/>
      <c r="LXU30" s="126"/>
      <c r="LXV30" s="126"/>
      <c r="LXW30" s="126"/>
      <c r="LXX30" s="126"/>
      <c r="LXY30" s="126"/>
      <c r="LXZ30" s="126"/>
      <c r="LYA30" s="126"/>
      <c r="LYB30" s="126"/>
      <c r="LYC30" s="126"/>
      <c r="LYD30" s="126"/>
      <c r="LYE30" s="126"/>
      <c r="LYF30" s="126"/>
      <c r="LYG30" s="126"/>
      <c r="LYH30" s="126"/>
      <c r="LYI30" s="126"/>
      <c r="LYJ30" s="126"/>
      <c r="LYK30" s="126"/>
      <c r="LYL30" s="126"/>
      <c r="LYM30" s="126"/>
      <c r="LYN30" s="126"/>
      <c r="LYO30" s="126"/>
      <c r="LYP30" s="126"/>
      <c r="LYQ30" s="126"/>
      <c r="LYR30" s="126"/>
      <c r="LYS30" s="126"/>
      <c r="LYT30" s="126"/>
      <c r="LYU30" s="126"/>
      <c r="LYV30" s="126"/>
      <c r="LYW30" s="126"/>
      <c r="LYX30" s="126"/>
      <c r="LYY30" s="126"/>
      <c r="LYZ30" s="126"/>
      <c r="LZA30" s="126"/>
      <c r="LZB30" s="126"/>
      <c r="LZC30" s="126"/>
      <c r="LZD30" s="126"/>
      <c r="LZE30" s="126"/>
      <c r="LZF30" s="126"/>
      <c r="LZG30" s="126"/>
      <c r="LZH30" s="126"/>
      <c r="LZI30" s="126"/>
      <c r="LZJ30" s="126"/>
      <c r="LZK30" s="126"/>
      <c r="LZL30" s="126"/>
      <c r="LZM30" s="126"/>
      <c r="LZN30" s="126"/>
      <c r="LZO30" s="126"/>
      <c r="LZP30" s="126"/>
      <c r="LZQ30" s="126"/>
      <c r="LZR30" s="126"/>
      <c r="LZS30" s="126"/>
      <c r="LZT30" s="126"/>
      <c r="LZU30" s="126"/>
      <c r="LZV30" s="126"/>
      <c r="LZW30" s="126"/>
      <c r="LZX30" s="126"/>
      <c r="LZY30" s="126"/>
      <c r="LZZ30" s="126"/>
      <c r="MAA30" s="126"/>
      <c r="MAB30" s="126"/>
      <c r="MAC30" s="126"/>
      <c r="MAD30" s="126"/>
      <c r="MAE30" s="126"/>
      <c r="MAF30" s="126"/>
      <c r="MAG30" s="126"/>
      <c r="MAH30" s="126"/>
      <c r="MAI30" s="126"/>
      <c r="MAJ30" s="126"/>
      <c r="MAK30" s="126"/>
      <c r="MAL30" s="126"/>
      <c r="MAM30" s="126"/>
      <c r="MAN30" s="126"/>
      <c r="MAO30" s="126"/>
      <c r="MAP30" s="126"/>
      <c r="MAQ30" s="126"/>
      <c r="MAR30" s="126"/>
      <c r="MAS30" s="126"/>
      <c r="MAT30" s="126"/>
      <c r="MAU30" s="126"/>
      <c r="MAV30" s="126"/>
      <c r="MAW30" s="126"/>
      <c r="MAX30" s="126"/>
      <c r="MAY30" s="126"/>
      <c r="MAZ30" s="126"/>
      <c r="MBA30" s="126"/>
      <c r="MBB30" s="126"/>
      <c r="MBC30" s="126"/>
      <c r="MBD30" s="126"/>
      <c r="MBE30" s="126"/>
      <c r="MBF30" s="126"/>
      <c r="MBG30" s="126"/>
      <c r="MBH30" s="126"/>
      <c r="MBI30" s="126"/>
      <c r="MBJ30" s="126"/>
      <c r="MBK30" s="126"/>
      <c r="MBL30" s="126"/>
      <c r="MBM30" s="126"/>
      <c r="MBN30" s="126"/>
      <c r="MBO30" s="126"/>
      <c r="MBP30" s="126"/>
      <c r="MBQ30" s="126"/>
      <c r="MBR30" s="126"/>
      <c r="MBS30" s="126"/>
      <c r="MBT30" s="126"/>
      <c r="MBU30" s="126"/>
      <c r="MBV30" s="126"/>
      <c r="MBW30" s="126"/>
      <c r="MBX30" s="126"/>
      <c r="MBY30" s="126"/>
      <c r="MBZ30" s="126"/>
      <c r="MCA30" s="126"/>
      <c r="MCB30" s="126"/>
      <c r="MCC30" s="126"/>
      <c r="MCD30" s="126"/>
      <c r="MCE30" s="126"/>
      <c r="MCF30" s="126"/>
      <c r="MCG30" s="126"/>
      <c r="MCH30" s="126"/>
      <c r="MCI30" s="126"/>
      <c r="MCJ30" s="126"/>
      <c r="MCK30" s="126"/>
      <c r="MCL30" s="126"/>
      <c r="MCM30" s="126"/>
      <c r="MCN30" s="126"/>
      <c r="MCO30" s="126"/>
      <c r="MCP30" s="126"/>
      <c r="MCQ30" s="126"/>
      <c r="MCR30" s="126"/>
      <c r="MCS30" s="126"/>
      <c r="MCT30" s="126"/>
      <c r="MCU30" s="126"/>
      <c r="MCV30" s="126"/>
      <c r="MCW30" s="126"/>
      <c r="MCX30" s="126"/>
      <c r="MCY30" s="126"/>
      <c r="MCZ30" s="126"/>
      <c r="MDA30" s="126"/>
      <c r="MDB30" s="126"/>
      <c r="MDC30" s="126"/>
      <c r="MDD30" s="126"/>
      <c r="MDE30" s="126"/>
      <c r="MDF30" s="126"/>
      <c r="MDG30" s="126"/>
      <c r="MDH30" s="126"/>
      <c r="MDI30" s="126"/>
      <c r="MDJ30" s="126"/>
      <c r="MDK30" s="126"/>
      <c r="MDL30" s="126"/>
      <c r="MDM30" s="126"/>
      <c r="MDN30" s="126"/>
      <c r="MDO30" s="126"/>
      <c r="MDP30" s="126"/>
      <c r="MDQ30" s="126"/>
      <c r="MDR30" s="126"/>
      <c r="MDS30" s="126"/>
      <c r="MDT30" s="126"/>
      <c r="MDU30" s="126"/>
      <c r="MDV30" s="126"/>
      <c r="MDW30" s="126"/>
      <c r="MDX30" s="126"/>
      <c r="MDY30" s="126"/>
      <c r="MDZ30" s="126"/>
      <c r="MEA30" s="126"/>
      <c r="MEB30" s="126"/>
      <c r="MEC30" s="126"/>
      <c r="MED30" s="126"/>
      <c r="MEE30" s="126"/>
      <c r="MEF30" s="126"/>
      <c r="MEG30" s="126"/>
      <c r="MEH30" s="126"/>
      <c r="MEI30" s="126"/>
      <c r="MEJ30" s="126"/>
      <c r="MEK30" s="126"/>
      <c r="MEL30" s="126"/>
      <c r="MEM30" s="126"/>
      <c r="MEN30" s="126"/>
      <c r="MEO30" s="126"/>
      <c r="MEP30" s="126"/>
      <c r="MEQ30" s="126"/>
      <c r="MER30" s="126"/>
      <c r="MES30" s="126"/>
      <c r="MET30" s="126"/>
      <c r="MEU30" s="126"/>
      <c r="MEV30" s="126"/>
      <c r="MEW30" s="126"/>
      <c r="MEX30" s="126"/>
      <c r="MEY30" s="126"/>
      <c r="MEZ30" s="126"/>
      <c r="MFA30" s="126"/>
      <c r="MFB30" s="126"/>
      <c r="MFC30" s="126"/>
      <c r="MFD30" s="126"/>
      <c r="MFE30" s="126"/>
      <c r="MFF30" s="126"/>
      <c r="MFG30" s="126"/>
      <c r="MFH30" s="126"/>
      <c r="MFI30" s="126"/>
      <c r="MFJ30" s="126"/>
      <c r="MFK30" s="126"/>
      <c r="MFL30" s="126"/>
      <c r="MFM30" s="126"/>
      <c r="MFN30" s="126"/>
      <c r="MFO30" s="126"/>
      <c r="MFP30" s="126"/>
      <c r="MFQ30" s="126"/>
      <c r="MFR30" s="126"/>
      <c r="MFS30" s="126"/>
      <c r="MFT30" s="126"/>
      <c r="MFU30" s="126"/>
      <c r="MFV30" s="126"/>
      <c r="MFW30" s="126"/>
      <c r="MFX30" s="126"/>
      <c r="MFY30" s="126"/>
      <c r="MFZ30" s="126"/>
      <c r="MGA30" s="126"/>
      <c r="MGB30" s="126"/>
      <c r="MGC30" s="126"/>
      <c r="MGD30" s="126"/>
      <c r="MGE30" s="126"/>
      <c r="MGF30" s="126"/>
      <c r="MGG30" s="126"/>
      <c r="MGH30" s="126"/>
      <c r="MGI30" s="126"/>
      <c r="MGJ30" s="126"/>
      <c r="MGK30" s="126"/>
      <c r="MGL30" s="126"/>
      <c r="MGM30" s="126"/>
      <c r="MGN30" s="126"/>
      <c r="MGO30" s="126"/>
      <c r="MGP30" s="126"/>
      <c r="MGQ30" s="126"/>
      <c r="MGR30" s="126"/>
      <c r="MGS30" s="126"/>
      <c r="MGT30" s="126"/>
      <c r="MGU30" s="126"/>
      <c r="MGV30" s="126"/>
      <c r="MGW30" s="126"/>
      <c r="MGX30" s="126"/>
      <c r="MGY30" s="126"/>
      <c r="MGZ30" s="126"/>
      <c r="MHA30" s="126"/>
      <c r="MHB30" s="126"/>
      <c r="MHC30" s="126"/>
      <c r="MHD30" s="126"/>
      <c r="MHE30" s="126"/>
      <c r="MHF30" s="126"/>
      <c r="MHG30" s="126"/>
      <c r="MHH30" s="126"/>
      <c r="MHI30" s="126"/>
      <c r="MHJ30" s="126"/>
      <c r="MHK30" s="126"/>
      <c r="MHL30" s="126"/>
      <c r="MHM30" s="126"/>
      <c r="MHN30" s="126"/>
      <c r="MHO30" s="126"/>
      <c r="MHP30" s="126"/>
      <c r="MHQ30" s="126"/>
      <c r="MHR30" s="126"/>
      <c r="MHS30" s="126"/>
      <c r="MHT30" s="126"/>
      <c r="MHU30" s="126"/>
      <c r="MHV30" s="126"/>
      <c r="MHW30" s="126"/>
      <c r="MHX30" s="126"/>
      <c r="MHY30" s="126"/>
      <c r="MHZ30" s="126"/>
      <c r="MIA30" s="126"/>
      <c r="MIB30" s="126"/>
      <c r="MIC30" s="126"/>
      <c r="MID30" s="126"/>
      <c r="MIE30" s="126"/>
      <c r="MIF30" s="126"/>
      <c r="MIG30" s="126"/>
      <c r="MIH30" s="126"/>
      <c r="MII30" s="126"/>
      <c r="MIJ30" s="126"/>
      <c r="MIK30" s="126"/>
      <c r="MIL30" s="126"/>
      <c r="MIM30" s="126"/>
      <c r="MIN30" s="126"/>
      <c r="MIO30" s="126"/>
      <c r="MIP30" s="126"/>
      <c r="MIQ30" s="126"/>
      <c r="MIR30" s="126"/>
      <c r="MIS30" s="126"/>
      <c r="MIT30" s="126"/>
      <c r="MIU30" s="126"/>
      <c r="MIV30" s="126"/>
      <c r="MIW30" s="126"/>
      <c r="MIX30" s="126"/>
      <c r="MIY30" s="126"/>
      <c r="MIZ30" s="126"/>
      <c r="MJA30" s="126"/>
      <c r="MJB30" s="126"/>
      <c r="MJC30" s="126"/>
      <c r="MJD30" s="126"/>
      <c r="MJE30" s="126"/>
      <c r="MJF30" s="126"/>
      <c r="MJG30" s="126"/>
      <c r="MJH30" s="126"/>
      <c r="MJI30" s="126"/>
      <c r="MJJ30" s="126"/>
      <c r="MJK30" s="126"/>
      <c r="MJL30" s="126"/>
      <c r="MJM30" s="126"/>
      <c r="MJN30" s="126"/>
      <c r="MJO30" s="126"/>
      <c r="MJP30" s="126"/>
      <c r="MJQ30" s="126"/>
      <c r="MJR30" s="126"/>
      <c r="MJS30" s="126"/>
      <c r="MJT30" s="126"/>
      <c r="MJU30" s="126"/>
      <c r="MJV30" s="126"/>
      <c r="MJW30" s="126"/>
      <c r="MJX30" s="126"/>
      <c r="MJY30" s="126"/>
      <c r="MJZ30" s="126"/>
      <c r="MKA30" s="126"/>
      <c r="MKB30" s="126"/>
      <c r="MKC30" s="126"/>
      <c r="MKD30" s="126"/>
      <c r="MKE30" s="126"/>
      <c r="MKF30" s="126"/>
      <c r="MKG30" s="126"/>
      <c r="MKH30" s="126"/>
      <c r="MKI30" s="126"/>
      <c r="MKJ30" s="126"/>
      <c r="MKK30" s="126"/>
      <c r="MKL30" s="126"/>
      <c r="MKM30" s="126"/>
      <c r="MKN30" s="126"/>
      <c r="MKO30" s="126"/>
      <c r="MKP30" s="126"/>
      <c r="MKQ30" s="126"/>
      <c r="MKR30" s="126"/>
      <c r="MKS30" s="126"/>
      <c r="MKT30" s="126"/>
      <c r="MKU30" s="126"/>
      <c r="MKV30" s="126"/>
      <c r="MKW30" s="126"/>
      <c r="MKX30" s="126"/>
      <c r="MKY30" s="126"/>
      <c r="MKZ30" s="126"/>
      <c r="MLA30" s="126"/>
      <c r="MLB30" s="126"/>
      <c r="MLC30" s="126"/>
      <c r="MLD30" s="126"/>
      <c r="MLE30" s="126"/>
      <c r="MLF30" s="126"/>
      <c r="MLG30" s="126"/>
      <c r="MLH30" s="126"/>
      <c r="MLI30" s="126"/>
      <c r="MLJ30" s="126"/>
      <c r="MLK30" s="126"/>
      <c r="MLL30" s="126"/>
      <c r="MLM30" s="126"/>
      <c r="MLN30" s="126"/>
      <c r="MLO30" s="126"/>
      <c r="MLP30" s="126"/>
      <c r="MLQ30" s="126"/>
      <c r="MLR30" s="126"/>
      <c r="MLS30" s="126"/>
      <c r="MLT30" s="126"/>
      <c r="MLU30" s="126"/>
      <c r="MLV30" s="126"/>
      <c r="MLW30" s="126"/>
      <c r="MLX30" s="126"/>
      <c r="MLY30" s="126"/>
      <c r="MLZ30" s="126"/>
      <c r="MMA30" s="126"/>
      <c r="MMB30" s="126"/>
      <c r="MMC30" s="126"/>
      <c r="MMD30" s="126"/>
      <c r="MME30" s="126"/>
      <c r="MMF30" s="126"/>
      <c r="MMG30" s="126"/>
      <c r="MMH30" s="126"/>
      <c r="MMI30" s="126"/>
      <c r="MMJ30" s="126"/>
      <c r="MMK30" s="126"/>
      <c r="MML30" s="126"/>
      <c r="MMM30" s="126"/>
      <c r="MMN30" s="126"/>
      <c r="MMO30" s="126"/>
      <c r="MMP30" s="126"/>
      <c r="MMQ30" s="126"/>
      <c r="MMR30" s="126"/>
      <c r="MMS30" s="126"/>
      <c r="MMT30" s="126"/>
      <c r="MMU30" s="126"/>
      <c r="MMV30" s="126"/>
      <c r="MMW30" s="126"/>
      <c r="MMX30" s="126"/>
      <c r="MMY30" s="126"/>
      <c r="MMZ30" s="126"/>
      <c r="MNA30" s="126"/>
      <c r="MNB30" s="126"/>
      <c r="MNC30" s="126"/>
      <c r="MND30" s="126"/>
      <c r="MNE30" s="126"/>
      <c r="MNF30" s="126"/>
      <c r="MNG30" s="126"/>
      <c r="MNH30" s="126"/>
      <c r="MNI30" s="126"/>
      <c r="MNJ30" s="126"/>
      <c r="MNK30" s="126"/>
      <c r="MNL30" s="126"/>
      <c r="MNM30" s="126"/>
      <c r="MNN30" s="126"/>
      <c r="MNO30" s="126"/>
      <c r="MNP30" s="126"/>
      <c r="MNQ30" s="126"/>
      <c r="MNR30" s="126"/>
      <c r="MNS30" s="126"/>
      <c r="MNT30" s="126"/>
      <c r="MNU30" s="126"/>
      <c r="MNV30" s="126"/>
      <c r="MNW30" s="126"/>
      <c r="MNX30" s="126"/>
      <c r="MNY30" s="126"/>
      <c r="MNZ30" s="126"/>
      <c r="MOA30" s="126"/>
      <c r="MOB30" s="126"/>
      <c r="MOC30" s="126"/>
      <c r="MOD30" s="126"/>
      <c r="MOE30" s="126"/>
      <c r="MOF30" s="126"/>
      <c r="MOG30" s="126"/>
      <c r="MOH30" s="126"/>
      <c r="MOI30" s="126"/>
      <c r="MOJ30" s="126"/>
      <c r="MOK30" s="126"/>
      <c r="MOL30" s="126"/>
      <c r="MOM30" s="126"/>
      <c r="MON30" s="126"/>
      <c r="MOO30" s="126"/>
      <c r="MOP30" s="126"/>
      <c r="MOQ30" s="126"/>
      <c r="MOR30" s="126"/>
      <c r="MOS30" s="126"/>
      <c r="MOT30" s="126"/>
      <c r="MOU30" s="126"/>
      <c r="MOV30" s="126"/>
      <c r="MOW30" s="126"/>
      <c r="MOX30" s="126"/>
      <c r="MOY30" s="126"/>
      <c r="MOZ30" s="126"/>
      <c r="MPA30" s="126"/>
      <c r="MPB30" s="126"/>
      <c r="MPC30" s="126"/>
      <c r="MPD30" s="126"/>
      <c r="MPE30" s="126"/>
      <c r="MPF30" s="126"/>
      <c r="MPG30" s="126"/>
      <c r="MPH30" s="126"/>
      <c r="MPI30" s="126"/>
      <c r="MPJ30" s="126"/>
      <c r="MPK30" s="126"/>
      <c r="MPL30" s="126"/>
      <c r="MPM30" s="126"/>
      <c r="MPN30" s="126"/>
      <c r="MPO30" s="126"/>
      <c r="MPP30" s="126"/>
      <c r="MPQ30" s="126"/>
      <c r="MPR30" s="126"/>
      <c r="MPS30" s="126"/>
      <c r="MPT30" s="126"/>
      <c r="MPU30" s="126"/>
      <c r="MPV30" s="126"/>
      <c r="MPW30" s="126"/>
      <c r="MPX30" s="126"/>
      <c r="MPY30" s="126"/>
      <c r="MPZ30" s="126"/>
      <c r="MQA30" s="126"/>
      <c r="MQB30" s="126"/>
      <c r="MQC30" s="126"/>
      <c r="MQD30" s="126"/>
      <c r="MQE30" s="126"/>
      <c r="MQF30" s="126"/>
      <c r="MQG30" s="126"/>
      <c r="MQH30" s="126"/>
      <c r="MQI30" s="126"/>
      <c r="MQJ30" s="126"/>
      <c r="MQK30" s="126"/>
      <c r="MQL30" s="126"/>
      <c r="MQM30" s="126"/>
      <c r="MQN30" s="126"/>
      <c r="MQO30" s="126"/>
      <c r="MQP30" s="126"/>
      <c r="MQQ30" s="126"/>
      <c r="MQR30" s="126"/>
      <c r="MQS30" s="126"/>
      <c r="MQT30" s="126"/>
      <c r="MQU30" s="126"/>
      <c r="MQV30" s="126"/>
      <c r="MQW30" s="126"/>
      <c r="MQX30" s="126"/>
      <c r="MQY30" s="126"/>
      <c r="MQZ30" s="126"/>
      <c r="MRA30" s="126"/>
      <c r="MRB30" s="126"/>
      <c r="MRC30" s="126"/>
      <c r="MRD30" s="126"/>
      <c r="MRE30" s="126"/>
      <c r="MRF30" s="126"/>
      <c r="MRG30" s="126"/>
      <c r="MRH30" s="126"/>
      <c r="MRI30" s="126"/>
      <c r="MRJ30" s="126"/>
      <c r="MRK30" s="126"/>
      <c r="MRL30" s="126"/>
      <c r="MRM30" s="126"/>
      <c r="MRN30" s="126"/>
      <c r="MRO30" s="126"/>
      <c r="MRP30" s="126"/>
      <c r="MRQ30" s="126"/>
      <c r="MRR30" s="126"/>
      <c r="MRS30" s="126"/>
      <c r="MRT30" s="126"/>
      <c r="MRU30" s="126"/>
      <c r="MRV30" s="126"/>
      <c r="MRW30" s="126"/>
      <c r="MRX30" s="126"/>
      <c r="MRY30" s="126"/>
      <c r="MRZ30" s="126"/>
      <c r="MSA30" s="126"/>
      <c r="MSB30" s="126"/>
      <c r="MSC30" s="126"/>
      <c r="MSD30" s="126"/>
      <c r="MSE30" s="126"/>
      <c r="MSF30" s="126"/>
      <c r="MSG30" s="126"/>
      <c r="MSH30" s="126"/>
      <c r="MSI30" s="126"/>
      <c r="MSJ30" s="126"/>
      <c r="MSK30" s="126"/>
      <c r="MSL30" s="126"/>
      <c r="MSM30" s="126"/>
      <c r="MSN30" s="126"/>
      <c r="MSO30" s="126"/>
      <c r="MSP30" s="126"/>
      <c r="MSQ30" s="126"/>
      <c r="MSR30" s="126"/>
      <c r="MSS30" s="126"/>
      <c r="MST30" s="126"/>
      <c r="MSU30" s="126"/>
      <c r="MSV30" s="126"/>
      <c r="MSW30" s="126"/>
      <c r="MSX30" s="126"/>
      <c r="MSY30" s="126"/>
      <c r="MSZ30" s="126"/>
      <c r="MTA30" s="126"/>
      <c r="MTB30" s="126"/>
      <c r="MTC30" s="126"/>
      <c r="MTD30" s="126"/>
      <c r="MTE30" s="126"/>
      <c r="MTF30" s="126"/>
      <c r="MTG30" s="126"/>
      <c r="MTH30" s="126"/>
      <c r="MTI30" s="126"/>
      <c r="MTJ30" s="126"/>
      <c r="MTK30" s="126"/>
      <c r="MTL30" s="126"/>
      <c r="MTM30" s="126"/>
      <c r="MTN30" s="126"/>
      <c r="MTO30" s="126"/>
      <c r="MTP30" s="126"/>
      <c r="MTQ30" s="126"/>
      <c r="MTR30" s="126"/>
      <c r="MTS30" s="126"/>
      <c r="MTT30" s="126"/>
      <c r="MTU30" s="126"/>
      <c r="MTV30" s="126"/>
      <c r="MTW30" s="126"/>
      <c r="MTX30" s="126"/>
      <c r="MTY30" s="126"/>
      <c r="MTZ30" s="126"/>
      <c r="MUA30" s="126"/>
      <c r="MUB30" s="126"/>
      <c r="MUC30" s="126"/>
      <c r="MUD30" s="126"/>
      <c r="MUE30" s="126"/>
      <c r="MUF30" s="126"/>
      <c r="MUG30" s="126"/>
      <c r="MUH30" s="126"/>
      <c r="MUI30" s="126"/>
      <c r="MUJ30" s="126"/>
      <c r="MUK30" s="126"/>
      <c r="MUL30" s="126"/>
      <c r="MUM30" s="126"/>
      <c r="MUN30" s="126"/>
      <c r="MUO30" s="126"/>
      <c r="MUP30" s="126"/>
      <c r="MUQ30" s="126"/>
      <c r="MUR30" s="126"/>
      <c r="MUS30" s="126"/>
      <c r="MUT30" s="126"/>
      <c r="MUU30" s="126"/>
      <c r="MUV30" s="126"/>
      <c r="MUW30" s="126"/>
      <c r="MUX30" s="126"/>
      <c r="MUY30" s="126"/>
      <c r="MUZ30" s="126"/>
      <c r="MVA30" s="126"/>
      <c r="MVB30" s="126"/>
      <c r="MVC30" s="126"/>
      <c r="MVD30" s="126"/>
      <c r="MVE30" s="126"/>
      <c r="MVF30" s="126"/>
      <c r="MVG30" s="126"/>
      <c r="MVH30" s="126"/>
      <c r="MVI30" s="126"/>
      <c r="MVJ30" s="126"/>
      <c r="MVK30" s="126"/>
      <c r="MVL30" s="126"/>
      <c r="MVM30" s="126"/>
      <c r="MVN30" s="126"/>
      <c r="MVO30" s="126"/>
      <c r="MVP30" s="126"/>
      <c r="MVQ30" s="126"/>
      <c r="MVR30" s="126"/>
      <c r="MVS30" s="126"/>
      <c r="MVT30" s="126"/>
      <c r="MVU30" s="126"/>
      <c r="MVV30" s="126"/>
      <c r="MVW30" s="126"/>
      <c r="MVX30" s="126"/>
      <c r="MVY30" s="126"/>
      <c r="MVZ30" s="126"/>
      <c r="MWA30" s="126"/>
      <c r="MWB30" s="126"/>
      <c r="MWC30" s="126"/>
      <c r="MWD30" s="126"/>
      <c r="MWE30" s="126"/>
      <c r="MWF30" s="126"/>
      <c r="MWG30" s="126"/>
      <c r="MWH30" s="126"/>
      <c r="MWI30" s="126"/>
      <c r="MWJ30" s="126"/>
      <c r="MWK30" s="126"/>
      <c r="MWL30" s="126"/>
      <c r="MWM30" s="126"/>
      <c r="MWN30" s="126"/>
      <c r="MWO30" s="126"/>
      <c r="MWP30" s="126"/>
      <c r="MWQ30" s="126"/>
      <c r="MWR30" s="126"/>
      <c r="MWS30" s="126"/>
      <c r="MWT30" s="126"/>
      <c r="MWU30" s="126"/>
      <c r="MWV30" s="126"/>
      <c r="MWW30" s="126"/>
      <c r="MWX30" s="126"/>
      <c r="MWY30" s="126"/>
      <c r="MWZ30" s="126"/>
      <c r="MXA30" s="126"/>
      <c r="MXB30" s="126"/>
      <c r="MXC30" s="126"/>
      <c r="MXD30" s="126"/>
      <c r="MXE30" s="126"/>
      <c r="MXF30" s="126"/>
      <c r="MXG30" s="126"/>
      <c r="MXH30" s="126"/>
      <c r="MXI30" s="126"/>
      <c r="MXJ30" s="126"/>
      <c r="MXK30" s="126"/>
      <c r="MXL30" s="126"/>
      <c r="MXM30" s="126"/>
      <c r="MXN30" s="126"/>
      <c r="MXO30" s="126"/>
      <c r="MXP30" s="126"/>
      <c r="MXQ30" s="126"/>
      <c r="MXR30" s="126"/>
      <c r="MXS30" s="126"/>
      <c r="MXT30" s="126"/>
      <c r="MXU30" s="126"/>
      <c r="MXV30" s="126"/>
      <c r="MXW30" s="126"/>
      <c r="MXX30" s="126"/>
      <c r="MXY30" s="126"/>
      <c r="MXZ30" s="126"/>
      <c r="MYA30" s="126"/>
      <c r="MYB30" s="126"/>
      <c r="MYC30" s="126"/>
      <c r="MYD30" s="126"/>
      <c r="MYE30" s="126"/>
      <c r="MYF30" s="126"/>
      <c r="MYG30" s="126"/>
      <c r="MYH30" s="126"/>
      <c r="MYI30" s="126"/>
      <c r="MYJ30" s="126"/>
      <c r="MYK30" s="126"/>
      <c r="MYL30" s="126"/>
      <c r="MYM30" s="126"/>
      <c r="MYN30" s="126"/>
      <c r="MYO30" s="126"/>
      <c r="MYP30" s="126"/>
      <c r="MYQ30" s="126"/>
      <c r="MYR30" s="126"/>
      <c r="MYS30" s="126"/>
      <c r="MYT30" s="126"/>
      <c r="MYU30" s="126"/>
      <c r="MYV30" s="126"/>
      <c r="MYW30" s="126"/>
      <c r="MYX30" s="126"/>
      <c r="MYY30" s="126"/>
      <c r="MYZ30" s="126"/>
      <c r="MZA30" s="126"/>
      <c r="MZB30" s="126"/>
      <c r="MZC30" s="126"/>
      <c r="MZD30" s="126"/>
      <c r="MZE30" s="126"/>
      <c r="MZF30" s="126"/>
      <c r="MZG30" s="126"/>
      <c r="MZH30" s="126"/>
      <c r="MZI30" s="126"/>
      <c r="MZJ30" s="126"/>
      <c r="MZK30" s="126"/>
      <c r="MZL30" s="126"/>
      <c r="MZM30" s="126"/>
      <c r="MZN30" s="126"/>
      <c r="MZO30" s="126"/>
      <c r="MZP30" s="126"/>
      <c r="MZQ30" s="126"/>
      <c r="MZR30" s="126"/>
      <c r="MZS30" s="126"/>
      <c r="MZT30" s="126"/>
      <c r="MZU30" s="126"/>
      <c r="MZV30" s="126"/>
      <c r="MZW30" s="126"/>
      <c r="MZX30" s="126"/>
      <c r="MZY30" s="126"/>
      <c r="MZZ30" s="126"/>
      <c r="NAA30" s="126"/>
      <c r="NAB30" s="126"/>
      <c r="NAC30" s="126"/>
      <c r="NAD30" s="126"/>
      <c r="NAE30" s="126"/>
      <c r="NAF30" s="126"/>
      <c r="NAG30" s="126"/>
      <c r="NAH30" s="126"/>
      <c r="NAI30" s="126"/>
      <c r="NAJ30" s="126"/>
      <c r="NAK30" s="126"/>
      <c r="NAL30" s="126"/>
      <c r="NAM30" s="126"/>
      <c r="NAN30" s="126"/>
      <c r="NAO30" s="126"/>
      <c r="NAP30" s="126"/>
      <c r="NAQ30" s="126"/>
      <c r="NAR30" s="126"/>
      <c r="NAS30" s="126"/>
      <c r="NAT30" s="126"/>
      <c r="NAU30" s="126"/>
      <c r="NAV30" s="126"/>
      <c r="NAW30" s="126"/>
      <c r="NAX30" s="126"/>
      <c r="NAY30" s="126"/>
      <c r="NAZ30" s="126"/>
      <c r="NBA30" s="126"/>
      <c r="NBB30" s="126"/>
      <c r="NBC30" s="126"/>
      <c r="NBD30" s="126"/>
      <c r="NBE30" s="126"/>
      <c r="NBF30" s="126"/>
      <c r="NBG30" s="126"/>
      <c r="NBH30" s="126"/>
      <c r="NBI30" s="126"/>
      <c r="NBJ30" s="126"/>
      <c r="NBK30" s="126"/>
      <c r="NBL30" s="126"/>
      <c r="NBM30" s="126"/>
      <c r="NBN30" s="126"/>
      <c r="NBO30" s="126"/>
      <c r="NBP30" s="126"/>
      <c r="NBQ30" s="126"/>
      <c r="NBR30" s="126"/>
      <c r="NBS30" s="126"/>
      <c r="NBT30" s="126"/>
      <c r="NBU30" s="126"/>
      <c r="NBV30" s="126"/>
      <c r="NBW30" s="126"/>
      <c r="NBX30" s="126"/>
      <c r="NBY30" s="126"/>
      <c r="NBZ30" s="126"/>
      <c r="NCA30" s="126"/>
      <c r="NCB30" s="126"/>
      <c r="NCC30" s="126"/>
      <c r="NCD30" s="126"/>
      <c r="NCE30" s="126"/>
      <c r="NCF30" s="126"/>
      <c r="NCG30" s="126"/>
      <c r="NCH30" s="126"/>
      <c r="NCI30" s="126"/>
      <c r="NCJ30" s="126"/>
      <c r="NCK30" s="126"/>
      <c r="NCL30" s="126"/>
      <c r="NCM30" s="126"/>
      <c r="NCN30" s="126"/>
      <c r="NCO30" s="126"/>
      <c r="NCP30" s="126"/>
      <c r="NCQ30" s="126"/>
      <c r="NCR30" s="126"/>
      <c r="NCS30" s="126"/>
      <c r="NCT30" s="126"/>
      <c r="NCU30" s="126"/>
      <c r="NCV30" s="126"/>
      <c r="NCW30" s="126"/>
      <c r="NCX30" s="126"/>
      <c r="NCY30" s="126"/>
      <c r="NCZ30" s="126"/>
      <c r="NDA30" s="126"/>
      <c r="NDB30" s="126"/>
      <c r="NDC30" s="126"/>
      <c r="NDD30" s="126"/>
      <c r="NDE30" s="126"/>
      <c r="NDF30" s="126"/>
      <c r="NDG30" s="126"/>
      <c r="NDH30" s="126"/>
      <c r="NDI30" s="126"/>
      <c r="NDJ30" s="126"/>
      <c r="NDK30" s="126"/>
      <c r="NDL30" s="126"/>
      <c r="NDM30" s="126"/>
      <c r="NDN30" s="126"/>
      <c r="NDO30" s="126"/>
      <c r="NDP30" s="126"/>
      <c r="NDQ30" s="126"/>
      <c r="NDR30" s="126"/>
      <c r="NDS30" s="126"/>
      <c r="NDT30" s="126"/>
      <c r="NDU30" s="126"/>
      <c r="NDV30" s="126"/>
      <c r="NDW30" s="126"/>
      <c r="NDX30" s="126"/>
      <c r="NDY30" s="126"/>
      <c r="NDZ30" s="126"/>
      <c r="NEA30" s="126"/>
      <c r="NEB30" s="126"/>
      <c r="NEC30" s="126"/>
      <c r="NED30" s="126"/>
      <c r="NEE30" s="126"/>
      <c r="NEF30" s="126"/>
      <c r="NEG30" s="126"/>
      <c r="NEH30" s="126"/>
      <c r="NEI30" s="126"/>
      <c r="NEJ30" s="126"/>
      <c r="NEK30" s="126"/>
      <c r="NEL30" s="126"/>
      <c r="NEM30" s="126"/>
      <c r="NEN30" s="126"/>
      <c r="NEO30" s="126"/>
      <c r="NEP30" s="126"/>
      <c r="NEQ30" s="126"/>
      <c r="NER30" s="126"/>
      <c r="NES30" s="126"/>
      <c r="NET30" s="126"/>
      <c r="NEU30" s="126"/>
      <c r="NEV30" s="126"/>
      <c r="NEW30" s="126"/>
      <c r="NEX30" s="126"/>
      <c r="NEY30" s="126"/>
      <c r="NEZ30" s="126"/>
      <c r="NFA30" s="126"/>
      <c r="NFB30" s="126"/>
      <c r="NFC30" s="126"/>
      <c r="NFD30" s="126"/>
      <c r="NFE30" s="126"/>
      <c r="NFF30" s="126"/>
      <c r="NFG30" s="126"/>
      <c r="NFH30" s="126"/>
      <c r="NFI30" s="126"/>
      <c r="NFJ30" s="126"/>
      <c r="NFK30" s="126"/>
      <c r="NFL30" s="126"/>
      <c r="NFM30" s="126"/>
      <c r="NFN30" s="126"/>
      <c r="NFO30" s="126"/>
      <c r="NFP30" s="126"/>
      <c r="NFQ30" s="126"/>
      <c r="NFR30" s="126"/>
      <c r="NFS30" s="126"/>
      <c r="NFT30" s="126"/>
      <c r="NFU30" s="126"/>
      <c r="NFV30" s="126"/>
      <c r="NFW30" s="126"/>
      <c r="NFX30" s="126"/>
      <c r="NFY30" s="126"/>
      <c r="NFZ30" s="126"/>
      <c r="NGA30" s="126"/>
      <c r="NGB30" s="126"/>
      <c r="NGC30" s="126"/>
      <c r="NGD30" s="126"/>
      <c r="NGE30" s="126"/>
      <c r="NGF30" s="126"/>
      <c r="NGG30" s="126"/>
      <c r="NGH30" s="126"/>
      <c r="NGI30" s="126"/>
      <c r="NGJ30" s="126"/>
      <c r="NGK30" s="126"/>
      <c r="NGL30" s="126"/>
      <c r="NGM30" s="126"/>
      <c r="NGN30" s="126"/>
      <c r="NGO30" s="126"/>
      <c r="NGP30" s="126"/>
      <c r="NGQ30" s="126"/>
      <c r="NGR30" s="126"/>
      <c r="NGS30" s="126"/>
      <c r="NGT30" s="126"/>
      <c r="NGU30" s="126"/>
      <c r="NGV30" s="126"/>
      <c r="NGW30" s="126"/>
      <c r="NGX30" s="126"/>
      <c r="NGY30" s="126"/>
      <c r="NGZ30" s="126"/>
      <c r="NHA30" s="126"/>
      <c r="NHB30" s="126"/>
      <c r="NHC30" s="126"/>
      <c r="NHD30" s="126"/>
      <c r="NHE30" s="126"/>
      <c r="NHF30" s="126"/>
      <c r="NHG30" s="126"/>
      <c r="NHH30" s="126"/>
      <c r="NHI30" s="126"/>
      <c r="NHJ30" s="126"/>
      <c r="NHK30" s="126"/>
      <c r="NHL30" s="126"/>
      <c r="NHM30" s="126"/>
      <c r="NHN30" s="126"/>
      <c r="NHO30" s="126"/>
      <c r="NHP30" s="126"/>
      <c r="NHQ30" s="126"/>
      <c r="NHR30" s="126"/>
      <c r="NHS30" s="126"/>
      <c r="NHT30" s="126"/>
      <c r="NHU30" s="126"/>
      <c r="NHV30" s="126"/>
      <c r="NHW30" s="126"/>
      <c r="NHX30" s="126"/>
      <c r="NHY30" s="126"/>
      <c r="NHZ30" s="126"/>
      <c r="NIA30" s="126"/>
      <c r="NIB30" s="126"/>
      <c r="NIC30" s="126"/>
      <c r="NID30" s="126"/>
      <c r="NIE30" s="126"/>
      <c r="NIF30" s="126"/>
      <c r="NIG30" s="126"/>
      <c r="NIH30" s="126"/>
      <c r="NII30" s="126"/>
      <c r="NIJ30" s="126"/>
      <c r="NIK30" s="126"/>
      <c r="NIL30" s="126"/>
      <c r="NIM30" s="126"/>
      <c r="NIN30" s="126"/>
      <c r="NIO30" s="126"/>
      <c r="NIP30" s="126"/>
      <c r="NIQ30" s="126"/>
      <c r="NIR30" s="126"/>
      <c r="NIS30" s="126"/>
      <c r="NIT30" s="126"/>
      <c r="NIU30" s="126"/>
      <c r="NIV30" s="126"/>
      <c r="NIW30" s="126"/>
      <c r="NIX30" s="126"/>
      <c r="NIY30" s="126"/>
      <c r="NIZ30" s="126"/>
      <c r="NJA30" s="126"/>
      <c r="NJB30" s="126"/>
      <c r="NJC30" s="126"/>
      <c r="NJD30" s="126"/>
      <c r="NJE30" s="126"/>
      <c r="NJF30" s="126"/>
      <c r="NJG30" s="126"/>
      <c r="NJH30" s="126"/>
      <c r="NJI30" s="126"/>
      <c r="NJJ30" s="126"/>
      <c r="NJK30" s="126"/>
      <c r="NJL30" s="126"/>
      <c r="NJM30" s="126"/>
      <c r="NJN30" s="126"/>
      <c r="NJO30" s="126"/>
      <c r="NJP30" s="126"/>
      <c r="NJQ30" s="126"/>
      <c r="NJR30" s="126"/>
      <c r="NJS30" s="126"/>
      <c r="NJT30" s="126"/>
      <c r="NJU30" s="126"/>
      <c r="NJV30" s="126"/>
      <c r="NJW30" s="126"/>
      <c r="NJX30" s="126"/>
      <c r="NJY30" s="126"/>
      <c r="NJZ30" s="126"/>
      <c r="NKA30" s="126"/>
      <c r="NKB30" s="126"/>
      <c r="NKC30" s="126"/>
      <c r="NKD30" s="126"/>
      <c r="NKE30" s="126"/>
      <c r="NKF30" s="126"/>
      <c r="NKG30" s="126"/>
      <c r="NKH30" s="126"/>
      <c r="NKI30" s="126"/>
      <c r="NKJ30" s="126"/>
      <c r="NKK30" s="126"/>
      <c r="NKL30" s="126"/>
      <c r="NKM30" s="126"/>
      <c r="NKN30" s="126"/>
      <c r="NKO30" s="126"/>
      <c r="NKP30" s="126"/>
      <c r="NKQ30" s="126"/>
      <c r="NKR30" s="126"/>
      <c r="NKS30" s="126"/>
      <c r="NKT30" s="126"/>
      <c r="NKU30" s="126"/>
      <c r="NKV30" s="126"/>
      <c r="NKW30" s="126"/>
      <c r="NKX30" s="126"/>
      <c r="NKY30" s="126"/>
      <c r="NKZ30" s="126"/>
      <c r="NLA30" s="126"/>
      <c r="NLB30" s="126"/>
      <c r="NLC30" s="126"/>
      <c r="NLD30" s="126"/>
      <c r="NLE30" s="126"/>
      <c r="NLF30" s="126"/>
      <c r="NLG30" s="126"/>
      <c r="NLH30" s="126"/>
      <c r="NLI30" s="126"/>
      <c r="NLJ30" s="126"/>
      <c r="NLK30" s="126"/>
      <c r="NLL30" s="126"/>
      <c r="NLM30" s="126"/>
      <c r="NLN30" s="126"/>
      <c r="NLO30" s="126"/>
      <c r="NLP30" s="126"/>
      <c r="NLQ30" s="126"/>
      <c r="NLR30" s="126"/>
      <c r="NLS30" s="126"/>
      <c r="NLT30" s="126"/>
      <c r="NLU30" s="126"/>
      <c r="NLV30" s="126"/>
      <c r="NLW30" s="126"/>
      <c r="NLX30" s="126"/>
      <c r="NLY30" s="126"/>
      <c r="NLZ30" s="126"/>
      <c r="NMA30" s="126"/>
      <c r="NMB30" s="126"/>
      <c r="NMC30" s="126"/>
      <c r="NMD30" s="126"/>
      <c r="NME30" s="126"/>
      <c r="NMF30" s="126"/>
      <c r="NMG30" s="126"/>
      <c r="NMH30" s="126"/>
      <c r="NMI30" s="126"/>
      <c r="NMJ30" s="126"/>
      <c r="NMK30" s="126"/>
      <c r="NML30" s="126"/>
      <c r="NMM30" s="126"/>
      <c r="NMN30" s="126"/>
      <c r="NMO30" s="126"/>
      <c r="NMP30" s="126"/>
      <c r="NMQ30" s="126"/>
      <c r="NMR30" s="126"/>
      <c r="NMS30" s="126"/>
      <c r="NMT30" s="126"/>
      <c r="NMU30" s="126"/>
      <c r="NMV30" s="126"/>
      <c r="NMW30" s="126"/>
      <c r="NMX30" s="126"/>
      <c r="NMY30" s="126"/>
      <c r="NMZ30" s="126"/>
      <c r="NNA30" s="126"/>
      <c r="NNB30" s="126"/>
      <c r="NNC30" s="126"/>
      <c r="NND30" s="126"/>
      <c r="NNE30" s="126"/>
      <c r="NNF30" s="126"/>
      <c r="NNG30" s="126"/>
      <c r="NNH30" s="126"/>
      <c r="NNI30" s="126"/>
      <c r="NNJ30" s="126"/>
      <c r="NNK30" s="126"/>
      <c r="NNL30" s="126"/>
      <c r="NNM30" s="126"/>
      <c r="NNN30" s="126"/>
      <c r="NNO30" s="126"/>
      <c r="NNP30" s="126"/>
      <c r="NNQ30" s="126"/>
      <c r="NNR30" s="126"/>
      <c r="NNS30" s="126"/>
      <c r="NNT30" s="126"/>
      <c r="NNU30" s="126"/>
      <c r="NNV30" s="126"/>
      <c r="NNW30" s="126"/>
      <c r="NNX30" s="126"/>
      <c r="NNY30" s="126"/>
      <c r="NNZ30" s="126"/>
      <c r="NOA30" s="126"/>
      <c r="NOB30" s="126"/>
      <c r="NOC30" s="126"/>
      <c r="NOD30" s="126"/>
      <c r="NOE30" s="126"/>
      <c r="NOF30" s="126"/>
      <c r="NOG30" s="126"/>
      <c r="NOH30" s="126"/>
      <c r="NOI30" s="126"/>
      <c r="NOJ30" s="126"/>
      <c r="NOK30" s="126"/>
      <c r="NOL30" s="126"/>
      <c r="NOM30" s="126"/>
      <c r="NON30" s="126"/>
      <c r="NOO30" s="126"/>
      <c r="NOP30" s="126"/>
      <c r="NOQ30" s="126"/>
      <c r="NOR30" s="126"/>
      <c r="NOS30" s="126"/>
      <c r="NOT30" s="126"/>
      <c r="NOU30" s="126"/>
      <c r="NOV30" s="126"/>
      <c r="NOW30" s="126"/>
      <c r="NOX30" s="126"/>
      <c r="NOY30" s="126"/>
      <c r="NOZ30" s="126"/>
      <c r="NPA30" s="126"/>
      <c r="NPB30" s="126"/>
      <c r="NPC30" s="126"/>
      <c r="NPD30" s="126"/>
      <c r="NPE30" s="126"/>
      <c r="NPF30" s="126"/>
      <c r="NPG30" s="126"/>
      <c r="NPH30" s="126"/>
      <c r="NPI30" s="126"/>
      <c r="NPJ30" s="126"/>
      <c r="NPK30" s="126"/>
      <c r="NPL30" s="126"/>
      <c r="NPM30" s="126"/>
      <c r="NPN30" s="126"/>
      <c r="NPO30" s="126"/>
      <c r="NPP30" s="126"/>
      <c r="NPQ30" s="126"/>
      <c r="NPR30" s="126"/>
      <c r="NPS30" s="126"/>
      <c r="NPT30" s="126"/>
      <c r="NPU30" s="126"/>
      <c r="NPV30" s="126"/>
      <c r="NPW30" s="126"/>
      <c r="NPX30" s="126"/>
      <c r="NPY30" s="126"/>
      <c r="NPZ30" s="126"/>
      <c r="NQA30" s="126"/>
      <c r="NQB30" s="126"/>
      <c r="NQC30" s="126"/>
      <c r="NQD30" s="126"/>
      <c r="NQE30" s="126"/>
      <c r="NQF30" s="126"/>
      <c r="NQG30" s="126"/>
      <c r="NQH30" s="126"/>
      <c r="NQI30" s="126"/>
      <c r="NQJ30" s="126"/>
      <c r="NQK30" s="126"/>
      <c r="NQL30" s="126"/>
      <c r="NQM30" s="126"/>
      <c r="NQN30" s="126"/>
      <c r="NQO30" s="126"/>
      <c r="NQP30" s="126"/>
      <c r="NQQ30" s="126"/>
      <c r="NQR30" s="126"/>
      <c r="NQS30" s="126"/>
      <c r="NQT30" s="126"/>
      <c r="NQU30" s="126"/>
      <c r="NQV30" s="126"/>
      <c r="NQW30" s="126"/>
      <c r="NQX30" s="126"/>
      <c r="NQY30" s="126"/>
      <c r="NQZ30" s="126"/>
      <c r="NRA30" s="126"/>
      <c r="NRB30" s="126"/>
      <c r="NRC30" s="126"/>
      <c r="NRD30" s="126"/>
      <c r="NRE30" s="126"/>
      <c r="NRF30" s="126"/>
      <c r="NRG30" s="126"/>
      <c r="NRH30" s="126"/>
      <c r="NRI30" s="126"/>
      <c r="NRJ30" s="126"/>
      <c r="NRK30" s="126"/>
      <c r="NRL30" s="126"/>
      <c r="NRM30" s="126"/>
      <c r="NRN30" s="126"/>
      <c r="NRO30" s="126"/>
      <c r="NRP30" s="126"/>
      <c r="NRQ30" s="126"/>
      <c r="NRR30" s="126"/>
      <c r="NRS30" s="126"/>
      <c r="NRT30" s="126"/>
      <c r="NRU30" s="126"/>
      <c r="NRV30" s="126"/>
      <c r="NRW30" s="126"/>
      <c r="NRX30" s="126"/>
      <c r="NRY30" s="126"/>
      <c r="NRZ30" s="126"/>
      <c r="NSA30" s="126"/>
      <c r="NSB30" s="126"/>
      <c r="NSC30" s="126"/>
      <c r="NSD30" s="126"/>
      <c r="NSE30" s="126"/>
      <c r="NSF30" s="126"/>
      <c r="NSG30" s="126"/>
      <c r="NSH30" s="126"/>
      <c r="NSI30" s="126"/>
      <c r="NSJ30" s="126"/>
      <c r="NSK30" s="126"/>
      <c r="NSL30" s="126"/>
      <c r="NSM30" s="126"/>
      <c r="NSN30" s="126"/>
      <c r="NSO30" s="126"/>
      <c r="NSP30" s="126"/>
      <c r="NSQ30" s="126"/>
      <c r="NSR30" s="126"/>
      <c r="NSS30" s="126"/>
      <c r="NST30" s="126"/>
      <c r="NSU30" s="126"/>
      <c r="NSV30" s="126"/>
      <c r="NSW30" s="126"/>
      <c r="NSX30" s="126"/>
      <c r="NSY30" s="126"/>
      <c r="NSZ30" s="126"/>
      <c r="NTA30" s="126"/>
      <c r="NTB30" s="126"/>
      <c r="NTC30" s="126"/>
      <c r="NTD30" s="126"/>
      <c r="NTE30" s="126"/>
      <c r="NTF30" s="126"/>
      <c r="NTG30" s="126"/>
      <c r="NTH30" s="126"/>
      <c r="NTI30" s="126"/>
      <c r="NTJ30" s="126"/>
      <c r="NTK30" s="126"/>
      <c r="NTL30" s="126"/>
      <c r="NTM30" s="126"/>
      <c r="NTN30" s="126"/>
      <c r="NTO30" s="126"/>
      <c r="NTP30" s="126"/>
      <c r="NTQ30" s="126"/>
      <c r="NTR30" s="126"/>
      <c r="NTS30" s="126"/>
      <c r="NTT30" s="126"/>
      <c r="NTU30" s="126"/>
      <c r="NTV30" s="126"/>
      <c r="NTW30" s="126"/>
      <c r="NTX30" s="126"/>
      <c r="NTY30" s="126"/>
      <c r="NTZ30" s="126"/>
      <c r="NUA30" s="126"/>
      <c r="NUB30" s="126"/>
      <c r="NUC30" s="126"/>
      <c r="NUD30" s="126"/>
      <c r="NUE30" s="126"/>
      <c r="NUF30" s="126"/>
      <c r="NUG30" s="126"/>
      <c r="NUH30" s="126"/>
      <c r="NUI30" s="126"/>
      <c r="NUJ30" s="126"/>
      <c r="NUK30" s="126"/>
      <c r="NUL30" s="126"/>
      <c r="NUM30" s="126"/>
      <c r="NUN30" s="126"/>
      <c r="NUO30" s="126"/>
      <c r="NUP30" s="126"/>
      <c r="NUQ30" s="126"/>
      <c r="NUR30" s="126"/>
      <c r="NUS30" s="126"/>
      <c r="NUT30" s="126"/>
      <c r="NUU30" s="126"/>
      <c r="NUV30" s="126"/>
      <c r="NUW30" s="126"/>
      <c r="NUX30" s="126"/>
      <c r="NUY30" s="126"/>
      <c r="NUZ30" s="126"/>
      <c r="NVA30" s="126"/>
      <c r="NVB30" s="126"/>
      <c r="NVC30" s="126"/>
      <c r="NVD30" s="126"/>
      <c r="NVE30" s="126"/>
      <c r="NVF30" s="126"/>
      <c r="NVG30" s="126"/>
      <c r="NVH30" s="126"/>
      <c r="NVI30" s="126"/>
      <c r="NVJ30" s="126"/>
      <c r="NVK30" s="126"/>
      <c r="NVL30" s="126"/>
      <c r="NVM30" s="126"/>
      <c r="NVN30" s="126"/>
      <c r="NVO30" s="126"/>
      <c r="NVP30" s="126"/>
      <c r="NVQ30" s="126"/>
      <c r="NVR30" s="126"/>
      <c r="NVS30" s="126"/>
      <c r="NVT30" s="126"/>
      <c r="NVU30" s="126"/>
      <c r="NVV30" s="126"/>
      <c r="NVW30" s="126"/>
      <c r="NVX30" s="126"/>
      <c r="NVY30" s="126"/>
      <c r="NVZ30" s="126"/>
      <c r="NWA30" s="126"/>
      <c r="NWB30" s="126"/>
      <c r="NWC30" s="126"/>
      <c r="NWD30" s="126"/>
      <c r="NWE30" s="126"/>
      <c r="NWF30" s="126"/>
      <c r="NWG30" s="126"/>
      <c r="NWH30" s="126"/>
      <c r="NWI30" s="126"/>
      <c r="NWJ30" s="126"/>
      <c r="NWK30" s="126"/>
      <c r="NWL30" s="126"/>
      <c r="NWM30" s="126"/>
      <c r="NWN30" s="126"/>
      <c r="NWO30" s="126"/>
      <c r="NWP30" s="126"/>
      <c r="NWQ30" s="126"/>
      <c r="NWR30" s="126"/>
      <c r="NWS30" s="126"/>
      <c r="NWT30" s="126"/>
      <c r="NWU30" s="126"/>
      <c r="NWV30" s="126"/>
      <c r="NWW30" s="126"/>
      <c r="NWX30" s="126"/>
      <c r="NWY30" s="126"/>
      <c r="NWZ30" s="126"/>
      <c r="NXA30" s="126"/>
      <c r="NXB30" s="126"/>
      <c r="NXC30" s="126"/>
      <c r="NXD30" s="126"/>
      <c r="NXE30" s="126"/>
      <c r="NXF30" s="126"/>
      <c r="NXG30" s="126"/>
      <c r="NXH30" s="126"/>
      <c r="NXI30" s="126"/>
      <c r="NXJ30" s="126"/>
      <c r="NXK30" s="126"/>
      <c r="NXL30" s="126"/>
      <c r="NXM30" s="126"/>
      <c r="NXN30" s="126"/>
      <c r="NXO30" s="126"/>
      <c r="NXP30" s="126"/>
      <c r="NXQ30" s="126"/>
      <c r="NXR30" s="126"/>
      <c r="NXS30" s="126"/>
      <c r="NXT30" s="126"/>
      <c r="NXU30" s="126"/>
      <c r="NXV30" s="126"/>
      <c r="NXW30" s="126"/>
      <c r="NXX30" s="126"/>
      <c r="NXY30" s="126"/>
      <c r="NXZ30" s="126"/>
      <c r="NYA30" s="126"/>
      <c r="NYB30" s="126"/>
      <c r="NYC30" s="126"/>
      <c r="NYD30" s="126"/>
      <c r="NYE30" s="126"/>
      <c r="NYF30" s="126"/>
      <c r="NYG30" s="126"/>
      <c r="NYH30" s="126"/>
      <c r="NYI30" s="126"/>
      <c r="NYJ30" s="126"/>
      <c r="NYK30" s="126"/>
      <c r="NYL30" s="126"/>
      <c r="NYM30" s="126"/>
      <c r="NYN30" s="126"/>
      <c r="NYO30" s="126"/>
      <c r="NYP30" s="126"/>
      <c r="NYQ30" s="126"/>
      <c r="NYR30" s="126"/>
      <c r="NYS30" s="126"/>
      <c r="NYT30" s="126"/>
      <c r="NYU30" s="126"/>
      <c r="NYV30" s="126"/>
      <c r="NYW30" s="126"/>
      <c r="NYX30" s="126"/>
      <c r="NYY30" s="126"/>
      <c r="NYZ30" s="126"/>
      <c r="NZA30" s="126"/>
      <c r="NZB30" s="126"/>
      <c r="NZC30" s="126"/>
      <c r="NZD30" s="126"/>
      <c r="NZE30" s="126"/>
      <c r="NZF30" s="126"/>
      <c r="NZG30" s="126"/>
      <c r="NZH30" s="126"/>
      <c r="NZI30" s="126"/>
      <c r="NZJ30" s="126"/>
      <c r="NZK30" s="126"/>
      <c r="NZL30" s="126"/>
      <c r="NZM30" s="126"/>
      <c r="NZN30" s="126"/>
      <c r="NZO30" s="126"/>
      <c r="NZP30" s="126"/>
      <c r="NZQ30" s="126"/>
      <c r="NZR30" s="126"/>
      <c r="NZS30" s="126"/>
      <c r="NZT30" s="126"/>
      <c r="NZU30" s="126"/>
      <c r="NZV30" s="126"/>
      <c r="NZW30" s="126"/>
      <c r="NZX30" s="126"/>
      <c r="NZY30" s="126"/>
      <c r="NZZ30" s="126"/>
      <c r="OAA30" s="126"/>
      <c r="OAB30" s="126"/>
      <c r="OAC30" s="126"/>
      <c r="OAD30" s="126"/>
      <c r="OAE30" s="126"/>
      <c r="OAF30" s="126"/>
      <c r="OAG30" s="126"/>
      <c r="OAH30" s="126"/>
      <c r="OAI30" s="126"/>
      <c r="OAJ30" s="126"/>
      <c r="OAK30" s="126"/>
      <c r="OAL30" s="126"/>
      <c r="OAM30" s="126"/>
      <c r="OAN30" s="126"/>
      <c r="OAO30" s="126"/>
      <c r="OAP30" s="126"/>
      <c r="OAQ30" s="126"/>
      <c r="OAR30" s="126"/>
      <c r="OAS30" s="126"/>
      <c r="OAT30" s="126"/>
      <c r="OAU30" s="126"/>
      <c r="OAV30" s="126"/>
      <c r="OAW30" s="126"/>
      <c r="OAX30" s="126"/>
      <c r="OAY30" s="126"/>
      <c r="OAZ30" s="126"/>
      <c r="OBA30" s="126"/>
      <c r="OBB30" s="126"/>
      <c r="OBC30" s="126"/>
      <c r="OBD30" s="126"/>
      <c r="OBE30" s="126"/>
      <c r="OBF30" s="126"/>
      <c r="OBG30" s="126"/>
      <c r="OBH30" s="126"/>
      <c r="OBI30" s="126"/>
      <c r="OBJ30" s="126"/>
      <c r="OBK30" s="126"/>
      <c r="OBL30" s="126"/>
      <c r="OBM30" s="126"/>
      <c r="OBN30" s="126"/>
      <c r="OBO30" s="126"/>
      <c r="OBP30" s="126"/>
      <c r="OBQ30" s="126"/>
      <c r="OBR30" s="126"/>
      <c r="OBS30" s="126"/>
      <c r="OBT30" s="126"/>
      <c r="OBU30" s="126"/>
      <c r="OBV30" s="126"/>
      <c r="OBW30" s="126"/>
      <c r="OBX30" s="126"/>
      <c r="OBY30" s="126"/>
      <c r="OBZ30" s="126"/>
      <c r="OCA30" s="126"/>
      <c r="OCB30" s="126"/>
      <c r="OCC30" s="126"/>
      <c r="OCD30" s="126"/>
      <c r="OCE30" s="126"/>
      <c r="OCF30" s="126"/>
      <c r="OCG30" s="126"/>
      <c r="OCH30" s="126"/>
      <c r="OCI30" s="126"/>
      <c r="OCJ30" s="126"/>
      <c r="OCK30" s="126"/>
      <c r="OCL30" s="126"/>
      <c r="OCM30" s="126"/>
      <c r="OCN30" s="126"/>
      <c r="OCO30" s="126"/>
      <c r="OCP30" s="126"/>
      <c r="OCQ30" s="126"/>
      <c r="OCR30" s="126"/>
      <c r="OCS30" s="126"/>
      <c r="OCT30" s="126"/>
      <c r="OCU30" s="126"/>
      <c r="OCV30" s="126"/>
      <c r="OCW30" s="126"/>
      <c r="OCX30" s="126"/>
      <c r="OCY30" s="126"/>
      <c r="OCZ30" s="126"/>
      <c r="ODA30" s="126"/>
      <c r="ODB30" s="126"/>
      <c r="ODC30" s="126"/>
      <c r="ODD30" s="126"/>
      <c r="ODE30" s="126"/>
      <c r="ODF30" s="126"/>
      <c r="ODG30" s="126"/>
      <c r="ODH30" s="126"/>
      <c r="ODI30" s="126"/>
      <c r="ODJ30" s="126"/>
      <c r="ODK30" s="126"/>
      <c r="ODL30" s="126"/>
      <c r="ODM30" s="126"/>
      <c r="ODN30" s="126"/>
      <c r="ODO30" s="126"/>
      <c r="ODP30" s="126"/>
      <c r="ODQ30" s="126"/>
      <c r="ODR30" s="126"/>
      <c r="ODS30" s="126"/>
      <c r="ODT30" s="126"/>
      <c r="ODU30" s="126"/>
      <c r="ODV30" s="126"/>
      <c r="ODW30" s="126"/>
      <c r="ODX30" s="126"/>
      <c r="ODY30" s="126"/>
      <c r="ODZ30" s="126"/>
      <c r="OEA30" s="126"/>
      <c r="OEB30" s="126"/>
      <c r="OEC30" s="126"/>
      <c r="OED30" s="126"/>
      <c r="OEE30" s="126"/>
      <c r="OEF30" s="126"/>
      <c r="OEG30" s="126"/>
      <c r="OEH30" s="126"/>
      <c r="OEI30" s="126"/>
      <c r="OEJ30" s="126"/>
      <c r="OEK30" s="126"/>
      <c r="OEL30" s="126"/>
      <c r="OEM30" s="126"/>
      <c r="OEN30" s="126"/>
      <c r="OEO30" s="126"/>
      <c r="OEP30" s="126"/>
      <c r="OEQ30" s="126"/>
      <c r="OER30" s="126"/>
      <c r="OES30" s="126"/>
      <c r="OET30" s="126"/>
      <c r="OEU30" s="126"/>
      <c r="OEV30" s="126"/>
      <c r="OEW30" s="126"/>
      <c r="OEX30" s="126"/>
      <c r="OEY30" s="126"/>
      <c r="OEZ30" s="126"/>
      <c r="OFA30" s="126"/>
      <c r="OFB30" s="126"/>
      <c r="OFC30" s="126"/>
      <c r="OFD30" s="126"/>
      <c r="OFE30" s="126"/>
      <c r="OFF30" s="126"/>
      <c r="OFG30" s="126"/>
      <c r="OFH30" s="126"/>
      <c r="OFI30" s="126"/>
      <c r="OFJ30" s="126"/>
      <c r="OFK30" s="126"/>
      <c r="OFL30" s="126"/>
      <c r="OFM30" s="126"/>
      <c r="OFN30" s="126"/>
      <c r="OFO30" s="126"/>
      <c r="OFP30" s="126"/>
      <c r="OFQ30" s="126"/>
      <c r="OFR30" s="126"/>
      <c r="OFS30" s="126"/>
      <c r="OFT30" s="126"/>
      <c r="OFU30" s="126"/>
      <c r="OFV30" s="126"/>
      <c r="OFW30" s="126"/>
      <c r="OFX30" s="126"/>
      <c r="OFY30" s="126"/>
      <c r="OFZ30" s="126"/>
      <c r="OGA30" s="126"/>
      <c r="OGB30" s="126"/>
      <c r="OGC30" s="126"/>
      <c r="OGD30" s="126"/>
      <c r="OGE30" s="126"/>
      <c r="OGF30" s="126"/>
      <c r="OGG30" s="126"/>
      <c r="OGH30" s="126"/>
      <c r="OGI30" s="126"/>
      <c r="OGJ30" s="126"/>
      <c r="OGK30" s="126"/>
      <c r="OGL30" s="126"/>
      <c r="OGM30" s="126"/>
      <c r="OGN30" s="126"/>
      <c r="OGO30" s="126"/>
      <c r="OGP30" s="126"/>
      <c r="OGQ30" s="126"/>
      <c r="OGR30" s="126"/>
      <c r="OGS30" s="126"/>
      <c r="OGT30" s="126"/>
      <c r="OGU30" s="126"/>
      <c r="OGV30" s="126"/>
      <c r="OGW30" s="126"/>
      <c r="OGX30" s="126"/>
      <c r="OGY30" s="126"/>
      <c r="OGZ30" s="126"/>
      <c r="OHA30" s="126"/>
      <c r="OHB30" s="126"/>
      <c r="OHC30" s="126"/>
      <c r="OHD30" s="126"/>
      <c r="OHE30" s="126"/>
      <c r="OHF30" s="126"/>
      <c r="OHG30" s="126"/>
      <c r="OHH30" s="126"/>
      <c r="OHI30" s="126"/>
      <c r="OHJ30" s="126"/>
      <c r="OHK30" s="126"/>
      <c r="OHL30" s="126"/>
      <c r="OHM30" s="126"/>
      <c r="OHN30" s="126"/>
      <c r="OHO30" s="126"/>
      <c r="OHP30" s="126"/>
      <c r="OHQ30" s="126"/>
      <c r="OHR30" s="126"/>
      <c r="OHS30" s="126"/>
      <c r="OHT30" s="126"/>
      <c r="OHU30" s="126"/>
      <c r="OHV30" s="126"/>
      <c r="OHW30" s="126"/>
      <c r="OHX30" s="126"/>
      <c r="OHY30" s="126"/>
      <c r="OHZ30" s="126"/>
      <c r="OIA30" s="126"/>
      <c r="OIB30" s="126"/>
      <c r="OIC30" s="126"/>
      <c r="OID30" s="126"/>
      <c r="OIE30" s="126"/>
      <c r="OIF30" s="126"/>
      <c r="OIG30" s="126"/>
      <c r="OIH30" s="126"/>
      <c r="OII30" s="126"/>
      <c r="OIJ30" s="126"/>
      <c r="OIK30" s="126"/>
      <c r="OIL30" s="126"/>
      <c r="OIM30" s="126"/>
      <c r="OIN30" s="126"/>
      <c r="OIO30" s="126"/>
      <c r="OIP30" s="126"/>
      <c r="OIQ30" s="126"/>
      <c r="OIR30" s="126"/>
      <c r="OIS30" s="126"/>
      <c r="OIT30" s="126"/>
      <c r="OIU30" s="126"/>
      <c r="OIV30" s="126"/>
      <c r="OIW30" s="126"/>
      <c r="OIX30" s="126"/>
      <c r="OIY30" s="126"/>
      <c r="OIZ30" s="126"/>
      <c r="OJA30" s="126"/>
      <c r="OJB30" s="126"/>
      <c r="OJC30" s="126"/>
      <c r="OJD30" s="126"/>
      <c r="OJE30" s="126"/>
      <c r="OJF30" s="126"/>
      <c r="OJG30" s="126"/>
      <c r="OJH30" s="126"/>
      <c r="OJI30" s="126"/>
      <c r="OJJ30" s="126"/>
      <c r="OJK30" s="126"/>
      <c r="OJL30" s="126"/>
      <c r="OJM30" s="126"/>
      <c r="OJN30" s="126"/>
      <c r="OJO30" s="126"/>
      <c r="OJP30" s="126"/>
      <c r="OJQ30" s="126"/>
      <c r="OJR30" s="126"/>
      <c r="OJS30" s="126"/>
      <c r="OJT30" s="126"/>
      <c r="OJU30" s="126"/>
      <c r="OJV30" s="126"/>
      <c r="OJW30" s="126"/>
      <c r="OJX30" s="126"/>
      <c r="OJY30" s="126"/>
      <c r="OJZ30" s="126"/>
      <c r="OKA30" s="126"/>
      <c r="OKB30" s="126"/>
      <c r="OKC30" s="126"/>
      <c r="OKD30" s="126"/>
      <c r="OKE30" s="126"/>
      <c r="OKF30" s="126"/>
      <c r="OKG30" s="126"/>
      <c r="OKH30" s="126"/>
      <c r="OKI30" s="126"/>
      <c r="OKJ30" s="126"/>
      <c r="OKK30" s="126"/>
      <c r="OKL30" s="126"/>
      <c r="OKM30" s="126"/>
      <c r="OKN30" s="126"/>
      <c r="OKO30" s="126"/>
      <c r="OKP30" s="126"/>
      <c r="OKQ30" s="126"/>
      <c r="OKR30" s="126"/>
      <c r="OKS30" s="126"/>
      <c r="OKT30" s="126"/>
      <c r="OKU30" s="126"/>
      <c r="OKV30" s="126"/>
      <c r="OKW30" s="126"/>
      <c r="OKX30" s="126"/>
      <c r="OKY30" s="126"/>
      <c r="OKZ30" s="126"/>
      <c r="OLA30" s="126"/>
      <c r="OLB30" s="126"/>
      <c r="OLC30" s="126"/>
      <c r="OLD30" s="126"/>
      <c r="OLE30" s="126"/>
      <c r="OLF30" s="126"/>
      <c r="OLG30" s="126"/>
      <c r="OLH30" s="126"/>
      <c r="OLI30" s="126"/>
      <c r="OLJ30" s="126"/>
      <c r="OLK30" s="126"/>
      <c r="OLL30" s="126"/>
      <c r="OLM30" s="126"/>
      <c r="OLN30" s="126"/>
      <c r="OLO30" s="126"/>
      <c r="OLP30" s="126"/>
      <c r="OLQ30" s="126"/>
      <c r="OLR30" s="126"/>
      <c r="OLS30" s="126"/>
      <c r="OLT30" s="126"/>
      <c r="OLU30" s="126"/>
      <c r="OLV30" s="126"/>
      <c r="OLW30" s="126"/>
      <c r="OLX30" s="126"/>
      <c r="OLY30" s="126"/>
      <c r="OLZ30" s="126"/>
      <c r="OMA30" s="126"/>
      <c r="OMB30" s="126"/>
      <c r="OMC30" s="126"/>
      <c r="OMD30" s="126"/>
      <c r="OME30" s="126"/>
      <c r="OMF30" s="126"/>
      <c r="OMG30" s="126"/>
      <c r="OMH30" s="126"/>
      <c r="OMI30" s="126"/>
      <c r="OMJ30" s="126"/>
      <c r="OMK30" s="126"/>
      <c r="OML30" s="126"/>
      <c r="OMM30" s="126"/>
      <c r="OMN30" s="126"/>
      <c r="OMO30" s="126"/>
      <c r="OMP30" s="126"/>
      <c r="OMQ30" s="126"/>
      <c r="OMR30" s="126"/>
      <c r="OMS30" s="126"/>
      <c r="OMT30" s="126"/>
      <c r="OMU30" s="126"/>
      <c r="OMV30" s="126"/>
      <c r="OMW30" s="126"/>
      <c r="OMX30" s="126"/>
      <c r="OMY30" s="126"/>
      <c r="OMZ30" s="126"/>
      <c r="ONA30" s="126"/>
      <c r="ONB30" s="126"/>
      <c r="ONC30" s="126"/>
      <c r="OND30" s="126"/>
      <c r="ONE30" s="126"/>
      <c r="ONF30" s="126"/>
      <c r="ONG30" s="126"/>
      <c r="ONH30" s="126"/>
      <c r="ONI30" s="126"/>
      <c r="ONJ30" s="126"/>
      <c r="ONK30" s="126"/>
      <c r="ONL30" s="126"/>
      <c r="ONM30" s="126"/>
      <c r="ONN30" s="126"/>
      <c r="ONO30" s="126"/>
      <c r="ONP30" s="126"/>
      <c r="ONQ30" s="126"/>
      <c r="ONR30" s="126"/>
      <c r="ONS30" s="126"/>
      <c r="ONT30" s="126"/>
      <c r="ONU30" s="126"/>
      <c r="ONV30" s="126"/>
      <c r="ONW30" s="126"/>
      <c r="ONX30" s="126"/>
      <c r="ONY30" s="126"/>
      <c r="ONZ30" s="126"/>
      <c r="OOA30" s="126"/>
      <c r="OOB30" s="126"/>
      <c r="OOC30" s="126"/>
      <c r="OOD30" s="126"/>
      <c r="OOE30" s="126"/>
      <c r="OOF30" s="126"/>
      <c r="OOG30" s="126"/>
      <c r="OOH30" s="126"/>
      <c r="OOI30" s="126"/>
      <c r="OOJ30" s="126"/>
      <c r="OOK30" s="126"/>
      <c r="OOL30" s="126"/>
      <c r="OOM30" s="126"/>
      <c r="OON30" s="126"/>
      <c r="OOO30" s="126"/>
      <c r="OOP30" s="126"/>
      <c r="OOQ30" s="126"/>
      <c r="OOR30" s="126"/>
      <c r="OOS30" s="126"/>
      <c r="OOT30" s="126"/>
      <c r="OOU30" s="126"/>
      <c r="OOV30" s="126"/>
      <c r="OOW30" s="126"/>
      <c r="OOX30" s="126"/>
      <c r="OOY30" s="126"/>
      <c r="OOZ30" s="126"/>
      <c r="OPA30" s="126"/>
      <c r="OPB30" s="126"/>
      <c r="OPC30" s="126"/>
      <c r="OPD30" s="126"/>
      <c r="OPE30" s="126"/>
      <c r="OPF30" s="126"/>
      <c r="OPG30" s="126"/>
      <c r="OPH30" s="126"/>
      <c r="OPI30" s="126"/>
      <c r="OPJ30" s="126"/>
      <c r="OPK30" s="126"/>
      <c r="OPL30" s="126"/>
      <c r="OPM30" s="126"/>
      <c r="OPN30" s="126"/>
      <c r="OPO30" s="126"/>
      <c r="OPP30" s="126"/>
      <c r="OPQ30" s="126"/>
      <c r="OPR30" s="126"/>
      <c r="OPS30" s="126"/>
      <c r="OPT30" s="126"/>
      <c r="OPU30" s="126"/>
      <c r="OPV30" s="126"/>
      <c r="OPW30" s="126"/>
      <c r="OPX30" s="126"/>
      <c r="OPY30" s="126"/>
      <c r="OPZ30" s="126"/>
      <c r="OQA30" s="126"/>
      <c r="OQB30" s="126"/>
      <c r="OQC30" s="126"/>
      <c r="OQD30" s="126"/>
      <c r="OQE30" s="126"/>
      <c r="OQF30" s="126"/>
      <c r="OQG30" s="126"/>
      <c r="OQH30" s="126"/>
      <c r="OQI30" s="126"/>
      <c r="OQJ30" s="126"/>
      <c r="OQK30" s="126"/>
      <c r="OQL30" s="126"/>
      <c r="OQM30" s="126"/>
      <c r="OQN30" s="126"/>
      <c r="OQO30" s="126"/>
      <c r="OQP30" s="126"/>
      <c r="OQQ30" s="126"/>
      <c r="OQR30" s="126"/>
      <c r="OQS30" s="126"/>
      <c r="OQT30" s="126"/>
      <c r="OQU30" s="126"/>
      <c r="OQV30" s="126"/>
      <c r="OQW30" s="126"/>
      <c r="OQX30" s="126"/>
      <c r="OQY30" s="126"/>
      <c r="OQZ30" s="126"/>
      <c r="ORA30" s="126"/>
      <c r="ORB30" s="126"/>
      <c r="ORC30" s="126"/>
      <c r="ORD30" s="126"/>
      <c r="ORE30" s="126"/>
      <c r="ORF30" s="126"/>
      <c r="ORG30" s="126"/>
      <c r="ORH30" s="126"/>
      <c r="ORI30" s="126"/>
      <c r="ORJ30" s="126"/>
      <c r="ORK30" s="126"/>
      <c r="ORL30" s="126"/>
      <c r="ORM30" s="126"/>
      <c r="ORN30" s="126"/>
      <c r="ORO30" s="126"/>
      <c r="ORP30" s="126"/>
      <c r="ORQ30" s="126"/>
      <c r="ORR30" s="126"/>
      <c r="ORS30" s="126"/>
      <c r="ORT30" s="126"/>
      <c r="ORU30" s="126"/>
      <c r="ORV30" s="126"/>
      <c r="ORW30" s="126"/>
      <c r="ORX30" s="126"/>
      <c r="ORY30" s="126"/>
      <c r="ORZ30" s="126"/>
      <c r="OSA30" s="126"/>
      <c r="OSB30" s="126"/>
      <c r="OSC30" s="126"/>
      <c r="OSD30" s="126"/>
      <c r="OSE30" s="126"/>
      <c r="OSF30" s="126"/>
      <c r="OSG30" s="126"/>
      <c r="OSH30" s="126"/>
      <c r="OSI30" s="126"/>
      <c r="OSJ30" s="126"/>
      <c r="OSK30" s="126"/>
      <c r="OSL30" s="126"/>
      <c r="OSM30" s="126"/>
      <c r="OSN30" s="126"/>
      <c r="OSO30" s="126"/>
      <c r="OSP30" s="126"/>
      <c r="OSQ30" s="126"/>
      <c r="OSR30" s="126"/>
      <c r="OSS30" s="126"/>
      <c r="OST30" s="126"/>
      <c r="OSU30" s="126"/>
      <c r="OSV30" s="126"/>
      <c r="OSW30" s="126"/>
      <c r="OSX30" s="126"/>
      <c r="OSY30" s="126"/>
      <c r="OSZ30" s="126"/>
      <c r="OTA30" s="126"/>
      <c r="OTB30" s="126"/>
      <c r="OTC30" s="126"/>
      <c r="OTD30" s="126"/>
      <c r="OTE30" s="126"/>
      <c r="OTF30" s="126"/>
      <c r="OTG30" s="126"/>
      <c r="OTH30" s="126"/>
      <c r="OTI30" s="126"/>
      <c r="OTJ30" s="126"/>
      <c r="OTK30" s="126"/>
      <c r="OTL30" s="126"/>
      <c r="OTM30" s="126"/>
      <c r="OTN30" s="126"/>
      <c r="OTO30" s="126"/>
      <c r="OTP30" s="126"/>
      <c r="OTQ30" s="126"/>
      <c r="OTR30" s="126"/>
      <c r="OTS30" s="126"/>
      <c r="OTT30" s="126"/>
      <c r="OTU30" s="126"/>
      <c r="OTV30" s="126"/>
      <c r="OTW30" s="126"/>
      <c r="OTX30" s="126"/>
      <c r="OTY30" s="126"/>
      <c r="OTZ30" s="126"/>
      <c r="OUA30" s="126"/>
      <c r="OUB30" s="126"/>
      <c r="OUC30" s="126"/>
      <c r="OUD30" s="126"/>
      <c r="OUE30" s="126"/>
      <c r="OUF30" s="126"/>
      <c r="OUG30" s="126"/>
      <c r="OUH30" s="126"/>
      <c r="OUI30" s="126"/>
      <c r="OUJ30" s="126"/>
      <c r="OUK30" s="126"/>
      <c r="OUL30" s="126"/>
      <c r="OUM30" s="126"/>
      <c r="OUN30" s="126"/>
      <c r="OUO30" s="126"/>
      <c r="OUP30" s="126"/>
      <c r="OUQ30" s="126"/>
      <c r="OUR30" s="126"/>
      <c r="OUS30" s="126"/>
      <c r="OUT30" s="126"/>
      <c r="OUU30" s="126"/>
      <c r="OUV30" s="126"/>
      <c r="OUW30" s="126"/>
      <c r="OUX30" s="126"/>
      <c r="OUY30" s="126"/>
      <c r="OUZ30" s="126"/>
      <c r="OVA30" s="126"/>
      <c r="OVB30" s="126"/>
      <c r="OVC30" s="126"/>
      <c r="OVD30" s="126"/>
      <c r="OVE30" s="126"/>
      <c r="OVF30" s="126"/>
      <c r="OVG30" s="126"/>
      <c r="OVH30" s="126"/>
      <c r="OVI30" s="126"/>
      <c r="OVJ30" s="126"/>
      <c r="OVK30" s="126"/>
      <c r="OVL30" s="126"/>
      <c r="OVM30" s="126"/>
      <c r="OVN30" s="126"/>
      <c r="OVO30" s="126"/>
      <c r="OVP30" s="126"/>
      <c r="OVQ30" s="126"/>
      <c r="OVR30" s="126"/>
      <c r="OVS30" s="126"/>
      <c r="OVT30" s="126"/>
      <c r="OVU30" s="126"/>
      <c r="OVV30" s="126"/>
      <c r="OVW30" s="126"/>
      <c r="OVX30" s="126"/>
      <c r="OVY30" s="126"/>
      <c r="OVZ30" s="126"/>
      <c r="OWA30" s="126"/>
      <c r="OWB30" s="126"/>
      <c r="OWC30" s="126"/>
      <c r="OWD30" s="126"/>
      <c r="OWE30" s="126"/>
      <c r="OWF30" s="126"/>
      <c r="OWG30" s="126"/>
      <c r="OWH30" s="126"/>
      <c r="OWI30" s="126"/>
      <c r="OWJ30" s="126"/>
      <c r="OWK30" s="126"/>
      <c r="OWL30" s="126"/>
      <c r="OWM30" s="126"/>
      <c r="OWN30" s="126"/>
      <c r="OWO30" s="126"/>
      <c r="OWP30" s="126"/>
      <c r="OWQ30" s="126"/>
      <c r="OWR30" s="126"/>
      <c r="OWS30" s="126"/>
      <c r="OWT30" s="126"/>
      <c r="OWU30" s="126"/>
      <c r="OWV30" s="126"/>
      <c r="OWW30" s="126"/>
      <c r="OWX30" s="126"/>
      <c r="OWY30" s="126"/>
      <c r="OWZ30" s="126"/>
      <c r="OXA30" s="126"/>
      <c r="OXB30" s="126"/>
      <c r="OXC30" s="126"/>
      <c r="OXD30" s="126"/>
      <c r="OXE30" s="126"/>
      <c r="OXF30" s="126"/>
      <c r="OXG30" s="126"/>
      <c r="OXH30" s="126"/>
      <c r="OXI30" s="126"/>
      <c r="OXJ30" s="126"/>
      <c r="OXK30" s="126"/>
      <c r="OXL30" s="126"/>
      <c r="OXM30" s="126"/>
      <c r="OXN30" s="126"/>
      <c r="OXO30" s="126"/>
      <c r="OXP30" s="126"/>
      <c r="OXQ30" s="126"/>
      <c r="OXR30" s="126"/>
      <c r="OXS30" s="126"/>
      <c r="OXT30" s="126"/>
      <c r="OXU30" s="126"/>
      <c r="OXV30" s="126"/>
      <c r="OXW30" s="126"/>
      <c r="OXX30" s="126"/>
      <c r="OXY30" s="126"/>
      <c r="OXZ30" s="126"/>
      <c r="OYA30" s="126"/>
      <c r="OYB30" s="126"/>
      <c r="OYC30" s="126"/>
      <c r="OYD30" s="126"/>
      <c r="OYE30" s="126"/>
      <c r="OYF30" s="126"/>
      <c r="OYG30" s="126"/>
      <c r="OYH30" s="126"/>
      <c r="OYI30" s="126"/>
      <c r="OYJ30" s="126"/>
      <c r="OYK30" s="126"/>
      <c r="OYL30" s="126"/>
      <c r="OYM30" s="126"/>
      <c r="OYN30" s="126"/>
      <c r="OYO30" s="126"/>
      <c r="OYP30" s="126"/>
      <c r="OYQ30" s="126"/>
      <c r="OYR30" s="126"/>
      <c r="OYS30" s="126"/>
      <c r="OYT30" s="126"/>
      <c r="OYU30" s="126"/>
      <c r="OYV30" s="126"/>
      <c r="OYW30" s="126"/>
      <c r="OYX30" s="126"/>
      <c r="OYY30" s="126"/>
      <c r="OYZ30" s="126"/>
      <c r="OZA30" s="126"/>
      <c r="OZB30" s="126"/>
      <c r="OZC30" s="126"/>
      <c r="OZD30" s="126"/>
      <c r="OZE30" s="126"/>
      <c r="OZF30" s="126"/>
      <c r="OZG30" s="126"/>
      <c r="OZH30" s="126"/>
      <c r="OZI30" s="126"/>
      <c r="OZJ30" s="126"/>
      <c r="OZK30" s="126"/>
      <c r="OZL30" s="126"/>
      <c r="OZM30" s="126"/>
      <c r="OZN30" s="126"/>
      <c r="OZO30" s="126"/>
      <c r="OZP30" s="126"/>
      <c r="OZQ30" s="126"/>
      <c r="OZR30" s="126"/>
      <c r="OZS30" s="126"/>
      <c r="OZT30" s="126"/>
      <c r="OZU30" s="126"/>
      <c r="OZV30" s="126"/>
      <c r="OZW30" s="126"/>
      <c r="OZX30" s="126"/>
      <c r="OZY30" s="126"/>
      <c r="OZZ30" s="126"/>
      <c r="PAA30" s="126"/>
      <c r="PAB30" s="126"/>
      <c r="PAC30" s="126"/>
      <c r="PAD30" s="126"/>
      <c r="PAE30" s="126"/>
      <c r="PAF30" s="126"/>
      <c r="PAG30" s="126"/>
      <c r="PAH30" s="126"/>
      <c r="PAI30" s="126"/>
      <c r="PAJ30" s="126"/>
      <c r="PAK30" s="126"/>
      <c r="PAL30" s="126"/>
      <c r="PAM30" s="126"/>
      <c r="PAN30" s="126"/>
      <c r="PAO30" s="126"/>
      <c r="PAP30" s="126"/>
      <c r="PAQ30" s="126"/>
      <c r="PAR30" s="126"/>
      <c r="PAS30" s="126"/>
      <c r="PAT30" s="126"/>
      <c r="PAU30" s="126"/>
      <c r="PAV30" s="126"/>
      <c r="PAW30" s="126"/>
      <c r="PAX30" s="126"/>
      <c r="PAY30" s="126"/>
      <c r="PAZ30" s="126"/>
      <c r="PBA30" s="126"/>
      <c r="PBB30" s="126"/>
      <c r="PBC30" s="126"/>
      <c r="PBD30" s="126"/>
      <c r="PBE30" s="126"/>
      <c r="PBF30" s="126"/>
      <c r="PBG30" s="126"/>
      <c r="PBH30" s="126"/>
      <c r="PBI30" s="126"/>
      <c r="PBJ30" s="126"/>
      <c r="PBK30" s="126"/>
      <c r="PBL30" s="126"/>
      <c r="PBM30" s="126"/>
      <c r="PBN30" s="126"/>
      <c r="PBO30" s="126"/>
      <c r="PBP30" s="126"/>
      <c r="PBQ30" s="126"/>
      <c r="PBR30" s="126"/>
      <c r="PBS30" s="126"/>
      <c r="PBT30" s="126"/>
      <c r="PBU30" s="126"/>
      <c r="PBV30" s="126"/>
      <c r="PBW30" s="126"/>
      <c r="PBX30" s="126"/>
      <c r="PBY30" s="126"/>
      <c r="PBZ30" s="126"/>
      <c r="PCA30" s="126"/>
      <c r="PCB30" s="126"/>
      <c r="PCC30" s="126"/>
      <c r="PCD30" s="126"/>
      <c r="PCE30" s="126"/>
      <c r="PCF30" s="126"/>
      <c r="PCG30" s="126"/>
      <c r="PCH30" s="126"/>
      <c r="PCI30" s="126"/>
      <c r="PCJ30" s="126"/>
      <c r="PCK30" s="126"/>
      <c r="PCL30" s="126"/>
      <c r="PCM30" s="126"/>
      <c r="PCN30" s="126"/>
      <c r="PCO30" s="126"/>
      <c r="PCP30" s="126"/>
      <c r="PCQ30" s="126"/>
      <c r="PCR30" s="126"/>
      <c r="PCS30" s="126"/>
      <c r="PCT30" s="126"/>
      <c r="PCU30" s="126"/>
      <c r="PCV30" s="126"/>
      <c r="PCW30" s="126"/>
      <c r="PCX30" s="126"/>
      <c r="PCY30" s="126"/>
      <c r="PCZ30" s="126"/>
      <c r="PDA30" s="126"/>
      <c r="PDB30" s="126"/>
      <c r="PDC30" s="126"/>
      <c r="PDD30" s="126"/>
      <c r="PDE30" s="126"/>
      <c r="PDF30" s="126"/>
      <c r="PDG30" s="126"/>
      <c r="PDH30" s="126"/>
      <c r="PDI30" s="126"/>
      <c r="PDJ30" s="126"/>
      <c r="PDK30" s="126"/>
      <c r="PDL30" s="126"/>
      <c r="PDM30" s="126"/>
      <c r="PDN30" s="126"/>
      <c r="PDO30" s="126"/>
      <c r="PDP30" s="126"/>
      <c r="PDQ30" s="126"/>
      <c r="PDR30" s="126"/>
      <c r="PDS30" s="126"/>
      <c r="PDT30" s="126"/>
      <c r="PDU30" s="126"/>
      <c r="PDV30" s="126"/>
      <c r="PDW30" s="126"/>
      <c r="PDX30" s="126"/>
      <c r="PDY30" s="126"/>
      <c r="PDZ30" s="126"/>
      <c r="PEA30" s="126"/>
      <c r="PEB30" s="126"/>
      <c r="PEC30" s="126"/>
      <c r="PED30" s="126"/>
      <c r="PEE30" s="126"/>
      <c r="PEF30" s="126"/>
      <c r="PEG30" s="126"/>
      <c r="PEH30" s="126"/>
      <c r="PEI30" s="126"/>
      <c r="PEJ30" s="126"/>
      <c r="PEK30" s="126"/>
      <c r="PEL30" s="126"/>
      <c r="PEM30" s="126"/>
      <c r="PEN30" s="126"/>
      <c r="PEO30" s="126"/>
      <c r="PEP30" s="126"/>
      <c r="PEQ30" s="126"/>
      <c r="PER30" s="126"/>
      <c r="PES30" s="126"/>
      <c r="PET30" s="126"/>
      <c r="PEU30" s="126"/>
      <c r="PEV30" s="126"/>
      <c r="PEW30" s="126"/>
      <c r="PEX30" s="126"/>
      <c r="PEY30" s="126"/>
      <c r="PEZ30" s="126"/>
      <c r="PFA30" s="126"/>
      <c r="PFB30" s="126"/>
      <c r="PFC30" s="126"/>
      <c r="PFD30" s="126"/>
      <c r="PFE30" s="126"/>
      <c r="PFF30" s="126"/>
      <c r="PFG30" s="126"/>
      <c r="PFH30" s="126"/>
      <c r="PFI30" s="126"/>
      <c r="PFJ30" s="126"/>
      <c r="PFK30" s="126"/>
      <c r="PFL30" s="126"/>
      <c r="PFM30" s="126"/>
      <c r="PFN30" s="126"/>
      <c r="PFO30" s="126"/>
      <c r="PFP30" s="126"/>
      <c r="PFQ30" s="126"/>
      <c r="PFR30" s="126"/>
      <c r="PFS30" s="126"/>
      <c r="PFT30" s="126"/>
      <c r="PFU30" s="126"/>
      <c r="PFV30" s="126"/>
      <c r="PFW30" s="126"/>
      <c r="PFX30" s="126"/>
      <c r="PFY30" s="126"/>
      <c r="PFZ30" s="126"/>
      <c r="PGA30" s="126"/>
      <c r="PGB30" s="126"/>
      <c r="PGC30" s="126"/>
      <c r="PGD30" s="126"/>
      <c r="PGE30" s="126"/>
      <c r="PGF30" s="126"/>
      <c r="PGG30" s="126"/>
      <c r="PGH30" s="126"/>
      <c r="PGI30" s="126"/>
      <c r="PGJ30" s="126"/>
      <c r="PGK30" s="126"/>
      <c r="PGL30" s="126"/>
      <c r="PGM30" s="126"/>
      <c r="PGN30" s="126"/>
      <c r="PGO30" s="126"/>
      <c r="PGP30" s="126"/>
      <c r="PGQ30" s="126"/>
      <c r="PGR30" s="126"/>
      <c r="PGS30" s="126"/>
      <c r="PGT30" s="126"/>
      <c r="PGU30" s="126"/>
      <c r="PGV30" s="126"/>
      <c r="PGW30" s="126"/>
      <c r="PGX30" s="126"/>
      <c r="PGY30" s="126"/>
      <c r="PGZ30" s="126"/>
      <c r="PHA30" s="126"/>
      <c r="PHB30" s="126"/>
      <c r="PHC30" s="126"/>
      <c r="PHD30" s="126"/>
      <c r="PHE30" s="126"/>
      <c r="PHF30" s="126"/>
      <c r="PHG30" s="126"/>
      <c r="PHH30" s="126"/>
      <c r="PHI30" s="126"/>
      <c r="PHJ30" s="126"/>
      <c r="PHK30" s="126"/>
      <c r="PHL30" s="126"/>
      <c r="PHM30" s="126"/>
      <c r="PHN30" s="126"/>
      <c r="PHO30" s="126"/>
      <c r="PHP30" s="126"/>
      <c r="PHQ30" s="126"/>
      <c r="PHR30" s="126"/>
      <c r="PHS30" s="126"/>
      <c r="PHT30" s="126"/>
      <c r="PHU30" s="126"/>
      <c r="PHV30" s="126"/>
      <c r="PHW30" s="126"/>
      <c r="PHX30" s="126"/>
      <c r="PHY30" s="126"/>
      <c r="PHZ30" s="126"/>
      <c r="PIA30" s="126"/>
      <c r="PIB30" s="126"/>
      <c r="PIC30" s="126"/>
      <c r="PID30" s="126"/>
      <c r="PIE30" s="126"/>
      <c r="PIF30" s="126"/>
      <c r="PIG30" s="126"/>
      <c r="PIH30" s="126"/>
      <c r="PII30" s="126"/>
      <c r="PIJ30" s="126"/>
      <c r="PIK30" s="126"/>
      <c r="PIL30" s="126"/>
      <c r="PIM30" s="126"/>
      <c r="PIN30" s="126"/>
      <c r="PIO30" s="126"/>
      <c r="PIP30" s="126"/>
      <c r="PIQ30" s="126"/>
      <c r="PIR30" s="126"/>
      <c r="PIS30" s="126"/>
      <c r="PIT30" s="126"/>
      <c r="PIU30" s="126"/>
      <c r="PIV30" s="126"/>
      <c r="PIW30" s="126"/>
      <c r="PIX30" s="126"/>
      <c r="PIY30" s="126"/>
      <c r="PIZ30" s="126"/>
      <c r="PJA30" s="126"/>
      <c r="PJB30" s="126"/>
      <c r="PJC30" s="126"/>
      <c r="PJD30" s="126"/>
      <c r="PJE30" s="126"/>
      <c r="PJF30" s="126"/>
      <c r="PJG30" s="126"/>
      <c r="PJH30" s="126"/>
      <c r="PJI30" s="126"/>
      <c r="PJJ30" s="126"/>
      <c r="PJK30" s="126"/>
      <c r="PJL30" s="126"/>
      <c r="PJM30" s="126"/>
      <c r="PJN30" s="126"/>
      <c r="PJO30" s="126"/>
      <c r="PJP30" s="126"/>
      <c r="PJQ30" s="126"/>
      <c r="PJR30" s="126"/>
      <c r="PJS30" s="126"/>
      <c r="PJT30" s="126"/>
      <c r="PJU30" s="126"/>
      <c r="PJV30" s="126"/>
      <c r="PJW30" s="126"/>
      <c r="PJX30" s="126"/>
      <c r="PJY30" s="126"/>
      <c r="PJZ30" s="126"/>
      <c r="PKA30" s="126"/>
      <c r="PKB30" s="126"/>
      <c r="PKC30" s="126"/>
      <c r="PKD30" s="126"/>
      <c r="PKE30" s="126"/>
      <c r="PKF30" s="126"/>
      <c r="PKG30" s="126"/>
      <c r="PKH30" s="126"/>
      <c r="PKI30" s="126"/>
      <c r="PKJ30" s="126"/>
      <c r="PKK30" s="126"/>
      <c r="PKL30" s="126"/>
      <c r="PKM30" s="126"/>
      <c r="PKN30" s="126"/>
      <c r="PKO30" s="126"/>
      <c r="PKP30" s="126"/>
      <c r="PKQ30" s="126"/>
      <c r="PKR30" s="126"/>
      <c r="PKS30" s="126"/>
      <c r="PKT30" s="126"/>
      <c r="PKU30" s="126"/>
      <c r="PKV30" s="126"/>
      <c r="PKW30" s="126"/>
      <c r="PKX30" s="126"/>
      <c r="PKY30" s="126"/>
      <c r="PKZ30" s="126"/>
      <c r="PLA30" s="126"/>
      <c r="PLB30" s="126"/>
      <c r="PLC30" s="126"/>
      <c r="PLD30" s="126"/>
      <c r="PLE30" s="126"/>
      <c r="PLF30" s="126"/>
      <c r="PLG30" s="126"/>
      <c r="PLH30" s="126"/>
      <c r="PLI30" s="126"/>
      <c r="PLJ30" s="126"/>
      <c r="PLK30" s="126"/>
      <c r="PLL30" s="126"/>
      <c r="PLM30" s="126"/>
      <c r="PLN30" s="126"/>
      <c r="PLO30" s="126"/>
      <c r="PLP30" s="126"/>
      <c r="PLQ30" s="126"/>
      <c r="PLR30" s="126"/>
      <c r="PLS30" s="126"/>
      <c r="PLT30" s="126"/>
      <c r="PLU30" s="126"/>
      <c r="PLV30" s="126"/>
      <c r="PLW30" s="126"/>
      <c r="PLX30" s="126"/>
      <c r="PLY30" s="126"/>
      <c r="PLZ30" s="126"/>
      <c r="PMA30" s="126"/>
      <c r="PMB30" s="126"/>
      <c r="PMC30" s="126"/>
      <c r="PMD30" s="126"/>
      <c r="PME30" s="126"/>
      <c r="PMF30" s="126"/>
      <c r="PMG30" s="126"/>
      <c r="PMH30" s="126"/>
      <c r="PMI30" s="126"/>
      <c r="PMJ30" s="126"/>
      <c r="PMK30" s="126"/>
      <c r="PML30" s="126"/>
      <c r="PMM30" s="126"/>
      <c r="PMN30" s="126"/>
      <c r="PMO30" s="126"/>
      <c r="PMP30" s="126"/>
      <c r="PMQ30" s="126"/>
      <c r="PMR30" s="126"/>
      <c r="PMS30" s="126"/>
      <c r="PMT30" s="126"/>
      <c r="PMU30" s="126"/>
      <c r="PMV30" s="126"/>
      <c r="PMW30" s="126"/>
      <c r="PMX30" s="126"/>
      <c r="PMY30" s="126"/>
      <c r="PMZ30" s="126"/>
      <c r="PNA30" s="126"/>
      <c r="PNB30" s="126"/>
      <c r="PNC30" s="126"/>
      <c r="PND30" s="126"/>
      <c r="PNE30" s="126"/>
      <c r="PNF30" s="126"/>
      <c r="PNG30" s="126"/>
      <c r="PNH30" s="126"/>
      <c r="PNI30" s="126"/>
      <c r="PNJ30" s="126"/>
      <c r="PNK30" s="126"/>
      <c r="PNL30" s="126"/>
      <c r="PNM30" s="126"/>
      <c r="PNN30" s="126"/>
      <c r="PNO30" s="126"/>
      <c r="PNP30" s="126"/>
      <c r="PNQ30" s="126"/>
      <c r="PNR30" s="126"/>
      <c r="PNS30" s="126"/>
      <c r="PNT30" s="126"/>
      <c r="PNU30" s="126"/>
      <c r="PNV30" s="126"/>
      <c r="PNW30" s="126"/>
      <c r="PNX30" s="126"/>
      <c r="PNY30" s="126"/>
      <c r="PNZ30" s="126"/>
      <c r="POA30" s="126"/>
      <c r="POB30" s="126"/>
      <c r="POC30" s="126"/>
      <c r="POD30" s="126"/>
      <c r="POE30" s="126"/>
      <c r="POF30" s="126"/>
      <c r="POG30" s="126"/>
      <c r="POH30" s="126"/>
      <c r="POI30" s="126"/>
      <c r="POJ30" s="126"/>
      <c r="POK30" s="126"/>
      <c r="POL30" s="126"/>
      <c r="POM30" s="126"/>
      <c r="PON30" s="126"/>
      <c r="POO30" s="126"/>
      <c r="POP30" s="126"/>
      <c r="POQ30" s="126"/>
      <c r="POR30" s="126"/>
      <c r="POS30" s="126"/>
      <c r="POT30" s="126"/>
      <c r="POU30" s="126"/>
      <c r="POV30" s="126"/>
      <c r="POW30" s="126"/>
      <c r="POX30" s="126"/>
      <c r="POY30" s="126"/>
      <c r="POZ30" s="126"/>
      <c r="PPA30" s="126"/>
      <c r="PPB30" s="126"/>
      <c r="PPC30" s="126"/>
      <c r="PPD30" s="126"/>
      <c r="PPE30" s="126"/>
      <c r="PPF30" s="126"/>
      <c r="PPG30" s="126"/>
      <c r="PPH30" s="126"/>
      <c r="PPI30" s="126"/>
      <c r="PPJ30" s="126"/>
      <c r="PPK30" s="126"/>
      <c r="PPL30" s="126"/>
      <c r="PPM30" s="126"/>
      <c r="PPN30" s="126"/>
      <c r="PPO30" s="126"/>
      <c r="PPP30" s="126"/>
      <c r="PPQ30" s="126"/>
      <c r="PPR30" s="126"/>
      <c r="PPS30" s="126"/>
      <c r="PPT30" s="126"/>
      <c r="PPU30" s="126"/>
      <c r="PPV30" s="126"/>
      <c r="PPW30" s="126"/>
      <c r="PPX30" s="126"/>
      <c r="PPY30" s="126"/>
      <c r="PPZ30" s="126"/>
      <c r="PQA30" s="126"/>
      <c r="PQB30" s="126"/>
      <c r="PQC30" s="126"/>
      <c r="PQD30" s="126"/>
      <c r="PQE30" s="126"/>
      <c r="PQF30" s="126"/>
      <c r="PQG30" s="126"/>
      <c r="PQH30" s="126"/>
      <c r="PQI30" s="126"/>
      <c r="PQJ30" s="126"/>
      <c r="PQK30" s="126"/>
      <c r="PQL30" s="126"/>
      <c r="PQM30" s="126"/>
      <c r="PQN30" s="126"/>
      <c r="PQO30" s="126"/>
      <c r="PQP30" s="126"/>
      <c r="PQQ30" s="126"/>
      <c r="PQR30" s="126"/>
      <c r="PQS30" s="126"/>
      <c r="PQT30" s="126"/>
      <c r="PQU30" s="126"/>
      <c r="PQV30" s="126"/>
      <c r="PQW30" s="126"/>
      <c r="PQX30" s="126"/>
      <c r="PQY30" s="126"/>
      <c r="PQZ30" s="126"/>
      <c r="PRA30" s="126"/>
      <c r="PRB30" s="126"/>
      <c r="PRC30" s="126"/>
      <c r="PRD30" s="126"/>
      <c r="PRE30" s="126"/>
      <c r="PRF30" s="126"/>
      <c r="PRG30" s="126"/>
      <c r="PRH30" s="126"/>
      <c r="PRI30" s="126"/>
      <c r="PRJ30" s="126"/>
      <c r="PRK30" s="126"/>
      <c r="PRL30" s="126"/>
      <c r="PRM30" s="126"/>
      <c r="PRN30" s="126"/>
      <c r="PRO30" s="126"/>
      <c r="PRP30" s="126"/>
      <c r="PRQ30" s="126"/>
      <c r="PRR30" s="126"/>
      <c r="PRS30" s="126"/>
      <c r="PRT30" s="126"/>
      <c r="PRU30" s="126"/>
      <c r="PRV30" s="126"/>
      <c r="PRW30" s="126"/>
      <c r="PRX30" s="126"/>
      <c r="PRY30" s="126"/>
      <c r="PRZ30" s="126"/>
      <c r="PSA30" s="126"/>
      <c r="PSB30" s="126"/>
      <c r="PSC30" s="126"/>
      <c r="PSD30" s="126"/>
      <c r="PSE30" s="126"/>
      <c r="PSF30" s="126"/>
      <c r="PSG30" s="126"/>
      <c r="PSH30" s="126"/>
      <c r="PSI30" s="126"/>
      <c r="PSJ30" s="126"/>
      <c r="PSK30" s="126"/>
      <c r="PSL30" s="126"/>
      <c r="PSM30" s="126"/>
      <c r="PSN30" s="126"/>
      <c r="PSO30" s="126"/>
      <c r="PSP30" s="126"/>
      <c r="PSQ30" s="126"/>
      <c r="PSR30" s="126"/>
      <c r="PSS30" s="126"/>
      <c r="PST30" s="126"/>
      <c r="PSU30" s="126"/>
      <c r="PSV30" s="126"/>
      <c r="PSW30" s="126"/>
      <c r="PSX30" s="126"/>
      <c r="PSY30" s="126"/>
      <c r="PSZ30" s="126"/>
      <c r="PTA30" s="126"/>
      <c r="PTB30" s="126"/>
      <c r="PTC30" s="126"/>
      <c r="PTD30" s="126"/>
      <c r="PTE30" s="126"/>
      <c r="PTF30" s="126"/>
      <c r="PTG30" s="126"/>
      <c r="PTH30" s="126"/>
      <c r="PTI30" s="126"/>
      <c r="PTJ30" s="126"/>
      <c r="PTK30" s="126"/>
      <c r="PTL30" s="126"/>
      <c r="PTM30" s="126"/>
      <c r="PTN30" s="126"/>
      <c r="PTO30" s="126"/>
      <c r="PTP30" s="126"/>
      <c r="PTQ30" s="126"/>
      <c r="PTR30" s="126"/>
      <c r="PTS30" s="126"/>
      <c r="PTT30" s="126"/>
      <c r="PTU30" s="126"/>
      <c r="PTV30" s="126"/>
      <c r="PTW30" s="126"/>
      <c r="PTX30" s="126"/>
      <c r="PTY30" s="126"/>
      <c r="PTZ30" s="126"/>
      <c r="PUA30" s="126"/>
      <c r="PUB30" s="126"/>
      <c r="PUC30" s="126"/>
      <c r="PUD30" s="126"/>
      <c r="PUE30" s="126"/>
      <c r="PUF30" s="126"/>
      <c r="PUG30" s="126"/>
      <c r="PUH30" s="126"/>
      <c r="PUI30" s="126"/>
      <c r="PUJ30" s="126"/>
      <c r="PUK30" s="126"/>
      <c r="PUL30" s="126"/>
      <c r="PUM30" s="126"/>
      <c r="PUN30" s="126"/>
      <c r="PUO30" s="126"/>
      <c r="PUP30" s="126"/>
      <c r="PUQ30" s="126"/>
      <c r="PUR30" s="126"/>
      <c r="PUS30" s="126"/>
      <c r="PUT30" s="126"/>
      <c r="PUU30" s="126"/>
      <c r="PUV30" s="126"/>
      <c r="PUW30" s="126"/>
      <c r="PUX30" s="126"/>
      <c r="PUY30" s="126"/>
      <c r="PUZ30" s="126"/>
      <c r="PVA30" s="126"/>
      <c r="PVB30" s="126"/>
      <c r="PVC30" s="126"/>
      <c r="PVD30" s="126"/>
      <c r="PVE30" s="126"/>
      <c r="PVF30" s="126"/>
      <c r="PVG30" s="126"/>
      <c r="PVH30" s="126"/>
      <c r="PVI30" s="126"/>
      <c r="PVJ30" s="126"/>
      <c r="PVK30" s="126"/>
      <c r="PVL30" s="126"/>
      <c r="PVM30" s="126"/>
      <c r="PVN30" s="126"/>
      <c r="PVO30" s="126"/>
      <c r="PVP30" s="126"/>
      <c r="PVQ30" s="126"/>
      <c r="PVR30" s="126"/>
      <c r="PVS30" s="126"/>
      <c r="PVT30" s="126"/>
      <c r="PVU30" s="126"/>
      <c r="PVV30" s="126"/>
      <c r="PVW30" s="126"/>
      <c r="PVX30" s="126"/>
      <c r="PVY30" s="126"/>
      <c r="PVZ30" s="126"/>
      <c r="PWA30" s="126"/>
      <c r="PWB30" s="126"/>
      <c r="PWC30" s="126"/>
      <c r="PWD30" s="126"/>
      <c r="PWE30" s="126"/>
      <c r="PWF30" s="126"/>
      <c r="PWG30" s="126"/>
      <c r="PWH30" s="126"/>
      <c r="PWI30" s="126"/>
      <c r="PWJ30" s="126"/>
      <c r="PWK30" s="126"/>
      <c r="PWL30" s="126"/>
      <c r="PWM30" s="126"/>
      <c r="PWN30" s="126"/>
      <c r="PWO30" s="126"/>
      <c r="PWP30" s="126"/>
      <c r="PWQ30" s="126"/>
      <c r="PWR30" s="126"/>
      <c r="PWS30" s="126"/>
      <c r="PWT30" s="126"/>
      <c r="PWU30" s="126"/>
      <c r="PWV30" s="126"/>
      <c r="PWW30" s="126"/>
      <c r="PWX30" s="126"/>
      <c r="PWY30" s="126"/>
      <c r="PWZ30" s="126"/>
      <c r="PXA30" s="126"/>
      <c r="PXB30" s="126"/>
      <c r="PXC30" s="126"/>
      <c r="PXD30" s="126"/>
      <c r="PXE30" s="126"/>
      <c r="PXF30" s="126"/>
      <c r="PXG30" s="126"/>
      <c r="PXH30" s="126"/>
      <c r="PXI30" s="126"/>
      <c r="PXJ30" s="126"/>
      <c r="PXK30" s="126"/>
      <c r="PXL30" s="126"/>
      <c r="PXM30" s="126"/>
      <c r="PXN30" s="126"/>
      <c r="PXO30" s="126"/>
      <c r="PXP30" s="126"/>
      <c r="PXQ30" s="126"/>
      <c r="PXR30" s="126"/>
      <c r="PXS30" s="126"/>
      <c r="PXT30" s="126"/>
      <c r="PXU30" s="126"/>
      <c r="PXV30" s="126"/>
      <c r="PXW30" s="126"/>
      <c r="PXX30" s="126"/>
      <c r="PXY30" s="126"/>
      <c r="PXZ30" s="126"/>
      <c r="PYA30" s="126"/>
      <c r="PYB30" s="126"/>
      <c r="PYC30" s="126"/>
      <c r="PYD30" s="126"/>
      <c r="PYE30" s="126"/>
      <c r="PYF30" s="126"/>
      <c r="PYG30" s="126"/>
      <c r="PYH30" s="126"/>
      <c r="PYI30" s="126"/>
      <c r="PYJ30" s="126"/>
      <c r="PYK30" s="126"/>
      <c r="PYL30" s="126"/>
      <c r="PYM30" s="126"/>
      <c r="PYN30" s="126"/>
      <c r="PYO30" s="126"/>
      <c r="PYP30" s="126"/>
      <c r="PYQ30" s="126"/>
      <c r="PYR30" s="126"/>
      <c r="PYS30" s="126"/>
      <c r="PYT30" s="126"/>
      <c r="PYU30" s="126"/>
      <c r="PYV30" s="126"/>
      <c r="PYW30" s="126"/>
      <c r="PYX30" s="126"/>
      <c r="PYY30" s="126"/>
      <c r="PYZ30" s="126"/>
      <c r="PZA30" s="126"/>
      <c r="PZB30" s="126"/>
      <c r="PZC30" s="126"/>
      <c r="PZD30" s="126"/>
      <c r="PZE30" s="126"/>
      <c r="PZF30" s="126"/>
      <c r="PZG30" s="126"/>
      <c r="PZH30" s="126"/>
      <c r="PZI30" s="126"/>
      <c r="PZJ30" s="126"/>
      <c r="PZK30" s="126"/>
      <c r="PZL30" s="126"/>
      <c r="PZM30" s="126"/>
      <c r="PZN30" s="126"/>
      <c r="PZO30" s="126"/>
      <c r="PZP30" s="126"/>
      <c r="PZQ30" s="126"/>
      <c r="PZR30" s="126"/>
      <c r="PZS30" s="126"/>
      <c r="PZT30" s="126"/>
      <c r="PZU30" s="126"/>
      <c r="PZV30" s="126"/>
      <c r="PZW30" s="126"/>
      <c r="PZX30" s="126"/>
      <c r="PZY30" s="126"/>
      <c r="PZZ30" s="126"/>
      <c r="QAA30" s="126"/>
      <c r="QAB30" s="126"/>
      <c r="QAC30" s="126"/>
      <c r="QAD30" s="126"/>
      <c r="QAE30" s="126"/>
      <c r="QAF30" s="126"/>
      <c r="QAG30" s="126"/>
      <c r="QAH30" s="126"/>
      <c r="QAI30" s="126"/>
      <c r="QAJ30" s="126"/>
      <c r="QAK30" s="126"/>
      <c r="QAL30" s="126"/>
      <c r="QAM30" s="126"/>
      <c r="QAN30" s="126"/>
      <c r="QAO30" s="126"/>
      <c r="QAP30" s="126"/>
      <c r="QAQ30" s="126"/>
      <c r="QAR30" s="126"/>
      <c r="QAS30" s="126"/>
      <c r="QAT30" s="126"/>
      <c r="QAU30" s="126"/>
      <c r="QAV30" s="126"/>
      <c r="QAW30" s="126"/>
      <c r="QAX30" s="126"/>
      <c r="QAY30" s="126"/>
      <c r="QAZ30" s="126"/>
      <c r="QBA30" s="126"/>
      <c r="QBB30" s="126"/>
      <c r="QBC30" s="126"/>
      <c r="QBD30" s="126"/>
      <c r="QBE30" s="126"/>
      <c r="QBF30" s="126"/>
      <c r="QBG30" s="126"/>
      <c r="QBH30" s="126"/>
      <c r="QBI30" s="126"/>
      <c r="QBJ30" s="126"/>
      <c r="QBK30" s="126"/>
      <c r="QBL30" s="126"/>
      <c r="QBM30" s="126"/>
      <c r="QBN30" s="126"/>
      <c r="QBO30" s="126"/>
      <c r="QBP30" s="126"/>
      <c r="QBQ30" s="126"/>
      <c r="QBR30" s="126"/>
      <c r="QBS30" s="126"/>
      <c r="QBT30" s="126"/>
      <c r="QBU30" s="126"/>
      <c r="QBV30" s="126"/>
      <c r="QBW30" s="126"/>
      <c r="QBX30" s="126"/>
      <c r="QBY30" s="126"/>
      <c r="QBZ30" s="126"/>
      <c r="QCA30" s="126"/>
      <c r="QCB30" s="126"/>
      <c r="QCC30" s="126"/>
      <c r="QCD30" s="126"/>
      <c r="QCE30" s="126"/>
      <c r="QCF30" s="126"/>
      <c r="QCG30" s="126"/>
      <c r="QCH30" s="126"/>
      <c r="QCI30" s="126"/>
      <c r="QCJ30" s="126"/>
      <c r="QCK30" s="126"/>
      <c r="QCL30" s="126"/>
      <c r="QCM30" s="126"/>
      <c r="QCN30" s="126"/>
      <c r="QCO30" s="126"/>
      <c r="QCP30" s="126"/>
      <c r="QCQ30" s="126"/>
      <c r="QCR30" s="126"/>
      <c r="QCS30" s="126"/>
      <c r="QCT30" s="126"/>
      <c r="QCU30" s="126"/>
      <c r="QCV30" s="126"/>
      <c r="QCW30" s="126"/>
      <c r="QCX30" s="126"/>
      <c r="QCY30" s="126"/>
      <c r="QCZ30" s="126"/>
      <c r="QDA30" s="126"/>
      <c r="QDB30" s="126"/>
      <c r="QDC30" s="126"/>
      <c r="QDD30" s="126"/>
      <c r="QDE30" s="126"/>
      <c r="QDF30" s="126"/>
      <c r="QDG30" s="126"/>
      <c r="QDH30" s="126"/>
      <c r="QDI30" s="126"/>
      <c r="QDJ30" s="126"/>
      <c r="QDK30" s="126"/>
      <c r="QDL30" s="126"/>
      <c r="QDM30" s="126"/>
      <c r="QDN30" s="126"/>
      <c r="QDO30" s="126"/>
      <c r="QDP30" s="126"/>
      <c r="QDQ30" s="126"/>
      <c r="QDR30" s="126"/>
      <c r="QDS30" s="126"/>
      <c r="QDT30" s="126"/>
      <c r="QDU30" s="126"/>
      <c r="QDV30" s="126"/>
      <c r="QDW30" s="126"/>
      <c r="QDX30" s="126"/>
      <c r="QDY30" s="126"/>
      <c r="QDZ30" s="126"/>
      <c r="QEA30" s="126"/>
      <c r="QEB30" s="126"/>
      <c r="QEC30" s="126"/>
      <c r="QED30" s="126"/>
      <c r="QEE30" s="126"/>
      <c r="QEF30" s="126"/>
      <c r="QEG30" s="126"/>
      <c r="QEH30" s="126"/>
      <c r="QEI30" s="126"/>
      <c r="QEJ30" s="126"/>
      <c r="QEK30" s="126"/>
      <c r="QEL30" s="126"/>
      <c r="QEM30" s="126"/>
      <c r="QEN30" s="126"/>
      <c r="QEO30" s="126"/>
      <c r="QEP30" s="126"/>
      <c r="QEQ30" s="126"/>
      <c r="QER30" s="126"/>
      <c r="QES30" s="126"/>
      <c r="QET30" s="126"/>
      <c r="QEU30" s="126"/>
      <c r="QEV30" s="126"/>
      <c r="QEW30" s="126"/>
      <c r="QEX30" s="126"/>
      <c r="QEY30" s="126"/>
      <c r="QEZ30" s="126"/>
      <c r="QFA30" s="126"/>
      <c r="QFB30" s="126"/>
      <c r="QFC30" s="126"/>
      <c r="QFD30" s="126"/>
      <c r="QFE30" s="126"/>
      <c r="QFF30" s="126"/>
      <c r="QFG30" s="126"/>
      <c r="QFH30" s="126"/>
      <c r="QFI30" s="126"/>
      <c r="QFJ30" s="126"/>
      <c r="QFK30" s="126"/>
      <c r="QFL30" s="126"/>
      <c r="QFM30" s="126"/>
      <c r="QFN30" s="126"/>
      <c r="QFO30" s="126"/>
      <c r="QFP30" s="126"/>
      <c r="QFQ30" s="126"/>
      <c r="QFR30" s="126"/>
      <c r="QFS30" s="126"/>
      <c r="QFT30" s="126"/>
      <c r="QFU30" s="126"/>
      <c r="QFV30" s="126"/>
      <c r="QFW30" s="126"/>
      <c r="QFX30" s="126"/>
      <c r="QFY30" s="126"/>
      <c r="QFZ30" s="126"/>
      <c r="QGA30" s="126"/>
      <c r="QGB30" s="126"/>
      <c r="QGC30" s="126"/>
      <c r="QGD30" s="126"/>
      <c r="QGE30" s="126"/>
      <c r="QGF30" s="126"/>
      <c r="QGG30" s="126"/>
      <c r="QGH30" s="126"/>
      <c r="QGI30" s="126"/>
      <c r="QGJ30" s="126"/>
      <c r="QGK30" s="126"/>
      <c r="QGL30" s="126"/>
      <c r="QGM30" s="126"/>
      <c r="QGN30" s="126"/>
      <c r="QGO30" s="126"/>
      <c r="QGP30" s="126"/>
      <c r="QGQ30" s="126"/>
      <c r="QGR30" s="126"/>
      <c r="QGS30" s="126"/>
      <c r="QGT30" s="126"/>
      <c r="QGU30" s="126"/>
      <c r="QGV30" s="126"/>
      <c r="QGW30" s="126"/>
      <c r="QGX30" s="126"/>
      <c r="QGY30" s="126"/>
      <c r="QGZ30" s="126"/>
      <c r="QHA30" s="126"/>
      <c r="QHB30" s="126"/>
      <c r="QHC30" s="126"/>
      <c r="QHD30" s="126"/>
      <c r="QHE30" s="126"/>
      <c r="QHF30" s="126"/>
      <c r="QHG30" s="126"/>
      <c r="QHH30" s="126"/>
      <c r="QHI30" s="126"/>
      <c r="QHJ30" s="126"/>
      <c r="QHK30" s="126"/>
      <c r="QHL30" s="126"/>
      <c r="QHM30" s="126"/>
      <c r="QHN30" s="126"/>
      <c r="QHO30" s="126"/>
      <c r="QHP30" s="126"/>
      <c r="QHQ30" s="126"/>
      <c r="QHR30" s="126"/>
      <c r="QHS30" s="126"/>
      <c r="QHT30" s="126"/>
      <c r="QHU30" s="126"/>
      <c r="QHV30" s="126"/>
      <c r="QHW30" s="126"/>
      <c r="QHX30" s="126"/>
      <c r="QHY30" s="126"/>
      <c r="QHZ30" s="126"/>
      <c r="QIA30" s="126"/>
      <c r="QIB30" s="126"/>
      <c r="QIC30" s="126"/>
      <c r="QID30" s="126"/>
      <c r="QIE30" s="126"/>
      <c r="QIF30" s="126"/>
      <c r="QIG30" s="126"/>
      <c r="QIH30" s="126"/>
      <c r="QII30" s="126"/>
      <c r="QIJ30" s="126"/>
      <c r="QIK30" s="126"/>
      <c r="QIL30" s="126"/>
      <c r="QIM30" s="126"/>
      <c r="QIN30" s="126"/>
      <c r="QIO30" s="126"/>
      <c r="QIP30" s="126"/>
      <c r="QIQ30" s="126"/>
      <c r="QIR30" s="126"/>
      <c r="QIS30" s="126"/>
      <c r="QIT30" s="126"/>
      <c r="QIU30" s="126"/>
      <c r="QIV30" s="126"/>
      <c r="QIW30" s="126"/>
      <c r="QIX30" s="126"/>
      <c r="QIY30" s="126"/>
      <c r="QIZ30" s="126"/>
      <c r="QJA30" s="126"/>
      <c r="QJB30" s="126"/>
      <c r="QJC30" s="126"/>
      <c r="QJD30" s="126"/>
      <c r="QJE30" s="126"/>
      <c r="QJF30" s="126"/>
      <c r="QJG30" s="126"/>
      <c r="QJH30" s="126"/>
      <c r="QJI30" s="126"/>
      <c r="QJJ30" s="126"/>
      <c r="QJK30" s="126"/>
      <c r="QJL30" s="126"/>
      <c r="QJM30" s="126"/>
      <c r="QJN30" s="126"/>
      <c r="QJO30" s="126"/>
      <c r="QJP30" s="126"/>
      <c r="QJQ30" s="126"/>
      <c r="QJR30" s="126"/>
      <c r="QJS30" s="126"/>
      <c r="QJT30" s="126"/>
      <c r="QJU30" s="126"/>
      <c r="QJV30" s="126"/>
      <c r="QJW30" s="126"/>
      <c r="QJX30" s="126"/>
      <c r="QJY30" s="126"/>
      <c r="QJZ30" s="126"/>
      <c r="QKA30" s="126"/>
      <c r="QKB30" s="126"/>
      <c r="QKC30" s="126"/>
      <c r="QKD30" s="126"/>
      <c r="QKE30" s="126"/>
      <c r="QKF30" s="126"/>
      <c r="QKG30" s="126"/>
      <c r="QKH30" s="126"/>
      <c r="QKI30" s="126"/>
      <c r="QKJ30" s="126"/>
      <c r="QKK30" s="126"/>
      <c r="QKL30" s="126"/>
      <c r="QKM30" s="126"/>
      <c r="QKN30" s="126"/>
      <c r="QKO30" s="126"/>
      <c r="QKP30" s="126"/>
      <c r="QKQ30" s="126"/>
      <c r="QKR30" s="126"/>
      <c r="QKS30" s="126"/>
      <c r="QKT30" s="126"/>
      <c r="QKU30" s="126"/>
      <c r="QKV30" s="126"/>
      <c r="QKW30" s="126"/>
      <c r="QKX30" s="126"/>
      <c r="QKY30" s="126"/>
      <c r="QKZ30" s="126"/>
      <c r="QLA30" s="126"/>
      <c r="QLB30" s="126"/>
      <c r="QLC30" s="126"/>
      <c r="QLD30" s="126"/>
      <c r="QLE30" s="126"/>
      <c r="QLF30" s="126"/>
      <c r="QLG30" s="126"/>
      <c r="QLH30" s="126"/>
      <c r="QLI30" s="126"/>
      <c r="QLJ30" s="126"/>
      <c r="QLK30" s="126"/>
      <c r="QLL30" s="126"/>
      <c r="QLM30" s="126"/>
      <c r="QLN30" s="126"/>
      <c r="QLO30" s="126"/>
      <c r="QLP30" s="126"/>
      <c r="QLQ30" s="126"/>
      <c r="QLR30" s="126"/>
      <c r="QLS30" s="126"/>
      <c r="QLT30" s="126"/>
      <c r="QLU30" s="126"/>
      <c r="QLV30" s="126"/>
      <c r="QLW30" s="126"/>
      <c r="QLX30" s="126"/>
      <c r="QLY30" s="126"/>
      <c r="QLZ30" s="126"/>
      <c r="QMA30" s="126"/>
      <c r="QMB30" s="126"/>
      <c r="QMC30" s="126"/>
      <c r="QMD30" s="126"/>
      <c r="QME30" s="126"/>
      <c r="QMF30" s="126"/>
      <c r="QMG30" s="126"/>
      <c r="QMH30" s="126"/>
      <c r="QMI30" s="126"/>
      <c r="QMJ30" s="126"/>
      <c r="QMK30" s="126"/>
      <c r="QML30" s="126"/>
      <c r="QMM30" s="126"/>
      <c r="QMN30" s="126"/>
      <c r="QMO30" s="126"/>
      <c r="QMP30" s="126"/>
      <c r="QMQ30" s="126"/>
      <c r="QMR30" s="126"/>
      <c r="QMS30" s="126"/>
      <c r="QMT30" s="126"/>
      <c r="QMU30" s="126"/>
      <c r="QMV30" s="126"/>
      <c r="QMW30" s="126"/>
      <c r="QMX30" s="126"/>
      <c r="QMY30" s="126"/>
      <c r="QMZ30" s="126"/>
      <c r="QNA30" s="126"/>
      <c r="QNB30" s="126"/>
      <c r="QNC30" s="126"/>
      <c r="QND30" s="126"/>
      <c r="QNE30" s="126"/>
      <c r="QNF30" s="126"/>
      <c r="QNG30" s="126"/>
      <c r="QNH30" s="126"/>
      <c r="QNI30" s="126"/>
      <c r="QNJ30" s="126"/>
      <c r="QNK30" s="126"/>
      <c r="QNL30" s="126"/>
      <c r="QNM30" s="126"/>
      <c r="QNN30" s="126"/>
      <c r="QNO30" s="126"/>
      <c r="QNP30" s="126"/>
      <c r="QNQ30" s="126"/>
      <c r="QNR30" s="126"/>
      <c r="QNS30" s="126"/>
      <c r="QNT30" s="126"/>
      <c r="QNU30" s="126"/>
      <c r="QNV30" s="126"/>
      <c r="QNW30" s="126"/>
      <c r="QNX30" s="126"/>
      <c r="QNY30" s="126"/>
      <c r="QNZ30" s="126"/>
      <c r="QOA30" s="126"/>
      <c r="QOB30" s="126"/>
      <c r="QOC30" s="126"/>
      <c r="QOD30" s="126"/>
      <c r="QOE30" s="126"/>
      <c r="QOF30" s="126"/>
      <c r="QOG30" s="126"/>
      <c r="QOH30" s="126"/>
      <c r="QOI30" s="126"/>
      <c r="QOJ30" s="126"/>
      <c r="QOK30" s="126"/>
      <c r="QOL30" s="126"/>
      <c r="QOM30" s="126"/>
      <c r="QON30" s="126"/>
      <c r="QOO30" s="126"/>
      <c r="QOP30" s="126"/>
      <c r="QOQ30" s="126"/>
      <c r="QOR30" s="126"/>
      <c r="QOS30" s="126"/>
      <c r="QOT30" s="126"/>
      <c r="QOU30" s="126"/>
      <c r="QOV30" s="126"/>
      <c r="QOW30" s="126"/>
      <c r="QOX30" s="126"/>
      <c r="QOY30" s="126"/>
      <c r="QOZ30" s="126"/>
      <c r="QPA30" s="126"/>
      <c r="QPB30" s="126"/>
      <c r="QPC30" s="126"/>
      <c r="QPD30" s="126"/>
      <c r="QPE30" s="126"/>
      <c r="QPF30" s="126"/>
      <c r="QPG30" s="126"/>
      <c r="QPH30" s="126"/>
      <c r="QPI30" s="126"/>
      <c r="QPJ30" s="126"/>
      <c r="QPK30" s="126"/>
      <c r="QPL30" s="126"/>
      <c r="QPM30" s="126"/>
      <c r="QPN30" s="126"/>
      <c r="QPO30" s="126"/>
      <c r="QPP30" s="126"/>
      <c r="QPQ30" s="126"/>
      <c r="QPR30" s="126"/>
      <c r="QPS30" s="126"/>
      <c r="QPT30" s="126"/>
      <c r="QPU30" s="126"/>
      <c r="QPV30" s="126"/>
      <c r="QPW30" s="126"/>
      <c r="QPX30" s="126"/>
      <c r="QPY30" s="126"/>
      <c r="QPZ30" s="126"/>
      <c r="QQA30" s="126"/>
      <c r="QQB30" s="126"/>
      <c r="QQC30" s="126"/>
      <c r="QQD30" s="126"/>
      <c r="QQE30" s="126"/>
      <c r="QQF30" s="126"/>
      <c r="QQG30" s="126"/>
      <c r="QQH30" s="126"/>
      <c r="QQI30" s="126"/>
      <c r="QQJ30" s="126"/>
      <c r="QQK30" s="126"/>
      <c r="QQL30" s="126"/>
      <c r="QQM30" s="126"/>
      <c r="QQN30" s="126"/>
      <c r="QQO30" s="126"/>
      <c r="QQP30" s="126"/>
      <c r="QQQ30" s="126"/>
      <c r="QQR30" s="126"/>
      <c r="QQS30" s="126"/>
      <c r="QQT30" s="126"/>
      <c r="QQU30" s="126"/>
      <c r="QQV30" s="126"/>
      <c r="QQW30" s="126"/>
      <c r="QQX30" s="126"/>
      <c r="QQY30" s="126"/>
      <c r="QQZ30" s="126"/>
      <c r="QRA30" s="126"/>
      <c r="QRB30" s="126"/>
      <c r="QRC30" s="126"/>
      <c r="QRD30" s="126"/>
      <c r="QRE30" s="126"/>
      <c r="QRF30" s="126"/>
      <c r="QRG30" s="126"/>
      <c r="QRH30" s="126"/>
      <c r="QRI30" s="126"/>
      <c r="QRJ30" s="126"/>
      <c r="QRK30" s="126"/>
      <c r="QRL30" s="126"/>
      <c r="QRM30" s="126"/>
      <c r="QRN30" s="126"/>
      <c r="QRO30" s="126"/>
      <c r="QRP30" s="126"/>
      <c r="QRQ30" s="126"/>
      <c r="QRR30" s="126"/>
      <c r="QRS30" s="126"/>
      <c r="QRT30" s="126"/>
      <c r="QRU30" s="126"/>
      <c r="QRV30" s="126"/>
      <c r="QRW30" s="126"/>
      <c r="QRX30" s="126"/>
      <c r="QRY30" s="126"/>
      <c r="QRZ30" s="126"/>
      <c r="QSA30" s="126"/>
      <c r="QSB30" s="126"/>
      <c r="QSC30" s="126"/>
      <c r="QSD30" s="126"/>
      <c r="QSE30" s="126"/>
      <c r="QSF30" s="126"/>
      <c r="QSG30" s="126"/>
      <c r="QSH30" s="126"/>
      <c r="QSI30" s="126"/>
      <c r="QSJ30" s="126"/>
      <c r="QSK30" s="126"/>
      <c r="QSL30" s="126"/>
      <c r="QSM30" s="126"/>
      <c r="QSN30" s="126"/>
      <c r="QSO30" s="126"/>
      <c r="QSP30" s="126"/>
      <c r="QSQ30" s="126"/>
      <c r="QSR30" s="126"/>
      <c r="QSS30" s="126"/>
      <c r="QST30" s="126"/>
      <c r="QSU30" s="126"/>
      <c r="QSV30" s="126"/>
      <c r="QSW30" s="126"/>
      <c r="QSX30" s="126"/>
      <c r="QSY30" s="126"/>
      <c r="QSZ30" s="126"/>
      <c r="QTA30" s="126"/>
      <c r="QTB30" s="126"/>
      <c r="QTC30" s="126"/>
      <c r="QTD30" s="126"/>
      <c r="QTE30" s="126"/>
      <c r="QTF30" s="126"/>
      <c r="QTG30" s="126"/>
      <c r="QTH30" s="126"/>
      <c r="QTI30" s="126"/>
      <c r="QTJ30" s="126"/>
      <c r="QTK30" s="126"/>
      <c r="QTL30" s="126"/>
      <c r="QTM30" s="126"/>
      <c r="QTN30" s="126"/>
      <c r="QTO30" s="126"/>
      <c r="QTP30" s="126"/>
      <c r="QTQ30" s="126"/>
      <c r="QTR30" s="126"/>
      <c r="QTS30" s="126"/>
      <c r="QTT30" s="126"/>
      <c r="QTU30" s="126"/>
      <c r="QTV30" s="126"/>
      <c r="QTW30" s="126"/>
      <c r="QTX30" s="126"/>
      <c r="QTY30" s="126"/>
      <c r="QTZ30" s="126"/>
      <c r="QUA30" s="126"/>
      <c r="QUB30" s="126"/>
      <c r="QUC30" s="126"/>
      <c r="QUD30" s="126"/>
      <c r="QUE30" s="126"/>
      <c r="QUF30" s="126"/>
      <c r="QUG30" s="126"/>
      <c r="QUH30" s="126"/>
      <c r="QUI30" s="126"/>
      <c r="QUJ30" s="126"/>
      <c r="QUK30" s="126"/>
      <c r="QUL30" s="126"/>
      <c r="QUM30" s="126"/>
      <c r="QUN30" s="126"/>
      <c r="QUO30" s="126"/>
      <c r="QUP30" s="126"/>
      <c r="QUQ30" s="126"/>
      <c r="QUR30" s="126"/>
      <c r="QUS30" s="126"/>
      <c r="QUT30" s="126"/>
      <c r="QUU30" s="126"/>
      <c r="QUV30" s="126"/>
      <c r="QUW30" s="126"/>
      <c r="QUX30" s="126"/>
      <c r="QUY30" s="126"/>
      <c r="QUZ30" s="126"/>
      <c r="QVA30" s="126"/>
      <c r="QVB30" s="126"/>
      <c r="QVC30" s="126"/>
      <c r="QVD30" s="126"/>
      <c r="QVE30" s="126"/>
      <c r="QVF30" s="126"/>
      <c r="QVG30" s="126"/>
      <c r="QVH30" s="126"/>
      <c r="QVI30" s="126"/>
      <c r="QVJ30" s="126"/>
      <c r="QVK30" s="126"/>
      <c r="QVL30" s="126"/>
      <c r="QVM30" s="126"/>
      <c r="QVN30" s="126"/>
      <c r="QVO30" s="126"/>
      <c r="QVP30" s="126"/>
      <c r="QVQ30" s="126"/>
      <c r="QVR30" s="126"/>
      <c r="QVS30" s="126"/>
      <c r="QVT30" s="126"/>
      <c r="QVU30" s="126"/>
      <c r="QVV30" s="126"/>
      <c r="QVW30" s="126"/>
      <c r="QVX30" s="126"/>
      <c r="QVY30" s="126"/>
      <c r="QVZ30" s="126"/>
      <c r="QWA30" s="126"/>
      <c r="QWB30" s="126"/>
      <c r="QWC30" s="126"/>
      <c r="QWD30" s="126"/>
      <c r="QWE30" s="126"/>
      <c r="QWF30" s="126"/>
      <c r="QWG30" s="126"/>
      <c r="QWH30" s="126"/>
      <c r="QWI30" s="126"/>
      <c r="QWJ30" s="126"/>
      <c r="QWK30" s="126"/>
      <c r="QWL30" s="126"/>
      <c r="QWM30" s="126"/>
      <c r="QWN30" s="126"/>
      <c r="QWO30" s="126"/>
      <c r="QWP30" s="126"/>
      <c r="QWQ30" s="126"/>
      <c r="QWR30" s="126"/>
      <c r="QWS30" s="126"/>
      <c r="QWT30" s="126"/>
      <c r="QWU30" s="126"/>
      <c r="QWV30" s="126"/>
      <c r="QWW30" s="126"/>
      <c r="QWX30" s="126"/>
      <c r="QWY30" s="126"/>
      <c r="QWZ30" s="126"/>
      <c r="QXA30" s="126"/>
      <c r="QXB30" s="126"/>
      <c r="QXC30" s="126"/>
      <c r="QXD30" s="126"/>
      <c r="QXE30" s="126"/>
      <c r="QXF30" s="126"/>
      <c r="QXG30" s="126"/>
      <c r="QXH30" s="126"/>
      <c r="QXI30" s="126"/>
      <c r="QXJ30" s="126"/>
      <c r="QXK30" s="126"/>
      <c r="QXL30" s="126"/>
      <c r="QXM30" s="126"/>
      <c r="QXN30" s="126"/>
      <c r="QXO30" s="126"/>
      <c r="QXP30" s="126"/>
      <c r="QXQ30" s="126"/>
      <c r="QXR30" s="126"/>
      <c r="QXS30" s="126"/>
      <c r="QXT30" s="126"/>
      <c r="QXU30" s="126"/>
      <c r="QXV30" s="126"/>
      <c r="QXW30" s="126"/>
      <c r="QXX30" s="126"/>
      <c r="QXY30" s="126"/>
      <c r="QXZ30" s="126"/>
      <c r="QYA30" s="126"/>
      <c r="QYB30" s="126"/>
      <c r="QYC30" s="126"/>
      <c r="QYD30" s="126"/>
      <c r="QYE30" s="126"/>
      <c r="QYF30" s="126"/>
      <c r="QYG30" s="126"/>
      <c r="QYH30" s="126"/>
      <c r="QYI30" s="126"/>
      <c r="QYJ30" s="126"/>
      <c r="QYK30" s="126"/>
      <c r="QYL30" s="126"/>
      <c r="QYM30" s="126"/>
      <c r="QYN30" s="126"/>
      <c r="QYO30" s="126"/>
      <c r="QYP30" s="126"/>
      <c r="QYQ30" s="126"/>
      <c r="QYR30" s="126"/>
      <c r="QYS30" s="126"/>
      <c r="QYT30" s="126"/>
      <c r="QYU30" s="126"/>
      <c r="QYV30" s="126"/>
      <c r="QYW30" s="126"/>
      <c r="QYX30" s="126"/>
      <c r="QYY30" s="126"/>
      <c r="QYZ30" s="126"/>
      <c r="QZA30" s="126"/>
      <c r="QZB30" s="126"/>
      <c r="QZC30" s="126"/>
      <c r="QZD30" s="126"/>
      <c r="QZE30" s="126"/>
      <c r="QZF30" s="126"/>
      <c r="QZG30" s="126"/>
      <c r="QZH30" s="126"/>
      <c r="QZI30" s="126"/>
      <c r="QZJ30" s="126"/>
      <c r="QZK30" s="126"/>
      <c r="QZL30" s="126"/>
      <c r="QZM30" s="126"/>
      <c r="QZN30" s="126"/>
      <c r="QZO30" s="126"/>
      <c r="QZP30" s="126"/>
      <c r="QZQ30" s="126"/>
      <c r="QZR30" s="126"/>
      <c r="QZS30" s="126"/>
      <c r="QZT30" s="126"/>
      <c r="QZU30" s="126"/>
      <c r="QZV30" s="126"/>
      <c r="QZW30" s="126"/>
      <c r="QZX30" s="126"/>
      <c r="QZY30" s="126"/>
      <c r="QZZ30" s="126"/>
      <c r="RAA30" s="126"/>
      <c r="RAB30" s="126"/>
      <c r="RAC30" s="126"/>
      <c r="RAD30" s="126"/>
      <c r="RAE30" s="126"/>
      <c r="RAF30" s="126"/>
      <c r="RAG30" s="126"/>
      <c r="RAH30" s="126"/>
      <c r="RAI30" s="126"/>
      <c r="RAJ30" s="126"/>
      <c r="RAK30" s="126"/>
      <c r="RAL30" s="126"/>
      <c r="RAM30" s="126"/>
      <c r="RAN30" s="126"/>
      <c r="RAO30" s="126"/>
      <c r="RAP30" s="126"/>
      <c r="RAQ30" s="126"/>
      <c r="RAR30" s="126"/>
      <c r="RAS30" s="126"/>
      <c r="RAT30" s="126"/>
      <c r="RAU30" s="126"/>
      <c r="RAV30" s="126"/>
      <c r="RAW30" s="126"/>
      <c r="RAX30" s="126"/>
      <c r="RAY30" s="126"/>
      <c r="RAZ30" s="126"/>
      <c r="RBA30" s="126"/>
      <c r="RBB30" s="126"/>
      <c r="RBC30" s="126"/>
      <c r="RBD30" s="126"/>
      <c r="RBE30" s="126"/>
      <c r="RBF30" s="126"/>
      <c r="RBG30" s="126"/>
      <c r="RBH30" s="126"/>
      <c r="RBI30" s="126"/>
      <c r="RBJ30" s="126"/>
      <c r="RBK30" s="126"/>
      <c r="RBL30" s="126"/>
      <c r="RBM30" s="126"/>
      <c r="RBN30" s="126"/>
      <c r="RBO30" s="126"/>
      <c r="RBP30" s="126"/>
      <c r="RBQ30" s="126"/>
      <c r="RBR30" s="126"/>
      <c r="RBS30" s="126"/>
      <c r="RBT30" s="126"/>
      <c r="RBU30" s="126"/>
      <c r="RBV30" s="126"/>
      <c r="RBW30" s="126"/>
      <c r="RBX30" s="126"/>
      <c r="RBY30" s="126"/>
      <c r="RBZ30" s="126"/>
      <c r="RCA30" s="126"/>
      <c r="RCB30" s="126"/>
      <c r="RCC30" s="126"/>
      <c r="RCD30" s="126"/>
      <c r="RCE30" s="126"/>
      <c r="RCF30" s="126"/>
      <c r="RCG30" s="126"/>
      <c r="RCH30" s="126"/>
      <c r="RCI30" s="126"/>
      <c r="RCJ30" s="126"/>
      <c r="RCK30" s="126"/>
      <c r="RCL30" s="126"/>
      <c r="RCM30" s="126"/>
      <c r="RCN30" s="126"/>
      <c r="RCO30" s="126"/>
      <c r="RCP30" s="126"/>
      <c r="RCQ30" s="126"/>
      <c r="RCR30" s="126"/>
      <c r="RCS30" s="126"/>
      <c r="RCT30" s="126"/>
      <c r="RCU30" s="126"/>
      <c r="RCV30" s="126"/>
      <c r="RCW30" s="126"/>
      <c r="RCX30" s="126"/>
      <c r="RCY30" s="126"/>
      <c r="RCZ30" s="126"/>
      <c r="RDA30" s="126"/>
      <c r="RDB30" s="126"/>
      <c r="RDC30" s="126"/>
      <c r="RDD30" s="126"/>
      <c r="RDE30" s="126"/>
      <c r="RDF30" s="126"/>
      <c r="RDG30" s="126"/>
      <c r="RDH30" s="126"/>
      <c r="RDI30" s="126"/>
      <c r="RDJ30" s="126"/>
      <c r="RDK30" s="126"/>
      <c r="RDL30" s="126"/>
      <c r="RDM30" s="126"/>
      <c r="RDN30" s="126"/>
      <c r="RDO30" s="126"/>
      <c r="RDP30" s="126"/>
      <c r="RDQ30" s="126"/>
      <c r="RDR30" s="126"/>
      <c r="RDS30" s="126"/>
      <c r="RDT30" s="126"/>
      <c r="RDU30" s="126"/>
      <c r="RDV30" s="126"/>
      <c r="RDW30" s="126"/>
      <c r="RDX30" s="126"/>
      <c r="RDY30" s="126"/>
      <c r="RDZ30" s="126"/>
      <c r="REA30" s="126"/>
      <c r="REB30" s="126"/>
      <c r="REC30" s="126"/>
      <c r="RED30" s="126"/>
      <c r="REE30" s="126"/>
      <c r="REF30" s="126"/>
      <c r="REG30" s="126"/>
      <c r="REH30" s="126"/>
      <c r="REI30" s="126"/>
      <c r="REJ30" s="126"/>
      <c r="REK30" s="126"/>
      <c r="REL30" s="126"/>
      <c r="REM30" s="126"/>
      <c r="REN30" s="126"/>
      <c r="REO30" s="126"/>
      <c r="REP30" s="126"/>
      <c r="REQ30" s="126"/>
      <c r="RER30" s="126"/>
      <c r="RES30" s="126"/>
      <c r="RET30" s="126"/>
      <c r="REU30" s="126"/>
      <c r="REV30" s="126"/>
      <c r="REW30" s="126"/>
      <c r="REX30" s="126"/>
      <c r="REY30" s="126"/>
      <c r="REZ30" s="126"/>
      <c r="RFA30" s="126"/>
      <c r="RFB30" s="126"/>
      <c r="RFC30" s="126"/>
      <c r="RFD30" s="126"/>
      <c r="RFE30" s="126"/>
      <c r="RFF30" s="126"/>
      <c r="RFG30" s="126"/>
      <c r="RFH30" s="126"/>
      <c r="RFI30" s="126"/>
      <c r="RFJ30" s="126"/>
      <c r="RFK30" s="126"/>
      <c r="RFL30" s="126"/>
      <c r="RFM30" s="126"/>
      <c r="RFN30" s="126"/>
      <c r="RFO30" s="126"/>
      <c r="RFP30" s="126"/>
      <c r="RFQ30" s="126"/>
      <c r="RFR30" s="126"/>
      <c r="RFS30" s="126"/>
      <c r="RFT30" s="126"/>
      <c r="RFU30" s="126"/>
      <c r="RFV30" s="126"/>
      <c r="RFW30" s="126"/>
      <c r="RFX30" s="126"/>
      <c r="RFY30" s="126"/>
      <c r="RFZ30" s="126"/>
      <c r="RGA30" s="126"/>
      <c r="RGB30" s="126"/>
      <c r="RGC30" s="126"/>
      <c r="RGD30" s="126"/>
      <c r="RGE30" s="126"/>
      <c r="RGF30" s="126"/>
      <c r="RGG30" s="126"/>
      <c r="RGH30" s="126"/>
      <c r="RGI30" s="126"/>
      <c r="RGJ30" s="126"/>
      <c r="RGK30" s="126"/>
      <c r="RGL30" s="126"/>
      <c r="RGM30" s="126"/>
      <c r="RGN30" s="126"/>
      <c r="RGO30" s="126"/>
      <c r="RGP30" s="126"/>
      <c r="RGQ30" s="126"/>
      <c r="RGR30" s="126"/>
      <c r="RGS30" s="126"/>
      <c r="RGT30" s="126"/>
      <c r="RGU30" s="126"/>
      <c r="RGV30" s="126"/>
      <c r="RGW30" s="126"/>
      <c r="RGX30" s="126"/>
      <c r="RGY30" s="126"/>
      <c r="RGZ30" s="126"/>
      <c r="RHA30" s="126"/>
      <c r="RHB30" s="126"/>
      <c r="RHC30" s="126"/>
      <c r="RHD30" s="126"/>
      <c r="RHE30" s="126"/>
      <c r="RHF30" s="126"/>
      <c r="RHG30" s="126"/>
      <c r="RHH30" s="126"/>
      <c r="RHI30" s="126"/>
      <c r="RHJ30" s="126"/>
      <c r="RHK30" s="126"/>
      <c r="RHL30" s="126"/>
      <c r="RHM30" s="126"/>
      <c r="RHN30" s="126"/>
      <c r="RHO30" s="126"/>
      <c r="RHP30" s="126"/>
      <c r="RHQ30" s="126"/>
      <c r="RHR30" s="126"/>
      <c r="RHS30" s="126"/>
      <c r="RHT30" s="126"/>
      <c r="RHU30" s="126"/>
      <c r="RHV30" s="126"/>
      <c r="RHW30" s="126"/>
      <c r="RHX30" s="126"/>
      <c r="RHY30" s="126"/>
      <c r="RHZ30" s="126"/>
      <c r="RIA30" s="126"/>
      <c r="RIB30" s="126"/>
      <c r="RIC30" s="126"/>
      <c r="RID30" s="126"/>
      <c r="RIE30" s="126"/>
      <c r="RIF30" s="126"/>
      <c r="RIG30" s="126"/>
      <c r="RIH30" s="126"/>
      <c r="RII30" s="126"/>
      <c r="RIJ30" s="126"/>
      <c r="RIK30" s="126"/>
      <c r="RIL30" s="126"/>
      <c r="RIM30" s="126"/>
      <c r="RIN30" s="126"/>
      <c r="RIO30" s="126"/>
      <c r="RIP30" s="126"/>
      <c r="RIQ30" s="126"/>
      <c r="RIR30" s="126"/>
      <c r="RIS30" s="126"/>
      <c r="RIT30" s="126"/>
      <c r="RIU30" s="126"/>
      <c r="RIV30" s="126"/>
      <c r="RIW30" s="126"/>
      <c r="RIX30" s="126"/>
      <c r="RIY30" s="126"/>
      <c r="RIZ30" s="126"/>
      <c r="RJA30" s="126"/>
      <c r="RJB30" s="126"/>
      <c r="RJC30" s="126"/>
      <c r="RJD30" s="126"/>
      <c r="RJE30" s="126"/>
      <c r="RJF30" s="126"/>
      <c r="RJG30" s="126"/>
      <c r="RJH30" s="126"/>
      <c r="RJI30" s="126"/>
      <c r="RJJ30" s="126"/>
      <c r="RJK30" s="126"/>
      <c r="RJL30" s="126"/>
      <c r="RJM30" s="126"/>
      <c r="RJN30" s="126"/>
      <c r="RJO30" s="126"/>
      <c r="RJP30" s="126"/>
      <c r="RJQ30" s="126"/>
      <c r="RJR30" s="126"/>
      <c r="RJS30" s="126"/>
      <c r="RJT30" s="126"/>
      <c r="RJU30" s="126"/>
      <c r="RJV30" s="126"/>
      <c r="RJW30" s="126"/>
      <c r="RJX30" s="126"/>
      <c r="RJY30" s="126"/>
      <c r="RJZ30" s="126"/>
      <c r="RKA30" s="126"/>
      <c r="RKB30" s="126"/>
      <c r="RKC30" s="126"/>
      <c r="RKD30" s="126"/>
      <c r="RKE30" s="126"/>
      <c r="RKF30" s="126"/>
      <c r="RKG30" s="126"/>
      <c r="RKH30" s="126"/>
      <c r="RKI30" s="126"/>
      <c r="RKJ30" s="126"/>
      <c r="RKK30" s="126"/>
      <c r="RKL30" s="126"/>
      <c r="RKM30" s="126"/>
      <c r="RKN30" s="126"/>
      <c r="RKO30" s="126"/>
      <c r="RKP30" s="126"/>
      <c r="RKQ30" s="126"/>
      <c r="RKR30" s="126"/>
      <c r="RKS30" s="126"/>
      <c r="RKT30" s="126"/>
      <c r="RKU30" s="126"/>
      <c r="RKV30" s="126"/>
      <c r="RKW30" s="126"/>
      <c r="RKX30" s="126"/>
      <c r="RKY30" s="126"/>
      <c r="RKZ30" s="126"/>
      <c r="RLA30" s="126"/>
      <c r="RLB30" s="126"/>
      <c r="RLC30" s="126"/>
      <c r="RLD30" s="126"/>
      <c r="RLE30" s="126"/>
      <c r="RLF30" s="126"/>
      <c r="RLG30" s="126"/>
      <c r="RLH30" s="126"/>
      <c r="RLI30" s="126"/>
      <c r="RLJ30" s="126"/>
      <c r="RLK30" s="126"/>
      <c r="RLL30" s="126"/>
      <c r="RLM30" s="126"/>
      <c r="RLN30" s="126"/>
      <c r="RLO30" s="126"/>
      <c r="RLP30" s="126"/>
      <c r="RLQ30" s="126"/>
      <c r="RLR30" s="126"/>
      <c r="RLS30" s="126"/>
      <c r="RLT30" s="126"/>
      <c r="RLU30" s="126"/>
      <c r="RLV30" s="126"/>
      <c r="RLW30" s="126"/>
      <c r="RLX30" s="126"/>
      <c r="RLY30" s="126"/>
      <c r="RLZ30" s="126"/>
      <c r="RMA30" s="126"/>
      <c r="RMB30" s="126"/>
      <c r="RMC30" s="126"/>
      <c r="RMD30" s="126"/>
      <c r="RME30" s="126"/>
      <c r="RMF30" s="126"/>
      <c r="RMG30" s="126"/>
      <c r="RMH30" s="126"/>
      <c r="RMI30" s="126"/>
      <c r="RMJ30" s="126"/>
      <c r="RMK30" s="126"/>
      <c r="RML30" s="126"/>
      <c r="RMM30" s="126"/>
      <c r="RMN30" s="126"/>
      <c r="RMO30" s="126"/>
      <c r="RMP30" s="126"/>
      <c r="RMQ30" s="126"/>
      <c r="RMR30" s="126"/>
      <c r="RMS30" s="126"/>
      <c r="RMT30" s="126"/>
      <c r="RMU30" s="126"/>
      <c r="RMV30" s="126"/>
      <c r="RMW30" s="126"/>
      <c r="RMX30" s="126"/>
      <c r="RMY30" s="126"/>
      <c r="RMZ30" s="126"/>
      <c r="RNA30" s="126"/>
      <c r="RNB30" s="126"/>
      <c r="RNC30" s="126"/>
      <c r="RND30" s="126"/>
      <c r="RNE30" s="126"/>
      <c r="RNF30" s="126"/>
      <c r="RNG30" s="126"/>
      <c r="RNH30" s="126"/>
      <c r="RNI30" s="126"/>
      <c r="RNJ30" s="126"/>
      <c r="RNK30" s="126"/>
      <c r="RNL30" s="126"/>
      <c r="RNM30" s="126"/>
      <c r="RNN30" s="126"/>
      <c r="RNO30" s="126"/>
      <c r="RNP30" s="126"/>
      <c r="RNQ30" s="126"/>
      <c r="RNR30" s="126"/>
      <c r="RNS30" s="126"/>
      <c r="RNT30" s="126"/>
      <c r="RNU30" s="126"/>
      <c r="RNV30" s="126"/>
      <c r="RNW30" s="126"/>
      <c r="RNX30" s="126"/>
      <c r="RNY30" s="126"/>
      <c r="RNZ30" s="126"/>
      <c r="ROA30" s="126"/>
      <c r="ROB30" s="126"/>
      <c r="ROC30" s="126"/>
      <c r="ROD30" s="126"/>
      <c r="ROE30" s="126"/>
      <c r="ROF30" s="126"/>
      <c r="ROG30" s="126"/>
      <c r="ROH30" s="126"/>
      <c r="ROI30" s="126"/>
      <c r="ROJ30" s="126"/>
      <c r="ROK30" s="126"/>
      <c r="ROL30" s="126"/>
      <c r="ROM30" s="126"/>
      <c r="RON30" s="126"/>
      <c r="ROO30" s="126"/>
      <c r="ROP30" s="126"/>
      <c r="ROQ30" s="126"/>
      <c r="ROR30" s="126"/>
      <c r="ROS30" s="126"/>
      <c r="ROT30" s="126"/>
      <c r="ROU30" s="126"/>
      <c r="ROV30" s="126"/>
      <c r="ROW30" s="126"/>
      <c r="ROX30" s="126"/>
      <c r="ROY30" s="126"/>
      <c r="ROZ30" s="126"/>
      <c r="RPA30" s="126"/>
      <c r="RPB30" s="126"/>
      <c r="RPC30" s="126"/>
      <c r="RPD30" s="126"/>
      <c r="RPE30" s="126"/>
      <c r="RPF30" s="126"/>
      <c r="RPG30" s="126"/>
      <c r="RPH30" s="126"/>
      <c r="RPI30" s="126"/>
      <c r="RPJ30" s="126"/>
      <c r="RPK30" s="126"/>
      <c r="RPL30" s="126"/>
      <c r="RPM30" s="126"/>
      <c r="RPN30" s="126"/>
      <c r="RPO30" s="126"/>
      <c r="RPP30" s="126"/>
      <c r="RPQ30" s="126"/>
      <c r="RPR30" s="126"/>
      <c r="RPS30" s="126"/>
      <c r="RPT30" s="126"/>
      <c r="RPU30" s="126"/>
      <c r="RPV30" s="126"/>
      <c r="RPW30" s="126"/>
      <c r="RPX30" s="126"/>
      <c r="RPY30" s="126"/>
      <c r="RPZ30" s="126"/>
      <c r="RQA30" s="126"/>
      <c r="RQB30" s="126"/>
      <c r="RQC30" s="126"/>
      <c r="RQD30" s="126"/>
      <c r="RQE30" s="126"/>
      <c r="RQF30" s="126"/>
      <c r="RQG30" s="126"/>
      <c r="RQH30" s="126"/>
      <c r="RQI30" s="126"/>
      <c r="RQJ30" s="126"/>
      <c r="RQK30" s="126"/>
      <c r="RQL30" s="126"/>
      <c r="RQM30" s="126"/>
      <c r="RQN30" s="126"/>
      <c r="RQO30" s="126"/>
      <c r="RQP30" s="126"/>
      <c r="RQQ30" s="126"/>
      <c r="RQR30" s="126"/>
      <c r="RQS30" s="126"/>
      <c r="RQT30" s="126"/>
      <c r="RQU30" s="126"/>
      <c r="RQV30" s="126"/>
      <c r="RQW30" s="126"/>
      <c r="RQX30" s="126"/>
      <c r="RQY30" s="126"/>
      <c r="RQZ30" s="126"/>
      <c r="RRA30" s="126"/>
      <c r="RRB30" s="126"/>
      <c r="RRC30" s="126"/>
      <c r="RRD30" s="126"/>
      <c r="RRE30" s="126"/>
      <c r="RRF30" s="126"/>
      <c r="RRG30" s="126"/>
      <c r="RRH30" s="126"/>
      <c r="RRI30" s="126"/>
      <c r="RRJ30" s="126"/>
      <c r="RRK30" s="126"/>
      <c r="RRL30" s="126"/>
      <c r="RRM30" s="126"/>
      <c r="RRN30" s="126"/>
      <c r="RRO30" s="126"/>
      <c r="RRP30" s="126"/>
      <c r="RRQ30" s="126"/>
      <c r="RRR30" s="126"/>
      <c r="RRS30" s="126"/>
      <c r="RRT30" s="126"/>
      <c r="RRU30" s="126"/>
      <c r="RRV30" s="126"/>
      <c r="RRW30" s="126"/>
      <c r="RRX30" s="126"/>
      <c r="RRY30" s="126"/>
      <c r="RRZ30" s="126"/>
      <c r="RSA30" s="126"/>
      <c r="RSB30" s="126"/>
      <c r="RSC30" s="126"/>
      <c r="RSD30" s="126"/>
      <c r="RSE30" s="126"/>
      <c r="RSF30" s="126"/>
      <c r="RSG30" s="126"/>
      <c r="RSH30" s="126"/>
      <c r="RSI30" s="126"/>
      <c r="RSJ30" s="126"/>
      <c r="RSK30" s="126"/>
      <c r="RSL30" s="126"/>
      <c r="RSM30" s="126"/>
      <c r="RSN30" s="126"/>
      <c r="RSO30" s="126"/>
      <c r="RSP30" s="126"/>
      <c r="RSQ30" s="126"/>
      <c r="RSR30" s="126"/>
      <c r="RSS30" s="126"/>
      <c r="RST30" s="126"/>
      <c r="RSU30" s="126"/>
      <c r="RSV30" s="126"/>
      <c r="RSW30" s="126"/>
      <c r="RSX30" s="126"/>
      <c r="RSY30" s="126"/>
      <c r="RSZ30" s="126"/>
      <c r="RTA30" s="126"/>
      <c r="RTB30" s="126"/>
      <c r="RTC30" s="126"/>
      <c r="RTD30" s="126"/>
      <c r="RTE30" s="126"/>
      <c r="RTF30" s="126"/>
      <c r="RTG30" s="126"/>
      <c r="RTH30" s="126"/>
      <c r="RTI30" s="126"/>
      <c r="RTJ30" s="126"/>
      <c r="RTK30" s="126"/>
      <c r="RTL30" s="126"/>
      <c r="RTM30" s="126"/>
      <c r="RTN30" s="126"/>
      <c r="RTO30" s="126"/>
      <c r="RTP30" s="126"/>
      <c r="RTQ30" s="126"/>
      <c r="RTR30" s="126"/>
      <c r="RTS30" s="126"/>
      <c r="RTT30" s="126"/>
      <c r="RTU30" s="126"/>
      <c r="RTV30" s="126"/>
      <c r="RTW30" s="126"/>
      <c r="RTX30" s="126"/>
      <c r="RTY30" s="126"/>
      <c r="RTZ30" s="126"/>
      <c r="RUA30" s="126"/>
      <c r="RUB30" s="126"/>
      <c r="RUC30" s="126"/>
      <c r="RUD30" s="126"/>
      <c r="RUE30" s="126"/>
      <c r="RUF30" s="126"/>
      <c r="RUG30" s="126"/>
      <c r="RUH30" s="126"/>
      <c r="RUI30" s="126"/>
      <c r="RUJ30" s="126"/>
      <c r="RUK30" s="126"/>
      <c r="RUL30" s="126"/>
      <c r="RUM30" s="126"/>
      <c r="RUN30" s="126"/>
      <c r="RUO30" s="126"/>
      <c r="RUP30" s="126"/>
      <c r="RUQ30" s="126"/>
      <c r="RUR30" s="126"/>
      <c r="RUS30" s="126"/>
      <c r="RUT30" s="126"/>
      <c r="RUU30" s="126"/>
      <c r="RUV30" s="126"/>
      <c r="RUW30" s="126"/>
      <c r="RUX30" s="126"/>
      <c r="RUY30" s="126"/>
      <c r="RUZ30" s="126"/>
      <c r="RVA30" s="126"/>
      <c r="RVB30" s="126"/>
      <c r="RVC30" s="126"/>
      <c r="RVD30" s="126"/>
      <c r="RVE30" s="126"/>
      <c r="RVF30" s="126"/>
      <c r="RVG30" s="126"/>
      <c r="RVH30" s="126"/>
      <c r="RVI30" s="126"/>
      <c r="RVJ30" s="126"/>
      <c r="RVK30" s="126"/>
      <c r="RVL30" s="126"/>
      <c r="RVM30" s="126"/>
      <c r="RVN30" s="126"/>
      <c r="RVO30" s="126"/>
      <c r="RVP30" s="126"/>
      <c r="RVQ30" s="126"/>
      <c r="RVR30" s="126"/>
      <c r="RVS30" s="126"/>
      <c r="RVT30" s="126"/>
      <c r="RVU30" s="126"/>
      <c r="RVV30" s="126"/>
      <c r="RVW30" s="126"/>
      <c r="RVX30" s="126"/>
      <c r="RVY30" s="126"/>
      <c r="RVZ30" s="126"/>
      <c r="RWA30" s="126"/>
      <c r="RWB30" s="126"/>
      <c r="RWC30" s="126"/>
      <c r="RWD30" s="126"/>
      <c r="RWE30" s="126"/>
      <c r="RWF30" s="126"/>
      <c r="RWG30" s="126"/>
      <c r="RWH30" s="126"/>
      <c r="RWI30" s="126"/>
      <c r="RWJ30" s="126"/>
      <c r="RWK30" s="126"/>
      <c r="RWL30" s="126"/>
      <c r="RWM30" s="126"/>
      <c r="RWN30" s="126"/>
      <c r="RWO30" s="126"/>
      <c r="RWP30" s="126"/>
      <c r="RWQ30" s="126"/>
      <c r="RWR30" s="126"/>
      <c r="RWS30" s="126"/>
      <c r="RWT30" s="126"/>
      <c r="RWU30" s="126"/>
      <c r="RWV30" s="126"/>
      <c r="RWW30" s="126"/>
      <c r="RWX30" s="126"/>
      <c r="RWY30" s="126"/>
      <c r="RWZ30" s="126"/>
      <c r="RXA30" s="126"/>
      <c r="RXB30" s="126"/>
      <c r="RXC30" s="126"/>
      <c r="RXD30" s="126"/>
      <c r="RXE30" s="126"/>
      <c r="RXF30" s="126"/>
      <c r="RXG30" s="126"/>
      <c r="RXH30" s="126"/>
      <c r="RXI30" s="126"/>
      <c r="RXJ30" s="126"/>
      <c r="RXK30" s="126"/>
      <c r="RXL30" s="126"/>
      <c r="RXM30" s="126"/>
      <c r="RXN30" s="126"/>
      <c r="RXO30" s="126"/>
      <c r="RXP30" s="126"/>
      <c r="RXQ30" s="126"/>
      <c r="RXR30" s="126"/>
      <c r="RXS30" s="126"/>
      <c r="RXT30" s="126"/>
      <c r="RXU30" s="126"/>
      <c r="RXV30" s="126"/>
      <c r="RXW30" s="126"/>
      <c r="RXX30" s="126"/>
      <c r="RXY30" s="126"/>
      <c r="RXZ30" s="126"/>
      <c r="RYA30" s="126"/>
      <c r="RYB30" s="126"/>
      <c r="RYC30" s="126"/>
      <c r="RYD30" s="126"/>
      <c r="RYE30" s="126"/>
      <c r="RYF30" s="126"/>
      <c r="RYG30" s="126"/>
      <c r="RYH30" s="126"/>
      <c r="RYI30" s="126"/>
      <c r="RYJ30" s="126"/>
      <c r="RYK30" s="126"/>
      <c r="RYL30" s="126"/>
      <c r="RYM30" s="126"/>
      <c r="RYN30" s="126"/>
      <c r="RYO30" s="126"/>
      <c r="RYP30" s="126"/>
      <c r="RYQ30" s="126"/>
      <c r="RYR30" s="126"/>
      <c r="RYS30" s="126"/>
      <c r="RYT30" s="126"/>
      <c r="RYU30" s="126"/>
      <c r="RYV30" s="126"/>
      <c r="RYW30" s="126"/>
      <c r="RYX30" s="126"/>
      <c r="RYY30" s="126"/>
      <c r="RYZ30" s="126"/>
      <c r="RZA30" s="126"/>
      <c r="RZB30" s="126"/>
      <c r="RZC30" s="126"/>
      <c r="RZD30" s="126"/>
      <c r="RZE30" s="126"/>
      <c r="RZF30" s="126"/>
      <c r="RZG30" s="126"/>
      <c r="RZH30" s="126"/>
      <c r="RZI30" s="126"/>
      <c r="RZJ30" s="126"/>
      <c r="RZK30" s="126"/>
      <c r="RZL30" s="126"/>
      <c r="RZM30" s="126"/>
      <c r="RZN30" s="126"/>
      <c r="RZO30" s="126"/>
      <c r="RZP30" s="126"/>
      <c r="RZQ30" s="126"/>
      <c r="RZR30" s="126"/>
      <c r="RZS30" s="126"/>
      <c r="RZT30" s="126"/>
      <c r="RZU30" s="126"/>
      <c r="RZV30" s="126"/>
      <c r="RZW30" s="126"/>
      <c r="RZX30" s="126"/>
      <c r="RZY30" s="126"/>
      <c r="RZZ30" s="126"/>
      <c r="SAA30" s="126"/>
      <c r="SAB30" s="126"/>
      <c r="SAC30" s="126"/>
      <c r="SAD30" s="126"/>
      <c r="SAE30" s="126"/>
      <c r="SAF30" s="126"/>
      <c r="SAG30" s="126"/>
      <c r="SAH30" s="126"/>
      <c r="SAI30" s="126"/>
      <c r="SAJ30" s="126"/>
      <c r="SAK30" s="126"/>
      <c r="SAL30" s="126"/>
      <c r="SAM30" s="126"/>
      <c r="SAN30" s="126"/>
      <c r="SAO30" s="126"/>
      <c r="SAP30" s="126"/>
      <c r="SAQ30" s="126"/>
      <c r="SAR30" s="126"/>
      <c r="SAS30" s="126"/>
      <c r="SAT30" s="126"/>
      <c r="SAU30" s="126"/>
      <c r="SAV30" s="126"/>
      <c r="SAW30" s="126"/>
      <c r="SAX30" s="126"/>
      <c r="SAY30" s="126"/>
      <c r="SAZ30" s="126"/>
      <c r="SBA30" s="126"/>
      <c r="SBB30" s="126"/>
      <c r="SBC30" s="126"/>
      <c r="SBD30" s="126"/>
      <c r="SBE30" s="126"/>
      <c r="SBF30" s="126"/>
      <c r="SBG30" s="126"/>
      <c r="SBH30" s="126"/>
      <c r="SBI30" s="126"/>
      <c r="SBJ30" s="126"/>
      <c r="SBK30" s="126"/>
      <c r="SBL30" s="126"/>
      <c r="SBM30" s="126"/>
      <c r="SBN30" s="126"/>
      <c r="SBO30" s="126"/>
      <c r="SBP30" s="126"/>
      <c r="SBQ30" s="126"/>
      <c r="SBR30" s="126"/>
      <c r="SBS30" s="126"/>
      <c r="SBT30" s="126"/>
      <c r="SBU30" s="126"/>
      <c r="SBV30" s="126"/>
      <c r="SBW30" s="126"/>
      <c r="SBX30" s="126"/>
      <c r="SBY30" s="126"/>
      <c r="SBZ30" s="126"/>
      <c r="SCA30" s="126"/>
      <c r="SCB30" s="126"/>
      <c r="SCC30" s="126"/>
      <c r="SCD30" s="126"/>
      <c r="SCE30" s="126"/>
      <c r="SCF30" s="126"/>
      <c r="SCG30" s="126"/>
      <c r="SCH30" s="126"/>
      <c r="SCI30" s="126"/>
      <c r="SCJ30" s="126"/>
      <c r="SCK30" s="126"/>
      <c r="SCL30" s="126"/>
      <c r="SCM30" s="126"/>
      <c r="SCN30" s="126"/>
      <c r="SCO30" s="126"/>
      <c r="SCP30" s="126"/>
      <c r="SCQ30" s="126"/>
      <c r="SCR30" s="126"/>
      <c r="SCS30" s="126"/>
      <c r="SCT30" s="126"/>
      <c r="SCU30" s="126"/>
      <c r="SCV30" s="126"/>
      <c r="SCW30" s="126"/>
      <c r="SCX30" s="126"/>
      <c r="SCY30" s="126"/>
      <c r="SCZ30" s="126"/>
      <c r="SDA30" s="126"/>
      <c r="SDB30" s="126"/>
      <c r="SDC30" s="126"/>
      <c r="SDD30" s="126"/>
      <c r="SDE30" s="126"/>
      <c r="SDF30" s="126"/>
      <c r="SDG30" s="126"/>
      <c r="SDH30" s="126"/>
      <c r="SDI30" s="126"/>
      <c r="SDJ30" s="126"/>
      <c r="SDK30" s="126"/>
      <c r="SDL30" s="126"/>
      <c r="SDM30" s="126"/>
      <c r="SDN30" s="126"/>
      <c r="SDO30" s="126"/>
      <c r="SDP30" s="126"/>
      <c r="SDQ30" s="126"/>
      <c r="SDR30" s="126"/>
      <c r="SDS30" s="126"/>
      <c r="SDT30" s="126"/>
      <c r="SDU30" s="126"/>
      <c r="SDV30" s="126"/>
      <c r="SDW30" s="126"/>
      <c r="SDX30" s="126"/>
      <c r="SDY30" s="126"/>
      <c r="SDZ30" s="126"/>
      <c r="SEA30" s="126"/>
      <c r="SEB30" s="126"/>
      <c r="SEC30" s="126"/>
      <c r="SED30" s="126"/>
      <c r="SEE30" s="126"/>
      <c r="SEF30" s="126"/>
      <c r="SEG30" s="126"/>
      <c r="SEH30" s="126"/>
      <c r="SEI30" s="126"/>
      <c r="SEJ30" s="126"/>
      <c r="SEK30" s="126"/>
      <c r="SEL30" s="126"/>
      <c r="SEM30" s="126"/>
      <c r="SEN30" s="126"/>
      <c r="SEO30" s="126"/>
      <c r="SEP30" s="126"/>
      <c r="SEQ30" s="126"/>
      <c r="SER30" s="126"/>
      <c r="SES30" s="126"/>
      <c r="SET30" s="126"/>
      <c r="SEU30" s="126"/>
      <c r="SEV30" s="126"/>
      <c r="SEW30" s="126"/>
      <c r="SEX30" s="126"/>
      <c r="SEY30" s="126"/>
      <c r="SEZ30" s="126"/>
      <c r="SFA30" s="126"/>
      <c r="SFB30" s="126"/>
      <c r="SFC30" s="126"/>
      <c r="SFD30" s="126"/>
      <c r="SFE30" s="126"/>
      <c r="SFF30" s="126"/>
      <c r="SFG30" s="126"/>
      <c r="SFH30" s="126"/>
      <c r="SFI30" s="126"/>
      <c r="SFJ30" s="126"/>
      <c r="SFK30" s="126"/>
      <c r="SFL30" s="126"/>
      <c r="SFM30" s="126"/>
      <c r="SFN30" s="126"/>
      <c r="SFO30" s="126"/>
      <c r="SFP30" s="126"/>
      <c r="SFQ30" s="126"/>
      <c r="SFR30" s="126"/>
      <c r="SFS30" s="126"/>
      <c r="SFT30" s="126"/>
      <c r="SFU30" s="126"/>
      <c r="SFV30" s="126"/>
      <c r="SFW30" s="126"/>
      <c r="SFX30" s="126"/>
      <c r="SFY30" s="126"/>
      <c r="SFZ30" s="126"/>
      <c r="SGA30" s="126"/>
      <c r="SGB30" s="126"/>
      <c r="SGC30" s="126"/>
      <c r="SGD30" s="126"/>
      <c r="SGE30" s="126"/>
      <c r="SGF30" s="126"/>
      <c r="SGG30" s="126"/>
      <c r="SGH30" s="126"/>
      <c r="SGI30" s="126"/>
      <c r="SGJ30" s="126"/>
      <c r="SGK30" s="126"/>
      <c r="SGL30" s="126"/>
      <c r="SGM30" s="126"/>
      <c r="SGN30" s="126"/>
      <c r="SGO30" s="126"/>
      <c r="SGP30" s="126"/>
      <c r="SGQ30" s="126"/>
      <c r="SGR30" s="126"/>
      <c r="SGS30" s="126"/>
      <c r="SGT30" s="126"/>
      <c r="SGU30" s="126"/>
      <c r="SGV30" s="126"/>
      <c r="SGW30" s="126"/>
      <c r="SGX30" s="126"/>
      <c r="SGY30" s="126"/>
      <c r="SGZ30" s="126"/>
      <c r="SHA30" s="126"/>
      <c r="SHB30" s="126"/>
      <c r="SHC30" s="126"/>
      <c r="SHD30" s="126"/>
      <c r="SHE30" s="126"/>
      <c r="SHF30" s="126"/>
      <c r="SHG30" s="126"/>
      <c r="SHH30" s="126"/>
      <c r="SHI30" s="126"/>
      <c r="SHJ30" s="126"/>
      <c r="SHK30" s="126"/>
      <c r="SHL30" s="126"/>
      <c r="SHM30" s="126"/>
      <c r="SHN30" s="126"/>
      <c r="SHO30" s="126"/>
      <c r="SHP30" s="126"/>
      <c r="SHQ30" s="126"/>
      <c r="SHR30" s="126"/>
      <c r="SHS30" s="126"/>
      <c r="SHT30" s="126"/>
      <c r="SHU30" s="126"/>
      <c r="SHV30" s="126"/>
      <c r="SHW30" s="126"/>
      <c r="SHX30" s="126"/>
      <c r="SHY30" s="126"/>
      <c r="SHZ30" s="126"/>
      <c r="SIA30" s="126"/>
      <c r="SIB30" s="126"/>
      <c r="SIC30" s="126"/>
      <c r="SID30" s="126"/>
      <c r="SIE30" s="126"/>
      <c r="SIF30" s="126"/>
      <c r="SIG30" s="126"/>
      <c r="SIH30" s="126"/>
      <c r="SII30" s="126"/>
      <c r="SIJ30" s="126"/>
      <c r="SIK30" s="126"/>
      <c r="SIL30" s="126"/>
      <c r="SIM30" s="126"/>
      <c r="SIN30" s="126"/>
      <c r="SIO30" s="126"/>
      <c r="SIP30" s="126"/>
      <c r="SIQ30" s="126"/>
      <c r="SIR30" s="126"/>
      <c r="SIS30" s="126"/>
      <c r="SIT30" s="126"/>
      <c r="SIU30" s="126"/>
      <c r="SIV30" s="126"/>
      <c r="SIW30" s="126"/>
      <c r="SIX30" s="126"/>
      <c r="SIY30" s="126"/>
      <c r="SIZ30" s="126"/>
      <c r="SJA30" s="126"/>
      <c r="SJB30" s="126"/>
      <c r="SJC30" s="126"/>
      <c r="SJD30" s="126"/>
      <c r="SJE30" s="126"/>
      <c r="SJF30" s="126"/>
      <c r="SJG30" s="126"/>
      <c r="SJH30" s="126"/>
      <c r="SJI30" s="126"/>
      <c r="SJJ30" s="126"/>
      <c r="SJK30" s="126"/>
      <c r="SJL30" s="126"/>
      <c r="SJM30" s="126"/>
      <c r="SJN30" s="126"/>
      <c r="SJO30" s="126"/>
      <c r="SJP30" s="126"/>
      <c r="SJQ30" s="126"/>
      <c r="SJR30" s="126"/>
      <c r="SJS30" s="126"/>
      <c r="SJT30" s="126"/>
      <c r="SJU30" s="126"/>
      <c r="SJV30" s="126"/>
      <c r="SJW30" s="126"/>
      <c r="SJX30" s="126"/>
      <c r="SJY30" s="126"/>
      <c r="SJZ30" s="126"/>
      <c r="SKA30" s="126"/>
      <c r="SKB30" s="126"/>
      <c r="SKC30" s="126"/>
      <c r="SKD30" s="126"/>
      <c r="SKE30" s="126"/>
      <c r="SKF30" s="126"/>
      <c r="SKG30" s="126"/>
      <c r="SKH30" s="126"/>
      <c r="SKI30" s="126"/>
      <c r="SKJ30" s="126"/>
      <c r="SKK30" s="126"/>
      <c r="SKL30" s="126"/>
      <c r="SKM30" s="126"/>
      <c r="SKN30" s="126"/>
      <c r="SKO30" s="126"/>
      <c r="SKP30" s="126"/>
      <c r="SKQ30" s="126"/>
      <c r="SKR30" s="126"/>
      <c r="SKS30" s="126"/>
      <c r="SKT30" s="126"/>
      <c r="SKU30" s="126"/>
      <c r="SKV30" s="126"/>
      <c r="SKW30" s="126"/>
      <c r="SKX30" s="126"/>
      <c r="SKY30" s="126"/>
      <c r="SKZ30" s="126"/>
      <c r="SLA30" s="126"/>
      <c r="SLB30" s="126"/>
      <c r="SLC30" s="126"/>
      <c r="SLD30" s="126"/>
      <c r="SLE30" s="126"/>
      <c r="SLF30" s="126"/>
      <c r="SLG30" s="126"/>
      <c r="SLH30" s="126"/>
      <c r="SLI30" s="126"/>
      <c r="SLJ30" s="126"/>
      <c r="SLK30" s="126"/>
      <c r="SLL30" s="126"/>
      <c r="SLM30" s="126"/>
      <c r="SLN30" s="126"/>
      <c r="SLO30" s="126"/>
      <c r="SLP30" s="126"/>
      <c r="SLQ30" s="126"/>
      <c r="SLR30" s="126"/>
      <c r="SLS30" s="126"/>
      <c r="SLT30" s="126"/>
      <c r="SLU30" s="126"/>
      <c r="SLV30" s="126"/>
      <c r="SLW30" s="126"/>
      <c r="SLX30" s="126"/>
      <c r="SLY30" s="126"/>
      <c r="SLZ30" s="126"/>
      <c r="SMA30" s="126"/>
      <c r="SMB30" s="126"/>
      <c r="SMC30" s="126"/>
      <c r="SMD30" s="126"/>
      <c r="SME30" s="126"/>
      <c r="SMF30" s="126"/>
      <c r="SMG30" s="126"/>
      <c r="SMH30" s="126"/>
      <c r="SMI30" s="126"/>
      <c r="SMJ30" s="126"/>
      <c r="SMK30" s="126"/>
      <c r="SML30" s="126"/>
      <c r="SMM30" s="126"/>
      <c r="SMN30" s="126"/>
      <c r="SMO30" s="126"/>
      <c r="SMP30" s="126"/>
      <c r="SMQ30" s="126"/>
      <c r="SMR30" s="126"/>
      <c r="SMS30" s="126"/>
      <c r="SMT30" s="126"/>
      <c r="SMU30" s="126"/>
      <c r="SMV30" s="126"/>
      <c r="SMW30" s="126"/>
      <c r="SMX30" s="126"/>
      <c r="SMY30" s="126"/>
      <c r="SMZ30" s="126"/>
      <c r="SNA30" s="126"/>
      <c r="SNB30" s="126"/>
      <c r="SNC30" s="126"/>
      <c r="SND30" s="126"/>
      <c r="SNE30" s="126"/>
      <c r="SNF30" s="126"/>
      <c r="SNG30" s="126"/>
      <c r="SNH30" s="126"/>
      <c r="SNI30" s="126"/>
      <c r="SNJ30" s="126"/>
      <c r="SNK30" s="126"/>
      <c r="SNL30" s="126"/>
      <c r="SNM30" s="126"/>
      <c r="SNN30" s="126"/>
      <c r="SNO30" s="126"/>
      <c r="SNP30" s="126"/>
      <c r="SNQ30" s="126"/>
      <c r="SNR30" s="126"/>
      <c r="SNS30" s="126"/>
      <c r="SNT30" s="126"/>
      <c r="SNU30" s="126"/>
      <c r="SNV30" s="126"/>
      <c r="SNW30" s="126"/>
      <c r="SNX30" s="126"/>
      <c r="SNY30" s="126"/>
      <c r="SNZ30" s="126"/>
      <c r="SOA30" s="126"/>
      <c r="SOB30" s="126"/>
      <c r="SOC30" s="126"/>
      <c r="SOD30" s="126"/>
      <c r="SOE30" s="126"/>
      <c r="SOF30" s="126"/>
      <c r="SOG30" s="126"/>
      <c r="SOH30" s="126"/>
      <c r="SOI30" s="126"/>
      <c r="SOJ30" s="126"/>
      <c r="SOK30" s="126"/>
      <c r="SOL30" s="126"/>
      <c r="SOM30" s="126"/>
      <c r="SON30" s="126"/>
      <c r="SOO30" s="126"/>
      <c r="SOP30" s="126"/>
      <c r="SOQ30" s="126"/>
      <c r="SOR30" s="126"/>
      <c r="SOS30" s="126"/>
      <c r="SOT30" s="126"/>
      <c r="SOU30" s="126"/>
      <c r="SOV30" s="126"/>
      <c r="SOW30" s="126"/>
      <c r="SOX30" s="126"/>
      <c r="SOY30" s="126"/>
      <c r="SOZ30" s="126"/>
      <c r="SPA30" s="126"/>
      <c r="SPB30" s="126"/>
      <c r="SPC30" s="126"/>
      <c r="SPD30" s="126"/>
      <c r="SPE30" s="126"/>
      <c r="SPF30" s="126"/>
      <c r="SPG30" s="126"/>
      <c r="SPH30" s="126"/>
      <c r="SPI30" s="126"/>
      <c r="SPJ30" s="126"/>
      <c r="SPK30" s="126"/>
      <c r="SPL30" s="126"/>
      <c r="SPM30" s="126"/>
      <c r="SPN30" s="126"/>
      <c r="SPO30" s="126"/>
      <c r="SPP30" s="126"/>
      <c r="SPQ30" s="126"/>
      <c r="SPR30" s="126"/>
      <c r="SPS30" s="126"/>
      <c r="SPT30" s="126"/>
      <c r="SPU30" s="126"/>
      <c r="SPV30" s="126"/>
      <c r="SPW30" s="126"/>
      <c r="SPX30" s="126"/>
      <c r="SPY30" s="126"/>
      <c r="SPZ30" s="126"/>
      <c r="SQA30" s="126"/>
      <c r="SQB30" s="126"/>
      <c r="SQC30" s="126"/>
      <c r="SQD30" s="126"/>
      <c r="SQE30" s="126"/>
      <c r="SQF30" s="126"/>
      <c r="SQG30" s="126"/>
      <c r="SQH30" s="126"/>
      <c r="SQI30" s="126"/>
      <c r="SQJ30" s="126"/>
      <c r="SQK30" s="126"/>
      <c r="SQL30" s="126"/>
      <c r="SQM30" s="126"/>
      <c r="SQN30" s="126"/>
      <c r="SQO30" s="126"/>
      <c r="SQP30" s="126"/>
      <c r="SQQ30" s="126"/>
      <c r="SQR30" s="126"/>
      <c r="SQS30" s="126"/>
      <c r="SQT30" s="126"/>
      <c r="SQU30" s="126"/>
      <c r="SQV30" s="126"/>
      <c r="SQW30" s="126"/>
      <c r="SQX30" s="126"/>
      <c r="SQY30" s="126"/>
      <c r="SQZ30" s="126"/>
      <c r="SRA30" s="126"/>
      <c r="SRB30" s="126"/>
      <c r="SRC30" s="126"/>
      <c r="SRD30" s="126"/>
      <c r="SRE30" s="126"/>
      <c r="SRF30" s="126"/>
      <c r="SRG30" s="126"/>
      <c r="SRH30" s="126"/>
      <c r="SRI30" s="126"/>
      <c r="SRJ30" s="126"/>
      <c r="SRK30" s="126"/>
      <c r="SRL30" s="126"/>
      <c r="SRM30" s="126"/>
      <c r="SRN30" s="126"/>
      <c r="SRO30" s="126"/>
      <c r="SRP30" s="126"/>
      <c r="SRQ30" s="126"/>
      <c r="SRR30" s="126"/>
      <c r="SRS30" s="126"/>
      <c r="SRT30" s="126"/>
      <c r="SRU30" s="126"/>
      <c r="SRV30" s="126"/>
      <c r="SRW30" s="126"/>
      <c r="SRX30" s="126"/>
      <c r="SRY30" s="126"/>
      <c r="SRZ30" s="126"/>
      <c r="SSA30" s="126"/>
      <c r="SSB30" s="126"/>
      <c r="SSC30" s="126"/>
      <c r="SSD30" s="126"/>
      <c r="SSE30" s="126"/>
      <c r="SSF30" s="126"/>
      <c r="SSG30" s="126"/>
      <c r="SSH30" s="126"/>
      <c r="SSI30" s="126"/>
      <c r="SSJ30" s="126"/>
      <c r="SSK30" s="126"/>
      <c r="SSL30" s="126"/>
      <c r="SSM30" s="126"/>
      <c r="SSN30" s="126"/>
      <c r="SSO30" s="126"/>
      <c r="SSP30" s="126"/>
      <c r="SSQ30" s="126"/>
      <c r="SSR30" s="126"/>
      <c r="SSS30" s="126"/>
      <c r="SST30" s="126"/>
      <c r="SSU30" s="126"/>
      <c r="SSV30" s="126"/>
      <c r="SSW30" s="126"/>
      <c r="SSX30" s="126"/>
      <c r="SSY30" s="126"/>
      <c r="SSZ30" s="126"/>
      <c r="STA30" s="126"/>
      <c r="STB30" s="126"/>
      <c r="STC30" s="126"/>
      <c r="STD30" s="126"/>
      <c r="STE30" s="126"/>
      <c r="STF30" s="126"/>
      <c r="STG30" s="126"/>
      <c r="STH30" s="126"/>
      <c r="STI30" s="126"/>
      <c r="STJ30" s="126"/>
      <c r="STK30" s="126"/>
      <c r="STL30" s="126"/>
      <c r="STM30" s="126"/>
      <c r="STN30" s="126"/>
      <c r="STO30" s="126"/>
      <c r="STP30" s="126"/>
      <c r="STQ30" s="126"/>
      <c r="STR30" s="126"/>
      <c r="STS30" s="126"/>
      <c r="STT30" s="126"/>
      <c r="STU30" s="126"/>
      <c r="STV30" s="126"/>
      <c r="STW30" s="126"/>
      <c r="STX30" s="126"/>
      <c r="STY30" s="126"/>
      <c r="STZ30" s="126"/>
      <c r="SUA30" s="126"/>
      <c r="SUB30" s="126"/>
      <c r="SUC30" s="126"/>
      <c r="SUD30" s="126"/>
      <c r="SUE30" s="126"/>
      <c r="SUF30" s="126"/>
      <c r="SUG30" s="126"/>
      <c r="SUH30" s="126"/>
      <c r="SUI30" s="126"/>
      <c r="SUJ30" s="126"/>
      <c r="SUK30" s="126"/>
      <c r="SUL30" s="126"/>
      <c r="SUM30" s="126"/>
      <c r="SUN30" s="126"/>
      <c r="SUO30" s="126"/>
      <c r="SUP30" s="126"/>
      <c r="SUQ30" s="126"/>
      <c r="SUR30" s="126"/>
      <c r="SUS30" s="126"/>
      <c r="SUT30" s="126"/>
      <c r="SUU30" s="126"/>
      <c r="SUV30" s="126"/>
      <c r="SUW30" s="126"/>
      <c r="SUX30" s="126"/>
      <c r="SUY30" s="126"/>
      <c r="SUZ30" s="126"/>
      <c r="SVA30" s="126"/>
      <c r="SVB30" s="126"/>
      <c r="SVC30" s="126"/>
      <c r="SVD30" s="126"/>
      <c r="SVE30" s="126"/>
      <c r="SVF30" s="126"/>
      <c r="SVG30" s="126"/>
      <c r="SVH30" s="126"/>
      <c r="SVI30" s="126"/>
      <c r="SVJ30" s="126"/>
      <c r="SVK30" s="126"/>
      <c r="SVL30" s="126"/>
      <c r="SVM30" s="126"/>
      <c r="SVN30" s="126"/>
      <c r="SVO30" s="126"/>
      <c r="SVP30" s="126"/>
      <c r="SVQ30" s="126"/>
      <c r="SVR30" s="126"/>
      <c r="SVS30" s="126"/>
      <c r="SVT30" s="126"/>
      <c r="SVU30" s="126"/>
      <c r="SVV30" s="126"/>
      <c r="SVW30" s="126"/>
      <c r="SVX30" s="126"/>
      <c r="SVY30" s="126"/>
      <c r="SVZ30" s="126"/>
      <c r="SWA30" s="126"/>
      <c r="SWB30" s="126"/>
      <c r="SWC30" s="126"/>
      <c r="SWD30" s="126"/>
      <c r="SWE30" s="126"/>
      <c r="SWF30" s="126"/>
      <c r="SWG30" s="126"/>
      <c r="SWH30" s="126"/>
      <c r="SWI30" s="126"/>
      <c r="SWJ30" s="126"/>
      <c r="SWK30" s="126"/>
      <c r="SWL30" s="126"/>
      <c r="SWM30" s="126"/>
      <c r="SWN30" s="126"/>
      <c r="SWO30" s="126"/>
      <c r="SWP30" s="126"/>
      <c r="SWQ30" s="126"/>
      <c r="SWR30" s="126"/>
      <c r="SWS30" s="126"/>
      <c r="SWT30" s="126"/>
      <c r="SWU30" s="126"/>
      <c r="SWV30" s="126"/>
      <c r="SWW30" s="126"/>
      <c r="SWX30" s="126"/>
      <c r="SWY30" s="126"/>
      <c r="SWZ30" s="126"/>
      <c r="SXA30" s="126"/>
      <c r="SXB30" s="126"/>
      <c r="SXC30" s="126"/>
      <c r="SXD30" s="126"/>
      <c r="SXE30" s="126"/>
      <c r="SXF30" s="126"/>
      <c r="SXG30" s="126"/>
      <c r="SXH30" s="126"/>
      <c r="SXI30" s="126"/>
      <c r="SXJ30" s="126"/>
      <c r="SXK30" s="126"/>
      <c r="SXL30" s="126"/>
      <c r="SXM30" s="126"/>
      <c r="SXN30" s="126"/>
      <c r="SXO30" s="126"/>
      <c r="SXP30" s="126"/>
      <c r="SXQ30" s="126"/>
      <c r="SXR30" s="126"/>
      <c r="SXS30" s="126"/>
      <c r="SXT30" s="126"/>
      <c r="SXU30" s="126"/>
      <c r="SXV30" s="126"/>
      <c r="SXW30" s="126"/>
      <c r="SXX30" s="126"/>
      <c r="SXY30" s="126"/>
      <c r="SXZ30" s="126"/>
      <c r="SYA30" s="126"/>
      <c r="SYB30" s="126"/>
      <c r="SYC30" s="126"/>
      <c r="SYD30" s="126"/>
      <c r="SYE30" s="126"/>
      <c r="SYF30" s="126"/>
      <c r="SYG30" s="126"/>
      <c r="SYH30" s="126"/>
      <c r="SYI30" s="126"/>
      <c r="SYJ30" s="126"/>
      <c r="SYK30" s="126"/>
      <c r="SYL30" s="126"/>
      <c r="SYM30" s="126"/>
      <c r="SYN30" s="126"/>
      <c r="SYO30" s="126"/>
      <c r="SYP30" s="126"/>
      <c r="SYQ30" s="126"/>
      <c r="SYR30" s="126"/>
      <c r="SYS30" s="126"/>
      <c r="SYT30" s="126"/>
      <c r="SYU30" s="126"/>
      <c r="SYV30" s="126"/>
      <c r="SYW30" s="126"/>
      <c r="SYX30" s="126"/>
      <c r="SYY30" s="126"/>
      <c r="SYZ30" s="126"/>
      <c r="SZA30" s="126"/>
      <c r="SZB30" s="126"/>
      <c r="SZC30" s="126"/>
      <c r="SZD30" s="126"/>
      <c r="SZE30" s="126"/>
      <c r="SZF30" s="126"/>
      <c r="SZG30" s="126"/>
      <c r="SZH30" s="126"/>
      <c r="SZI30" s="126"/>
      <c r="SZJ30" s="126"/>
      <c r="SZK30" s="126"/>
      <c r="SZL30" s="126"/>
      <c r="SZM30" s="126"/>
      <c r="SZN30" s="126"/>
      <c r="SZO30" s="126"/>
      <c r="SZP30" s="126"/>
      <c r="SZQ30" s="126"/>
      <c r="SZR30" s="126"/>
      <c r="SZS30" s="126"/>
      <c r="SZT30" s="126"/>
      <c r="SZU30" s="126"/>
      <c r="SZV30" s="126"/>
      <c r="SZW30" s="126"/>
      <c r="SZX30" s="126"/>
      <c r="SZY30" s="126"/>
      <c r="SZZ30" s="126"/>
      <c r="TAA30" s="126"/>
      <c r="TAB30" s="126"/>
      <c r="TAC30" s="126"/>
      <c r="TAD30" s="126"/>
      <c r="TAE30" s="126"/>
      <c r="TAF30" s="126"/>
      <c r="TAG30" s="126"/>
      <c r="TAH30" s="126"/>
      <c r="TAI30" s="126"/>
      <c r="TAJ30" s="126"/>
      <c r="TAK30" s="126"/>
      <c r="TAL30" s="126"/>
      <c r="TAM30" s="126"/>
      <c r="TAN30" s="126"/>
      <c r="TAO30" s="126"/>
      <c r="TAP30" s="126"/>
      <c r="TAQ30" s="126"/>
      <c r="TAR30" s="126"/>
      <c r="TAS30" s="126"/>
      <c r="TAT30" s="126"/>
      <c r="TAU30" s="126"/>
      <c r="TAV30" s="126"/>
      <c r="TAW30" s="126"/>
      <c r="TAX30" s="126"/>
      <c r="TAY30" s="126"/>
      <c r="TAZ30" s="126"/>
      <c r="TBA30" s="126"/>
      <c r="TBB30" s="126"/>
      <c r="TBC30" s="126"/>
      <c r="TBD30" s="126"/>
      <c r="TBE30" s="126"/>
      <c r="TBF30" s="126"/>
      <c r="TBG30" s="126"/>
      <c r="TBH30" s="126"/>
      <c r="TBI30" s="126"/>
      <c r="TBJ30" s="126"/>
      <c r="TBK30" s="126"/>
      <c r="TBL30" s="126"/>
      <c r="TBM30" s="126"/>
      <c r="TBN30" s="126"/>
      <c r="TBO30" s="126"/>
      <c r="TBP30" s="126"/>
      <c r="TBQ30" s="126"/>
      <c r="TBR30" s="126"/>
      <c r="TBS30" s="126"/>
      <c r="TBT30" s="126"/>
      <c r="TBU30" s="126"/>
      <c r="TBV30" s="126"/>
      <c r="TBW30" s="126"/>
      <c r="TBX30" s="126"/>
      <c r="TBY30" s="126"/>
      <c r="TBZ30" s="126"/>
      <c r="TCA30" s="126"/>
      <c r="TCB30" s="126"/>
      <c r="TCC30" s="126"/>
      <c r="TCD30" s="126"/>
      <c r="TCE30" s="126"/>
      <c r="TCF30" s="126"/>
      <c r="TCG30" s="126"/>
      <c r="TCH30" s="126"/>
      <c r="TCI30" s="126"/>
      <c r="TCJ30" s="126"/>
      <c r="TCK30" s="126"/>
      <c r="TCL30" s="126"/>
      <c r="TCM30" s="126"/>
      <c r="TCN30" s="126"/>
      <c r="TCO30" s="126"/>
      <c r="TCP30" s="126"/>
      <c r="TCQ30" s="126"/>
      <c r="TCR30" s="126"/>
      <c r="TCS30" s="126"/>
      <c r="TCT30" s="126"/>
      <c r="TCU30" s="126"/>
      <c r="TCV30" s="126"/>
      <c r="TCW30" s="126"/>
      <c r="TCX30" s="126"/>
      <c r="TCY30" s="126"/>
      <c r="TCZ30" s="126"/>
      <c r="TDA30" s="126"/>
      <c r="TDB30" s="126"/>
      <c r="TDC30" s="126"/>
      <c r="TDD30" s="126"/>
      <c r="TDE30" s="126"/>
      <c r="TDF30" s="126"/>
      <c r="TDG30" s="126"/>
      <c r="TDH30" s="126"/>
      <c r="TDI30" s="126"/>
      <c r="TDJ30" s="126"/>
      <c r="TDK30" s="126"/>
      <c r="TDL30" s="126"/>
      <c r="TDM30" s="126"/>
      <c r="TDN30" s="126"/>
      <c r="TDO30" s="126"/>
      <c r="TDP30" s="126"/>
      <c r="TDQ30" s="126"/>
      <c r="TDR30" s="126"/>
      <c r="TDS30" s="126"/>
      <c r="TDT30" s="126"/>
      <c r="TDU30" s="126"/>
      <c r="TDV30" s="126"/>
      <c r="TDW30" s="126"/>
      <c r="TDX30" s="126"/>
      <c r="TDY30" s="126"/>
      <c r="TDZ30" s="126"/>
      <c r="TEA30" s="126"/>
      <c r="TEB30" s="126"/>
      <c r="TEC30" s="126"/>
      <c r="TED30" s="126"/>
      <c r="TEE30" s="126"/>
      <c r="TEF30" s="126"/>
      <c r="TEG30" s="126"/>
      <c r="TEH30" s="126"/>
      <c r="TEI30" s="126"/>
      <c r="TEJ30" s="126"/>
      <c r="TEK30" s="126"/>
      <c r="TEL30" s="126"/>
      <c r="TEM30" s="126"/>
      <c r="TEN30" s="126"/>
      <c r="TEO30" s="126"/>
      <c r="TEP30" s="126"/>
      <c r="TEQ30" s="126"/>
      <c r="TER30" s="126"/>
      <c r="TES30" s="126"/>
      <c r="TET30" s="126"/>
      <c r="TEU30" s="126"/>
      <c r="TEV30" s="126"/>
      <c r="TEW30" s="126"/>
      <c r="TEX30" s="126"/>
      <c r="TEY30" s="126"/>
      <c r="TEZ30" s="126"/>
      <c r="TFA30" s="126"/>
      <c r="TFB30" s="126"/>
      <c r="TFC30" s="126"/>
      <c r="TFD30" s="126"/>
      <c r="TFE30" s="126"/>
      <c r="TFF30" s="126"/>
      <c r="TFG30" s="126"/>
      <c r="TFH30" s="126"/>
      <c r="TFI30" s="126"/>
      <c r="TFJ30" s="126"/>
      <c r="TFK30" s="126"/>
      <c r="TFL30" s="126"/>
      <c r="TFM30" s="126"/>
      <c r="TFN30" s="126"/>
      <c r="TFO30" s="126"/>
      <c r="TFP30" s="126"/>
      <c r="TFQ30" s="126"/>
      <c r="TFR30" s="126"/>
      <c r="TFS30" s="126"/>
      <c r="TFT30" s="126"/>
      <c r="TFU30" s="126"/>
      <c r="TFV30" s="126"/>
      <c r="TFW30" s="126"/>
      <c r="TFX30" s="126"/>
      <c r="TFY30" s="126"/>
      <c r="TFZ30" s="126"/>
      <c r="TGA30" s="126"/>
      <c r="TGB30" s="126"/>
      <c r="TGC30" s="126"/>
      <c r="TGD30" s="126"/>
      <c r="TGE30" s="126"/>
      <c r="TGF30" s="126"/>
      <c r="TGG30" s="126"/>
      <c r="TGH30" s="126"/>
      <c r="TGI30" s="126"/>
      <c r="TGJ30" s="126"/>
      <c r="TGK30" s="126"/>
      <c r="TGL30" s="126"/>
      <c r="TGM30" s="126"/>
      <c r="TGN30" s="126"/>
      <c r="TGO30" s="126"/>
      <c r="TGP30" s="126"/>
      <c r="TGQ30" s="126"/>
      <c r="TGR30" s="126"/>
      <c r="TGS30" s="126"/>
      <c r="TGT30" s="126"/>
      <c r="TGU30" s="126"/>
      <c r="TGV30" s="126"/>
      <c r="TGW30" s="126"/>
      <c r="TGX30" s="126"/>
      <c r="TGY30" s="126"/>
      <c r="TGZ30" s="126"/>
      <c r="THA30" s="126"/>
      <c r="THB30" s="126"/>
      <c r="THC30" s="126"/>
      <c r="THD30" s="126"/>
      <c r="THE30" s="126"/>
      <c r="THF30" s="126"/>
      <c r="THG30" s="126"/>
      <c r="THH30" s="126"/>
      <c r="THI30" s="126"/>
      <c r="THJ30" s="126"/>
      <c r="THK30" s="126"/>
      <c r="THL30" s="126"/>
      <c r="THM30" s="126"/>
      <c r="THN30" s="126"/>
      <c r="THO30" s="126"/>
      <c r="THP30" s="126"/>
      <c r="THQ30" s="126"/>
      <c r="THR30" s="126"/>
      <c r="THS30" s="126"/>
      <c r="THT30" s="126"/>
      <c r="THU30" s="126"/>
      <c r="THV30" s="126"/>
      <c r="THW30" s="126"/>
      <c r="THX30" s="126"/>
      <c r="THY30" s="126"/>
      <c r="THZ30" s="126"/>
      <c r="TIA30" s="126"/>
      <c r="TIB30" s="126"/>
      <c r="TIC30" s="126"/>
      <c r="TID30" s="126"/>
      <c r="TIE30" s="126"/>
      <c r="TIF30" s="126"/>
      <c r="TIG30" s="126"/>
      <c r="TIH30" s="126"/>
      <c r="TII30" s="126"/>
      <c r="TIJ30" s="126"/>
      <c r="TIK30" s="126"/>
      <c r="TIL30" s="126"/>
      <c r="TIM30" s="126"/>
      <c r="TIN30" s="126"/>
      <c r="TIO30" s="126"/>
      <c r="TIP30" s="126"/>
      <c r="TIQ30" s="126"/>
      <c r="TIR30" s="126"/>
      <c r="TIS30" s="126"/>
      <c r="TIT30" s="126"/>
      <c r="TIU30" s="126"/>
      <c r="TIV30" s="126"/>
      <c r="TIW30" s="126"/>
      <c r="TIX30" s="126"/>
      <c r="TIY30" s="126"/>
      <c r="TIZ30" s="126"/>
      <c r="TJA30" s="126"/>
      <c r="TJB30" s="126"/>
      <c r="TJC30" s="126"/>
      <c r="TJD30" s="126"/>
      <c r="TJE30" s="126"/>
      <c r="TJF30" s="126"/>
      <c r="TJG30" s="126"/>
      <c r="TJH30" s="126"/>
      <c r="TJI30" s="126"/>
      <c r="TJJ30" s="126"/>
      <c r="TJK30" s="126"/>
      <c r="TJL30" s="126"/>
      <c r="TJM30" s="126"/>
      <c r="TJN30" s="126"/>
      <c r="TJO30" s="126"/>
      <c r="TJP30" s="126"/>
      <c r="TJQ30" s="126"/>
      <c r="TJR30" s="126"/>
      <c r="TJS30" s="126"/>
      <c r="TJT30" s="126"/>
      <c r="TJU30" s="126"/>
      <c r="TJV30" s="126"/>
      <c r="TJW30" s="126"/>
      <c r="TJX30" s="126"/>
      <c r="TJY30" s="126"/>
      <c r="TJZ30" s="126"/>
      <c r="TKA30" s="126"/>
      <c r="TKB30" s="126"/>
      <c r="TKC30" s="126"/>
      <c r="TKD30" s="126"/>
      <c r="TKE30" s="126"/>
      <c r="TKF30" s="126"/>
      <c r="TKG30" s="126"/>
      <c r="TKH30" s="126"/>
      <c r="TKI30" s="126"/>
      <c r="TKJ30" s="126"/>
      <c r="TKK30" s="126"/>
      <c r="TKL30" s="126"/>
      <c r="TKM30" s="126"/>
      <c r="TKN30" s="126"/>
      <c r="TKO30" s="126"/>
      <c r="TKP30" s="126"/>
      <c r="TKQ30" s="126"/>
      <c r="TKR30" s="126"/>
      <c r="TKS30" s="126"/>
      <c r="TKT30" s="126"/>
      <c r="TKU30" s="126"/>
      <c r="TKV30" s="126"/>
      <c r="TKW30" s="126"/>
      <c r="TKX30" s="126"/>
      <c r="TKY30" s="126"/>
      <c r="TKZ30" s="126"/>
      <c r="TLA30" s="126"/>
      <c r="TLB30" s="126"/>
      <c r="TLC30" s="126"/>
      <c r="TLD30" s="126"/>
      <c r="TLE30" s="126"/>
      <c r="TLF30" s="126"/>
      <c r="TLG30" s="126"/>
      <c r="TLH30" s="126"/>
      <c r="TLI30" s="126"/>
      <c r="TLJ30" s="126"/>
      <c r="TLK30" s="126"/>
      <c r="TLL30" s="126"/>
      <c r="TLM30" s="126"/>
      <c r="TLN30" s="126"/>
      <c r="TLO30" s="126"/>
      <c r="TLP30" s="126"/>
      <c r="TLQ30" s="126"/>
      <c r="TLR30" s="126"/>
      <c r="TLS30" s="126"/>
      <c r="TLT30" s="126"/>
      <c r="TLU30" s="126"/>
      <c r="TLV30" s="126"/>
      <c r="TLW30" s="126"/>
      <c r="TLX30" s="126"/>
      <c r="TLY30" s="126"/>
      <c r="TLZ30" s="126"/>
      <c r="TMA30" s="126"/>
      <c r="TMB30" s="126"/>
      <c r="TMC30" s="126"/>
      <c r="TMD30" s="126"/>
      <c r="TME30" s="126"/>
      <c r="TMF30" s="126"/>
      <c r="TMG30" s="126"/>
      <c r="TMH30" s="126"/>
      <c r="TMI30" s="126"/>
      <c r="TMJ30" s="126"/>
      <c r="TMK30" s="126"/>
      <c r="TML30" s="126"/>
      <c r="TMM30" s="126"/>
      <c r="TMN30" s="126"/>
      <c r="TMO30" s="126"/>
      <c r="TMP30" s="126"/>
      <c r="TMQ30" s="126"/>
      <c r="TMR30" s="126"/>
      <c r="TMS30" s="126"/>
      <c r="TMT30" s="126"/>
      <c r="TMU30" s="126"/>
      <c r="TMV30" s="126"/>
      <c r="TMW30" s="126"/>
      <c r="TMX30" s="126"/>
      <c r="TMY30" s="126"/>
      <c r="TMZ30" s="126"/>
      <c r="TNA30" s="126"/>
      <c r="TNB30" s="126"/>
      <c r="TNC30" s="126"/>
      <c r="TND30" s="126"/>
      <c r="TNE30" s="126"/>
      <c r="TNF30" s="126"/>
      <c r="TNG30" s="126"/>
      <c r="TNH30" s="126"/>
      <c r="TNI30" s="126"/>
      <c r="TNJ30" s="126"/>
      <c r="TNK30" s="126"/>
      <c r="TNL30" s="126"/>
      <c r="TNM30" s="126"/>
      <c r="TNN30" s="126"/>
      <c r="TNO30" s="126"/>
      <c r="TNP30" s="126"/>
      <c r="TNQ30" s="126"/>
      <c r="TNR30" s="126"/>
      <c r="TNS30" s="126"/>
      <c r="TNT30" s="126"/>
      <c r="TNU30" s="126"/>
      <c r="TNV30" s="126"/>
      <c r="TNW30" s="126"/>
      <c r="TNX30" s="126"/>
      <c r="TNY30" s="126"/>
      <c r="TNZ30" s="126"/>
      <c r="TOA30" s="126"/>
      <c r="TOB30" s="126"/>
      <c r="TOC30" s="126"/>
      <c r="TOD30" s="126"/>
      <c r="TOE30" s="126"/>
      <c r="TOF30" s="126"/>
      <c r="TOG30" s="126"/>
      <c r="TOH30" s="126"/>
      <c r="TOI30" s="126"/>
      <c r="TOJ30" s="126"/>
      <c r="TOK30" s="126"/>
      <c r="TOL30" s="126"/>
      <c r="TOM30" s="126"/>
      <c r="TON30" s="126"/>
      <c r="TOO30" s="126"/>
      <c r="TOP30" s="126"/>
      <c r="TOQ30" s="126"/>
      <c r="TOR30" s="126"/>
      <c r="TOS30" s="126"/>
      <c r="TOT30" s="126"/>
      <c r="TOU30" s="126"/>
      <c r="TOV30" s="126"/>
      <c r="TOW30" s="126"/>
      <c r="TOX30" s="126"/>
      <c r="TOY30" s="126"/>
      <c r="TOZ30" s="126"/>
      <c r="TPA30" s="126"/>
      <c r="TPB30" s="126"/>
      <c r="TPC30" s="126"/>
      <c r="TPD30" s="126"/>
      <c r="TPE30" s="126"/>
      <c r="TPF30" s="126"/>
      <c r="TPG30" s="126"/>
      <c r="TPH30" s="126"/>
      <c r="TPI30" s="126"/>
      <c r="TPJ30" s="126"/>
      <c r="TPK30" s="126"/>
      <c r="TPL30" s="126"/>
      <c r="TPM30" s="126"/>
      <c r="TPN30" s="126"/>
      <c r="TPO30" s="126"/>
      <c r="TPP30" s="126"/>
      <c r="TPQ30" s="126"/>
      <c r="TPR30" s="126"/>
      <c r="TPS30" s="126"/>
      <c r="TPT30" s="126"/>
      <c r="TPU30" s="126"/>
      <c r="TPV30" s="126"/>
      <c r="TPW30" s="126"/>
      <c r="TPX30" s="126"/>
      <c r="TPY30" s="126"/>
      <c r="TPZ30" s="126"/>
      <c r="TQA30" s="126"/>
      <c r="TQB30" s="126"/>
      <c r="TQC30" s="126"/>
      <c r="TQD30" s="126"/>
      <c r="TQE30" s="126"/>
      <c r="TQF30" s="126"/>
      <c r="TQG30" s="126"/>
      <c r="TQH30" s="126"/>
      <c r="TQI30" s="126"/>
      <c r="TQJ30" s="126"/>
      <c r="TQK30" s="126"/>
      <c r="TQL30" s="126"/>
      <c r="TQM30" s="126"/>
      <c r="TQN30" s="126"/>
      <c r="TQO30" s="126"/>
      <c r="TQP30" s="126"/>
      <c r="TQQ30" s="126"/>
      <c r="TQR30" s="126"/>
      <c r="TQS30" s="126"/>
      <c r="TQT30" s="126"/>
      <c r="TQU30" s="126"/>
      <c r="TQV30" s="126"/>
      <c r="TQW30" s="126"/>
      <c r="TQX30" s="126"/>
      <c r="TQY30" s="126"/>
      <c r="TQZ30" s="126"/>
      <c r="TRA30" s="126"/>
      <c r="TRB30" s="126"/>
      <c r="TRC30" s="126"/>
      <c r="TRD30" s="126"/>
      <c r="TRE30" s="126"/>
      <c r="TRF30" s="126"/>
      <c r="TRG30" s="126"/>
      <c r="TRH30" s="126"/>
      <c r="TRI30" s="126"/>
      <c r="TRJ30" s="126"/>
      <c r="TRK30" s="126"/>
      <c r="TRL30" s="126"/>
      <c r="TRM30" s="126"/>
      <c r="TRN30" s="126"/>
      <c r="TRO30" s="126"/>
      <c r="TRP30" s="126"/>
      <c r="TRQ30" s="126"/>
      <c r="TRR30" s="126"/>
      <c r="TRS30" s="126"/>
      <c r="TRT30" s="126"/>
      <c r="TRU30" s="126"/>
      <c r="TRV30" s="126"/>
      <c r="TRW30" s="126"/>
      <c r="TRX30" s="126"/>
      <c r="TRY30" s="126"/>
      <c r="TRZ30" s="126"/>
      <c r="TSA30" s="126"/>
      <c r="TSB30" s="126"/>
      <c r="TSC30" s="126"/>
      <c r="TSD30" s="126"/>
      <c r="TSE30" s="126"/>
      <c r="TSF30" s="126"/>
      <c r="TSG30" s="126"/>
      <c r="TSH30" s="126"/>
      <c r="TSI30" s="126"/>
      <c r="TSJ30" s="126"/>
      <c r="TSK30" s="126"/>
      <c r="TSL30" s="126"/>
      <c r="TSM30" s="126"/>
      <c r="TSN30" s="126"/>
      <c r="TSO30" s="126"/>
      <c r="TSP30" s="126"/>
      <c r="TSQ30" s="126"/>
      <c r="TSR30" s="126"/>
      <c r="TSS30" s="126"/>
      <c r="TST30" s="126"/>
      <c r="TSU30" s="126"/>
      <c r="TSV30" s="126"/>
      <c r="TSW30" s="126"/>
      <c r="TSX30" s="126"/>
      <c r="TSY30" s="126"/>
      <c r="TSZ30" s="126"/>
      <c r="TTA30" s="126"/>
      <c r="TTB30" s="126"/>
      <c r="TTC30" s="126"/>
      <c r="TTD30" s="126"/>
      <c r="TTE30" s="126"/>
      <c r="TTF30" s="126"/>
      <c r="TTG30" s="126"/>
      <c r="TTH30" s="126"/>
      <c r="TTI30" s="126"/>
      <c r="TTJ30" s="126"/>
      <c r="TTK30" s="126"/>
      <c r="TTL30" s="126"/>
      <c r="TTM30" s="126"/>
      <c r="TTN30" s="126"/>
      <c r="TTO30" s="126"/>
      <c r="TTP30" s="126"/>
      <c r="TTQ30" s="126"/>
      <c r="TTR30" s="126"/>
      <c r="TTS30" s="126"/>
      <c r="TTT30" s="126"/>
      <c r="TTU30" s="126"/>
      <c r="TTV30" s="126"/>
      <c r="TTW30" s="126"/>
      <c r="TTX30" s="126"/>
      <c r="TTY30" s="126"/>
      <c r="TTZ30" s="126"/>
      <c r="TUA30" s="126"/>
      <c r="TUB30" s="126"/>
      <c r="TUC30" s="126"/>
      <c r="TUD30" s="126"/>
      <c r="TUE30" s="126"/>
      <c r="TUF30" s="126"/>
      <c r="TUG30" s="126"/>
      <c r="TUH30" s="126"/>
      <c r="TUI30" s="126"/>
      <c r="TUJ30" s="126"/>
      <c r="TUK30" s="126"/>
      <c r="TUL30" s="126"/>
      <c r="TUM30" s="126"/>
      <c r="TUN30" s="126"/>
      <c r="TUO30" s="126"/>
      <c r="TUP30" s="126"/>
      <c r="TUQ30" s="126"/>
      <c r="TUR30" s="126"/>
      <c r="TUS30" s="126"/>
      <c r="TUT30" s="126"/>
      <c r="TUU30" s="126"/>
      <c r="TUV30" s="126"/>
      <c r="TUW30" s="126"/>
      <c r="TUX30" s="126"/>
      <c r="TUY30" s="126"/>
      <c r="TUZ30" s="126"/>
      <c r="TVA30" s="126"/>
      <c r="TVB30" s="126"/>
      <c r="TVC30" s="126"/>
      <c r="TVD30" s="126"/>
      <c r="TVE30" s="126"/>
      <c r="TVF30" s="126"/>
      <c r="TVG30" s="126"/>
      <c r="TVH30" s="126"/>
      <c r="TVI30" s="126"/>
      <c r="TVJ30" s="126"/>
      <c r="TVK30" s="126"/>
      <c r="TVL30" s="126"/>
      <c r="TVM30" s="126"/>
      <c r="TVN30" s="126"/>
      <c r="TVO30" s="126"/>
      <c r="TVP30" s="126"/>
      <c r="TVQ30" s="126"/>
      <c r="TVR30" s="126"/>
      <c r="TVS30" s="126"/>
      <c r="TVT30" s="126"/>
      <c r="TVU30" s="126"/>
      <c r="TVV30" s="126"/>
      <c r="TVW30" s="126"/>
      <c r="TVX30" s="126"/>
      <c r="TVY30" s="126"/>
      <c r="TVZ30" s="126"/>
      <c r="TWA30" s="126"/>
      <c r="TWB30" s="126"/>
      <c r="TWC30" s="126"/>
      <c r="TWD30" s="126"/>
      <c r="TWE30" s="126"/>
      <c r="TWF30" s="126"/>
      <c r="TWG30" s="126"/>
      <c r="TWH30" s="126"/>
      <c r="TWI30" s="126"/>
      <c r="TWJ30" s="126"/>
      <c r="TWK30" s="126"/>
      <c r="TWL30" s="126"/>
      <c r="TWM30" s="126"/>
      <c r="TWN30" s="126"/>
      <c r="TWO30" s="126"/>
      <c r="TWP30" s="126"/>
      <c r="TWQ30" s="126"/>
      <c r="TWR30" s="126"/>
      <c r="TWS30" s="126"/>
      <c r="TWT30" s="126"/>
      <c r="TWU30" s="126"/>
      <c r="TWV30" s="126"/>
      <c r="TWW30" s="126"/>
      <c r="TWX30" s="126"/>
      <c r="TWY30" s="126"/>
      <c r="TWZ30" s="126"/>
      <c r="TXA30" s="126"/>
      <c r="TXB30" s="126"/>
      <c r="TXC30" s="126"/>
      <c r="TXD30" s="126"/>
      <c r="TXE30" s="126"/>
      <c r="TXF30" s="126"/>
      <c r="TXG30" s="126"/>
      <c r="TXH30" s="126"/>
      <c r="TXI30" s="126"/>
      <c r="TXJ30" s="126"/>
      <c r="TXK30" s="126"/>
      <c r="TXL30" s="126"/>
      <c r="TXM30" s="126"/>
      <c r="TXN30" s="126"/>
      <c r="TXO30" s="126"/>
      <c r="TXP30" s="126"/>
      <c r="TXQ30" s="126"/>
      <c r="TXR30" s="126"/>
      <c r="TXS30" s="126"/>
      <c r="TXT30" s="126"/>
      <c r="TXU30" s="126"/>
      <c r="TXV30" s="126"/>
      <c r="TXW30" s="126"/>
      <c r="TXX30" s="126"/>
      <c r="TXY30" s="126"/>
      <c r="TXZ30" s="126"/>
      <c r="TYA30" s="126"/>
      <c r="TYB30" s="126"/>
      <c r="TYC30" s="126"/>
      <c r="TYD30" s="126"/>
      <c r="TYE30" s="126"/>
      <c r="TYF30" s="126"/>
      <c r="TYG30" s="126"/>
      <c r="TYH30" s="126"/>
      <c r="TYI30" s="126"/>
      <c r="TYJ30" s="126"/>
      <c r="TYK30" s="126"/>
      <c r="TYL30" s="126"/>
      <c r="TYM30" s="126"/>
      <c r="TYN30" s="126"/>
      <c r="TYO30" s="126"/>
      <c r="TYP30" s="126"/>
      <c r="TYQ30" s="126"/>
      <c r="TYR30" s="126"/>
      <c r="TYS30" s="126"/>
      <c r="TYT30" s="126"/>
      <c r="TYU30" s="126"/>
      <c r="TYV30" s="126"/>
      <c r="TYW30" s="126"/>
      <c r="TYX30" s="126"/>
      <c r="TYY30" s="126"/>
      <c r="TYZ30" s="126"/>
      <c r="TZA30" s="126"/>
      <c r="TZB30" s="126"/>
      <c r="TZC30" s="126"/>
      <c r="TZD30" s="126"/>
      <c r="TZE30" s="126"/>
      <c r="TZF30" s="126"/>
      <c r="TZG30" s="126"/>
      <c r="TZH30" s="126"/>
      <c r="TZI30" s="126"/>
      <c r="TZJ30" s="126"/>
      <c r="TZK30" s="126"/>
      <c r="TZL30" s="126"/>
      <c r="TZM30" s="126"/>
      <c r="TZN30" s="126"/>
      <c r="TZO30" s="126"/>
      <c r="TZP30" s="126"/>
      <c r="TZQ30" s="126"/>
      <c r="TZR30" s="126"/>
      <c r="TZS30" s="126"/>
      <c r="TZT30" s="126"/>
      <c r="TZU30" s="126"/>
      <c r="TZV30" s="126"/>
      <c r="TZW30" s="126"/>
      <c r="TZX30" s="126"/>
      <c r="TZY30" s="126"/>
      <c r="TZZ30" s="126"/>
      <c r="UAA30" s="126"/>
      <c r="UAB30" s="126"/>
      <c r="UAC30" s="126"/>
      <c r="UAD30" s="126"/>
      <c r="UAE30" s="126"/>
      <c r="UAF30" s="126"/>
      <c r="UAG30" s="126"/>
      <c r="UAH30" s="126"/>
      <c r="UAI30" s="126"/>
      <c r="UAJ30" s="126"/>
      <c r="UAK30" s="126"/>
      <c r="UAL30" s="126"/>
      <c r="UAM30" s="126"/>
      <c r="UAN30" s="126"/>
      <c r="UAO30" s="126"/>
      <c r="UAP30" s="126"/>
      <c r="UAQ30" s="126"/>
      <c r="UAR30" s="126"/>
      <c r="UAS30" s="126"/>
      <c r="UAT30" s="126"/>
      <c r="UAU30" s="126"/>
      <c r="UAV30" s="126"/>
      <c r="UAW30" s="126"/>
      <c r="UAX30" s="126"/>
      <c r="UAY30" s="126"/>
      <c r="UAZ30" s="126"/>
      <c r="UBA30" s="126"/>
      <c r="UBB30" s="126"/>
      <c r="UBC30" s="126"/>
      <c r="UBD30" s="126"/>
      <c r="UBE30" s="126"/>
      <c r="UBF30" s="126"/>
      <c r="UBG30" s="126"/>
      <c r="UBH30" s="126"/>
      <c r="UBI30" s="126"/>
      <c r="UBJ30" s="126"/>
      <c r="UBK30" s="126"/>
      <c r="UBL30" s="126"/>
      <c r="UBM30" s="126"/>
      <c r="UBN30" s="126"/>
      <c r="UBO30" s="126"/>
      <c r="UBP30" s="126"/>
      <c r="UBQ30" s="126"/>
      <c r="UBR30" s="126"/>
      <c r="UBS30" s="126"/>
      <c r="UBT30" s="126"/>
      <c r="UBU30" s="126"/>
      <c r="UBV30" s="126"/>
      <c r="UBW30" s="126"/>
      <c r="UBX30" s="126"/>
      <c r="UBY30" s="126"/>
      <c r="UBZ30" s="126"/>
      <c r="UCA30" s="126"/>
      <c r="UCB30" s="126"/>
      <c r="UCC30" s="126"/>
      <c r="UCD30" s="126"/>
      <c r="UCE30" s="126"/>
      <c r="UCF30" s="126"/>
      <c r="UCG30" s="126"/>
      <c r="UCH30" s="126"/>
      <c r="UCI30" s="126"/>
      <c r="UCJ30" s="126"/>
      <c r="UCK30" s="126"/>
      <c r="UCL30" s="126"/>
      <c r="UCM30" s="126"/>
      <c r="UCN30" s="126"/>
      <c r="UCO30" s="126"/>
      <c r="UCP30" s="126"/>
      <c r="UCQ30" s="126"/>
      <c r="UCR30" s="126"/>
      <c r="UCS30" s="126"/>
      <c r="UCT30" s="126"/>
      <c r="UCU30" s="126"/>
      <c r="UCV30" s="126"/>
      <c r="UCW30" s="126"/>
      <c r="UCX30" s="126"/>
      <c r="UCY30" s="126"/>
      <c r="UCZ30" s="126"/>
      <c r="UDA30" s="126"/>
      <c r="UDB30" s="126"/>
      <c r="UDC30" s="126"/>
      <c r="UDD30" s="126"/>
      <c r="UDE30" s="126"/>
      <c r="UDF30" s="126"/>
      <c r="UDG30" s="126"/>
      <c r="UDH30" s="126"/>
      <c r="UDI30" s="126"/>
      <c r="UDJ30" s="126"/>
      <c r="UDK30" s="126"/>
      <c r="UDL30" s="126"/>
      <c r="UDM30" s="126"/>
      <c r="UDN30" s="126"/>
      <c r="UDO30" s="126"/>
      <c r="UDP30" s="126"/>
      <c r="UDQ30" s="126"/>
      <c r="UDR30" s="126"/>
      <c r="UDS30" s="126"/>
      <c r="UDT30" s="126"/>
      <c r="UDU30" s="126"/>
      <c r="UDV30" s="126"/>
      <c r="UDW30" s="126"/>
      <c r="UDX30" s="126"/>
      <c r="UDY30" s="126"/>
      <c r="UDZ30" s="126"/>
      <c r="UEA30" s="126"/>
      <c r="UEB30" s="126"/>
      <c r="UEC30" s="126"/>
      <c r="UED30" s="126"/>
      <c r="UEE30" s="126"/>
      <c r="UEF30" s="126"/>
      <c r="UEG30" s="126"/>
      <c r="UEH30" s="126"/>
      <c r="UEI30" s="126"/>
      <c r="UEJ30" s="126"/>
      <c r="UEK30" s="126"/>
      <c r="UEL30" s="126"/>
      <c r="UEM30" s="126"/>
      <c r="UEN30" s="126"/>
      <c r="UEO30" s="126"/>
      <c r="UEP30" s="126"/>
      <c r="UEQ30" s="126"/>
      <c r="UER30" s="126"/>
      <c r="UES30" s="126"/>
      <c r="UET30" s="126"/>
      <c r="UEU30" s="126"/>
      <c r="UEV30" s="126"/>
      <c r="UEW30" s="126"/>
      <c r="UEX30" s="126"/>
      <c r="UEY30" s="126"/>
      <c r="UEZ30" s="126"/>
      <c r="UFA30" s="126"/>
      <c r="UFB30" s="126"/>
      <c r="UFC30" s="126"/>
      <c r="UFD30" s="126"/>
      <c r="UFE30" s="126"/>
      <c r="UFF30" s="126"/>
      <c r="UFG30" s="126"/>
      <c r="UFH30" s="126"/>
      <c r="UFI30" s="126"/>
      <c r="UFJ30" s="126"/>
      <c r="UFK30" s="126"/>
      <c r="UFL30" s="126"/>
      <c r="UFM30" s="126"/>
      <c r="UFN30" s="126"/>
      <c r="UFO30" s="126"/>
      <c r="UFP30" s="126"/>
      <c r="UFQ30" s="126"/>
      <c r="UFR30" s="126"/>
      <c r="UFS30" s="126"/>
      <c r="UFT30" s="126"/>
      <c r="UFU30" s="126"/>
      <c r="UFV30" s="126"/>
      <c r="UFW30" s="126"/>
      <c r="UFX30" s="126"/>
      <c r="UFY30" s="126"/>
      <c r="UFZ30" s="126"/>
      <c r="UGA30" s="126"/>
      <c r="UGB30" s="126"/>
      <c r="UGC30" s="126"/>
      <c r="UGD30" s="126"/>
      <c r="UGE30" s="126"/>
      <c r="UGF30" s="126"/>
      <c r="UGG30" s="126"/>
      <c r="UGH30" s="126"/>
      <c r="UGI30" s="126"/>
      <c r="UGJ30" s="126"/>
      <c r="UGK30" s="126"/>
      <c r="UGL30" s="126"/>
      <c r="UGM30" s="126"/>
      <c r="UGN30" s="126"/>
      <c r="UGO30" s="126"/>
      <c r="UGP30" s="126"/>
      <c r="UGQ30" s="126"/>
      <c r="UGR30" s="126"/>
      <c r="UGS30" s="126"/>
      <c r="UGT30" s="126"/>
      <c r="UGU30" s="126"/>
      <c r="UGV30" s="126"/>
      <c r="UGW30" s="126"/>
      <c r="UGX30" s="126"/>
      <c r="UGY30" s="126"/>
      <c r="UGZ30" s="126"/>
      <c r="UHA30" s="126"/>
      <c r="UHB30" s="126"/>
      <c r="UHC30" s="126"/>
      <c r="UHD30" s="126"/>
      <c r="UHE30" s="126"/>
      <c r="UHF30" s="126"/>
      <c r="UHG30" s="126"/>
      <c r="UHH30" s="126"/>
      <c r="UHI30" s="126"/>
      <c r="UHJ30" s="126"/>
      <c r="UHK30" s="126"/>
      <c r="UHL30" s="126"/>
      <c r="UHM30" s="126"/>
      <c r="UHN30" s="126"/>
      <c r="UHO30" s="126"/>
      <c r="UHP30" s="126"/>
      <c r="UHQ30" s="126"/>
      <c r="UHR30" s="126"/>
      <c r="UHS30" s="126"/>
      <c r="UHT30" s="126"/>
      <c r="UHU30" s="126"/>
      <c r="UHV30" s="126"/>
      <c r="UHW30" s="126"/>
      <c r="UHX30" s="126"/>
      <c r="UHY30" s="126"/>
      <c r="UHZ30" s="126"/>
      <c r="UIA30" s="126"/>
      <c r="UIB30" s="126"/>
      <c r="UIC30" s="126"/>
      <c r="UID30" s="126"/>
      <c r="UIE30" s="126"/>
      <c r="UIF30" s="126"/>
      <c r="UIG30" s="126"/>
      <c r="UIH30" s="126"/>
      <c r="UII30" s="126"/>
      <c r="UIJ30" s="126"/>
      <c r="UIK30" s="126"/>
      <c r="UIL30" s="126"/>
      <c r="UIM30" s="126"/>
      <c r="UIN30" s="126"/>
      <c r="UIO30" s="126"/>
      <c r="UIP30" s="126"/>
      <c r="UIQ30" s="126"/>
      <c r="UIR30" s="126"/>
      <c r="UIS30" s="126"/>
      <c r="UIT30" s="126"/>
      <c r="UIU30" s="126"/>
      <c r="UIV30" s="126"/>
      <c r="UIW30" s="126"/>
      <c r="UIX30" s="126"/>
      <c r="UIY30" s="126"/>
      <c r="UIZ30" s="126"/>
      <c r="UJA30" s="126"/>
      <c r="UJB30" s="126"/>
      <c r="UJC30" s="126"/>
      <c r="UJD30" s="126"/>
      <c r="UJE30" s="126"/>
      <c r="UJF30" s="126"/>
      <c r="UJG30" s="126"/>
      <c r="UJH30" s="126"/>
      <c r="UJI30" s="126"/>
      <c r="UJJ30" s="126"/>
      <c r="UJK30" s="126"/>
      <c r="UJL30" s="126"/>
      <c r="UJM30" s="126"/>
      <c r="UJN30" s="126"/>
      <c r="UJO30" s="126"/>
      <c r="UJP30" s="126"/>
      <c r="UJQ30" s="126"/>
      <c r="UJR30" s="126"/>
      <c r="UJS30" s="126"/>
      <c r="UJT30" s="126"/>
      <c r="UJU30" s="126"/>
      <c r="UJV30" s="126"/>
      <c r="UJW30" s="126"/>
      <c r="UJX30" s="126"/>
      <c r="UJY30" s="126"/>
      <c r="UJZ30" s="126"/>
      <c r="UKA30" s="126"/>
      <c r="UKB30" s="126"/>
      <c r="UKC30" s="126"/>
      <c r="UKD30" s="126"/>
      <c r="UKE30" s="126"/>
      <c r="UKF30" s="126"/>
      <c r="UKG30" s="126"/>
      <c r="UKH30" s="126"/>
      <c r="UKI30" s="126"/>
      <c r="UKJ30" s="126"/>
      <c r="UKK30" s="126"/>
      <c r="UKL30" s="126"/>
      <c r="UKM30" s="126"/>
      <c r="UKN30" s="126"/>
      <c r="UKO30" s="126"/>
      <c r="UKP30" s="126"/>
      <c r="UKQ30" s="126"/>
      <c r="UKR30" s="126"/>
      <c r="UKS30" s="126"/>
      <c r="UKT30" s="126"/>
      <c r="UKU30" s="126"/>
      <c r="UKV30" s="126"/>
      <c r="UKW30" s="126"/>
      <c r="UKX30" s="126"/>
      <c r="UKY30" s="126"/>
      <c r="UKZ30" s="126"/>
      <c r="ULA30" s="126"/>
      <c r="ULB30" s="126"/>
      <c r="ULC30" s="126"/>
      <c r="ULD30" s="126"/>
      <c r="ULE30" s="126"/>
      <c r="ULF30" s="126"/>
      <c r="ULG30" s="126"/>
      <c r="ULH30" s="126"/>
      <c r="ULI30" s="126"/>
      <c r="ULJ30" s="126"/>
      <c r="ULK30" s="126"/>
      <c r="ULL30" s="126"/>
      <c r="ULM30" s="126"/>
      <c r="ULN30" s="126"/>
      <c r="ULO30" s="126"/>
      <c r="ULP30" s="126"/>
      <c r="ULQ30" s="126"/>
      <c r="ULR30" s="126"/>
      <c r="ULS30" s="126"/>
      <c r="ULT30" s="126"/>
      <c r="ULU30" s="126"/>
      <c r="ULV30" s="126"/>
      <c r="ULW30" s="126"/>
      <c r="ULX30" s="126"/>
      <c r="ULY30" s="126"/>
      <c r="ULZ30" s="126"/>
      <c r="UMA30" s="126"/>
      <c r="UMB30" s="126"/>
      <c r="UMC30" s="126"/>
      <c r="UMD30" s="126"/>
      <c r="UME30" s="126"/>
      <c r="UMF30" s="126"/>
      <c r="UMG30" s="126"/>
      <c r="UMH30" s="126"/>
      <c r="UMI30" s="126"/>
      <c r="UMJ30" s="126"/>
      <c r="UMK30" s="126"/>
      <c r="UML30" s="126"/>
      <c r="UMM30" s="126"/>
      <c r="UMN30" s="126"/>
      <c r="UMO30" s="126"/>
      <c r="UMP30" s="126"/>
      <c r="UMQ30" s="126"/>
      <c r="UMR30" s="126"/>
      <c r="UMS30" s="126"/>
      <c r="UMT30" s="126"/>
      <c r="UMU30" s="126"/>
      <c r="UMV30" s="126"/>
      <c r="UMW30" s="126"/>
      <c r="UMX30" s="126"/>
      <c r="UMY30" s="126"/>
      <c r="UMZ30" s="126"/>
      <c r="UNA30" s="126"/>
      <c r="UNB30" s="126"/>
      <c r="UNC30" s="126"/>
      <c r="UND30" s="126"/>
      <c r="UNE30" s="126"/>
      <c r="UNF30" s="126"/>
      <c r="UNG30" s="126"/>
      <c r="UNH30" s="126"/>
      <c r="UNI30" s="126"/>
      <c r="UNJ30" s="126"/>
      <c r="UNK30" s="126"/>
      <c r="UNL30" s="126"/>
      <c r="UNM30" s="126"/>
      <c r="UNN30" s="126"/>
      <c r="UNO30" s="126"/>
      <c r="UNP30" s="126"/>
      <c r="UNQ30" s="126"/>
      <c r="UNR30" s="126"/>
      <c r="UNS30" s="126"/>
      <c r="UNT30" s="126"/>
      <c r="UNU30" s="126"/>
      <c r="UNV30" s="126"/>
      <c r="UNW30" s="126"/>
      <c r="UNX30" s="126"/>
      <c r="UNY30" s="126"/>
      <c r="UNZ30" s="126"/>
      <c r="UOA30" s="126"/>
      <c r="UOB30" s="126"/>
      <c r="UOC30" s="126"/>
      <c r="UOD30" s="126"/>
      <c r="UOE30" s="126"/>
      <c r="UOF30" s="126"/>
      <c r="UOG30" s="126"/>
      <c r="UOH30" s="126"/>
      <c r="UOI30" s="126"/>
      <c r="UOJ30" s="126"/>
      <c r="UOK30" s="126"/>
      <c r="UOL30" s="126"/>
      <c r="UOM30" s="126"/>
      <c r="UON30" s="126"/>
      <c r="UOO30" s="126"/>
      <c r="UOP30" s="126"/>
      <c r="UOQ30" s="126"/>
      <c r="UOR30" s="126"/>
      <c r="UOS30" s="126"/>
      <c r="UOT30" s="126"/>
      <c r="UOU30" s="126"/>
      <c r="UOV30" s="126"/>
      <c r="UOW30" s="126"/>
      <c r="UOX30" s="126"/>
      <c r="UOY30" s="126"/>
      <c r="UOZ30" s="126"/>
      <c r="UPA30" s="126"/>
      <c r="UPB30" s="126"/>
      <c r="UPC30" s="126"/>
      <c r="UPD30" s="126"/>
      <c r="UPE30" s="126"/>
      <c r="UPF30" s="126"/>
      <c r="UPG30" s="126"/>
      <c r="UPH30" s="126"/>
      <c r="UPI30" s="126"/>
      <c r="UPJ30" s="126"/>
      <c r="UPK30" s="126"/>
      <c r="UPL30" s="126"/>
      <c r="UPM30" s="126"/>
      <c r="UPN30" s="126"/>
      <c r="UPO30" s="126"/>
      <c r="UPP30" s="126"/>
      <c r="UPQ30" s="126"/>
      <c r="UPR30" s="126"/>
      <c r="UPS30" s="126"/>
      <c r="UPT30" s="126"/>
      <c r="UPU30" s="126"/>
      <c r="UPV30" s="126"/>
      <c r="UPW30" s="126"/>
      <c r="UPX30" s="126"/>
      <c r="UPY30" s="126"/>
      <c r="UPZ30" s="126"/>
      <c r="UQA30" s="126"/>
      <c r="UQB30" s="126"/>
      <c r="UQC30" s="126"/>
      <c r="UQD30" s="126"/>
      <c r="UQE30" s="126"/>
      <c r="UQF30" s="126"/>
      <c r="UQG30" s="126"/>
      <c r="UQH30" s="126"/>
      <c r="UQI30" s="126"/>
      <c r="UQJ30" s="126"/>
      <c r="UQK30" s="126"/>
      <c r="UQL30" s="126"/>
      <c r="UQM30" s="126"/>
      <c r="UQN30" s="126"/>
      <c r="UQO30" s="126"/>
      <c r="UQP30" s="126"/>
      <c r="UQQ30" s="126"/>
      <c r="UQR30" s="126"/>
      <c r="UQS30" s="126"/>
      <c r="UQT30" s="126"/>
      <c r="UQU30" s="126"/>
      <c r="UQV30" s="126"/>
      <c r="UQW30" s="126"/>
      <c r="UQX30" s="126"/>
      <c r="UQY30" s="126"/>
      <c r="UQZ30" s="126"/>
      <c r="URA30" s="126"/>
      <c r="URB30" s="126"/>
      <c r="URC30" s="126"/>
      <c r="URD30" s="126"/>
      <c r="URE30" s="126"/>
      <c r="URF30" s="126"/>
      <c r="URG30" s="126"/>
      <c r="URH30" s="126"/>
      <c r="URI30" s="126"/>
      <c r="URJ30" s="126"/>
      <c r="URK30" s="126"/>
      <c r="URL30" s="126"/>
      <c r="URM30" s="126"/>
      <c r="URN30" s="126"/>
      <c r="URO30" s="126"/>
      <c r="URP30" s="126"/>
      <c r="URQ30" s="126"/>
      <c r="URR30" s="126"/>
      <c r="URS30" s="126"/>
      <c r="URT30" s="126"/>
      <c r="URU30" s="126"/>
      <c r="URV30" s="126"/>
      <c r="URW30" s="126"/>
      <c r="URX30" s="126"/>
      <c r="URY30" s="126"/>
      <c r="URZ30" s="126"/>
      <c r="USA30" s="126"/>
      <c r="USB30" s="126"/>
      <c r="USC30" s="126"/>
      <c r="USD30" s="126"/>
      <c r="USE30" s="126"/>
      <c r="USF30" s="126"/>
      <c r="USG30" s="126"/>
      <c r="USH30" s="126"/>
      <c r="USI30" s="126"/>
      <c r="USJ30" s="126"/>
      <c r="USK30" s="126"/>
      <c r="USL30" s="126"/>
      <c r="USM30" s="126"/>
      <c r="USN30" s="126"/>
      <c r="USO30" s="126"/>
      <c r="USP30" s="126"/>
      <c r="USQ30" s="126"/>
      <c r="USR30" s="126"/>
      <c r="USS30" s="126"/>
      <c r="UST30" s="126"/>
      <c r="USU30" s="126"/>
      <c r="USV30" s="126"/>
      <c r="USW30" s="126"/>
      <c r="USX30" s="126"/>
      <c r="USY30" s="126"/>
      <c r="USZ30" s="126"/>
      <c r="UTA30" s="126"/>
      <c r="UTB30" s="126"/>
      <c r="UTC30" s="126"/>
      <c r="UTD30" s="126"/>
      <c r="UTE30" s="126"/>
      <c r="UTF30" s="126"/>
      <c r="UTG30" s="126"/>
      <c r="UTH30" s="126"/>
      <c r="UTI30" s="126"/>
      <c r="UTJ30" s="126"/>
      <c r="UTK30" s="126"/>
      <c r="UTL30" s="126"/>
      <c r="UTM30" s="126"/>
      <c r="UTN30" s="126"/>
      <c r="UTO30" s="126"/>
      <c r="UTP30" s="126"/>
      <c r="UTQ30" s="126"/>
      <c r="UTR30" s="126"/>
      <c r="UTS30" s="126"/>
      <c r="UTT30" s="126"/>
      <c r="UTU30" s="126"/>
      <c r="UTV30" s="126"/>
      <c r="UTW30" s="126"/>
      <c r="UTX30" s="126"/>
      <c r="UTY30" s="126"/>
      <c r="UTZ30" s="126"/>
      <c r="UUA30" s="126"/>
      <c r="UUB30" s="126"/>
      <c r="UUC30" s="126"/>
      <c r="UUD30" s="126"/>
      <c r="UUE30" s="126"/>
      <c r="UUF30" s="126"/>
      <c r="UUG30" s="126"/>
      <c r="UUH30" s="126"/>
      <c r="UUI30" s="126"/>
      <c r="UUJ30" s="126"/>
      <c r="UUK30" s="126"/>
      <c r="UUL30" s="126"/>
      <c r="UUM30" s="126"/>
      <c r="UUN30" s="126"/>
      <c r="UUO30" s="126"/>
      <c r="UUP30" s="126"/>
      <c r="UUQ30" s="126"/>
      <c r="UUR30" s="126"/>
      <c r="UUS30" s="126"/>
      <c r="UUT30" s="126"/>
      <c r="UUU30" s="126"/>
      <c r="UUV30" s="126"/>
      <c r="UUW30" s="126"/>
      <c r="UUX30" s="126"/>
      <c r="UUY30" s="126"/>
      <c r="UUZ30" s="126"/>
      <c r="UVA30" s="126"/>
      <c r="UVB30" s="126"/>
      <c r="UVC30" s="126"/>
      <c r="UVD30" s="126"/>
      <c r="UVE30" s="126"/>
      <c r="UVF30" s="126"/>
      <c r="UVG30" s="126"/>
      <c r="UVH30" s="126"/>
      <c r="UVI30" s="126"/>
      <c r="UVJ30" s="126"/>
      <c r="UVK30" s="126"/>
      <c r="UVL30" s="126"/>
      <c r="UVM30" s="126"/>
      <c r="UVN30" s="126"/>
      <c r="UVO30" s="126"/>
      <c r="UVP30" s="126"/>
      <c r="UVQ30" s="126"/>
      <c r="UVR30" s="126"/>
      <c r="UVS30" s="126"/>
      <c r="UVT30" s="126"/>
      <c r="UVU30" s="126"/>
      <c r="UVV30" s="126"/>
      <c r="UVW30" s="126"/>
      <c r="UVX30" s="126"/>
      <c r="UVY30" s="126"/>
      <c r="UVZ30" s="126"/>
      <c r="UWA30" s="126"/>
      <c r="UWB30" s="126"/>
      <c r="UWC30" s="126"/>
      <c r="UWD30" s="126"/>
      <c r="UWE30" s="126"/>
      <c r="UWF30" s="126"/>
      <c r="UWG30" s="126"/>
      <c r="UWH30" s="126"/>
      <c r="UWI30" s="126"/>
      <c r="UWJ30" s="126"/>
      <c r="UWK30" s="126"/>
      <c r="UWL30" s="126"/>
      <c r="UWM30" s="126"/>
      <c r="UWN30" s="126"/>
      <c r="UWO30" s="126"/>
      <c r="UWP30" s="126"/>
      <c r="UWQ30" s="126"/>
      <c r="UWR30" s="126"/>
      <c r="UWS30" s="126"/>
      <c r="UWT30" s="126"/>
      <c r="UWU30" s="126"/>
      <c r="UWV30" s="126"/>
      <c r="UWW30" s="126"/>
      <c r="UWX30" s="126"/>
      <c r="UWY30" s="126"/>
      <c r="UWZ30" s="126"/>
      <c r="UXA30" s="126"/>
      <c r="UXB30" s="126"/>
      <c r="UXC30" s="126"/>
      <c r="UXD30" s="126"/>
      <c r="UXE30" s="126"/>
      <c r="UXF30" s="126"/>
      <c r="UXG30" s="126"/>
      <c r="UXH30" s="126"/>
      <c r="UXI30" s="126"/>
      <c r="UXJ30" s="126"/>
      <c r="UXK30" s="126"/>
      <c r="UXL30" s="126"/>
      <c r="UXM30" s="126"/>
      <c r="UXN30" s="126"/>
      <c r="UXO30" s="126"/>
      <c r="UXP30" s="126"/>
      <c r="UXQ30" s="126"/>
      <c r="UXR30" s="126"/>
      <c r="UXS30" s="126"/>
      <c r="UXT30" s="126"/>
      <c r="UXU30" s="126"/>
      <c r="UXV30" s="126"/>
      <c r="UXW30" s="126"/>
      <c r="UXX30" s="126"/>
      <c r="UXY30" s="126"/>
      <c r="UXZ30" s="126"/>
      <c r="UYA30" s="126"/>
      <c r="UYB30" s="126"/>
      <c r="UYC30" s="126"/>
      <c r="UYD30" s="126"/>
      <c r="UYE30" s="126"/>
      <c r="UYF30" s="126"/>
      <c r="UYG30" s="126"/>
      <c r="UYH30" s="126"/>
      <c r="UYI30" s="126"/>
      <c r="UYJ30" s="126"/>
      <c r="UYK30" s="126"/>
      <c r="UYL30" s="126"/>
      <c r="UYM30" s="126"/>
      <c r="UYN30" s="126"/>
      <c r="UYO30" s="126"/>
      <c r="UYP30" s="126"/>
      <c r="UYQ30" s="126"/>
      <c r="UYR30" s="126"/>
      <c r="UYS30" s="126"/>
      <c r="UYT30" s="126"/>
      <c r="UYU30" s="126"/>
      <c r="UYV30" s="126"/>
      <c r="UYW30" s="126"/>
      <c r="UYX30" s="126"/>
      <c r="UYY30" s="126"/>
      <c r="UYZ30" s="126"/>
      <c r="UZA30" s="126"/>
      <c r="UZB30" s="126"/>
      <c r="UZC30" s="126"/>
      <c r="UZD30" s="126"/>
      <c r="UZE30" s="126"/>
      <c r="UZF30" s="126"/>
      <c r="UZG30" s="126"/>
      <c r="UZH30" s="126"/>
      <c r="UZI30" s="126"/>
      <c r="UZJ30" s="126"/>
      <c r="UZK30" s="126"/>
      <c r="UZL30" s="126"/>
      <c r="UZM30" s="126"/>
      <c r="UZN30" s="126"/>
      <c r="UZO30" s="126"/>
      <c r="UZP30" s="126"/>
      <c r="UZQ30" s="126"/>
      <c r="UZR30" s="126"/>
      <c r="UZS30" s="126"/>
      <c r="UZT30" s="126"/>
      <c r="UZU30" s="126"/>
      <c r="UZV30" s="126"/>
      <c r="UZW30" s="126"/>
      <c r="UZX30" s="126"/>
      <c r="UZY30" s="126"/>
      <c r="UZZ30" s="126"/>
      <c r="VAA30" s="126"/>
      <c r="VAB30" s="126"/>
      <c r="VAC30" s="126"/>
      <c r="VAD30" s="126"/>
      <c r="VAE30" s="126"/>
      <c r="VAF30" s="126"/>
      <c r="VAG30" s="126"/>
      <c r="VAH30" s="126"/>
      <c r="VAI30" s="126"/>
      <c r="VAJ30" s="126"/>
      <c r="VAK30" s="126"/>
      <c r="VAL30" s="126"/>
      <c r="VAM30" s="126"/>
      <c r="VAN30" s="126"/>
      <c r="VAO30" s="126"/>
      <c r="VAP30" s="126"/>
      <c r="VAQ30" s="126"/>
      <c r="VAR30" s="126"/>
      <c r="VAS30" s="126"/>
      <c r="VAT30" s="126"/>
      <c r="VAU30" s="126"/>
      <c r="VAV30" s="126"/>
      <c r="VAW30" s="126"/>
      <c r="VAX30" s="126"/>
      <c r="VAY30" s="126"/>
      <c r="VAZ30" s="126"/>
      <c r="VBA30" s="126"/>
      <c r="VBB30" s="126"/>
      <c r="VBC30" s="126"/>
      <c r="VBD30" s="126"/>
      <c r="VBE30" s="126"/>
      <c r="VBF30" s="126"/>
      <c r="VBG30" s="126"/>
      <c r="VBH30" s="126"/>
      <c r="VBI30" s="126"/>
      <c r="VBJ30" s="126"/>
      <c r="VBK30" s="126"/>
      <c r="VBL30" s="126"/>
      <c r="VBM30" s="126"/>
      <c r="VBN30" s="126"/>
      <c r="VBO30" s="126"/>
      <c r="VBP30" s="126"/>
      <c r="VBQ30" s="126"/>
      <c r="VBR30" s="126"/>
      <c r="VBS30" s="126"/>
      <c r="VBT30" s="126"/>
      <c r="VBU30" s="126"/>
      <c r="VBV30" s="126"/>
      <c r="VBW30" s="126"/>
      <c r="VBX30" s="126"/>
      <c r="VBY30" s="126"/>
      <c r="VBZ30" s="126"/>
      <c r="VCA30" s="126"/>
      <c r="VCB30" s="126"/>
      <c r="VCC30" s="126"/>
      <c r="VCD30" s="126"/>
      <c r="VCE30" s="126"/>
      <c r="VCF30" s="126"/>
      <c r="VCG30" s="126"/>
      <c r="VCH30" s="126"/>
      <c r="VCI30" s="126"/>
      <c r="VCJ30" s="126"/>
      <c r="VCK30" s="126"/>
      <c r="VCL30" s="126"/>
      <c r="VCM30" s="126"/>
      <c r="VCN30" s="126"/>
      <c r="VCO30" s="126"/>
      <c r="VCP30" s="126"/>
      <c r="VCQ30" s="126"/>
      <c r="VCR30" s="126"/>
      <c r="VCS30" s="126"/>
      <c r="VCT30" s="126"/>
      <c r="VCU30" s="126"/>
      <c r="VCV30" s="126"/>
      <c r="VCW30" s="126"/>
      <c r="VCX30" s="126"/>
      <c r="VCY30" s="126"/>
      <c r="VCZ30" s="126"/>
      <c r="VDA30" s="126"/>
      <c r="VDB30" s="126"/>
      <c r="VDC30" s="126"/>
      <c r="VDD30" s="126"/>
      <c r="VDE30" s="126"/>
      <c r="VDF30" s="126"/>
      <c r="VDG30" s="126"/>
      <c r="VDH30" s="126"/>
      <c r="VDI30" s="126"/>
      <c r="VDJ30" s="126"/>
      <c r="VDK30" s="126"/>
      <c r="VDL30" s="126"/>
      <c r="VDM30" s="126"/>
      <c r="VDN30" s="126"/>
      <c r="VDO30" s="126"/>
      <c r="VDP30" s="126"/>
      <c r="VDQ30" s="126"/>
      <c r="VDR30" s="126"/>
      <c r="VDS30" s="126"/>
      <c r="VDT30" s="126"/>
      <c r="VDU30" s="126"/>
      <c r="VDV30" s="126"/>
      <c r="VDW30" s="126"/>
      <c r="VDX30" s="126"/>
      <c r="VDY30" s="126"/>
      <c r="VDZ30" s="126"/>
      <c r="VEA30" s="126"/>
      <c r="VEB30" s="126"/>
      <c r="VEC30" s="126"/>
      <c r="VED30" s="126"/>
      <c r="VEE30" s="126"/>
      <c r="VEF30" s="126"/>
      <c r="VEG30" s="126"/>
      <c r="VEH30" s="126"/>
      <c r="VEI30" s="126"/>
      <c r="VEJ30" s="126"/>
      <c r="VEK30" s="126"/>
      <c r="VEL30" s="126"/>
      <c r="VEM30" s="126"/>
      <c r="VEN30" s="126"/>
      <c r="VEO30" s="126"/>
      <c r="VEP30" s="126"/>
      <c r="VEQ30" s="126"/>
      <c r="VER30" s="126"/>
      <c r="VES30" s="126"/>
      <c r="VET30" s="126"/>
      <c r="VEU30" s="126"/>
      <c r="VEV30" s="126"/>
      <c r="VEW30" s="126"/>
      <c r="VEX30" s="126"/>
      <c r="VEY30" s="126"/>
      <c r="VEZ30" s="126"/>
      <c r="VFA30" s="126"/>
      <c r="VFB30" s="126"/>
      <c r="VFC30" s="126"/>
      <c r="VFD30" s="126"/>
      <c r="VFE30" s="126"/>
      <c r="VFF30" s="126"/>
      <c r="VFG30" s="126"/>
      <c r="VFH30" s="126"/>
      <c r="VFI30" s="126"/>
      <c r="VFJ30" s="126"/>
      <c r="VFK30" s="126"/>
      <c r="VFL30" s="126"/>
      <c r="VFM30" s="126"/>
      <c r="VFN30" s="126"/>
      <c r="VFO30" s="126"/>
      <c r="VFP30" s="126"/>
      <c r="VFQ30" s="126"/>
      <c r="VFR30" s="126"/>
      <c r="VFS30" s="126"/>
      <c r="VFT30" s="126"/>
      <c r="VFU30" s="126"/>
      <c r="VFV30" s="126"/>
      <c r="VFW30" s="126"/>
      <c r="VFX30" s="126"/>
      <c r="VFY30" s="126"/>
      <c r="VFZ30" s="126"/>
      <c r="VGA30" s="126"/>
      <c r="VGB30" s="126"/>
      <c r="VGC30" s="126"/>
      <c r="VGD30" s="126"/>
      <c r="VGE30" s="126"/>
      <c r="VGF30" s="126"/>
      <c r="VGG30" s="126"/>
      <c r="VGH30" s="126"/>
      <c r="VGI30" s="126"/>
      <c r="VGJ30" s="126"/>
      <c r="VGK30" s="126"/>
      <c r="VGL30" s="126"/>
      <c r="VGM30" s="126"/>
      <c r="VGN30" s="126"/>
      <c r="VGO30" s="126"/>
      <c r="VGP30" s="126"/>
      <c r="VGQ30" s="126"/>
      <c r="VGR30" s="126"/>
      <c r="VGS30" s="126"/>
      <c r="VGT30" s="126"/>
      <c r="VGU30" s="126"/>
      <c r="VGV30" s="126"/>
      <c r="VGW30" s="126"/>
      <c r="VGX30" s="126"/>
      <c r="VGY30" s="126"/>
      <c r="VGZ30" s="126"/>
      <c r="VHA30" s="126"/>
      <c r="VHB30" s="126"/>
      <c r="VHC30" s="126"/>
      <c r="VHD30" s="126"/>
      <c r="VHE30" s="126"/>
      <c r="VHF30" s="126"/>
      <c r="VHG30" s="126"/>
      <c r="VHH30" s="126"/>
      <c r="VHI30" s="126"/>
      <c r="VHJ30" s="126"/>
      <c r="VHK30" s="126"/>
      <c r="VHL30" s="126"/>
      <c r="VHM30" s="126"/>
      <c r="VHN30" s="126"/>
      <c r="VHO30" s="126"/>
      <c r="VHP30" s="126"/>
      <c r="VHQ30" s="126"/>
      <c r="VHR30" s="126"/>
      <c r="VHS30" s="126"/>
      <c r="VHT30" s="126"/>
      <c r="VHU30" s="126"/>
      <c r="VHV30" s="126"/>
      <c r="VHW30" s="126"/>
      <c r="VHX30" s="126"/>
      <c r="VHY30" s="126"/>
      <c r="VHZ30" s="126"/>
      <c r="VIA30" s="126"/>
      <c r="VIB30" s="126"/>
      <c r="VIC30" s="126"/>
      <c r="VID30" s="126"/>
      <c r="VIE30" s="126"/>
      <c r="VIF30" s="126"/>
      <c r="VIG30" s="126"/>
      <c r="VIH30" s="126"/>
      <c r="VII30" s="126"/>
      <c r="VIJ30" s="126"/>
      <c r="VIK30" s="126"/>
      <c r="VIL30" s="126"/>
      <c r="VIM30" s="126"/>
      <c r="VIN30" s="126"/>
      <c r="VIO30" s="126"/>
      <c r="VIP30" s="126"/>
      <c r="VIQ30" s="126"/>
      <c r="VIR30" s="126"/>
      <c r="VIS30" s="126"/>
      <c r="VIT30" s="126"/>
      <c r="VIU30" s="126"/>
      <c r="VIV30" s="126"/>
      <c r="VIW30" s="126"/>
      <c r="VIX30" s="126"/>
      <c r="VIY30" s="126"/>
      <c r="VIZ30" s="126"/>
      <c r="VJA30" s="126"/>
      <c r="VJB30" s="126"/>
      <c r="VJC30" s="126"/>
      <c r="VJD30" s="126"/>
      <c r="VJE30" s="126"/>
      <c r="VJF30" s="126"/>
      <c r="VJG30" s="126"/>
      <c r="VJH30" s="126"/>
      <c r="VJI30" s="126"/>
      <c r="VJJ30" s="126"/>
      <c r="VJK30" s="126"/>
      <c r="VJL30" s="126"/>
      <c r="VJM30" s="126"/>
      <c r="VJN30" s="126"/>
      <c r="VJO30" s="126"/>
      <c r="VJP30" s="126"/>
      <c r="VJQ30" s="126"/>
      <c r="VJR30" s="126"/>
      <c r="VJS30" s="126"/>
      <c r="VJT30" s="126"/>
      <c r="VJU30" s="126"/>
      <c r="VJV30" s="126"/>
      <c r="VJW30" s="126"/>
      <c r="VJX30" s="126"/>
      <c r="VJY30" s="126"/>
      <c r="VJZ30" s="126"/>
      <c r="VKA30" s="126"/>
      <c r="VKB30" s="126"/>
      <c r="VKC30" s="126"/>
      <c r="VKD30" s="126"/>
      <c r="VKE30" s="126"/>
      <c r="VKF30" s="126"/>
      <c r="VKG30" s="126"/>
      <c r="VKH30" s="126"/>
      <c r="VKI30" s="126"/>
      <c r="VKJ30" s="126"/>
      <c r="VKK30" s="126"/>
      <c r="VKL30" s="126"/>
      <c r="VKM30" s="126"/>
      <c r="VKN30" s="126"/>
      <c r="VKO30" s="126"/>
      <c r="VKP30" s="126"/>
      <c r="VKQ30" s="126"/>
      <c r="VKR30" s="126"/>
      <c r="VKS30" s="126"/>
      <c r="VKT30" s="126"/>
      <c r="VKU30" s="126"/>
      <c r="VKV30" s="126"/>
      <c r="VKW30" s="126"/>
      <c r="VKX30" s="126"/>
      <c r="VKY30" s="126"/>
      <c r="VKZ30" s="126"/>
      <c r="VLA30" s="126"/>
      <c r="VLB30" s="126"/>
      <c r="VLC30" s="126"/>
      <c r="VLD30" s="126"/>
      <c r="VLE30" s="126"/>
      <c r="VLF30" s="126"/>
      <c r="VLG30" s="126"/>
      <c r="VLH30" s="126"/>
      <c r="VLI30" s="126"/>
      <c r="VLJ30" s="126"/>
      <c r="VLK30" s="126"/>
      <c r="VLL30" s="126"/>
      <c r="VLM30" s="126"/>
      <c r="VLN30" s="126"/>
      <c r="VLO30" s="126"/>
      <c r="VLP30" s="126"/>
      <c r="VLQ30" s="126"/>
      <c r="VLR30" s="126"/>
      <c r="VLS30" s="126"/>
      <c r="VLT30" s="126"/>
      <c r="VLU30" s="126"/>
      <c r="VLV30" s="126"/>
      <c r="VLW30" s="126"/>
      <c r="VLX30" s="126"/>
      <c r="VLY30" s="126"/>
      <c r="VLZ30" s="126"/>
      <c r="VMA30" s="126"/>
      <c r="VMB30" s="126"/>
      <c r="VMC30" s="126"/>
      <c r="VMD30" s="126"/>
      <c r="VME30" s="126"/>
      <c r="VMF30" s="126"/>
      <c r="VMG30" s="126"/>
      <c r="VMH30" s="126"/>
      <c r="VMI30" s="126"/>
      <c r="VMJ30" s="126"/>
      <c r="VMK30" s="126"/>
      <c r="VML30" s="126"/>
      <c r="VMM30" s="126"/>
      <c r="VMN30" s="126"/>
      <c r="VMO30" s="126"/>
      <c r="VMP30" s="126"/>
      <c r="VMQ30" s="126"/>
      <c r="VMR30" s="126"/>
      <c r="VMS30" s="126"/>
      <c r="VMT30" s="126"/>
      <c r="VMU30" s="126"/>
      <c r="VMV30" s="126"/>
      <c r="VMW30" s="126"/>
      <c r="VMX30" s="126"/>
      <c r="VMY30" s="126"/>
      <c r="VMZ30" s="126"/>
      <c r="VNA30" s="126"/>
      <c r="VNB30" s="126"/>
      <c r="VNC30" s="126"/>
      <c r="VND30" s="126"/>
      <c r="VNE30" s="126"/>
      <c r="VNF30" s="126"/>
      <c r="VNG30" s="126"/>
      <c r="VNH30" s="126"/>
      <c r="VNI30" s="126"/>
      <c r="VNJ30" s="126"/>
      <c r="VNK30" s="126"/>
      <c r="VNL30" s="126"/>
      <c r="VNM30" s="126"/>
      <c r="VNN30" s="126"/>
      <c r="VNO30" s="126"/>
      <c r="VNP30" s="126"/>
      <c r="VNQ30" s="126"/>
      <c r="VNR30" s="126"/>
      <c r="VNS30" s="126"/>
      <c r="VNT30" s="126"/>
      <c r="VNU30" s="126"/>
      <c r="VNV30" s="126"/>
      <c r="VNW30" s="126"/>
      <c r="VNX30" s="126"/>
      <c r="VNY30" s="126"/>
      <c r="VNZ30" s="126"/>
      <c r="VOA30" s="126"/>
      <c r="VOB30" s="126"/>
      <c r="VOC30" s="126"/>
      <c r="VOD30" s="126"/>
      <c r="VOE30" s="126"/>
      <c r="VOF30" s="126"/>
      <c r="VOG30" s="126"/>
      <c r="VOH30" s="126"/>
      <c r="VOI30" s="126"/>
      <c r="VOJ30" s="126"/>
      <c r="VOK30" s="126"/>
      <c r="VOL30" s="126"/>
      <c r="VOM30" s="126"/>
      <c r="VON30" s="126"/>
      <c r="VOO30" s="126"/>
      <c r="VOP30" s="126"/>
      <c r="VOQ30" s="126"/>
      <c r="VOR30" s="126"/>
      <c r="VOS30" s="126"/>
      <c r="VOT30" s="126"/>
      <c r="VOU30" s="126"/>
      <c r="VOV30" s="126"/>
      <c r="VOW30" s="126"/>
      <c r="VOX30" s="126"/>
      <c r="VOY30" s="126"/>
      <c r="VOZ30" s="126"/>
      <c r="VPA30" s="126"/>
      <c r="VPB30" s="126"/>
      <c r="VPC30" s="126"/>
      <c r="VPD30" s="126"/>
      <c r="VPE30" s="126"/>
      <c r="VPF30" s="126"/>
      <c r="VPG30" s="126"/>
      <c r="VPH30" s="126"/>
      <c r="VPI30" s="126"/>
      <c r="VPJ30" s="126"/>
      <c r="VPK30" s="126"/>
      <c r="VPL30" s="126"/>
      <c r="VPM30" s="126"/>
      <c r="VPN30" s="126"/>
      <c r="VPO30" s="126"/>
      <c r="VPP30" s="126"/>
      <c r="VPQ30" s="126"/>
      <c r="VPR30" s="126"/>
      <c r="VPS30" s="126"/>
      <c r="VPT30" s="126"/>
      <c r="VPU30" s="126"/>
      <c r="VPV30" s="126"/>
      <c r="VPW30" s="126"/>
      <c r="VPX30" s="126"/>
      <c r="VPY30" s="126"/>
      <c r="VPZ30" s="126"/>
      <c r="VQA30" s="126"/>
      <c r="VQB30" s="126"/>
      <c r="VQC30" s="126"/>
      <c r="VQD30" s="126"/>
      <c r="VQE30" s="126"/>
      <c r="VQF30" s="126"/>
      <c r="VQG30" s="126"/>
      <c r="VQH30" s="126"/>
      <c r="VQI30" s="126"/>
      <c r="VQJ30" s="126"/>
      <c r="VQK30" s="126"/>
      <c r="VQL30" s="126"/>
      <c r="VQM30" s="126"/>
      <c r="VQN30" s="126"/>
      <c r="VQO30" s="126"/>
      <c r="VQP30" s="126"/>
      <c r="VQQ30" s="126"/>
      <c r="VQR30" s="126"/>
      <c r="VQS30" s="126"/>
      <c r="VQT30" s="126"/>
      <c r="VQU30" s="126"/>
      <c r="VQV30" s="126"/>
      <c r="VQW30" s="126"/>
      <c r="VQX30" s="126"/>
      <c r="VQY30" s="126"/>
      <c r="VQZ30" s="126"/>
      <c r="VRA30" s="126"/>
      <c r="VRB30" s="126"/>
      <c r="VRC30" s="126"/>
      <c r="VRD30" s="126"/>
      <c r="VRE30" s="126"/>
      <c r="VRF30" s="126"/>
      <c r="VRG30" s="126"/>
      <c r="VRH30" s="126"/>
      <c r="VRI30" s="126"/>
      <c r="VRJ30" s="126"/>
      <c r="VRK30" s="126"/>
      <c r="VRL30" s="126"/>
      <c r="VRM30" s="126"/>
      <c r="VRN30" s="126"/>
      <c r="VRO30" s="126"/>
      <c r="VRP30" s="126"/>
      <c r="VRQ30" s="126"/>
      <c r="VRR30" s="126"/>
      <c r="VRS30" s="126"/>
      <c r="VRT30" s="126"/>
      <c r="VRU30" s="126"/>
      <c r="VRV30" s="126"/>
      <c r="VRW30" s="126"/>
      <c r="VRX30" s="126"/>
      <c r="VRY30" s="126"/>
      <c r="VRZ30" s="126"/>
      <c r="VSA30" s="126"/>
      <c r="VSB30" s="126"/>
      <c r="VSC30" s="126"/>
      <c r="VSD30" s="126"/>
      <c r="VSE30" s="126"/>
      <c r="VSF30" s="126"/>
      <c r="VSG30" s="126"/>
      <c r="VSH30" s="126"/>
      <c r="VSI30" s="126"/>
      <c r="VSJ30" s="126"/>
      <c r="VSK30" s="126"/>
      <c r="VSL30" s="126"/>
      <c r="VSM30" s="126"/>
      <c r="VSN30" s="126"/>
      <c r="VSO30" s="126"/>
      <c r="VSP30" s="126"/>
      <c r="VSQ30" s="126"/>
      <c r="VSR30" s="126"/>
      <c r="VSS30" s="126"/>
      <c r="VST30" s="126"/>
      <c r="VSU30" s="126"/>
      <c r="VSV30" s="126"/>
      <c r="VSW30" s="126"/>
      <c r="VSX30" s="126"/>
      <c r="VSY30" s="126"/>
      <c r="VSZ30" s="126"/>
      <c r="VTA30" s="126"/>
      <c r="VTB30" s="126"/>
      <c r="VTC30" s="126"/>
      <c r="VTD30" s="126"/>
      <c r="VTE30" s="126"/>
      <c r="VTF30" s="126"/>
      <c r="VTG30" s="126"/>
      <c r="VTH30" s="126"/>
      <c r="VTI30" s="126"/>
      <c r="VTJ30" s="126"/>
      <c r="VTK30" s="126"/>
      <c r="VTL30" s="126"/>
      <c r="VTM30" s="126"/>
      <c r="VTN30" s="126"/>
      <c r="VTO30" s="126"/>
      <c r="VTP30" s="126"/>
      <c r="VTQ30" s="126"/>
      <c r="VTR30" s="126"/>
      <c r="VTS30" s="126"/>
      <c r="VTT30" s="126"/>
      <c r="VTU30" s="126"/>
      <c r="VTV30" s="126"/>
      <c r="VTW30" s="126"/>
      <c r="VTX30" s="126"/>
      <c r="VTY30" s="126"/>
      <c r="VTZ30" s="126"/>
      <c r="VUA30" s="126"/>
      <c r="VUB30" s="126"/>
      <c r="VUC30" s="126"/>
      <c r="VUD30" s="126"/>
      <c r="VUE30" s="126"/>
      <c r="VUF30" s="126"/>
      <c r="VUG30" s="126"/>
      <c r="VUH30" s="126"/>
      <c r="VUI30" s="126"/>
      <c r="VUJ30" s="126"/>
      <c r="VUK30" s="126"/>
      <c r="VUL30" s="126"/>
      <c r="VUM30" s="126"/>
      <c r="VUN30" s="126"/>
      <c r="VUO30" s="126"/>
      <c r="VUP30" s="126"/>
      <c r="VUQ30" s="126"/>
      <c r="VUR30" s="126"/>
      <c r="VUS30" s="126"/>
      <c r="VUT30" s="126"/>
      <c r="VUU30" s="126"/>
      <c r="VUV30" s="126"/>
      <c r="VUW30" s="126"/>
      <c r="VUX30" s="126"/>
      <c r="VUY30" s="126"/>
      <c r="VUZ30" s="126"/>
      <c r="VVA30" s="126"/>
      <c r="VVB30" s="126"/>
      <c r="VVC30" s="126"/>
      <c r="VVD30" s="126"/>
      <c r="VVE30" s="126"/>
      <c r="VVF30" s="126"/>
      <c r="VVG30" s="126"/>
      <c r="VVH30" s="126"/>
      <c r="VVI30" s="126"/>
      <c r="VVJ30" s="126"/>
      <c r="VVK30" s="126"/>
      <c r="VVL30" s="126"/>
      <c r="VVM30" s="126"/>
      <c r="VVN30" s="126"/>
      <c r="VVO30" s="126"/>
      <c r="VVP30" s="126"/>
      <c r="VVQ30" s="126"/>
      <c r="VVR30" s="126"/>
      <c r="VVS30" s="126"/>
      <c r="VVT30" s="126"/>
      <c r="VVU30" s="126"/>
      <c r="VVV30" s="126"/>
      <c r="VVW30" s="126"/>
      <c r="VVX30" s="126"/>
      <c r="VVY30" s="126"/>
      <c r="VVZ30" s="126"/>
      <c r="VWA30" s="126"/>
      <c r="VWB30" s="126"/>
      <c r="VWC30" s="126"/>
      <c r="VWD30" s="126"/>
      <c r="VWE30" s="126"/>
      <c r="VWF30" s="126"/>
      <c r="VWG30" s="126"/>
      <c r="VWH30" s="126"/>
      <c r="VWI30" s="126"/>
      <c r="VWJ30" s="126"/>
      <c r="VWK30" s="126"/>
      <c r="VWL30" s="126"/>
      <c r="VWM30" s="126"/>
      <c r="VWN30" s="126"/>
      <c r="VWO30" s="126"/>
      <c r="VWP30" s="126"/>
      <c r="VWQ30" s="126"/>
      <c r="VWR30" s="126"/>
      <c r="VWS30" s="126"/>
      <c r="VWT30" s="126"/>
      <c r="VWU30" s="126"/>
      <c r="VWV30" s="126"/>
      <c r="VWW30" s="126"/>
      <c r="VWX30" s="126"/>
      <c r="VWY30" s="126"/>
      <c r="VWZ30" s="126"/>
      <c r="VXA30" s="126"/>
      <c r="VXB30" s="126"/>
      <c r="VXC30" s="126"/>
      <c r="VXD30" s="126"/>
      <c r="VXE30" s="126"/>
      <c r="VXF30" s="126"/>
      <c r="VXG30" s="126"/>
      <c r="VXH30" s="126"/>
      <c r="VXI30" s="126"/>
      <c r="VXJ30" s="126"/>
      <c r="VXK30" s="126"/>
      <c r="VXL30" s="126"/>
      <c r="VXM30" s="126"/>
      <c r="VXN30" s="126"/>
      <c r="VXO30" s="126"/>
      <c r="VXP30" s="126"/>
      <c r="VXQ30" s="126"/>
      <c r="VXR30" s="126"/>
      <c r="VXS30" s="126"/>
      <c r="VXT30" s="126"/>
      <c r="VXU30" s="126"/>
      <c r="VXV30" s="126"/>
      <c r="VXW30" s="126"/>
      <c r="VXX30" s="126"/>
      <c r="VXY30" s="126"/>
      <c r="VXZ30" s="126"/>
      <c r="VYA30" s="126"/>
      <c r="VYB30" s="126"/>
      <c r="VYC30" s="126"/>
      <c r="VYD30" s="126"/>
      <c r="VYE30" s="126"/>
      <c r="VYF30" s="126"/>
      <c r="VYG30" s="126"/>
      <c r="VYH30" s="126"/>
      <c r="VYI30" s="126"/>
      <c r="VYJ30" s="126"/>
      <c r="VYK30" s="126"/>
      <c r="VYL30" s="126"/>
      <c r="VYM30" s="126"/>
      <c r="VYN30" s="126"/>
      <c r="VYO30" s="126"/>
      <c r="VYP30" s="126"/>
      <c r="VYQ30" s="126"/>
      <c r="VYR30" s="126"/>
      <c r="VYS30" s="126"/>
      <c r="VYT30" s="126"/>
      <c r="VYU30" s="126"/>
      <c r="VYV30" s="126"/>
      <c r="VYW30" s="126"/>
      <c r="VYX30" s="126"/>
      <c r="VYY30" s="126"/>
      <c r="VYZ30" s="126"/>
      <c r="VZA30" s="126"/>
      <c r="VZB30" s="126"/>
      <c r="VZC30" s="126"/>
      <c r="VZD30" s="126"/>
      <c r="VZE30" s="126"/>
      <c r="VZF30" s="126"/>
      <c r="VZG30" s="126"/>
      <c r="VZH30" s="126"/>
      <c r="VZI30" s="126"/>
      <c r="VZJ30" s="126"/>
      <c r="VZK30" s="126"/>
      <c r="VZL30" s="126"/>
      <c r="VZM30" s="126"/>
      <c r="VZN30" s="126"/>
      <c r="VZO30" s="126"/>
      <c r="VZP30" s="126"/>
      <c r="VZQ30" s="126"/>
      <c r="VZR30" s="126"/>
      <c r="VZS30" s="126"/>
      <c r="VZT30" s="126"/>
      <c r="VZU30" s="126"/>
      <c r="VZV30" s="126"/>
      <c r="VZW30" s="126"/>
      <c r="VZX30" s="126"/>
      <c r="VZY30" s="126"/>
      <c r="VZZ30" s="126"/>
      <c r="WAA30" s="126"/>
      <c r="WAB30" s="126"/>
      <c r="WAC30" s="126"/>
      <c r="WAD30" s="126"/>
      <c r="WAE30" s="126"/>
      <c r="WAF30" s="126"/>
      <c r="WAG30" s="126"/>
      <c r="WAH30" s="126"/>
      <c r="WAI30" s="126"/>
      <c r="WAJ30" s="126"/>
      <c r="WAK30" s="126"/>
      <c r="WAL30" s="126"/>
      <c r="WAM30" s="126"/>
      <c r="WAN30" s="126"/>
      <c r="WAO30" s="126"/>
      <c r="WAP30" s="126"/>
      <c r="WAQ30" s="126"/>
      <c r="WAR30" s="126"/>
      <c r="WAS30" s="126"/>
      <c r="WAT30" s="126"/>
      <c r="WAU30" s="126"/>
      <c r="WAV30" s="126"/>
      <c r="WAW30" s="126"/>
      <c r="WAX30" s="126"/>
      <c r="WAY30" s="126"/>
      <c r="WAZ30" s="126"/>
      <c r="WBA30" s="126"/>
      <c r="WBB30" s="126"/>
      <c r="WBC30" s="126"/>
      <c r="WBD30" s="126"/>
      <c r="WBE30" s="126"/>
      <c r="WBF30" s="126"/>
      <c r="WBG30" s="126"/>
      <c r="WBH30" s="126"/>
      <c r="WBI30" s="126"/>
      <c r="WBJ30" s="126"/>
      <c r="WBK30" s="126"/>
      <c r="WBL30" s="126"/>
      <c r="WBM30" s="126"/>
      <c r="WBN30" s="126"/>
      <c r="WBO30" s="126"/>
      <c r="WBP30" s="126"/>
      <c r="WBQ30" s="126"/>
      <c r="WBR30" s="126"/>
      <c r="WBS30" s="126"/>
      <c r="WBT30" s="126"/>
      <c r="WBU30" s="126"/>
      <c r="WBV30" s="126"/>
      <c r="WBW30" s="126"/>
      <c r="WBX30" s="126"/>
      <c r="WBY30" s="126"/>
      <c r="WBZ30" s="126"/>
      <c r="WCA30" s="126"/>
      <c r="WCB30" s="126"/>
      <c r="WCC30" s="126"/>
      <c r="WCD30" s="126"/>
      <c r="WCE30" s="126"/>
      <c r="WCF30" s="126"/>
      <c r="WCG30" s="126"/>
      <c r="WCH30" s="126"/>
      <c r="WCI30" s="126"/>
      <c r="WCJ30" s="126"/>
      <c r="WCK30" s="126"/>
      <c r="WCL30" s="126"/>
      <c r="WCM30" s="126"/>
      <c r="WCN30" s="126"/>
      <c r="WCO30" s="126"/>
      <c r="WCP30" s="126"/>
      <c r="WCQ30" s="126"/>
      <c r="WCR30" s="126"/>
      <c r="WCS30" s="126"/>
      <c r="WCT30" s="126"/>
      <c r="WCU30" s="126"/>
      <c r="WCV30" s="126"/>
      <c r="WCW30" s="126"/>
      <c r="WCX30" s="126"/>
      <c r="WCY30" s="126"/>
      <c r="WCZ30" s="126"/>
      <c r="WDA30" s="126"/>
      <c r="WDB30" s="126"/>
      <c r="WDC30" s="126"/>
      <c r="WDD30" s="126"/>
      <c r="WDE30" s="126"/>
      <c r="WDF30" s="126"/>
      <c r="WDG30" s="126"/>
      <c r="WDH30" s="126"/>
      <c r="WDI30" s="126"/>
      <c r="WDJ30" s="126"/>
      <c r="WDK30" s="126"/>
      <c r="WDL30" s="126"/>
      <c r="WDM30" s="126"/>
      <c r="WDN30" s="126"/>
      <c r="WDO30" s="126"/>
      <c r="WDP30" s="126"/>
      <c r="WDQ30" s="126"/>
      <c r="WDR30" s="126"/>
      <c r="WDS30" s="126"/>
      <c r="WDT30" s="126"/>
      <c r="WDU30" s="126"/>
      <c r="WDV30" s="126"/>
      <c r="WDW30" s="126"/>
      <c r="WDX30" s="126"/>
      <c r="WDY30" s="126"/>
      <c r="WDZ30" s="126"/>
      <c r="WEA30" s="126"/>
      <c r="WEB30" s="126"/>
      <c r="WEC30" s="126"/>
      <c r="WED30" s="126"/>
      <c r="WEE30" s="126"/>
      <c r="WEF30" s="126"/>
      <c r="WEG30" s="126"/>
      <c r="WEH30" s="126"/>
      <c r="WEI30" s="126"/>
      <c r="WEJ30" s="126"/>
      <c r="WEK30" s="126"/>
      <c r="WEL30" s="126"/>
      <c r="WEM30" s="126"/>
      <c r="WEN30" s="126"/>
      <c r="WEO30" s="126"/>
      <c r="WEP30" s="126"/>
      <c r="WEQ30" s="126"/>
      <c r="WER30" s="126"/>
      <c r="WES30" s="126"/>
      <c r="WET30" s="126"/>
      <c r="WEU30" s="126"/>
      <c r="WEV30" s="126"/>
      <c r="WEW30" s="126"/>
      <c r="WEX30" s="126"/>
      <c r="WEY30" s="126"/>
      <c r="WEZ30" s="126"/>
      <c r="WFA30" s="126"/>
      <c r="WFB30" s="126"/>
      <c r="WFC30" s="126"/>
      <c r="WFD30" s="126"/>
      <c r="WFE30" s="126"/>
      <c r="WFF30" s="126"/>
      <c r="WFG30" s="126"/>
      <c r="WFH30" s="126"/>
      <c r="WFI30" s="126"/>
      <c r="WFJ30" s="126"/>
      <c r="WFK30" s="126"/>
      <c r="WFL30" s="126"/>
      <c r="WFM30" s="126"/>
      <c r="WFN30" s="126"/>
      <c r="WFO30" s="126"/>
      <c r="WFP30" s="126"/>
      <c r="WFQ30" s="126"/>
      <c r="WFR30" s="126"/>
      <c r="WFS30" s="126"/>
      <c r="WFT30" s="126"/>
      <c r="WFU30" s="126"/>
      <c r="WFV30" s="126"/>
      <c r="WFW30" s="126"/>
      <c r="WFX30" s="126"/>
      <c r="WFY30" s="126"/>
      <c r="WFZ30" s="126"/>
      <c r="WGA30" s="126"/>
      <c r="WGB30" s="126"/>
      <c r="WGC30" s="126"/>
      <c r="WGD30" s="126"/>
      <c r="WGE30" s="126"/>
      <c r="WGF30" s="126"/>
      <c r="WGG30" s="126"/>
      <c r="WGH30" s="126"/>
      <c r="WGI30" s="126"/>
      <c r="WGJ30" s="126"/>
      <c r="WGK30" s="126"/>
      <c r="WGL30" s="126"/>
      <c r="WGM30" s="126"/>
      <c r="WGN30" s="126"/>
      <c r="WGO30" s="126"/>
      <c r="WGP30" s="126"/>
      <c r="WGQ30" s="126"/>
      <c r="WGR30" s="126"/>
      <c r="WGS30" s="126"/>
      <c r="WGT30" s="126"/>
      <c r="WGU30" s="126"/>
      <c r="WGV30" s="126"/>
      <c r="WGW30" s="126"/>
      <c r="WGX30" s="126"/>
      <c r="WGY30" s="126"/>
      <c r="WGZ30" s="126"/>
      <c r="WHA30" s="126"/>
      <c r="WHB30" s="126"/>
      <c r="WHC30" s="126"/>
      <c r="WHD30" s="126"/>
      <c r="WHE30" s="126"/>
      <c r="WHF30" s="126"/>
      <c r="WHG30" s="126"/>
      <c r="WHH30" s="126"/>
      <c r="WHI30" s="126"/>
      <c r="WHJ30" s="126"/>
      <c r="WHK30" s="126"/>
      <c r="WHL30" s="126"/>
      <c r="WHM30" s="126"/>
      <c r="WHN30" s="126"/>
      <c r="WHO30" s="126"/>
      <c r="WHP30" s="126"/>
      <c r="WHQ30" s="126"/>
      <c r="WHR30" s="126"/>
      <c r="WHS30" s="126"/>
      <c r="WHT30" s="126"/>
      <c r="WHU30" s="126"/>
      <c r="WHV30" s="126"/>
      <c r="WHW30" s="126"/>
      <c r="WHX30" s="126"/>
      <c r="WHY30" s="126"/>
      <c r="WHZ30" s="126"/>
      <c r="WIA30" s="126"/>
      <c r="WIB30" s="126"/>
      <c r="WIC30" s="126"/>
      <c r="WID30" s="126"/>
      <c r="WIE30" s="126"/>
      <c r="WIF30" s="126"/>
      <c r="WIG30" s="126"/>
      <c r="WIH30" s="126"/>
      <c r="WII30" s="126"/>
      <c r="WIJ30" s="126"/>
      <c r="WIK30" s="126"/>
      <c r="WIL30" s="126"/>
      <c r="WIM30" s="126"/>
      <c r="WIN30" s="126"/>
      <c r="WIO30" s="126"/>
      <c r="WIP30" s="126"/>
      <c r="WIQ30" s="126"/>
      <c r="WIR30" s="126"/>
      <c r="WIS30" s="126"/>
      <c r="WIT30" s="126"/>
      <c r="WIU30" s="126"/>
      <c r="WIV30" s="126"/>
      <c r="WIW30" s="126"/>
      <c r="WIX30" s="126"/>
      <c r="WIY30" s="126"/>
      <c r="WIZ30" s="126"/>
      <c r="WJA30" s="126"/>
      <c r="WJB30" s="126"/>
      <c r="WJC30" s="126"/>
      <c r="WJD30" s="126"/>
      <c r="WJE30" s="126"/>
      <c r="WJF30" s="126"/>
      <c r="WJG30" s="126"/>
      <c r="WJH30" s="126"/>
      <c r="WJI30" s="126"/>
      <c r="WJJ30" s="126"/>
      <c r="WJK30" s="126"/>
      <c r="WJL30" s="126"/>
      <c r="WJM30" s="126"/>
      <c r="WJN30" s="126"/>
      <c r="WJO30" s="126"/>
      <c r="WJP30" s="126"/>
      <c r="WJQ30" s="126"/>
      <c r="WJR30" s="126"/>
      <c r="WJS30" s="126"/>
      <c r="WJT30" s="126"/>
      <c r="WJU30" s="126"/>
      <c r="WJV30" s="126"/>
      <c r="WJW30" s="126"/>
      <c r="WJX30" s="126"/>
      <c r="WJY30" s="126"/>
      <c r="WJZ30" s="126"/>
      <c r="WKA30" s="126"/>
      <c r="WKB30" s="126"/>
      <c r="WKC30" s="126"/>
      <c r="WKD30" s="126"/>
      <c r="WKE30" s="126"/>
      <c r="WKF30" s="126"/>
      <c r="WKG30" s="126"/>
      <c r="WKH30" s="126"/>
      <c r="WKI30" s="126"/>
      <c r="WKJ30" s="126"/>
      <c r="WKK30" s="126"/>
      <c r="WKL30" s="126"/>
      <c r="WKM30" s="126"/>
      <c r="WKN30" s="126"/>
      <c r="WKO30" s="126"/>
      <c r="WKP30" s="126"/>
      <c r="WKQ30" s="126"/>
      <c r="WKR30" s="126"/>
      <c r="WKS30" s="126"/>
      <c r="WKT30" s="126"/>
      <c r="WKU30" s="126"/>
      <c r="WKV30" s="126"/>
      <c r="WKW30" s="126"/>
      <c r="WKX30" s="126"/>
      <c r="WKY30" s="126"/>
      <c r="WKZ30" s="126"/>
      <c r="WLA30" s="126"/>
      <c r="WLB30" s="126"/>
      <c r="WLC30" s="126"/>
      <c r="WLD30" s="126"/>
      <c r="WLE30" s="126"/>
      <c r="WLF30" s="126"/>
      <c r="WLG30" s="126"/>
      <c r="WLH30" s="126"/>
      <c r="WLI30" s="126"/>
      <c r="WLJ30" s="126"/>
      <c r="WLK30" s="126"/>
      <c r="WLL30" s="126"/>
      <c r="WLM30" s="126"/>
      <c r="WLN30" s="126"/>
      <c r="WLO30" s="126"/>
      <c r="WLP30" s="126"/>
      <c r="WLQ30" s="126"/>
      <c r="WLR30" s="126"/>
      <c r="WLS30" s="126"/>
      <c r="WLT30" s="126"/>
      <c r="WLU30" s="126"/>
      <c r="WLV30" s="126"/>
      <c r="WLW30" s="126"/>
      <c r="WLX30" s="126"/>
      <c r="WLY30" s="126"/>
      <c r="WLZ30" s="126"/>
      <c r="WMA30" s="126"/>
      <c r="WMB30" s="126"/>
      <c r="WMC30" s="126"/>
      <c r="WMD30" s="126"/>
      <c r="WME30" s="126"/>
      <c r="WMF30" s="126"/>
      <c r="WMG30" s="126"/>
      <c r="WMH30" s="126"/>
      <c r="WMI30" s="126"/>
      <c r="WMJ30" s="126"/>
      <c r="WMK30" s="126"/>
      <c r="WML30" s="126"/>
      <c r="WMM30" s="126"/>
      <c r="WMN30" s="126"/>
      <c r="WMO30" s="126"/>
      <c r="WMP30" s="126"/>
      <c r="WMQ30" s="126"/>
      <c r="WMR30" s="126"/>
      <c r="WMS30" s="126"/>
      <c r="WMT30" s="126"/>
      <c r="WMU30" s="126"/>
      <c r="WMV30" s="126"/>
      <c r="WMW30" s="126"/>
      <c r="WMX30" s="126"/>
      <c r="WMY30" s="126"/>
      <c r="WMZ30" s="126"/>
      <c r="WNA30" s="126"/>
      <c r="WNB30" s="126"/>
      <c r="WNC30" s="126"/>
      <c r="WND30" s="126"/>
      <c r="WNE30" s="126"/>
      <c r="WNF30" s="126"/>
      <c r="WNG30" s="126"/>
      <c r="WNH30" s="126"/>
      <c r="WNI30" s="126"/>
      <c r="WNJ30" s="126"/>
      <c r="WNK30" s="126"/>
      <c r="WNL30" s="126"/>
      <c r="WNM30" s="126"/>
      <c r="WNN30" s="126"/>
      <c r="WNO30" s="126"/>
      <c r="WNP30" s="126"/>
      <c r="WNQ30" s="126"/>
      <c r="WNR30" s="126"/>
      <c r="WNS30" s="126"/>
      <c r="WNT30" s="126"/>
      <c r="WNU30" s="126"/>
      <c r="WNV30" s="126"/>
      <c r="WNW30" s="126"/>
      <c r="WNX30" s="126"/>
      <c r="WNY30" s="126"/>
      <c r="WNZ30" s="126"/>
      <c r="WOA30" s="126"/>
      <c r="WOB30" s="126"/>
      <c r="WOC30" s="126"/>
      <c r="WOD30" s="126"/>
      <c r="WOE30" s="126"/>
      <c r="WOF30" s="126"/>
      <c r="WOG30" s="126"/>
      <c r="WOH30" s="126"/>
      <c r="WOI30" s="126"/>
      <c r="WOJ30" s="126"/>
      <c r="WOK30" s="126"/>
      <c r="WOL30" s="126"/>
      <c r="WOM30" s="126"/>
      <c r="WON30" s="126"/>
      <c r="WOO30" s="126"/>
      <c r="WOP30" s="126"/>
      <c r="WOQ30" s="126"/>
      <c r="WOR30" s="126"/>
      <c r="WOS30" s="126"/>
      <c r="WOT30" s="126"/>
      <c r="WOU30" s="126"/>
      <c r="WOV30" s="126"/>
      <c r="WOW30" s="126"/>
      <c r="WOX30" s="126"/>
      <c r="WOY30" s="126"/>
      <c r="WOZ30" s="126"/>
      <c r="WPA30" s="126"/>
      <c r="WPB30" s="126"/>
      <c r="WPC30" s="126"/>
      <c r="WPD30" s="126"/>
      <c r="WPE30" s="126"/>
      <c r="WPF30" s="126"/>
      <c r="WPG30" s="126"/>
      <c r="WPH30" s="126"/>
      <c r="WPI30" s="126"/>
      <c r="WPJ30" s="126"/>
      <c r="WPK30" s="126"/>
      <c r="WPL30" s="126"/>
      <c r="WPM30" s="126"/>
      <c r="WPN30" s="126"/>
      <c r="WPO30" s="126"/>
      <c r="WPP30" s="126"/>
      <c r="WPQ30" s="126"/>
      <c r="WPR30" s="126"/>
      <c r="WPS30" s="126"/>
      <c r="WPT30" s="126"/>
      <c r="WPU30" s="126"/>
      <c r="WPV30" s="126"/>
      <c r="WPW30" s="126"/>
      <c r="WPX30" s="126"/>
      <c r="WPY30" s="126"/>
      <c r="WPZ30" s="126"/>
      <c r="WQA30" s="126"/>
      <c r="WQB30" s="126"/>
      <c r="WQC30" s="126"/>
      <c r="WQD30" s="126"/>
      <c r="WQE30" s="126"/>
      <c r="WQF30" s="126"/>
      <c r="WQG30" s="126"/>
      <c r="WQH30" s="126"/>
      <c r="WQI30" s="126"/>
      <c r="WQJ30" s="126"/>
      <c r="WQK30" s="126"/>
      <c r="WQL30" s="126"/>
      <c r="WQM30" s="126"/>
      <c r="WQN30" s="126"/>
      <c r="WQO30" s="126"/>
      <c r="WQP30" s="126"/>
      <c r="WQQ30" s="126"/>
      <c r="WQR30" s="126"/>
      <c r="WQS30" s="126"/>
      <c r="WQT30" s="126"/>
      <c r="WQU30" s="126"/>
      <c r="WQV30" s="126"/>
      <c r="WQW30" s="126"/>
      <c r="WQX30" s="126"/>
      <c r="WQY30" s="126"/>
      <c r="WQZ30" s="126"/>
      <c r="WRA30" s="126"/>
      <c r="WRB30" s="126"/>
      <c r="WRC30" s="126"/>
      <c r="WRD30" s="126"/>
      <c r="WRE30" s="126"/>
      <c r="WRF30" s="126"/>
      <c r="WRG30" s="126"/>
      <c r="WRH30" s="126"/>
      <c r="WRI30" s="126"/>
      <c r="WRJ30" s="126"/>
      <c r="WRK30" s="126"/>
      <c r="WRL30" s="126"/>
      <c r="WRM30" s="126"/>
      <c r="WRN30" s="126"/>
      <c r="WRO30" s="126"/>
      <c r="WRP30" s="126"/>
      <c r="WRQ30" s="126"/>
      <c r="WRR30" s="126"/>
      <c r="WRS30" s="126"/>
      <c r="WRT30" s="126"/>
      <c r="WRU30" s="126"/>
      <c r="WRV30" s="126"/>
      <c r="WRW30" s="126"/>
      <c r="WRX30" s="126"/>
      <c r="WRY30" s="126"/>
      <c r="WRZ30" s="126"/>
      <c r="WSA30" s="126"/>
      <c r="WSB30" s="126"/>
      <c r="WSC30" s="126"/>
      <c r="WSD30" s="126"/>
      <c r="WSE30" s="126"/>
      <c r="WSF30" s="126"/>
      <c r="WSG30" s="126"/>
      <c r="WSH30" s="126"/>
      <c r="WSI30" s="126"/>
      <c r="WSJ30" s="126"/>
      <c r="WSK30" s="126"/>
      <c r="WSL30" s="126"/>
      <c r="WSM30" s="126"/>
      <c r="WSN30" s="126"/>
      <c r="WSO30" s="126"/>
      <c r="WSP30" s="126"/>
      <c r="WSQ30" s="126"/>
      <c r="WSR30" s="126"/>
      <c r="WSS30" s="126"/>
      <c r="WST30" s="126"/>
      <c r="WSU30" s="126"/>
      <c r="WSV30" s="126"/>
      <c r="WSW30" s="126"/>
      <c r="WSX30" s="126"/>
      <c r="WSY30" s="126"/>
      <c r="WSZ30" s="126"/>
      <c r="WTA30" s="126"/>
      <c r="WTB30" s="126"/>
      <c r="WTC30" s="126"/>
      <c r="WTD30" s="126"/>
      <c r="WTE30" s="126"/>
      <c r="WTF30" s="126"/>
      <c r="WTG30" s="126"/>
      <c r="WTH30" s="126"/>
      <c r="WTI30" s="126"/>
      <c r="WTJ30" s="126"/>
      <c r="WTK30" s="126"/>
      <c r="WTL30" s="126"/>
      <c r="WTM30" s="126"/>
      <c r="WTN30" s="126"/>
      <c r="WTO30" s="126"/>
      <c r="WTP30" s="126"/>
      <c r="WTQ30" s="126"/>
      <c r="WTR30" s="126"/>
      <c r="WTS30" s="126"/>
      <c r="WTT30" s="126"/>
      <c r="WTU30" s="126"/>
      <c r="WTV30" s="126"/>
      <c r="WTW30" s="126"/>
      <c r="WTX30" s="126"/>
      <c r="WTY30" s="126"/>
      <c r="WTZ30" s="126"/>
      <c r="WUA30" s="126"/>
      <c r="WUB30" s="126"/>
      <c r="WUC30" s="126"/>
      <c r="WUD30" s="126"/>
      <c r="WUE30" s="126"/>
      <c r="WUF30" s="126"/>
      <c r="WUG30" s="126"/>
      <c r="WUH30" s="126"/>
      <c r="WUI30" s="126"/>
      <c r="WUJ30" s="126"/>
      <c r="WUK30" s="126"/>
      <c r="WUL30" s="126"/>
      <c r="WUM30" s="126"/>
      <c r="WUN30" s="126"/>
      <c r="WUO30" s="126"/>
      <c r="WUP30" s="126"/>
      <c r="WUQ30" s="126"/>
      <c r="WUR30" s="126"/>
      <c r="WUS30" s="126"/>
      <c r="WUT30" s="126"/>
      <c r="WUU30" s="126"/>
      <c r="WUV30" s="126"/>
      <c r="WUW30" s="126"/>
      <c r="WUX30" s="126"/>
      <c r="WUY30" s="126"/>
      <c r="WUZ30" s="126"/>
      <c r="WVA30" s="126"/>
      <c r="WVB30" s="126"/>
    </row>
    <row r="31" spans="1:16122" s="125" customFormat="1" ht="13.5" thickBot="1">
      <c r="A31" s="381"/>
      <c r="B31" s="126"/>
      <c r="C31" s="126"/>
      <c r="D31" s="126"/>
      <c r="E31" s="126"/>
      <c r="F31" s="126"/>
      <c r="G31" s="126"/>
      <c r="H31" s="126"/>
      <c r="I31" s="127"/>
      <c r="J31" s="126"/>
      <c r="K31" s="385"/>
      <c r="L31" s="126"/>
      <c r="M31" s="126"/>
      <c r="N31" s="126"/>
      <c r="O31" s="126"/>
      <c r="P31" s="126"/>
      <c r="Q31" s="126"/>
      <c r="R31" s="126"/>
      <c r="S31" s="126"/>
      <c r="T31" s="126"/>
      <c r="U31" s="126"/>
      <c r="V31" s="126"/>
      <c r="W31" s="126"/>
      <c r="X31" s="126"/>
      <c r="Y31" s="126"/>
      <c r="Z31" s="126"/>
      <c r="AA31" s="126"/>
      <c r="AB31" s="126"/>
      <c r="AC31" s="126"/>
      <c r="AD31" s="126"/>
      <c r="AE31" s="126"/>
      <c r="AF31" s="126"/>
      <c r="AG31" s="126"/>
      <c r="AH31" s="126"/>
      <c r="AI31" s="126"/>
      <c r="AJ31" s="126"/>
      <c r="AK31" s="126"/>
      <c r="AL31" s="126"/>
      <c r="AM31" s="126"/>
      <c r="AN31" s="126"/>
      <c r="AO31" s="126"/>
      <c r="AP31" s="126"/>
      <c r="AQ31" s="126"/>
      <c r="AR31" s="126"/>
      <c r="AS31" s="126"/>
      <c r="AT31" s="126"/>
      <c r="AU31" s="126"/>
      <c r="AV31" s="126"/>
      <c r="AW31" s="126"/>
      <c r="AX31" s="126"/>
      <c r="AY31" s="126"/>
      <c r="AZ31" s="126"/>
      <c r="BA31" s="126"/>
      <c r="BB31" s="126"/>
      <c r="BC31" s="126"/>
      <c r="BD31" s="126"/>
      <c r="BE31" s="126"/>
      <c r="BF31" s="126"/>
      <c r="BG31" s="126"/>
      <c r="BH31" s="126"/>
      <c r="BI31" s="126"/>
      <c r="BJ31" s="126"/>
      <c r="BK31" s="126"/>
      <c r="BL31" s="126"/>
      <c r="BM31" s="126"/>
      <c r="BN31" s="126"/>
      <c r="BO31" s="126"/>
      <c r="BP31" s="126"/>
      <c r="BQ31" s="126"/>
      <c r="BR31" s="126"/>
      <c r="BS31" s="126"/>
      <c r="BT31" s="126"/>
      <c r="BU31" s="126"/>
      <c r="BV31" s="126"/>
      <c r="BW31" s="126"/>
      <c r="BX31" s="126"/>
      <c r="BY31" s="126"/>
      <c r="BZ31" s="126"/>
      <c r="CA31" s="126"/>
      <c r="CB31" s="126"/>
      <c r="CC31" s="126"/>
      <c r="CD31" s="126"/>
      <c r="CE31" s="126"/>
      <c r="CF31" s="126"/>
      <c r="CG31" s="126"/>
      <c r="CH31" s="126"/>
      <c r="CI31" s="126"/>
      <c r="CJ31" s="126"/>
      <c r="CK31" s="126"/>
      <c r="CL31" s="126"/>
      <c r="CM31" s="126"/>
      <c r="CN31" s="126"/>
      <c r="CO31" s="126"/>
      <c r="CP31" s="126"/>
      <c r="CQ31" s="126"/>
      <c r="CR31" s="126"/>
      <c r="CS31" s="126"/>
      <c r="CT31" s="126"/>
      <c r="CU31" s="126"/>
      <c r="CV31" s="126"/>
      <c r="CW31" s="126"/>
      <c r="CX31" s="126"/>
      <c r="CY31" s="126"/>
      <c r="CZ31" s="126"/>
      <c r="DA31" s="126"/>
      <c r="DB31" s="126"/>
      <c r="DC31" s="126"/>
      <c r="DD31" s="126"/>
      <c r="DE31" s="126"/>
      <c r="DF31" s="126"/>
      <c r="DG31" s="126"/>
      <c r="DH31" s="126"/>
      <c r="DI31" s="126"/>
      <c r="DJ31" s="126"/>
      <c r="DK31" s="126"/>
      <c r="DL31" s="126"/>
      <c r="DM31" s="126"/>
      <c r="DN31" s="126"/>
      <c r="DO31" s="126"/>
      <c r="DP31" s="126"/>
      <c r="DQ31" s="126"/>
      <c r="DR31" s="126"/>
      <c r="DS31" s="126"/>
      <c r="DT31" s="126"/>
      <c r="DU31" s="126"/>
      <c r="DV31" s="126"/>
      <c r="DW31" s="126"/>
      <c r="DX31" s="126"/>
      <c r="DY31" s="126"/>
      <c r="DZ31" s="126"/>
      <c r="EA31" s="126"/>
      <c r="EB31" s="126"/>
      <c r="EC31" s="126"/>
      <c r="ED31" s="126"/>
      <c r="EE31" s="126"/>
      <c r="EF31" s="126"/>
      <c r="EG31" s="126"/>
      <c r="EH31" s="126"/>
      <c r="EI31" s="126"/>
      <c r="EJ31" s="126"/>
      <c r="EK31" s="126"/>
      <c r="EL31" s="126"/>
      <c r="EM31" s="126"/>
      <c r="EN31" s="126"/>
      <c r="EO31" s="126"/>
      <c r="EP31" s="126"/>
      <c r="EQ31" s="126"/>
      <c r="ER31" s="126"/>
      <c r="ES31" s="126"/>
      <c r="ET31" s="126"/>
      <c r="EU31" s="126"/>
      <c r="EV31" s="126"/>
      <c r="EW31" s="126"/>
      <c r="EX31" s="126"/>
      <c r="EY31" s="126"/>
      <c r="EZ31" s="126"/>
      <c r="FA31" s="126"/>
      <c r="FB31" s="126"/>
      <c r="FC31" s="126"/>
      <c r="FD31" s="126"/>
      <c r="FE31" s="126"/>
      <c r="FF31" s="126"/>
      <c r="FG31" s="126"/>
      <c r="FH31" s="126"/>
      <c r="FI31" s="126"/>
      <c r="FJ31" s="126"/>
      <c r="FK31" s="126"/>
      <c r="FL31" s="126"/>
      <c r="FM31" s="126"/>
      <c r="FN31" s="126"/>
      <c r="FO31" s="126"/>
      <c r="FP31" s="126"/>
      <c r="FQ31" s="126"/>
      <c r="FR31" s="126"/>
      <c r="FS31" s="126"/>
      <c r="FT31" s="126"/>
      <c r="FU31" s="126"/>
      <c r="FV31" s="126"/>
      <c r="FW31" s="126"/>
      <c r="FX31" s="126"/>
      <c r="FY31" s="126"/>
      <c r="FZ31" s="126"/>
      <c r="GA31" s="126"/>
      <c r="GB31" s="126"/>
      <c r="GC31" s="126"/>
      <c r="GD31" s="126"/>
      <c r="GE31" s="126"/>
      <c r="GF31" s="126"/>
      <c r="GG31" s="126"/>
      <c r="GH31" s="126"/>
      <c r="GI31" s="126"/>
      <c r="GJ31" s="126"/>
      <c r="GK31" s="126"/>
      <c r="GL31" s="126"/>
      <c r="GM31" s="126"/>
      <c r="GN31" s="126"/>
      <c r="GO31" s="126"/>
      <c r="GP31" s="126"/>
      <c r="GQ31" s="126"/>
      <c r="GR31" s="126"/>
      <c r="GS31" s="126"/>
      <c r="GT31" s="126"/>
      <c r="GU31" s="126"/>
      <c r="GV31" s="126"/>
      <c r="GW31" s="126"/>
      <c r="GX31" s="126"/>
      <c r="GY31" s="126"/>
      <c r="GZ31" s="126"/>
      <c r="HA31" s="126"/>
      <c r="HB31" s="126"/>
      <c r="HC31" s="126"/>
      <c r="HD31" s="126"/>
      <c r="HE31" s="126"/>
      <c r="HF31" s="126"/>
      <c r="HG31" s="126"/>
      <c r="HH31" s="126"/>
      <c r="HI31" s="126"/>
      <c r="HJ31" s="126"/>
      <c r="HK31" s="126"/>
      <c r="HL31" s="126"/>
      <c r="HM31" s="126"/>
      <c r="HN31" s="126"/>
      <c r="HO31" s="126"/>
      <c r="HP31" s="126"/>
      <c r="HQ31" s="126"/>
      <c r="HR31" s="126"/>
      <c r="HS31" s="126"/>
      <c r="HT31" s="126"/>
      <c r="HU31" s="126"/>
      <c r="HV31" s="126"/>
      <c r="HW31" s="126"/>
      <c r="HX31" s="126"/>
      <c r="HY31" s="126"/>
      <c r="HZ31" s="126"/>
      <c r="IA31" s="126"/>
      <c r="IB31" s="126"/>
      <c r="IC31" s="126"/>
      <c r="ID31" s="126"/>
      <c r="IE31" s="126"/>
      <c r="IF31" s="126"/>
      <c r="IG31" s="126"/>
      <c r="IH31" s="126"/>
      <c r="II31" s="126"/>
      <c r="IJ31" s="126"/>
      <c r="IK31" s="126"/>
      <c r="IL31" s="126"/>
      <c r="IM31" s="126"/>
      <c r="IN31" s="126"/>
      <c r="IO31" s="126"/>
      <c r="IP31" s="126"/>
      <c r="IQ31" s="126"/>
      <c r="IR31" s="126"/>
      <c r="IS31" s="126"/>
      <c r="IT31" s="126"/>
      <c r="IU31" s="126"/>
      <c r="IV31" s="126"/>
      <c r="IW31" s="126"/>
      <c r="IX31" s="126"/>
      <c r="IY31" s="126"/>
      <c r="IZ31" s="126"/>
      <c r="JA31" s="126"/>
      <c r="JB31" s="126"/>
      <c r="JC31" s="126"/>
      <c r="JD31" s="126"/>
      <c r="JE31" s="126"/>
      <c r="JF31" s="126"/>
      <c r="JG31" s="126"/>
      <c r="JH31" s="126"/>
      <c r="JI31" s="126"/>
      <c r="JJ31" s="126"/>
      <c r="JK31" s="126"/>
      <c r="JL31" s="126"/>
      <c r="JM31" s="126"/>
      <c r="JN31" s="126"/>
      <c r="JO31" s="126"/>
      <c r="JP31" s="126"/>
      <c r="JQ31" s="126"/>
      <c r="JR31" s="126"/>
      <c r="JS31" s="126"/>
      <c r="JT31" s="126"/>
      <c r="JU31" s="126"/>
      <c r="JV31" s="126"/>
      <c r="JW31" s="126"/>
      <c r="JX31" s="126"/>
      <c r="JY31" s="126"/>
      <c r="JZ31" s="126"/>
      <c r="KA31" s="126"/>
      <c r="KB31" s="126"/>
      <c r="KC31" s="126"/>
      <c r="KD31" s="126"/>
      <c r="KE31" s="126"/>
      <c r="KF31" s="126"/>
      <c r="KG31" s="126"/>
      <c r="KH31" s="126"/>
      <c r="KI31" s="126"/>
      <c r="KJ31" s="126"/>
      <c r="KK31" s="126"/>
      <c r="KL31" s="126"/>
      <c r="KM31" s="126"/>
      <c r="KN31" s="126"/>
      <c r="KO31" s="126"/>
      <c r="KP31" s="126"/>
      <c r="KQ31" s="126"/>
      <c r="KR31" s="126"/>
      <c r="KS31" s="126"/>
      <c r="KT31" s="126"/>
      <c r="KU31" s="126"/>
      <c r="KV31" s="126"/>
      <c r="KW31" s="126"/>
      <c r="KX31" s="126"/>
      <c r="KY31" s="126"/>
      <c r="KZ31" s="126"/>
      <c r="LA31" s="126"/>
      <c r="LB31" s="126"/>
      <c r="LC31" s="126"/>
      <c r="LD31" s="126"/>
      <c r="LE31" s="126"/>
      <c r="LF31" s="126"/>
      <c r="LG31" s="126"/>
      <c r="LH31" s="126"/>
      <c r="LI31" s="126"/>
      <c r="LJ31" s="126"/>
      <c r="LK31" s="126"/>
      <c r="LL31" s="126"/>
      <c r="LM31" s="126"/>
      <c r="LN31" s="126"/>
      <c r="LO31" s="126"/>
      <c r="LP31" s="126"/>
      <c r="LQ31" s="126"/>
      <c r="LR31" s="126"/>
      <c r="LS31" s="126"/>
      <c r="LT31" s="126"/>
      <c r="LU31" s="126"/>
      <c r="LV31" s="126"/>
      <c r="LW31" s="126"/>
      <c r="LX31" s="126"/>
      <c r="LY31" s="126"/>
      <c r="LZ31" s="126"/>
      <c r="MA31" s="126"/>
      <c r="MB31" s="126"/>
      <c r="MC31" s="126"/>
      <c r="MD31" s="126"/>
      <c r="ME31" s="126"/>
      <c r="MF31" s="126"/>
      <c r="MG31" s="126"/>
      <c r="MH31" s="126"/>
      <c r="MI31" s="126"/>
      <c r="MJ31" s="126"/>
      <c r="MK31" s="126"/>
      <c r="ML31" s="126"/>
      <c r="MM31" s="126"/>
      <c r="MN31" s="126"/>
      <c r="MO31" s="126"/>
      <c r="MP31" s="126"/>
      <c r="MQ31" s="126"/>
      <c r="MR31" s="126"/>
      <c r="MS31" s="126"/>
      <c r="MT31" s="126"/>
      <c r="MU31" s="126"/>
      <c r="MV31" s="126"/>
      <c r="MW31" s="126"/>
      <c r="MX31" s="126"/>
      <c r="MY31" s="126"/>
      <c r="MZ31" s="126"/>
      <c r="NA31" s="126"/>
      <c r="NB31" s="126"/>
      <c r="NC31" s="126"/>
      <c r="ND31" s="126"/>
      <c r="NE31" s="126"/>
      <c r="NF31" s="126"/>
      <c r="NG31" s="126"/>
      <c r="NH31" s="126"/>
      <c r="NI31" s="126"/>
      <c r="NJ31" s="126"/>
      <c r="NK31" s="126"/>
      <c r="NL31" s="126"/>
      <c r="NM31" s="126"/>
      <c r="NN31" s="126"/>
      <c r="NO31" s="126"/>
      <c r="NP31" s="126"/>
      <c r="NQ31" s="126"/>
      <c r="NR31" s="126"/>
      <c r="NS31" s="126"/>
      <c r="NT31" s="126"/>
      <c r="NU31" s="126"/>
      <c r="NV31" s="126"/>
      <c r="NW31" s="126"/>
      <c r="NX31" s="126"/>
      <c r="NY31" s="126"/>
      <c r="NZ31" s="126"/>
      <c r="OA31" s="126"/>
      <c r="OB31" s="126"/>
      <c r="OC31" s="126"/>
      <c r="OD31" s="126"/>
      <c r="OE31" s="126"/>
      <c r="OF31" s="126"/>
      <c r="OG31" s="126"/>
      <c r="OH31" s="126"/>
      <c r="OI31" s="126"/>
      <c r="OJ31" s="126"/>
      <c r="OK31" s="126"/>
      <c r="OL31" s="126"/>
      <c r="OM31" s="126"/>
      <c r="ON31" s="126"/>
      <c r="OO31" s="126"/>
      <c r="OP31" s="126"/>
      <c r="OQ31" s="126"/>
      <c r="OR31" s="126"/>
      <c r="OS31" s="126"/>
      <c r="OT31" s="126"/>
      <c r="OU31" s="126"/>
      <c r="OV31" s="126"/>
      <c r="OW31" s="126"/>
      <c r="OX31" s="126"/>
      <c r="OY31" s="126"/>
      <c r="OZ31" s="126"/>
      <c r="PA31" s="126"/>
      <c r="PB31" s="126"/>
      <c r="PC31" s="126"/>
      <c r="PD31" s="126"/>
      <c r="PE31" s="126"/>
      <c r="PF31" s="126"/>
      <c r="PG31" s="126"/>
      <c r="PH31" s="126"/>
      <c r="PI31" s="126"/>
      <c r="PJ31" s="126"/>
      <c r="PK31" s="126"/>
      <c r="PL31" s="126"/>
      <c r="PM31" s="126"/>
      <c r="PN31" s="126"/>
      <c r="PO31" s="126"/>
      <c r="PP31" s="126"/>
      <c r="PQ31" s="126"/>
      <c r="PR31" s="126"/>
      <c r="PS31" s="126"/>
      <c r="PT31" s="126"/>
      <c r="PU31" s="126"/>
      <c r="PV31" s="126"/>
      <c r="PW31" s="126"/>
      <c r="PX31" s="126"/>
      <c r="PY31" s="126"/>
      <c r="PZ31" s="126"/>
      <c r="QA31" s="126"/>
      <c r="QB31" s="126"/>
      <c r="QC31" s="126"/>
      <c r="QD31" s="126"/>
      <c r="QE31" s="126"/>
      <c r="QF31" s="126"/>
      <c r="QG31" s="126"/>
      <c r="QH31" s="126"/>
      <c r="QI31" s="126"/>
      <c r="QJ31" s="126"/>
      <c r="QK31" s="126"/>
      <c r="QL31" s="126"/>
      <c r="QM31" s="126"/>
      <c r="QN31" s="126"/>
      <c r="QO31" s="126"/>
      <c r="QP31" s="126"/>
      <c r="QQ31" s="126"/>
      <c r="QR31" s="126"/>
      <c r="QS31" s="126"/>
      <c r="QT31" s="126"/>
      <c r="QU31" s="126"/>
      <c r="QV31" s="126"/>
      <c r="QW31" s="126"/>
      <c r="QX31" s="126"/>
      <c r="QY31" s="126"/>
      <c r="QZ31" s="126"/>
      <c r="RA31" s="126"/>
      <c r="RB31" s="126"/>
      <c r="RC31" s="126"/>
      <c r="RD31" s="126"/>
      <c r="RE31" s="126"/>
      <c r="RF31" s="126"/>
      <c r="RG31" s="126"/>
      <c r="RH31" s="126"/>
      <c r="RI31" s="126"/>
      <c r="RJ31" s="126"/>
      <c r="RK31" s="126"/>
      <c r="RL31" s="126"/>
      <c r="RM31" s="126"/>
      <c r="RN31" s="126"/>
      <c r="RO31" s="126"/>
      <c r="RP31" s="126"/>
      <c r="RQ31" s="126"/>
      <c r="RR31" s="126"/>
      <c r="RS31" s="126"/>
      <c r="RT31" s="126"/>
      <c r="RU31" s="126"/>
      <c r="RV31" s="126"/>
      <c r="RW31" s="126"/>
      <c r="RX31" s="126"/>
      <c r="RY31" s="126"/>
      <c r="RZ31" s="126"/>
      <c r="SA31" s="126"/>
      <c r="SB31" s="126"/>
      <c r="SC31" s="126"/>
      <c r="SD31" s="126"/>
      <c r="SE31" s="126"/>
      <c r="SF31" s="126"/>
      <c r="SG31" s="126"/>
      <c r="SH31" s="126"/>
      <c r="SI31" s="126"/>
      <c r="SJ31" s="126"/>
      <c r="SK31" s="126"/>
      <c r="SL31" s="126"/>
      <c r="SM31" s="126"/>
      <c r="SN31" s="126"/>
      <c r="SO31" s="126"/>
      <c r="SP31" s="126"/>
      <c r="SQ31" s="126"/>
      <c r="SR31" s="126"/>
      <c r="SS31" s="126"/>
      <c r="ST31" s="126"/>
      <c r="SU31" s="126"/>
      <c r="SV31" s="126"/>
      <c r="SW31" s="126"/>
      <c r="SX31" s="126"/>
      <c r="SY31" s="126"/>
      <c r="SZ31" s="126"/>
      <c r="TA31" s="126"/>
      <c r="TB31" s="126"/>
      <c r="TC31" s="126"/>
      <c r="TD31" s="126"/>
      <c r="TE31" s="126"/>
      <c r="TF31" s="126"/>
      <c r="TG31" s="126"/>
      <c r="TH31" s="126"/>
      <c r="TI31" s="126"/>
      <c r="TJ31" s="126"/>
      <c r="TK31" s="126"/>
      <c r="TL31" s="126"/>
      <c r="TM31" s="126"/>
      <c r="TN31" s="126"/>
      <c r="TO31" s="126"/>
      <c r="TP31" s="126"/>
      <c r="TQ31" s="126"/>
      <c r="TR31" s="126"/>
      <c r="TS31" s="126"/>
      <c r="TT31" s="126"/>
      <c r="TU31" s="126"/>
      <c r="TV31" s="126"/>
      <c r="TW31" s="126"/>
      <c r="TX31" s="126"/>
      <c r="TY31" s="126"/>
      <c r="TZ31" s="126"/>
      <c r="UA31" s="126"/>
      <c r="UB31" s="126"/>
      <c r="UC31" s="126"/>
      <c r="UD31" s="126"/>
      <c r="UE31" s="126"/>
      <c r="UF31" s="126"/>
      <c r="UG31" s="126"/>
      <c r="UH31" s="126"/>
      <c r="UI31" s="126"/>
      <c r="UJ31" s="126"/>
      <c r="UK31" s="126"/>
      <c r="UL31" s="126"/>
      <c r="UM31" s="126"/>
      <c r="UN31" s="126"/>
      <c r="UO31" s="126"/>
      <c r="UP31" s="126"/>
      <c r="UQ31" s="126"/>
      <c r="UR31" s="126"/>
      <c r="US31" s="126"/>
      <c r="UT31" s="126"/>
      <c r="UU31" s="126"/>
      <c r="UV31" s="126"/>
      <c r="UW31" s="126"/>
      <c r="UX31" s="126"/>
      <c r="UY31" s="126"/>
      <c r="UZ31" s="126"/>
      <c r="VA31" s="126"/>
      <c r="VB31" s="126"/>
      <c r="VC31" s="126"/>
      <c r="VD31" s="126"/>
      <c r="VE31" s="126"/>
      <c r="VF31" s="126"/>
      <c r="VG31" s="126"/>
      <c r="VH31" s="126"/>
      <c r="VI31" s="126"/>
      <c r="VJ31" s="126"/>
      <c r="VK31" s="126"/>
      <c r="VL31" s="126"/>
      <c r="VM31" s="126"/>
      <c r="VN31" s="126"/>
      <c r="VO31" s="126"/>
      <c r="VP31" s="126"/>
      <c r="VQ31" s="126"/>
      <c r="VR31" s="126"/>
      <c r="VS31" s="126"/>
      <c r="VT31" s="126"/>
      <c r="VU31" s="126"/>
      <c r="VV31" s="126"/>
      <c r="VW31" s="126"/>
      <c r="VX31" s="126"/>
      <c r="VY31" s="126"/>
      <c r="VZ31" s="126"/>
      <c r="WA31" s="126"/>
      <c r="WB31" s="126"/>
      <c r="WC31" s="126"/>
      <c r="WD31" s="126"/>
      <c r="WE31" s="126"/>
      <c r="WF31" s="126"/>
      <c r="WG31" s="126"/>
      <c r="WH31" s="126"/>
      <c r="WI31" s="126"/>
      <c r="WJ31" s="126"/>
      <c r="WK31" s="126"/>
      <c r="WL31" s="126"/>
      <c r="WM31" s="126"/>
      <c r="WN31" s="126"/>
      <c r="WO31" s="126"/>
      <c r="WP31" s="126"/>
      <c r="WQ31" s="126"/>
      <c r="WR31" s="126"/>
      <c r="WS31" s="126"/>
      <c r="WT31" s="126"/>
      <c r="WU31" s="126"/>
      <c r="WV31" s="126"/>
      <c r="WW31" s="126"/>
      <c r="WX31" s="126"/>
      <c r="WY31" s="126"/>
      <c r="WZ31" s="126"/>
      <c r="XA31" s="126"/>
      <c r="XB31" s="126"/>
      <c r="XC31" s="126"/>
      <c r="XD31" s="126"/>
      <c r="XE31" s="126"/>
      <c r="XF31" s="126"/>
      <c r="XG31" s="126"/>
      <c r="XH31" s="126"/>
      <c r="XI31" s="126"/>
      <c r="XJ31" s="126"/>
      <c r="XK31" s="126"/>
      <c r="XL31" s="126"/>
      <c r="XM31" s="126"/>
      <c r="XN31" s="126"/>
      <c r="XO31" s="126"/>
      <c r="XP31" s="126"/>
      <c r="XQ31" s="126"/>
      <c r="XR31" s="126"/>
      <c r="XS31" s="126"/>
      <c r="XT31" s="126"/>
      <c r="XU31" s="126"/>
      <c r="XV31" s="126"/>
      <c r="XW31" s="126"/>
      <c r="XX31" s="126"/>
      <c r="XY31" s="126"/>
      <c r="XZ31" s="126"/>
      <c r="YA31" s="126"/>
      <c r="YB31" s="126"/>
      <c r="YC31" s="126"/>
      <c r="YD31" s="126"/>
      <c r="YE31" s="126"/>
      <c r="YF31" s="126"/>
      <c r="YG31" s="126"/>
      <c r="YH31" s="126"/>
      <c r="YI31" s="126"/>
      <c r="YJ31" s="126"/>
      <c r="YK31" s="126"/>
      <c r="YL31" s="126"/>
      <c r="YM31" s="126"/>
      <c r="YN31" s="126"/>
      <c r="YO31" s="126"/>
      <c r="YP31" s="126"/>
      <c r="YQ31" s="126"/>
      <c r="YR31" s="126"/>
      <c r="YS31" s="126"/>
      <c r="YT31" s="126"/>
      <c r="YU31" s="126"/>
      <c r="YV31" s="126"/>
      <c r="YW31" s="126"/>
      <c r="YX31" s="126"/>
      <c r="YY31" s="126"/>
      <c r="YZ31" s="126"/>
      <c r="ZA31" s="126"/>
      <c r="ZB31" s="126"/>
      <c r="ZC31" s="126"/>
      <c r="ZD31" s="126"/>
      <c r="ZE31" s="126"/>
      <c r="ZF31" s="126"/>
      <c r="ZG31" s="126"/>
      <c r="ZH31" s="126"/>
      <c r="ZI31" s="126"/>
      <c r="ZJ31" s="126"/>
      <c r="ZK31" s="126"/>
      <c r="ZL31" s="126"/>
      <c r="ZM31" s="126"/>
      <c r="ZN31" s="126"/>
      <c r="ZO31" s="126"/>
      <c r="ZP31" s="126"/>
      <c r="ZQ31" s="126"/>
      <c r="ZR31" s="126"/>
      <c r="ZS31" s="126"/>
      <c r="ZT31" s="126"/>
      <c r="ZU31" s="126"/>
      <c r="ZV31" s="126"/>
      <c r="ZW31" s="126"/>
      <c r="ZX31" s="126"/>
      <c r="ZY31" s="126"/>
      <c r="ZZ31" s="126"/>
      <c r="AAA31" s="126"/>
      <c r="AAB31" s="126"/>
      <c r="AAC31" s="126"/>
      <c r="AAD31" s="126"/>
      <c r="AAE31" s="126"/>
      <c r="AAF31" s="126"/>
      <c r="AAG31" s="126"/>
      <c r="AAH31" s="126"/>
      <c r="AAI31" s="126"/>
      <c r="AAJ31" s="126"/>
      <c r="AAK31" s="126"/>
      <c r="AAL31" s="126"/>
      <c r="AAM31" s="126"/>
      <c r="AAN31" s="126"/>
      <c r="AAO31" s="126"/>
      <c r="AAP31" s="126"/>
      <c r="AAQ31" s="126"/>
      <c r="AAR31" s="126"/>
      <c r="AAS31" s="126"/>
      <c r="AAT31" s="126"/>
      <c r="AAU31" s="126"/>
      <c r="AAV31" s="126"/>
      <c r="AAW31" s="126"/>
      <c r="AAX31" s="126"/>
      <c r="AAY31" s="126"/>
      <c r="AAZ31" s="126"/>
      <c r="ABA31" s="126"/>
      <c r="ABB31" s="126"/>
      <c r="ABC31" s="126"/>
      <c r="ABD31" s="126"/>
      <c r="ABE31" s="126"/>
      <c r="ABF31" s="126"/>
      <c r="ABG31" s="126"/>
      <c r="ABH31" s="126"/>
      <c r="ABI31" s="126"/>
      <c r="ABJ31" s="126"/>
      <c r="ABK31" s="126"/>
      <c r="ABL31" s="126"/>
      <c r="ABM31" s="126"/>
      <c r="ABN31" s="126"/>
      <c r="ABO31" s="126"/>
      <c r="ABP31" s="126"/>
      <c r="ABQ31" s="126"/>
      <c r="ABR31" s="126"/>
      <c r="ABS31" s="126"/>
      <c r="ABT31" s="126"/>
      <c r="ABU31" s="126"/>
      <c r="ABV31" s="126"/>
      <c r="ABW31" s="126"/>
      <c r="ABX31" s="126"/>
      <c r="ABY31" s="126"/>
      <c r="ABZ31" s="126"/>
      <c r="ACA31" s="126"/>
      <c r="ACB31" s="126"/>
      <c r="ACC31" s="126"/>
      <c r="ACD31" s="126"/>
      <c r="ACE31" s="126"/>
      <c r="ACF31" s="126"/>
      <c r="ACG31" s="126"/>
      <c r="ACH31" s="126"/>
      <c r="ACI31" s="126"/>
      <c r="ACJ31" s="126"/>
      <c r="ACK31" s="126"/>
      <c r="ACL31" s="126"/>
      <c r="ACM31" s="126"/>
      <c r="ACN31" s="126"/>
      <c r="ACO31" s="126"/>
      <c r="ACP31" s="126"/>
      <c r="ACQ31" s="126"/>
      <c r="ACR31" s="126"/>
      <c r="ACS31" s="126"/>
      <c r="ACT31" s="126"/>
      <c r="ACU31" s="126"/>
      <c r="ACV31" s="126"/>
      <c r="ACW31" s="126"/>
      <c r="ACX31" s="126"/>
      <c r="ACY31" s="126"/>
      <c r="ACZ31" s="126"/>
      <c r="ADA31" s="126"/>
      <c r="ADB31" s="126"/>
      <c r="ADC31" s="126"/>
      <c r="ADD31" s="126"/>
      <c r="ADE31" s="126"/>
      <c r="ADF31" s="126"/>
      <c r="ADG31" s="126"/>
      <c r="ADH31" s="126"/>
      <c r="ADI31" s="126"/>
      <c r="ADJ31" s="126"/>
      <c r="ADK31" s="126"/>
      <c r="ADL31" s="126"/>
      <c r="ADM31" s="126"/>
      <c r="ADN31" s="126"/>
      <c r="ADO31" s="126"/>
      <c r="ADP31" s="126"/>
      <c r="ADQ31" s="126"/>
      <c r="ADR31" s="126"/>
      <c r="ADS31" s="126"/>
      <c r="ADT31" s="126"/>
      <c r="ADU31" s="126"/>
      <c r="ADV31" s="126"/>
      <c r="ADW31" s="126"/>
      <c r="ADX31" s="126"/>
      <c r="ADY31" s="126"/>
      <c r="ADZ31" s="126"/>
      <c r="AEA31" s="126"/>
      <c r="AEB31" s="126"/>
      <c r="AEC31" s="126"/>
      <c r="AED31" s="126"/>
      <c r="AEE31" s="126"/>
      <c r="AEF31" s="126"/>
      <c r="AEG31" s="126"/>
      <c r="AEH31" s="126"/>
      <c r="AEI31" s="126"/>
      <c r="AEJ31" s="126"/>
      <c r="AEK31" s="126"/>
      <c r="AEL31" s="126"/>
      <c r="AEM31" s="126"/>
      <c r="AEN31" s="126"/>
      <c r="AEO31" s="126"/>
      <c r="AEP31" s="126"/>
      <c r="AEQ31" s="126"/>
      <c r="AER31" s="126"/>
      <c r="AES31" s="126"/>
      <c r="AET31" s="126"/>
      <c r="AEU31" s="126"/>
      <c r="AEV31" s="126"/>
      <c r="AEW31" s="126"/>
      <c r="AEX31" s="126"/>
      <c r="AEY31" s="126"/>
      <c r="AEZ31" s="126"/>
      <c r="AFA31" s="126"/>
      <c r="AFB31" s="126"/>
      <c r="AFC31" s="126"/>
      <c r="AFD31" s="126"/>
      <c r="AFE31" s="126"/>
      <c r="AFF31" s="126"/>
      <c r="AFG31" s="126"/>
      <c r="AFH31" s="126"/>
      <c r="AFI31" s="126"/>
      <c r="AFJ31" s="126"/>
      <c r="AFK31" s="126"/>
      <c r="AFL31" s="126"/>
      <c r="AFM31" s="126"/>
      <c r="AFN31" s="126"/>
      <c r="AFO31" s="126"/>
      <c r="AFP31" s="126"/>
      <c r="AFQ31" s="126"/>
      <c r="AFR31" s="126"/>
      <c r="AFS31" s="126"/>
      <c r="AFT31" s="126"/>
      <c r="AFU31" s="126"/>
      <c r="AFV31" s="126"/>
      <c r="AFW31" s="126"/>
      <c r="AFX31" s="126"/>
      <c r="AFY31" s="126"/>
      <c r="AFZ31" s="126"/>
      <c r="AGA31" s="126"/>
      <c r="AGB31" s="126"/>
      <c r="AGC31" s="126"/>
      <c r="AGD31" s="126"/>
      <c r="AGE31" s="126"/>
      <c r="AGF31" s="126"/>
      <c r="AGG31" s="126"/>
      <c r="AGH31" s="126"/>
      <c r="AGI31" s="126"/>
      <c r="AGJ31" s="126"/>
      <c r="AGK31" s="126"/>
      <c r="AGL31" s="126"/>
      <c r="AGM31" s="126"/>
      <c r="AGN31" s="126"/>
      <c r="AGO31" s="126"/>
      <c r="AGP31" s="126"/>
      <c r="AGQ31" s="126"/>
      <c r="AGR31" s="126"/>
      <c r="AGS31" s="126"/>
      <c r="AGT31" s="126"/>
      <c r="AGU31" s="126"/>
      <c r="AGV31" s="126"/>
      <c r="AGW31" s="126"/>
      <c r="AGX31" s="126"/>
      <c r="AGY31" s="126"/>
      <c r="AGZ31" s="126"/>
      <c r="AHA31" s="126"/>
      <c r="AHB31" s="126"/>
      <c r="AHC31" s="126"/>
      <c r="AHD31" s="126"/>
      <c r="AHE31" s="126"/>
      <c r="AHF31" s="126"/>
      <c r="AHG31" s="126"/>
      <c r="AHH31" s="126"/>
      <c r="AHI31" s="126"/>
      <c r="AHJ31" s="126"/>
      <c r="AHK31" s="126"/>
      <c r="AHL31" s="126"/>
      <c r="AHM31" s="126"/>
      <c r="AHN31" s="126"/>
      <c r="AHO31" s="126"/>
      <c r="AHP31" s="126"/>
      <c r="AHQ31" s="126"/>
      <c r="AHR31" s="126"/>
      <c r="AHS31" s="126"/>
      <c r="AHT31" s="126"/>
      <c r="AHU31" s="126"/>
      <c r="AHV31" s="126"/>
      <c r="AHW31" s="126"/>
      <c r="AHX31" s="126"/>
      <c r="AHY31" s="126"/>
      <c r="AHZ31" s="126"/>
      <c r="AIA31" s="126"/>
      <c r="AIB31" s="126"/>
      <c r="AIC31" s="126"/>
      <c r="AID31" s="126"/>
      <c r="AIE31" s="126"/>
      <c r="AIF31" s="126"/>
      <c r="AIG31" s="126"/>
      <c r="AIH31" s="126"/>
      <c r="AII31" s="126"/>
      <c r="AIJ31" s="126"/>
      <c r="AIK31" s="126"/>
      <c r="AIL31" s="126"/>
      <c r="AIM31" s="126"/>
      <c r="AIN31" s="126"/>
      <c r="AIO31" s="126"/>
      <c r="AIP31" s="126"/>
      <c r="AIQ31" s="126"/>
      <c r="AIR31" s="126"/>
      <c r="AIS31" s="126"/>
      <c r="AIT31" s="126"/>
      <c r="AIU31" s="126"/>
      <c r="AIV31" s="126"/>
      <c r="AIW31" s="126"/>
      <c r="AIX31" s="126"/>
      <c r="AIY31" s="126"/>
      <c r="AIZ31" s="126"/>
      <c r="AJA31" s="126"/>
      <c r="AJB31" s="126"/>
      <c r="AJC31" s="126"/>
      <c r="AJD31" s="126"/>
      <c r="AJE31" s="126"/>
      <c r="AJF31" s="126"/>
      <c r="AJG31" s="126"/>
      <c r="AJH31" s="126"/>
      <c r="AJI31" s="126"/>
      <c r="AJJ31" s="126"/>
      <c r="AJK31" s="126"/>
      <c r="AJL31" s="126"/>
      <c r="AJM31" s="126"/>
      <c r="AJN31" s="126"/>
      <c r="AJO31" s="126"/>
      <c r="AJP31" s="126"/>
      <c r="AJQ31" s="126"/>
      <c r="AJR31" s="126"/>
      <c r="AJS31" s="126"/>
      <c r="AJT31" s="126"/>
      <c r="AJU31" s="126"/>
      <c r="AJV31" s="126"/>
      <c r="AJW31" s="126"/>
      <c r="AJX31" s="126"/>
      <c r="AJY31" s="126"/>
      <c r="AJZ31" s="126"/>
      <c r="AKA31" s="126"/>
      <c r="AKB31" s="126"/>
      <c r="AKC31" s="126"/>
      <c r="AKD31" s="126"/>
      <c r="AKE31" s="126"/>
      <c r="AKF31" s="126"/>
      <c r="AKG31" s="126"/>
      <c r="AKH31" s="126"/>
      <c r="AKI31" s="126"/>
      <c r="AKJ31" s="126"/>
      <c r="AKK31" s="126"/>
      <c r="AKL31" s="126"/>
      <c r="AKM31" s="126"/>
      <c r="AKN31" s="126"/>
      <c r="AKO31" s="126"/>
      <c r="AKP31" s="126"/>
      <c r="AKQ31" s="126"/>
      <c r="AKR31" s="126"/>
      <c r="AKS31" s="126"/>
      <c r="AKT31" s="126"/>
      <c r="AKU31" s="126"/>
      <c r="AKV31" s="126"/>
      <c r="AKW31" s="126"/>
      <c r="AKX31" s="126"/>
      <c r="AKY31" s="126"/>
      <c r="AKZ31" s="126"/>
      <c r="ALA31" s="126"/>
      <c r="ALB31" s="126"/>
      <c r="ALC31" s="126"/>
      <c r="ALD31" s="126"/>
      <c r="ALE31" s="126"/>
      <c r="ALF31" s="126"/>
      <c r="ALG31" s="126"/>
      <c r="ALH31" s="126"/>
      <c r="ALI31" s="126"/>
      <c r="ALJ31" s="126"/>
      <c r="ALK31" s="126"/>
      <c r="ALL31" s="126"/>
      <c r="ALM31" s="126"/>
      <c r="ALN31" s="126"/>
      <c r="ALO31" s="126"/>
      <c r="ALP31" s="126"/>
      <c r="ALQ31" s="126"/>
      <c r="ALR31" s="126"/>
      <c r="ALS31" s="126"/>
      <c r="ALT31" s="126"/>
      <c r="ALU31" s="126"/>
      <c r="ALV31" s="126"/>
      <c r="ALW31" s="126"/>
      <c r="ALX31" s="126"/>
      <c r="ALY31" s="126"/>
      <c r="ALZ31" s="126"/>
      <c r="AMA31" s="126"/>
      <c r="AMB31" s="126"/>
      <c r="AMC31" s="126"/>
      <c r="AMD31" s="126"/>
      <c r="AME31" s="126"/>
      <c r="AMF31" s="126"/>
      <c r="AMG31" s="126"/>
      <c r="AMH31" s="126"/>
      <c r="AMI31" s="126"/>
      <c r="AMJ31" s="126"/>
      <c r="AMK31" s="126"/>
      <c r="AML31" s="126"/>
      <c r="AMM31" s="126"/>
      <c r="AMN31" s="126"/>
      <c r="AMO31" s="126"/>
      <c r="AMP31" s="126"/>
      <c r="AMQ31" s="126"/>
      <c r="AMR31" s="126"/>
      <c r="AMS31" s="126"/>
      <c r="AMT31" s="126"/>
      <c r="AMU31" s="126"/>
      <c r="AMV31" s="126"/>
      <c r="AMW31" s="126"/>
      <c r="AMX31" s="126"/>
      <c r="AMY31" s="126"/>
      <c r="AMZ31" s="126"/>
      <c r="ANA31" s="126"/>
      <c r="ANB31" s="126"/>
      <c r="ANC31" s="126"/>
      <c r="AND31" s="126"/>
      <c r="ANE31" s="126"/>
      <c r="ANF31" s="126"/>
      <c r="ANG31" s="126"/>
      <c r="ANH31" s="126"/>
      <c r="ANI31" s="126"/>
      <c r="ANJ31" s="126"/>
      <c r="ANK31" s="126"/>
      <c r="ANL31" s="126"/>
      <c r="ANM31" s="126"/>
      <c r="ANN31" s="126"/>
      <c r="ANO31" s="126"/>
      <c r="ANP31" s="126"/>
      <c r="ANQ31" s="126"/>
      <c r="ANR31" s="126"/>
      <c r="ANS31" s="126"/>
      <c r="ANT31" s="126"/>
      <c r="ANU31" s="126"/>
      <c r="ANV31" s="126"/>
      <c r="ANW31" s="126"/>
      <c r="ANX31" s="126"/>
      <c r="ANY31" s="126"/>
      <c r="ANZ31" s="126"/>
      <c r="AOA31" s="126"/>
      <c r="AOB31" s="126"/>
      <c r="AOC31" s="126"/>
      <c r="AOD31" s="126"/>
      <c r="AOE31" s="126"/>
      <c r="AOF31" s="126"/>
      <c r="AOG31" s="126"/>
      <c r="AOH31" s="126"/>
      <c r="AOI31" s="126"/>
      <c r="AOJ31" s="126"/>
      <c r="AOK31" s="126"/>
      <c r="AOL31" s="126"/>
      <c r="AOM31" s="126"/>
      <c r="AON31" s="126"/>
      <c r="AOO31" s="126"/>
      <c r="AOP31" s="126"/>
      <c r="AOQ31" s="126"/>
      <c r="AOR31" s="126"/>
      <c r="AOS31" s="126"/>
      <c r="AOT31" s="126"/>
      <c r="AOU31" s="126"/>
      <c r="AOV31" s="126"/>
      <c r="AOW31" s="126"/>
      <c r="AOX31" s="126"/>
      <c r="AOY31" s="126"/>
      <c r="AOZ31" s="126"/>
      <c r="APA31" s="126"/>
      <c r="APB31" s="126"/>
      <c r="APC31" s="126"/>
      <c r="APD31" s="126"/>
      <c r="APE31" s="126"/>
      <c r="APF31" s="126"/>
      <c r="APG31" s="126"/>
      <c r="APH31" s="126"/>
      <c r="API31" s="126"/>
      <c r="APJ31" s="126"/>
      <c r="APK31" s="126"/>
      <c r="APL31" s="126"/>
      <c r="APM31" s="126"/>
      <c r="APN31" s="126"/>
      <c r="APO31" s="126"/>
      <c r="APP31" s="126"/>
      <c r="APQ31" s="126"/>
      <c r="APR31" s="126"/>
      <c r="APS31" s="126"/>
      <c r="APT31" s="126"/>
      <c r="APU31" s="126"/>
      <c r="APV31" s="126"/>
      <c r="APW31" s="126"/>
      <c r="APX31" s="126"/>
      <c r="APY31" s="126"/>
      <c r="APZ31" s="126"/>
      <c r="AQA31" s="126"/>
      <c r="AQB31" s="126"/>
      <c r="AQC31" s="126"/>
      <c r="AQD31" s="126"/>
      <c r="AQE31" s="126"/>
      <c r="AQF31" s="126"/>
      <c r="AQG31" s="126"/>
      <c r="AQH31" s="126"/>
      <c r="AQI31" s="126"/>
      <c r="AQJ31" s="126"/>
      <c r="AQK31" s="126"/>
      <c r="AQL31" s="126"/>
      <c r="AQM31" s="126"/>
      <c r="AQN31" s="126"/>
      <c r="AQO31" s="126"/>
      <c r="AQP31" s="126"/>
      <c r="AQQ31" s="126"/>
      <c r="AQR31" s="126"/>
      <c r="AQS31" s="126"/>
      <c r="AQT31" s="126"/>
      <c r="AQU31" s="126"/>
      <c r="AQV31" s="126"/>
      <c r="AQW31" s="126"/>
      <c r="AQX31" s="126"/>
      <c r="AQY31" s="126"/>
      <c r="AQZ31" s="126"/>
      <c r="ARA31" s="126"/>
      <c r="ARB31" s="126"/>
      <c r="ARC31" s="126"/>
      <c r="ARD31" s="126"/>
      <c r="ARE31" s="126"/>
      <c r="ARF31" s="126"/>
      <c r="ARG31" s="126"/>
      <c r="ARH31" s="126"/>
      <c r="ARI31" s="126"/>
      <c r="ARJ31" s="126"/>
      <c r="ARK31" s="126"/>
      <c r="ARL31" s="126"/>
      <c r="ARM31" s="126"/>
      <c r="ARN31" s="126"/>
      <c r="ARO31" s="126"/>
      <c r="ARP31" s="126"/>
      <c r="ARQ31" s="126"/>
      <c r="ARR31" s="126"/>
      <c r="ARS31" s="126"/>
      <c r="ART31" s="126"/>
      <c r="ARU31" s="126"/>
      <c r="ARV31" s="126"/>
      <c r="ARW31" s="126"/>
      <c r="ARX31" s="126"/>
      <c r="ARY31" s="126"/>
      <c r="ARZ31" s="126"/>
      <c r="ASA31" s="126"/>
      <c r="ASB31" s="126"/>
      <c r="ASC31" s="126"/>
      <c r="ASD31" s="126"/>
      <c r="ASE31" s="126"/>
      <c r="ASF31" s="126"/>
      <c r="ASG31" s="126"/>
      <c r="ASH31" s="126"/>
      <c r="ASI31" s="126"/>
      <c r="ASJ31" s="126"/>
      <c r="ASK31" s="126"/>
      <c r="ASL31" s="126"/>
      <c r="ASM31" s="126"/>
      <c r="ASN31" s="126"/>
      <c r="ASO31" s="126"/>
      <c r="ASP31" s="126"/>
      <c r="ASQ31" s="126"/>
      <c r="ASR31" s="126"/>
      <c r="ASS31" s="126"/>
      <c r="AST31" s="126"/>
      <c r="ASU31" s="126"/>
      <c r="ASV31" s="126"/>
      <c r="ASW31" s="126"/>
      <c r="ASX31" s="126"/>
      <c r="ASY31" s="126"/>
      <c r="ASZ31" s="126"/>
      <c r="ATA31" s="126"/>
      <c r="ATB31" s="126"/>
      <c r="ATC31" s="126"/>
      <c r="ATD31" s="126"/>
      <c r="ATE31" s="126"/>
      <c r="ATF31" s="126"/>
      <c r="ATG31" s="126"/>
      <c r="ATH31" s="126"/>
      <c r="ATI31" s="126"/>
      <c r="ATJ31" s="126"/>
      <c r="ATK31" s="126"/>
      <c r="ATL31" s="126"/>
      <c r="ATM31" s="126"/>
      <c r="ATN31" s="126"/>
      <c r="ATO31" s="126"/>
      <c r="ATP31" s="126"/>
      <c r="ATQ31" s="126"/>
      <c r="ATR31" s="126"/>
      <c r="ATS31" s="126"/>
      <c r="ATT31" s="126"/>
      <c r="ATU31" s="126"/>
      <c r="ATV31" s="126"/>
      <c r="ATW31" s="126"/>
      <c r="ATX31" s="126"/>
      <c r="ATY31" s="126"/>
      <c r="ATZ31" s="126"/>
      <c r="AUA31" s="126"/>
      <c r="AUB31" s="126"/>
      <c r="AUC31" s="126"/>
      <c r="AUD31" s="126"/>
      <c r="AUE31" s="126"/>
      <c r="AUF31" s="126"/>
      <c r="AUG31" s="126"/>
      <c r="AUH31" s="126"/>
      <c r="AUI31" s="126"/>
      <c r="AUJ31" s="126"/>
      <c r="AUK31" s="126"/>
      <c r="AUL31" s="126"/>
      <c r="AUM31" s="126"/>
      <c r="AUN31" s="126"/>
      <c r="AUO31" s="126"/>
      <c r="AUP31" s="126"/>
      <c r="AUQ31" s="126"/>
      <c r="AUR31" s="126"/>
      <c r="AUS31" s="126"/>
      <c r="AUT31" s="126"/>
      <c r="AUU31" s="126"/>
      <c r="AUV31" s="126"/>
      <c r="AUW31" s="126"/>
      <c r="AUX31" s="126"/>
      <c r="AUY31" s="126"/>
      <c r="AUZ31" s="126"/>
      <c r="AVA31" s="126"/>
      <c r="AVB31" s="126"/>
      <c r="AVC31" s="126"/>
      <c r="AVD31" s="126"/>
      <c r="AVE31" s="126"/>
      <c r="AVF31" s="126"/>
      <c r="AVG31" s="126"/>
      <c r="AVH31" s="126"/>
      <c r="AVI31" s="126"/>
      <c r="AVJ31" s="126"/>
      <c r="AVK31" s="126"/>
      <c r="AVL31" s="126"/>
      <c r="AVM31" s="126"/>
      <c r="AVN31" s="126"/>
      <c r="AVO31" s="126"/>
      <c r="AVP31" s="126"/>
      <c r="AVQ31" s="126"/>
      <c r="AVR31" s="126"/>
      <c r="AVS31" s="126"/>
      <c r="AVT31" s="126"/>
      <c r="AVU31" s="126"/>
      <c r="AVV31" s="126"/>
      <c r="AVW31" s="126"/>
      <c r="AVX31" s="126"/>
      <c r="AVY31" s="126"/>
      <c r="AVZ31" s="126"/>
      <c r="AWA31" s="126"/>
      <c r="AWB31" s="126"/>
      <c r="AWC31" s="126"/>
      <c r="AWD31" s="126"/>
      <c r="AWE31" s="126"/>
      <c r="AWF31" s="126"/>
      <c r="AWG31" s="126"/>
      <c r="AWH31" s="126"/>
      <c r="AWI31" s="126"/>
      <c r="AWJ31" s="126"/>
      <c r="AWK31" s="126"/>
      <c r="AWL31" s="126"/>
      <c r="AWM31" s="126"/>
      <c r="AWN31" s="126"/>
      <c r="AWO31" s="126"/>
      <c r="AWP31" s="126"/>
      <c r="AWQ31" s="126"/>
      <c r="AWR31" s="126"/>
      <c r="AWS31" s="126"/>
      <c r="AWT31" s="126"/>
      <c r="AWU31" s="126"/>
      <c r="AWV31" s="126"/>
      <c r="AWW31" s="126"/>
      <c r="AWX31" s="126"/>
      <c r="AWY31" s="126"/>
      <c r="AWZ31" s="126"/>
      <c r="AXA31" s="126"/>
      <c r="AXB31" s="126"/>
      <c r="AXC31" s="126"/>
      <c r="AXD31" s="126"/>
      <c r="AXE31" s="126"/>
      <c r="AXF31" s="126"/>
      <c r="AXG31" s="126"/>
      <c r="AXH31" s="126"/>
      <c r="AXI31" s="126"/>
      <c r="AXJ31" s="126"/>
      <c r="AXK31" s="126"/>
      <c r="AXL31" s="126"/>
      <c r="AXM31" s="126"/>
      <c r="AXN31" s="126"/>
      <c r="AXO31" s="126"/>
      <c r="AXP31" s="126"/>
      <c r="AXQ31" s="126"/>
      <c r="AXR31" s="126"/>
      <c r="AXS31" s="126"/>
      <c r="AXT31" s="126"/>
      <c r="AXU31" s="126"/>
      <c r="AXV31" s="126"/>
      <c r="AXW31" s="126"/>
      <c r="AXX31" s="126"/>
      <c r="AXY31" s="126"/>
      <c r="AXZ31" s="126"/>
      <c r="AYA31" s="126"/>
      <c r="AYB31" s="126"/>
      <c r="AYC31" s="126"/>
      <c r="AYD31" s="126"/>
      <c r="AYE31" s="126"/>
      <c r="AYF31" s="126"/>
      <c r="AYG31" s="126"/>
      <c r="AYH31" s="126"/>
      <c r="AYI31" s="126"/>
      <c r="AYJ31" s="126"/>
      <c r="AYK31" s="126"/>
      <c r="AYL31" s="126"/>
      <c r="AYM31" s="126"/>
      <c r="AYN31" s="126"/>
      <c r="AYO31" s="126"/>
      <c r="AYP31" s="126"/>
      <c r="AYQ31" s="126"/>
      <c r="AYR31" s="126"/>
      <c r="AYS31" s="126"/>
      <c r="AYT31" s="126"/>
      <c r="AYU31" s="126"/>
      <c r="AYV31" s="126"/>
      <c r="AYW31" s="126"/>
      <c r="AYX31" s="126"/>
      <c r="AYY31" s="126"/>
      <c r="AYZ31" s="126"/>
      <c r="AZA31" s="126"/>
      <c r="AZB31" s="126"/>
      <c r="AZC31" s="126"/>
      <c r="AZD31" s="126"/>
      <c r="AZE31" s="126"/>
      <c r="AZF31" s="126"/>
      <c r="AZG31" s="126"/>
      <c r="AZH31" s="126"/>
      <c r="AZI31" s="126"/>
      <c r="AZJ31" s="126"/>
      <c r="AZK31" s="126"/>
      <c r="AZL31" s="126"/>
      <c r="AZM31" s="126"/>
      <c r="AZN31" s="126"/>
      <c r="AZO31" s="126"/>
      <c r="AZP31" s="126"/>
      <c r="AZQ31" s="126"/>
      <c r="AZR31" s="126"/>
      <c r="AZS31" s="126"/>
      <c r="AZT31" s="126"/>
      <c r="AZU31" s="126"/>
      <c r="AZV31" s="126"/>
      <c r="AZW31" s="126"/>
      <c r="AZX31" s="126"/>
      <c r="AZY31" s="126"/>
      <c r="AZZ31" s="126"/>
      <c r="BAA31" s="126"/>
      <c r="BAB31" s="126"/>
      <c r="BAC31" s="126"/>
      <c r="BAD31" s="126"/>
      <c r="BAE31" s="126"/>
      <c r="BAF31" s="126"/>
      <c r="BAG31" s="126"/>
      <c r="BAH31" s="126"/>
      <c r="BAI31" s="126"/>
      <c r="BAJ31" s="126"/>
      <c r="BAK31" s="126"/>
      <c r="BAL31" s="126"/>
      <c r="BAM31" s="126"/>
      <c r="BAN31" s="126"/>
      <c r="BAO31" s="126"/>
      <c r="BAP31" s="126"/>
      <c r="BAQ31" s="126"/>
      <c r="BAR31" s="126"/>
      <c r="BAS31" s="126"/>
      <c r="BAT31" s="126"/>
      <c r="BAU31" s="126"/>
      <c r="BAV31" s="126"/>
      <c r="BAW31" s="126"/>
      <c r="BAX31" s="126"/>
      <c r="BAY31" s="126"/>
      <c r="BAZ31" s="126"/>
      <c r="BBA31" s="126"/>
      <c r="BBB31" s="126"/>
      <c r="BBC31" s="126"/>
      <c r="BBD31" s="126"/>
      <c r="BBE31" s="126"/>
      <c r="BBF31" s="126"/>
      <c r="BBG31" s="126"/>
      <c r="BBH31" s="126"/>
      <c r="BBI31" s="126"/>
      <c r="BBJ31" s="126"/>
      <c r="BBK31" s="126"/>
      <c r="BBL31" s="126"/>
      <c r="BBM31" s="126"/>
      <c r="BBN31" s="126"/>
      <c r="BBO31" s="126"/>
      <c r="BBP31" s="126"/>
      <c r="BBQ31" s="126"/>
      <c r="BBR31" s="126"/>
      <c r="BBS31" s="126"/>
      <c r="BBT31" s="126"/>
      <c r="BBU31" s="126"/>
      <c r="BBV31" s="126"/>
      <c r="BBW31" s="126"/>
      <c r="BBX31" s="126"/>
      <c r="BBY31" s="126"/>
      <c r="BBZ31" s="126"/>
      <c r="BCA31" s="126"/>
      <c r="BCB31" s="126"/>
      <c r="BCC31" s="126"/>
      <c r="BCD31" s="126"/>
      <c r="BCE31" s="126"/>
      <c r="BCF31" s="126"/>
      <c r="BCG31" s="126"/>
      <c r="BCH31" s="126"/>
      <c r="BCI31" s="126"/>
      <c r="BCJ31" s="126"/>
      <c r="BCK31" s="126"/>
      <c r="BCL31" s="126"/>
      <c r="BCM31" s="126"/>
      <c r="BCN31" s="126"/>
      <c r="BCO31" s="126"/>
      <c r="BCP31" s="126"/>
      <c r="BCQ31" s="126"/>
      <c r="BCR31" s="126"/>
      <c r="BCS31" s="126"/>
      <c r="BCT31" s="126"/>
      <c r="BCU31" s="126"/>
      <c r="BCV31" s="126"/>
      <c r="BCW31" s="126"/>
      <c r="BCX31" s="126"/>
      <c r="BCY31" s="126"/>
      <c r="BCZ31" s="126"/>
      <c r="BDA31" s="126"/>
      <c r="BDB31" s="126"/>
      <c r="BDC31" s="126"/>
      <c r="BDD31" s="126"/>
      <c r="BDE31" s="126"/>
      <c r="BDF31" s="126"/>
      <c r="BDG31" s="126"/>
      <c r="BDH31" s="126"/>
      <c r="BDI31" s="126"/>
      <c r="BDJ31" s="126"/>
      <c r="BDK31" s="126"/>
      <c r="BDL31" s="126"/>
      <c r="BDM31" s="126"/>
      <c r="BDN31" s="126"/>
      <c r="BDO31" s="126"/>
      <c r="BDP31" s="126"/>
      <c r="BDQ31" s="126"/>
      <c r="BDR31" s="126"/>
      <c r="BDS31" s="126"/>
      <c r="BDT31" s="126"/>
      <c r="BDU31" s="126"/>
      <c r="BDV31" s="126"/>
      <c r="BDW31" s="126"/>
      <c r="BDX31" s="126"/>
      <c r="BDY31" s="126"/>
      <c r="BDZ31" s="126"/>
      <c r="BEA31" s="126"/>
      <c r="BEB31" s="126"/>
      <c r="BEC31" s="126"/>
      <c r="BED31" s="126"/>
      <c r="BEE31" s="126"/>
      <c r="BEF31" s="126"/>
      <c r="BEG31" s="126"/>
      <c r="BEH31" s="126"/>
      <c r="BEI31" s="126"/>
      <c r="BEJ31" s="126"/>
      <c r="BEK31" s="126"/>
      <c r="BEL31" s="126"/>
      <c r="BEM31" s="126"/>
      <c r="BEN31" s="126"/>
      <c r="BEO31" s="126"/>
      <c r="BEP31" s="126"/>
      <c r="BEQ31" s="126"/>
      <c r="BER31" s="126"/>
      <c r="BES31" s="126"/>
      <c r="BET31" s="126"/>
      <c r="BEU31" s="126"/>
      <c r="BEV31" s="126"/>
      <c r="BEW31" s="126"/>
      <c r="BEX31" s="126"/>
      <c r="BEY31" s="126"/>
      <c r="BEZ31" s="126"/>
      <c r="BFA31" s="126"/>
      <c r="BFB31" s="126"/>
      <c r="BFC31" s="126"/>
      <c r="BFD31" s="126"/>
      <c r="BFE31" s="126"/>
      <c r="BFF31" s="126"/>
      <c r="BFG31" s="126"/>
      <c r="BFH31" s="126"/>
      <c r="BFI31" s="126"/>
      <c r="BFJ31" s="126"/>
      <c r="BFK31" s="126"/>
      <c r="BFL31" s="126"/>
      <c r="BFM31" s="126"/>
      <c r="BFN31" s="126"/>
      <c r="BFO31" s="126"/>
      <c r="BFP31" s="126"/>
      <c r="BFQ31" s="126"/>
      <c r="BFR31" s="126"/>
      <c r="BFS31" s="126"/>
      <c r="BFT31" s="126"/>
      <c r="BFU31" s="126"/>
      <c r="BFV31" s="126"/>
      <c r="BFW31" s="126"/>
      <c r="BFX31" s="126"/>
      <c r="BFY31" s="126"/>
      <c r="BFZ31" s="126"/>
      <c r="BGA31" s="126"/>
      <c r="BGB31" s="126"/>
      <c r="BGC31" s="126"/>
      <c r="BGD31" s="126"/>
      <c r="BGE31" s="126"/>
      <c r="BGF31" s="126"/>
      <c r="BGG31" s="126"/>
      <c r="BGH31" s="126"/>
      <c r="BGI31" s="126"/>
      <c r="BGJ31" s="126"/>
      <c r="BGK31" s="126"/>
      <c r="BGL31" s="126"/>
      <c r="BGM31" s="126"/>
      <c r="BGN31" s="126"/>
      <c r="BGO31" s="126"/>
      <c r="BGP31" s="126"/>
      <c r="BGQ31" s="126"/>
      <c r="BGR31" s="126"/>
      <c r="BGS31" s="126"/>
      <c r="BGT31" s="126"/>
      <c r="BGU31" s="126"/>
      <c r="BGV31" s="126"/>
      <c r="BGW31" s="126"/>
      <c r="BGX31" s="126"/>
      <c r="BGY31" s="126"/>
      <c r="BGZ31" s="126"/>
      <c r="BHA31" s="126"/>
      <c r="BHB31" s="126"/>
      <c r="BHC31" s="126"/>
      <c r="BHD31" s="126"/>
      <c r="BHE31" s="126"/>
      <c r="BHF31" s="126"/>
      <c r="BHG31" s="126"/>
      <c r="BHH31" s="126"/>
      <c r="BHI31" s="126"/>
      <c r="BHJ31" s="126"/>
      <c r="BHK31" s="126"/>
      <c r="BHL31" s="126"/>
      <c r="BHM31" s="126"/>
      <c r="BHN31" s="126"/>
      <c r="BHO31" s="126"/>
      <c r="BHP31" s="126"/>
      <c r="BHQ31" s="126"/>
      <c r="BHR31" s="126"/>
      <c r="BHS31" s="126"/>
      <c r="BHT31" s="126"/>
      <c r="BHU31" s="126"/>
      <c r="BHV31" s="126"/>
      <c r="BHW31" s="126"/>
      <c r="BHX31" s="126"/>
      <c r="BHY31" s="126"/>
      <c r="BHZ31" s="126"/>
      <c r="BIA31" s="126"/>
      <c r="BIB31" s="126"/>
      <c r="BIC31" s="126"/>
      <c r="BID31" s="126"/>
      <c r="BIE31" s="126"/>
      <c r="BIF31" s="126"/>
      <c r="BIG31" s="126"/>
      <c r="BIH31" s="126"/>
      <c r="BII31" s="126"/>
      <c r="BIJ31" s="126"/>
      <c r="BIK31" s="126"/>
      <c r="BIL31" s="126"/>
      <c r="BIM31" s="126"/>
      <c r="BIN31" s="126"/>
      <c r="BIO31" s="126"/>
      <c r="BIP31" s="126"/>
      <c r="BIQ31" s="126"/>
      <c r="BIR31" s="126"/>
      <c r="BIS31" s="126"/>
      <c r="BIT31" s="126"/>
      <c r="BIU31" s="126"/>
      <c r="BIV31" s="126"/>
      <c r="BIW31" s="126"/>
      <c r="BIX31" s="126"/>
      <c r="BIY31" s="126"/>
      <c r="BIZ31" s="126"/>
      <c r="BJA31" s="126"/>
      <c r="BJB31" s="126"/>
      <c r="BJC31" s="126"/>
      <c r="BJD31" s="126"/>
      <c r="BJE31" s="126"/>
      <c r="BJF31" s="126"/>
      <c r="BJG31" s="126"/>
      <c r="BJH31" s="126"/>
      <c r="BJI31" s="126"/>
      <c r="BJJ31" s="126"/>
      <c r="BJK31" s="126"/>
      <c r="BJL31" s="126"/>
      <c r="BJM31" s="126"/>
      <c r="BJN31" s="126"/>
      <c r="BJO31" s="126"/>
      <c r="BJP31" s="126"/>
      <c r="BJQ31" s="126"/>
      <c r="BJR31" s="126"/>
      <c r="BJS31" s="126"/>
      <c r="BJT31" s="126"/>
      <c r="BJU31" s="126"/>
      <c r="BJV31" s="126"/>
      <c r="BJW31" s="126"/>
      <c r="BJX31" s="126"/>
      <c r="BJY31" s="126"/>
      <c r="BJZ31" s="126"/>
      <c r="BKA31" s="126"/>
      <c r="BKB31" s="126"/>
      <c r="BKC31" s="126"/>
      <c r="BKD31" s="126"/>
      <c r="BKE31" s="126"/>
      <c r="BKF31" s="126"/>
      <c r="BKG31" s="126"/>
      <c r="BKH31" s="126"/>
      <c r="BKI31" s="126"/>
      <c r="BKJ31" s="126"/>
      <c r="BKK31" s="126"/>
      <c r="BKL31" s="126"/>
      <c r="BKM31" s="126"/>
      <c r="BKN31" s="126"/>
      <c r="BKO31" s="126"/>
      <c r="BKP31" s="126"/>
      <c r="BKQ31" s="126"/>
      <c r="BKR31" s="126"/>
      <c r="BKS31" s="126"/>
      <c r="BKT31" s="126"/>
      <c r="BKU31" s="126"/>
      <c r="BKV31" s="126"/>
      <c r="BKW31" s="126"/>
      <c r="BKX31" s="126"/>
      <c r="BKY31" s="126"/>
      <c r="BKZ31" s="126"/>
      <c r="BLA31" s="126"/>
      <c r="BLB31" s="126"/>
      <c r="BLC31" s="126"/>
      <c r="BLD31" s="126"/>
      <c r="BLE31" s="126"/>
      <c r="BLF31" s="126"/>
      <c r="BLG31" s="126"/>
      <c r="BLH31" s="126"/>
      <c r="BLI31" s="126"/>
      <c r="BLJ31" s="126"/>
      <c r="BLK31" s="126"/>
      <c r="BLL31" s="126"/>
      <c r="BLM31" s="126"/>
      <c r="BLN31" s="126"/>
      <c r="BLO31" s="126"/>
      <c r="BLP31" s="126"/>
      <c r="BLQ31" s="126"/>
      <c r="BLR31" s="126"/>
      <c r="BLS31" s="126"/>
      <c r="BLT31" s="126"/>
      <c r="BLU31" s="126"/>
      <c r="BLV31" s="126"/>
      <c r="BLW31" s="126"/>
      <c r="BLX31" s="126"/>
      <c r="BLY31" s="126"/>
      <c r="BLZ31" s="126"/>
      <c r="BMA31" s="126"/>
      <c r="BMB31" s="126"/>
      <c r="BMC31" s="126"/>
      <c r="BMD31" s="126"/>
      <c r="BME31" s="126"/>
      <c r="BMF31" s="126"/>
      <c r="BMG31" s="126"/>
      <c r="BMH31" s="126"/>
      <c r="BMI31" s="126"/>
      <c r="BMJ31" s="126"/>
      <c r="BMK31" s="126"/>
      <c r="BML31" s="126"/>
      <c r="BMM31" s="126"/>
      <c r="BMN31" s="126"/>
      <c r="BMO31" s="126"/>
      <c r="BMP31" s="126"/>
      <c r="BMQ31" s="126"/>
      <c r="BMR31" s="126"/>
      <c r="BMS31" s="126"/>
      <c r="BMT31" s="126"/>
      <c r="BMU31" s="126"/>
      <c r="BMV31" s="126"/>
      <c r="BMW31" s="126"/>
      <c r="BMX31" s="126"/>
      <c r="BMY31" s="126"/>
      <c r="BMZ31" s="126"/>
      <c r="BNA31" s="126"/>
      <c r="BNB31" s="126"/>
      <c r="BNC31" s="126"/>
      <c r="BND31" s="126"/>
      <c r="BNE31" s="126"/>
      <c r="BNF31" s="126"/>
      <c r="BNG31" s="126"/>
      <c r="BNH31" s="126"/>
      <c r="BNI31" s="126"/>
      <c r="BNJ31" s="126"/>
      <c r="BNK31" s="126"/>
      <c r="BNL31" s="126"/>
      <c r="BNM31" s="126"/>
      <c r="BNN31" s="126"/>
      <c r="BNO31" s="126"/>
      <c r="BNP31" s="126"/>
      <c r="BNQ31" s="126"/>
      <c r="BNR31" s="126"/>
      <c r="BNS31" s="126"/>
      <c r="BNT31" s="126"/>
      <c r="BNU31" s="126"/>
      <c r="BNV31" s="126"/>
      <c r="BNW31" s="126"/>
      <c r="BNX31" s="126"/>
      <c r="BNY31" s="126"/>
      <c r="BNZ31" s="126"/>
      <c r="BOA31" s="126"/>
      <c r="BOB31" s="126"/>
      <c r="BOC31" s="126"/>
      <c r="BOD31" s="126"/>
      <c r="BOE31" s="126"/>
      <c r="BOF31" s="126"/>
      <c r="BOG31" s="126"/>
      <c r="BOH31" s="126"/>
      <c r="BOI31" s="126"/>
      <c r="BOJ31" s="126"/>
      <c r="BOK31" s="126"/>
      <c r="BOL31" s="126"/>
      <c r="BOM31" s="126"/>
      <c r="BON31" s="126"/>
      <c r="BOO31" s="126"/>
      <c r="BOP31" s="126"/>
      <c r="BOQ31" s="126"/>
      <c r="BOR31" s="126"/>
      <c r="BOS31" s="126"/>
      <c r="BOT31" s="126"/>
      <c r="BOU31" s="126"/>
      <c r="BOV31" s="126"/>
      <c r="BOW31" s="126"/>
      <c r="BOX31" s="126"/>
      <c r="BOY31" s="126"/>
      <c r="BOZ31" s="126"/>
      <c r="BPA31" s="126"/>
      <c r="BPB31" s="126"/>
      <c r="BPC31" s="126"/>
      <c r="BPD31" s="126"/>
      <c r="BPE31" s="126"/>
      <c r="BPF31" s="126"/>
      <c r="BPG31" s="126"/>
      <c r="BPH31" s="126"/>
      <c r="BPI31" s="126"/>
      <c r="BPJ31" s="126"/>
      <c r="BPK31" s="126"/>
      <c r="BPL31" s="126"/>
      <c r="BPM31" s="126"/>
      <c r="BPN31" s="126"/>
      <c r="BPO31" s="126"/>
      <c r="BPP31" s="126"/>
      <c r="BPQ31" s="126"/>
      <c r="BPR31" s="126"/>
      <c r="BPS31" s="126"/>
      <c r="BPT31" s="126"/>
      <c r="BPU31" s="126"/>
      <c r="BPV31" s="126"/>
      <c r="BPW31" s="126"/>
      <c r="BPX31" s="126"/>
      <c r="BPY31" s="126"/>
      <c r="BPZ31" s="126"/>
      <c r="BQA31" s="126"/>
      <c r="BQB31" s="126"/>
      <c r="BQC31" s="126"/>
      <c r="BQD31" s="126"/>
      <c r="BQE31" s="126"/>
      <c r="BQF31" s="126"/>
      <c r="BQG31" s="126"/>
      <c r="BQH31" s="126"/>
      <c r="BQI31" s="126"/>
      <c r="BQJ31" s="126"/>
      <c r="BQK31" s="126"/>
      <c r="BQL31" s="126"/>
      <c r="BQM31" s="126"/>
      <c r="BQN31" s="126"/>
      <c r="BQO31" s="126"/>
      <c r="BQP31" s="126"/>
      <c r="BQQ31" s="126"/>
      <c r="BQR31" s="126"/>
      <c r="BQS31" s="126"/>
      <c r="BQT31" s="126"/>
      <c r="BQU31" s="126"/>
      <c r="BQV31" s="126"/>
      <c r="BQW31" s="126"/>
      <c r="BQX31" s="126"/>
      <c r="BQY31" s="126"/>
      <c r="BQZ31" s="126"/>
      <c r="BRA31" s="126"/>
      <c r="BRB31" s="126"/>
      <c r="BRC31" s="126"/>
      <c r="BRD31" s="126"/>
      <c r="BRE31" s="126"/>
      <c r="BRF31" s="126"/>
      <c r="BRG31" s="126"/>
      <c r="BRH31" s="126"/>
      <c r="BRI31" s="126"/>
      <c r="BRJ31" s="126"/>
      <c r="BRK31" s="126"/>
      <c r="BRL31" s="126"/>
      <c r="BRM31" s="126"/>
      <c r="BRN31" s="126"/>
      <c r="BRO31" s="126"/>
      <c r="BRP31" s="126"/>
      <c r="BRQ31" s="126"/>
      <c r="BRR31" s="126"/>
      <c r="BRS31" s="126"/>
      <c r="BRT31" s="126"/>
      <c r="BRU31" s="126"/>
      <c r="BRV31" s="126"/>
      <c r="BRW31" s="126"/>
      <c r="BRX31" s="126"/>
      <c r="BRY31" s="126"/>
      <c r="BRZ31" s="126"/>
      <c r="BSA31" s="126"/>
      <c r="BSB31" s="126"/>
      <c r="BSC31" s="126"/>
      <c r="BSD31" s="126"/>
      <c r="BSE31" s="126"/>
      <c r="BSF31" s="126"/>
      <c r="BSG31" s="126"/>
      <c r="BSH31" s="126"/>
      <c r="BSI31" s="126"/>
      <c r="BSJ31" s="126"/>
      <c r="BSK31" s="126"/>
      <c r="BSL31" s="126"/>
      <c r="BSM31" s="126"/>
      <c r="BSN31" s="126"/>
      <c r="BSO31" s="126"/>
      <c r="BSP31" s="126"/>
      <c r="BSQ31" s="126"/>
      <c r="BSR31" s="126"/>
      <c r="BSS31" s="126"/>
      <c r="BST31" s="126"/>
      <c r="BSU31" s="126"/>
      <c r="BSV31" s="126"/>
      <c r="BSW31" s="126"/>
      <c r="BSX31" s="126"/>
      <c r="BSY31" s="126"/>
      <c r="BSZ31" s="126"/>
      <c r="BTA31" s="126"/>
      <c r="BTB31" s="126"/>
      <c r="BTC31" s="126"/>
      <c r="BTD31" s="126"/>
      <c r="BTE31" s="126"/>
      <c r="BTF31" s="126"/>
      <c r="BTG31" s="126"/>
      <c r="BTH31" s="126"/>
      <c r="BTI31" s="126"/>
      <c r="BTJ31" s="126"/>
      <c r="BTK31" s="126"/>
      <c r="BTL31" s="126"/>
      <c r="BTM31" s="126"/>
      <c r="BTN31" s="126"/>
      <c r="BTO31" s="126"/>
      <c r="BTP31" s="126"/>
      <c r="BTQ31" s="126"/>
      <c r="BTR31" s="126"/>
      <c r="BTS31" s="126"/>
      <c r="BTT31" s="126"/>
      <c r="BTU31" s="126"/>
      <c r="BTV31" s="126"/>
      <c r="BTW31" s="126"/>
      <c r="BTX31" s="126"/>
      <c r="BTY31" s="126"/>
      <c r="BTZ31" s="126"/>
      <c r="BUA31" s="126"/>
      <c r="BUB31" s="126"/>
      <c r="BUC31" s="126"/>
      <c r="BUD31" s="126"/>
      <c r="BUE31" s="126"/>
      <c r="BUF31" s="126"/>
      <c r="BUG31" s="126"/>
      <c r="BUH31" s="126"/>
      <c r="BUI31" s="126"/>
      <c r="BUJ31" s="126"/>
      <c r="BUK31" s="126"/>
      <c r="BUL31" s="126"/>
      <c r="BUM31" s="126"/>
      <c r="BUN31" s="126"/>
      <c r="BUO31" s="126"/>
      <c r="BUP31" s="126"/>
      <c r="BUQ31" s="126"/>
      <c r="BUR31" s="126"/>
      <c r="BUS31" s="126"/>
      <c r="BUT31" s="126"/>
      <c r="BUU31" s="126"/>
      <c r="BUV31" s="126"/>
      <c r="BUW31" s="126"/>
      <c r="BUX31" s="126"/>
      <c r="BUY31" s="126"/>
      <c r="BUZ31" s="126"/>
      <c r="BVA31" s="126"/>
      <c r="BVB31" s="126"/>
      <c r="BVC31" s="126"/>
      <c r="BVD31" s="126"/>
      <c r="BVE31" s="126"/>
      <c r="BVF31" s="126"/>
      <c r="BVG31" s="126"/>
      <c r="BVH31" s="126"/>
      <c r="BVI31" s="126"/>
      <c r="BVJ31" s="126"/>
      <c r="BVK31" s="126"/>
      <c r="BVL31" s="126"/>
      <c r="BVM31" s="126"/>
      <c r="BVN31" s="126"/>
      <c r="BVO31" s="126"/>
      <c r="BVP31" s="126"/>
      <c r="BVQ31" s="126"/>
      <c r="BVR31" s="126"/>
      <c r="BVS31" s="126"/>
      <c r="BVT31" s="126"/>
      <c r="BVU31" s="126"/>
      <c r="BVV31" s="126"/>
      <c r="BVW31" s="126"/>
      <c r="BVX31" s="126"/>
      <c r="BVY31" s="126"/>
      <c r="BVZ31" s="126"/>
      <c r="BWA31" s="126"/>
      <c r="BWB31" s="126"/>
      <c r="BWC31" s="126"/>
      <c r="BWD31" s="126"/>
      <c r="BWE31" s="126"/>
      <c r="BWF31" s="126"/>
      <c r="BWG31" s="126"/>
      <c r="BWH31" s="126"/>
      <c r="BWI31" s="126"/>
      <c r="BWJ31" s="126"/>
      <c r="BWK31" s="126"/>
      <c r="BWL31" s="126"/>
      <c r="BWM31" s="126"/>
      <c r="BWN31" s="126"/>
      <c r="BWO31" s="126"/>
      <c r="BWP31" s="126"/>
      <c r="BWQ31" s="126"/>
      <c r="BWR31" s="126"/>
      <c r="BWS31" s="126"/>
      <c r="BWT31" s="126"/>
      <c r="BWU31" s="126"/>
      <c r="BWV31" s="126"/>
      <c r="BWW31" s="126"/>
      <c r="BWX31" s="126"/>
      <c r="BWY31" s="126"/>
      <c r="BWZ31" s="126"/>
      <c r="BXA31" s="126"/>
      <c r="BXB31" s="126"/>
      <c r="BXC31" s="126"/>
      <c r="BXD31" s="126"/>
      <c r="BXE31" s="126"/>
      <c r="BXF31" s="126"/>
      <c r="BXG31" s="126"/>
      <c r="BXH31" s="126"/>
      <c r="BXI31" s="126"/>
      <c r="BXJ31" s="126"/>
      <c r="BXK31" s="126"/>
      <c r="BXL31" s="126"/>
      <c r="BXM31" s="126"/>
      <c r="BXN31" s="126"/>
      <c r="BXO31" s="126"/>
      <c r="BXP31" s="126"/>
      <c r="BXQ31" s="126"/>
      <c r="BXR31" s="126"/>
      <c r="BXS31" s="126"/>
      <c r="BXT31" s="126"/>
      <c r="BXU31" s="126"/>
      <c r="BXV31" s="126"/>
      <c r="BXW31" s="126"/>
      <c r="BXX31" s="126"/>
      <c r="BXY31" s="126"/>
      <c r="BXZ31" s="126"/>
      <c r="BYA31" s="126"/>
      <c r="BYB31" s="126"/>
      <c r="BYC31" s="126"/>
      <c r="BYD31" s="126"/>
      <c r="BYE31" s="126"/>
      <c r="BYF31" s="126"/>
      <c r="BYG31" s="126"/>
      <c r="BYH31" s="126"/>
      <c r="BYI31" s="126"/>
      <c r="BYJ31" s="126"/>
      <c r="BYK31" s="126"/>
      <c r="BYL31" s="126"/>
      <c r="BYM31" s="126"/>
      <c r="BYN31" s="126"/>
      <c r="BYO31" s="126"/>
      <c r="BYP31" s="126"/>
      <c r="BYQ31" s="126"/>
      <c r="BYR31" s="126"/>
      <c r="BYS31" s="126"/>
      <c r="BYT31" s="126"/>
      <c r="BYU31" s="126"/>
      <c r="BYV31" s="126"/>
      <c r="BYW31" s="126"/>
      <c r="BYX31" s="126"/>
      <c r="BYY31" s="126"/>
      <c r="BYZ31" s="126"/>
      <c r="BZA31" s="126"/>
      <c r="BZB31" s="126"/>
      <c r="BZC31" s="126"/>
      <c r="BZD31" s="126"/>
      <c r="BZE31" s="126"/>
      <c r="BZF31" s="126"/>
      <c r="BZG31" s="126"/>
      <c r="BZH31" s="126"/>
      <c r="BZI31" s="126"/>
      <c r="BZJ31" s="126"/>
      <c r="BZK31" s="126"/>
      <c r="BZL31" s="126"/>
      <c r="BZM31" s="126"/>
      <c r="BZN31" s="126"/>
      <c r="BZO31" s="126"/>
      <c r="BZP31" s="126"/>
      <c r="BZQ31" s="126"/>
      <c r="BZR31" s="126"/>
      <c r="BZS31" s="126"/>
      <c r="BZT31" s="126"/>
      <c r="BZU31" s="126"/>
      <c r="BZV31" s="126"/>
      <c r="BZW31" s="126"/>
      <c r="BZX31" s="126"/>
      <c r="BZY31" s="126"/>
      <c r="BZZ31" s="126"/>
      <c r="CAA31" s="126"/>
      <c r="CAB31" s="126"/>
      <c r="CAC31" s="126"/>
      <c r="CAD31" s="126"/>
      <c r="CAE31" s="126"/>
      <c r="CAF31" s="126"/>
      <c r="CAG31" s="126"/>
      <c r="CAH31" s="126"/>
      <c r="CAI31" s="126"/>
      <c r="CAJ31" s="126"/>
      <c r="CAK31" s="126"/>
      <c r="CAL31" s="126"/>
      <c r="CAM31" s="126"/>
      <c r="CAN31" s="126"/>
      <c r="CAO31" s="126"/>
      <c r="CAP31" s="126"/>
      <c r="CAQ31" s="126"/>
      <c r="CAR31" s="126"/>
      <c r="CAS31" s="126"/>
      <c r="CAT31" s="126"/>
      <c r="CAU31" s="126"/>
      <c r="CAV31" s="126"/>
      <c r="CAW31" s="126"/>
      <c r="CAX31" s="126"/>
      <c r="CAY31" s="126"/>
      <c r="CAZ31" s="126"/>
      <c r="CBA31" s="126"/>
      <c r="CBB31" s="126"/>
      <c r="CBC31" s="126"/>
      <c r="CBD31" s="126"/>
      <c r="CBE31" s="126"/>
      <c r="CBF31" s="126"/>
      <c r="CBG31" s="126"/>
      <c r="CBH31" s="126"/>
      <c r="CBI31" s="126"/>
      <c r="CBJ31" s="126"/>
      <c r="CBK31" s="126"/>
      <c r="CBL31" s="126"/>
      <c r="CBM31" s="126"/>
      <c r="CBN31" s="126"/>
      <c r="CBO31" s="126"/>
      <c r="CBP31" s="126"/>
      <c r="CBQ31" s="126"/>
      <c r="CBR31" s="126"/>
      <c r="CBS31" s="126"/>
      <c r="CBT31" s="126"/>
      <c r="CBU31" s="126"/>
      <c r="CBV31" s="126"/>
      <c r="CBW31" s="126"/>
      <c r="CBX31" s="126"/>
      <c r="CBY31" s="126"/>
      <c r="CBZ31" s="126"/>
      <c r="CCA31" s="126"/>
      <c r="CCB31" s="126"/>
      <c r="CCC31" s="126"/>
      <c r="CCD31" s="126"/>
      <c r="CCE31" s="126"/>
      <c r="CCF31" s="126"/>
      <c r="CCG31" s="126"/>
      <c r="CCH31" s="126"/>
      <c r="CCI31" s="126"/>
      <c r="CCJ31" s="126"/>
      <c r="CCK31" s="126"/>
      <c r="CCL31" s="126"/>
      <c r="CCM31" s="126"/>
      <c r="CCN31" s="126"/>
      <c r="CCO31" s="126"/>
      <c r="CCP31" s="126"/>
      <c r="CCQ31" s="126"/>
      <c r="CCR31" s="126"/>
      <c r="CCS31" s="126"/>
      <c r="CCT31" s="126"/>
      <c r="CCU31" s="126"/>
      <c r="CCV31" s="126"/>
      <c r="CCW31" s="126"/>
      <c r="CCX31" s="126"/>
      <c r="CCY31" s="126"/>
      <c r="CCZ31" s="126"/>
      <c r="CDA31" s="126"/>
      <c r="CDB31" s="126"/>
      <c r="CDC31" s="126"/>
      <c r="CDD31" s="126"/>
      <c r="CDE31" s="126"/>
      <c r="CDF31" s="126"/>
      <c r="CDG31" s="126"/>
      <c r="CDH31" s="126"/>
      <c r="CDI31" s="126"/>
      <c r="CDJ31" s="126"/>
      <c r="CDK31" s="126"/>
      <c r="CDL31" s="126"/>
      <c r="CDM31" s="126"/>
      <c r="CDN31" s="126"/>
      <c r="CDO31" s="126"/>
      <c r="CDP31" s="126"/>
      <c r="CDQ31" s="126"/>
      <c r="CDR31" s="126"/>
      <c r="CDS31" s="126"/>
      <c r="CDT31" s="126"/>
      <c r="CDU31" s="126"/>
      <c r="CDV31" s="126"/>
      <c r="CDW31" s="126"/>
      <c r="CDX31" s="126"/>
      <c r="CDY31" s="126"/>
      <c r="CDZ31" s="126"/>
      <c r="CEA31" s="126"/>
      <c r="CEB31" s="126"/>
      <c r="CEC31" s="126"/>
      <c r="CED31" s="126"/>
      <c r="CEE31" s="126"/>
      <c r="CEF31" s="126"/>
      <c r="CEG31" s="126"/>
      <c r="CEH31" s="126"/>
      <c r="CEI31" s="126"/>
      <c r="CEJ31" s="126"/>
      <c r="CEK31" s="126"/>
      <c r="CEL31" s="126"/>
      <c r="CEM31" s="126"/>
      <c r="CEN31" s="126"/>
      <c r="CEO31" s="126"/>
      <c r="CEP31" s="126"/>
      <c r="CEQ31" s="126"/>
      <c r="CER31" s="126"/>
      <c r="CES31" s="126"/>
      <c r="CET31" s="126"/>
      <c r="CEU31" s="126"/>
      <c r="CEV31" s="126"/>
      <c r="CEW31" s="126"/>
      <c r="CEX31" s="126"/>
      <c r="CEY31" s="126"/>
      <c r="CEZ31" s="126"/>
      <c r="CFA31" s="126"/>
      <c r="CFB31" s="126"/>
      <c r="CFC31" s="126"/>
      <c r="CFD31" s="126"/>
      <c r="CFE31" s="126"/>
      <c r="CFF31" s="126"/>
      <c r="CFG31" s="126"/>
      <c r="CFH31" s="126"/>
      <c r="CFI31" s="126"/>
      <c r="CFJ31" s="126"/>
      <c r="CFK31" s="126"/>
      <c r="CFL31" s="126"/>
      <c r="CFM31" s="126"/>
      <c r="CFN31" s="126"/>
      <c r="CFO31" s="126"/>
      <c r="CFP31" s="126"/>
      <c r="CFQ31" s="126"/>
      <c r="CFR31" s="126"/>
      <c r="CFS31" s="126"/>
      <c r="CFT31" s="126"/>
      <c r="CFU31" s="126"/>
      <c r="CFV31" s="126"/>
      <c r="CFW31" s="126"/>
      <c r="CFX31" s="126"/>
      <c r="CFY31" s="126"/>
      <c r="CFZ31" s="126"/>
      <c r="CGA31" s="126"/>
      <c r="CGB31" s="126"/>
      <c r="CGC31" s="126"/>
      <c r="CGD31" s="126"/>
      <c r="CGE31" s="126"/>
      <c r="CGF31" s="126"/>
      <c r="CGG31" s="126"/>
      <c r="CGH31" s="126"/>
      <c r="CGI31" s="126"/>
      <c r="CGJ31" s="126"/>
      <c r="CGK31" s="126"/>
      <c r="CGL31" s="126"/>
      <c r="CGM31" s="126"/>
      <c r="CGN31" s="126"/>
      <c r="CGO31" s="126"/>
      <c r="CGP31" s="126"/>
      <c r="CGQ31" s="126"/>
      <c r="CGR31" s="126"/>
      <c r="CGS31" s="126"/>
      <c r="CGT31" s="126"/>
      <c r="CGU31" s="126"/>
      <c r="CGV31" s="126"/>
      <c r="CGW31" s="126"/>
      <c r="CGX31" s="126"/>
      <c r="CGY31" s="126"/>
      <c r="CGZ31" s="126"/>
      <c r="CHA31" s="126"/>
      <c r="CHB31" s="126"/>
      <c r="CHC31" s="126"/>
      <c r="CHD31" s="126"/>
      <c r="CHE31" s="126"/>
      <c r="CHF31" s="126"/>
      <c r="CHG31" s="126"/>
      <c r="CHH31" s="126"/>
      <c r="CHI31" s="126"/>
      <c r="CHJ31" s="126"/>
      <c r="CHK31" s="126"/>
      <c r="CHL31" s="126"/>
      <c r="CHM31" s="126"/>
      <c r="CHN31" s="126"/>
      <c r="CHO31" s="126"/>
      <c r="CHP31" s="126"/>
      <c r="CHQ31" s="126"/>
      <c r="CHR31" s="126"/>
      <c r="CHS31" s="126"/>
      <c r="CHT31" s="126"/>
      <c r="CHU31" s="126"/>
      <c r="CHV31" s="126"/>
      <c r="CHW31" s="126"/>
      <c r="CHX31" s="126"/>
      <c r="CHY31" s="126"/>
      <c r="CHZ31" s="126"/>
      <c r="CIA31" s="126"/>
      <c r="CIB31" s="126"/>
      <c r="CIC31" s="126"/>
      <c r="CID31" s="126"/>
      <c r="CIE31" s="126"/>
      <c r="CIF31" s="126"/>
      <c r="CIG31" s="126"/>
      <c r="CIH31" s="126"/>
      <c r="CII31" s="126"/>
      <c r="CIJ31" s="126"/>
      <c r="CIK31" s="126"/>
      <c r="CIL31" s="126"/>
      <c r="CIM31" s="126"/>
      <c r="CIN31" s="126"/>
      <c r="CIO31" s="126"/>
      <c r="CIP31" s="126"/>
      <c r="CIQ31" s="126"/>
      <c r="CIR31" s="126"/>
      <c r="CIS31" s="126"/>
      <c r="CIT31" s="126"/>
      <c r="CIU31" s="126"/>
      <c r="CIV31" s="126"/>
      <c r="CIW31" s="126"/>
      <c r="CIX31" s="126"/>
      <c r="CIY31" s="126"/>
      <c r="CIZ31" s="126"/>
      <c r="CJA31" s="126"/>
      <c r="CJB31" s="126"/>
      <c r="CJC31" s="126"/>
      <c r="CJD31" s="126"/>
      <c r="CJE31" s="126"/>
      <c r="CJF31" s="126"/>
      <c r="CJG31" s="126"/>
      <c r="CJH31" s="126"/>
      <c r="CJI31" s="126"/>
      <c r="CJJ31" s="126"/>
      <c r="CJK31" s="126"/>
      <c r="CJL31" s="126"/>
      <c r="CJM31" s="126"/>
      <c r="CJN31" s="126"/>
      <c r="CJO31" s="126"/>
      <c r="CJP31" s="126"/>
      <c r="CJQ31" s="126"/>
      <c r="CJR31" s="126"/>
      <c r="CJS31" s="126"/>
      <c r="CJT31" s="126"/>
      <c r="CJU31" s="126"/>
      <c r="CJV31" s="126"/>
      <c r="CJW31" s="126"/>
      <c r="CJX31" s="126"/>
      <c r="CJY31" s="126"/>
      <c r="CJZ31" s="126"/>
      <c r="CKA31" s="126"/>
      <c r="CKB31" s="126"/>
      <c r="CKC31" s="126"/>
      <c r="CKD31" s="126"/>
      <c r="CKE31" s="126"/>
      <c r="CKF31" s="126"/>
      <c r="CKG31" s="126"/>
      <c r="CKH31" s="126"/>
      <c r="CKI31" s="126"/>
      <c r="CKJ31" s="126"/>
      <c r="CKK31" s="126"/>
      <c r="CKL31" s="126"/>
      <c r="CKM31" s="126"/>
      <c r="CKN31" s="126"/>
      <c r="CKO31" s="126"/>
      <c r="CKP31" s="126"/>
      <c r="CKQ31" s="126"/>
      <c r="CKR31" s="126"/>
      <c r="CKS31" s="126"/>
      <c r="CKT31" s="126"/>
      <c r="CKU31" s="126"/>
      <c r="CKV31" s="126"/>
      <c r="CKW31" s="126"/>
      <c r="CKX31" s="126"/>
      <c r="CKY31" s="126"/>
      <c r="CKZ31" s="126"/>
      <c r="CLA31" s="126"/>
      <c r="CLB31" s="126"/>
      <c r="CLC31" s="126"/>
      <c r="CLD31" s="126"/>
      <c r="CLE31" s="126"/>
      <c r="CLF31" s="126"/>
      <c r="CLG31" s="126"/>
      <c r="CLH31" s="126"/>
      <c r="CLI31" s="126"/>
      <c r="CLJ31" s="126"/>
      <c r="CLK31" s="126"/>
      <c r="CLL31" s="126"/>
      <c r="CLM31" s="126"/>
      <c r="CLN31" s="126"/>
      <c r="CLO31" s="126"/>
      <c r="CLP31" s="126"/>
      <c r="CLQ31" s="126"/>
      <c r="CLR31" s="126"/>
      <c r="CLS31" s="126"/>
      <c r="CLT31" s="126"/>
      <c r="CLU31" s="126"/>
      <c r="CLV31" s="126"/>
      <c r="CLW31" s="126"/>
      <c r="CLX31" s="126"/>
      <c r="CLY31" s="126"/>
      <c r="CLZ31" s="126"/>
      <c r="CMA31" s="126"/>
      <c r="CMB31" s="126"/>
      <c r="CMC31" s="126"/>
      <c r="CMD31" s="126"/>
      <c r="CME31" s="126"/>
      <c r="CMF31" s="126"/>
      <c r="CMG31" s="126"/>
      <c r="CMH31" s="126"/>
      <c r="CMI31" s="126"/>
      <c r="CMJ31" s="126"/>
      <c r="CMK31" s="126"/>
      <c r="CML31" s="126"/>
      <c r="CMM31" s="126"/>
      <c r="CMN31" s="126"/>
      <c r="CMO31" s="126"/>
      <c r="CMP31" s="126"/>
      <c r="CMQ31" s="126"/>
      <c r="CMR31" s="126"/>
      <c r="CMS31" s="126"/>
      <c r="CMT31" s="126"/>
      <c r="CMU31" s="126"/>
      <c r="CMV31" s="126"/>
      <c r="CMW31" s="126"/>
      <c r="CMX31" s="126"/>
      <c r="CMY31" s="126"/>
      <c r="CMZ31" s="126"/>
      <c r="CNA31" s="126"/>
      <c r="CNB31" s="126"/>
      <c r="CNC31" s="126"/>
      <c r="CND31" s="126"/>
      <c r="CNE31" s="126"/>
      <c r="CNF31" s="126"/>
      <c r="CNG31" s="126"/>
      <c r="CNH31" s="126"/>
      <c r="CNI31" s="126"/>
      <c r="CNJ31" s="126"/>
      <c r="CNK31" s="126"/>
      <c r="CNL31" s="126"/>
      <c r="CNM31" s="126"/>
      <c r="CNN31" s="126"/>
      <c r="CNO31" s="126"/>
      <c r="CNP31" s="126"/>
      <c r="CNQ31" s="126"/>
      <c r="CNR31" s="126"/>
      <c r="CNS31" s="126"/>
      <c r="CNT31" s="126"/>
      <c r="CNU31" s="126"/>
      <c r="CNV31" s="126"/>
      <c r="CNW31" s="126"/>
      <c r="CNX31" s="126"/>
      <c r="CNY31" s="126"/>
      <c r="CNZ31" s="126"/>
      <c r="COA31" s="126"/>
      <c r="COB31" s="126"/>
      <c r="COC31" s="126"/>
      <c r="COD31" s="126"/>
      <c r="COE31" s="126"/>
      <c r="COF31" s="126"/>
      <c r="COG31" s="126"/>
      <c r="COH31" s="126"/>
      <c r="COI31" s="126"/>
      <c r="COJ31" s="126"/>
      <c r="COK31" s="126"/>
      <c r="COL31" s="126"/>
      <c r="COM31" s="126"/>
      <c r="CON31" s="126"/>
      <c r="COO31" s="126"/>
      <c r="COP31" s="126"/>
      <c r="COQ31" s="126"/>
      <c r="COR31" s="126"/>
      <c r="COS31" s="126"/>
      <c r="COT31" s="126"/>
      <c r="COU31" s="126"/>
      <c r="COV31" s="126"/>
      <c r="COW31" s="126"/>
      <c r="COX31" s="126"/>
      <c r="COY31" s="126"/>
      <c r="COZ31" s="126"/>
      <c r="CPA31" s="126"/>
      <c r="CPB31" s="126"/>
      <c r="CPC31" s="126"/>
      <c r="CPD31" s="126"/>
      <c r="CPE31" s="126"/>
      <c r="CPF31" s="126"/>
      <c r="CPG31" s="126"/>
      <c r="CPH31" s="126"/>
      <c r="CPI31" s="126"/>
      <c r="CPJ31" s="126"/>
      <c r="CPK31" s="126"/>
      <c r="CPL31" s="126"/>
      <c r="CPM31" s="126"/>
      <c r="CPN31" s="126"/>
      <c r="CPO31" s="126"/>
      <c r="CPP31" s="126"/>
      <c r="CPQ31" s="126"/>
      <c r="CPR31" s="126"/>
      <c r="CPS31" s="126"/>
      <c r="CPT31" s="126"/>
      <c r="CPU31" s="126"/>
      <c r="CPV31" s="126"/>
      <c r="CPW31" s="126"/>
      <c r="CPX31" s="126"/>
      <c r="CPY31" s="126"/>
      <c r="CPZ31" s="126"/>
      <c r="CQA31" s="126"/>
      <c r="CQB31" s="126"/>
      <c r="CQC31" s="126"/>
      <c r="CQD31" s="126"/>
      <c r="CQE31" s="126"/>
      <c r="CQF31" s="126"/>
      <c r="CQG31" s="126"/>
      <c r="CQH31" s="126"/>
      <c r="CQI31" s="126"/>
      <c r="CQJ31" s="126"/>
      <c r="CQK31" s="126"/>
      <c r="CQL31" s="126"/>
      <c r="CQM31" s="126"/>
      <c r="CQN31" s="126"/>
      <c r="CQO31" s="126"/>
      <c r="CQP31" s="126"/>
      <c r="CQQ31" s="126"/>
      <c r="CQR31" s="126"/>
      <c r="CQS31" s="126"/>
      <c r="CQT31" s="126"/>
      <c r="CQU31" s="126"/>
      <c r="CQV31" s="126"/>
      <c r="CQW31" s="126"/>
      <c r="CQX31" s="126"/>
      <c r="CQY31" s="126"/>
      <c r="CQZ31" s="126"/>
      <c r="CRA31" s="126"/>
      <c r="CRB31" s="126"/>
      <c r="CRC31" s="126"/>
      <c r="CRD31" s="126"/>
      <c r="CRE31" s="126"/>
      <c r="CRF31" s="126"/>
      <c r="CRG31" s="126"/>
      <c r="CRH31" s="126"/>
      <c r="CRI31" s="126"/>
      <c r="CRJ31" s="126"/>
      <c r="CRK31" s="126"/>
      <c r="CRL31" s="126"/>
      <c r="CRM31" s="126"/>
      <c r="CRN31" s="126"/>
      <c r="CRO31" s="126"/>
      <c r="CRP31" s="126"/>
      <c r="CRQ31" s="126"/>
      <c r="CRR31" s="126"/>
      <c r="CRS31" s="126"/>
      <c r="CRT31" s="126"/>
      <c r="CRU31" s="126"/>
      <c r="CRV31" s="126"/>
      <c r="CRW31" s="126"/>
      <c r="CRX31" s="126"/>
      <c r="CRY31" s="126"/>
      <c r="CRZ31" s="126"/>
      <c r="CSA31" s="126"/>
      <c r="CSB31" s="126"/>
      <c r="CSC31" s="126"/>
      <c r="CSD31" s="126"/>
      <c r="CSE31" s="126"/>
      <c r="CSF31" s="126"/>
      <c r="CSG31" s="126"/>
      <c r="CSH31" s="126"/>
      <c r="CSI31" s="126"/>
      <c r="CSJ31" s="126"/>
      <c r="CSK31" s="126"/>
      <c r="CSL31" s="126"/>
      <c r="CSM31" s="126"/>
      <c r="CSN31" s="126"/>
      <c r="CSO31" s="126"/>
      <c r="CSP31" s="126"/>
      <c r="CSQ31" s="126"/>
      <c r="CSR31" s="126"/>
      <c r="CSS31" s="126"/>
      <c r="CST31" s="126"/>
      <c r="CSU31" s="126"/>
      <c r="CSV31" s="126"/>
      <c r="CSW31" s="126"/>
      <c r="CSX31" s="126"/>
      <c r="CSY31" s="126"/>
      <c r="CSZ31" s="126"/>
      <c r="CTA31" s="126"/>
      <c r="CTB31" s="126"/>
      <c r="CTC31" s="126"/>
      <c r="CTD31" s="126"/>
      <c r="CTE31" s="126"/>
      <c r="CTF31" s="126"/>
      <c r="CTG31" s="126"/>
      <c r="CTH31" s="126"/>
      <c r="CTI31" s="126"/>
      <c r="CTJ31" s="126"/>
      <c r="CTK31" s="126"/>
      <c r="CTL31" s="126"/>
      <c r="CTM31" s="126"/>
      <c r="CTN31" s="126"/>
      <c r="CTO31" s="126"/>
      <c r="CTP31" s="126"/>
      <c r="CTQ31" s="126"/>
      <c r="CTR31" s="126"/>
      <c r="CTS31" s="126"/>
      <c r="CTT31" s="126"/>
      <c r="CTU31" s="126"/>
      <c r="CTV31" s="126"/>
      <c r="CTW31" s="126"/>
      <c r="CTX31" s="126"/>
      <c r="CTY31" s="126"/>
      <c r="CTZ31" s="126"/>
      <c r="CUA31" s="126"/>
      <c r="CUB31" s="126"/>
      <c r="CUC31" s="126"/>
      <c r="CUD31" s="126"/>
      <c r="CUE31" s="126"/>
      <c r="CUF31" s="126"/>
      <c r="CUG31" s="126"/>
      <c r="CUH31" s="126"/>
      <c r="CUI31" s="126"/>
      <c r="CUJ31" s="126"/>
      <c r="CUK31" s="126"/>
      <c r="CUL31" s="126"/>
      <c r="CUM31" s="126"/>
      <c r="CUN31" s="126"/>
      <c r="CUO31" s="126"/>
      <c r="CUP31" s="126"/>
      <c r="CUQ31" s="126"/>
      <c r="CUR31" s="126"/>
      <c r="CUS31" s="126"/>
      <c r="CUT31" s="126"/>
      <c r="CUU31" s="126"/>
      <c r="CUV31" s="126"/>
      <c r="CUW31" s="126"/>
      <c r="CUX31" s="126"/>
      <c r="CUY31" s="126"/>
      <c r="CUZ31" s="126"/>
      <c r="CVA31" s="126"/>
      <c r="CVB31" s="126"/>
      <c r="CVC31" s="126"/>
      <c r="CVD31" s="126"/>
      <c r="CVE31" s="126"/>
      <c r="CVF31" s="126"/>
      <c r="CVG31" s="126"/>
      <c r="CVH31" s="126"/>
      <c r="CVI31" s="126"/>
      <c r="CVJ31" s="126"/>
      <c r="CVK31" s="126"/>
      <c r="CVL31" s="126"/>
      <c r="CVM31" s="126"/>
      <c r="CVN31" s="126"/>
      <c r="CVO31" s="126"/>
      <c r="CVP31" s="126"/>
      <c r="CVQ31" s="126"/>
      <c r="CVR31" s="126"/>
      <c r="CVS31" s="126"/>
      <c r="CVT31" s="126"/>
      <c r="CVU31" s="126"/>
      <c r="CVV31" s="126"/>
      <c r="CVW31" s="126"/>
      <c r="CVX31" s="126"/>
      <c r="CVY31" s="126"/>
      <c r="CVZ31" s="126"/>
      <c r="CWA31" s="126"/>
      <c r="CWB31" s="126"/>
      <c r="CWC31" s="126"/>
      <c r="CWD31" s="126"/>
      <c r="CWE31" s="126"/>
      <c r="CWF31" s="126"/>
      <c r="CWG31" s="126"/>
      <c r="CWH31" s="126"/>
      <c r="CWI31" s="126"/>
      <c r="CWJ31" s="126"/>
      <c r="CWK31" s="126"/>
      <c r="CWL31" s="126"/>
      <c r="CWM31" s="126"/>
      <c r="CWN31" s="126"/>
      <c r="CWO31" s="126"/>
      <c r="CWP31" s="126"/>
      <c r="CWQ31" s="126"/>
      <c r="CWR31" s="126"/>
      <c r="CWS31" s="126"/>
      <c r="CWT31" s="126"/>
      <c r="CWU31" s="126"/>
      <c r="CWV31" s="126"/>
      <c r="CWW31" s="126"/>
      <c r="CWX31" s="126"/>
      <c r="CWY31" s="126"/>
      <c r="CWZ31" s="126"/>
      <c r="CXA31" s="126"/>
      <c r="CXB31" s="126"/>
      <c r="CXC31" s="126"/>
      <c r="CXD31" s="126"/>
      <c r="CXE31" s="126"/>
      <c r="CXF31" s="126"/>
      <c r="CXG31" s="126"/>
      <c r="CXH31" s="126"/>
      <c r="CXI31" s="126"/>
      <c r="CXJ31" s="126"/>
      <c r="CXK31" s="126"/>
      <c r="CXL31" s="126"/>
      <c r="CXM31" s="126"/>
      <c r="CXN31" s="126"/>
      <c r="CXO31" s="126"/>
      <c r="CXP31" s="126"/>
      <c r="CXQ31" s="126"/>
      <c r="CXR31" s="126"/>
      <c r="CXS31" s="126"/>
      <c r="CXT31" s="126"/>
      <c r="CXU31" s="126"/>
      <c r="CXV31" s="126"/>
      <c r="CXW31" s="126"/>
      <c r="CXX31" s="126"/>
      <c r="CXY31" s="126"/>
      <c r="CXZ31" s="126"/>
      <c r="CYA31" s="126"/>
      <c r="CYB31" s="126"/>
      <c r="CYC31" s="126"/>
      <c r="CYD31" s="126"/>
      <c r="CYE31" s="126"/>
      <c r="CYF31" s="126"/>
      <c r="CYG31" s="126"/>
      <c r="CYH31" s="126"/>
      <c r="CYI31" s="126"/>
      <c r="CYJ31" s="126"/>
      <c r="CYK31" s="126"/>
      <c r="CYL31" s="126"/>
      <c r="CYM31" s="126"/>
      <c r="CYN31" s="126"/>
      <c r="CYO31" s="126"/>
      <c r="CYP31" s="126"/>
      <c r="CYQ31" s="126"/>
      <c r="CYR31" s="126"/>
      <c r="CYS31" s="126"/>
      <c r="CYT31" s="126"/>
      <c r="CYU31" s="126"/>
      <c r="CYV31" s="126"/>
      <c r="CYW31" s="126"/>
      <c r="CYX31" s="126"/>
      <c r="CYY31" s="126"/>
      <c r="CYZ31" s="126"/>
      <c r="CZA31" s="126"/>
      <c r="CZB31" s="126"/>
      <c r="CZC31" s="126"/>
      <c r="CZD31" s="126"/>
      <c r="CZE31" s="126"/>
      <c r="CZF31" s="126"/>
      <c r="CZG31" s="126"/>
      <c r="CZH31" s="126"/>
      <c r="CZI31" s="126"/>
      <c r="CZJ31" s="126"/>
      <c r="CZK31" s="126"/>
      <c r="CZL31" s="126"/>
      <c r="CZM31" s="126"/>
      <c r="CZN31" s="126"/>
      <c r="CZO31" s="126"/>
      <c r="CZP31" s="126"/>
      <c r="CZQ31" s="126"/>
      <c r="CZR31" s="126"/>
      <c r="CZS31" s="126"/>
      <c r="CZT31" s="126"/>
      <c r="CZU31" s="126"/>
      <c r="CZV31" s="126"/>
      <c r="CZW31" s="126"/>
      <c r="CZX31" s="126"/>
      <c r="CZY31" s="126"/>
      <c r="CZZ31" s="126"/>
      <c r="DAA31" s="126"/>
      <c r="DAB31" s="126"/>
      <c r="DAC31" s="126"/>
      <c r="DAD31" s="126"/>
      <c r="DAE31" s="126"/>
      <c r="DAF31" s="126"/>
      <c r="DAG31" s="126"/>
      <c r="DAH31" s="126"/>
      <c r="DAI31" s="126"/>
      <c r="DAJ31" s="126"/>
      <c r="DAK31" s="126"/>
      <c r="DAL31" s="126"/>
      <c r="DAM31" s="126"/>
      <c r="DAN31" s="126"/>
      <c r="DAO31" s="126"/>
      <c r="DAP31" s="126"/>
      <c r="DAQ31" s="126"/>
      <c r="DAR31" s="126"/>
      <c r="DAS31" s="126"/>
      <c r="DAT31" s="126"/>
      <c r="DAU31" s="126"/>
      <c r="DAV31" s="126"/>
      <c r="DAW31" s="126"/>
      <c r="DAX31" s="126"/>
      <c r="DAY31" s="126"/>
      <c r="DAZ31" s="126"/>
      <c r="DBA31" s="126"/>
      <c r="DBB31" s="126"/>
      <c r="DBC31" s="126"/>
      <c r="DBD31" s="126"/>
      <c r="DBE31" s="126"/>
      <c r="DBF31" s="126"/>
      <c r="DBG31" s="126"/>
      <c r="DBH31" s="126"/>
      <c r="DBI31" s="126"/>
      <c r="DBJ31" s="126"/>
      <c r="DBK31" s="126"/>
      <c r="DBL31" s="126"/>
      <c r="DBM31" s="126"/>
      <c r="DBN31" s="126"/>
      <c r="DBO31" s="126"/>
      <c r="DBP31" s="126"/>
      <c r="DBQ31" s="126"/>
      <c r="DBR31" s="126"/>
      <c r="DBS31" s="126"/>
      <c r="DBT31" s="126"/>
      <c r="DBU31" s="126"/>
      <c r="DBV31" s="126"/>
      <c r="DBW31" s="126"/>
      <c r="DBX31" s="126"/>
      <c r="DBY31" s="126"/>
      <c r="DBZ31" s="126"/>
      <c r="DCA31" s="126"/>
      <c r="DCB31" s="126"/>
      <c r="DCC31" s="126"/>
      <c r="DCD31" s="126"/>
      <c r="DCE31" s="126"/>
      <c r="DCF31" s="126"/>
      <c r="DCG31" s="126"/>
      <c r="DCH31" s="126"/>
      <c r="DCI31" s="126"/>
      <c r="DCJ31" s="126"/>
      <c r="DCK31" s="126"/>
      <c r="DCL31" s="126"/>
      <c r="DCM31" s="126"/>
      <c r="DCN31" s="126"/>
      <c r="DCO31" s="126"/>
      <c r="DCP31" s="126"/>
      <c r="DCQ31" s="126"/>
      <c r="DCR31" s="126"/>
      <c r="DCS31" s="126"/>
      <c r="DCT31" s="126"/>
      <c r="DCU31" s="126"/>
      <c r="DCV31" s="126"/>
      <c r="DCW31" s="126"/>
      <c r="DCX31" s="126"/>
      <c r="DCY31" s="126"/>
      <c r="DCZ31" s="126"/>
      <c r="DDA31" s="126"/>
      <c r="DDB31" s="126"/>
      <c r="DDC31" s="126"/>
      <c r="DDD31" s="126"/>
      <c r="DDE31" s="126"/>
      <c r="DDF31" s="126"/>
      <c r="DDG31" s="126"/>
      <c r="DDH31" s="126"/>
      <c r="DDI31" s="126"/>
      <c r="DDJ31" s="126"/>
      <c r="DDK31" s="126"/>
      <c r="DDL31" s="126"/>
      <c r="DDM31" s="126"/>
      <c r="DDN31" s="126"/>
      <c r="DDO31" s="126"/>
      <c r="DDP31" s="126"/>
      <c r="DDQ31" s="126"/>
      <c r="DDR31" s="126"/>
      <c r="DDS31" s="126"/>
      <c r="DDT31" s="126"/>
      <c r="DDU31" s="126"/>
      <c r="DDV31" s="126"/>
      <c r="DDW31" s="126"/>
      <c r="DDX31" s="126"/>
      <c r="DDY31" s="126"/>
      <c r="DDZ31" s="126"/>
      <c r="DEA31" s="126"/>
      <c r="DEB31" s="126"/>
      <c r="DEC31" s="126"/>
      <c r="DED31" s="126"/>
      <c r="DEE31" s="126"/>
      <c r="DEF31" s="126"/>
      <c r="DEG31" s="126"/>
      <c r="DEH31" s="126"/>
      <c r="DEI31" s="126"/>
      <c r="DEJ31" s="126"/>
      <c r="DEK31" s="126"/>
      <c r="DEL31" s="126"/>
      <c r="DEM31" s="126"/>
      <c r="DEN31" s="126"/>
      <c r="DEO31" s="126"/>
      <c r="DEP31" s="126"/>
      <c r="DEQ31" s="126"/>
      <c r="DER31" s="126"/>
      <c r="DES31" s="126"/>
      <c r="DET31" s="126"/>
      <c r="DEU31" s="126"/>
      <c r="DEV31" s="126"/>
      <c r="DEW31" s="126"/>
      <c r="DEX31" s="126"/>
      <c r="DEY31" s="126"/>
      <c r="DEZ31" s="126"/>
      <c r="DFA31" s="126"/>
      <c r="DFB31" s="126"/>
      <c r="DFC31" s="126"/>
      <c r="DFD31" s="126"/>
      <c r="DFE31" s="126"/>
      <c r="DFF31" s="126"/>
      <c r="DFG31" s="126"/>
      <c r="DFH31" s="126"/>
      <c r="DFI31" s="126"/>
      <c r="DFJ31" s="126"/>
      <c r="DFK31" s="126"/>
      <c r="DFL31" s="126"/>
      <c r="DFM31" s="126"/>
      <c r="DFN31" s="126"/>
      <c r="DFO31" s="126"/>
      <c r="DFP31" s="126"/>
      <c r="DFQ31" s="126"/>
      <c r="DFR31" s="126"/>
      <c r="DFS31" s="126"/>
      <c r="DFT31" s="126"/>
      <c r="DFU31" s="126"/>
      <c r="DFV31" s="126"/>
      <c r="DFW31" s="126"/>
      <c r="DFX31" s="126"/>
      <c r="DFY31" s="126"/>
      <c r="DFZ31" s="126"/>
      <c r="DGA31" s="126"/>
      <c r="DGB31" s="126"/>
      <c r="DGC31" s="126"/>
      <c r="DGD31" s="126"/>
      <c r="DGE31" s="126"/>
      <c r="DGF31" s="126"/>
      <c r="DGG31" s="126"/>
      <c r="DGH31" s="126"/>
      <c r="DGI31" s="126"/>
      <c r="DGJ31" s="126"/>
      <c r="DGK31" s="126"/>
      <c r="DGL31" s="126"/>
      <c r="DGM31" s="126"/>
      <c r="DGN31" s="126"/>
      <c r="DGO31" s="126"/>
      <c r="DGP31" s="126"/>
      <c r="DGQ31" s="126"/>
      <c r="DGR31" s="126"/>
      <c r="DGS31" s="126"/>
      <c r="DGT31" s="126"/>
      <c r="DGU31" s="126"/>
      <c r="DGV31" s="126"/>
      <c r="DGW31" s="126"/>
      <c r="DGX31" s="126"/>
      <c r="DGY31" s="126"/>
      <c r="DGZ31" s="126"/>
      <c r="DHA31" s="126"/>
      <c r="DHB31" s="126"/>
      <c r="DHC31" s="126"/>
      <c r="DHD31" s="126"/>
      <c r="DHE31" s="126"/>
      <c r="DHF31" s="126"/>
      <c r="DHG31" s="126"/>
      <c r="DHH31" s="126"/>
      <c r="DHI31" s="126"/>
      <c r="DHJ31" s="126"/>
      <c r="DHK31" s="126"/>
      <c r="DHL31" s="126"/>
      <c r="DHM31" s="126"/>
      <c r="DHN31" s="126"/>
      <c r="DHO31" s="126"/>
      <c r="DHP31" s="126"/>
      <c r="DHQ31" s="126"/>
      <c r="DHR31" s="126"/>
      <c r="DHS31" s="126"/>
      <c r="DHT31" s="126"/>
      <c r="DHU31" s="126"/>
      <c r="DHV31" s="126"/>
      <c r="DHW31" s="126"/>
      <c r="DHX31" s="126"/>
      <c r="DHY31" s="126"/>
      <c r="DHZ31" s="126"/>
      <c r="DIA31" s="126"/>
      <c r="DIB31" s="126"/>
      <c r="DIC31" s="126"/>
      <c r="DID31" s="126"/>
      <c r="DIE31" s="126"/>
      <c r="DIF31" s="126"/>
      <c r="DIG31" s="126"/>
      <c r="DIH31" s="126"/>
      <c r="DII31" s="126"/>
      <c r="DIJ31" s="126"/>
      <c r="DIK31" s="126"/>
      <c r="DIL31" s="126"/>
      <c r="DIM31" s="126"/>
      <c r="DIN31" s="126"/>
      <c r="DIO31" s="126"/>
      <c r="DIP31" s="126"/>
      <c r="DIQ31" s="126"/>
      <c r="DIR31" s="126"/>
      <c r="DIS31" s="126"/>
      <c r="DIT31" s="126"/>
      <c r="DIU31" s="126"/>
      <c r="DIV31" s="126"/>
      <c r="DIW31" s="126"/>
      <c r="DIX31" s="126"/>
      <c r="DIY31" s="126"/>
      <c r="DIZ31" s="126"/>
      <c r="DJA31" s="126"/>
      <c r="DJB31" s="126"/>
      <c r="DJC31" s="126"/>
      <c r="DJD31" s="126"/>
      <c r="DJE31" s="126"/>
      <c r="DJF31" s="126"/>
      <c r="DJG31" s="126"/>
      <c r="DJH31" s="126"/>
      <c r="DJI31" s="126"/>
      <c r="DJJ31" s="126"/>
      <c r="DJK31" s="126"/>
      <c r="DJL31" s="126"/>
      <c r="DJM31" s="126"/>
      <c r="DJN31" s="126"/>
      <c r="DJO31" s="126"/>
      <c r="DJP31" s="126"/>
      <c r="DJQ31" s="126"/>
      <c r="DJR31" s="126"/>
      <c r="DJS31" s="126"/>
      <c r="DJT31" s="126"/>
      <c r="DJU31" s="126"/>
      <c r="DJV31" s="126"/>
      <c r="DJW31" s="126"/>
      <c r="DJX31" s="126"/>
      <c r="DJY31" s="126"/>
      <c r="DJZ31" s="126"/>
      <c r="DKA31" s="126"/>
      <c r="DKB31" s="126"/>
      <c r="DKC31" s="126"/>
      <c r="DKD31" s="126"/>
      <c r="DKE31" s="126"/>
      <c r="DKF31" s="126"/>
      <c r="DKG31" s="126"/>
      <c r="DKH31" s="126"/>
      <c r="DKI31" s="126"/>
      <c r="DKJ31" s="126"/>
      <c r="DKK31" s="126"/>
      <c r="DKL31" s="126"/>
      <c r="DKM31" s="126"/>
      <c r="DKN31" s="126"/>
      <c r="DKO31" s="126"/>
      <c r="DKP31" s="126"/>
      <c r="DKQ31" s="126"/>
      <c r="DKR31" s="126"/>
      <c r="DKS31" s="126"/>
      <c r="DKT31" s="126"/>
      <c r="DKU31" s="126"/>
      <c r="DKV31" s="126"/>
      <c r="DKW31" s="126"/>
      <c r="DKX31" s="126"/>
      <c r="DKY31" s="126"/>
      <c r="DKZ31" s="126"/>
      <c r="DLA31" s="126"/>
      <c r="DLB31" s="126"/>
      <c r="DLC31" s="126"/>
      <c r="DLD31" s="126"/>
      <c r="DLE31" s="126"/>
      <c r="DLF31" s="126"/>
      <c r="DLG31" s="126"/>
      <c r="DLH31" s="126"/>
      <c r="DLI31" s="126"/>
      <c r="DLJ31" s="126"/>
      <c r="DLK31" s="126"/>
      <c r="DLL31" s="126"/>
      <c r="DLM31" s="126"/>
      <c r="DLN31" s="126"/>
      <c r="DLO31" s="126"/>
      <c r="DLP31" s="126"/>
      <c r="DLQ31" s="126"/>
      <c r="DLR31" s="126"/>
      <c r="DLS31" s="126"/>
      <c r="DLT31" s="126"/>
      <c r="DLU31" s="126"/>
      <c r="DLV31" s="126"/>
      <c r="DLW31" s="126"/>
      <c r="DLX31" s="126"/>
      <c r="DLY31" s="126"/>
      <c r="DLZ31" s="126"/>
      <c r="DMA31" s="126"/>
      <c r="DMB31" s="126"/>
      <c r="DMC31" s="126"/>
      <c r="DMD31" s="126"/>
      <c r="DME31" s="126"/>
      <c r="DMF31" s="126"/>
      <c r="DMG31" s="126"/>
      <c r="DMH31" s="126"/>
      <c r="DMI31" s="126"/>
      <c r="DMJ31" s="126"/>
      <c r="DMK31" s="126"/>
      <c r="DML31" s="126"/>
      <c r="DMM31" s="126"/>
      <c r="DMN31" s="126"/>
      <c r="DMO31" s="126"/>
      <c r="DMP31" s="126"/>
      <c r="DMQ31" s="126"/>
      <c r="DMR31" s="126"/>
      <c r="DMS31" s="126"/>
      <c r="DMT31" s="126"/>
      <c r="DMU31" s="126"/>
      <c r="DMV31" s="126"/>
      <c r="DMW31" s="126"/>
      <c r="DMX31" s="126"/>
      <c r="DMY31" s="126"/>
      <c r="DMZ31" s="126"/>
      <c r="DNA31" s="126"/>
      <c r="DNB31" s="126"/>
      <c r="DNC31" s="126"/>
      <c r="DND31" s="126"/>
      <c r="DNE31" s="126"/>
      <c r="DNF31" s="126"/>
      <c r="DNG31" s="126"/>
      <c r="DNH31" s="126"/>
      <c r="DNI31" s="126"/>
      <c r="DNJ31" s="126"/>
      <c r="DNK31" s="126"/>
      <c r="DNL31" s="126"/>
      <c r="DNM31" s="126"/>
      <c r="DNN31" s="126"/>
      <c r="DNO31" s="126"/>
      <c r="DNP31" s="126"/>
      <c r="DNQ31" s="126"/>
      <c r="DNR31" s="126"/>
      <c r="DNS31" s="126"/>
      <c r="DNT31" s="126"/>
      <c r="DNU31" s="126"/>
      <c r="DNV31" s="126"/>
      <c r="DNW31" s="126"/>
      <c r="DNX31" s="126"/>
      <c r="DNY31" s="126"/>
      <c r="DNZ31" s="126"/>
      <c r="DOA31" s="126"/>
      <c r="DOB31" s="126"/>
      <c r="DOC31" s="126"/>
      <c r="DOD31" s="126"/>
      <c r="DOE31" s="126"/>
      <c r="DOF31" s="126"/>
      <c r="DOG31" s="126"/>
      <c r="DOH31" s="126"/>
      <c r="DOI31" s="126"/>
      <c r="DOJ31" s="126"/>
      <c r="DOK31" s="126"/>
      <c r="DOL31" s="126"/>
      <c r="DOM31" s="126"/>
      <c r="DON31" s="126"/>
      <c r="DOO31" s="126"/>
      <c r="DOP31" s="126"/>
      <c r="DOQ31" s="126"/>
      <c r="DOR31" s="126"/>
      <c r="DOS31" s="126"/>
      <c r="DOT31" s="126"/>
      <c r="DOU31" s="126"/>
      <c r="DOV31" s="126"/>
      <c r="DOW31" s="126"/>
      <c r="DOX31" s="126"/>
      <c r="DOY31" s="126"/>
      <c r="DOZ31" s="126"/>
      <c r="DPA31" s="126"/>
      <c r="DPB31" s="126"/>
      <c r="DPC31" s="126"/>
      <c r="DPD31" s="126"/>
      <c r="DPE31" s="126"/>
      <c r="DPF31" s="126"/>
      <c r="DPG31" s="126"/>
      <c r="DPH31" s="126"/>
      <c r="DPI31" s="126"/>
      <c r="DPJ31" s="126"/>
      <c r="DPK31" s="126"/>
      <c r="DPL31" s="126"/>
      <c r="DPM31" s="126"/>
      <c r="DPN31" s="126"/>
      <c r="DPO31" s="126"/>
      <c r="DPP31" s="126"/>
      <c r="DPQ31" s="126"/>
      <c r="DPR31" s="126"/>
      <c r="DPS31" s="126"/>
      <c r="DPT31" s="126"/>
      <c r="DPU31" s="126"/>
      <c r="DPV31" s="126"/>
      <c r="DPW31" s="126"/>
      <c r="DPX31" s="126"/>
      <c r="DPY31" s="126"/>
      <c r="DPZ31" s="126"/>
      <c r="DQA31" s="126"/>
      <c r="DQB31" s="126"/>
      <c r="DQC31" s="126"/>
      <c r="DQD31" s="126"/>
      <c r="DQE31" s="126"/>
      <c r="DQF31" s="126"/>
      <c r="DQG31" s="126"/>
      <c r="DQH31" s="126"/>
      <c r="DQI31" s="126"/>
      <c r="DQJ31" s="126"/>
      <c r="DQK31" s="126"/>
      <c r="DQL31" s="126"/>
      <c r="DQM31" s="126"/>
      <c r="DQN31" s="126"/>
      <c r="DQO31" s="126"/>
      <c r="DQP31" s="126"/>
      <c r="DQQ31" s="126"/>
      <c r="DQR31" s="126"/>
      <c r="DQS31" s="126"/>
      <c r="DQT31" s="126"/>
      <c r="DQU31" s="126"/>
      <c r="DQV31" s="126"/>
      <c r="DQW31" s="126"/>
      <c r="DQX31" s="126"/>
      <c r="DQY31" s="126"/>
      <c r="DQZ31" s="126"/>
      <c r="DRA31" s="126"/>
      <c r="DRB31" s="126"/>
      <c r="DRC31" s="126"/>
      <c r="DRD31" s="126"/>
      <c r="DRE31" s="126"/>
      <c r="DRF31" s="126"/>
      <c r="DRG31" s="126"/>
      <c r="DRH31" s="126"/>
      <c r="DRI31" s="126"/>
      <c r="DRJ31" s="126"/>
      <c r="DRK31" s="126"/>
      <c r="DRL31" s="126"/>
      <c r="DRM31" s="126"/>
      <c r="DRN31" s="126"/>
      <c r="DRO31" s="126"/>
      <c r="DRP31" s="126"/>
      <c r="DRQ31" s="126"/>
      <c r="DRR31" s="126"/>
      <c r="DRS31" s="126"/>
      <c r="DRT31" s="126"/>
      <c r="DRU31" s="126"/>
      <c r="DRV31" s="126"/>
      <c r="DRW31" s="126"/>
      <c r="DRX31" s="126"/>
      <c r="DRY31" s="126"/>
      <c r="DRZ31" s="126"/>
      <c r="DSA31" s="126"/>
      <c r="DSB31" s="126"/>
      <c r="DSC31" s="126"/>
      <c r="DSD31" s="126"/>
      <c r="DSE31" s="126"/>
      <c r="DSF31" s="126"/>
      <c r="DSG31" s="126"/>
      <c r="DSH31" s="126"/>
      <c r="DSI31" s="126"/>
      <c r="DSJ31" s="126"/>
      <c r="DSK31" s="126"/>
      <c r="DSL31" s="126"/>
      <c r="DSM31" s="126"/>
      <c r="DSN31" s="126"/>
      <c r="DSO31" s="126"/>
      <c r="DSP31" s="126"/>
      <c r="DSQ31" s="126"/>
      <c r="DSR31" s="126"/>
      <c r="DSS31" s="126"/>
      <c r="DST31" s="126"/>
      <c r="DSU31" s="126"/>
      <c r="DSV31" s="126"/>
      <c r="DSW31" s="126"/>
      <c r="DSX31" s="126"/>
      <c r="DSY31" s="126"/>
      <c r="DSZ31" s="126"/>
      <c r="DTA31" s="126"/>
      <c r="DTB31" s="126"/>
      <c r="DTC31" s="126"/>
      <c r="DTD31" s="126"/>
      <c r="DTE31" s="126"/>
      <c r="DTF31" s="126"/>
      <c r="DTG31" s="126"/>
      <c r="DTH31" s="126"/>
      <c r="DTI31" s="126"/>
      <c r="DTJ31" s="126"/>
      <c r="DTK31" s="126"/>
      <c r="DTL31" s="126"/>
      <c r="DTM31" s="126"/>
      <c r="DTN31" s="126"/>
      <c r="DTO31" s="126"/>
      <c r="DTP31" s="126"/>
      <c r="DTQ31" s="126"/>
      <c r="DTR31" s="126"/>
      <c r="DTS31" s="126"/>
      <c r="DTT31" s="126"/>
      <c r="DTU31" s="126"/>
      <c r="DTV31" s="126"/>
      <c r="DTW31" s="126"/>
      <c r="DTX31" s="126"/>
      <c r="DTY31" s="126"/>
      <c r="DTZ31" s="126"/>
      <c r="DUA31" s="126"/>
      <c r="DUB31" s="126"/>
      <c r="DUC31" s="126"/>
      <c r="DUD31" s="126"/>
      <c r="DUE31" s="126"/>
      <c r="DUF31" s="126"/>
      <c r="DUG31" s="126"/>
      <c r="DUH31" s="126"/>
      <c r="DUI31" s="126"/>
      <c r="DUJ31" s="126"/>
      <c r="DUK31" s="126"/>
      <c r="DUL31" s="126"/>
      <c r="DUM31" s="126"/>
      <c r="DUN31" s="126"/>
      <c r="DUO31" s="126"/>
      <c r="DUP31" s="126"/>
      <c r="DUQ31" s="126"/>
      <c r="DUR31" s="126"/>
      <c r="DUS31" s="126"/>
      <c r="DUT31" s="126"/>
      <c r="DUU31" s="126"/>
      <c r="DUV31" s="126"/>
      <c r="DUW31" s="126"/>
      <c r="DUX31" s="126"/>
      <c r="DUY31" s="126"/>
      <c r="DUZ31" s="126"/>
      <c r="DVA31" s="126"/>
      <c r="DVB31" s="126"/>
      <c r="DVC31" s="126"/>
      <c r="DVD31" s="126"/>
      <c r="DVE31" s="126"/>
      <c r="DVF31" s="126"/>
      <c r="DVG31" s="126"/>
      <c r="DVH31" s="126"/>
      <c r="DVI31" s="126"/>
      <c r="DVJ31" s="126"/>
      <c r="DVK31" s="126"/>
      <c r="DVL31" s="126"/>
      <c r="DVM31" s="126"/>
      <c r="DVN31" s="126"/>
      <c r="DVO31" s="126"/>
      <c r="DVP31" s="126"/>
      <c r="DVQ31" s="126"/>
      <c r="DVR31" s="126"/>
      <c r="DVS31" s="126"/>
      <c r="DVT31" s="126"/>
      <c r="DVU31" s="126"/>
      <c r="DVV31" s="126"/>
      <c r="DVW31" s="126"/>
      <c r="DVX31" s="126"/>
      <c r="DVY31" s="126"/>
      <c r="DVZ31" s="126"/>
      <c r="DWA31" s="126"/>
      <c r="DWB31" s="126"/>
      <c r="DWC31" s="126"/>
      <c r="DWD31" s="126"/>
      <c r="DWE31" s="126"/>
      <c r="DWF31" s="126"/>
      <c r="DWG31" s="126"/>
      <c r="DWH31" s="126"/>
      <c r="DWI31" s="126"/>
      <c r="DWJ31" s="126"/>
      <c r="DWK31" s="126"/>
      <c r="DWL31" s="126"/>
      <c r="DWM31" s="126"/>
      <c r="DWN31" s="126"/>
      <c r="DWO31" s="126"/>
      <c r="DWP31" s="126"/>
      <c r="DWQ31" s="126"/>
      <c r="DWR31" s="126"/>
      <c r="DWS31" s="126"/>
      <c r="DWT31" s="126"/>
      <c r="DWU31" s="126"/>
      <c r="DWV31" s="126"/>
      <c r="DWW31" s="126"/>
      <c r="DWX31" s="126"/>
      <c r="DWY31" s="126"/>
      <c r="DWZ31" s="126"/>
      <c r="DXA31" s="126"/>
      <c r="DXB31" s="126"/>
      <c r="DXC31" s="126"/>
      <c r="DXD31" s="126"/>
      <c r="DXE31" s="126"/>
      <c r="DXF31" s="126"/>
      <c r="DXG31" s="126"/>
      <c r="DXH31" s="126"/>
      <c r="DXI31" s="126"/>
      <c r="DXJ31" s="126"/>
      <c r="DXK31" s="126"/>
      <c r="DXL31" s="126"/>
      <c r="DXM31" s="126"/>
      <c r="DXN31" s="126"/>
      <c r="DXO31" s="126"/>
      <c r="DXP31" s="126"/>
      <c r="DXQ31" s="126"/>
      <c r="DXR31" s="126"/>
      <c r="DXS31" s="126"/>
      <c r="DXT31" s="126"/>
      <c r="DXU31" s="126"/>
      <c r="DXV31" s="126"/>
      <c r="DXW31" s="126"/>
      <c r="DXX31" s="126"/>
      <c r="DXY31" s="126"/>
      <c r="DXZ31" s="126"/>
      <c r="DYA31" s="126"/>
      <c r="DYB31" s="126"/>
      <c r="DYC31" s="126"/>
      <c r="DYD31" s="126"/>
      <c r="DYE31" s="126"/>
      <c r="DYF31" s="126"/>
      <c r="DYG31" s="126"/>
      <c r="DYH31" s="126"/>
      <c r="DYI31" s="126"/>
      <c r="DYJ31" s="126"/>
      <c r="DYK31" s="126"/>
      <c r="DYL31" s="126"/>
      <c r="DYM31" s="126"/>
      <c r="DYN31" s="126"/>
      <c r="DYO31" s="126"/>
      <c r="DYP31" s="126"/>
      <c r="DYQ31" s="126"/>
      <c r="DYR31" s="126"/>
      <c r="DYS31" s="126"/>
      <c r="DYT31" s="126"/>
      <c r="DYU31" s="126"/>
      <c r="DYV31" s="126"/>
      <c r="DYW31" s="126"/>
      <c r="DYX31" s="126"/>
      <c r="DYY31" s="126"/>
      <c r="DYZ31" s="126"/>
      <c r="DZA31" s="126"/>
      <c r="DZB31" s="126"/>
      <c r="DZC31" s="126"/>
      <c r="DZD31" s="126"/>
      <c r="DZE31" s="126"/>
      <c r="DZF31" s="126"/>
      <c r="DZG31" s="126"/>
      <c r="DZH31" s="126"/>
      <c r="DZI31" s="126"/>
      <c r="DZJ31" s="126"/>
      <c r="DZK31" s="126"/>
      <c r="DZL31" s="126"/>
      <c r="DZM31" s="126"/>
      <c r="DZN31" s="126"/>
      <c r="DZO31" s="126"/>
      <c r="DZP31" s="126"/>
      <c r="DZQ31" s="126"/>
      <c r="DZR31" s="126"/>
      <c r="DZS31" s="126"/>
      <c r="DZT31" s="126"/>
      <c r="DZU31" s="126"/>
      <c r="DZV31" s="126"/>
      <c r="DZW31" s="126"/>
      <c r="DZX31" s="126"/>
      <c r="DZY31" s="126"/>
      <c r="DZZ31" s="126"/>
      <c r="EAA31" s="126"/>
      <c r="EAB31" s="126"/>
      <c r="EAC31" s="126"/>
      <c r="EAD31" s="126"/>
      <c r="EAE31" s="126"/>
      <c r="EAF31" s="126"/>
      <c r="EAG31" s="126"/>
      <c r="EAH31" s="126"/>
      <c r="EAI31" s="126"/>
      <c r="EAJ31" s="126"/>
      <c r="EAK31" s="126"/>
      <c r="EAL31" s="126"/>
      <c r="EAM31" s="126"/>
      <c r="EAN31" s="126"/>
      <c r="EAO31" s="126"/>
      <c r="EAP31" s="126"/>
      <c r="EAQ31" s="126"/>
      <c r="EAR31" s="126"/>
      <c r="EAS31" s="126"/>
      <c r="EAT31" s="126"/>
      <c r="EAU31" s="126"/>
      <c r="EAV31" s="126"/>
      <c r="EAW31" s="126"/>
      <c r="EAX31" s="126"/>
      <c r="EAY31" s="126"/>
      <c r="EAZ31" s="126"/>
      <c r="EBA31" s="126"/>
      <c r="EBB31" s="126"/>
      <c r="EBC31" s="126"/>
      <c r="EBD31" s="126"/>
      <c r="EBE31" s="126"/>
      <c r="EBF31" s="126"/>
      <c r="EBG31" s="126"/>
      <c r="EBH31" s="126"/>
      <c r="EBI31" s="126"/>
      <c r="EBJ31" s="126"/>
      <c r="EBK31" s="126"/>
      <c r="EBL31" s="126"/>
      <c r="EBM31" s="126"/>
      <c r="EBN31" s="126"/>
      <c r="EBO31" s="126"/>
      <c r="EBP31" s="126"/>
      <c r="EBQ31" s="126"/>
      <c r="EBR31" s="126"/>
      <c r="EBS31" s="126"/>
      <c r="EBT31" s="126"/>
      <c r="EBU31" s="126"/>
      <c r="EBV31" s="126"/>
      <c r="EBW31" s="126"/>
      <c r="EBX31" s="126"/>
      <c r="EBY31" s="126"/>
      <c r="EBZ31" s="126"/>
      <c r="ECA31" s="126"/>
      <c r="ECB31" s="126"/>
      <c r="ECC31" s="126"/>
      <c r="ECD31" s="126"/>
      <c r="ECE31" s="126"/>
      <c r="ECF31" s="126"/>
      <c r="ECG31" s="126"/>
      <c r="ECH31" s="126"/>
      <c r="ECI31" s="126"/>
      <c r="ECJ31" s="126"/>
      <c r="ECK31" s="126"/>
      <c r="ECL31" s="126"/>
      <c r="ECM31" s="126"/>
      <c r="ECN31" s="126"/>
      <c r="ECO31" s="126"/>
      <c r="ECP31" s="126"/>
      <c r="ECQ31" s="126"/>
      <c r="ECR31" s="126"/>
      <c r="ECS31" s="126"/>
      <c r="ECT31" s="126"/>
      <c r="ECU31" s="126"/>
      <c r="ECV31" s="126"/>
      <c r="ECW31" s="126"/>
      <c r="ECX31" s="126"/>
      <c r="ECY31" s="126"/>
      <c r="ECZ31" s="126"/>
      <c r="EDA31" s="126"/>
      <c r="EDB31" s="126"/>
      <c r="EDC31" s="126"/>
      <c r="EDD31" s="126"/>
      <c r="EDE31" s="126"/>
      <c r="EDF31" s="126"/>
      <c r="EDG31" s="126"/>
      <c r="EDH31" s="126"/>
      <c r="EDI31" s="126"/>
      <c r="EDJ31" s="126"/>
      <c r="EDK31" s="126"/>
      <c r="EDL31" s="126"/>
      <c r="EDM31" s="126"/>
      <c r="EDN31" s="126"/>
      <c r="EDO31" s="126"/>
      <c r="EDP31" s="126"/>
      <c r="EDQ31" s="126"/>
      <c r="EDR31" s="126"/>
      <c r="EDS31" s="126"/>
      <c r="EDT31" s="126"/>
      <c r="EDU31" s="126"/>
      <c r="EDV31" s="126"/>
      <c r="EDW31" s="126"/>
      <c r="EDX31" s="126"/>
      <c r="EDY31" s="126"/>
      <c r="EDZ31" s="126"/>
      <c r="EEA31" s="126"/>
      <c r="EEB31" s="126"/>
      <c r="EEC31" s="126"/>
      <c r="EED31" s="126"/>
      <c r="EEE31" s="126"/>
      <c r="EEF31" s="126"/>
      <c r="EEG31" s="126"/>
      <c r="EEH31" s="126"/>
      <c r="EEI31" s="126"/>
      <c r="EEJ31" s="126"/>
      <c r="EEK31" s="126"/>
      <c r="EEL31" s="126"/>
      <c r="EEM31" s="126"/>
      <c r="EEN31" s="126"/>
      <c r="EEO31" s="126"/>
      <c r="EEP31" s="126"/>
      <c r="EEQ31" s="126"/>
      <c r="EER31" s="126"/>
      <c r="EES31" s="126"/>
      <c r="EET31" s="126"/>
      <c r="EEU31" s="126"/>
      <c r="EEV31" s="126"/>
      <c r="EEW31" s="126"/>
      <c r="EEX31" s="126"/>
      <c r="EEY31" s="126"/>
      <c r="EEZ31" s="126"/>
      <c r="EFA31" s="126"/>
      <c r="EFB31" s="126"/>
      <c r="EFC31" s="126"/>
      <c r="EFD31" s="126"/>
      <c r="EFE31" s="126"/>
      <c r="EFF31" s="126"/>
      <c r="EFG31" s="126"/>
      <c r="EFH31" s="126"/>
      <c r="EFI31" s="126"/>
      <c r="EFJ31" s="126"/>
      <c r="EFK31" s="126"/>
      <c r="EFL31" s="126"/>
      <c r="EFM31" s="126"/>
      <c r="EFN31" s="126"/>
      <c r="EFO31" s="126"/>
      <c r="EFP31" s="126"/>
      <c r="EFQ31" s="126"/>
      <c r="EFR31" s="126"/>
      <c r="EFS31" s="126"/>
      <c r="EFT31" s="126"/>
      <c r="EFU31" s="126"/>
      <c r="EFV31" s="126"/>
      <c r="EFW31" s="126"/>
      <c r="EFX31" s="126"/>
      <c r="EFY31" s="126"/>
      <c r="EFZ31" s="126"/>
      <c r="EGA31" s="126"/>
      <c r="EGB31" s="126"/>
      <c r="EGC31" s="126"/>
      <c r="EGD31" s="126"/>
      <c r="EGE31" s="126"/>
      <c r="EGF31" s="126"/>
      <c r="EGG31" s="126"/>
      <c r="EGH31" s="126"/>
      <c r="EGI31" s="126"/>
      <c r="EGJ31" s="126"/>
      <c r="EGK31" s="126"/>
      <c r="EGL31" s="126"/>
      <c r="EGM31" s="126"/>
      <c r="EGN31" s="126"/>
      <c r="EGO31" s="126"/>
      <c r="EGP31" s="126"/>
      <c r="EGQ31" s="126"/>
      <c r="EGR31" s="126"/>
      <c r="EGS31" s="126"/>
      <c r="EGT31" s="126"/>
      <c r="EGU31" s="126"/>
      <c r="EGV31" s="126"/>
      <c r="EGW31" s="126"/>
      <c r="EGX31" s="126"/>
      <c r="EGY31" s="126"/>
      <c r="EGZ31" s="126"/>
      <c r="EHA31" s="126"/>
      <c r="EHB31" s="126"/>
      <c r="EHC31" s="126"/>
      <c r="EHD31" s="126"/>
      <c r="EHE31" s="126"/>
      <c r="EHF31" s="126"/>
      <c r="EHG31" s="126"/>
      <c r="EHH31" s="126"/>
      <c r="EHI31" s="126"/>
      <c r="EHJ31" s="126"/>
      <c r="EHK31" s="126"/>
      <c r="EHL31" s="126"/>
      <c r="EHM31" s="126"/>
      <c r="EHN31" s="126"/>
      <c r="EHO31" s="126"/>
      <c r="EHP31" s="126"/>
      <c r="EHQ31" s="126"/>
      <c r="EHR31" s="126"/>
      <c r="EHS31" s="126"/>
      <c r="EHT31" s="126"/>
      <c r="EHU31" s="126"/>
      <c r="EHV31" s="126"/>
      <c r="EHW31" s="126"/>
      <c r="EHX31" s="126"/>
      <c r="EHY31" s="126"/>
      <c r="EHZ31" s="126"/>
      <c r="EIA31" s="126"/>
      <c r="EIB31" s="126"/>
      <c r="EIC31" s="126"/>
      <c r="EID31" s="126"/>
      <c r="EIE31" s="126"/>
      <c r="EIF31" s="126"/>
      <c r="EIG31" s="126"/>
      <c r="EIH31" s="126"/>
      <c r="EII31" s="126"/>
      <c r="EIJ31" s="126"/>
      <c r="EIK31" s="126"/>
      <c r="EIL31" s="126"/>
      <c r="EIM31" s="126"/>
      <c r="EIN31" s="126"/>
      <c r="EIO31" s="126"/>
      <c r="EIP31" s="126"/>
      <c r="EIQ31" s="126"/>
      <c r="EIR31" s="126"/>
      <c r="EIS31" s="126"/>
      <c r="EIT31" s="126"/>
      <c r="EIU31" s="126"/>
      <c r="EIV31" s="126"/>
      <c r="EIW31" s="126"/>
      <c r="EIX31" s="126"/>
      <c r="EIY31" s="126"/>
      <c r="EIZ31" s="126"/>
      <c r="EJA31" s="126"/>
      <c r="EJB31" s="126"/>
      <c r="EJC31" s="126"/>
      <c r="EJD31" s="126"/>
      <c r="EJE31" s="126"/>
      <c r="EJF31" s="126"/>
      <c r="EJG31" s="126"/>
      <c r="EJH31" s="126"/>
      <c r="EJI31" s="126"/>
      <c r="EJJ31" s="126"/>
      <c r="EJK31" s="126"/>
      <c r="EJL31" s="126"/>
      <c r="EJM31" s="126"/>
      <c r="EJN31" s="126"/>
      <c r="EJO31" s="126"/>
      <c r="EJP31" s="126"/>
      <c r="EJQ31" s="126"/>
      <c r="EJR31" s="126"/>
      <c r="EJS31" s="126"/>
      <c r="EJT31" s="126"/>
      <c r="EJU31" s="126"/>
      <c r="EJV31" s="126"/>
      <c r="EJW31" s="126"/>
      <c r="EJX31" s="126"/>
      <c r="EJY31" s="126"/>
      <c r="EJZ31" s="126"/>
      <c r="EKA31" s="126"/>
      <c r="EKB31" s="126"/>
      <c r="EKC31" s="126"/>
      <c r="EKD31" s="126"/>
      <c r="EKE31" s="126"/>
      <c r="EKF31" s="126"/>
      <c r="EKG31" s="126"/>
      <c r="EKH31" s="126"/>
      <c r="EKI31" s="126"/>
      <c r="EKJ31" s="126"/>
      <c r="EKK31" s="126"/>
      <c r="EKL31" s="126"/>
      <c r="EKM31" s="126"/>
      <c r="EKN31" s="126"/>
      <c r="EKO31" s="126"/>
      <c r="EKP31" s="126"/>
      <c r="EKQ31" s="126"/>
      <c r="EKR31" s="126"/>
      <c r="EKS31" s="126"/>
      <c r="EKT31" s="126"/>
      <c r="EKU31" s="126"/>
      <c r="EKV31" s="126"/>
      <c r="EKW31" s="126"/>
      <c r="EKX31" s="126"/>
      <c r="EKY31" s="126"/>
      <c r="EKZ31" s="126"/>
      <c r="ELA31" s="126"/>
      <c r="ELB31" s="126"/>
      <c r="ELC31" s="126"/>
      <c r="ELD31" s="126"/>
      <c r="ELE31" s="126"/>
      <c r="ELF31" s="126"/>
      <c r="ELG31" s="126"/>
      <c r="ELH31" s="126"/>
      <c r="ELI31" s="126"/>
      <c r="ELJ31" s="126"/>
      <c r="ELK31" s="126"/>
      <c r="ELL31" s="126"/>
      <c r="ELM31" s="126"/>
      <c r="ELN31" s="126"/>
      <c r="ELO31" s="126"/>
      <c r="ELP31" s="126"/>
      <c r="ELQ31" s="126"/>
      <c r="ELR31" s="126"/>
      <c r="ELS31" s="126"/>
      <c r="ELT31" s="126"/>
      <c r="ELU31" s="126"/>
      <c r="ELV31" s="126"/>
      <c r="ELW31" s="126"/>
      <c r="ELX31" s="126"/>
      <c r="ELY31" s="126"/>
      <c r="ELZ31" s="126"/>
      <c r="EMA31" s="126"/>
      <c r="EMB31" s="126"/>
      <c r="EMC31" s="126"/>
      <c r="EMD31" s="126"/>
      <c r="EME31" s="126"/>
      <c r="EMF31" s="126"/>
      <c r="EMG31" s="126"/>
      <c r="EMH31" s="126"/>
      <c r="EMI31" s="126"/>
      <c r="EMJ31" s="126"/>
      <c r="EMK31" s="126"/>
      <c r="EML31" s="126"/>
      <c r="EMM31" s="126"/>
      <c r="EMN31" s="126"/>
      <c r="EMO31" s="126"/>
      <c r="EMP31" s="126"/>
      <c r="EMQ31" s="126"/>
      <c r="EMR31" s="126"/>
      <c r="EMS31" s="126"/>
      <c r="EMT31" s="126"/>
      <c r="EMU31" s="126"/>
      <c r="EMV31" s="126"/>
      <c r="EMW31" s="126"/>
      <c r="EMX31" s="126"/>
      <c r="EMY31" s="126"/>
      <c r="EMZ31" s="126"/>
      <c r="ENA31" s="126"/>
      <c r="ENB31" s="126"/>
      <c r="ENC31" s="126"/>
      <c r="END31" s="126"/>
      <c r="ENE31" s="126"/>
      <c r="ENF31" s="126"/>
      <c r="ENG31" s="126"/>
      <c r="ENH31" s="126"/>
      <c r="ENI31" s="126"/>
      <c r="ENJ31" s="126"/>
      <c r="ENK31" s="126"/>
      <c r="ENL31" s="126"/>
      <c r="ENM31" s="126"/>
      <c r="ENN31" s="126"/>
      <c r="ENO31" s="126"/>
      <c r="ENP31" s="126"/>
      <c r="ENQ31" s="126"/>
      <c r="ENR31" s="126"/>
      <c r="ENS31" s="126"/>
      <c r="ENT31" s="126"/>
      <c r="ENU31" s="126"/>
      <c r="ENV31" s="126"/>
      <c r="ENW31" s="126"/>
      <c r="ENX31" s="126"/>
      <c r="ENY31" s="126"/>
      <c r="ENZ31" s="126"/>
      <c r="EOA31" s="126"/>
      <c r="EOB31" s="126"/>
      <c r="EOC31" s="126"/>
      <c r="EOD31" s="126"/>
      <c r="EOE31" s="126"/>
      <c r="EOF31" s="126"/>
      <c r="EOG31" s="126"/>
      <c r="EOH31" s="126"/>
      <c r="EOI31" s="126"/>
      <c r="EOJ31" s="126"/>
      <c r="EOK31" s="126"/>
      <c r="EOL31" s="126"/>
      <c r="EOM31" s="126"/>
      <c r="EON31" s="126"/>
      <c r="EOO31" s="126"/>
      <c r="EOP31" s="126"/>
      <c r="EOQ31" s="126"/>
      <c r="EOR31" s="126"/>
      <c r="EOS31" s="126"/>
      <c r="EOT31" s="126"/>
      <c r="EOU31" s="126"/>
      <c r="EOV31" s="126"/>
      <c r="EOW31" s="126"/>
      <c r="EOX31" s="126"/>
      <c r="EOY31" s="126"/>
      <c r="EOZ31" s="126"/>
      <c r="EPA31" s="126"/>
      <c r="EPB31" s="126"/>
      <c r="EPC31" s="126"/>
      <c r="EPD31" s="126"/>
      <c r="EPE31" s="126"/>
      <c r="EPF31" s="126"/>
      <c r="EPG31" s="126"/>
      <c r="EPH31" s="126"/>
      <c r="EPI31" s="126"/>
      <c r="EPJ31" s="126"/>
      <c r="EPK31" s="126"/>
      <c r="EPL31" s="126"/>
      <c r="EPM31" s="126"/>
      <c r="EPN31" s="126"/>
      <c r="EPO31" s="126"/>
      <c r="EPP31" s="126"/>
      <c r="EPQ31" s="126"/>
      <c r="EPR31" s="126"/>
      <c r="EPS31" s="126"/>
      <c r="EPT31" s="126"/>
      <c r="EPU31" s="126"/>
      <c r="EPV31" s="126"/>
      <c r="EPW31" s="126"/>
      <c r="EPX31" s="126"/>
      <c r="EPY31" s="126"/>
      <c r="EPZ31" s="126"/>
      <c r="EQA31" s="126"/>
      <c r="EQB31" s="126"/>
      <c r="EQC31" s="126"/>
      <c r="EQD31" s="126"/>
      <c r="EQE31" s="126"/>
      <c r="EQF31" s="126"/>
      <c r="EQG31" s="126"/>
      <c r="EQH31" s="126"/>
      <c r="EQI31" s="126"/>
      <c r="EQJ31" s="126"/>
      <c r="EQK31" s="126"/>
      <c r="EQL31" s="126"/>
      <c r="EQM31" s="126"/>
      <c r="EQN31" s="126"/>
      <c r="EQO31" s="126"/>
      <c r="EQP31" s="126"/>
      <c r="EQQ31" s="126"/>
      <c r="EQR31" s="126"/>
      <c r="EQS31" s="126"/>
      <c r="EQT31" s="126"/>
      <c r="EQU31" s="126"/>
      <c r="EQV31" s="126"/>
      <c r="EQW31" s="126"/>
      <c r="EQX31" s="126"/>
      <c r="EQY31" s="126"/>
      <c r="EQZ31" s="126"/>
      <c r="ERA31" s="126"/>
      <c r="ERB31" s="126"/>
      <c r="ERC31" s="126"/>
      <c r="ERD31" s="126"/>
      <c r="ERE31" s="126"/>
      <c r="ERF31" s="126"/>
      <c r="ERG31" s="126"/>
      <c r="ERH31" s="126"/>
      <c r="ERI31" s="126"/>
      <c r="ERJ31" s="126"/>
      <c r="ERK31" s="126"/>
      <c r="ERL31" s="126"/>
      <c r="ERM31" s="126"/>
      <c r="ERN31" s="126"/>
      <c r="ERO31" s="126"/>
      <c r="ERP31" s="126"/>
      <c r="ERQ31" s="126"/>
      <c r="ERR31" s="126"/>
      <c r="ERS31" s="126"/>
      <c r="ERT31" s="126"/>
      <c r="ERU31" s="126"/>
      <c r="ERV31" s="126"/>
      <c r="ERW31" s="126"/>
      <c r="ERX31" s="126"/>
      <c r="ERY31" s="126"/>
      <c r="ERZ31" s="126"/>
      <c r="ESA31" s="126"/>
      <c r="ESB31" s="126"/>
      <c r="ESC31" s="126"/>
      <c r="ESD31" s="126"/>
      <c r="ESE31" s="126"/>
      <c r="ESF31" s="126"/>
      <c r="ESG31" s="126"/>
      <c r="ESH31" s="126"/>
      <c r="ESI31" s="126"/>
      <c r="ESJ31" s="126"/>
      <c r="ESK31" s="126"/>
      <c r="ESL31" s="126"/>
      <c r="ESM31" s="126"/>
      <c r="ESN31" s="126"/>
      <c r="ESO31" s="126"/>
      <c r="ESP31" s="126"/>
      <c r="ESQ31" s="126"/>
      <c r="ESR31" s="126"/>
      <c r="ESS31" s="126"/>
      <c r="EST31" s="126"/>
      <c r="ESU31" s="126"/>
      <c r="ESV31" s="126"/>
      <c r="ESW31" s="126"/>
      <c r="ESX31" s="126"/>
      <c r="ESY31" s="126"/>
      <c r="ESZ31" s="126"/>
      <c r="ETA31" s="126"/>
      <c r="ETB31" s="126"/>
      <c r="ETC31" s="126"/>
      <c r="ETD31" s="126"/>
      <c r="ETE31" s="126"/>
      <c r="ETF31" s="126"/>
      <c r="ETG31" s="126"/>
      <c r="ETH31" s="126"/>
      <c r="ETI31" s="126"/>
      <c r="ETJ31" s="126"/>
      <c r="ETK31" s="126"/>
      <c r="ETL31" s="126"/>
      <c r="ETM31" s="126"/>
      <c r="ETN31" s="126"/>
      <c r="ETO31" s="126"/>
      <c r="ETP31" s="126"/>
      <c r="ETQ31" s="126"/>
      <c r="ETR31" s="126"/>
      <c r="ETS31" s="126"/>
      <c r="ETT31" s="126"/>
      <c r="ETU31" s="126"/>
      <c r="ETV31" s="126"/>
      <c r="ETW31" s="126"/>
      <c r="ETX31" s="126"/>
      <c r="ETY31" s="126"/>
      <c r="ETZ31" s="126"/>
      <c r="EUA31" s="126"/>
      <c r="EUB31" s="126"/>
      <c r="EUC31" s="126"/>
      <c r="EUD31" s="126"/>
      <c r="EUE31" s="126"/>
      <c r="EUF31" s="126"/>
      <c r="EUG31" s="126"/>
      <c r="EUH31" s="126"/>
      <c r="EUI31" s="126"/>
      <c r="EUJ31" s="126"/>
      <c r="EUK31" s="126"/>
      <c r="EUL31" s="126"/>
      <c r="EUM31" s="126"/>
      <c r="EUN31" s="126"/>
      <c r="EUO31" s="126"/>
      <c r="EUP31" s="126"/>
      <c r="EUQ31" s="126"/>
      <c r="EUR31" s="126"/>
      <c r="EUS31" s="126"/>
      <c r="EUT31" s="126"/>
      <c r="EUU31" s="126"/>
      <c r="EUV31" s="126"/>
      <c r="EUW31" s="126"/>
      <c r="EUX31" s="126"/>
      <c r="EUY31" s="126"/>
      <c r="EUZ31" s="126"/>
      <c r="EVA31" s="126"/>
      <c r="EVB31" s="126"/>
      <c r="EVC31" s="126"/>
      <c r="EVD31" s="126"/>
      <c r="EVE31" s="126"/>
      <c r="EVF31" s="126"/>
      <c r="EVG31" s="126"/>
      <c r="EVH31" s="126"/>
      <c r="EVI31" s="126"/>
      <c r="EVJ31" s="126"/>
      <c r="EVK31" s="126"/>
      <c r="EVL31" s="126"/>
      <c r="EVM31" s="126"/>
      <c r="EVN31" s="126"/>
      <c r="EVO31" s="126"/>
      <c r="EVP31" s="126"/>
      <c r="EVQ31" s="126"/>
      <c r="EVR31" s="126"/>
      <c r="EVS31" s="126"/>
      <c r="EVT31" s="126"/>
      <c r="EVU31" s="126"/>
      <c r="EVV31" s="126"/>
      <c r="EVW31" s="126"/>
      <c r="EVX31" s="126"/>
      <c r="EVY31" s="126"/>
      <c r="EVZ31" s="126"/>
      <c r="EWA31" s="126"/>
      <c r="EWB31" s="126"/>
      <c r="EWC31" s="126"/>
      <c r="EWD31" s="126"/>
      <c r="EWE31" s="126"/>
      <c r="EWF31" s="126"/>
      <c r="EWG31" s="126"/>
      <c r="EWH31" s="126"/>
      <c r="EWI31" s="126"/>
      <c r="EWJ31" s="126"/>
      <c r="EWK31" s="126"/>
      <c r="EWL31" s="126"/>
      <c r="EWM31" s="126"/>
      <c r="EWN31" s="126"/>
      <c r="EWO31" s="126"/>
      <c r="EWP31" s="126"/>
      <c r="EWQ31" s="126"/>
      <c r="EWR31" s="126"/>
      <c r="EWS31" s="126"/>
      <c r="EWT31" s="126"/>
      <c r="EWU31" s="126"/>
      <c r="EWV31" s="126"/>
      <c r="EWW31" s="126"/>
      <c r="EWX31" s="126"/>
      <c r="EWY31" s="126"/>
      <c r="EWZ31" s="126"/>
      <c r="EXA31" s="126"/>
      <c r="EXB31" s="126"/>
      <c r="EXC31" s="126"/>
      <c r="EXD31" s="126"/>
      <c r="EXE31" s="126"/>
      <c r="EXF31" s="126"/>
      <c r="EXG31" s="126"/>
      <c r="EXH31" s="126"/>
      <c r="EXI31" s="126"/>
      <c r="EXJ31" s="126"/>
      <c r="EXK31" s="126"/>
      <c r="EXL31" s="126"/>
      <c r="EXM31" s="126"/>
      <c r="EXN31" s="126"/>
      <c r="EXO31" s="126"/>
      <c r="EXP31" s="126"/>
      <c r="EXQ31" s="126"/>
      <c r="EXR31" s="126"/>
      <c r="EXS31" s="126"/>
      <c r="EXT31" s="126"/>
      <c r="EXU31" s="126"/>
      <c r="EXV31" s="126"/>
      <c r="EXW31" s="126"/>
      <c r="EXX31" s="126"/>
      <c r="EXY31" s="126"/>
      <c r="EXZ31" s="126"/>
      <c r="EYA31" s="126"/>
      <c r="EYB31" s="126"/>
      <c r="EYC31" s="126"/>
      <c r="EYD31" s="126"/>
      <c r="EYE31" s="126"/>
      <c r="EYF31" s="126"/>
      <c r="EYG31" s="126"/>
      <c r="EYH31" s="126"/>
      <c r="EYI31" s="126"/>
      <c r="EYJ31" s="126"/>
      <c r="EYK31" s="126"/>
      <c r="EYL31" s="126"/>
      <c r="EYM31" s="126"/>
      <c r="EYN31" s="126"/>
      <c r="EYO31" s="126"/>
      <c r="EYP31" s="126"/>
      <c r="EYQ31" s="126"/>
      <c r="EYR31" s="126"/>
      <c r="EYS31" s="126"/>
      <c r="EYT31" s="126"/>
      <c r="EYU31" s="126"/>
      <c r="EYV31" s="126"/>
      <c r="EYW31" s="126"/>
      <c r="EYX31" s="126"/>
      <c r="EYY31" s="126"/>
      <c r="EYZ31" s="126"/>
      <c r="EZA31" s="126"/>
      <c r="EZB31" s="126"/>
      <c r="EZC31" s="126"/>
      <c r="EZD31" s="126"/>
      <c r="EZE31" s="126"/>
      <c r="EZF31" s="126"/>
      <c r="EZG31" s="126"/>
      <c r="EZH31" s="126"/>
      <c r="EZI31" s="126"/>
      <c r="EZJ31" s="126"/>
      <c r="EZK31" s="126"/>
      <c r="EZL31" s="126"/>
      <c r="EZM31" s="126"/>
      <c r="EZN31" s="126"/>
      <c r="EZO31" s="126"/>
      <c r="EZP31" s="126"/>
      <c r="EZQ31" s="126"/>
      <c r="EZR31" s="126"/>
      <c r="EZS31" s="126"/>
      <c r="EZT31" s="126"/>
      <c r="EZU31" s="126"/>
      <c r="EZV31" s="126"/>
      <c r="EZW31" s="126"/>
      <c r="EZX31" s="126"/>
      <c r="EZY31" s="126"/>
      <c r="EZZ31" s="126"/>
      <c r="FAA31" s="126"/>
      <c r="FAB31" s="126"/>
      <c r="FAC31" s="126"/>
      <c r="FAD31" s="126"/>
      <c r="FAE31" s="126"/>
      <c r="FAF31" s="126"/>
      <c r="FAG31" s="126"/>
      <c r="FAH31" s="126"/>
      <c r="FAI31" s="126"/>
      <c r="FAJ31" s="126"/>
      <c r="FAK31" s="126"/>
      <c r="FAL31" s="126"/>
      <c r="FAM31" s="126"/>
      <c r="FAN31" s="126"/>
      <c r="FAO31" s="126"/>
      <c r="FAP31" s="126"/>
      <c r="FAQ31" s="126"/>
      <c r="FAR31" s="126"/>
      <c r="FAS31" s="126"/>
      <c r="FAT31" s="126"/>
      <c r="FAU31" s="126"/>
      <c r="FAV31" s="126"/>
      <c r="FAW31" s="126"/>
      <c r="FAX31" s="126"/>
      <c r="FAY31" s="126"/>
      <c r="FAZ31" s="126"/>
      <c r="FBA31" s="126"/>
      <c r="FBB31" s="126"/>
      <c r="FBC31" s="126"/>
      <c r="FBD31" s="126"/>
      <c r="FBE31" s="126"/>
      <c r="FBF31" s="126"/>
      <c r="FBG31" s="126"/>
      <c r="FBH31" s="126"/>
      <c r="FBI31" s="126"/>
      <c r="FBJ31" s="126"/>
      <c r="FBK31" s="126"/>
      <c r="FBL31" s="126"/>
      <c r="FBM31" s="126"/>
      <c r="FBN31" s="126"/>
      <c r="FBO31" s="126"/>
      <c r="FBP31" s="126"/>
      <c r="FBQ31" s="126"/>
      <c r="FBR31" s="126"/>
      <c r="FBS31" s="126"/>
      <c r="FBT31" s="126"/>
      <c r="FBU31" s="126"/>
      <c r="FBV31" s="126"/>
      <c r="FBW31" s="126"/>
      <c r="FBX31" s="126"/>
      <c r="FBY31" s="126"/>
      <c r="FBZ31" s="126"/>
      <c r="FCA31" s="126"/>
      <c r="FCB31" s="126"/>
      <c r="FCC31" s="126"/>
      <c r="FCD31" s="126"/>
      <c r="FCE31" s="126"/>
      <c r="FCF31" s="126"/>
      <c r="FCG31" s="126"/>
      <c r="FCH31" s="126"/>
      <c r="FCI31" s="126"/>
      <c r="FCJ31" s="126"/>
      <c r="FCK31" s="126"/>
      <c r="FCL31" s="126"/>
      <c r="FCM31" s="126"/>
      <c r="FCN31" s="126"/>
      <c r="FCO31" s="126"/>
      <c r="FCP31" s="126"/>
      <c r="FCQ31" s="126"/>
      <c r="FCR31" s="126"/>
      <c r="FCS31" s="126"/>
      <c r="FCT31" s="126"/>
      <c r="FCU31" s="126"/>
      <c r="FCV31" s="126"/>
      <c r="FCW31" s="126"/>
      <c r="FCX31" s="126"/>
      <c r="FCY31" s="126"/>
      <c r="FCZ31" s="126"/>
      <c r="FDA31" s="126"/>
      <c r="FDB31" s="126"/>
      <c r="FDC31" s="126"/>
      <c r="FDD31" s="126"/>
      <c r="FDE31" s="126"/>
      <c r="FDF31" s="126"/>
      <c r="FDG31" s="126"/>
      <c r="FDH31" s="126"/>
      <c r="FDI31" s="126"/>
      <c r="FDJ31" s="126"/>
      <c r="FDK31" s="126"/>
      <c r="FDL31" s="126"/>
      <c r="FDM31" s="126"/>
      <c r="FDN31" s="126"/>
      <c r="FDO31" s="126"/>
      <c r="FDP31" s="126"/>
      <c r="FDQ31" s="126"/>
      <c r="FDR31" s="126"/>
      <c r="FDS31" s="126"/>
      <c r="FDT31" s="126"/>
      <c r="FDU31" s="126"/>
      <c r="FDV31" s="126"/>
      <c r="FDW31" s="126"/>
      <c r="FDX31" s="126"/>
      <c r="FDY31" s="126"/>
      <c r="FDZ31" s="126"/>
      <c r="FEA31" s="126"/>
      <c r="FEB31" s="126"/>
      <c r="FEC31" s="126"/>
      <c r="FED31" s="126"/>
      <c r="FEE31" s="126"/>
      <c r="FEF31" s="126"/>
      <c r="FEG31" s="126"/>
      <c r="FEH31" s="126"/>
      <c r="FEI31" s="126"/>
      <c r="FEJ31" s="126"/>
      <c r="FEK31" s="126"/>
      <c r="FEL31" s="126"/>
      <c r="FEM31" s="126"/>
      <c r="FEN31" s="126"/>
      <c r="FEO31" s="126"/>
      <c r="FEP31" s="126"/>
      <c r="FEQ31" s="126"/>
      <c r="FER31" s="126"/>
      <c r="FES31" s="126"/>
      <c r="FET31" s="126"/>
      <c r="FEU31" s="126"/>
      <c r="FEV31" s="126"/>
      <c r="FEW31" s="126"/>
      <c r="FEX31" s="126"/>
      <c r="FEY31" s="126"/>
      <c r="FEZ31" s="126"/>
      <c r="FFA31" s="126"/>
      <c r="FFB31" s="126"/>
      <c r="FFC31" s="126"/>
      <c r="FFD31" s="126"/>
      <c r="FFE31" s="126"/>
      <c r="FFF31" s="126"/>
      <c r="FFG31" s="126"/>
      <c r="FFH31" s="126"/>
      <c r="FFI31" s="126"/>
      <c r="FFJ31" s="126"/>
      <c r="FFK31" s="126"/>
      <c r="FFL31" s="126"/>
      <c r="FFM31" s="126"/>
      <c r="FFN31" s="126"/>
      <c r="FFO31" s="126"/>
      <c r="FFP31" s="126"/>
      <c r="FFQ31" s="126"/>
      <c r="FFR31" s="126"/>
      <c r="FFS31" s="126"/>
      <c r="FFT31" s="126"/>
      <c r="FFU31" s="126"/>
      <c r="FFV31" s="126"/>
      <c r="FFW31" s="126"/>
      <c r="FFX31" s="126"/>
      <c r="FFY31" s="126"/>
      <c r="FFZ31" s="126"/>
      <c r="FGA31" s="126"/>
      <c r="FGB31" s="126"/>
      <c r="FGC31" s="126"/>
      <c r="FGD31" s="126"/>
      <c r="FGE31" s="126"/>
      <c r="FGF31" s="126"/>
      <c r="FGG31" s="126"/>
      <c r="FGH31" s="126"/>
      <c r="FGI31" s="126"/>
      <c r="FGJ31" s="126"/>
      <c r="FGK31" s="126"/>
      <c r="FGL31" s="126"/>
      <c r="FGM31" s="126"/>
      <c r="FGN31" s="126"/>
      <c r="FGO31" s="126"/>
      <c r="FGP31" s="126"/>
      <c r="FGQ31" s="126"/>
      <c r="FGR31" s="126"/>
      <c r="FGS31" s="126"/>
      <c r="FGT31" s="126"/>
      <c r="FGU31" s="126"/>
      <c r="FGV31" s="126"/>
      <c r="FGW31" s="126"/>
      <c r="FGX31" s="126"/>
      <c r="FGY31" s="126"/>
      <c r="FGZ31" s="126"/>
      <c r="FHA31" s="126"/>
      <c r="FHB31" s="126"/>
      <c r="FHC31" s="126"/>
      <c r="FHD31" s="126"/>
      <c r="FHE31" s="126"/>
      <c r="FHF31" s="126"/>
      <c r="FHG31" s="126"/>
      <c r="FHH31" s="126"/>
      <c r="FHI31" s="126"/>
      <c r="FHJ31" s="126"/>
      <c r="FHK31" s="126"/>
      <c r="FHL31" s="126"/>
      <c r="FHM31" s="126"/>
      <c r="FHN31" s="126"/>
      <c r="FHO31" s="126"/>
      <c r="FHP31" s="126"/>
      <c r="FHQ31" s="126"/>
      <c r="FHR31" s="126"/>
      <c r="FHS31" s="126"/>
      <c r="FHT31" s="126"/>
      <c r="FHU31" s="126"/>
      <c r="FHV31" s="126"/>
      <c r="FHW31" s="126"/>
      <c r="FHX31" s="126"/>
      <c r="FHY31" s="126"/>
      <c r="FHZ31" s="126"/>
      <c r="FIA31" s="126"/>
      <c r="FIB31" s="126"/>
      <c r="FIC31" s="126"/>
      <c r="FID31" s="126"/>
      <c r="FIE31" s="126"/>
      <c r="FIF31" s="126"/>
      <c r="FIG31" s="126"/>
      <c r="FIH31" s="126"/>
      <c r="FII31" s="126"/>
      <c r="FIJ31" s="126"/>
      <c r="FIK31" s="126"/>
      <c r="FIL31" s="126"/>
      <c r="FIM31" s="126"/>
      <c r="FIN31" s="126"/>
      <c r="FIO31" s="126"/>
      <c r="FIP31" s="126"/>
      <c r="FIQ31" s="126"/>
      <c r="FIR31" s="126"/>
      <c r="FIS31" s="126"/>
      <c r="FIT31" s="126"/>
      <c r="FIU31" s="126"/>
      <c r="FIV31" s="126"/>
      <c r="FIW31" s="126"/>
      <c r="FIX31" s="126"/>
      <c r="FIY31" s="126"/>
      <c r="FIZ31" s="126"/>
      <c r="FJA31" s="126"/>
      <c r="FJB31" s="126"/>
      <c r="FJC31" s="126"/>
      <c r="FJD31" s="126"/>
      <c r="FJE31" s="126"/>
      <c r="FJF31" s="126"/>
      <c r="FJG31" s="126"/>
      <c r="FJH31" s="126"/>
      <c r="FJI31" s="126"/>
      <c r="FJJ31" s="126"/>
      <c r="FJK31" s="126"/>
      <c r="FJL31" s="126"/>
      <c r="FJM31" s="126"/>
      <c r="FJN31" s="126"/>
      <c r="FJO31" s="126"/>
      <c r="FJP31" s="126"/>
      <c r="FJQ31" s="126"/>
      <c r="FJR31" s="126"/>
      <c r="FJS31" s="126"/>
      <c r="FJT31" s="126"/>
      <c r="FJU31" s="126"/>
      <c r="FJV31" s="126"/>
      <c r="FJW31" s="126"/>
      <c r="FJX31" s="126"/>
      <c r="FJY31" s="126"/>
      <c r="FJZ31" s="126"/>
      <c r="FKA31" s="126"/>
      <c r="FKB31" s="126"/>
      <c r="FKC31" s="126"/>
      <c r="FKD31" s="126"/>
      <c r="FKE31" s="126"/>
      <c r="FKF31" s="126"/>
      <c r="FKG31" s="126"/>
      <c r="FKH31" s="126"/>
      <c r="FKI31" s="126"/>
      <c r="FKJ31" s="126"/>
      <c r="FKK31" s="126"/>
      <c r="FKL31" s="126"/>
      <c r="FKM31" s="126"/>
      <c r="FKN31" s="126"/>
      <c r="FKO31" s="126"/>
      <c r="FKP31" s="126"/>
      <c r="FKQ31" s="126"/>
      <c r="FKR31" s="126"/>
      <c r="FKS31" s="126"/>
      <c r="FKT31" s="126"/>
      <c r="FKU31" s="126"/>
      <c r="FKV31" s="126"/>
      <c r="FKW31" s="126"/>
      <c r="FKX31" s="126"/>
      <c r="FKY31" s="126"/>
      <c r="FKZ31" s="126"/>
      <c r="FLA31" s="126"/>
      <c r="FLB31" s="126"/>
      <c r="FLC31" s="126"/>
      <c r="FLD31" s="126"/>
      <c r="FLE31" s="126"/>
      <c r="FLF31" s="126"/>
      <c r="FLG31" s="126"/>
      <c r="FLH31" s="126"/>
      <c r="FLI31" s="126"/>
      <c r="FLJ31" s="126"/>
      <c r="FLK31" s="126"/>
      <c r="FLL31" s="126"/>
      <c r="FLM31" s="126"/>
      <c r="FLN31" s="126"/>
      <c r="FLO31" s="126"/>
      <c r="FLP31" s="126"/>
      <c r="FLQ31" s="126"/>
      <c r="FLR31" s="126"/>
      <c r="FLS31" s="126"/>
      <c r="FLT31" s="126"/>
      <c r="FLU31" s="126"/>
      <c r="FLV31" s="126"/>
      <c r="FLW31" s="126"/>
      <c r="FLX31" s="126"/>
      <c r="FLY31" s="126"/>
      <c r="FLZ31" s="126"/>
      <c r="FMA31" s="126"/>
      <c r="FMB31" s="126"/>
      <c r="FMC31" s="126"/>
      <c r="FMD31" s="126"/>
      <c r="FME31" s="126"/>
      <c r="FMF31" s="126"/>
      <c r="FMG31" s="126"/>
      <c r="FMH31" s="126"/>
      <c r="FMI31" s="126"/>
      <c r="FMJ31" s="126"/>
      <c r="FMK31" s="126"/>
      <c r="FML31" s="126"/>
      <c r="FMM31" s="126"/>
      <c r="FMN31" s="126"/>
      <c r="FMO31" s="126"/>
      <c r="FMP31" s="126"/>
      <c r="FMQ31" s="126"/>
      <c r="FMR31" s="126"/>
      <c r="FMS31" s="126"/>
      <c r="FMT31" s="126"/>
      <c r="FMU31" s="126"/>
      <c r="FMV31" s="126"/>
      <c r="FMW31" s="126"/>
      <c r="FMX31" s="126"/>
      <c r="FMY31" s="126"/>
      <c r="FMZ31" s="126"/>
      <c r="FNA31" s="126"/>
      <c r="FNB31" s="126"/>
      <c r="FNC31" s="126"/>
      <c r="FND31" s="126"/>
      <c r="FNE31" s="126"/>
      <c r="FNF31" s="126"/>
      <c r="FNG31" s="126"/>
      <c r="FNH31" s="126"/>
      <c r="FNI31" s="126"/>
      <c r="FNJ31" s="126"/>
      <c r="FNK31" s="126"/>
      <c r="FNL31" s="126"/>
      <c r="FNM31" s="126"/>
      <c r="FNN31" s="126"/>
      <c r="FNO31" s="126"/>
      <c r="FNP31" s="126"/>
      <c r="FNQ31" s="126"/>
      <c r="FNR31" s="126"/>
      <c r="FNS31" s="126"/>
      <c r="FNT31" s="126"/>
      <c r="FNU31" s="126"/>
      <c r="FNV31" s="126"/>
      <c r="FNW31" s="126"/>
      <c r="FNX31" s="126"/>
      <c r="FNY31" s="126"/>
      <c r="FNZ31" s="126"/>
      <c r="FOA31" s="126"/>
      <c r="FOB31" s="126"/>
      <c r="FOC31" s="126"/>
      <c r="FOD31" s="126"/>
      <c r="FOE31" s="126"/>
      <c r="FOF31" s="126"/>
      <c r="FOG31" s="126"/>
      <c r="FOH31" s="126"/>
      <c r="FOI31" s="126"/>
      <c r="FOJ31" s="126"/>
      <c r="FOK31" s="126"/>
      <c r="FOL31" s="126"/>
      <c r="FOM31" s="126"/>
      <c r="FON31" s="126"/>
      <c r="FOO31" s="126"/>
      <c r="FOP31" s="126"/>
      <c r="FOQ31" s="126"/>
      <c r="FOR31" s="126"/>
      <c r="FOS31" s="126"/>
      <c r="FOT31" s="126"/>
      <c r="FOU31" s="126"/>
      <c r="FOV31" s="126"/>
      <c r="FOW31" s="126"/>
      <c r="FOX31" s="126"/>
      <c r="FOY31" s="126"/>
      <c r="FOZ31" s="126"/>
      <c r="FPA31" s="126"/>
      <c r="FPB31" s="126"/>
      <c r="FPC31" s="126"/>
      <c r="FPD31" s="126"/>
      <c r="FPE31" s="126"/>
      <c r="FPF31" s="126"/>
      <c r="FPG31" s="126"/>
      <c r="FPH31" s="126"/>
      <c r="FPI31" s="126"/>
      <c r="FPJ31" s="126"/>
      <c r="FPK31" s="126"/>
      <c r="FPL31" s="126"/>
      <c r="FPM31" s="126"/>
      <c r="FPN31" s="126"/>
      <c r="FPO31" s="126"/>
      <c r="FPP31" s="126"/>
      <c r="FPQ31" s="126"/>
      <c r="FPR31" s="126"/>
      <c r="FPS31" s="126"/>
      <c r="FPT31" s="126"/>
      <c r="FPU31" s="126"/>
      <c r="FPV31" s="126"/>
      <c r="FPW31" s="126"/>
      <c r="FPX31" s="126"/>
      <c r="FPY31" s="126"/>
      <c r="FPZ31" s="126"/>
      <c r="FQA31" s="126"/>
      <c r="FQB31" s="126"/>
      <c r="FQC31" s="126"/>
      <c r="FQD31" s="126"/>
      <c r="FQE31" s="126"/>
      <c r="FQF31" s="126"/>
      <c r="FQG31" s="126"/>
      <c r="FQH31" s="126"/>
      <c r="FQI31" s="126"/>
      <c r="FQJ31" s="126"/>
      <c r="FQK31" s="126"/>
      <c r="FQL31" s="126"/>
      <c r="FQM31" s="126"/>
      <c r="FQN31" s="126"/>
      <c r="FQO31" s="126"/>
      <c r="FQP31" s="126"/>
      <c r="FQQ31" s="126"/>
      <c r="FQR31" s="126"/>
      <c r="FQS31" s="126"/>
      <c r="FQT31" s="126"/>
      <c r="FQU31" s="126"/>
      <c r="FQV31" s="126"/>
      <c r="FQW31" s="126"/>
      <c r="FQX31" s="126"/>
      <c r="FQY31" s="126"/>
      <c r="FQZ31" s="126"/>
      <c r="FRA31" s="126"/>
      <c r="FRB31" s="126"/>
      <c r="FRC31" s="126"/>
      <c r="FRD31" s="126"/>
      <c r="FRE31" s="126"/>
      <c r="FRF31" s="126"/>
      <c r="FRG31" s="126"/>
      <c r="FRH31" s="126"/>
      <c r="FRI31" s="126"/>
      <c r="FRJ31" s="126"/>
      <c r="FRK31" s="126"/>
      <c r="FRL31" s="126"/>
      <c r="FRM31" s="126"/>
      <c r="FRN31" s="126"/>
      <c r="FRO31" s="126"/>
      <c r="FRP31" s="126"/>
      <c r="FRQ31" s="126"/>
      <c r="FRR31" s="126"/>
      <c r="FRS31" s="126"/>
      <c r="FRT31" s="126"/>
      <c r="FRU31" s="126"/>
      <c r="FRV31" s="126"/>
      <c r="FRW31" s="126"/>
      <c r="FRX31" s="126"/>
      <c r="FRY31" s="126"/>
      <c r="FRZ31" s="126"/>
      <c r="FSA31" s="126"/>
      <c r="FSB31" s="126"/>
      <c r="FSC31" s="126"/>
      <c r="FSD31" s="126"/>
      <c r="FSE31" s="126"/>
      <c r="FSF31" s="126"/>
      <c r="FSG31" s="126"/>
      <c r="FSH31" s="126"/>
      <c r="FSI31" s="126"/>
      <c r="FSJ31" s="126"/>
      <c r="FSK31" s="126"/>
      <c r="FSL31" s="126"/>
      <c r="FSM31" s="126"/>
      <c r="FSN31" s="126"/>
      <c r="FSO31" s="126"/>
      <c r="FSP31" s="126"/>
      <c r="FSQ31" s="126"/>
      <c r="FSR31" s="126"/>
      <c r="FSS31" s="126"/>
      <c r="FST31" s="126"/>
      <c r="FSU31" s="126"/>
      <c r="FSV31" s="126"/>
      <c r="FSW31" s="126"/>
      <c r="FSX31" s="126"/>
      <c r="FSY31" s="126"/>
      <c r="FSZ31" s="126"/>
      <c r="FTA31" s="126"/>
      <c r="FTB31" s="126"/>
      <c r="FTC31" s="126"/>
      <c r="FTD31" s="126"/>
      <c r="FTE31" s="126"/>
      <c r="FTF31" s="126"/>
      <c r="FTG31" s="126"/>
      <c r="FTH31" s="126"/>
      <c r="FTI31" s="126"/>
      <c r="FTJ31" s="126"/>
      <c r="FTK31" s="126"/>
      <c r="FTL31" s="126"/>
      <c r="FTM31" s="126"/>
      <c r="FTN31" s="126"/>
      <c r="FTO31" s="126"/>
      <c r="FTP31" s="126"/>
      <c r="FTQ31" s="126"/>
      <c r="FTR31" s="126"/>
      <c r="FTS31" s="126"/>
      <c r="FTT31" s="126"/>
      <c r="FTU31" s="126"/>
      <c r="FTV31" s="126"/>
      <c r="FTW31" s="126"/>
      <c r="FTX31" s="126"/>
      <c r="FTY31" s="126"/>
      <c r="FTZ31" s="126"/>
      <c r="FUA31" s="126"/>
      <c r="FUB31" s="126"/>
      <c r="FUC31" s="126"/>
      <c r="FUD31" s="126"/>
      <c r="FUE31" s="126"/>
      <c r="FUF31" s="126"/>
      <c r="FUG31" s="126"/>
      <c r="FUH31" s="126"/>
      <c r="FUI31" s="126"/>
      <c r="FUJ31" s="126"/>
      <c r="FUK31" s="126"/>
      <c r="FUL31" s="126"/>
      <c r="FUM31" s="126"/>
      <c r="FUN31" s="126"/>
      <c r="FUO31" s="126"/>
      <c r="FUP31" s="126"/>
      <c r="FUQ31" s="126"/>
      <c r="FUR31" s="126"/>
      <c r="FUS31" s="126"/>
      <c r="FUT31" s="126"/>
      <c r="FUU31" s="126"/>
      <c r="FUV31" s="126"/>
      <c r="FUW31" s="126"/>
      <c r="FUX31" s="126"/>
      <c r="FUY31" s="126"/>
      <c r="FUZ31" s="126"/>
      <c r="FVA31" s="126"/>
      <c r="FVB31" s="126"/>
      <c r="FVC31" s="126"/>
      <c r="FVD31" s="126"/>
      <c r="FVE31" s="126"/>
      <c r="FVF31" s="126"/>
      <c r="FVG31" s="126"/>
      <c r="FVH31" s="126"/>
      <c r="FVI31" s="126"/>
      <c r="FVJ31" s="126"/>
      <c r="FVK31" s="126"/>
      <c r="FVL31" s="126"/>
      <c r="FVM31" s="126"/>
      <c r="FVN31" s="126"/>
      <c r="FVO31" s="126"/>
      <c r="FVP31" s="126"/>
      <c r="FVQ31" s="126"/>
      <c r="FVR31" s="126"/>
      <c r="FVS31" s="126"/>
      <c r="FVT31" s="126"/>
      <c r="FVU31" s="126"/>
      <c r="FVV31" s="126"/>
      <c r="FVW31" s="126"/>
      <c r="FVX31" s="126"/>
      <c r="FVY31" s="126"/>
      <c r="FVZ31" s="126"/>
      <c r="FWA31" s="126"/>
      <c r="FWB31" s="126"/>
      <c r="FWC31" s="126"/>
      <c r="FWD31" s="126"/>
      <c r="FWE31" s="126"/>
      <c r="FWF31" s="126"/>
      <c r="FWG31" s="126"/>
      <c r="FWH31" s="126"/>
      <c r="FWI31" s="126"/>
      <c r="FWJ31" s="126"/>
      <c r="FWK31" s="126"/>
      <c r="FWL31" s="126"/>
      <c r="FWM31" s="126"/>
      <c r="FWN31" s="126"/>
      <c r="FWO31" s="126"/>
      <c r="FWP31" s="126"/>
      <c r="FWQ31" s="126"/>
      <c r="FWR31" s="126"/>
      <c r="FWS31" s="126"/>
      <c r="FWT31" s="126"/>
      <c r="FWU31" s="126"/>
      <c r="FWV31" s="126"/>
      <c r="FWW31" s="126"/>
      <c r="FWX31" s="126"/>
      <c r="FWY31" s="126"/>
      <c r="FWZ31" s="126"/>
      <c r="FXA31" s="126"/>
      <c r="FXB31" s="126"/>
      <c r="FXC31" s="126"/>
      <c r="FXD31" s="126"/>
      <c r="FXE31" s="126"/>
      <c r="FXF31" s="126"/>
      <c r="FXG31" s="126"/>
      <c r="FXH31" s="126"/>
      <c r="FXI31" s="126"/>
      <c r="FXJ31" s="126"/>
      <c r="FXK31" s="126"/>
      <c r="FXL31" s="126"/>
      <c r="FXM31" s="126"/>
      <c r="FXN31" s="126"/>
      <c r="FXO31" s="126"/>
      <c r="FXP31" s="126"/>
      <c r="FXQ31" s="126"/>
      <c r="FXR31" s="126"/>
      <c r="FXS31" s="126"/>
      <c r="FXT31" s="126"/>
      <c r="FXU31" s="126"/>
      <c r="FXV31" s="126"/>
      <c r="FXW31" s="126"/>
      <c r="FXX31" s="126"/>
      <c r="FXY31" s="126"/>
      <c r="FXZ31" s="126"/>
      <c r="FYA31" s="126"/>
      <c r="FYB31" s="126"/>
      <c r="FYC31" s="126"/>
      <c r="FYD31" s="126"/>
      <c r="FYE31" s="126"/>
      <c r="FYF31" s="126"/>
      <c r="FYG31" s="126"/>
      <c r="FYH31" s="126"/>
      <c r="FYI31" s="126"/>
      <c r="FYJ31" s="126"/>
      <c r="FYK31" s="126"/>
      <c r="FYL31" s="126"/>
      <c r="FYM31" s="126"/>
      <c r="FYN31" s="126"/>
      <c r="FYO31" s="126"/>
      <c r="FYP31" s="126"/>
      <c r="FYQ31" s="126"/>
      <c r="FYR31" s="126"/>
      <c r="FYS31" s="126"/>
      <c r="FYT31" s="126"/>
      <c r="FYU31" s="126"/>
      <c r="FYV31" s="126"/>
      <c r="FYW31" s="126"/>
      <c r="FYX31" s="126"/>
      <c r="FYY31" s="126"/>
      <c r="FYZ31" s="126"/>
      <c r="FZA31" s="126"/>
      <c r="FZB31" s="126"/>
      <c r="FZC31" s="126"/>
      <c r="FZD31" s="126"/>
      <c r="FZE31" s="126"/>
      <c r="FZF31" s="126"/>
      <c r="FZG31" s="126"/>
      <c r="FZH31" s="126"/>
      <c r="FZI31" s="126"/>
      <c r="FZJ31" s="126"/>
      <c r="FZK31" s="126"/>
      <c r="FZL31" s="126"/>
      <c r="FZM31" s="126"/>
      <c r="FZN31" s="126"/>
      <c r="FZO31" s="126"/>
      <c r="FZP31" s="126"/>
      <c r="FZQ31" s="126"/>
      <c r="FZR31" s="126"/>
      <c r="FZS31" s="126"/>
      <c r="FZT31" s="126"/>
      <c r="FZU31" s="126"/>
      <c r="FZV31" s="126"/>
      <c r="FZW31" s="126"/>
      <c r="FZX31" s="126"/>
      <c r="FZY31" s="126"/>
      <c r="FZZ31" s="126"/>
      <c r="GAA31" s="126"/>
      <c r="GAB31" s="126"/>
      <c r="GAC31" s="126"/>
      <c r="GAD31" s="126"/>
      <c r="GAE31" s="126"/>
      <c r="GAF31" s="126"/>
      <c r="GAG31" s="126"/>
      <c r="GAH31" s="126"/>
      <c r="GAI31" s="126"/>
      <c r="GAJ31" s="126"/>
      <c r="GAK31" s="126"/>
      <c r="GAL31" s="126"/>
      <c r="GAM31" s="126"/>
      <c r="GAN31" s="126"/>
      <c r="GAO31" s="126"/>
      <c r="GAP31" s="126"/>
      <c r="GAQ31" s="126"/>
      <c r="GAR31" s="126"/>
      <c r="GAS31" s="126"/>
      <c r="GAT31" s="126"/>
      <c r="GAU31" s="126"/>
      <c r="GAV31" s="126"/>
      <c r="GAW31" s="126"/>
      <c r="GAX31" s="126"/>
      <c r="GAY31" s="126"/>
      <c r="GAZ31" s="126"/>
      <c r="GBA31" s="126"/>
      <c r="GBB31" s="126"/>
      <c r="GBC31" s="126"/>
      <c r="GBD31" s="126"/>
      <c r="GBE31" s="126"/>
      <c r="GBF31" s="126"/>
      <c r="GBG31" s="126"/>
      <c r="GBH31" s="126"/>
      <c r="GBI31" s="126"/>
      <c r="GBJ31" s="126"/>
      <c r="GBK31" s="126"/>
      <c r="GBL31" s="126"/>
      <c r="GBM31" s="126"/>
      <c r="GBN31" s="126"/>
      <c r="GBO31" s="126"/>
      <c r="GBP31" s="126"/>
      <c r="GBQ31" s="126"/>
      <c r="GBR31" s="126"/>
      <c r="GBS31" s="126"/>
      <c r="GBT31" s="126"/>
      <c r="GBU31" s="126"/>
      <c r="GBV31" s="126"/>
      <c r="GBW31" s="126"/>
      <c r="GBX31" s="126"/>
      <c r="GBY31" s="126"/>
      <c r="GBZ31" s="126"/>
      <c r="GCA31" s="126"/>
      <c r="GCB31" s="126"/>
      <c r="GCC31" s="126"/>
      <c r="GCD31" s="126"/>
      <c r="GCE31" s="126"/>
      <c r="GCF31" s="126"/>
      <c r="GCG31" s="126"/>
      <c r="GCH31" s="126"/>
      <c r="GCI31" s="126"/>
      <c r="GCJ31" s="126"/>
      <c r="GCK31" s="126"/>
      <c r="GCL31" s="126"/>
      <c r="GCM31" s="126"/>
      <c r="GCN31" s="126"/>
      <c r="GCO31" s="126"/>
      <c r="GCP31" s="126"/>
      <c r="GCQ31" s="126"/>
      <c r="GCR31" s="126"/>
      <c r="GCS31" s="126"/>
      <c r="GCT31" s="126"/>
      <c r="GCU31" s="126"/>
      <c r="GCV31" s="126"/>
      <c r="GCW31" s="126"/>
      <c r="GCX31" s="126"/>
      <c r="GCY31" s="126"/>
      <c r="GCZ31" s="126"/>
      <c r="GDA31" s="126"/>
      <c r="GDB31" s="126"/>
      <c r="GDC31" s="126"/>
      <c r="GDD31" s="126"/>
      <c r="GDE31" s="126"/>
      <c r="GDF31" s="126"/>
      <c r="GDG31" s="126"/>
      <c r="GDH31" s="126"/>
      <c r="GDI31" s="126"/>
      <c r="GDJ31" s="126"/>
      <c r="GDK31" s="126"/>
      <c r="GDL31" s="126"/>
      <c r="GDM31" s="126"/>
      <c r="GDN31" s="126"/>
      <c r="GDO31" s="126"/>
      <c r="GDP31" s="126"/>
      <c r="GDQ31" s="126"/>
      <c r="GDR31" s="126"/>
      <c r="GDS31" s="126"/>
      <c r="GDT31" s="126"/>
      <c r="GDU31" s="126"/>
      <c r="GDV31" s="126"/>
      <c r="GDW31" s="126"/>
      <c r="GDX31" s="126"/>
      <c r="GDY31" s="126"/>
      <c r="GDZ31" s="126"/>
      <c r="GEA31" s="126"/>
      <c r="GEB31" s="126"/>
      <c r="GEC31" s="126"/>
      <c r="GED31" s="126"/>
      <c r="GEE31" s="126"/>
      <c r="GEF31" s="126"/>
      <c r="GEG31" s="126"/>
      <c r="GEH31" s="126"/>
      <c r="GEI31" s="126"/>
      <c r="GEJ31" s="126"/>
      <c r="GEK31" s="126"/>
      <c r="GEL31" s="126"/>
      <c r="GEM31" s="126"/>
      <c r="GEN31" s="126"/>
      <c r="GEO31" s="126"/>
      <c r="GEP31" s="126"/>
      <c r="GEQ31" s="126"/>
      <c r="GER31" s="126"/>
      <c r="GES31" s="126"/>
      <c r="GET31" s="126"/>
      <c r="GEU31" s="126"/>
      <c r="GEV31" s="126"/>
      <c r="GEW31" s="126"/>
      <c r="GEX31" s="126"/>
      <c r="GEY31" s="126"/>
      <c r="GEZ31" s="126"/>
      <c r="GFA31" s="126"/>
      <c r="GFB31" s="126"/>
      <c r="GFC31" s="126"/>
      <c r="GFD31" s="126"/>
      <c r="GFE31" s="126"/>
      <c r="GFF31" s="126"/>
      <c r="GFG31" s="126"/>
      <c r="GFH31" s="126"/>
      <c r="GFI31" s="126"/>
      <c r="GFJ31" s="126"/>
      <c r="GFK31" s="126"/>
      <c r="GFL31" s="126"/>
      <c r="GFM31" s="126"/>
      <c r="GFN31" s="126"/>
      <c r="GFO31" s="126"/>
      <c r="GFP31" s="126"/>
      <c r="GFQ31" s="126"/>
      <c r="GFR31" s="126"/>
      <c r="GFS31" s="126"/>
      <c r="GFT31" s="126"/>
      <c r="GFU31" s="126"/>
      <c r="GFV31" s="126"/>
      <c r="GFW31" s="126"/>
      <c r="GFX31" s="126"/>
      <c r="GFY31" s="126"/>
      <c r="GFZ31" s="126"/>
      <c r="GGA31" s="126"/>
      <c r="GGB31" s="126"/>
      <c r="GGC31" s="126"/>
      <c r="GGD31" s="126"/>
      <c r="GGE31" s="126"/>
      <c r="GGF31" s="126"/>
      <c r="GGG31" s="126"/>
      <c r="GGH31" s="126"/>
      <c r="GGI31" s="126"/>
      <c r="GGJ31" s="126"/>
      <c r="GGK31" s="126"/>
      <c r="GGL31" s="126"/>
      <c r="GGM31" s="126"/>
      <c r="GGN31" s="126"/>
      <c r="GGO31" s="126"/>
      <c r="GGP31" s="126"/>
      <c r="GGQ31" s="126"/>
      <c r="GGR31" s="126"/>
      <c r="GGS31" s="126"/>
      <c r="GGT31" s="126"/>
      <c r="GGU31" s="126"/>
      <c r="GGV31" s="126"/>
      <c r="GGW31" s="126"/>
      <c r="GGX31" s="126"/>
      <c r="GGY31" s="126"/>
      <c r="GGZ31" s="126"/>
      <c r="GHA31" s="126"/>
      <c r="GHB31" s="126"/>
      <c r="GHC31" s="126"/>
      <c r="GHD31" s="126"/>
      <c r="GHE31" s="126"/>
      <c r="GHF31" s="126"/>
      <c r="GHG31" s="126"/>
      <c r="GHH31" s="126"/>
      <c r="GHI31" s="126"/>
      <c r="GHJ31" s="126"/>
      <c r="GHK31" s="126"/>
      <c r="GHL31" s="126"/>
      <c r="GHM31" s="126"/>
      <c r="GHN31" s="126"/>
      <c r="GHO31" s="126"/>
      <c r="GHP31" s="126"/>
      <c r="GHQ31" s="126"/>
      <c r="GHR31" s="126"/>
      <c r="GHS31" s="126"/>
      <c r="GHT31" s="126"/>
      <c r="GHU31" s="126"/>
      <c r="GHV31" s="126"/>
      <c r="GHW31" s="126"/>
      <c r="GHX31" s="126"/>
      <c r="GHY31" s="126"/>
      <c r="GHZ31" s="126"/>
      <c r="GIA31" s="126"/>
      <c r="GIB31" s="126"/>
      <c r="GIC31" s="126"/>
      <c r="GID31" s="126"/>
      <c r="GIE31" s="126"/>
      <c r="GIF31" s="126"/>
      <c r="GIG31" s="126"/>
      <c r="GIH31" s="126"/>
      <c r="GII31" s="126"/>
      <c r="GIJ31" s="126"/>
      <c r="GIK31" s="126"/>
      <c r="GIL31" s="126"/>
      <c r="GIM31" s="126"/>
      <c r="GIN31" s="126"/>
      <c r="GIO31" s="126"/>
      <c r="GIP31" s="126"/>
      <c r="GIQ31" s="126"/>
      <c r="GIR31" s="126"/>
      <c r="GIS31" s="126"/>
      <c r="GIT31" s="126"/>
      <c r="GIU31" s="126"/>
      <c r="GIV31" s="126"/>
      <c r="GIW31" s="126"/>
      <c r="GIX31" s="126"/>
      <c r="GIY31" s="126"/>
      <c r="GIZ31" s="126"/>
      <c r="GJA31" s="126"/>
      <c r="GJB31" s="126"/>
      <c r="GJC31" s="126"/>
      <c r="GJD31" s="126"/>
      <c r="GJE31" s="126"/>
      <c r="GJF31" s="126"/>
      <c r="GJG31" s="126"/>
      <c r="GJH31" s="126"/>
      <c r="GJI31" s="126"/>
      <c r="GJJ31" s="126"/>
      <c r="GJK31" s="126"/>
      <c r="GJL31" s="126"/>
      <c r="GJM31" s="126"/>
      <c r="GJN31" s="126"/>
      <c r="GJO31" s="126"/>
      <c r="GJP31" s="126"/>
      <c r="GJQ31" s="126"/>
      <c r="GJR31" s="126"/>
      <c r="GJS31" s="126"/>
      <c r="GJT31" s="126"/>
      <c r="GJU31" s="126"/>
      <c r="GJV31" s="126"/>
      <c r="GJW31" s="126"/>
      <c r="GJX31" s="126"/>
      <c r="GJY31" s="126"/>
      <c r="GJZ31" s="126"/>
      <c r="GKA31" s="126"/>
      <c r="GKB31" s="126"/>
      <c r="GKC31" s="126"/>
      <c r="GKD31" s="126"/>
      <c r="GKE31" s="126"/>
      <c r="GKF31" s="126"/>
      <c r="GKG31" s="126"/>
      <c r="GKH31" s="126"/>
      <c r="GKI31" s="126"/>
      <c r="GKJ31" s="126"/>
      <c r="GKK31" s="126"/>
      <c r="GKL31" s="126"/>
      <c r="GKM31" s="126"/>
      <c r="GKN31" s="126"/>
      <c r="GKO31" s="126"/>
      <c r="GKP31" s="126"/>
      <c r="GKQ31" s="126"/>
      <c r="GKR31" s="126"/>
      <c r="GKS31" s="126"/>
      <c r="GKT31" s="126"/>
      <c r="GKU31" s="126"/>
      <c r="GKV31" s="126"/>
      <c r="GKW31" s="126"/>
      <c r="GKX31" s="126"/>
      <c r="GKY31" s="126"/>
      <c r="GKZ31" s="126"/>
      <c r="GLA31" s="126"/>
      <c r="GLB31" s="126"/>
      <c r="GLC31" s="126"/>
      <c r="GLD31" s="126"/>
      <c r="GLE31" s="126"/>
      <c r="GLF31" s="126"/>
      <c r="GLG31" s="126"/>
      <c r="GLH31" s="126"/>
      <c r="GLI31" s="126"/>
      <c r="GLJ31" s="126"/>
      <c r="GLK31" s="126"/>
      <c r="GLL31" s="126"/>
      <c r="GLM31" s="126"/>
      <c r="GLN31" s="126"/>
      <c r="GLO31" s="126"/>
      <c r="GLP31" s="126"/>
      <c r="GLQ31" s="126"/>
      <c r="GLR31" s="126"/>
      <c r="GLS31" s="126"/>
      <c r="GLT31" s="126"/>
      <c r="GLU31" s="126"/>
      <c r="GLV31" s="126"/>
      <c r="GLW31" s="126"/>
      <c r="GLX31" s="126"/>
      <c r="GLY31" s="126"/>
      <c r="GLZ31" s="126"/>
      <c r="GMA31" s="126"/>
      <c r="GMB31" s="126"/>
      <c r="GMC31" s="126"/>
      <c r="GMD31" s="126"/>
      <c r="GME31" s="126"/>
      <c r="GMF31" s="126"/>
      <c r="GMG31" s="126"/>
      <c r="GMH31" s="126"/>
      <c r="GMI31" s="126"/>
      <c r="GMJ31" s="126"/>
      <c r="GMK31" s="126"/>
      <c r="GML31" s="126"/>
      <c r="GMM31" s="126"/>
      <c r="GMN31" s="126"/>
      <c r="GMO31" s="126"/>
      <c r="GMP31" s="126"/>
      <c r="GMQ31" s="126"/>
      <c r="GMR31" s="126"/>
      <c r="GMS31" s="126"/>
      <c r="GMT31" s="126"/>
      <c r="GMU31" s="126"/>
      <c r="GMV31" s="126"/>
      <c r="GMW31" s="126"/>
      <c r="GMX31" s="126"/>
      <c r="GMY31" s="126"/>
      <c r="GMZ31" s="126"/>
      <c r="GNA31" s="126"/>
      <c r="GNB31" s="126"/>
      <c r="GNC31" s="126"/>
      <c r="GND31" s="126"/>
      <c r="GNE31" s="126"/>
      <c r="GNF31" s="126"/>
      <c r="GNG31" s="126"/>
      <c r="GNH31" s="126"/>
      <c r="GNI31" s="126"/>
      <c r="GNJ31" s="126"/>
      <c r="GNK31" s="126"/>
      <c r="GNL31" s="126"/>
      <c r="GNM31" s="126"/>
      <c r="GNN31" s="126"/>
      <c r="GNO31" s="126"/>
      <c r="GNP31" s="126"/>
      <c r="GNQ31" s="126"/>
      <c r="GNR31" s="126"/>
      <c r="GNS31" s="126"/>
      <c r="GNT31" s="126"/>
      <c r="GNU31" s="126"/>
      <c r="GNV31" s="126"/>
      <c r="GNW31" s="126"/>
      <c r="GNX31" s="126"/>
      <c r="GNY31" s="126"/>
      <c r="GNZ31" s="126"/>
      <c r="GOA31" s="126"/>
      <c r="GOB31" s="126"/>
      <c r="GOC31" s="126"/>
      <c r="GOD31" s="126"/>
      <c r="GOE31" s="126"/>
      <c r="GOF31" s="126"/>
      <c r="GOG31" s="126"/>
      <c r="GOH31" s="126"/>
      <c r="GOI31" s="126"/>
      <c r="GOJ31" s="126"/>
      <c r="GOK31" s="126"/>
      <c r="GOL31" s="126"/>
      <c r="GOM31" s="126"/>
      <c r="GON31" s="126"/>
      <c r="GOO31" s="126"/>
      <c r="GOP31" s="126"/>
      <c r="GOQ31" s="126"/>
      <c r="GOR31" s="126"/>
      <c r="GOS31" s="126"/>
      <c r="GOT31" s="126"/>
      <c r="GOU31" s="126"/>
      <c r="GOV31" s="126"/>
      <c r="GOW31" s="126"/>
      <c r="GOX31" s="126"/>
      <c r="GOY31" s="126"/>
      <c r="GOZ31" s="126"/>
      <c r="GPA31" s="126"/>
      <c r="GPB31" s="126"/>
      <c r="GPC31" s="126"/>
      <c r="GPD31" s="126"/>
      <c r="GPE31" s="126"/>
      <c r="GPF31" s="126"/>
      <c r="GPG31" s="126"/>
      <c r="GPH31" s="126"/>
      <c r="GPI31" s="126"/>
      <c r="GPJ31" s="126"/>
      <c r="GPK31" s="126"/>
      <c r="GPL31" s="126"/>
      <c r="GPM31" s="126"/>
      <c r="GPN31" s="126"/>
      <c r="GPO31" s="126"/>
      <c r="GPP31" s="126"/>
      <c r="GPQ31" s="126"/>
      <c r="GPR31" s="126"/>
      <c r="GPS31" s="126"/>
      <c r="GPT31" s="126"/>
      <c r="GPU31" s="126"/>
      <c r="GPV31" s="126"/>
      <c r="GPW31" s="126"/>
      <c r="GPX31" s="126"/>
      <c r="GPY31" s="126"/>
      <c r="GPZ31" s="126"/>
      <c r="GQA31" s="126"/>
      <c r="GQB31" s="126"/>
      <c r="GQC31" s="126"/>
      <c r="GQD31" s="126"/>
      <c r="GQE31" s="126"/>
      <c r="GQF31" s="126"/>
      <c r="GQG31" s="126"/>
      <c r="GQH31" s="126"/>
      <c r="GQI31" s="126"/>
      <c r="GQJ31" s="126"/>
      <c r="GQK31" s="126"/>
      <c r="GQL31" s="126"/>
      <c r="GQM31" s="126"/>
      <c r="GQN31" s="126"/>
      <c r="GQO31" s="126"/>
      <c r="GQP31" s="126"/>
      <c r="GQQ31" s="126"/>
      <c r="GQR31" s="126"/>
      <c r="GQS31" s="126"/>
      <c r="GQT31" s="126"/>
      <c r="GQU31" s="126"/>
      <c r="GQV31" s="126"/>
      <c r="GQW31" s="126"/>
      <c r="GQX31" s="126"/>
      <c r="GQY31" s="126"/>
      <c r="GQZ31" s="126"/>
      <c r="GRA31" s="126"/>
      <c r="GRB31" s="126"/>
      <c r="GRC31" s="126"/>
      <c r="GRD31" s="126"/>
      <c r="GRE31" s="126"/>
      <c r="GRF31" s="126"/>
      <c r="GRG31" s="126"/>
      <c r="GRH31" s="126"/>
      <c r="GRI31" s="126"/>
      <c r="GRJ31" s="126"/>
      <c r="GRK31" s="126"/>
      <c r="GRL31" s="126"/>
      <c r="GRM31" s="126"/>
      <c r="GRN31" s="126"/>
      <c r="GRO31" s="126"/>
      <c r="GRP31" s="126"/>
      <c r="GRQ31" s="126"/>
      <c r="GRR31" s="126"/>
      <c r="GRS31" s="126"/>
      <c r="GRT31" s="126"/>
      <c r="GRU31" s="126"/>
      <c r="GRV31" s="126"/>
      <c r="GRW31" s="126"/>
      <c r="GRX31" s="126"/>
      <c r="GRY31" s="126"/>
      <c r="GRZ31" s="126"/>
      <c r="GSA31" s="126"/>
      <c r="GSB31" s="126"/>
      <c r="GSC31" s="126"/>
      <c r="GSD31" s="126"/>
      <c r="GSE31" s="126"/>
      <c r="GSF31" s="126"/>
      <c r="GSG31" s="126"/>
      <c r="GSH31" s="126"/>
      <c r="GSI31" s="126"/>
      <c r="GSJ31" s="126"/>
      <c r="GSK31" s="126"/>
      <c r="GSL31" s="126"/>
      <c r="GSM31" s="126"/>
      <c r="GSN31" s="126"/>
      <c r="GSO31" s="126"/>
      <c r="GSP31" s="126"/>
      <c r="GSQ31" s="126"/>
      <c r="GSR31" s="126"/>
      <c r="GSS31" s="126"/>
      <c r="GST31" s="126"/>
      <c r="GSU31" s="126"/>
      <c r="GSV31" s="126"/>
      <c r="GSW31" s="126"/>
      <c r="GSX31" s="126"/>
      <c r="GSY31" s="126"/>
      <c r="GSZ31" s="126"/>
      <c r="GTA31" s="126"/>
      <c r="GTB31" s="126"/>
      <c r="GTC31" s="126"/>
      <c r="GTD31" s="126"/>
      <c r="GTE31" s="126"/>
      <c r="GTF31" s="126"/>
      <c r="GTG31" s="126"/>
      <c r="GTH31" s="126"/>
      <c r="GTI31" s="126"/>
      <c r="GTJ31" s="126"/>
      <c r="GTK31" s="126"/>
      <c r="GTL31" s="126"/>
      <c r="GTM31" s="126"/>
      <c r="GTN31" s="126"/>
      <c r="GTO31" s="126"/>
      <c r="GTP31" s="126"/>
      <c r="GTQ31" s="126"/>
      <c r="GTR31" s="126"/>
      <c r="GTS31" s="126"/>
      <c r="GTT31" s="126"/>
      <c r="GTU31" s="126"/>
      <c r="GTV31" s="126"/>
      <c r="GTW31" s="126"/>
      <c r="GTX31" s="126"/>
      <c r="GTY31" s="126"/>
      <c r="GTZ31" s="126"/>
      <c r="GUA31" s="126"/>
      <c r="GUB31" s="126"/>
      <c r="GUC31" s="126"/>
      <c r="GUD31" s="126"/>
      <c r="GUE31" s="126"/>
      <c r="GUF31" s="126"/>
      <c r="GUG31" s="126"/>
      <c r="GUH31" s="126"/>
      <c r="GUI31" s="126"/>
      <c r="GUJ31" s="126"/>
      <c r="GUK31" s="126"/>
      <c r="GUL31" s="126"/>
      <c r="GUM31" s="126"/>
      <c r="GUN31" s="126"/>
      <c r="GUO31" s="126"/>
      <c r="GUP31" s="126"/>
      <c r="GUQ31" s="126"/>
      <c r="GUR31" s="126"/>
      <c r="GUS31" s="126"/>
      <c r="GUT31" s="126"/>
      <c r="GUU31" s="126"/>
      <c r="GUV31" s="126"/>
      <c r="GUW31" s="126"/>
      <c r="GUX31" s="126"/>
      <c r="GUY31" s="126"/>
      <c r="GUZ31" s="126"/>
      <c r="GVA31" s="126"/>
      <c r="GVB31" s="126"/>
      <c r="GVC31" s="126"/>
      <c r="GVD31" s="126"/>
      <c r="GVE31" s="126"/>
      <c r="GVF31" s="126"/>
      <c r="GVG31" s="126"/>
      <c r="GVH31" s="126"/>
      <c r="GVI31" s="126"/>
      <c r="GVJ31" s="126"/>
      <c r="GVK31" s="126"/>
      <c r="GVL31" s="126"/>
      <c r="GVM31" s="126"/>
      <c r="GVN31" s="126"/>
      <c r="GVO31" s="126"/>
      <c r="GVP31" s="126"/>
      <c r="GVQ31" s="126"/>
      <c r="GVR31" s="126"/>
      <c r="GVS31" s="126"/>
      <c r="GVT31" s="126"/>
      <c r="GVU31" s="126"/>
      <c r="GVV31" s="126"/>
      <c r="GVW31" s="126"/>
      <c r="GVX31" s="126"/>
      <c r="GVY31" s="126"/>
      <c r="GVZ31" s="126"/>
      <c r="GWA31" s="126"/>
      <c r="GWB31" s="126"/>
      <c r="GWC31" s="126"/>
      <c r="GWD31" s="126"/>
      <c r="GWE31" s="126"/>
      <c r="GWF31" s="126"/>
      <c r="GWG31" s="126"/>
      <c r="GWH31" s="126"/>
      <c r="GWI31" s="126"/>
      <c r="GWJ31" s="126"/>
      <c r="GWK31" s="126"/>
      <c r="GWL31" s="126"/>
      <c r="GWM31" s="126"/>
      <c r="GWN31" s="126"/>
      <c r="GWO31" s="126"/>
      <c r="GWP31" s="126"/>
      <c r="GWQ31" s="126"/>
      <c r="GWR31" s="126"/>
      <c r="GWS31" s="126"/>
      <c r="GWT31" s="126"/>
      <c r="GWU31" s="126"/>
      <c r="GWV31" s="126"/>
      <c r="GWW31" s="126"/>
      <c r="GWX31" s="126"/>
      <c r="GWY31" s="126"/>
      <c r="GWZ31" s="126"/>
      <c r="GXA31" s="126"/>
      <c r="GXB31" s="126"/>
      <c r="GXC31" s="126"/>
      <c r="GXD31" s="126"/>
      <c r="GXE31" s="126"/>
      <c r="GXF31" s="126"/>
      <c r="GXG31" s="126"/>
      <c r="GXH31" s="126"/>
      <c r="GXI31" s="126"/>
      <c r="GXJ31" s="126"/>
      <c r="GXK31" s="126"/>
      <c r="GXL31" s="126"/>
      <c r="GXM31" s="126"/>
      <c r="GXN31" s="126"/>
      <c r="GXO31" s="126"/>
      <c r="GXP31" s="126"/>
      <c r="GXQ31" s="126"/>
      <c r="GXR31" s="126"/>
      <c r="GXS31" s="126"/>
      <c r="GXT31" s="126"/>
      <c r="GXU31" s="126"/>
      <c r="GXV31" s="126"/>
      <c r="GXW31" s="126"/>
      <c r="GXX31" s="126"/>
      <c r="GXY31" s="126"/>
      <c r="GXZ31" s="126"/>
      <c r="GYA31" s="126"/>
      <c r="GYB31" s="126"/>
      <c r="GYC31" s="126"/>
      <c r="GYD31" s="126"/>
      <c r="GYE31" s="126"/>
      <c r="GYF31" s="126"/>
      <c r="GYG31" s="126"/>
      <c r="GYH31" s="126"/>
      <c r="GYI31" s="126"/>
      <c r="GYJ31" s="126"/>
      <c r="GYK31" s="126"/>
      <c r="GYL31" s="126"/>
      <c r="GYM31" s="126"/>
      <c r="GYN31" s="126"/>
      <c r="GYO31" s="126"/>
      <c r="GYP31" s="126"/>
      <c r="GYQ31" s="126"/>
      <c r="GYR31" s="126"/>
      <c r="GYS31" s="126"/>
      <c r="GYT31" s="126"/>
      <c r="GYU31" s="126"/>
      <c r="GYV31" s="126"/>
      <c r="GYW31" s="126"/>
      <c r="GYX31" s="126"/>
      <c r="GYY31" s="126"/>
      <c r="GYZ31" s="126"/>
      <c r="GZA31" s="126"/>
      <c r="GZB31" s="126"/>
      <c r="GZC31" s="126"/>
      <c r="GZD31" s="126"/>
      <c r="GZE31" s="126"/>
      <c r="GZF31" s="126"/>
      <c r="GZG31" s="126"/>
      <c r="GZH31" s="126"/>
      <c r="GZI31" s="126"/>
      <c r="GZJ31" s="126"/>
      <c r="GZK31" s="126"/>
      <c r="GZL31" s="126"/>
      <c r="GZM31" s="126"/>
      <c r="GZN31" s="126"/>
      <c r="GZO31" s="126"/>
      <c r="GZP31" s="126"/>
      <c r="GZQ31" s="126"/>
      <c r="GZR31" s="126"/>
      <c r="GZS31" s="126"/>
      <c r="GZT31" s="126"/>
      <c r="GZU31" s="126"/>
      <c r="GZV31" s="126"/>
      <c r="GZW31" s="126"/>
      <c r="GZX31" s="126"/>
      <c r="GZY31" s="126"/>
      <c r="GZZ31" s="126"/>
      <c r="HAA31" s="126"/>
      <c r="HAB31" s="126"/>
      <c r="HAC31" s="126"/>
      <c r="HAD31" s="126"/>
      <c r="HAE31" s="126"/>
      <c r="HAF31" s="126"/>
      <c r="HAG31" s="126"/>
      <c r="HAH31" s="126"/>
      <c r="HAI31" s="126"/>
      <c r="HAJ31" s="126"/>
      <c r="HAK31" s="126"/>
      <c r="HAL31" s="126"/>
      <c r="HAM31" s="126"/>
      <c r="HAN31" s="126"/>
      <c r="HAO31" s="126"/>
      <c r="HAP31" s="126"/>
      <c r="HAQ31" s="126"/>
      <c r="HAR31" s="126"/>
      <c r="HAS31" s="126"/>
      <c r="HAT31" s="126"/>
      <c r="HAU31" s="126"/>
      <c r="HAV31" s="126"/>
      <c r="HAW31" s="126"/>
      <c r="HAX31" s="126"/>
      <c r="HAY31" s="126"/>
      <c r="HAZ31" s="126"/>
      <c r="HBA31" s="126"/>
      <c r="HBB31" s="126"/>
      <c r="HBC31" s="126"/>
      <c r="HBD31" s="126"/>
      <c r="HBE31" s="126"/>
      <c r="HBF31" s="126"/>
      <c r="HBG31" s="126"/>
      <c r="HBH31" s="126"/>
      <c r="HBI31" s="126"/>
      <c r="HBJ31" s="126"/>
      <c r="HBK31" s="126"/>
      <c r="HBL31" s="126"/>
      <c r="HBM31" s="126"/>
      <c r="HBN31" s="126"/>
      <c r="HBO31" s="126"/>
      <c r="HBP31" s="126"/>
      <c r="HBQ31" s="126"/>
      <c r="HBR31" s="126"/>
      <c r="HBS31" s="126"/>
      <c r="HBT31" s="126"/>
      <c r="HBU31" s="126"/>
      <c r="HBV31" s="126"/>
      <c r="HBW31" s="126"/>
      <c r="HBX31" s="126"/>
      <c r="HBY31" s="126"/>
      <c r="HBZ31" s="126"/>
      <c r="HCA31" s="126"/>
      <c r="HCB31" s="126"/>
      <c r="HCC31" s="126"/>
      <c r="HCD31" s="126"/>
      <c r="HCE31" s="126"/>
      <c r="HCF31" s="126"/>
      <c r="HCG31" s="126"/>
      <c r="HCH31" s="126"/>
      <c r="HCI31" s="126"/>
      <c r="HCJ31" s="126"/>
      <c r="HCK31" s="126"/>
      <c r="HCL31" s="126"/>
      <c r="HCM31" s="126"/>
      <c r="HCN31" s="126"/>
      <c r="HCO31" s="126"/>
      <c r="HCP31" s="126"/>
      <c r="HCQ31" s="126"/>
      <c r="HCR31" s="126"/>
      <c r="HCS31" s="126"/>
      <c r="HCT31" s="126"/>
      <c r="HCU31" s="126"/>
      <c r="HCV31" s="126"/>
      <c r="HCW31" s="126"/>
      <c r="HCX31" s="126"/>
      <c r="HCY31" s="126"/>
      <c r="HCZ31" s="126"/>
      <c r="HDA31" s="126"/>
      <c r="HDB31" s="126"/>
      <c r="HDC31" s="126"/>
      <c r="HDD31" s="126"/>
      <c r="HDE31" s="126"/>
      <c r="HDF31" s="126"/>
      <c r="HDG31" s="126"/>
      <c r="HDH31" s="126"/>
      <c r="HDI31" s="126"/>
      <c r="HDJ31" s="126"/>
      <c r="HDK31" s="126"/>
      <c r="HDL31" s="126"/>
      <c r="HDM31" s="126"/>
      <c r="HDN31" s="126"/>
      <c r="HDO31" s="126"/>
      <c r="HDP31" s="126"/>
      <c r="HDQ31" s="126"/>
      <c r="HDR31" s="126"/>
      <c r="HDS31" s="126"/>
      <c r="HDT31" s="126"/>
      <c r="HDU31" s="126"/>
      <c r="HDV31" s="126"/>
      <c r="HDW31" s="126"/>
      <c r="HDX31" s="126"/>
      <c r="HDY31" s="126"/>
      <c r="HDZ31" s="126"/>
      <c r="HEA31" s="126"/>
      <c r="HEB31" s="126"/>
      <c r="HEC31" s="126"/>
      <c r="HED31" s="126"/>
      <c r="HEE31" s="126"/>
      <c r="HEF31" s="126"/>
      <c r="HEG31" s="126"/>
      <c r="HEH31" s="126"/>
      <c r="HEI31" s="126"/>
      <c r="HEJ31" s="126"/>
      <c r="HEK31" s="126"/>
      <c r="HEL31" s="126"/>
      <c r="HEM31" s="126"/>
      <c r="HEN31" s="126"/>
      <c r="HEO31" s="126"/>
      <c r="HEP31" s="126"/>
      <c r="HEQ31" s="126"/>
      <c r="HER31" s="126"/>
      <c r="HES31" s="126"/>
      <c r="HET31" s="126"/>
      <c r="HEU31" s="126"/>
      <c r="HEV31" s="126"/>
      <c r="HEW31" s="126"/>
      <c r="HEX31" s="126"/>
      <c r="HEY31" s="126"/>
      <c r="HEZ31" s="126"/>
      <c r="HFA31" s="126"/>
      <c r="HFB31" s="126"/>
      <c r="HFC31" s="126"/>
      <c r="HFD31" s="126"/>
      <c r="HFE31" s="126"/>
      <c r="HFF31" s="126"/>
      <c r="HFG31" s="126"/>
      <c r="HFH31" s="126"/>
      <c r="HFI31" s="126"/>
      <c r="HFJ31" s="126"/>
      <c r="HFK31" s="126"/>
      <c r="HFL31" s="126"/>
      <c r="HFM31" s="126"/>
      <c r="HFN31" s="126"/>
      <c r="HFO31" s="126"/>
      <c r="HFP31" s="126"/>
      <c r="HFQ31" s="126"/>
      <c r="HFR31" s="126"/>
      <c r="HFS31" s="126"/>
      <c r="HFT31" s="126"/>
      <c r="HFU31" s="126"/>
      <c r="HFV31" s="126"/>
      <c r="HFW31" s="126"/>
      <c r="HFX31" s="126"/>
      <c r="HFY31" s="126"/>
      <c r="HFZ31" s="126"/>
      <c r="HGA31" s="126"/>
      <c r="HGB31" s="126"/>
      <c r="HGC31" s="126"/>
      <c r="HGD31" s="126"/>
      <c r="HGE31" s="126"/>
      <c r="HGF31" s="126"/>
      <c r="HGG31" s="126"/>
      <c r="HGH31" s="126"/>
      <c r="HGI31" s="126"/>
      <c r="HGJ31" s="126"/>
      <c r="HGK31" s="126"/>
      <c r="HGL31" s="126"/>
      <c r="HGM31" s="126"/>
      <c r="HGN31" s="126"/>
      <c r="HGO31" s="126"/>
      <c r="HGP31" s="126"/>
      <c r="HGQ31" s="126"/>
      <c r="HGR31" s="126"/>
      <c r="HGS31" s="126"/>
      <c r="HGT31" s="126"/>
      <c r="HGU31" s="126"/>
      <c r="HGV31" s="126"/>
      <c r="HGW31" s="126"/>
      <c r="HGX31" s="126"/>
      <c r="HGY31" s="126"/>
      <c r="HGZ31" s="126"/>
      <c r="HHA31" s="126"/>
      <c r="HHB31" s="126"/>
      <c r="HHC31" s="126"/>
      <c r="HHD31" s="126"/>
      <c r="HHE31" s="126"/>
      <c r="HHF31" s="126"/>
      <c r="HHG31" s="126"/>
      <c r="HHH31" s="126"/>
      <c r="HHI31" s="126"/>
      <c r="HHJ31" s="126"/>
      <c r="HHK31" s="126"/>
      <c r="HHL31" s="126"/>
      <c r="HHM31" s="126"/>
      <c r="HHN31" s="126"/>
      <c r="HHO31" s="126"/>
      <c r="HHP31" s="126"/>
      <c r="HHQ31" s="126"/>
      <c r="HHR31" s="126"/>
      <c r="HHS31" s="126"/>
      <c r="HHT31" s="126"/>
      <c r="HHU31" s="126"/>
      <c r="HHV31" s="126"/>
      <c r="HHW31" s="126"/>
      <c r="HHX31" s="126"/>
      <c r="HHY31" s="126"/>
      <c r="HHZ31" s="126"/>
      <c r="HIA31" s="126"/>
      <c r="HIB31" s="126"/>
      <c r="HIC31" s="126"/>
      <c r="HID31" s="126"/>
      <c r="HIE31" s="126"/>
      <c r="HIF31" s="126"/>
      <c r="HIG31" s="126"/>
      <c r="HIH31" s="126"/>
      <c r="HII31" s="126"/>
      <c r="HIJ31" s="126"/>
      <c r="HIK31" s="126"/>
      <c r="HIL31" s="126"/>
      <c r="HIM31" s="126"/>
      <c r="HIN31" s="126"/>
      <c r="HIO31" s="126"/>
      <c r="HIP31" s="126"/>
      <c r="HIQ31" s="126"/>
      <c r="HIR31" s="126"/>
      <c r="HIS31" s="126"/>
      <c r="HIT31" s="126"/>
      <c r="HIU31" s="126"/>
      <c r="HIV31" s="126"/>
      <c r="HIW31" s="126"/>
      <c r="HIX31" s="126"/>
      <c r="HIY31" s="126"/>
      <c r="HIZ31" s="126"/>
      <c r="HJA31" s="126"/>
      <c r="HJB31" s="126"/>
      <c r="HJC31" s="126"/>
      <c r="HJD31" s="126"/>
      <c r="HJE31" s="126"/>
      <c r="HJF31" s="126"/>
      <c r="HJG31" s="126"/>
      <c r="HJH31" s="126"/>
      <c r="HJI31" s="126"/>
      <c r="HJJ31" s="126"/>
      <c r="HJK31" s="126"/>
      <c r="HJL31" s="126"/>
      <c r="HJM31" s="126"/>
      <c r="HJN31" s="126"/>
      <c r="HJO31" s="126"/>
      <c r="HJP31" s="126"/>
      <c r="HJQ31" s="126"/>
      <c r="HJR31" s="126"/>
      <c r="HJS31" s="126"/>
      <c r="HJT31" s="126"/>
      <c r="HJU31" s="126"/>
      <c r="HJV31" s="126"/>
      <c r="HJW31" s="126"/>
      <c r="HJX31" s="126"/>
      <c r="HJY31" s="126"/>
      <c r="HJZ31" s="126"/>
      <c r="HKA31" s="126"/>
      <c r="HKB31" s="126"/>
      <c r="HKC31" s="126"/>
      <c r="HKD31" s="126"/>
      <c r="HKE31" s="126"/>
      <c r="HKF31" s="126"/>
      <c r="HKG31" s="126"/>
      <c r="HKH31" s="126"/>
      <c r="HKI31" s="126"/>
      <c r="HKJ31" s="126"/>
      <c r="HKK31" s="126"/>
      <c r="HKL31" s="126"/>
      <c r="HKM31" s="126"/>
      <c r="HKN31" s="126"/>
      <c r="HKO31" s="126"/>
      <c r="HKP31" s="126"/>
      <c r="HKQ31" s="126"/>
      <c r="HKR31" s="126"/>
      <c r="HKS31" s="126"/>
      <c r="HKT31" s="126"/>
      <c r="HKU31" s="126"/>
      <c r="HKV31" s="126"/>
      <c r="HKW31" s="126"/>
      <c r="HKX31" s="126"/>
      <c r="HKY31" s="126"/>
      <c r="HKZ31" s="126"/>
      <c r="HLA31" s="126"/>
      <c r="HLB31" s="126"/>
      <c r="HLC31" s="126"/>
      <c r="HLD31" s="126"/>
      <c r="HLE31" s="126"/>
      <c r="HLF31" s="126"/>
      <c r="HLG31" s="126"/>
      <c r="HLH31" s="126"/>
      <c r="HLI31" s="126"/>
      <c r="HLJ31" s="126"/>
      <c r="HLK31" s="126"/>
      <c r="HLL31" s="126"/>
      <c r="HLM31" s="126"/>
      <c r="HLN31" s="126"/>
      <c r="HLO31" s="126"/>
      <c r="HLP31" s="126"/>
      <c r="HLQ31" s="126"/>
      <c r="HLR31" s="126"/>
      <c r="HLS31" s="126"/>
      <c r="HLT31" s="126"/>
      <c r="HLU31" s="126"/>
      <c r="HLV31" s="126"/>
      <c r="HLW31" s="126"/>
      <c r="HLX31" s="126"/>
      <c r="HLY31" s="126"/>
      <c r="HLZ31" s="126"/>
      <c r="HMA31" s="126"/>
      <c r="HMB31" s="126"/>
      <c r="HMC31" s="126"/>
      <c r="HMD31" s="126"/>
      <c r="HME31" s="126"/>
      <c r="HMF31" s="126"/>
      <c r="HMG31" s="126"/>
      <c r="HMH31" s="126"/>
      <c r="HMI31" s="126"/>
      <c r="HMJ31" s="126"/>
      <c r="HMK31" s="126"/>
      <c r="HML31" s="126"/>
      <c r="HMM31" s="126"/>
      <c r="HMN31" s="126"/>
      <c r="HMO31" s="126"/>
      <c r="HMP31" s="126"/>
      <c r="HMQ31" s="126"/>
      <c r="HMR31" s="126"/>
      <c r="HMS31" s="126"/>
      <c r="HMT31" s="126"/>
      <c r="HMU31" s="126"/>
      <c r="HMV31" s="126"/>
      <c r="HMW31" s="126"/>
      <c r="HMX31" s="126"/>
      <c r="HMY31" s="126"/>
      <c r="HMZ31" s="126"/>
      <c r="HNA31" s="126"/>
      <c r="HNB31" s="126"/>
      <c r="HNC31" s="126"/>
      <c r="HND31" s="126"/>
      <c r="HNE31" s="126"/>
      <c r="HNF31" s="126"/>
      <c r="HNG31" s="126"/>
      <c r="HNH31" s="126"/>
      <c r="HNI31" s="126"/>
      <c r="HNJ31" s="126"/>
      <c r="HNK31" s="126"/>
      <c r="HNL31" s="126"/>
      <c r="HNM31" s="126"/>
      <c r="HNN31" s="126"/>
      <c r="HNO31" s="126"/>
      <c r="HNP31" s="126"/>
      <c r="HNQ31" s="126"/>
      <c r="HNR31" s="126"/>
      <c r="HNS31" s="126"/>
      <c r="HNT31" s="126"/>
      <c r="HNU31" s="126"/>
      <c r="HNV31" s="126"/>
      <c r="HNW31" s="126"/>
      <c r="HNX31" s="126"/>
      <c r="HNY31" s="126"/>
      <c r="HNZ31" s="126"/>
      <c r="HOA31" s="126"/>
      <c r="HOB31" s="126"/>
      <c r="HOC31" s="126"/>
      <c r="HOD31" s="126"/>
      <c r="HOE31" s="126"/>
      <c r="HOF31" s="126"/>
      <c r="HOG31" s="126"/>
      <c r="HOH31" s="126"/>
      <c r="HOI31" s="126"/>
      <c r="HOJ31" s="126"/>
      <c r="HOK31" s="126"/>
      <c r="HOL31" s="126"/>
      <c r="HOM31" s="126"/>
      <c r="HON31" s="126"/>
      <c r="HOO31" s="126"/>
      <c r="HOP31" s="126"/>
      <c r="HOQ31" s="126"/>
      <c r="HOR31" s="126"/>
      <c r="HOS31" s="126"/>
      <c r="HOT31" s="126"/>
      <c r="HOU31" s="126"/>
      <c r="HOV31" s="126"/>
      <c r="HOW31" s="126"/>
      <c r="HOX31" s="126"/>
      <c r="HOY31" s="126"/>
      <c r="HOZ31" s="126"/>
      <c r="HPA31" s="126"/>
      <c r="HPB31" s="126"/>
      <c r="HPC31" s="126"/>
      <c r="HPD31" s="126"/>
      <c r="HPE31" s="126"/>
      <c r="HPF31" s="126"/>
      <c r="HPG31" s="126"/>
      <c r="HPH31" s="126"/>
      <c r="HPI31" s="126"/>
      <c r="HPJ31" s="126"/>
      <c r="HPK31" s="126"/>
      <c r="HPL31" s="126"/>
      <c r="HPM31" s="126"/>
      <c r="HPN31" s="126"/>
      <c r="HPO31" s="126"/>
      <c r="HPP31" s="126"/>
      <c r="HPQ31" s="126"/>
      <c r="HPR31" s="126"/>
      <c r="HPS31" s="126"/>
      <c r="HPT31" s="126"/>
      <c r="HPU31" s="126"/>
      <c r="HPV31" s="126"/>
      <c r="HPW31" s="126"/>
      <c r="HPX31" s="126"/>
      <c r="HPY31" s="126"/>
      <c r="HPZ31" s="126"/>
      <c r="HQA31" s="126"/>
      <c r="HQB31" s="126"/>
      <c r="HQC31" s="126"/>
      <c r="HQD31" s="126"/>
      <c r="HQE31" s="126"/>
      <c r="HQF31" s="126"/>
      <c r="HQG31" s="126"/>
      <c r="HQH31" s="126"/>
      <c r="HQI31" s="126"/>
      <c r="HQJ31" s="126"/>
      <c r="HQK31" s="126"/>
      <c r="HQL31" s="126"/>
      <c r="HQM31" s="126"/>
      <c r="HQN31" s="126"/>
      <c r="HQO31" s="126"/>
      <c r="HQP31" s="126"/>
      <c r="HQQ31" s="126"/>
      <c r="HQR31" s="126"/>
      <c r="HQS31" s="126"/>
      <c r="HQT31" s="126"/>
      <c r="HQU31" s="126"/>
      <c r="HQV31" s="126"/>
      <c r="HQW31" s="126"/>
      <c r="HQX31" s="126"/>
      <c r="HQY31" s="126"/>
      <c r="HQZ31" s="126"/>
      <c r="HRA31" s="126"/>
      <c r="HRB31" s="126"/>
      <c r="HRC31" s="126"/>
      <c r="HRD31" s="126"/>
      <c r="HRE31" s="126"/>
      <c r="HRF31" s="126"/>
      <c r="HRG31" s="126"/>
      <c r="HRH31" s="126"/>
      <c r="HRI31" s="126"/>
      <c r="HRJ31" s="126"/>
      <c r="HRK31" s="126"/>
      <c r="HRL31" s="126"/>
      <c r="HRM31" s="126"/>
      <c r="HRN31" s="126"/>
      <c r="HRO31" s="126"/>
      <c r="HRP31" s="126"/>
      <c r="HRQ31" s="126"/>
      <c r="HRR31" s="126"/>
      <c r="HRS31" s="126"/>
      <c r="HRT31" s="126"/>
      <c r="HRU31" s="126"/>
      <c r="HRV31" s="126"/>
      <c r="HRW31" s="126"/>
      <c r="HRX31" s="126"/>
      <c r="HRY31" s="126"/>
      <c r="HRZ31" s="126"/>
      <c r="HSA31" s="126"/>
      <c r="HSB31" s="126"/>
      <c r="HSC31" s="126"/>
      <c r="HSD31" s="126"/>
      <c r="HSE31" s="126"/>
      <c r="HSF31" s="126"/>
      <c r="HSG31" s="126"/>
      <c r="HSH31" s="126"/>
      <c r="HSI31" s="126"/>
      <c r="HSJ31" s="126"/>
      <c r="HSK31" s="126"/>
      <c r="HSL31" s="126"/>
      <c r="HSM31" s="126"/>
      <c r="HSN31" s="126"/>
      <c r="HSO31" s="126"/>
      <c r="HSP31" s="126"/>
      <c r="HSQ31" s="126"/>
      <c r="HSR31" s="126"/>
      <c r="HSS31" s="126"/>
      <c r="HST31" s="126"/>
      <c r="HSU31" s="126"/>
      <c r="HSV31" s="126"/>
      <c r="HSW31" s="126"/>
      <c r="HSX31" s="126"/>
      <c r="HSY31" s="126"/>
      <c r="HSZ31" s="126"/>
      <c r="HTA31" s="126"/>
      <c r="HTB31" s="126"/>
      <c r="HTC31" s="126"/>
      <c r="HTD31" s="126"/>
      <c r="HTE31" s="126"/>
      <c r="HTF31" s="126"/>
      <c r="HTG31" s="126"/>
      <c r="HTH31" s="126"/>
      <c r="HTI31" s="126"/>
      <c r="HTJ31" s="126"/>
      <c r="HTK31" s="126"/>
      <c r="HTL31" s="126"/>
      <c r="HTM31" s="126"/>
      <c r="HTN31" s="126"/>
      <c r="HTO31" s="126"/>
      <c r="HTP31" s="126"/>
      <c r="HTQ31" s="126"/>
      <c r="HTR31" s="126"/>
      <c r="HTS31" s="126"/>
      <c r="HTT31" s="126"/>
      <c r="HTU31" s="126"/>
      <c r="HTV31" s="126"/>
      <c r="HTW31" s="126"/>
      <c r="HTX31" s="126"/>
      <c r="HTY31" s="126"/>
      <c r="HTZ31" s="126"/>
      <c r="HUA31" s="126"/>
      <c r="HUB31" s="126"/>
      <c r="HUC31" s="126"/>
      <c r="HUD31" s="126"/>
      <c r="HUE31" s="126"/>
      <c r="HUF31" s="126"/>
      <c r="HUG31" s="126"/>
      <c r="HUH31" s="126"/>
      <c r="HUI31" s="126"/>
      <c r="HUJ31" s="126"/>
      <c r="HUK31" s="126"/>
      <c r="HUL31" s="126"/>
      <c r="HUM31" s="126"/>
      <c r="HUN31" s="126"/>
      <c r="HUO31" s="126"/>
      <c r="HUP31" s="126"/>
      <c r="HUQ31" s="126"/>
      <c r="HUR31" s="126"/>
      <c r="HUS31" s="126"/>
      <c r="HUT31" s="126"/>
      <c r="HUU31" s="126"/>
      <c r="HUV31" s="126"/>
      <c r="HUW31" s="126"/>
      <c r="HUX31" s="126"/>
      <c r="HUY31" s="126"/>
      <c r="HUZ31" s="126"/>
      <c r="HVA31" s="126"/>
      <c r="HVB31" s="126"/>
      <c r="HVC31" s="126"/>
      <c r="HVD31" s="126"/>
      <c r="HVE31" s="126"/>
      <c r="HVF31" s="126"/>
      <c r="HVG31" s="126"/>
      <c r="HVH31" s="126"/>
      <c r="HVI31" s="126"/>
      <c r="HVJ31" s="126"/>
      <c r="HVK31" s="126"/>
      <c r="HVL31" s="126"/>
      <c r="HVM31" s="126"/>
      <c r="HVN31" s="126"/>
      <c r="HVO31" s="126"/>
      <c r="HVP31" s="126"/>
      <c r="HVQ31" s="126"/>
      <c r="HVR31" s="126"/>
      <c r="HVS31" s="126"/>
      <c r="HVT31" s="126"/>
      <c r="HVU31" s="126"/>
      <c r="HVV31" s="126"/>
      <c r="HVW31" s="126"/>
      <c r="HVX31" s="126"/>
      <c r="HVY31" s="126"/>
      <c r="HVZ31" s="126"/>
      <c r="HWA31" s="126"/>
      <c r="HWB31" s="126"/>
      <c r="HWC31" s="126"/>
      <c r="HWD31" s="126"/>
      <c r="HWE31" s="126"/>
      <c r="HWF31" s="126"/>
      <c r="HWG31" s="126"/>
      <c r="HWH31" s="126"/>
      <c r="HWI31" s="126"/>
      <c r="HWJ31" s="126"/>
      <c r="HWK31" s="126"/>
      <c r="HWL31" s="126"/>
      <c r="HWM31" s="126"/>
      <c r="HWN31" s="126"/>
      <c r="HWO31" s="126"/>
      <c r="HWP31" s="126"/>
      <c r="HWQ31" s="126"/>
      <c r="HWR31" s="126"/>
      <c r="HWS31" s="126"/>
      <c r="HWT31" s="126"/>
      <c r="HWU31" s="126"/>
      <c r="HWV31" s="126"/>
      <c r="HWW31" s="126"/>
      <c r="HWX31" s="126"/>
      <c r="HWY31" s="126"/>
      <c r="HWZ31" s="126"/>
      <c r="HXA31" s="126"/>
      <c r="HXB31" s="126"/>
      <c r="HXC31" s="126"/>
      <c r="HXD31" s="126"/>
      <c r="HXE31" s="126"/>
      <c r="HXF31" s="126"/>
      <c r="HXG31" s="126"/>
      <c r="HXH31" s="126"/>
      <c r="HXI31" s="126"/>
      <c r="HXJ31" s="126"/>
      <c r="HXK31" s="126"/>
      <c r="HXL31" s="126"/>
      <c r="HXM31" s="126"/>
      <c r="HXN31" s="126"/>
      <c r="HXO31" s="126"/>
      <c r="HXP31" s="126"/>
      <c r="HXQ31" s="126"/>
      <c r="HXR31" s="126"/>
      <c r="HXS31" s="126"/>
      <c r="HXT31" s="126"/>
      <c r="HXU31" s="126"/>
      <c r="HXV31" s="126"/>
      <c r="HXW31" s="126"/>
      <c r="HXX31" s="126"/>
      <c r="HXY31" s="126"/>
      <c r="HXZ31" s="126"/>
      <c r="HYA31" s="126"/>
      <c r="HYB31" s="126"/>
      <c r="HYC31" s="126"/>
      <c r="HYD31" s="126"/>
      <c r="HYE31" s="126"/>
      <c r="HYF31" s="126"/>
      <c r="HYG31" s="126"/>
      <c r="HYH31" s="126"/>
      <c r="HYI31" s="126"/>
      <c r="HYJ31" s="126"/>
      <c r="HYK31" s="126"/>
      <c r="HYL31" s="126"/>
      <c r="HYM31" s="126"/>
      <c r="HYN31" s="126"/>
      <c r="HYO31" s="126"/>
      <c r="HYP31" s="126"/>
      <c r="HYQ31" s="126"/>
      <c r="HYR31" s="126"/>
      <c r="HYS31" s="126"/>
      <c r="HYT31" s="126"/>
      <c r="HYU31" s="126"/>
      <c r="HYV31" s="126"/>
      <c r="HYW31" s="126"/>
      <c r="HYX31" s="126"/>
      <c r="HYY31" s="126"/>
      <c r="HYZ31" s="126"/>
      <c r="HZA31" s="126"/>
      <c r="HZB31" s="126"/>
      <c r="HZC31" s="126"/>
      <c r="HZD31" s="126"/>
      <c r="HZE31" s="126"/>
      <c r="HZF31" s="126"/>
      <c r="HZG31" s="126"/>
      <c r="HZH31" s="126"/>
      <c r="HZI31" s="126"/>
      <c r="HZJ31" s="126"/>
      <c r="HZK31" s="126"/>
      <c r="HZL31" s="126"/>
      <c r="HZM31" s="126"/>
      <c r="HZN31" s="126"/>
      <c r="HZO31" s="126"/>
      <c r="HZP31" s="126"/>
      <c r="HZQ31" s="126"/>
      <c r="HZR31" s="126"/>
      <c r="HZS31" s="126"/>
      <c r="HZT31" s="126"/>
      <c r="HZU31" s="126"/>
      <c r="HZV31" s="126"/>
      <c r="HZW31" s="126"/>
      <c r="HZX31" s="126"/>
      <c r="HZY31" s="126"/>
      <c r="HZZ31" s="126"/>
      <c r="IAA31" s="126"/>
      <c r="IAB31" s="126"/>
      <c r="IAC31" s="126"/>
      <c r="IAD31" s="126"/>
      <c r="IAE31" s="126"/>
      <c r="IAF31" s="126"/>
      <c r="IAG31" s="126"/>
      <c r="IAH31" s="126"/>
      <c r="IAI31" s="126"/>
      <c r="IAJ31" s="126"/>
      <c r="IAK31" s="126"/>
      <c r="IAL31" s="126"/>
      <c r="IAM31" s="126"/>
      <c r="IAN31" s="126"/>
      <c r="IAO31" s="126"/>
      <c r="IAP31" s="126"/>
      <c r="IAQ31" s="126"/>
      <c r="IAR31" s="126"/>
      <c r="IAS31" s="126"/>
      <c r="IAT31" s="126"/>
      <c r="IAU31" s="126"/>
      <c r="IAV31" s="126"/>
      <c r="IAW31" s="126"/>
      <c r="IAX31" s="126"/>
      <c r="IAY31" s="126"/>
      <c r="IAZ31" s="126"/>
      <c r="IBA31" s="126"/>
      <c r="IBB31" s="126"/>
      <c r="IBC31" s="126"/>
      <c r="IBD31" s="126"/>
      <c r="IBE31" s="126"/>
      <c r="IBF31" s="126"/>
      <c r="IBG31" s="126"/>
      <c r="IBH31" s="126"/>
      <c r="IBI31" s="126"/>
      <c r="IBJ31" s="126"/>
      <c r="IBK31" s="126"/>
      <c r="IBL31" s="126"/>
      <c r="IBM31" s="126"/>
      <c r="IBN31" s="126"/>
      <c r="IBO31" s="126"/>
      <c r="IBP31" s="126"/>
      <c r="IBQ31" s="126"/>
      <c r="IBR31" s="126"/>
      <c r="IBS31" s="126"/>
      <c r="IBT31" s="126"/>
      <c r="IBU31" s="126"/>
      <c r="IBV31" s="126"/>
      <c r="IBW31" s="126"/>
      <c r="IBX31" s="126"/>
      <c r="IBY31" s="126"/>
      <c r="IBZ31" s="126"/>
      <c r="ICA31" s="126"/>
      <c r="ICB31" s="126"/>
      <c r="ICC31" s="126"/>
      <c r="ICD31" s="126"/>
      <c r="ICE31" s="126"/>
      <c r="ICF31" s="126"/>
      <c r="ICG31" s="126"/>
      <c r="ICH31" s="126"/>
      <c r="ICI31" s="126"/>
      <c r="ICJ31" s="126"/>
      <c r="ICK31" s="126"/>
      <c r="ICL31" s="126"/>
      <c r="ICM31" s="126"/>
      <c r="ICN31" s="126"/>
      <c r="ICO31" s="126"/>
      <c r="ICP31" s="126"/>
      <c r="ICQ31" s="126"/>
      <c r="ICR31" s="126"/>
      <c r="ICS31" s="126"/>
      <c r="ICT31" s="126"/>
      <c r="ICU31" s="126"/>
      <c r="ICV31" s="126"/>
      <c r="ICW31" s="126"/>
      <c r="ICX31" s="126"/>
      <c r="ICY31" s="126"/>
      <c r="ICZ31" s="126"/>
      <c r="IDA31" s="126"/>
      <c r="IDB31" s="126"/>
      <c r="IDC31" s="126"/>
      <c r="IDD31" s="126"/>
      <c r="IDE31" s="126"/>
      <c r="IDF31" s="126"/>
      <c r="IDG31" s="126"/>
      <c r="IDH31" s="126"/>
      <c r="IDI31" s="126"/>
      <c r="IDJ31" s="126"/>
      <c r="IDK31" s="126"/>
      <c r="IDL31" s="126"/>
      <c r="IDM31" s="126"/>
      <c r="IDN31" s="126"/>
      <c r="IDO31" s="126"/>
      <c r="IDP31" s="126"/>
      <c r="IDQ31" s="126"/>
      <c r="IDR31" s="126"/>
      <c r="IDS31" s="126"/>
      <c r="IDT31" s="126"/>
      <c r="IDU31" s="126"/>
      <c r="IDV31" s="126"/>
      <c r="IDW31" s="126"/>
      <c r="IDX31" s="126"/>
      <c r="IDY31" s="126"/>
      <c r="IDZ31" s="126"/>
      <c r="IEA31" s="126"/>
      <c r="IEB31" s="126"/>
      <c r="IEC31" s="126"/>
      <c r="IED31" s="126"/>
      <c r="IEE31" s="126"/>
      <c r="IEF31" s="126"/>
      <c r="IEG31" s="126"/>
      <c r="IEH31" s="126"/>
      <c r="IEI31" s="126"/>
      <c r="IEJ31" s="126"/>
      <c r="IEK31" s="126"/>
      <c r="IEL31" s="126"/>
      <c r="IEM31" s="126"/>
      <c r="IEN31" s="126"/>
      <c r="IEO31" s="126"/>
      <c r="IEP31" s="126"/>
      <c r="IEQ31" s="126"/>
      <c r="IER31" s="126"/>
      <c r="IES31" s="126"/>
      <c r="IET31" s="126"/>
      <c r="IEU31" s="126"/>
      <c r="IEV31" s="126"/>
      <c r="IEW31" s="126"/>
      <c r="IEX31" s="126"/>
      <c r="IEY31" s="126"/>
      <c r="IEZ31" s="126"/>
      <c r="IFA31" s="126"/>
      <c r="IFB31" s="126"/>
      <c r="IFC31" s="126"/>
      <c r="IFD31" s="126"/>
      <c r="IFE31" s="126"/>
      <c r="IFF31" s="126"/>
      <c r="IFG31" s="126"/>
      <c r="IFH31" s="126"/>
      <c r="IFI31" s="126"/>
      <c r="IFJ31" s="126"/>
      <c r="IFK31" s="126"/>
      <c r="IFL31" s="126"/>
      <c r="IFM31" s="126"/>
      <c r="IFN31" s="126"/>
      <c r="IFO31" s="126"/>
      <c r="IFP31" s="126"/>
      <c r="IFQ31" s="126"/>
      <c r="IFR31" s="126"/>
      <c r="IFS31" s="126"/>
      <c r="IFT31" s="126"/>
      <c r="IFU31" s="126"/>
      <c r="IFV31" s="126"/>
      <c r="IFW31" s="126"/>
      <c r="IFX31" s="126"/>
      <c r="IFY31" s="126"/>
      <c r="IFZ31" s="126"/>
      <c r="IGA31" s="126"/>
      <c r="IGB31" s="126"/>
      <c r="IGC31" s="126"/>
      <c r="IGD31" s="126"/>
      <c r="IGE31" s="126"/>
      <c r="IGF31" s="126"/>
      <c r="IGG31" s="126"/>
      <c r="IGH31" s="126"/>
      <c r="IGI31" s="126"/>
      <c r="IGJ31" s="126"/>
      <c r="IGK31" s="126"/>
      <c r="IGL31" s="126"/>
      <c r="IGM31" s="126"/>
      <c r="IGN31" s="126"/>
      <c r="IGO31" s="126"/>
      <c r="IGP31" s="126"/>
      <c r="IGQ31" s="126"/>
      <c r="IGR31" s="126"/>
      <c r="IGS31" s="126"/>
      <c r="IGT31" s="126"/>
      <c r="IGU31" s="126"/>
      <c r="IGV31" s="126"/>
      <c r="IGW31" s="126"/>
      <c r="IGX31" s="126"/>
      <c r="IGY31" s="126"/>
      <c r="IGZ31" s="126"/>
      <c r="IHA31" s="126"/>
      <c r="IHB31" s="126"/>
      <c r="IHC31" s="126"/>
      <c r="IHD31" s="126"/>
      <c r="IHE31" s="126"/>
      <c r="IHF31" s="126"/>
      <c r="IHG31" s="126"/>
      <c r="IHH31" s="126"/>
      <c r="IHI31" s="126"/>
      <c r="IHJ31" s="126"/>
      <c r="IHK31" s="126"/>
      <c r="IHL31" s="126"/>
      <c r="IHM31" s="126"/>
      <c r="IHN31" s="126"/>
      <c r="IHO31" s="126"/>
      <c r="IHP31" s="126"/>
      <c r="IHQ31" s="126"/>
      <c r="IHR31" s="126"/>
      <c r="IHS31" s="126"/>
      <c r="IHT31" s="126"/>
      <c r="IHU31" s="126"/>
      <c r="IHV31" s="126"/>
      <c r="IHW31" s="126"/>
      <c r="IHX31" s="126"/>
      <c r="IHY31" s="126"/>
      <c r="IHZ31" s="126"/>
      <c r="IIA31" s="126"/>
      <c r="IIB31" s="126"/>
      <c r="IIC31" s="126"/>
      <c r="IID31" s="126"/>
      <c r="IIE31" s="126"/>
      <c r="IIF31" s="126"/>
      <c r="IIG31" s="126"/>
      <c r="IIH31" s="126"/>
      <c r="III31" s="126"/>
      <c r="IIJ31" s="126"/>
      <c r="IIK31" s="126"/>
      <c r="IIL31" s="126"/>
      <c r="IIM31" s="126"/>
      <c r="IIN31" s="126"/>
      <c r="IIO31" s="126"/>
      <c r="IIP31" s="126"/>
      <c r="IIQ31" s="126"/>
      <c r="IIR31" s="126"/>
      <c r="IIS31" s="126"/>
      <c r="IIT31" s="126"/>
      <c r="IIU31" s="126"/>
      <c r="IIV31" s="126"/>
      <c r="IIW31" s="126"/>
      <c r="IIX31" s="126"/>
      <c r="IIY31" s="126"/>
      <c r="IIZ31" s="126"/>
      <c r="IJA31" s="126"/>
      <c r="IJB31" s="126"/>
      <c r="IJC31" s="126"/>
      <c r="IJD31" s="126"/>
      <c r="IJE31" s="126"/>
      <c r="IJF31" s="126"/>
      <c r="IJG31" s="126"/>
      <c r="IJH31" s="126"/>
      <c r="IJI31" s="126"/>
      <c r="IJJ31" s="126"/>
      <c r="IJK31" s="126"/>
      <c r="IJL31" s="126"/>
      <c r="IJM31" s="126"/>
      <c r="IJN31" s="126"/>
      <c r="IJO31" s="126"/>
      <c r="IJP31" s="126"/>
      <c r="IJQ31" s="126"/>
      <c r="IJR31" s="126"/>
      <c r="IJS31" s="126"/>
      <c r="IJT31" s="126"/>
      <c r="IJU31" s="126"/>
      <c r="IJV31" s="126"/>
      <c r="IJW31" s="126"/>
      <c r="IJX31" s="126"/>
      <c r="IJY31" s="126"/>
      <c r="IJZ31" s="126"/>
      <c r="IKA31" s="126"/>
      <c r="IKB31" s="126"/>
      <c r="IKC31" s="126"/>
      <c r="IKD31" s="126"/>
      <c r="IKE31" s="126"/>
      <c r="IKF31" s="126"/>
      <c r="IKG31" s="126"/>
      <c r="IKH31" s="126"/>
      <c r="IKI31" s="126"/>
      <c r="IKJ31" s="126"/>
      <c r="IKK31" s="126"/>
      <c r="IKL31" s="126"/>
      <c r="IKM31" s="126"/>
      <c r="IKN31" s="126"/>
      <c r="IKO31" s="126"/>
      <c r="IKP31" s="126"/>
      <c r="IKQ31" s="126"/>
      <c r="IKR31" s="126"/>
      <c r="IKS31" s="126"/>
      <c r="IKT31" s="126"/>
      <c r="IKU31" s="126"/>
      <c r="IKV31" s="126"/>
      <c r="IKW31" s="126"/>
      <c r="IKX31" s="126"/>
      <c r="IKY31" s="126"/>
      <c r="IKZ31" s="126"/>
      <c r="ILA31" s="126"/>
      <c r="ILB31" s="126"/>
      <c r="ILC31" s="126"/>
      <c r="ILD31" s="126"/>
      <c r="ILE31" s="126"/>
      <c r="ILF31" s="126"/>
      <c r="ILG31" s="126"/>
      <c r="ILH31" s="126"/>
      <c r="ILI31" s="126"/>
      <c r="ILJ31" s="126"/>
      <c r="ILK31" s="126"/>
      <c r="ILL31" s="126"/>
      <c r="ILM31" s="126"/>
      <c r="ILN31" s="126"/>
      <c r="ILO31" s="126"/>
      <c r="ILP31" s="126"/>
      <c r="ILQ31" s="126"/>
      <c r="ILR31" s="126"/>
      <c r="ILS31" s="126"/>
      <c r="ILT31" s="126"/>
      <c r="ILU31" s="126"/>
      <c r="ILV31" s="126"/>
      <c r="ILW31" s="126"/>
      <c r="ILX31" s="126"/>
      <c r="ILY31" s="126"/>
      <c r="ILZ31" s="126"/>
      <c r="IMA31" s="126"/>
      <c r="IMB31" s="126"/>
      <c r="IMC31" s="126"/>
      <c r="IMD31" s="126"/>
      <c r="IME31" s="126"/>
      <c r="IMF31" s="126"/>
      <c r="IMG31" s="126"/>
      <c r="IMH31" s="126"/>
      <c r="IMI31" s="126"/>
      <c r="IMJ31" s="126"/>
      <c r="IMK31" s="126"/>
      <c r="IML31" s="126"/>
      <c r="IMM31" s="126"/>
      <c r="IMN31" s="126"/>
      <c r="IMO31" s="126"/>
      <c r="IMP31" s="126"/>
      <c r="IMQ31" s="126"/>
      <c r="IMR31" s="126"/>
      <c r="IMS31" s="126"/>
      <c r="IMT31" s="126"/>
      <c r="IMU31" s="126"/>
      <c r="IMV31" s="126"/>
      <c r="IMW31" s="126"/>
      <c r="IMX31" s="126"/>
      <c r="IMY31" s="126"/>
      <c r="IMZ31" s="126"/>
      <c r="INA31" s="126"/>
      <c r="INB31" s="126"/>
      <c r="INC31" s="126"/>
      <c r="IND31" s="126"/>
      <c r="INE31" s="126"/>
      <c r="INF31" s="126"/>
      <c r="ING31" s="126"/>
      <c r="INH31" s="126"/>
      <c r="INI31" s="126"/>
      <c r="INJ31" s="126"/>
      <c r="INK31" s="126"/>
      <c r="INL31" s="126"/>
      <c r="INM31" s="126"/>
      <c r="INN31" s="126"/>
      <c r="INO31" s="126"/>
      <c r="INP31" s="126"/>
      <c r="INQ31" s="126"/>
      <c r="INR31" s="126"/>
      <c r="INS31" s="126"/>
      <c r="INT31" s="126"/>
      <c r="INU31" s="126"/>
      <c r="INV31" s="126"/>
      <c r="INW31" s="126"/>
      <c r="INX31" s="126"/>
      <c r="INY31" s="126"/>
      <c r="INZ31" s="126"/>
      <c r="IOA31" s="126"/>
      <c r="IOB31" s="126"/>
      <c r="IOC31" s="126"/>
      <c r="IOD31" s="126"/>
      <c r="IOE31" s="126"/>
      <c r="IOF31" s="126"/>
      <c r="IOG31" s="126"/>
      <c r="IOH31" s="126"/>
      <c r="IOI31" s="126"/>
      <c r="IOJ31" s="126"/>
      <c r="IOK31" s="126"/>
      <c r="IOL31" s="126"/>
      <c r="IOM31" s="126"/>
      <c r="ION31" s="126"/>
      <c r="IOO31" s="126"/>
      <c r="IOP31" s="126"/>
      <c r="IOQ31" s="126"/>
      <c r="IOR31" s="126"/>
      <c r="IOS31" s="126"/>
      <c r="IOT31" s="126"/>
      <c r="IOU31" s="126"/>
      <c r="IOV31" s="126"/>
      <c r="IOW31" s="126"/>
      <c r="IOX31" s="126"/>
      <c r="IOY31" s="126"/>
      <c r="IOZ31" s="126"/>
      <c r="IPA31" s="126"/>
      <c r="IPB31" s="126"/>
      <c r="IPC31" s="126"/>
      <c r="IPD31" s="126"/>
      <c r="IPE31" s="126"/>
      <c r="IPF31" s="126"/>
      <c r="IPG31" s="126"/>
      <c r="IPH31" s="126"/>
      <c r="IPI31" s="126"/>
      <c r="IPJ31" s="126"/>
      <c r="IPK31" s="126"/>
      <c r="IPL31" s="126"/>
      <c r="IPM31" s="126"/>
      <c r="IPN31" s="126"/>
      <c r="IPO31" s="126"/>
      <c r="IPP31" s="126"/>
      <c r="IPQ31" s="126"/>
      <c r="IPR31" s="126"/>
      <c r="IPS31" s="126"/>
      <c r="IPT31" s="126"/>
      <c r="IPU31" s="126"/>
      <c r="IPV31" s="126"/>
      <c r="IPW31" s="126"/>
      <c r="IPX31" s="126"/>
      <c r="IPY31" s="126"/>
      <c r="IPZ31" s="126"/>
      <c r="IQA31" s="126"/>
      <c r="IQB31" s="126"/>
      <c r="IQC31" s="126"/>
      <c r="IQD31" s="126"/>
      <c r="IQE31" s="126"/>
      <c r="IQF31" s="126"/>
      <c r="IQG31" s="126"/>
      <c r="IQH31" s="126"/>
      <c r="IQI31" s="126"/>
      <c r="IQJ31" s="126"/>
      <c r="IQK31" s="126"/>
      <c r="IQL31" s="126"/>
      <c r="IQM31" s="126"/>
      <c r="IQN31" s="126"/>
      <c r="IQO31" s="126"/>
      <c r="IQP31" s="126"/>
      <c r="IQQ31" s="126"/>
      <c r="IQR31" s="126"/>
      <c r="IQS31" s="126"/>
      <c r="IQT31" s="126"/>
      <c r="IQU31" s="126"/>
      <c r="IQV31" s="126"/>
      <c r="IQW31" s="126"/>
      <c r="IQX31" s="126"/>
      <c r="IQY31" s="126"/>
      <c r="IQZ31" s="126"/>
      <c r="IRA31" s="126"/>
      <c r="IRB31" s="126"/>
      <c r="IRC31" s="126"/>
      <c r="IRD31" s="126"/>
      <c r="IRE31" s="126"/>
      <c r="IRF31" s="126"/>
      <c r="IRG31" s="126"/>
      <c r="IRH31" s="126"/>
      <c r="IRI31" s="126"/>
      <c r="IRJ31" s="126"/>
      <c r="IRK31" s="126"/>
      <c r="IRL31" s="126"/>
      <c r="IRM31" s="126"/>
      <c r="IRN31" s="126"/>
      <c r="IRO31" s="126"/>
      <c r="IRP31" s="126"/>
      <c r="IRQ31" s="126"/>
      <c r="IRR31" s="126"/>
      <c r="IRS31" s="126"/>
      <c r="IRT31" s="126"/>
      <c r="IRU31" s="126"/>
      <c r="IRV31" s="126"/>
      <c r="IRW31" s="126"/>
      <c r="IRX31" s="126"/>
      <c r="IRY31" s="126"/>
      <c r="IRZ31" s="126"/>
      <c r="ISA31" s="126"/>
      <c r="ISB31" s="126"/>
      <c r="ISC31" s="126"/>
      <c r="ISD31" s="126"/>
      <c r="ISE31" s="126"/>
      <c r="ISF31" s="126"/>
      <c r="ISG31" s="126"/>
      <c r="ISH31" s="126"/>
      <c r="ISI31" s="126"/>
      <c r="ISJ31" s="126"/>
      <c r="ISK31" s="126"/>
      <c r="ISL31" s="126"/>
      <c r="ISM31" s="126"/>
      <c r="ISN31" s="126"/>
      <c r="ISO31" s="126"/>
      <c r="ISP31" s="126"/>
      <c r="ISQ31" s="126"/>
      <c r="ISR31" s="126"/>
      <c r="ISS31" s="126"/>
      <c r="IST31" s="126"/>
      <c r="ISU31" s="126"/>
      <c r="ISV31" s="126"/>
      <c r="ISW31" s="126"/>
      <c r="ISX31" s="126"/>
      <c r="ISY31" s="126"/>
      <c r="ISZ31" s="126"/>
      <c r="ITA31" s="126"/>
      <c r="ITB31" s="126"/>
      <c r="ITC31" s="126"/>
      <c r="ITD31" s="126"/>
      <c r="ITE31" s="126"/>
      <c r="ITF31" s="126"/>
      <c r="ITG31" s="126"/>
      <c r="ITH31" s="126"/>
      <c r="ITI31" s="126"/>
      <c r="ITJ31" s="126"/>
      <c r="ITK31" s="126"/>
      <c r="ITL31" s="126"/>
      <c r="ITM31" s="126"/>
      <c r="ITN31" s="126"/>
      <c r="ITO31" s="126"/>
      <c r="ITP31" s="126"/>
      <c r="ITQ31" s="126"/>
      <c r="ITR31" s="126"/>
      <c r="ITS31" s="126"/>
      <c r="ITT31" s="126"/>
      <c r="ITU31" s="126"/>
      <c r="ITV31" s="126"/>
      <c r="ITW31" s="126"/>
      <c r="ITX31" s="126"/>
      <c r="ITY31" s="126"/>
      <c r="ITZ31" s="126"/>
      <c r="IUA31" s="126"/>
      <c r="IUB31" s="126"/>
      <c r="IUC31" s="126"/>
      <c r="IUD31" s="126"/>
      <c r="IUE31" s="126"/>
      <c r="IUF31" s="126"/>
      <c r="IUG31" s="126"/>
      <c r="IUH31" s="126"/>
      <c r="IUI31" s="126"/>
      <c r="IUJ31" s="126"/>
      <c r="IUK31" s="126"/>
      <c r="IUL31" s="126"/>
      <c r="IUM31" s="126"/>
      <c r="IUN31" s="126"/>
      <c r="IUO31" s="126"/>
      <c r="IUP31" s="126"/>
      <c r="IUQ31" s="126"/>
      <c r="IUR31" s="126"/>
      <c r="IUS31" s="126"/>
      <c r="IUT31" s="126"/>
      <c r="IUU31" s="126"/>
      <c r="IUV31" s="126"/>
      <c r="IUW31" s="126"/>
      <c r="IUX31" s="126"/>
      <c r="IUY31" s="126"/>
      <c r="IUZ31" s="126"/>
      <c r="IVA31" s="126"/>
      <c r="IVB31" s="126"/>
      <c r="IVC31" s="126"/>
      <c r="IVD31" s="126"/>
      <c r="IVE31" s="126"/>
      <c r="IVF31" s="126"/>
      <c r="IVG31" s="126"/>
      <c r="IVH31" s="126"/>
      <c r="IVI31" s="126"/>
      <c r="IVJ31" s="126"/>
      <c r="IVK31" s="126"/>
      <c r="IVL31" s="126"/>
      <c r="IVM31" s="126"/>
      <c r="IVN31" s="126"/>
      <c r="IVO31" s="126"/>
      <c r="IVP31" s="126"/>
      <c r="IVQ31" s="126"/>
      <c r="IVR31" s="126"/>
      <c r="IVS31" s="126"/>
      <c r="IVT31" s="126"/>
      <c r="IVU31" s="126"/>
      <c r="IVV31" s="126"/>
      <c r="IVW31" s="126"/>
      <c r="IVX31" s="126"/>
      <c r="IVY31" s="126"/>
      <c r="IVZ31" s="126"/>
      <c r="IWA31" s="126"/>
      <c r="IWB31" s="126"/>
      <c r="IWC31" s="126"/>
      <c r="IWD31" s="126"/>
      <c r="IWE31" s="126"/>
      <c r="IWF31" s="126"/>
      <c r="IWG31" s="126"/>
      <c r="IWH31" s="126"/>
      <c r="IWI31" s="126"/>
      <c r="IWJ31" s="126"/>
      <c r="IWK31" s="126"/>
      <c r="IWL31" s="126"/>
      <c r="IWM31" s="126"/>
      <c r="IWN31" s="126"/>
      <c r="IWO31" s="126"/>
      <c r="IWP31" s="126"/>
      <c r="IWQ31" s="126"/>
      <c r="IWR31" s="126"/>
      <c r="IWS31" s="126"/>
      <c r="IWT31" s="126"/>
      <c r="IWU31" s="126"/>
      <c r="IWV31" s="126"/>
      <c r="IWW31" s="126"/>
      <c r="IWX31" s="126"/>
      <c r="IWY31" s="126"/>
      <c r="IWZ31" s="126"/>
      <c r="IXA31" s="126"/>
      <c r="IXB31" s="126"/>
      <c r="IXC31" s="126"/>
      <c r="IXD31" s="126"/>
      <c r="IXE31" s="126"/>
      <c r="IXF31" s="126"/>
      <c r="IXG31" s="126"/>
      <c r="IXH31" s="126"/>
      <c r="IXI31" s="126"/>
      <c r="IXJ31" s="126"/>
      <c r="IXK31" s="126"/>
      <c r="IXL31" s="126"/>
      <c r="IXM31" s="126"/>
      <c r="IXN31" s="126"/>
      <c r="IXO31" s="126"/>
      <c r="IXP31" s="126"/>
      <c r="IXQ31" s="126"/>
      <c r="IXR31" s="126"/>
      <c r="IXS31" s="126"/>
      <c r="IXT31" s="126"/>
      <c r="IXU31" s="126"/>
      <c r="IXV31" s="126"/>
      <c r="IXW31" s="126"/>
      <c r="IXX31" s="126"/>
      <c r="IXY31" s="126"/>
      <c r="IXZ31" s="126"/>
      <c r="IYA31" s="126"/>
      <c r="IYB31" s="126"/>
      <c r="IYC31" s="126"/>
      <c r="IYD31" s="126"/>
      <c r="IYE31" s="126"/>
      <c r="IYF31" s="126"/>
      <c r="IYG31" s="126"/>
      <c r="IYH31" s="126"/>
      <c r="IYI31" s="126"/>
      <c r="IYJ31" s="126"/>
      <c r="IYK31" s="126"/>
      <c r="IYL31" s="126"/>
      <c r="IYM31" s="126"/>
      <c r="IYN31" s="126"/>
      <c r="IYO31" s="126"/>
      <c r="IYP31" s="126"/>
      <c r="IYQ31" s="126"/>
      <c r="IYR31" s="126"/>
      <c r="IYS31" s="126"/>
      <c r="IYT31" s="126"/>
      <c r="IYU31" s="126"/>
      <c r="IYV31" s="126"/>
      <c r="IYW31" s="126"/>
      <c r="IYX31" s="126"/>
      <c r="IYY31" s="126"/>
      <c r="IYZ31" s="126"/>
      <c r="IZA31" s="126"/>
      <c r="IZB31" s="126"/>
      <c r="IZC31" s="126"/>
      <c r="IZD31" s="126"/>
      <c r="IZE31" s="126"/>
      <c r="IZF31" s="126"/>
      <c r="IZG31" s="126"/>
      <c r="IZH31" s="126"/>
      <c r="IZI31" s="126"/>
      <c r="IZJ31" s="126"/>
      <c r="IZK31" s="126"/>
      <c r="IZL31" s="126"/>
      <c r="IZM31" s="126"/>
      <c r="IZN31" s="126"/>
      <c r="IZO31" s="126"/>
      <c r="IZP31" s="126"/>
      <c r="IZQ31" s="126"/>
      <c r="IZR31" s="126"/>
      <c r="IZS31" s="126"/>
      <c r="IZT31" s="126"/>
      <c r="IZU31" s="126"/>
      <c r="IZV31" s="126"/>
      <c r="IZW31" s="126"/>
      <c r="IZX31" s="126"/>
      <c r="IZY31" s="126"/>
      <c r="IZZ31" s="126"/>
      <c r="JAA31" s="126"/>
      <c r="JAB31" s="126"/>
      <c r="JAC31" s="126"/>
      <c r="JAD31" s="126"/>
      <c r="JAE31" s="126"/>
      <c r="JAF31" s="126"/>
      <c r="JAG31" s="126"/>
      <c r="JAH31" s="126"/>
      <c r="JAI31" s="126"/>
      <c r="JAJ31" s="126"/>
      <c r="JAK31" s="126"/>
      <c r="JAL31" s="126"/>
      <c r="JAM31" s="126"/>
      <c r="JAN31" s="126"/>
      <c r="JAO31" s="126"/>
      <c r="JAP31" s="126"/>
      <c r="JAQ31" s="126"/>
      <c r="JAR31" s="126"/>
      <c r="JAS31" s="126"/>
      <c r="JAT31" s="126"/>
      <c r="JAU31" s="126"/>
      <c r="JAV31" s="126"/>
      <c r="JAW31" s="126"/>
      <c r="JAX31" s="126"/>
      <c r="JAY31" s="126"/>
      <c r="JAZ31" s="126"/>
      <c r="JBA31" s="126"/>
      <c r="JBB31" s="126"/>
      <c r="JBC31" s="126"/>
      <c r="JBD31" s="126"/>
      <c r="JBE31" s="126"/>
      <c r="JBF31" s="126"/>
      <c r="JBG31" s="126"/>
      <c r="JBH31" s="126"/>
      <c r="JBI31" s="126"/>
      <c r="JBJ31" s="126"/>
      <c r="JBK31" s="126"/>
      <c r="JBL31" s="126"/>
      <c r="JBM31" s="126"/>
      <c r="JBN31" s="126"/>
      <c r="JBO31" s="126"/>
      <c r="JBP31" s="126"/>
      <c r="JBQ31" s="126"/>
      <c r="JBR31" s="126"/>
      <c r="JBS31" s="126"/>
      <c r="JBT31" s="126"/>
      <c r="JBU31" s="126"/>
      <c r="JBV31" s="126"/>
      <c r="JBW31" s="126"/>
      <c r="JBX31" s="126"/>
      <c r="JBY31" s="126"/>
      <c r="JBZ31" s="126"/>
      <c r="JCA31" s="126"/>
      <c r="JCB31" s="126"/>
      <c r="JCC31" s="126"/>
      <c r="JCD31" s="126"/>
      <c r="JCE31" s="126"/>
      <c r="JCF31" s="126"/>
      <c r="JCG31" s="126"/>
      <c r="JCH31" s="126"/>
      <c r="JCI31" s="126"/>
      <c r="JCJ31" s="126"/>
      <c r="JCK31" s="126"/>
      <c r="JCL31" s="126"/>
      <c r="JCM31" s="126"/>
      <c r="JCN31" s="126"/>
      <c r="JCO31" s="126"/>
      <c r="JCP31" s="126"/>
      <c r="JCQ31" s="126"/>
      <c r="JCR31" s="126"/>
      <c r="JCS31" s="126"/>
      <c r="JCT31" s="126"/>
      <c r="JCU31" s="126"/>
      <c r="JCV31" s="126"/>
      <c r="JCW31" s="126"/>
      <c r="JCX31" s="126"/>
      <c r="JCY31" s="126"/>
      <c r="JCZ31" s="126"/>
      <c r="JDA31" s="126"/>
      <c r="JDB31" s="126"/>
      <c r="JDC31" s="126"/>
      <c r="JDD31" s="126"/>
      <c r="JDE31" s="126"/>
      <c r="JDF31" s="126"/>
      <c r="JDG31" s="126"/>
      <c r="JDH31" s="126"/>
      <c r="JDI31" s="126"/>
      <c r="JDJ31" s="126"/>
      <c r="JDK31" s="126"/>
      <c r="JDL31" s="126"/>
      <c r="JDM31" s="126"/>
      <c r="JDN31" s="126"/>
      <c r="JDO31" s="126"/>
      <c r="JDP31" s="126"/>
      <c r="JDQ31" s="126"/>
      <c r="JDR31" s="126"/>
      <c r="JDS31" s="126"/>
      <c r="JDT31" s="126"/>
      <c r="JDU31" s="126"/>
      <c r="JDV31" s="126"/>
      <c r="JDW31" s="126"/>
      <c r="JDX31" s="126"/>
      <c r="JDY31" s="126"/>
      <c r="JDZ31" s="126"/>
      <c r="JEA31" s="126"/>
      <c r="JEB31" s="126"/>
      <c r="JEC31" s="126"/>
      <c r="JED31" s="126"/>
      <c r="JEE31" s="126"/>
      <c r="JEF31" s="126"/>
      <c r="JEG31" s="126"/>
      <c r="JEH31" s="126"/>
      <c r="JEI31" s="126"/>
      <c r="JEJ31" s="126"/>
      <c r="JEK31" s="126"/>
      <c r="JEL31" s="126"/>
      <c r="JEM31" s="126"/>
      <c r="JEN31" s="126"/>
      <c r="JEO31" s="126"/>
      <c r="JEP31" s="126"/>
      <c r="JEQ31" s="126"/>
      <c r="JER31" s="126"/>
      <c r="JES31" s="126"/>
      <c r="JET31" s="126"/>
      <c r="JEU31" s="126"/>
      <c r="JEV31" s="126"/>
      <c r="JEW31" s="126"/>
      <c r="JEX31" s="126"/>
      <c r="JEY31" s="126"/>
      <c r="JEZ31" s="126"/>
      <c r="JFA31" s="126"/>
      <c r="JFB31" s="126"/>
      <c r="JFC31" s="126"/>
      <c r="JFD31" s="126"/>
      <c r="JFE31" s="126"/>
      <c r="JFF31" s="126"/>
      <c r="JFG31" s="126"/>
      <c r="JFH31" s="126"/>
      <c r="JFI31" s="126"/>
      <c r="JFJ31" s="126"/>
      <c r="JFK31" s="126"/>
      <c r="JFL31" s="126"/>
      <c r="JFM31" s="126"/>
      <c r="JFN31" s="126"/>
      <c r="JFO31" s="126"/>
      <c r="JFP31" s="126"/>
      <c r="JFQ31" s="126"/>
      <c r="JFR31" s="126"/>
      <c r="JFS31" s="126"/>
      <c r="JFT31" s="126"/>
      <c r="JFU31" s="126"/>
      <c r="JFV31" s="126"/>
      <c r="JFW31" s="126"/>
      <c r="JFX31" s="126"/>
      <c r="JFY31" s="126"/>
      <c r="JFZ31" s="126"/>
      <c r="JGA31" s="126"/>
      <c r="JGB31" s="126"/>
      <c r="JGC31" s="126"/>
      <c r="JGD31" s="126"/>
      <c r="JGE31" s="126"/>
      <c r="JGF31" s="126"/>
      <c r="JGG31" s="126"/>
      <c r="JGH31" s="126"/>
      <c r="JGI31" s="126"/>
      <c r="JGJ31" s="126"/>
      <c r="JGK31" s="126"/>
      <c r="JGL31" s="126"/>
      <c r="JGM31" s="126"/>
      <c r="JGN31" s="126"/>
      <c r="JGO31" s="126"/>
      <c r="JGP31" s="126"/>
      <c r="JGQ31" s="126"/>
      <c r="JGR31" s="126"/>
      <c r="JGS31" s="126"/>
      <c r="JGT31" s="126"/>
      <c r="JGU31" s="126"/>
      <c r="JGV31" s="126"/>
      <c r="JGW31" s="126"/>
      <c r="JGX31" s="126"/>
      <c r="JGY31" s="126"/>
      <c r="JGZ31" s="126"/>
      <c r="JHA31" s="126"/>
      <c r="JHB31" s="126"/>
      <c r="JHC31" s="126"/>
      <c r="JHD31" s="126"/>
      <c r="JHE31" s="126"/>
      <c r="JHF31" s="126"/>
      <c r="JHG31" s="126"/>
      <c r="JHH31" s="126"/>
      <c r="JHI31" s="126"/>
      <c r="JHJ31" s="126"/>
      <c r="JHK31" s="126"/>
      <c r="JHL31" s="126"/>
      <c r="JHM31" s="126"/>
      <c r="JHN31" s="126"/>
      <c r="JHO31" s="126"/>
      <c r="JHP31" s="126"/>
      <c r="JHQ31" s="126"/>
      <c r="JHR31" s="126"/>
      <c r="JHS31" s="126"/>
      <c r="JHT31" s="126"/>
      <c r="JHU31" s="126"/>
      <c r="JHV31" s="126"/>
      <c r="JHW31" s="126"/>
      <c r="JHX31" s="126"/>
      <c r="JHY31" s="126"/>
      <c r="JHZ31" s="126"/>
      <c r="JIA31" s="126"/>
      <c r="JIB31" s="126"/>
      <c r="JIC31" s="126"/>
      <c r="JID31" s="126"/>
      <c r="JIE31" s="126"/>
      <c r="JIF31" s="126"/>
      <c r="JIG31" s="126"/>
      <c r="JIH31" s="126"/>
      <c r="JII31" s="126"/>
      <c r="JIJ31" s="126"/>
      <c r="JIK31" s="126"/>
      <c r="JIL31" s="126"/>
      <c r="JIM31" s="126"/>
      <c r="JIN31" s="126"/>
      <c r="JIO31" s="126"/>
      <c r="JIP31" s="126"/>
      <c r="JIQ31" s="126"/>
      <c r="JIR31" s="126"/>
      <c r="JIS31" s="126"/>
      <c r="JIT31" s="126"/>
      <c r="JIU31" s="126"/>
      <c r="JIV31" s="126"/>
      <c r="JIW31" s="126"/>
      <c r="JIX31" s="126"/>
      <c r="JIY31" s="126"/>
      <c r="JIZ31" s="126"/>
      <c r="JJA31" s="126"/>
      <c r="JJB31" s="126"/>
      <c r="JJC31" s="126"/>
      <c r="JJD31" s="126"/>
      <c r="JJE31" s="126"/>
      <c r="JJF31" s="126"/>
      <c r="JJG31" s="126"/>
      <c r="JJH31" s="126"/>
      <c r="JJI31" s="126"/>
      <c r="JJJ31" s="126"/>
      <c r="JJK31" s="126"/>
      <c r="JJL31" s="126"/>
      <c r="JJM31" s="126"/>
      <c r="JJN31" s="126"/>
      <c r="JJO31" s="126"/>
      <c r="JJP31" s="126"/>
      <c r="JJQ31" s="126"/>
      <c r="JJR31" s="126"/>
      <c r="JJS31" s="126"/>
      <c r="JJT31" s="126"/>
      <c r="JJU31" s="126"/>
      <c r="JJV31" s="126"/>
      <c r="JJW31" s="126"/>
      <c r="JJX31" s="126"/>
      <c r="JJY31" s="126"/>
      <c r="JJZ31" s="126"/>
      <c r="JKA31" s="126"/>
      <c r="JKB31" s="126"/>
      <c r="JKC31" s="126"/>
      <c r="JKD31" s="126"/>
      <c r="JKE31" s="126"/>
      <c r="JKF31" s="126"/>
      <c r="JKG31" s="126"/>
      <c r="JKH31" s="126"/>
      <c r="JKI31" s="126"/>
      <c r="JKJ31" s="126"/>
      <c r="JKK31" s="126"/>
      <c r="JKL31" s="126"/>
      <c r="JKM31" s="126"/>
      <c r="JKN31" s="126"/>
      <c r="JKO31" s="126"/>
      <c r="JKP31" s="126"/>
      <c r="JKQ31" s="126"/>
      <c r="JKR31" s="126"/>
      <c r="JKS31" s="126"/>
      <c r="JKT31" s="126"/>
      <c r="JKU31" s="126"/>
      <c r="JKV31" s="126"/>
      <c r="JKW31" s="126"/>
      <c r="JKX31" s="126"/>
      <c r="JKY31" s="126"/>
      <c r="JKZ31" s="126"/>
      <c r="JLA31" s="126"/>
      <c r="JLB31" s="126"/>
      <c r="JLC31" s="126"/>
      <c r="JLD31" s="126"/>
      <c r="JLE31" s="126"/>
      <c r="JLF31" s="126"/>
      <c r="JLG31" s="126"/>
      <c r="JLH31" s="126"/>
      <c r="JLI31" s="126"/>
      <c r="JLJ31" s="126"/>
      <c r="JLK31" s="126"/>
      <c r="JLL31" s="126"/>
      <c r="JLM31" s="126"/>
      <c r="JLN31" s="126"/>
      <c r="JLO31" s="126"/>
      <c r="JLP31" s="126"/>
      <c r="JLQ31" s="126"/>
      <c r="JLR31" s="126"/>
      <c r="JLS31" s="126"/>
      <c r="JLT31" s="126"/>
      <c r="JLU31" s="126"/>
      <c r="JLV31" s="126"/>
      <c r="JLW31" s="126"/>
      <c r="JLX31" s="126"/>
      <c r="JLY31" s="126"/>
      <c r="JLZ31" s="126"/>
      <c r="JMA31" s="126"/>
      <c r="JMB31" s="126"/>
      <c r="JMC31" s="126"/>
      <c r="JMD31" s="126"/>
      <c r="JME31" s="126"/>
      <c r="JMF31" s="126"/>
      <c r="JMG31" s="126"/>
      <c r="JMH31" s="126"/>
      <c r="JMI31" s="126"/>
      <c r="JMJ31" s="126"/>
      <c r="JMK31" s="126"/>
      <c r="JML31" s="126"/>
      <c r="JMM31" s="126"/>
      <c r="JMN31" s="126"/>
      <c r="JMO31" s="126"/>
      <c r="JMP31" s="126"/>
      <c r="JMQ31" s="126"/>
      <c r="JMR31" s="126"/>
      <c r="JMS31" s="126"/>
      <c r="JMT31" s="126"/>
      <c r="JMU31" s="126"/>
      <c r="JMV31" s="126"/>
      <c r="JMW31" s="126"/>
      <c r="JMX31" s="126"/>
      <c r="JMY31" s="126"/>
      <c r="JMZ31" s="126"/>
      <c r="JNA31" s="126"/>
      <c r="JNB31" s="126"/>
      <c r="JNC31" s="126"/>
      <c r="JND31" s="126"/>
      <c r="JNE31" s="126"/>
      <c r="JNF31" s="126"/>
      <c r="JNG31" s="126"/>
      <c r="JNH31" s="126"/>
      <c r="JNI31" s="126"/>
      <c r="JNJ31" s="126"/>
      <c r="JNK31" s="126"/>
      <c r="JNL31" s="126"/>
      <c r="JNM31" s="126"/>
      <c r="JNN31" s="126"/>
      <c r="JNO31" s="126"/>
      <c r="JNP31" s="126"/>
      <c r="JNQ31" s="126"/>
      <c r="JNR31" s="126"/>
      <c r="JNS31" s="126"/>
      <c r="JNT31" s="126"/>
      <c r="JNU31" s="126"/>
      <c r="JNV31" s="126"/>
      <c r="JNW31" s="126"/>
      <c r="JNX31" s="126"/>
      <c r="JNY31" s="126"/>
      <c r="JNZ31" s="126"/>
      <c r="JOA31" s="126"/>
      <c r="JOB31" s="126"/>
      <c r="JOC31" s="126"/>
      <c r="JOD31" s="126"/>
      <c r="JOE31" s="126"/>
      <c r="JOF31" s="126"/>
      <c r="JOG31" s="126"/>
      <c r="JOH31" s="126"/>
      <c r="JOI31" s="126"/>
      <c r="JOJ31" s="126"/>
      <c r="JOK31" s="126"/>
      <c r="JOL31" s="126"/>
      <c r="JOM31" s="126"/>
      <c r="JON31" s="126"/>
      <c r="JOO31" s="126"/>
      <c r="JOP31" s="126"/>
      <c r="JOQ31" s="126"/>
      <c r="JOR31" s="126"/>
      <c r="JOS31" s="126"/>
      <c r="JOT31" s="126"/>
      <c r="JOU31" s="126"/>
      <c r="JOV31" s="126"/>
      <c r="JOW31" s="126"/>
      <c r="JOX31" s="126"/>
      <c r="JOY31" s="126"/>
      <c r="JOZ31" s="126"/>
      <c r="JPA31" s="126"/>
      <c r="JPB31" s="126"/>
      <c r="JPC31" s="126"/>
      <c r="JPD31" s="126"/>
      <c r="JPE31" s="126"/>
      <c r="JPF31" s="126"/>
      <c r="JPG31" s="126"/>
      <c r="JPH31" s="126"/>
      <c r="JPI31" s="126"/>
      <c r="JPJ31" s="126"/>
      <c r="JPK31" s="126"/>
      <c r="JPL31" s="126"/>
      <c r="JPM31" s="126"/>
      <c r="JPN31" s="126"/>
      <c r="JPO31" s="126"/>
      <c r="JPP31" s="126"/>
      <c r="JPQ31" s="126"/>
      <c r="JPR31" s="126"/>
      <c r="JPS31" s="126"/>
      <c r="JPT31" s="126"/>
      <c r="JPU31" s="126"/>
      <c r="JPV31" s="126"/>
      <c r="JPW31" s="126"/>
      <c r="JPX31" s="126"/>
      <c r="JPY31" s="126"/>
      <c r="JPZ31" s="126"/>
      <c r="JQA31" s="126"/>
      <c r="JQB31" s="126"/>
      <c r="JQC31" s="126"/>
      <c r="JQD31" s="126"/>
      <c r="JQE31" s="126"/>
      <c r="JQF31" s="126"/>
      <c r="JQG31" s="126"/>
      <c r="JQH31" s="126"/>
      <c r="JQI31" s="126"/>
      <c r="JQJ31" s="126"/>
      <c r="JQK31" s="126"/>
      <c r="JQL31" s="126"/>
      <c r="JQM31" s="126"/>
      <c r="JQN31" s="126"/>
      <c r="JQO31" s="126"/>
      <c r="JQP31" s="126"/>
      <c r="JQQ31" s="126"/>
      <c r="JQR31" s="126"/>
      <c r="JQS31" s="126"/>
      <c r="JQT31" s="126"/>
      <c r="JQU31" s="126"/>
      <c r="JQV31" s="126"/>
      <c r="JQW31" s="126"/>
      <c r="JQX31" s="126"/>
      <c r="JQY31" s="126"/>
      <c r="JQZ31" s="126"/>
      <c r="JRA31" s="126"/>
      <c r="JRB31" s="126"/>
      <c r="JRC31" s="126"/>
      <c r="JRD31" s="126"/>
      <c r="JRE31" s="126"/>
      <c r="JRF31" s="126"/>
      <c r="JRG31" s="126"/>
      <c r="JRH31" s="126"/>
      <c r="JRI31" s="126"/>
      <c r="JRJ31" s="126"/>
      <c r="JRK31" s="126"/>
      <c r="JRL31" s="126"/>
      <c r="JRM31" s="126"/>
      <c r="JRN31" s="126"/>
      <c r="JRO31" s="126"/>
      <c r="JRP31" s="126"/>
      <c r="JRQ31" s="126"/>
      <c r="JRR31" s="126"/>
      <c r="JRS31" s="126"/>
      <c r="JRT31" s="126"/>
      <c r="JRU31" s="126"/>
      <c r="JRV31" s="126"/>
      <c r="JRW31" s="126"/>
      <c r="JRX31" s="126"/>
      <c r="JRY31" s="126"/>
      <c r="JRZ31" s="126"/>
      <c r="JSA31" s="126"/>
      <c r="JSB31" s="126"/>
      <c r="JSC31" s="126"/>
      <c r="JSD31" s="126"/>
      <c r="JSE31" s="126"/>
      <c r="JSF31" s="126"/>
      <c r="JSG31" s="126"/>
      <c r="JSH31" s="126"/>
      <c r="JSI31" s="126"/>
      <c r="JSJ31" s="126"/>
      <c r="JSK31" s="126"/>
      <c r="JSL31" s="126"/>
      <c r="JSM31" s="126"/>
      <c r="JSN31" s="126"/>
      <c r="JSO31" s="126"/>
      <c r="JSP31" s="126"/>
      <c r="JSQ31" s="126"/>
      <c r="JSR31" s="126"/>
      <c r="JSS31" s="126"/>
      <c r="JST31" s="126"/>
      <c r="JSU31" s="126"/>
      <c r="JSV31" s="126"/>
      <c r="JSW31" s="126"/>
      <c r="JSX31" s="126"/>
      <c r="JSY31" s="126"/>
      <c r="JSZ31" s="126"/>
      <c r="JTA31" s="126"/>
      <c r="JTB31" s="126"/>
      <c r="JTC31" s="126"/>
      <c r="JTD31" s="126"/>
      <c r="JTE31" s="126"/>
      <c r="JTF31" s="126"/>
      <c r="JTG31" s="126"/>
      <c r="JTH31" s="126"/>
      <c r="JTI31" s="126"/>
      <c r="JTJ31" s="126"/>
      <c r="JTK31" s="126"/>
      <c r="JTL31" s="126"/>
      <c r="JTM31" s="126"/>
      <c r="JTN31" s="126"/>
      <c r="JTO31" s="126"/>
      <c r="JTP31" s="126"/>
      <c r="JTQ31" s="126"/>
      <c r="JTR31" s="126"/>
      <c r="JTS31" s="126"/>
      <c r="JTT31" s="126"/>
      <c r="JTU31" s="126"/>
      <c r="JTV31" s="126"/>
      <c r="JTW31" s="126"/>
      <c r="JTX31" s="126"/>
      <c r="JTY31" s="126"/>
      <c r="JTZ31" s="126"/>
      <c r="JUA31" s="126"/>
      <c r="JUB31" s="126"/>
      <c r="JUC31" s="126"/>
      <c r="JUD31" s="126"/>
      <c r="JUE31" s="126"/>
      <c r="JUF31" s="126"/>
      <c r="JUG31" s="126"/>
      <c r="JUH31" s="126"/>
      <c r="JUI31" s="126"/>
      <c r="JUJ31" s="126"/>
      <c r="JUK31" s="126"/>
      <c r="JUL31" s="126"/>
      <c r="JUM31" s="126"/>
      <c r="JUN31" s="126"/>
      <c r="JUO31" s="126"/>
      <c r="JUP31" s="126"/>
      <c r="JUQ31" s="126"/>
      <c r="JUR31" s="126"/>
      <c r="JUS31" s="126"/>
      <c r="JUT31" s="126"/>
      <c r="JUU31" s="126"/>
      <c r="JUV31" s="126"/>
      <c r="JUW31" s="126"/>
      <c r="JUX31" s="126"/>
      <c r="JUY31" s="126"/>
      <c r="JUZ31" s="126"/>
      <c r="JVA31" s="126"/>
      <c r="JVB31" s="126"/>
      <c r="JVC31" s="126"/>
      <c r="JVD31" s="126"/>
      <c r="JVE31" s="126"/>
      <c r="JVF31" s="126"/>
      <c r="JVG31" s="126"/>
      <c r="JVH31" s="126"/>
      <c r="JVI31" s="126"/>
      <c r="JVJ31" s="126"/>
      <c r="JVK31" s="126"/>
      <c r="JVL31" s="126"/>
      <c r="JVM31" s="126"/>
      <c r="JVN31" s="126"/>
      <c r="JVO31" s="126"/>
      <c r="JVP31" s="126"/>
      <c r="JVQ31" s="126"/>
      <c r="JVR31" s="126"/>
      <c r="JVS31" s="126"/>
      <c r="JVT31" s="126"/>
      <c r="JVU31" s="126"/>
      <c r="JVV31" s="126"/>
      <c r="JVW31" s="126"/>
      <c r="JVX31" s="126"/>
      <c r="JVY31" s="126"/>
      <c r="JVZ31" s="126"/>
      <c r="JWA31" s="126"/>
      <c r="JWB31" s="126"/>
      <c r="JWC31" s="126"/>
      <c r="JWD31" s="126"/>
      <c r="JWE31" s="126"/>
      <c r="JWF31" s="126"/>
      <c r="JWG31" s="126"/>
      <c r="JWH31" s="126"/>
      <c r="JWI31" s="126"/>
      <c r="JWJ31" s="126"/>
      <c r="JWK31" s="126"/>
      <c r="JWL31" s="126"/>
      <c r="JWM31" s="126"/>
      <c r="JWN31" s="126"/>
      <c r="JWO31" s="126"/>
      <c r="JWP31" s="126"/>
      <c r="JWQ31" s="126"/>
      <c r="JWR31" s="126"/>
      <c r="JWS31" s="126"/>
      <c r="JWT31" s="126"/>
      <c r="JWU31" s="126"/>
      <c r="JWV31" s="126"/>
      <c r="JWW31" s="126"/>
      <c r="JWX31" s="126"/>
      <c r="JWY31" s="126"/>
      <c r="JWZ31" s="126"/>
      <c r="JXA31" s="126"/>
      <c r="JXB31" s="126"/>
      <c r="JXC31" s="126"/>
      <c r="JXD31" s="126"/>
      <c r="JXE31" s="126"/>
      <c r="JXF31" s="126"/>
      <c r="JXG31" s="126"/>
      <c r="JXH31" s="126"/>
      <c r="JXI31" s="126"/>
      <c r="JXJ31" s="126"/>
      <c r="JXK31" s="126"/>
      <c r="JXL31" s="126"/>
      <c r="JXM31" s="126"/>
      <c r="JXN31" s="126"/>
      <c r="JXO31" s="126"/>
      <c r="JXP31" s="126"/>
      <c r="JXQ31" s="126"/>
      <c r="JXR31" s="126"/>
      <c r="JXS31" s="126"/>
      <c r="JXT31" s="126"/>
      <c r="JXU31" s="126"/>
      <c r="JXV31" s="126"/>
      <c r="JXW31" s="126"/>
      <c r="JXX31" s="126"/>
      <c r="JXY31" s="126"/>
      <c r="JXZ31" s="126"/>
      <c r="JYA31" s="126"/>
      <c r="JYB31" s="126"/>
      <c r="JYC31" s="126"/>
      <c r="JYD31" s="126"/>
      <c r="JYE31" s="126"/>
      <c r="JYF31" s="126"/>
      <c r="JYG31" s="126"/>
      <c r="JYH31" s="126"/>
      <c r="JYI31" s="126"/>
      <c r="JYJ31" s="126"/>
      <c r="JYK31" s="126"/>
      <c r="JYL31" s="126"/>
      <c r="JYM31" s="126"/>
      <c r="JYN31" s="126"/>
      <c r="JYO31" s="126"/>
      <c r="JYP31" s="126"/>
      <c r="JYQ31" s="126"/>
      <c r="JYR31" s="126"/>
      <c r="JYS31" s="126"/>
      <c r="JYT31" s="126"/>
      <c r="JYU31" s="126"/>
      <c r="JYV31" s="126"/>
      <c r="JYW31" s="126"/>
      <c r="JYX31" s="126"/>
      <c r="JYY31" s="126"/>
      <c r="JYZ31" s="126"/>
      <c r="JZA31" s="126"/>
      <c r="JZB31" s="126"/>
      <c r="JZC31" s="126"/>
      <c r="JZD31" s="126"/>
      <c r="JZE31" s="126"/>
      <c r="JZF31" s="126"/>
      <c r="JZG31" s="126"/>
      <c r="JZH31" s="126"/>
      <c r="JZI31" s="126"/>
      <c r="JZJ31" s="126"/>
      <c r="JZK31" s="126"/>
      <c r="JZL31" s="126"/>
      <c r="JZM31" s="126"/>
      <c r="JZN31" s="126"/>
      <c r="JZO31" s="126"/>
      <c r="JZP31" s="126"/>
      <c r="JZQ31" s="126"/>
      <c r="JZR31" s="126"/>
      <c r="JZS31" s="126"/>
      <c r="JZT31" s="126"/>
      <c r="JZU31" s="126"/>
      <c r="JZV31" s="126"/>
      <c r="JZW31" s="126"/>
      <c r="JZX31" s="126"/>
      <c r="JZY31" s="126"/>
      <c r="JZZ31" s="126"/>
      <c r="KAA31" s="126"/>
      <c r="KAB31" s="126"/>
      <c r="KAC31" s="126"/>
      <c r="KAD31" s="126"/>
      <c r="KAE31" s="126"/>
      <c r="KAF31" s="126"/>
      <c r="KAG31" s="126"/>
      <c r="KAH31" s="126"/>
      <c r="KAI31" s="126"/>
      <c r="KAJ31" s="126"/>
      <c r="KAK31" s="126"/>
      <c r="KAL31" s="126"/>
      <c r="KAM31" s="126"/>
      <c r="KAN31" s="126"/>
      <c r="KAO31" s="126"/>
      <c r="KAP31" s="126"/>
      <c r="KAQ31" s="126"/>
      <c r="KAR31" s="126"/>
      <c r="KAS31" s="126"/>
      <c r="KAT31" s="126"/>
      <c r="KAU31" s="126"/>
      <c r="KAV31" s="126"/>
      <c r="KAW31" s="126"/>
      <c r="KAX31" s="126"/>
      <c r="KAY31" s="126"/>
      <c r="KAZ31" s="126"/>
      <c r="KBA31" s="126"/>
      <c r="KBB31" s="126"/>
      <c r="KBC31" s="126"/>
      <c r="KBD31" s="126"/>
      <c r="KBE31" s="126"/>
      <c r="KBF31" s="126"/>
      <c r="KBG31" s="126"/>
      <c r="KBH31" s="126"/>
      <c r="KBI31" s="126"/>
      <c r="KBJ31" s="126"/>
      <c r="KBK31" s="126"/>
      <c r="KBL31" s="126"/>
      <c r="KBM31" s="126"/>
      <c r="KBN31" s="126"/>
      <c r="KBO31" s="126"/>
      <c r="KBP31" s="126"/>
      <c r="KBQ31" s="126"/>
      <c r="KBR31" s="126"/>
      <c r="KBS31" s="126"/>
      <c r="KBT31" s="126"/>
      <c r="KBU31" s="126"/>
      <c r="KBV31" s="126"/>
      <c r="KBW31" s="126"/>
      <c r="KBX31" s="126"/>
      <c r="KBY31" s="126"/>
      <c r="KBZ31" s="126"/>
      <c r="KCA31" s="126"/>
      <c r="KCB31" s="126"/>
      <c r="KCC31" s="126"/>
      <c r="KCD31" s="126"/>
      <c r="KCE31" s="126"/>
      <c r="KCF31" s="126"/>
      <c r="KCG31" s="126"/>
      <c r="KCH31" s="126"/>
      <c r="KCI31" s="126"/>
      <c r="KCJ31" s="126"/>
      <c r="KCK31" s="126"/>
      <c r="KCL31" s="126"/>
      <c r="KCM31" s="126"/>
      <c r="KCN31" s="126"/>
      <c r="KCO31" s="126"/>
      <c r="KCP31" s="126"/>
      <c r="KCQ31" s="126"/>
      <c r="KCR31" s="126"/>
      <c r="KCS31" s="126"/>
      <c r="KCT31" s="126"/>
      <c r="KCU31" s="126"/>
      <c r="KCV31" s="126"/>
      <c r="KCW31" s="126"/>
      <c r="KCX31" s="126"/>
      <c r="KCY31" s="126"/>
      <c r="KCZ31" s="126"/>
      <c r="KDA31" s="126"/>
      <c r="KDB31" s="126"/>
      <c r="KDC31" s="126"/>
      <c r="KDD31" s="126"/>
      <c r="KDE31" s="126"/>
      <c r="KDF31" s="126"/>
      <c r="KDG31" s="126"/>
      <c r="KDH31" s="126"/>
      <c r="KDI31" s="126"/>
      <c r="KDJ31" s="126"/>
      <c r="KDK31" s="126"/>
      <c r="KDL31" s="126"/>
      <c r="KDM31" s="126"/>
      <c r="KDN31" s="126"/>
      <c r="KDO31" s="126"/>
      <c r="KDP31" s="126"/>
      <c r="KDQ31" s="126"/>
      <c r="KDR31" s="126"/>
      <c r="KDS31" s="126"/>
      <c r="KDT31" s="126"/>
      <c r="KDU31" s="126"/>
      <c r="KDV31" s="126"/>
      <c r="KDW31" s="126"/>
      <c r="KDX31" s="126"/>
      <c r="KDY31" s="126"/>
      <c r="KDZ31" s="126"/>
      <c r="KEA31" s="126"/>
      <c r="KEB31" s="126"/>
      <c r="KEC31" s="126"/>
      <c r="KED31" s="126"/>
      <c r="KEE31" s="126"/>
      <c r="KEF31" s="126"/>
      <c r="KEG31" s="126"/>
      <c r="KEH31" s="126"/>
      <c r="KEI31" s="126"/>
      <c r="KEJ31" s="126"/>
      <c r="KEK31" s="126"/>
      <c r="KEL31" s="126"/>
      <c r="KEM31" s="126"/>
      <c r="KEN31" s="126"/>
      <c r="KEO31" s="126"/>
      <c r="KEP31" s="126"/>
      <c r="KEQ31" s="126"/>
      <c r="KER31" s="126"/>
      <c r="KES31" s="126"/>
      <c r="KET31" s="126"/>
      <c r="KEU31" s="126"/>
      <c r="KEV31" s="126"/>
      <c r="KEW31" s="126"/>
      <c r="KEX31" s="126"/>
      <c r="KEY31" s="126"/>
      <c r="KEZ31" s="126"/>
      <c r="KFA31" s="126"/>
      <c r="KFB31" s="126"/>
      <c r="KFC31" s="126"/>
      <c r="KFD31" s="126"/>
      <c r="KFE31" s="126"/>
      <c r="KFF31" s="126"/>
      <c r="KFG31" s="126"/>
      <c r="KFH31" s="126"/>
      <c r="KFI31" s="126"/>
      <c r="KFJ31" s="126"/>
      <c r="KFK31" s="126"/>
      <c r="KFL31" s="126"/>
      <c r="KFM31" s="126"/>
      <c r="KFN31" s="126"/>
      <c r="KFO31" s="126"/>
      <c r="KFP31" s="126"/>
      <c r="KFQ31" s="126"/>
      <c r="KFR31" s="126"/>
      <c r="KFS31" s="126"/>
      <c r="KFT31" s="126"/>
      <c r="KFU31" s="126"/>
      <c r="KFV31" s="126"/>
      <c r="KFW31" s="126"/>
      <c r="KFX31" s="126"/>
      <c r="KFY31" s="126"/>
      <c r="KFZ31" s="126"/>
      <c r="KGA31" s="126"/>
      <c r="KGB31" s="126"/>
      <c r="KGC31" s="126"/>
      <c r="KGD31" s="126"/>
      <c r="KGE31" s="126"/>
      <c r="KGF31" s="126"/>
      <c r="KGG31" s="126"/>
      <c r="KGH31" s="126"/>
      <c r="KGI31" s="126"/>
      <c r="KGJ31" s="126"/>
      <c r="KGK31" s="126"/>
      <c r="KGL31" s="126"/>
      <c r="KGM31" s="126"/>
      <c r="KGN31" s="126"/>
      <c r="KGO31" s="126"/>
      <c r="KGP31" s="126"/>
      <c r="KGQ31" s="126"/>
      <c r="KGR31" s="126"/>
      <c r="KGS31" s="126"/>
      <c r="KGT31" s="126"/>
      <c r="KGU31" s="126"/>
      <c r="KGV31" s="126"/>
      <c r="KGW31" s="126"/>
      <c r="KGX31" s="126"/>
      <c r="KGY31" s="126"/>
      <c r="KGZ31" s="126"/>
      <c r="KHA31" s="126"/>
      <c r="KHB31" s="126"/>
      <c r="KHC31" s="126"/>
      <c r="KHD31" s="126"/>
      <c r="KHE31" s="126"/>
      <c r="KHF31" s="126"/>
      <c r="KHG31" s="126"/>
      <c r="KHH31" s="126"/>
      <c r="KHI31" s="126"/>
      <c r="KHJ31" s="126"/>
      <c r="KHK31" s="126"/>
      <c r="KHL31" s="126"/>
      <c r="KHM31" s="126"/>
      <c r="KHN31" s="126"/>
      <c r="KHO31" s="126"/>
      <c r="KHP31" s="126"/>
      <c r="KHQ31" s="126"/>
      <c r="KHR31" s="126"/>
      <c r="KHS31" s="126"/>
      <c r="KHT31" s="126"/>
      <c r="KHU31" s="126"/>
      <c r="KHV31" s="126"/>
      <c r="KHW31" s="126"/>
      <c r="KHX31" s="126"/>
      <c r="KHY31" s="126"/>
      <c r="KHZ31" s="126"/>
      <c r="KIA31" s="126"/>
      <c r="KIB31" s="126"/>
      <c r="KIC31" s="126"/>
      <c r="KID31" s="126"/>
      <c r="KIE31" s="126"/>
      <c r="KIF31" s="126"/>
      <c r="KIG31" s="126"/>
      <c r="KIH31" s="126"/>
      <c r="KII31" s="126"/>
      <c r="KIJ31" s="126"/>
      <c r="KIK31" s="126"/>
      <c r="KIL31" s="126"/>
      <c r="KIM31" s="126"/>
      <c r="KIN31" s="126"/>
      <c r="KIO31" s="126"/>
      <c r="KIP31" s="126"/>
      <c r="KIQ31" s="126"/>
      <c r="KIR31" s="126"/>
      <c r="KIS31" s="126"/>
      <c r="KIT31" s="126"/>
      <c r="KIU31" s="126"/>
      <c r="KIV31" s="126"/>
      <c r="KIW31" s="126"/>
      <c r="KIX31" s="126"/>
      <c r="KIY31" s="126"/>
      <c r="KIZ31" s="126"/>
      <c r="KJA31" s="126"/>
      <c r="KJB31" s="126"/>
      <c r="KJC31" s="126"/>
      <c r="KJD31" s="126"/>
      <c r="KJE31" s="126"/>
      <c r="KJF31" s="126"/>
      <c r="KJG31" s="126"/>
      <c r="KJH31" s="126"/>
      <c r="KJI31" s="126"/>
      <c r="KJJ31" s="126"/>
      <c r="KJK31" s="126"/>
      <c r="KJL31" s="126"/>
      <c r="KJM31" s="126"/>
      <c r="KJN31" s="126"/>
      <c r="KJO31" s="126"/>
      <c r="KJP31" s="126"/>
      <c r="KJQ31" s="126"/>
      <c r="KJR31" s="126"/>
      <c r="KJS31" s="126"/>
      <c r="KJT31" s="126"/>
      <c r="KJU31" s="126"/>
      <c r="KJV31" s="126"/>
      <c r="KJW31" s="126"/>
      <c r="KJX31" s="126"/>
      <c r="KJY31" s="126"/>
      <c r="KJZ31" s="126"/>
      <c r="KKA31" s="126"/>
      <c r="KKB31" s="126"/>
      <c r="KKC31" s="126"/>
      <c r="KKD31" s="126"/>
      <c r="KKE31" s="126"/>
      <c r="KKF31" s="126"/>
      <c r="KKG31" s="126"/>
      <c r="KKH31" s="126"/>
      <c r="KKI31" s="126"/>
      <c r="KKJ31" s="126"/>
      <c r="KKK31" s="126"/>
      <c r="KKL31" s="126"/>
      <c r="KKM31" s="126"/>
      <c r="KKN31" s="126"/>
      <c r="KKO31" s="126"/>
      <c r="KKP31" s="126"/>
      <c r="KKQ31" s="126"/>
      <c r="KKR31" s="126"/>
      <c r="KKS31" s="126"/>
      <c r="KKT31" s="126"/>
      <c r="KKU31" s="126"/>
      <c r="KKV31" s="126"/>
      <c r="KKW31" s="126"/>
      <c r="KKX31" s="126"/>
      <c r="KKY31" s="126"/>
      <c r="KKZ31" s="126"/>
      <c r="KLA31" s="126"/>
      <c r="KLB31" s="126"/>
      <c r="KLC31" s="126"/>
      <c r="KLD31" s="126"/>
      <c r="KLE31" s="126"/>
      <c r="KLF31" s="126"/>
      <c r="KLG31" s="126"/>
      <c r="KLH31" s="126"/>
      <c r="KLI31" s="126"/>
      <c r="KLJ31" s="126"/>
      <c r="KLK31" s="126"/>
      <c r="KLL31" s="126"/>
      <c r="KLM31" s="126"/>
      <c r="KLN31" s="126"/>
      <c r="KLO31" s="126"/>
      <c r="KLP31" s="126"/>
      <c r="KLQ31" s="126"/>
      <c r="KLR31" s="126"/>
      <c r="KLS31" s="126"/>
      <c r="KLT31" s="126"/>
      <c r="KLU31" s="126"/>
      <c r="KLV31" s="126"/>
      <c r="KLW31" s="126"/>
      <c r="KLX31" s="126"/>
      <c r="KLY31" s="126"/>
      <c r="KLZ31" s="126"/>
      <c r="KMA31" s="126"/>
      <c r="KMB31" s="126"/>
      <c r="KMC31" s="126"/>
      <c r="KMD31" s="126"/>
      <c r="KME31" s="126"/>
      <c r="KMF31" s="126"/>
      <c r="KMG31" s="126"/>
      <c r="KMH31" s="126"/>
      <c r="KMI31" s="126"/>
      <c r="KMJ31" s="126"/>
      <c r="KMK31" s="126"/>
      <c r="KML31" s="126"/>
      <c r="KMM31" s="126"/>
      <c r="KMN31" s="126"/>
      <c r="KMO31" s="126"/>
      <c r="KMP31" s="126"/>
      <c r="KMQ31" s="126"/>
      <c r="KMR31" s="126"/>
      <c r="KMS31" s="126"/>
      <c r="KMT31" s="126"/>
      <c r="KMU31" s="126"/>
      <c r="KMV31" s="126"/>
      <c r="KMW31" s="126"/>
      <c r="KMX31" s="126"/>
      <c r="KMY31" s="126"/>
      <c r="KMZ31" s="126"/>
      <c r="KNA31" s="126"/>
      <c r="KNB31" s="126"/>
      <c r="KNC31" s="126"/>
      <c r="KND31" s="126"/>
      <c r="KNE31" s="126"/>
      <c r="KNF31" s="126"/>
      <c r="KNG31" s="126"/>
      <c r="KNH31" s="126"/>
      <c r="KNI31" s="126"/>
      <c r="KNJ31" s="126"/>
      <c r="KNK31" s="126"/>
      <c r="KNL31" s="126"/>
      <c r="KNM31" s="126"/>
      <c r="KNN31" s="126"/>
      <c r="KNO31" s="126"/>
      <c r="KNP31" s="126"/>
      <c r="KNQ31" s="126"/>
      <c r="KNR31" s="126"/>
      <c r="KNS31" s="126"/>
      <c r="KNT31" s="126"/>
      <c r="KNU31" s="126"/>
      <c r="KNV31" s="126"/>
      <c r="KNW31" s="126"/>
      <c r="KNX31" s="126"/>
      <c r="KNY31" s="126"/>
      <c r="KNZ31" s="126"/>
      <c r="KOA31" s="126"/>
      <c r="KOB31" s="126"/>
      <c r="KOC31" s="126"/>
      <c r="KOD31" s="126"/>
      <c r="KOE31" s="126"/>
      <c r="KOF31" s="126"/>
      <c r="KOG31" s="126"/>
      <c r="KOH31" s="126"/>
      <c r="KOI31" s="126"/>
      <c r="KOJ31" s="126"/>
      <c r="KOK31" s="126"/>
      <c r="KOL31" s="126"/>
      <c r="KOM31" s="126"/>
      <c r="KON31" s="126"/>
      <c r="KOO31" s="126"/>
      <c r="KOP31" s="126"/>
      <c r="KOQ31" s="126"/>
      <c r="KOR31" s="126"/>
      <c r="KOS31" s="126"/>
      <c r="KOT31" s="126"/>
      <c r="KOU31" s="126"/>
      <c r="KOV31" s="126"/>
      <c r="KOW31" s="126"/>
      <c r="KOX31" s="126"/>
      <c r="KOY31" s="126"/>
      <c r="KOZ31" s="126"/>
      <c r="KPA31" s="126"/>
      <c r="KPB31" s="126"/>
      <c r="KPC31" s="126"/>
      <c r="KPD31" s="126"/>
      <c r="KPE31" s="126"/>
      <c r="KPF31" s="126"/>
      <c r="KPG31" s="126"/>
      <c r="KPH31" s="126"/>
      <c r="KPI31" s="126"/>
      <c r="KPJ31" s="126"/>
      <c r="KPK31" s="126"/>
      <c r="KPL31" s="126"/>
      <c r="KPM31" s="126"/>
      <c r="KPN31" s="126"/>
      <c r="KPO31" s="126"/>
      <c r="KPP31" s="126"/>
      <c r="KPQ31" s="126"/>
      <c r="KPR31" s="126"/>
      <c r="KPS31" s="126"/>
      <c r="KPT31" s="126"/>
      <c r="KPU31" s="126"/>
      <c r="KPV31" s="126"/>
      <c r="KPW31" s="126"/>
      <c r="KPX31" s="126"/>
      <c r="KPY31" s="126"/>
      <c r="KPZ31" s="126"/>
      <c r="KQA31" s="126"/>
      <c r="KQB31" s="126"/>
      <c r="KQC31" s="126"/>
      <c r="KQD31" s="126"/>
      <c r="KQE31" s="126"/>
      <c r="KQF31" s="126"/>
      <c r="KQG31" s="126"/>
      <c r="KQH31" s="126"/>
      <c r="KQI31" s="126"/>
      <c r="KQJ31" s="126"/>
      <c r="KQK31" s="126"/>
      <c r="KQL31" s="126"/>
      <c r="KQM31" s="126"/>
      <c r="KQN31" s="126"/>
      <c r="KQO31" s="126"/>
      <c r="KQP31" s="126"/>
      <c r="KQQ31" s="126"/>
      <c r="KQR31" s="126"/>
      <c r="KQS31" s="126"/>
      <c r="KQT31" s="126"/>
      <c r="KQU31" s="126"/>
      <c r="KQV31" s="126"/>
      <c r="KQW31" s="126"/>
      <c r="KQX31" s="126"/>
      <c r="KQY31" s="126"/>
      <c r="KQZ31" s="126"/>
      <c r="KRA31" s="126"/>
      <c r="KRB31" s="126"/>
      <c r="KRC31" s="126"/>
      <c r="KRD31" s="126"/>
      <c r="KRE31" s="126"/>
      <c r="KRF31" s="126"/>
      <c r="KRG31" s="126"/>
      <c r="KRH31" s="126"/>
      <c r="KRI31" s="126"/>
      <c r="KRJ31" s="126"/>
      <c r="KRK31" s="126"/>
      <c r="KRL31" s="126"/>
      <c r="KRM31" s="126"/>
      <c r="KRN31" s="126"/>
      <c r="KRO31" s="126"/>
      <c r="KRP31" s="126"/>
      <c r="KRQ31" s="126"/>
      <c r="KRR31" s="126"/>
      <c r="KRS31" s="126"/>
      <c r="KRT31" s="126"/>
      <c r="KRU31" s="126"/>
      <c r="KRV31" s="126"/>
      <c r="KRW31" s="126"/>
      <c r="KRX31" s="126"/>
      <c r="KRY31" s="126"/>
      <c r="KRZ31" s="126"/>
      <c r="KSA31" s="126"/>
      <c r="KSB31" s="126"/>
      <c r="KSC31" s="126"/>
      <c r="KSD31" s="126"/>
      <c r="KSE31" s="126"/>
      <c r="KSF31" s="126"/>
      <c r="KSG31" s="126"/>
      <c r="KSH31" s="126"/>
      <c r="KSI31" s="126"/>
      <c r="KSJ31" s="126"/>
      <c r="KSK31" s="126"/>
      <c r="KSL31" s="126"/>
      <c r="KSM31" s="126"/>
      <c r="KSN31" s="126"/>
      <c r="KSO31" s="126"/>
      <c r="KSP31" s="126"/>
      <c r="KSQ31" s="126"/>
      <c r="KSR31" s="126"/>
      <c r="KSS31" s="126"/>
      <c r="KST31" s="126"/>
      <c r="KSU31" s="126"/>
      <c r="KSV31" s="126"/>
      <c r="KSW31" s="126"/>
      <c r="KSX31" s="126"/>
      <c r="KSY31" s="126"/>
      <c r="KSZ31" s="126"/>
      <c r="KTA31" s="126"/>
      <c r="KTB31" s="126"/>
      <c r="KTC31" s="126"/>
      <c r="KTD31" s="126"/>
      <c r="KTE31" s="126"/>
      <c r="KTF31" s="126"/>
      <c r="KTG31" s="126"/>
      <c r="KTH31" s="126"/>
      <c r="KTI31" s="126"/>
      <c r="KTJ31" s="126"/>
      <c r="KTK31" s="126"/>
      <c r="KTL31" s="126"/>
      <c r="KTM31" s="126"/>
      <c r="KTN31" s="126"/>
      <c r="KTO31" s="126"/>
      <c r="KTP31" s="126"/>
      <c r="KTQ31" s="126"/>
      <c r="KTR31" s="126"/>
      <c r="KTS31" s="126"/>
      <c r="KTT31" s="126"/>
      <c r="KTU31" s="126"/>
      <c r="KTV31" s="126"/>
      <c r="KTW31" s="126"/>
      <c r="KTX31" s="126"/>
      <c r="KTY31" s="126"/>
      <c r="KTZ31" s="126"/>
      <c r="KUA31" s="126"/>
      <c r="KUB31" s="126"/>
      <c r="KUC31" s="126"/>
      <c r="KUD31" s="126"/>
      <c r="KUE31" s="126"/>
      <c r="KUF31" s="126"/>
      <c r="KUG31" s="126"/>
      <c r="KUH31" s="126"/>
      <c r="KUI31" s="126"/>
      <c r="KUJ31" s="126"/>
      <c r="KUK31" s="126"/>
      <c r="KUL31" s="126"/>
      <c r="KUM31" s="126"/>
      <c r="KUN31" s="126"/>
      <c r="KUO31" s="126"/>
      <c r="KUP31" s="126"/>
      <c r="KUQ31" s="126"/>
      <c r="KUR31" s="126"/>
      <c r="KUS31" s="126"/>
      <c r="KUT31" s="126"/>
      <c r="KUU31" s="126"/>
      <c r="KUV31" s="126"/>
      <c r="KUW31" s="126"/>
      <c r="KUX31" s="126"/>
      <c r="KUY31" s="126"/>
      <c r="KUZ31" s="126"/>
      <c r="KVA31" s="126"/>
      <c r="KVB31" s="126"/>
      <c r="KVC31" s="126"/>
      <c r="KVD31" s="126"/>
      <c r="KVE31" s="126"/>
      <c r="KVF31" s="126"/>
      <c r="KVG31" s="126"/>
      <c r="KVH31" s="126"/>
      <c r="KVI31" s="126"/>
      <c r="KVJ31" s="126"/>
      <c r="KVK31" s="126"/>
      <c r="KVL31" s="126"/>
      <c r="KVM31" s="126"/>
      <c r="KVN31" s="126"/>
      <c r="KVO31" s="126"/>
      <c r="KVP31" s="126"/>
      <c r="KVQ31" s="126"/>
      <c r="KVR31" s="126"/>
      <c r="KVS31" s="126"/>
      <c r="KVT31" s="126"/>
      <c r="KVU31" s="126"/>
      <c r="KVV31" s="126"/>
      <c r="KVW31" s="126"/>
      <c r="KVX31" s="126"/>
      <c r="KVY31" s="126"/>
      <c r="KVZ31" s="126"/>
      <c r="KWA31" s="126"/>
      <c r="KWB31" s="126"/>
      <c r="KWC31" s="126"/>
      <c r="KWD31" s="126"/>
      <c r="KWE31" s="126"/>
      <c r="KWF31" s="126"/>
      <c r="KWG31" s="126"/>
      <c r="KWH31" s="126"/>
      <c r="KWI31" s="126"/>
      <c r="KWJ31" s="126"/>
      <c r="KWK31" s="126"/>
      <c r="KWL31" s="126"/>
      <c r="KWM31" s="126"/>
      <c r="KWN31" s="126"/>
      <c r="KWO31" s="126"/>
      <c r="KWP31" s="126"/>
      <c r="KWQ31" s="126"/>
      <c r="KWR31" s="126"/>
      <c r="KWS31" s="126"/>
      <c r="KWT31" s="126"/>
      <c r="KWU31" s="126"/>
      <c r="KWV31" s="126"/>
      <c r="KWW31" s="126"/>
      <c r="KWX31" s="126"/>
      <c r="KWY31" s="126"/>
      <c r="KWZ31" s="126"/>
      <c r="KXA31" s="126"/>
      <c r="KXB31" s="126"/>
      <c r="KXC31" s="126"/>
      <c r="KXD31" s="126"/>
      <c r="KXE31" s="126"/>
      <c r="KXF31" s="126"/>
      <c r="KXG31" s="126"/>
      <c r="KXH31" s="126"/>
      <c r="KXI31" s="126"/>
      <c r="KXJ31" s="126"/>
      <c r="KXK31" s="126"/>
      <c r="KXL31" s="126"/>
      <c r="KXM31" s="126"/>
      <c r="KXN31" s="126"/>
      <c r="KXO31" s="126"/>
      <c r="KXP31" s="126"/>
      <c r="KXQ31" s="126"/>
      <c r="KXR31" s="126"/>
      <c r="KXS31" s="126"/>
      <c r="KXT31" s="126"/>
      <c r="KXU31" s="126"/>
      <c r="KXV31" s="126"/>
      <c r="KXW31" s="126"/>
      <c r="KXX31" s="126"/>
      <c r="KXY31" s="126"/>
      <c r="KXZ31" s="126"/>
      <c r="KYA31" s="126"/>
      <c r="KYB31" s="126"/>
      <c r="KYC31" s="126"/>
      <c r="KYD31" s="126"/>
      <c r="KYE31" s="126"/>
      <c r="KYF31" s="126"/>
      <c r="KYG31" s="126"/>
      <c r="KYH31" s="126"/>
      <c r="KYI31" s="126"/>
      <c r="KYJ31" s="126"/>
      <c r="KYK31" s="126"/>
      <c r="KYL31" s="126"/>
      <c r="KYM31" s="126"/>
      <c r="KYN31" s="126"/>
      <c r="KYO31" s="126"/>
      <c r="KYP31" s="126"/>
      <c r="KYQ31" s="126"/>
      <c r="KYR31" s="126"/>
      <c r="KYS31" s="126"/>
      <c r="KYT31" s="126"/>
      <c r="KYU31" s="126"/>
      <c r="KYV31" s="126"/>
      <c r="KYW31" s="126"/>
      <c r="KYX31" s="126"/>
      <c r="KYY31" s="126"/>
      <c r="KYZ31" s="126"/>
      <c r="KZA31" s="126"/>
      <c r="KZB31" s="126"/>
      <c r="KZC31" s="126"/>
      <c r="KZD31" s="126"/>
      <c r="KZE31" s="126"/>
      <c r="KZF31" s="126"/>
      <c r="KZG31" s="126"/>
      <c r="KZH31" s="126"/>
      <c r="KZI31" s="126"/>
      <c r="KZJ31" s="126"/>
      <c r="KZK31" s="126"/>
      <c r="KZL31" s="126"/>
      <c r="KZM31" s="126"/>
      <c r="KZN31" s="126"/>
      <c r="KZO31" s="126"/>
      <c r="KZP31" s="126"/>
      <c r="KZQ31" s="126"/>
      <c r="KZR31" s="126"/>
      <c r="KZS31" s="126"/>
      <c r="KZT31" s="126"/>
      <c r="KZU31" s="126"/>
      <c r="KZV31" s="126"/>
      <c r="KZW31" s="126"/>
      <c r="KZX31" s="126"/>
      <c r="KZY31" s="126"/>
      <c r="KZZ31" s="126"/>
      <c r="LAA31" s="126"/>
      <c r="LAB31" s="126"/>
      <c r="LAC31" s="126"/>
      <c r="LAD31" s="126"/>
      <c r="LAE31" s="126"/>
      <c r="LAF31" s="126"/>
      <c r="LAG31" s="126"/>
      <c r="LAH31" s="126"/>
      <c r="LAI31" s="126"/>
      <c r="LAJ31" s="126"/>
      <c r="LAK31" s="126"/>
      <c r="LAL31" s="126"/>
      <c r="LAM31" s="126"/>
      <c r="LAN31" s="126"/>
      <c r="LAO31" s="126"/>
      <c r="LAP31" s="126"/>
      <c r="LAQ31" s="126"/>
      <c r="LAR31" s="126"/>
      <c r="LAS31" s="126"/>
      <c r="LAT31" s="126"/>
      <c r="LAU31" s="126"/>
      <c r="LAV31" s="126"/>
      <c r="LAW31" s="126"/>
      <c r="LAX31" s="126"/>
      <c r="LAY31" s="126"/>
      <c r="LAZ31" s="126"/>
      <c r="LBA31" s="126"/>
      <c r="LBB31" s="126"/>
      <c r="LBC31" s="126"/>
      <c r="LBD31" s="126"/>
      <c r="LBE31" s="126"/>
      <c r="LBF31" s="126"/>
      <c r="LBG31" s="126"/>
      <c r="LBH31" s="126"/>
      <c r="LBI31" s="126"/>
      <c r="LBJ31" s="126"/>
      <c r="LBK31" s="126"/>
      <c r="LBL31" s="126"/>
      <c r="LBM31" s="126"/>
      <c r="LBN31" s="126"/>
      <c r="LBO31" s="126"/>
      <c r="LBP31" s="126"/>
      <c r="LBQ31" s="126"/>
      <c r="LBR31" s="126"/>
      <c r="LBS31" s="126"/>
      <c r="LBT31" s="126"/>
      <c r="LBU31" s="126"/>
      <c r="LBV31" s="126"/>
      <c r="LBW31" s="126"/>
      <c r="LBX31" s="126"/>
      <c r="LBY31" s="126"/>
      <c r="LBZ31" s="126"/>
      <c r="LCA31" s="126"/>
      <c r="LCB31" s="126"/>
      <c r="LCC31" s="126"/>
      <c r="LCD31" s="126"/>
      <c r="LCE31" s="126"/>
      <c r="LCF31" s="126"/>
      <c r="LCG31" s="126"/>
      <c r="LCH31" s="126"/>
      <c r="LCI31" s="126"/>
      <c r="LCJ31" s="126"/>
      <c r="LCK31" s="126"/>
      <c r="LCL31" s="126"/>
      <c r="LCM31" s="126"/>
      <c r="LCN31" s="126"/>
      <c r="LCO31" s="126"/>
      <c r="LCP31" s="126"/>
      <c r="LCQ31" s="126"/>
      <c r="LCR31" s="126"/>
      <c r="LCS31" s="126"/>
      <c r="LCT31" s="126"/>
      <c r="LCU31" s="126"/>
      <c r="LCV31" s="126"/>
      <c r="LCW31" s="126"/>
      <c r="LCX31" s="126"/>
      <c r="LCY31" s="126"/>
      <c r="LCZ31" s="126"/>
      <c r="LDA31" s="126"/>
      <c r="LDB31" s="126"/>
      <c r="LDC31" s="126"/>
      <c r="LDD31" s="126"/>
      <c r="LDE31" s="126"/>
      <c r="LDF31" s="126"/>
      <c r="LDG31" s="126"/>
      <c r="LDH31" s="126"/>
      <c r="LDI31" s="126"/>
      <c r="LDJ31" s="126"/>
      <c r="LDK31" s="126"/>
      <c r="LDL31" s="126"/>
      <c r="LDM31" s="126"/>
      <c r="LDN31" s="126"/>
      <c r="LDO31" s="126"/>
      <c r="LDP31" s="126"/>
      <c r="LDQ31" s="126"/>
      <c r="LDR31" s="126"/>
      <c r="LDS31" s="126"/>
      <c r="LDT31" s="126"/>
      <c r="LDU31" s="126"/>
      <c r="LDV31" s="126"/>
      <c r="LDW31" s="126"/>
      <c r="LDX31" s="126"/>
      <c r="LDY31" s="126"/>
      <c r="LDZ31" s="126"/>
      <c r="LEA31" s="126"/>
      <c r="LEB31" s="126"/>
      <c r="LEC31" s="126"/>
      <c r="LED31" s="126"/>
      <c r="LEE31" s="126"/>
      <c r="LEF31" s="126"/>
      <c r="LEG31" s="126"/>
      <c r="LEH31" s="126"/>
      <c r="LEI31" s="126"/>
      <c r="LEJ31" s="126"/>
      <c r="LEK31" s="126"/>
      <c r="LEL31" s="126"/>
      <c r="LEM31" s="126"/>
      <c r="LEN31" s="126"/>
      <c r="LEO31" s="126"/>
      <c r="LEP31" s="126"/>
      <c r="LEQ31" s="126"/>
      <c r="LER31" s="126"/>
      <c r="LES31" s="126"/>
      <c r="LET31" s="126"/>
      <c r="LEU31" s="126"/>
      <c r="LEV31" s="126"/>
      <c r="LEW31" s="126"/>
      <c r="LEX31" s="126"/>
      <c r="LEY31" s="126"/>
      <c r="LEZ31" s="126"/>
      <c r="LFA31" s="126"/>
      <c r="LFB31" s="126"/>
      <c r="LFC31" s="126"/>
      <c r="LFD31" s="126"/>
      <c r="LFE31" s="126"/>
      <c r="LFF31" s="126"/>
      <c r="LFG31" s="126"/>
      <c r="LFH31" s="126"/>
      <c r="LFI31" s="126"/>
      <c r="LFJ31" s="126"/>
      <c r="LFK31" s="126"/>
      <c r="LFL31" s="126"/>
      <c r="LFM31" s="126"/>
      <c r="LFN31" s="126"/>
      <c r="LFO31" s="126"/>
      <c r="LFP31" s="126"/>
      <c r="LFQ31" s="126"/>
      <c r="LFR31" s="126"/>
      <c r="LFS31" s="126"/>
      <c r="LFT31" s="126"/>
      <c r="LFU31" s="126"/>
      <c r="LFV31" s="126"/>
      <c r="LFW31" s="126"/>
      <c r="LFX31" s="126"/>
      <c r="LFY31" s="126"/>
      <c r="LFZ31" s="126"/>
      <c r="LGA31" s="126"/>
      <c r="LGB31" s="126"/>
      <c r="LGC31" s="126"/>
      <c r="LGD31" s="126"/>
      <c r="LGE31" s="126"/>
      <c r="LGF31" s="126"/>
      <c r="LGG31" s="126"/>
      <c r="LGH31" s="126"/>
      <c r="LGI31" s="126"/>
      <c r="LGJ31" s="126"/>
      <c r="LGK31" s="126"/>
      <c r="LGL31" s="126"/>
      <c r="LGM31" s="126"/>
      <c r="LGN31" s="126"/>
      <c r="LGO31" s="126"/>
      <c r="LGP31" s="126"/>
      <c r="LGQ31" s="126"/>
      <c r="LGR31" s="126"/>
      <c r="LGS31" s="126"/>
      <c r="LGT31" s="126"/>
      <c r="LGU31" s="126"/>
      <c r="LGV31" s="126"/>
      <c r="LGW31" s="126"/>
      <c r="LGX31" s="126"/>
      <c r="LGY31" s="126"/>
      <c r="LGZ31" s="126"/>
      <c r="LHA31" s="126"/>
      <c r="LHB31" s="126"/>
      <c r="LHC31" s="126"/>
      <c r="LHD31" s="126"/>
      <c r="LHE31" s="126"/>
      <c r="LHF31" s="126"/>
      <c r="LHG31" s="126"/>
      <c r="LHH31" s="126"/>
      <c r="LHI31" s="126"/>
      <c r="LHJ31" s="126"/>
      <c r="LHK31" s="126"/>
      <c r="LHL31" s="126"/>
      <c r="LHM31" s="126"/>
      <c r="LHN31" s="126"/>
      <c r="LHO31" s="126"/>
      <c r="LHP31" s="126"/>
      <c r="LHQ31" s="126"/>
      <c r="LHR31" s="126"/>
      <c r="LHS31" s="126"/>
      <c r="LHT31" s="126"/>
      <c r="LHU31" s="126"/>
      <c r="LHV31" s="126"/>
      <c r="LHW31" s="126"/>
      <c r="LHX31" s="126"/>
      <c r="LHY31" s="126"/>
      <c r="LHZ31" s="126"/>
      <c r="LIA31" s="126"/>
      <c r="LIB31" s="126"/>
      <c r="LIC31" s="126"/>
      <c r="LID31" s="126"/>
      <c r="LIE31" s="126"/>
      <c r="LIF31" s="126"/>
      <c r="LIG31" s="126"/>
      <c r="LIH31" s="126"/>
      <c r="LII31" s="126"/>
      <c r="LIJ31" s="126"/>
      <c r="LIK31" s="126"/>
      <c r="LIL31" s="126"/>
      <c r="LIM31" s="126"/>
      <c r="LIN31" s="126"/>
      <c r="LIO31" s="126"/>
      <c r="LIP31" s="126"/>
      <c r="LIQ31" s="126"/>
      <c r="LIR31" s="126"/>
      <c r="LIS31" s="126"/>
      <c r="LIT31" s="126"/>
      <c r="LIU31" s="126"/>
      <c r="LIV31" s="126"/>
      <c r="LIW31" s="126"/>
      <c r="LIX31" s="126"/>
      <c r="LIY31" s="126"/>
      <c r="LIZ31" s="126"/>
      <c r="LJA31" s="126"/>
      <c r="LJB31" s="126"/>
      <c r="LJC31" s="126"/>
      <c r="LJD31" s="126"/>
      <c r="LJE31" s="126"/>
      <c r="LJF31" s="126"/>
      <c r="LJG31" s="126"/>
      <c r="LJH31" s="126"/>
      <c r="LJI31" s="126"/>
      <c r="LJJ31" s="126"/>
      <c r="LJK31" s="126"/>
      <c r="LJL31" s="126"/>
      <c r="LJM31" s="126"/>
      <c r="LJN31" s="126"/>
      <c r="LJO31" s="126"/>
      <c r="LJP31" s="126"/>
      <c r="LJQ31" s="126"/>
      <c r="LJR31" s="126"/>
      <c r="LJS31" s="126"/>
      <c r="LJT31" s="126"/>
      <c r="LJU31" s="126"/>
      <c r="LJV31" s="126"/>
      <c r="LJW31" s="126"/>
      <c r="LJX31" s="126"/>
      <c r="LJY31" s="126"/>
      <c r="LJZ31" s="126"/>
      <c r="LKA31" s="126"/>
      <c r="LKB31" s="126"/>
      <c r="LKC31" s="126"/>
      <c r="LKD31" s="126"/>
      <c r="LKE31" s="126"/>
      <c r="LKF31" s="126"/>
      <c r="LKG31" s="126"/>
      <c r="LKH31" s="126"/>
      <c r="LKI31" s="126"/>
      <c r="LKJ31" s="126"/>
      <c r="LKK31" s="126"/>
      <c r="LKL31" s="126"/>
      <c r="LKM31" s="126"/>
      <c r="LKN31" s="126"/>
      <c r="LKO31" s="126"/>
      <c r="LKP31" s="126"/>
      <c r="LKQ31" s="126"/>
      <c r="LKR31" s="126"/>
      <c r="LKS31" s="126"/>
      <c r="LKT31" s="126"/>
      <c r="LKU31" s="126"/>
      <c r="LKV31" s="126"/>
      <c r="LKW31" s="126"/>
      <c r="LKX31" s="126"/>
      <c r="LKY31" s="126"/>
      <c r="LKZ31" s="126"/>
      <c r="LLA31" s="126"/>
      <c r="LLB31" s="126"/>
      <c r="LLC31" s="126"/>
      <c r="LLD31" s="126"/>
      <c r="LLE31" s="126"/>
      <c r="LLF31" s="126"/>
      <c r="LLG31" s="126"/>
      <c r="LLH31" s="126"/>
      <c r="LLI31" s="126"/>
      <c r="LLJ31" s="126"/>
      <c r="LLK31" s="126"/>
      <c r="LLL31" s="126"/>
      <c r="LLM31" s="126"/>
      <c r="LLN31" s="126"/>
      <c r="LLO31" s="126"/>
      <c r="LLP31" s="126"/>
      <c r="LLQ31" s="126"/>
      <c r="LLR31" s="126"/>
      <c r="LLS31" s="126"/>
      <c r="LLT31" s="126"/>
      <c r="LLU31" s="126"/>
      <c r="LLV31" s="126"/>
      <c r="LLW31" s="126"/>
      <c r="LLX31" s="126"/>
      <c r="LLY31" s="126"/>
      <c r="LLZ31" s="126"/>
      <c r="LMA31" s="126"/>
      <c r="LMB31" s="126"/>
      <c r="LMC31" s="126"/>
      <c r="LMD31" s="126"/>
      <c r="LME31" s="126"/>
      <c r="LMF31" s="126"/>
      <c r="LMG31" s="126"/>
      <c r="LMH31" s="126"/>
      <c r="LMI31" s="126"/>
      <c r="LMJ31" s="126"/>
      <c r="LMK31" s="126"/>
      <c r="LML31" s="126"/>
      <c r="LMM31" s="126"/>
      <c r="LMN31" s="126"/>
      <c r="LMO31" s="126"/>
      <c r="LMP31" s="126"/>
      <c r="LMQ31" s="126"/>
      <c r="LMR31" s="126"/>
      <c r="LMS31" s="126"/>
      <c r="LMT31" s="126"/>
      <c r="LMU31" s="126"/>
      <c r="LMV31" s="126"/>
      <c r="LMW31" s="126"/>
      <c r="LMX31" s="126"/>
      <c r="LMY31" s="126"/>
      <c r="LMZ31" s="126"/>
      <c r="LNA31" s="126"/>
      <c r="LNB31" s="126"/>
      <c r="LNC31" s="126"/>
      <c r="LND31" s="126"/>
      <c r="LNE31" s="126"/>
      <c r="LNF31" s="126"/>
      <c r="LNG31" s="126"/>
      <c r="LNH31" s="126"/>
      <c r="LNI31" s="126"/>
      <c r="LNJ31" s="126"/>
      <c r="LNK31" s="126"/>
      <c r="LNL31" s="126"/>
      <c r="LNM31" s="126"/>
      <c r="LNN31" s="126"/>
      <c r="LNO31" s="126"/>
      <c r="LNP31" s="126"/>
      <c r="LNQ31" s="126"/>
      <c r="LNR31" s="126"/>
      <c r="LNS31" s="126"/>
      <c r="LNT31" s="126"/>
      <c r="LNU31" s="126"/>
      <c r="LNV31" s="126"/>
      <c r="LNW31" s="126"/>
      <c r="LNX31" s="126"/>
      <c r="LNY31" s="126"/>
      <c r="LNZ31" s="126"/>
      <c r="LOA31" s="126"/>
      <c r="LOB31" s="126"/>
      <c r="LOC31" s="126"/>
      <c r="LOD31" s="126"/>
      <c r="LOE31" s="126"/>
      <c r="LOF31" s="126"/>
      <c r="LOG31" s="126"/>
      <c r="LOH31" s="126"/>
      <c r="LOI31" s="126"/>
      <c r="LOJ31" s="126"/>
      <c r="LOK31" s="126"/>
      <c r="LOL31" s="126"/>
      <c r="LOM31" s="126"/>
      <c r="LON31" s="126"/>
      <c r="LOO31" s="126"/>
      <c r="LOP31" s="126"/>
      <c r="LOQ31" s="126"/>
      <c r="LOR31" s="126"/>
      <c r="LOS31" s="126"/>
      <c r="LOT31" s="126"/>
      <c r="LOU31" s="126"/>
      <c r="LOV31" s="126"/>
      <c r="LOW31" s="126"/>
      <c r="LOX31" s="126"/>
      <c r="LOY31" s="126"/>
      <c r="LOZ31" s="126"/>
      <c r="LPA31" s="126"/>
      <c r="LPB31" s="126"/>
      <c r="LPC31" s="126"/>
      <c r="LPD31" s="126"/>
      <c r="LPE31" s="126"/>
      <c r="LPF31" s="126"/>
      <c r="LPG31" s="126"/>
      <c r="LPH31" s="126"/>
      <c r="LPI31" s="126"/>
      <c r="LPJ31" s="126"/>
      <c r="LPK31" s="126"/>
      <c r="LPL31" s="126"/>
      <c r="LPM31" s="126"/>
      <c r="LPN31" s="126"/>
      <c r="LPO31" s="126"/>
      <c r="LPP31" s="126"/>
      <c r="LPQ31" s="126"/>
      <c r="LPR31" s="126"/>
      <c r="LPS31" s="126"/>
      <c r="LPT31" s="126"/>
      <c r="LPU31" s="126"/>
      <c r="LPV31" s="126"/>
      <c r="LPW31" s="126"/>
      <c r="LPX31" s="126"/>
      <c r="LPY31" s="126"/>
      <c r="LPZ31" s="126"/>
      <c r="LQA31" s="126"/>
      <c r="LQB31" s="126"/>
      <c r="LQC31" s="126"/>
      <c r="LQD31" s="126"/>
      <c r="LQE31" s="126"/>
      <c r="LQF31" s="126"/>
      <c r="LQG31" s="126"/>
      <c r="LQH31" s="126"/>
      <c r="LQI31" s="126"/>
      <c r="LQJ31" s="126"/>
      <c r="LQK31" s="126"/>
      <c r="LQL31" s="126"/>
      <c r="LQM31" s="126"/>
      <c r="LQN31" s="126"/>
      <c r="LQO31" s="126"/>
      <c r="LQP31" s="126"/>
      <c r="LQQ31" s="126"/>
      <c r="LQR31" s="126"/>
      <c r="LQS31" s="126"/>
      <c r="LQT31" s="126"/>
      <c r="LQU31" s="126"/>
      <c r="LQV31" s="126"/>
      <c r="LQW31" s="126"/>
      <c r="LQX31" s="126"/>
      <c r="LQY31" s="126"/>
      <c r="LQZ31" s="126"/>
      <c r="LRA31" s="126"/>
      <c r="LRB31" s="126"/>
      <c r="LRC31" s="126"/>
      <c r="LRD31" s="126"/>
      <c r="LRE31" s="126"/>
      <c r="LRF31" s="126"/>
      <c r="LRG31" s="126"/>
      <c r="LRH31" s="126"/>
      <c r="LRI31" s="126"/>
      <c r="LRJ31" s="126"/>
      <c r="LRK31" s="126"/>
      <c r="LRL31" s="126"/>
      <c r="LRM31" s="126"/>
      <c r="LRN31" s="126"/>
      <c r="LRO31" s="126"/>
      <c r="LRP31" s="126"/>
      <c r="LRQ31" s="126"/>
      <c r="LRR31" s="126"/>
      <c r="LRS31" s="126"/>
      <c r="LRT31" s="126"/>
      <c r="LRU31" s="126"/>
      <c r="LRV31" s="126"/>
      <c r="LRW31" s="126"/>
      <c r="LRX31" s="126"/>
      <c r="LRY31" s="126"/>
      <c r="LRZ31" s="126"/>
      <c r="LSA31" s="126"/>
      <c r="LSB31" s="126"/>
      <c r="LSC31" s="126"/>
      <c r="LSD31" s="126"/>
      <c r="LSE31" s="126"/>
      <c r="LSF31" s="126"/>
      <c r="LSG31" s="126"/>
      <c r="LSH31" s="126"/>
      <c r="LSI31" s="126"/>
      <c r="LSJ31" s="126"/>
      <c r="LSK31" s="126"/>
      <c r="LSL31" s="126"/>
      <c r="LSM31" s="126"/>
      <c r="LSN31" s="126"/>
      <c r="LSO31" s="126"/>
      <c r="LSP31" s="126"/>
      <c r="LSQ31" s="126"/>
      <c r="LSR31" s="126"/>
      <c r="LSS31" s="126"/>
      <c r="LST31" s="126"/>
      <c r="LSU31" s="126"/>
      <c r="LSV31" s="126"/>
      <c r="LSW31" s="126"/>
      <c r="LSX31" s="126"/>
      <c r="LSY31" s="126"/>
      <c r="LSZ31" s="126"/>
      <c r="LTA31" s="126"/>
      <c r="LTB31" s="126"/>
      <c r="LTC31" s="126"/>
      <c r="LTD31" s="126"/>
      <c r="LTE31" s="126"/>
      <c r="LTF31" s="126"/>
      <c r="LTG31" s="126"/>
      <c r="LTH31" s="126"/>
      <c r="LTI31" s="126"/>
      <c r="LTJ31" s="126"/>
      <c r="LTK31" s="126"/>
      <c r="LTL31" s="126"/>
      <c r="LTM31" s="126"/>
      <c r="LTN31" s="126"/>
      <c r="LTO31" s="126"/>
      <c r="LTP31" s="126"/>
      <c r="LTQ31" s="126"/>
      <c r="LTR31" s="126"/>
      <c r="LTS31" s="126"/>
      <c r="LTT31" s="126"/>
      <c r="LTU31" s="126"/>
      <c r="LTV31" s="126"/>
      <c r="LTW31" s="126"/>
      <c r="LTX31" s="126"/>
      <c r="LTY31" s="126"/>
      <c r="LTZ31" s="126"/>
      <c r="LUA31" s="126"/>
      <c r="LUB31" s="126"/>
      <c r="LUC31" s="126"/>
      <c r="LUD31" s="126"/>
      <c r="LUE31" s="126"/>
      <c r="LUF31" s="126"/>
      <c r="LUG31" s="126"/>
      <c r="LUH31" s="126"/>
      <c r="LUI31" s="126"/>
      <c r="LUJ31" s="126"/>
      <c r="LUK31" s="126"/>
      <c r="LUL31" s="126"/>
      <c r="LUM31" s="126"/>
      <c r="LUN31" s="126"/>
      <c r="LUO31" s="126"/>
      <c r="LUP31" s="126"/>
      <c r="LUQ31" s="126"/>
      <c r="LUR31" s="126"/>
      <c r="LUS31" s="126"/>
      <c r="LUT31" s="126"/>
      <c r="LUU31" s="126"/>
      <c r="LUV31" s="126"/>
      <c r="LUW31" s="126"/>
      <c r="LUX31" s="126"/>
      <c r="LUY31" s="126"/>
      <c r="LUZ31" s="126"/>
      <c r="LVA31" s="126"/>
      <c r="LVB31" s="126"/>
      <c r="LVC31" s="126"/>
      <c r="LVD31" s="126"/>
      <c r="LVE31" s="126"/>
      <c r="LVF31" s="126"/>
      <c r="LVG31" s="126"/>
      <c r="LVH31" s="126"/>
      <c r="LVI31" s="126"/>
      <c r="LVJ31" s="126"/>
      <c r="LVK31" s="126"/>
      <c r="LVL31" s="126"/>
      <c r="LVM31" s="126"/>
      <c r="LVN31" s="126"/>
      <c r="LVO31" s="126"/>
      <c r="LVP31" s="126"/>
      <c r="LVQ31" s="126"/>
      <c r="LVR31" s="126"/>
      <c r="LVS31" s="126"/>
      <c r="LVT31" s="126"/>
      <c r="LVU31" s="126"/>
      <c r="LVV31" s="126"/>
      <c r="LVW31" s="126"/>
      <c r="LVX31" s="126"/>
      <c r="LVY31" s="126"/>
      <c r="LVZ31" s="126"/>
      <c r="LWA31" s="126"/>
      <c r="LWB31" s="126"/>
      <c r="LWC31" s="126"/>
      <c r="LWD31" s="126"/>
      <c r="LWE31" s="126"/>
      <c r="LWF31" s="126"/>
      <c r="LWG31" s="126"/>
      <c r="LWH31" s="126"/>
      <c r="LWI31" s="126"/>
      <c r="LWJ31" s="126"/>
      <c r="LWK31" s="126"/>
      <c r="LWL31" s="126"/>
      <c r="LWM31" s="126"/>
      <c r="LWN31" s="126"/>
      <c r="LWO31" s="126"/>
      <c r="LWP31" s="126"/>
      <c r="LWQ31" s="126"/>
      <c r="LWR31" s="126"/>
      <c r="LWS31" s="126"/>
      <c r="LWT31" s="126"/>
      <c r="LWU31" s="126"/>
      <c r="LWV31" s="126"/>
      <c r="LWW31" s="126"/>
      <c r="LWX31" s="126"/>
      <c r="LWY31" s="126"/>
      <c r="LWZ31" s="126"/>
      <c r="LXA31" s="126"/>
      <c r="LXB31" s="126"/>
      <c r="LXC31" s="126"/>
      <c r="LXD31" s="126"/>
      <c r="LXE31" s="126"/>
      <c r="LXF31" s="126"/>
      <c r="LXG31" s="126"/>
      <c r="LXH31" s="126"/>
      <c r="LXI31" s="126"/>
      <c r="LXJ31" s="126"/>
      <c r="LXK31" s="126"/>
      <c r="LXL31" s="126"/>
      <c r="LXM31" s="126"/>
      <c r="LXN31" s="126"/>
      <c r="LXO31" s="126"/>
      <c r="LXP31" s="126"/>
      <c r="LXQ31" s="126"/>
      <c r="LXR31" s="126"/>
      <c r="LXS31" s="126"/>
      <c r="LXT31" s="126"/>
      <c r="LXU31" s="126"/>
      <c r="LXV31" s="126"/>
      <c r="LXW31" s="126"/>
      <c r="LXX31" s="126"/>
      <c r="LXY31" s="126"/>
      <c r="LXZ31" s="126"/>
      <c r="LYA31" s="126"/>
      <c r="LYB31" s="126"/>
      <c r="LYC31" s="126"/>
      <c r="LYD31" s="126"/>
      <c r="LYE31" s="126"/>
      <c r="LYF31" s="126"/>
      <c r="LYG31" s="126"/>
      <c r="LYH31" s="126"/>
      <c r="LYI31" s="126"/>
      <c r="LYJ31" s="126"/>
      <c r="LYK31" s="126"/>
      <c r="LYL31" s="126"/>
      <c r="LYM31" s="126"/>
      <c r="LYN31" s="126"/>
      <c r="LYO31" s="126"/>
      <c r="LYP31" s="126"/>
      <c r="LYQ31" s="126"/>
      <c r="LYR31" s="126"/>
      <c r="LYS31" s="126"/>
      <c r="LYT31" s="126"/>
      <c r="LYU31" s="126"/>
      <c r="LYV31" s="126"/>
      <c r="LYW31" s="126"/>
      <c r="LYX31" s="126"/>
      <c r="LYY31" s="126"/>
      <c r="LYZ31" s="126"/>
      <c r="LZA31" s="126"/>
      <c r="LZB31" s="126"/>
      <c r="LZC31" s="126"/>
      <c r="LZD31" s="126"/>
      <c r="LZE31" s="126"/>
      <c r="LZF31" s="126"/>
      <c r="LZG31" s="126"/>
      <c r="LZH31" s="126"/>
      <c r="LZI31" s="126"/>
      <c r="LZJ31" s="126"/>
      <c r="LZK31" s="126"/>
      <c r="LZL31" s="126"/>
      <c r="LZM31" s="126"/>
      <c r="LZN31" s="126"/>
      <c r="LZO31" s="126"/>
      <c r="LZP31" s="126"/>
      <c r="LZQ31" s="126"/>
      <c r="LZR31" s="126"/>
      <c r="LZS31" s="126"/>
      <c r="LZT31" s="126"/>
      <c r="LZU31" s="126"/>
      <c r="LZV31" s="126"/>
      <c r="LZW31" s="126"/>
      <c r="LZX31" s="126"/>
      <c r="LZY31" s="126"/>
      <c r="LZZ31" s="126"/>
      <c r="MAA31" s="126"/>
      <c r="MAB31" s="126"/>
      <c r="MAC31" s="126"/>
      <c r="MAD31" s="126"/>
      <c r="MAE31" s="126"/>
      <c r="MAF31" s="126"/>
      <c r="MAG31" s="126"/>
      <c r="MAH31" s="126"/>
      <c r="MAI31" s="126"/>
      <c r="MAJ31" s="126"/>
      <c r="MAK31" s="126"/>
      <c r="MAL31" s="126"/>
      <c r="MAM31" s="126"/>
      <c r="MAN31" s="126"/>
      <c r="MAO31" s="126"/>
      <c r="MAP31" s="126"/>
      <c r="MAQ31" s="126"/>
      <c r="MAR31" s="126"/>
      <c r="MAS31" s="126"/>
      <c r="MAT31" s="126"/>
      <c r="MAU31" s="126"/>
      <c r="MAV31" s="126"/>
      <c r="MAW31" s="126"/>
      <c r="MAX31" s="126"/>
      <c r="MAY31" s="126"/>
      <c r="MAZ31" s="126"/>
      <c r="MBA31" s="126"/>
      <c r="MBB31" s="126"/>
      <c r="MBC31" s="126"/>
      <c r="MBD31" s="126"/>
      <c r="MBE31" s="126"/>
      <c r="MBF31" s="126"/>
      <c r="MBG31" s="126"/>
      <c r="MBH31" s="126"/>
      <c r="MBI31" s="126"/>
      <c r="MBJ31" s="126"/>
      <c r="MBK31" s="126"/>
      <c r="MBL31" s="126"/>
      <c r="MBM31" s="126"/>
      <c r="MBN31" s="126"/>
      <c r="MBO31" s="126"/>
      <c r="MBP31" s="126"/>
      <c r="MBQ31" s="126"/>
      <c r="MBR31" s="126"/>
      <c r="MBS31" s="126"/>
      <c r="MBT31" s="126"/>
      <c r="MBU31" s="126"/>
      <c r="MBV31" s="126"/>
      <c r="MBW31" s="126"/>
      <c r="MBX31" s="126"/>
      <c r="MBY31" s="126"/>
      <c r="MBZ31" s="126"/>
      <c r="MCA31" s="126"/>
      <c r="MCB31" s="126"/>
      <c r="MCC31" s="126"/>
      <c r="MCD31" s="126"/>
      <c r="MCE31" s="126"/>
      <c r="MCF31" s="126"/>
      <c r="MCG31" s="126"/>
      <c r="MCH31" s="126"/>
      <c r="MCI31" s="126"/>
      <c r="MCJ31" s="126"/>
      <c r="MCK31" s="126"/>
      <c r="MCL31" s="126"/>
      <c r="MCM31" s="126"/>
      <c r="MCN31" s="126"/>
      <c r="MCO31" s="126"/>
      <c r="MCP31" s="126"/>
      <c r="MCQ31" s="126"/>
      <c r="MCR31" s="126"/>
      <c r="MCS31" s="126"/>
      <c r="MCT31" s="126"/>
      <c r="MCU31" s="126"/>
      <c r="MCV31" s="126"/>
      <c r="MCW31" s="126"/>
      <c r="MCX31" s="126"/>
      <c r="MCY31" s="126"/>
      <c r="MCZ31" s="126"/>
      <c r="MDA31" s="126"/>
      <c r="MDB31" s="126"/>
      <c r="MDC31" s="126"/>
      <c r="MDD31" s="126"/>
      <c r="MDE31" s="126"/>
      <c r="MDF31" s="126"/>
      <c r="MDG31" s="126"/>
      <c r="MDH31" s="126"/>
      <c r="MDI31" s="126"/>
      <c r="MDJ31" s="126"/>
      <c r="MDK31" s="126"/>
      <c r="MDL31" s="126"/>
      <c r="MDM31" s="126"/>
      <c r="MDN31" s="126"/>
      <c r="MDO31" s="126"/>
      <c r="MDP31" s="126"/>
      <c r="MDQ31" s="126"/>
      <c r="MDR31" s="126"/>
      <c r="MDS31" s="126"/>
      <c r="MDT31" s="126"/>
      <c r="MDU31" s="126"/>
      <c r="MDV31" s="126"/>
      <c r="MDW31" s="126"/>
      <c r="MDX31" s="126"/>
      <c r="MDY31" s="126"/>
      <c r="MDZ31" s="126"/>
      <c r="MEA31" s="126"/>
      <c r="MEB31" s="126"/>
      <c r="MEC31" s="126"/>
      <c r="MED31" s="126"/>
      <c r="MEE31" s="126"/>
      <c r="MEF31" s="126"/>
      <c r="MEG31" s="126"/>
      <c r="MEH31" s="126"/>
      <c r="MEI31" s="126"/>
      <c r="MEJ31" s="126"/>
      <c r="MEK31" s="126"/>
      <c r="MEL31" s="126"/>
      <c r="MEM31" s="126"/>
      <c r="MEN31" s="126"/>
      <c r="MEO31" s="126"/>
      <c r="MEP31" s="126"/>
      <c r="MEQ31" s="126"/>
      <c r="MER31" s="126"/>
      <c r="MES31" s="126"/>
      <c r="MET31" s="126"/>
      <c r="MEU31" s="126"/>
      <c r="MEV31" s="126"/>
      <c r="MEW31" s="126"/>
      <c r="MEX31" s="126"/>
      <c r="MEY31" s="126"/>
      <c r="MEZ31" s="126"/>
      <c r="MFA31" s="126"/>
      <c r="MFB31" s="126"/>
      <c r="MFC31" s="126"/>
      <c r="MFD31" s="126"/>
      <c r="MFE31" s="126"/>
      <c r="MFF31" s="126"/>
      <c r="MFG31" s="126"/>
      <c r="MFH31" s="126"/>
      <c r="MFI31" s="126"/>
      <c r="MFJ31" s="126"/>
      <c r="MFK31" s="126"/>
      <c r="MFL31" s="126"/>
      <c r="MFM31" s="126"/>
      <c r="MFN31" s="126"/>
      <c r="MFO31" s="126"/>
      <c r="MFP31" s="126"/>
      <c r="MFQ31" s="126"/>
      <c r="MFR31" s="126"/>
      <c r="MFS31" s="126"/>
      <c r="MFT31" s="126"/>
      <c r="MFU31" s="126"/>
      <c r="MFV31" s="126"/>
      <c r="MFW31" s="126"/>
      <c r="MFX31" s="126"/>
      <c r="MFY31" s="126"/>
      <c r="MFZ31" s="126"/>
      <c r="MGA31" s="126"/>
      <c r="MGB31" s="126"/>
      <c r="MGC31" s="126"/>
      <c r="MGD31" s="126"/>
      <c r="MGE31" s="126"/>
      <c r="MGF31" s="126"/>
      <c r="MGG31" s="126"/>
      <c r="MGH31" s="126"/>
      <c r="MGI31" s="126"/>
      <c r="MGJ31" s="126"/>
      <c r="MGK31" s="126"/>
      <c r="MGL31" s="126"/>
      <c r="MGM31" s="126"/>
      <c r="MGN31" s="126"/>
      <c r="MGO31" s="126"/>
      <c r="MGP31" s="126"/>
      <c r="MGQ31" s="126"/>
      <c r="MGR31" s="126"/>
      <c r="MGS31" s="126"/>
      <c r="MGT31" s="126"/>
      <c r="MGU31" s="126"/>
      <c r="MGV31" s="126"/>
      <c r="MGW31" s="126"/>
      <c r="MGX31" s="126"/>
      <c r="MGY31" s="126"/>
      <c r="MGZ31" s="126"/>
      <c r="MHA31" s="126"/>
      <c r="MHB31" s="126"/>
      <c r="MHC31" s="126"/>
      <c r="MHD31" s="126"/>
      <c r="MHE31" s="126"/>
      <c r="MHF31" s="126"/>
      <c r="MHG31" s="126"/>
      <c r="MHH31" s="126"/>
      <c r="MHI31" s="126"/>
      <c r="MHJ31" s="126"/>
      <c r="MHK31" s="126"/>
      <c r="MHL31" s="126"/>
      <c r="MHM31" s="126"/>
      <c r="MHN31" s="126"/>
      <c r="MHO31" s="126"/>
      <c r="MHP31" s="126"/>
      <c r="MHQ31" s="126"/>
      <c r="MHR31" s="126"/>
      <c r="MHS31" s="126"/>
      <c r="MHT31" s="126"/>
      <c r="MHU31" s="126"/>
      <c r="MHV31" s="126"/>
      <c r="MHW31" s="126"/>
      <c r="MHX31" s="126"/>
      <c r="MHY31" s="126"/>
      <c r="MHZ31" s="126"/>
      <c r="MIA31" s="126"/>
      <c r="MIB31" s="126"/>
      <c r="MIC31" s="126"/>
      <c r="MID31" s="126"/>
      <c r="MIE31" s="126"/>
      <c r="MIF31" s="126"/>
      <c r="MIG31" s="126"/>
      <c r="MIH31" s="126"/>
      <c r="MII31" s="126"/>
      <c r="MIJ31" s="126"/>
      <c r="MIK31" s="126"/>
      <c r="MIL31" s="126"/>
      <c r="MIM31" s="126"/>
      <c r="MIN31" s="126"/>
      <c r="MIO31" s="126"/>
      <c r="MIP31" s="126"/>
      <c r="MIQ31" s="126"/>
      <c r="MIR31" s="126"/>
      <c r="MIS31" s="126"/>
      <c r="MIT31" s="126"/>
      <c r="MIU31" s="126"/>
      <c r="MIV31" s="126"/>
      <c r="MIW31" s="126"/>
      <c r="MIX31" s="126"/>
      <c r="MIY31" s="126"/>
      <c r="MIZ31" s="126"/>
      <c r="MJA31" s="126"/>
      <c r="MJB31" s="126"/>
      <c r="MJC31" s="126"/>
      <c r="MJD31" s="126"/>
      <c r="MJE31" s="126"/>
      <c r="MJF31" s="126"/>
      <c r="MJG31" s="126"/>
      <c r="MJH31" s="126"/>
      <c r="MJI31" s="126"/>
      <c r="MJJ31" s="126"/>
      <c r="MJK31" s="126"/>
      <c r="MJL31" s="126"/>
      <c r="MJM31" s="126"/>
      <c r="MJN31" s="126"/>
      <c r="MJO31" s="126"/>
      <c r="MJP31" s="126"/>
      <c r="MJQ31" s="126"/>
      <c r="MJR31" s="126"/>
      <c r="MJS31" s="126"/>
      <c r="MJT31" s="126"/>
      <c r="MJU31" s="126"/>
      <c r="MJV31" s="126"/>
      <c r="MJW31" s="126"/>
      <c r="MJX31" s="126"/>
      <c r="MJY31" s="126"/>
      <c r="MJZ31" s="126"/>
      <c r="MKA31" s="126"/>
      <c r="MKB31" s="126"/>
      <c r="MKC31" s="126"/>
      <c r="MKD31" s="126"/>
      <c r="MKE31" s="126"/>
      <c r="MKF31" s="126"/>
      <c r="MKG31" s="126"/>
      <c r="MKH31" s="126"/>
      <c r="MKI31" s="126"/>
      <c r="MKJ31" s="126"/>
      <c r="MKK31" s="126"/>
      <c r="MKL31" s="126"/>
      <c r="MKM31" s="126"/>
      <c r="MKN31" s="126"/>
      <c r="MKO31" s="126"/>
      <c r="MKP31" s="126"/>
      <c r="MKQ31" s="126"/>
      <c r="MKR31" s="126"/>
      <c r="MKS31" s="126"/>
      <c r="MKT31" s="126"/>
      <c r="MKU31" s="126"/>
      <c r="MKV31" s="126"/>
      <c r="MKW31" s="126"/>
      <c r="MKX31" s="126"/>
      <c r="MKY31" s="126"/>
      <c r="MKZ31" s="126"/>
      <c r="MLA31" s="126"/>
      <c r="MLB31" s="126"/>
      <c r="MLC31" s="126"/>
      <c r="MLD31" s="126"/>
      <c r="MLE31" s="126"/>
      <c r="MLF31" s="126"/>
      <c r="MLG31" s="126"/>
      <c r="MLH31" s="126"/>
      <c r="MLI31" s="126"/>
      <c r="MLJ31" s="126"/>
      <c r="MLK31" s="126"/>
      <c r="MLL31" s="126"/>
      <c r="MLM31" s="126"/>
      <c r="MLN31" s="126"/>
      <c r="MLO31" s="126"/>
      <c r="MLP31" s="126"/>
      <c r="MLQ31" s="126"/>
      <c r="MLR31" s="126"/>
      <c r="MLS31" s="126"/>
      <c r="MLT31" s="126"/>
      <c r="MLU31" s="126"/>
      <c r="MLV31" s="126"/>
      <c r="MLW31" s="126"/>
      <c r="MLX31" s="126"/>
      <c r="MLY31" s="126"/>
      <c r="MLZ31" s="126"/>
      <c r="MMA31" s="126"/>
      <c r="MMB31" s="126"/>
      <c r="MMC31" s="126"/>
      <c r="MMD31" s="126"/>
      <c r="MME31" s="126"/>
      <c r="MMF31" s="126"/>
      <c r="MMG31" s="126"/>
      <c r="MMH31" s="126"/>
      <c r="MMI31" s="126"/>
      <c r="MMJ31" s="126"/>
      <c r="MMK31" s="126"/>
      <c r="MML31" s="126"/>
      <c r="MMM31" s="126"/>
      <c r="MMN31" s="126"/>
      <c r="MMO31" s="126"/>
      <c r="MMP31" s="126"/>
      <c r="MMQ31" s="126"/>
      <c r="MMR31" s="126"/>
      <c r="MMS31" s="126"/>
      <c r="MMT31" s="126"/>
      <c r="MMU31" s="126"/>
      <c r="MMV31" s="126"/>
      <c r="MMW31" s="126"/>
      <c r="MMX31" s="126"/>
      <c r="MMY31" s="126"/>
      <c r="MMZ31" s="126"/>
      <c r="MNA31" s="126"/>
      <c r="MNB31" s="126"/>
      <c r="MNC31" s="126"/>
      <c r="MND31" s="126"/>
      <c r="MNE31" s="126"/>
      <c r="MNF31" s="126"/>
      <c r="MNG31" s="126"/>
      <c r="MNH31" s="126"/>
      <c r="MNI31" s="126"/>
      <c r="MNJ31" s="126"/>
      <c r="MNK31" s="126"/>
      <c r="MNL31" s="126"/>
      <c r="MNM31" s="126"/>
      <c r="MNN31" s="126"/>
      <c r="MNO31" s="126"/>
      <c r="MNP31" s="126"/>
      <c r="MNQ31" s="126"/>
      <c r="MNR31" s="126"/>
      <c r="MNS31" s="126"/>
      <c r="MNT31" s="126"/>
      <c r="MNU31" s="126"/>
      <c r="MNV31" s="126"/>
      <c r="MNW31" s="126"/>
      <c r="MNX31" s="126"/>
      <c r="MNY31" s="126"/>
      <c r="MNZ31" s="126"/>
      <c r="MOA31" s="126"/>
      <c r="MOB31" s="126"/>
      <c r="MOC31" s="126"/>
      <c r="MOD31" s="126"/>
      <c r="MOE31" s="126"/>
      <c r="MOF31" s="126"/>
      <c r="MOG31" s="126"/>
      <c r="MOH31" s="126"/>
      <c r="MOI31" s="126"/>
      <c r="MOJ31" s="126"/>
      <c r="MOK31" s="126"/>
      <c r="MOL31" s="126"/>
      <c r="MOM31" s="126"/>
      <c r="MON31" s="126"/>
      <c r="MOO31" s="126"/>
      <c r="MOP31" s="126"/>
      <c r="MOQ31" s="126"/>
      <c r="MOR31" s="126"/>
      <c r="MOS31" s="126"/>
      <c r="MOT31" s="126"/>
      <c r="MOU31" s="126"/>
      <c r="MOV31" s="126"/>
      <c r="MOW31" s="126"/>
      <c r="MOX31" s="126"/>
      <c r="MOY31" s="126"/>
      <c r="MOZ31" s="126"/>
      <c r="MPA31" s="126"/>
      <c r="MPB31" s="126"/>
      <c r="MPC31" s="126"/>
      <c r="MPD31" s="126"/>
      <c r="MPE31" s="126"/>
      <c r="MPF31" s="126"/>
      <c r="MPG31" s="126"/>
      <c r="MPH31" s="126"/>
      <c r="MPI31" s="126"/>
      <c r="MPJ31" s="126"/>
      <c r="MPK31" s="126"/>
      <c r="MPL31" s="126"/>
      <c r="MPM31" s="126"/>
      <c r="MPN31" s="126"/>
      <c r="MPO31" s="126"/>
      <c r="MPP31" s="126"/>
      <c r="MPQ31" s="126"/>
      <c r="MPR31" s="126"/>
      <c r="MPS31" s="126"/>
      <c r="MPT31" s="126"/>
      <c r="MPU31" s="126"/>
      <c r="MPV31" s="126"/>
      <c r="MPW31" s="126"/>
      <c r="MPX31" s="126"/>
      <c r="MPY31" s="126"/>
      <c r="MPZ31" s="126"/>
      <c r="MQA31" s="126"/>
      <c r="MQB31" s="126"/>
      <c r="MQC31" s="126"/>
      <c r="MQD31" s="126"/>
      <c r="MQE31" s="126"/>
      <c r="MQF31" s="126"/>
      <c r="MQG31" s="126"/>
      <c r="MQH31" s="126"/>
      <c r="MQI31" s="126"/>
      <c r="MQJ31" s="126"/>
      <c r="MQK31" s="126"/>
      <c r="MQL31" s="126"/>
      <c r="MQM31" s="126"/>
      <c r="MQN31" s="126"/>
      <c r="MQO31" s="126"/>
      <c r="MQP31" s="126"/>
      <c r="MQQ31" s="126"/>
      <c r="MQR31" s="126"/>
      <c r="MQS31" s="126"/>
      <c r="MQT31" s="126"/>
      <c r="MQU31" s="126"/>
      <c r="MQV31" s="126"/>
      <c r="MQW31" s="126"/>
      <c r="MQX31" s="126"/>
      <c r="MQY31" s="126"/>
      <c r="MQZ31" s="126"/>
      <c r="MRA31" s="126"/>
      <c r="MRB31" s="126"/>
      <c r="MRC31" s="126"/>
      <c r="MRD31" s="126"/>
      <c r="MRE31" s="126"/>
      <c r="MRF31" s="126"/>
      <c r="MRG31" s="126"/>
      <c r="MRH31" s="126"/>
      <c r="MRI31" s="126"/>
      <c r="MRJ31" s="126"/>
      <c r="MRK31" s="126"/>
      <c r="MRL31" s="126"/>
      <c r="MRM31" s="126"/>
      <c r="MRN31" s="126"/>
      <c r="MRO31" s="126"/>
      <c r="MRP31" s="126"/>
      <c r="MRQ31" s="126"/>
      <c r="MRR31" s="126"/>
      <c r="MRS31" s="126"/>
      <c r="MRT31" s="126"/>
      <c r="MRU31" s="126"/>
      <c r="MRV31" s="126"/>
      <c r="MRW31" s="126"/>
      <c r="MRX31" s="126"/>
      <c r="MRY31" s="126"/>
      <c r="MRZ31" s="126"/>
      <c r="MSA31" s="126"/>
      <c r="MSB31" s="126"/>
      <c r="MSC31" s="126"/>
      <c r="MSD31" s="126"/>
      <c r="MSE31" s="126"/>
      <c r="MSF31" s="126"/>
      <c r="MSG31" s="126"/>
      <c r="MSH31" s="126"/>
      <c r="MSI31" s="126"/>
      <c r="MSJ31" s="126"/>
      <c r="MSK31" s="126"/>
      <c r="MSL31" s="126"/>
      <c r="MSM31" s="126"/>
      <c r="MSN31" s="126"/>
      <c r="MSO31" s="126"/>
      <c r="MSP31" s="126"/>
      <c r="MSQ31" s="126"/>
      <c r="MSR31" s="126"/>
      <c r="MSS31" s="126"/>
      <c r="MST31" s="126"/>
      <c r="MSU31" s="126"/>
      <c r="MSV31" s="126"/>
      <c r="MSW31" s="126"/>
      <c r="MSX31" s="126"/>
      <c r="MSY31" s="126"/>
      <c r="MSZ31" s="126"/>
      <c r="MTA31" s="126"/>
      <c r="MTB31" s="126"/>
      <c r="MTC31" s="126"/>
      <c r="MTD31" s="126"/>
      <c r="MTE31" s="126"/>
      <c r="MTF31" s="126"/>
      <c r="MTG31" s="126"/>
      <c r="MTH31" s="126"/>
      <c r="MTI31" s="126"/>
      <c r="MTJ31" s="126"/>
      <c r="MTK31" s="126"/>
      <c r="MTL31" s="126"/>
      <c r="MTM31" s="126"/>
      <c r="MTN31" s="126"/>
      <c r="MTO31" s="126"/>
      <c r="MTP31" s="126"/>
      <c r="MTQ31" s="126"/>
      <c r="MTR31" s="126"/>
      <c r="MTS31" s="126"/>
      <c r="MTT31" s="126"/>
      <c r="MTU31" s="126"/>
      <c r="MTV31" s="126"/>
      <c r="MTW31" s="126"/>
      <c r="MTX31" s="126"/>
      <c r="MTY31" s="126"/>
      <c r="MTZ31" s="126"/>
      <c r="MUA31" s="126"/>
      <c r="MUB31" s="126"/>
      <c r="MUC31" s="126"/>
      <c r="MUD31" s="126"/>
      <c r="MUE31" s="126"/>
      <c r="MUF31" s="126"/>
      <c r="MUG31" s="126"/>
      <c r="MUH31" s="126"/>
      <c r="MUI31" s="126"/>
      <c r="MUJ31" s="126"/>
      <c r="MUK31" s="126"/>
      <c r="MUL31" s="126"/>
      <c r="MUM31" s="126"/>
      <c r="MUN31" s="126"/>
      <c r="MUO31" s="126"/>
      <c r="MUP31" s="126"/>
      <c r="MUQ31" s="126"/>
      <c r="MUR31" s="126"/>
      <c r="MUS31" s="126"/>
      <c r="MUT31" s="126"/>
      <c r="MUU31" s="126"/>
      <c r="MUV31" s="126"/>
      <c r="MUW31" s="126"/>
      <c r="MUX31" s="126"/>
      <c r="MUY31" s="126"/>
      <c r="MUZ31" s="126"/>
      <c r="MVA31" s="126"/>
      <c r="MVB31" s="126"/>
      <c r="MVC31" s="126"/>
      <c r="MVD31" s="126"/>
      <c r="MVE31" s="126"/>
      <c r="MVF31" s="126"/>
      <c r="MVG31" s="126"/>
      <c r="MVH31" s="126"/>
      <c r="MVI31" s="126"/>
      <c r="MVJ31" s="126"/>
      <c r="MVK31" s="126"/>
      <c r="MVL31" s="126"/>
      <c r="MVM31" s="126"/>
      <c r="MVN31" s="126"/>
      <c r="MVO31" s="126"/>
      <c r="MVP31" s="126"/>
      <c r="MVQ31" s="126"/>
      <c r="MVR31" s="126"/>
      <c r="MVS31" s="126"/>
      <c r="MVT31" s="126"/>
      <c r="MVU31" s="126"/>
      <c r="MVV31" s="126"/>
      <c r="MVW31" s="126"/>
      <c r="MVX31" s="126"/>
      <c r="MVY31" s="126"/>
      <c r="MVZ31" s="126"/>
      <c r="MWA31" s="126"/>
      <c r="MWB31" s="126"/>
      <c r="MWC31" s="126"/>
      <c r="MWD31" s="126"/>
      <c r="MWE31" s="126"/>
      <c r="MWF31" s="126"/>
      <c r="MWG31" s="126"/>
      <c r="MWH31" s="126"/>
      <c r="MWI31" s="126"/>
      <c r="MWJ31" s="126"/>
      <c r="MWK31" s="126"/>
      <c r="MWL31" s="126"/>
      <c r="MWM31" s="126"/>
      <c r="MWN31" s="126"/>
      <c r="MWO31" s="126"/>
      <c r="MWP31" s="126"/>
      <c r="MWQ31" s="126"/>
      <c r="MWR31" s="126"/>
      <c r="MWS31" s="126"/>
      <c r="MWT31" s="126"/>
      <c r="MWU31" s="126"/>
      <c r="MWV31" s="126"/>
      <c r="MWW31" s="126"/>
      <c r="MWX31" s="126"/>
      <c r="MWY31" s="126"/>
      <c r="MWZ31" s="126"/>
      <c r="MXA31" s="126"/>
      <c r="MXB31" s="126"/>
      <c r="MXC31" s="126"/>
      <c r="MXD31" s="126"/>
      <c r="MXE31" s="126"/>
      <c r="MXF31" s="126"/>
      <c r="MXG31" s="126"/>
      <c r="MXH31" s="126"/>
      <c r="MXI31" s="126"/>
      <c r="MXJ31" s="126"/>
      <c r="MXK31" s="126"/>
      <c r="MXL31" s="126"/>
      <c r="MXM31" s="126"/>
      <c r="MXN31" s="126"/>
      <c r="MXO31" s="126"/>
      <c r="MXP31" s="126"/>
      <c r="MXQ31" s="126"/>
      <c r="MXR31" s="126"/>
      <c r="MXS31" s="126"/>
      <c r="MXT31" s="126"/>
      <c r="MXU31" s="126"/>
      <c r="MXV31" s="126"/>
      <c r="MXW31" s="126"/>
      <c r="MXX31" s="126"/>
      <c r="MXY31" s="126"/>
      <c r="MXZ31" s="126"/>
      <c r="MYA31" s="126"/>
      <c r="MYB31" s="126"/>
      <c r="MYC31" s="126"/>
      <c r="MYD31" s="126"/>
      <c r="MYE31" s="126"/>
      <c r="MYF31" s="126"/>
      <c r="MYG31" s="126"/>
      <c r="MYH31" s="126"/>
      <c r="MYI31" s="126"/>
      <c r="MYJ31" s="126"/>
      <c r="MYK31" s="126"/>
      <c r="MYL31" s="126"/>
      <c r="MYM31" s="126"/>
      <c r="MYN31" s="126"/>
      <c r="MYO31" s="126"/>
      <c r="MYP31" s="126"/>
      <c r="MYQ31" s="126"/>
      <c r="MYR31" s="126"/>
      <c r="MYS31" s="126"/>
      <c r="MYT31" s="126"/>
      <c r="MYU31" s="126"/>
      <c r="MYV31" s="126"/>
      <c r="MYW31" s="126"/>
      <c r="MYX31" s="126"/>
      <c r="MYY31" s="126"/>
      <c r="MYZ31" s="126"/>
      <c r="MZA31" s="126"/>
      <c r="MZB31" s="126"/>
      <c r="MZC31" s="126"/>
      <c r="MZD31" s="126"/>
      <c r="MZE31" s="126"/>
      <c r="MZF31" s="126"/>
      <c r="MZG31" s="126"/>
      <c r="MZH31" s="126"/>
      <c r="MZI31" s="126"/>
      <c r="MZJ31" s="126"/>
      <c r="MZK31" s="126"/>
      <c r="MZL31" s="126"/>
      <c r="MZM31" s="126"/>
      <c r="MZN31" s="126"/>
      <c r="MZO31" s="126"/>
      <c r="MZP31" s="126"/>
      <c r="MZQ31" s="126"/>
      <c r="MZR31" s="126"/>
      <c r="MZS31" s="126"/>
      <c r="MZT31" s="126"/>
      <c r="MZU31" s="126"/>
      <c r="MZV31" s="126"/>
      <c r="MZW31" s="126"/>
      <c r="MZX31" s="126"/>
      <c r="MZY31" s="126"/>
      <c r="MZZ31" s="126"/>
      <c r="NAA31" s="126"/>
      <c r="NAB31" s="126"/>
      <c r="NAC31" s="126"/>
      <c r="NAD31" s="126"/>
      <c r="NAE31" s="126"/>
      <c r="NAF31" s="126"/>
      <c r="NAG31" s="126"/>
      <c r="NAH31" s="126"/>
      <c r="NAI31" s="126"/>
      <c r="NAJ31" s="126"/>
      <c r="NAK31" s="126"/>
      <c r="NAL31" s="126"/>
      <c r="NAM31" s="126"/>
      <c r="NAN31" s="126"/>
      <c r="NAO31" s="126"/>
      <c r="NAP31" s="126"/>
      <c r="NAQ31" s="126"/>
      <c r="NAR31" s="126"/>
      <c r="NAS31" s="126"/>
      <c r="NAT31" s="126"/>
      <c r="NAU31" s="126"/>
      <c r="NAV31" s="126"/>
      <c r="NAW31" s="126"/>
      <c r="NAX31" s="126"/>
      <c r="NAY31" s="126"/>
      <c r="NAZ31" s="126"/>
      <c r="NBA31" s="126"/>
      <c r="NBB31" s="126"/>
      <c r="NBC31" s="126"/>
      <c r="NBD31" s="126"/>
      <c r="NBE31" s="126"/>
      <c r="NBF31" s="126"/>
      <c r="NBG31" s="126"/>
      <c r="NBH31" s="126"/>
      <c r="NBI31" s="126"/>
      <c r="NBJ31" s="126"/>
      <c r="NBK31" s="126"/>
      <c r="NBL31" s="126"/>
      <c r="NBM31" s="126"/>
      <c r="NBN31" s="126"/>
      <c r="NBO31" s="126"/>
      <c r="NBP31" s="126"/>
      <c r="NBQ31" s="126"/>
      <c r="NBR31" s="126"/>
      <c r="NBS31" s="126"/>
      <c r="NBT31" s="126"/>
      <c r="NBU31" s="126"/>
      <c r="NBV31" s="126"/>
      <c r="NBW31" s="126"/>
      <c r="NBX31" s="126"/>
      <c r="NBY31" s="126"/>
      <c r="NBZ31" s="126"/>
      <c r="NCA31" s="126"/>
      <c r="NCB31" s="126"/>
      <c r="NCC31" s="126"/>
      <c r="NCD31" s="126"/>
      <c r="NCE31" s="126"/>
      <c r="NCF31" s="126"/>
      <c r="NCG31" s="126"/>
      <c r="NCH31" s="126"/>
      <c r="NCI31" s="126"/>
      <c r="NCJ31" s="126"/>
      <c r="NCK31" s="126"/>
      <c r="NCL31" s="126"/>
      <c r="NCM31" s="126"/>
      <c r="NCN31" s="126"/>
      <c r="NCO31" s="126"/>
      <c r="NCP31" s="126"/>
      <c r="NCQ31" s="126"/>
      <c r="NCR31" s="126"/>
      <c r="NCS31" s="126"/>
      <c r="NCT31" s="126"/>
      <c r="NCU31" s="126"/>
      <c r="NCV31" s="126"/>
      <c r="NCW31" s="126"/>
      <c r="NCX31" s="126"/>
      <c r="NCY31" s="126"/>
      <c r="NCZ31" s="126"/>
      <c r="NDA31" s="126"/>
      <c r="NDB31" s="126"/>
      <c r="NDC31" s="126"/>
      <c r="NDD31" s="126"/>
      <c r="NDE31" s="126"/>
      <c r="NDF31" s="126"/>
      <c r="NDG31" s="126"/>
      <c r="NDH31" s="126"/>
      <c r="NDI31" s="126"/>
      <c r="NDJ31" s="126"/>
      <c r="NDK31" s="126"/>
      <c r="NDL31" s="126"/>
      <c r="NDM31" s="126"/>
      <c r="NDN31" s="126"/>
      <c r="NDO31" s="126"/>
      <c r="NDP31" s="126"/>
      <c r="NDQ31" s="126"/>
      <c r="NDR31" s="126"/>
      <c r="NDS31" s="126"/>
      <c r="NDT31" s="126"/>
      <c r="NDU31" s="126"/>
      <c r="NDV31" s="126"/>
      <c r="NDW31" s="126"/>
      <c r="NDX31" s="126"/>
      <c r="NDY31" s="126"/>
      <c r="NDZ31" s="126"/>
      <c r="NEA31" s="126"/>
      <c r="NEB31" s="126"/>
      <c r="NEC31" s="126"/>
      <c r="NED31" s="126"/>
      <c r="NEE31" s="126"/>
      <c r="NEF31" s="126"/>
      <c r="NEG31" s="126"/>
      <c r="NEH31" s="126"/>
      <c r="NEI31" s="126"/>
      <c r="NEJ31" s="126"/>
      <c r="NEK31" s="126"/>
      <c r="NEL31" s="126"/>
      <c r="NEM31" s="126"/>
      <c r="NEN31" s="126"/>
      <c r="NEO31" s="126"/>
      <c r="NEP31" s="126"/>
      <c r="NEQ31" s="126"/>
      <c r="NER31" s="126"/>
      <c r="NES31" s="126"/>
      <c r="NET31" s="126"/>
      <c r="NEU31" s="126"/>
      <c r="NEV31" s="126"/>
      <c r="NEW31" s="126"/>
      <c r="NEX31" s="126"/>
      <c r="NEY31" s="126"/>
      <c r="NEZ31" s="126"/>
      <c r="NFA31" s="126"/>
      <c r="NFB31" s="126"/>
      <c r="NFC31" s="126"/>
      <c r="NFD31" s="126"/>
      <c r="NFE31" s="126"/>
      <c r="NFF31" s="126"/>
      <c r="NFG31" s="126"/>
      <c r="NFH31" s="126"/>
      <c r="NFI31" s="126"/>
      <c r="NFJ31" s="126"/>
      <c r="NFK31" s="126"/>
      <c r="NFL31" s="126"/>
      <c r="NFM31" s="126"/>
      <c r="NFN31" s="126"/>
      <c r="NFO31" s="126"/>
      <c r="NFP31" s="126"/>
      <c r="NFQ31" s="126"/>
      <c r="NFR31" s="126"/>
      <c r="NFS31" s="126"/>
      <c r="NFT31" s="126"/>
      <c r="NFU31" s="126"/>
      <c r="NFV31" s="126"/>
      <c r="NFW31" s="126"/>
      <c r="NFX31" s="126"/>
      <c r="NFY31" s="126"/>
      <c r="NFZ31" s="126"/>
      <c r="NGA31" s="126"/>
      <c r="NGB31" s="126"/>
      <c r="NGC31" s="126"/>
      <c r="NGD31" s="126"/>
      <c r="NGE31" s="126"/>
      <c r="NGF31" s="126"/>
      <c r="NGG31" s="126"/>
      <c r="NGH31" s="126"/>
      <c r="NGI31" s="126"/>
      <c r="NGJ31" s="126"/>
      <c r="NGK31" s="126"/>
      <c r="NGL31" s="126"/>
      <c r="NGM31" s="126"/>
      <c r="NGN31" s="126"/>
      <c r="NGO31" s="126"/>
      <c r="NGP31" s="126"/>
      <c r="NGQ31" s="126"/>
      <c r="NGR31" s="126"/>
      <c r="NGS31" s="126"/>
      <c r="NGT31" s="126"/>
      <c r="NGU31" s="126"/>
      <c r="NGV31" s="126"/>
      <c r="NGW31" s="126"/>
      <c r="NGX31" s="126"/>
      <c r="NGY31" s="126"/>
      <c r="NGZ31" s="126"/>
      <c r="NHA31" s="126"/>
      <c r="NHB31" s="126"/>
      <c r="NHC31" s="126"/>
      <c r="NHD31" s="126"/>
      <c r="NHE31" s="126"/>
      <c r="NHF31" s="126"/>
      <c r="NHG31" s="126"/>
      <c r="NHH31" s="126"/>
      <c r="NHI31" s="126"/>
      <c r="NHJ31" s="126"/>
      <c r="NHK31" s="126"/>
      <c r="NHL31" s="126"/>
      <c r="NHM31" s="126"/>
      <c r="NHN31" s="126"/>
      <c r="NHO31" s="126"/>
      <c r="NHP31" s="126"/>
      <c r="NHQ31" s="126"/>
      <c r="NHR31" s="126"/>
      <c r="NHS31" s="126"/>
      <c r="NHT31" s="126"/>
      <c r="NHU31" s="126"/>
      <c r="NHV31" s="126"/>
      <c r="NHW31" s="126"/>
      <c r="NHX31" s="126"/>
      <c r="NHY31" s="126"/>
      <c r="NHZ31" s="126"/>
      <c r="NIA31" s="126"/>
      <c r="NIB31" s="126"/>
      <c r="NIC31" s="126"/>
      <c r="NID31" s="126"/>
      <c r="NIE31" s="126"/>
      <c r="NIF31" s="126"/>
      <c r="NIG31" s="126"/>
      <c r="NIH31" s="126"/>
      <c r="NII31" s="126"/>
      <c r="NIJ31" s="126"/>
      <c r="NIK31" s="126"/>
      <c r="NIL31" s="126"/>
      <c r="NIM31" s="126"/>
      <c r="NIN31" s="126"/>
      <c r="NIO31" s="126"/>
      <c r="NIP31" s="126"/>
      <c r="NIQ31" s="126"/>
      <c r="NIR31" s="126"/>
      <c r="NIS31" s="126"/>
      <c r="NIT31" s="126"/>
      <c r="NIU31" s="126"/>
      <c r="NIV31" s="126"/>
      <c r="NIW31" s="126"/>
      <c r="NIX31" s="126"/>
      <c r="NIY31" s="126"/>
      <c r="NIZ31" s="126"/>
      <c r="NJA31" s="126"/>
      <c r="NJB31" s="126"/>
      <c r="NJC31" s="126"/>
      <c r="NJD31" s="126"/>
      <c r="NJE31" s="126"/>
      <c r="NJF31" s="126"/>
      <c r="NJG31" s="126"/>
      <c r="NJH31" s="126"/>
      <c r="NJI31" s="126"/>
      <c r="NJJ31" s="126"/>
      <c r="NJK31" s="126"/>
      <c r="NJL31" s="126"/>
      <c r="NJM31" s="126"/>
      <c r="NJN31" s="126"/>
      <c r="NJO31" s="126"/>
      <c r="NJP31" s="126"/>
      <c r="NJQ31" s="126"/>
      <c r="NJR31" s="126"/>
      <c r="NJS31" s="126"/>
      <c r="NJT31" s="126"/>
      <c r="NJU31" s="126"/>
      <c r="NJV31" s="126"/>
      <c r="NJW31" s="126"/>
      <c r="NJX31" s="126"/>
      <c r="NJY31" s="126"/>
      <c r="NJZ31" s="126"/>
      <c r="NKA31" s="126"/>
      <c r="NKB31" s="126"/>
      <c r="NKC31" s="126"/>
      <c r="NKD31" s="126"/>
      <c r="NKE31" s="126"/>
      <c r="NKF31" s="126"/>
      <c r="NKG31" s="126"/>
      <c r="NKH31" s="126"/>
      <c r="NKI31" s="126"/>
      <c r="NKJ31" s="126"/>
      <c r="NKK31" s="126"/>
      <c r="NKL31" s="126"/>
      <c r="NKM31" s="126"/>
      <c r="NKN31" s="126"/>
      <c r="NKO31" s="126"/>
      <c r="NKP31" s="126"/>
      <c r="NKQ31" s="126"/>
      <c r="NKR31" s="126"/>
      <c r="NKS31" s="126"/>
      <c r="NKT31" s="126"/>
      <c r="NKU31" s="126"/>
      <c r="NKV31" s="126"/>
      <c r="NKW31" s="126"/>
      <c r="NKX31" s="126"/>
      <c r="NKY31" s="126"/>
      <c r="NKZ31" s="126"/>
      <c r="NLA31" s="126"/>
      <c r="NLB31" s="126"/>
      <c r="NLC31" s="126"/>
      <c r="NLD31" s="126"/>
      <c r="NLE31" s="126"/>
      <c r="NLF31" s="126"/>
      <c r="NLG31" s="126"/>
      <c r="NLH31" s="126"/>
      <c r="NLI31" s="126"/>
      <c r="NLJ31" s="126"/>
      <c r="NLK31" s="126"/>
      <c r="NLL31" s="126"/>
      <c r="NLM31" s="126"/>
      <c r="NLN31" s="126"/>
      <c r="NLO31" s="126"/>
      <c r="NLP31" s="126"/>
      <c r="NLQ31" s="126"/>
      <c r="NLR31" s="126"/>
      <c r="NLS31" s="126"/>
      <c r="NLT31" s="126"/>
      <c r="NLU31" s="126"/>
      <c r="NLV31" s="126"/>
      <c r="NLW31" s="126"/>
      <c r="NLX31" s="126"/>
      <c r="NLY31" s="126"/>
      <c r="NLZ31" s="126"/>
      <c r="NMA31" s="126"/>
      <c r="NMB31" s="126"/>
      <c r="NMC31" s="126"/>
      <c r="NMD31" s="126"/>
      <c r="NME31" s="126"/>
      <c r="NMF31" s="126"/>
      <c r="NMG31" s="126"/>
      <c r="NMH31" s="126"/>
      <c r="NMI31" s="126"/>
      <c r="NMJ31" s="126"/>
      <c r="NMK31" s="126"/>
      <c r="NML31" s="126"/>
      <c r="NMM31" s="126"/>
      <c r="NMN31" s="126"/>
      <c r="NMO31" s="126"/>
      <c r="NMP31" s="126"/>
      <c r="NMQ31" s="126"/>
      <c r="NMR31" s="126"/>
      <c r="NMS31" s="126"/>
      <c r="NMT31" s="126"/>
      <c r="NMU31" s="126"/>
      <c r="NMV31" s="126"/>
      <c r="NMW31" s="126"/>
      <c r="NMX31" s="126"/>
      <c r="NMY31" s="126"/>
      <c r="NMZ31" s="126"/>
      <c r="NNA31" s="126"/>
      <c r="NNB31" s="126"/>
      <c r="NNC31" s="126"/>
      <c r="NND31" s="126"/>
      <c r="NNE31" s="126"/>
      <c r="NNF31" s="126"/>
      <c r="NNG31" s="126"/>
      <c r="NNH31" s="126"/>
      <c r="NNI31" s="126"/>
      <c r="NNJ31" s="126"/>
      <c r="NNK31" s="126"/>
      <c r="NNL31" s="126"/>
      <c r="NNM31" s="126"/>
      <c r="NNN31" s="126"/>
      <c r="NNO31" s="126"/>
      <c r="NNP31" s="126"/>
      <c r="NNQ31" s="126"/>
      <c r="NNR31" s="126"/>
      <c r="NNS31" s="126"/>
      <c r="NNT31" s="126"/>
      <c r="NNU31" s="126"/>
      <c r="NNV31" s="126"/>
      <c r="NNW31" s="126"/>
      <c r="NNX31" s="126"/>
      <c r="NNY31" s="126"/>
      <c r="NNZ31" s="126"/>
      <c r="NOA31" s="126"/>
      <c r="NOB31" s="126"/>
      <c r="NOC31" s="126"/>
      <c r="NOD31" s="126"/>
      <c r="NOE31" s="126"/>
      <c r="NOF31" s="126"/>
      <c r="NOG31" s="126"/>
      <c r="NOH31" s="126"/>
      <c r="NOI31" s="126"/>
      <c r="NOJ31" s="126"/>
      <c r="NOK31" s="126"/>
      <c r="NOL31" s="126"/>
      <c r="NOM31" s="126"/>
      <c r="NON31" s="126"/>
      <c r="NOO31" s="126"/>
      <c r="NOP31" s="126"/>
      <c r="NOQ31" s="126"/>
      <c r="NOR31" s="126"/>
      <c r="NOS31" s="126"/>
      <c r="NOT31" s="126"/>
      <c r="NOU31" s="126"/>
      <c r="NOV31" s="126"/>
      <c r="NOW31" s="126"/>
      <c r="NOX31" s="126"/>
      <c r="NOY31" s="126"/>
      <c r="NOZ31" s="126"/>
      <c r="NPA31" s="126"/>
      <c r="NPB31" s="126"/>
      <c r="NPC31" s="126"/>
      <c r="NPD31" s="126"/>
      <c r="NPE31" s="126"/>
      <c r="NPF31" s="126"/>
      <c r="NPG31" s="126"/>
      <c r="NPH31" s="126"/>
      <c r="NPI31" s="126"/>
      <c r="NPJ31" s="126"/>
      <c r="NPK31" s="126"/>
      <c r="NPL31" s="126"/>
      <c r="NPM31" s="126"/>
      <c r="NPN31" s="126"/>
      <c r="NPO31" s="126"/>
      <c r="NPP31" s="126"/>
      <c r="NPQ31" s="126"/>
      <c r="NPR31" s="126"/>
      <c r="NPS31" s="126"/>
      <c r="NPT31" s="126"/>
      <c r="NPU31" s="126"/>
      <c r="NPV31" s="126"/>
      <c r="NPW31" s="126"/>
      <c r="NPX31" s="126"/>
      <c r="NPY31" s="126"/>
      <c r="NPZ31" s="126"/>
      <c r="NQA31" s="126"/>
      <c r="NQB31" s="126"/>
      <c r="NQC31" s="126"/>
      <c r="NQD31" s="126"/>
      <c r="NQE31" s="126"/>
      <c r="NQF31" s="126"/>
      <c r="NQG31" s="126"/>
      <c r="NQH31" s="126"/>
      <c r="NQI31" s="126"/>
      <c r="NQJ31" s="126"/>
      <c r="NQK31" s="126"/>
      <c r="NQL31" s="126"/>
      <c r="NQM31" s="126"/>
      <c r="NQN31" s="126"/>
      <c r="NQO31" s="126"/>
      <c r="NQP31" s="126"/>
      <c r="NQQ31" s="126"/>
      <c r="NQR31" s="126"/>
      <c r="NQS31" s="126"/>
      <c r="NQT31" s="126"/>
      <c r="NQU31" s="126"/>
      <c r="NQV31" s="126"/>
      <c r="NQW31" s="126"/>
      <c r="NQX31" s="126"/>
      <c r="NQY31" s="126"/>
      <c r="NQZ31" s="126"/>
      <c r="NRA31" s="126"/>
      <c r="NRB31" s="126"/>
      <c r="NRC31" s="126"/>
      <c r="NRD31" s="126"/>
      <c r="NRE31" s="126"/>
      <c r="NRF31" s="126"/>
      <c r="NRG31" s="126"/>
      <c r="NRH31" s="126"/>
      <c r="NRI31" s="126"/>
      <c r="NRJ31" s="126"/>
      <c r="NRK31" s="126"/>
      <c r="NRL31" s="126"/>
      <c r="NRM31" s="126"/>
      <c r="NRN31" s="126"/>
      <c r="NRO31" s="126"/>
      <c r="NRP31" s="126"/>
      <c r="NRQ31" s="126"/>
      <c r="NRR31" s="126"/>
      <c r="NRS31" s="126"/>
      <c r="NRT31" s="126"/>
      <c r="NRU31" s="126"/>
      <c r="NRV31" s="126"/>
      <c r="NRW31" s="126"/>
      <c r="NRX31" s="126"/>
      <c r="NRY31" s="126"/>
      <c r="NRZ31" s="126"/>
      <c r="NSA31" s="126"/>
      <c r="NSB31" s="126"/>
      <c r="NSC31" s="126"/>
      <c r="NSD31" s="126"/>
      <c r="NSE31" s="126"/>
      <c r="NSF31" s="126"/>
      <c r="NSG31" s="126"/>
      <c r="NSH31" s="126"/>
      <c r="NSI31" s="126"/>
      <c r="NSJ31" s="126"/>
      <c r="NSK31" s="126"/>
      <c r="NSL31" s="126"/>
      <c r="NSM31" s="126"/>
      <c r="NSN31" s="126"/>
      <c r="NSO31" s="126"/>
      <c r="NSP31" s="126"/>
      <c r="NSQ31" s="126"/>
      <c r="NSR31" s="126"/>
      <c r="NSS31" s="126"/>
      <c r="NST31" s="126"/>
      <c r="NSU31" s="126"/>
      <c r="NSV31" s="126"/>
      <c r="NSW31" s="126"/>
      <c r="NSX31" s="126"/>
      <c r="NSY31" s="126"/>
      <c r="NSZ31" s="126"/>
      <c r="NTA31" s="126"/>
      <c r="NTB31" s="126"/>
      <c r="NTC31" s="126"/>
      <c r="NTD31" s="126"/>
      <c r="NTE31" s="126"/>
      <c r="NTF31" s="126"/>
      <c r="NTG31" s="126"/>
      <c r="NTH31" s="126"/>
      <c r="NTI31" s="126"/>
      <c r="NTJ31" s="126"/>
      <c r="NTK31" s="126"/>
      <c r="NTL31" s="126"/>
      <c r="NTM31" s="126"/>
      <c r="NTN31" s="126"/>
      <c r="NTO31" s="126"/>
      <c r="NTP31" s="126"/>
      <c r="NTQ31" s="126"/>
      <c r="NTR31" s="126"/>
      <c r="NTS31" s="126"/>
      <c r="NTT31" s="126"/>
      <c r="NTU31" s="126"/>
      <c r="NTV31" s="126"/>
      <c r="NTW31" s="126"/>
      <c r="NTX31" s="126"/>
      <c r="NTY31" s="126"/>
      <c r="NTZ31" s="126"/>
      <c r="NUA31" s="126"/>
      <c r="NUB31" s="126"/>
      <c r="NUC31" s="126"/>
      <c r="NUD31" s="126"/>
      <c r="NUE31" s="126"/>
      <c r="NUF31" s="126"/>
      <c r="NUG31" s="126"/>
      <c r="NUH31" s="126"/>
      <c r="NUI31" s="126"/>
      <c r="NUJ31" s="126"/>
      <c r="NUK31" s="126"/>
      <c r="NUL31" s="126"/>
      <c r="NUM31" s="126"/>
      <c r="NUN31" s="126"/>
      <c r="NUO31" s="126"/>
      <c r="NUP31" s="126"/>
      <c r="NUQ31" s="126"/>
      <c r="NUR31" s="126"/>
      <c r="NUS31" s="126"/>
      <c r="NUT31" s="126"/>
      <c r="NUU31" s="126"/>
      <c r="NUV31" s="126"/>
      <c r="NUW31" s="126"/>
      <c r="NUX31" s="126"/>
      <c r="NUY31" s="126"/>
      <c r="NUZ31" s="126"/>
      <c r="NVA31" s="126"/>
      <c r="NVB31" s="126"/>
      <c r="NVC31" s="126"/>
      <c r="NVD31" s="126"/>
      <c r="NVE31" s="126"/>
      <c r="NVF31" s="126"/>
      <c r="NVG31" s="126"/>
      <c r="NVH31" s="126"/>
      <c r="NVI31" s="126"/>
      <c r="NVJ31" s="126"/>
      <c r="NVK31" s="126"/>
      <c r="NVL31" s="126"/>
      <c r="NVM31" s="126"/>
      <c r="NVN31" s="126"/>
      <c r="NVO31" s="126"/>
      <c r="NVP31" s="126"/>
      <c r="NVQ31" s="126"/>
      <c r="NVR31" s="126"/>
      <c r="NVS31" s="126"/>
      <c r="NVT31" s="126"/>
      <c r="NVU31" s="126"/>
      <c r="NVV31" s="126"/>
      <c r="NVW31" s="126"/>
      <c r="NVX31" s="126"/>
      <c r="NVY31" s="126"/>
      <c r="NVZ31" s="126"/>
      <c r="NWA31" s="126"/>
      <c r="NWB31" s="126"/>
      <c r="NWC31" s="126"/>
      <c r="NWD31" s="126"/>
      <c r="NWE31" s="126"/>
      <c r="NWF31" s="126"/>
      <c r="NWG31" s="126"/>
      <c r="NWH31" s="126"/>
      <c r="NWI31" s="126"/>
      <c r="NWJ31" s="126"/>
      <c r="NWK31" s="126"/>
      <c r="NWL31" s="126"/>
      <c r="NWM31" s="126"/>
      <c r="NWN31" s="126"/>
      <c r="NWO31" s="126"/>
      <c r="NWP31" s="126"/>
      <c r="NWQ31" s="126"/>
      <c r="NWR31" s="126"/>
      <c r="NWS31" s="126"/>
      <c r="NWT31" s="126"/>
      <c r="NWU31" s="126"/>
      <c r="NWV31" s="126"/>
      <c r="NWW31" s="126"/>
      <c r="NWX31" s="126"/>
      <c r="NWY31" s="126"/>
      <c r="NWZ31" s="126"/>
      <c r="NXA31" s="126"/>
      <c r="NXB31" s="126"/>
      <c r="NXC31" s="126"/>
      <c r="NXD31" s="126"/>
      <c r="NXE31" s="126"/>
      <c r="NXF31" s="126"/>
      <c r="NXG31" s="126"/>
      <c r="NXH31" s="126"/>
      <c r="NXI31" s="126"/>
      <c r="NXJ31" s="126"/>
      <c r="NXK31" s="126"/>
      <c r="NXL31" s="126"/>
      <c r="NXM31" s="126"/>
      <c r="NXN31" s="126"/>
      <c r="NXO31" s="126"/>
      <c r="NXP31" s="126"/>
      <c r="NXQ31" s="126"/>
      <c r="NXR31" s="126"/>
      <c r="NXS31" s="126"/>
      <c r="NXT31" s="126"/>
      <c r="NXU31" s="126"/>
      <c r="NXV31" s="126"/>
      <c r="NXW31" s="126"/>
      <c r="NXX31" s="126"/>
      <c r="NXY31" s="126"/>
      <c r="NXZ31" s="126"/>
      <c r="NYA31" s="126"/>
      <c r="NYB31" s="126"/>
      <c r="NYC31" s="126"/>
      <c r="NYD31" s="126"/>
      <c r="NYE31" s="126"/>
      <c r="NYF31" s="126"/>
      <c r="NYG31" s="126"/>
      <c r="NYH31" s="126"/>
      <c r="NYI31" s="126"/>
      <c r="NYJ31" s="126"/>
      <c r="NYK31" s="126"/>
      <c r="NYL31" s="126"/>
      <c r="NYM31" s="126"/>
      <c r="NYN31" s="126"/>
      <c r="NYO31" s="126"/>
      <c r="NYP31" s="126"/>
      <c r="NYQ31" s="126"/>
      <c r="NYR31" s="126"/>
      <c r="NYS31" s="126"/>
      <c r="NYT31" s="126"/>
      <c r="NYU31" s="126"/>
      <c r="NYV31" s="126"/>
      <c r="NYW31" s="126"/>
      <c r="NYX31" s="126"/>
      <c r="NYY31" s="126"/>
      <c r="NYZ31" s="126"/>
      <c r="NZA31" s="126"/>
      <c r="NZB31" s="126"/>
      <c r="NZC31" s="126"/>
      <c r="NZD31" s="126"/>
      <c r="NZE31" s="126"/>
      <c r="NZF31" s="126"/>
      <c r="NZG31" s="126"/>
      <c r="NZH31" s="126"/>
      <c r="NZI31" s="126"/>
      <c r="NZJ31" s="126"/>
      <c r="NZK31" s="126"/>
      <c r="NZL31" s="126"/>
      <c r="NZM31" s="126"/>
      <c r="NZN31" s="126"/>
      <c r="NZO31" s="126"/>
      <c r="NZP31" s="126"/>
      <c r="NZQ31" s="126"/>
      <c r="NZR31" s="126"/>
      <c r="NZS31" s="126"/>
      <c r="NZT31" s="126"/>
      <c r="NZU31" s="126"/>
      <c r="NZV31" s="126"/>
      <c r="NZW31" s="126"/>
      <c r="NZX31" s="126"/>
      <c r="NZY31" s="126"/>
      <c r="NZZ31" s="126"/>
      <c r="OAA31" s="126"/>
      <c r="OAB31" s="126"/>
      <c r="OAC31" s="126"/>
      <c r="OAD31" s="126"/>
      <c r="OAE31" s="126"/>
      <c r="OAF31" s="126"/>
      <c r="OAG31" s="126"/>
      <c r="OAH31" s="126"/>
      <c r="OAI31" s="126"/>
      <c r="OAJ31" s="126"/>
      <c r="OAK31" s="126"/>
      <c r="OAL31" s="126"/>
      <c r="OAM31" s="126"/>
      <c r="OAN31" s="126"/>
      <c r="OAO31" s="126"/>
      <c r="OAP31" s="126"/>
      <c r="OAQ31" s="126"/>
      <c r="OAR31" s="126"/>
      <c r="OAS31" s="126"/>
      <c r="OAT31" s="126"/>
      <c r="OAU31" s="126"/>
      <c r="OAV31" s="126"/>
      <c r="OAW31" s="126"/>
      <c r="OAX31" s="126"/>
      <c r="OAY31" s="126"/>
      <c r="OAZ31" s="126"/>
      <c r="OBA31" s="126"/>
      <c r="OBB31" s="126"/>
      <c r="OBC31" s="126"/>
      <c r="OBD31" s="126"/>
      <c r="OBE31" s="126"/>
      <c r="OBF31" s="126"/>
      <c r="OBG31" s="126"/>
      <c r="OBH31" s="126"/>
      <c r="OBI31" s="126"/>
      <c r="OBJ31" s="126"/>
      <c r="OBK31" s="126"/>
      <c r="OBL31" s="126"/>
      <c r="OBM31" s="126"/>
      <c r="OBN31" s="126"/>
      <c r="OBO31" s="126"/>
      <c r="OBP31" s="126"/>
      <c r="OBQ31" s="126"/>
      <c r="OBR31" s="126"/>
      <c r="OBS31" s="126"/>
      <c r="OBT31" s="126"/>
      <c r="OBU31" s="126"/>
      <c r="OBV31" s="126"/>
      <c r="OBW31" s="126"/>
      <c r="OBX31" s="126"/>
      <c r="OBY31" s="126"/>
      <c r="OBZ31" s="126"/>
      <c r="OCA31" s="126"/>
      <c r="OCB31" s="126"/>
      <c r="OCC31" s="126"/>
      <c r="OCD31" s="126"/>
      <c r="OCE31" s="126"/>
      <c r="OCF31" s="126"/>
      <c r="OCG31" s="126"/>
      <c r="OCH31" s="126"/>
      <c r="OCI31" s="126"/>
      <c r="OCJ31" s="126"/>
      <c r="OCK31" s="126"/>
      <c r="OCL31" s="126"/>
      <c r="OCM31" s="126"/>
      <c r="OCN31" s="126"/>
      <c r="OCO31" s="126"/>
      <c r="OCP31" s="126"/>
      <c r="OCQ31" s="126"/>
      <c r="OCR31" s="126"/>
      <c r="OCS31" s="126"/>
      <c r="OCT31" s="126"/>
      <c r="OCU31" s="126"/>
      <c r="OCV31" s="126"/>
      <c r="OCW31" s="126"/>
      <c r="OCX31" s="126"/>
      <c r="OCY31" s="126"/>
      <c r="OCZ31" s="126"/>
      <c r="ODA31" s="126"/>
      <c r="ODB31" s="126"/>
      <c r="ODC31" s="126"/>
      <c r="ODD31" s="126"/>
      <c r="ODE31" s="126"/>
      <c r="ODF31" s="126"/>
      <c r="ODG31" s="126"/>
      <c r="ODH31" s="126"/>
      <c r="ODI31" s="126"/>
      <c r="ODJ31" s="126"/>
      <c r="ODK31" s="126"/>
      <c r="ODL31" s="126"/>
      <c r="ODM31" s="126"/>
      <c r="ODN31" s="126"/>
      <c r="ODO31" s="126"/>
      <c r="ODP31" s="126"/>
      <c r="ODQ31" s="126"/>
      <c r="ODR31" s="126"/>
      <c r="ODS31" s="126"/>
      <c r="ODT31" s="126"/>
      <c r="ODU31" s="126"/>
      <c r="ODV31" s="126"/>
      <c r="ODW31" s="126"/>
      <c r="ODX31" s="126"/>
      <c r="ODY31" s="126"/>
      <c r="ODZ31" s="126"/>
      <c r="OEA31" s="126"/>
      <c r="OEB31" s="126"/>
      <c r="OEC31" s="126"/>
      <c r="OED31" s="126"/>
      <c r="OEE31" s="126"/>
      <c r="OEF31" s="126"/>
      <c r="OEG31" s="126"/>
      <c r="OEH31" s="126"/>
      <c r="OEI31" s="126"/>
      <c r="OEJ31" s="126"/>
      <c r="OEK31" s="126"/>
      <c r="OEL31" s="126"/>
      <c r="OEM31" s="126"/>
      <c r="OEN31" s="126"/>
      <c r="OEO31" s="126"/>
      <c r="OEP31" s="126"/>
      <c r="OEQ31" s="126"/>
      <c r="OER31" s="126"/>
      <c r="OES31" s="126"/>
      <c r="OET31" s="126"/>
      <c r="OEU31" s="126"/>
      <c r="OEV31" s="126"/>
      <c r="OEW31" s="126"/>
      <c r="OEX31" s="126"/>
      <c r="OEY31" s="126"/>
      <c r="OEZ31" s="126"/>
      <c r="OFA31" s="126"/>
      <c r="OFB31" s="126"/>
      <c r="OFC31" s="126"/>
      <c r="OFD31" s="126"/>
      <c r="OFE31" s="126"/>
      <c r="OFF31" s="126"/>
      <c r="OFG31" s="126"/>
      <c r="OFH31" s="126"/>
      <c r="OFI31" s="126"/>
      <c r="OFJ31" s="126"/>
      <c r="OFK31" s="126"/>
      <c r="OFL31" s="126"/>
      <c r="OFM31" s="126"/>
      <c r="OFN31" s="126"/>
      <c r="OFO31" s="126"/>
      <c r="OFP31" s="126"/>
      <c r="OFQ31" s="126"/>
      <c r="OFR31" s="126"/>
      <c r="OFS31" s="126"/>
      <c r="OFT31" s="126"/>
      <c r="OFU31" s="126"/>
      <c r="OFV31" s="126"/>
      <c r="OFW31" s="126"/>
      <c r="OFX31" s="126"/>
      <c r="OFY31" s="126"/>
      <c r="OFZ31" s="126"/>
      <c r="OGA31" s="126"/>
      <c r="OGB31" s="126"/>
      <c r="OGC31" s="126"/>
      <c r="OGD31" s="126"/>
      <c r="OGE31" s="126"/>
      <c r="OGF31" s="126"/>
      <c r="OGG31" s="126"/>
      <c r="OGH31" s="126"/>
      <c r="OGI31" s="126"/>
      <c r="OGJ31" s="126"/>
      <c r="OGK31" s="126"/>
      <c r="OGL31" s="126"/>
      <c r="OGM31" s="126"/>
      <c r="OGN31" s="126"/>
      <c r="OGO31" s="126"/>
      <c r="OGP31" s="126"/>
      <c r="OGQ31" s="126"/>
      <c r="OGR31" s="126"/>
      <c r="OGS31" s="126"/>
      <c r="OGT31" s="126"/>
      <c r="OGU31" s="126"/>
      <c r="OGV31" s="126"/>
      <c r="OGW31" s="126"/>
      <c r="OGX31" s="126"/>
      <c r="OGY31" s="126"/>
      <c r="OGZ31" s="126"/>
      <c r="OHA31" s="126"/>
      <c r="OHB31" s="126"/>
      <c r="OHC31" s="126"/>
      <c r="OHD31" s="126"/>
      <c r="OHE31" s="126"/>
      <c r="OHF31" s="126"/>
      <c r="OHG31" s="126"/>
      <c r="OHH31" s="126"/>
      <c r="OHI31" s="126"/>
      <c r="OHJ31" s="126"/>
      <c r="OHK31" s="126"/>
      <c r="OHL31" s="126"/>
      <c r="OHM31" s="126"/>
      <c r="OHN31" s="126"/>
      <c r="OHO31" s="126"/>
      <c r="OHP31" s="126"/>
      <c r="OHQ31" s="126"/>
      <c r="OHR31" s="126"/>
      <c r="OHS31" s="126"/>
      <c r="OHT31" s="126"/>
      <c r="OHU31" s="126"/>
      <c r="OHV31" s="126"/>
      <c r="OHW31" s="126"/>
      <c r="OHX31" s="126"/>
      <c r="OHY31" s="126"/>
      <c r="OHZ31" s="126"/>
      <c r="OIA31" s="126"/>
      <c r="OIB31" s="126"/>
      <c r="OIC31" s="126"/>
      <c r="OID31" s="126"/>
      <c r="OIE31" s="126"/>
      <c r="OIF31" s="126"/>
      <c r="OIG31" s="126"/>
      <c r="OIH31" s="126"/>
      <c r="OII31" s="126"/>
      <c r="OIJ31" s="126"/>
      <c r="OIK31" s="126"/>
      <c r="OIL31" s="126"/>
      <c r="OIM31" s="126"/>
      <c r="OIN31" s="126"/>
      <c r="OIO31" s="126"/>
      <c r="OIP31" s="126"/>
      <c r="OIQ31" s="126"/>
      <c r="OIR31" s="126"/>
      <c r="OIS31" s="126"/>
      <c r="OIT31" s="126"/>
      <c r="OIU31" s="126"/>
      <c r="OIV31" s="126"/>
      <c r="OIW31" s="126"/>
      <c r="OIX31" s="126"/>
      <c r="OIY31" s="126"/>
      <c r="OIZ31" s="126"/>
      <c r="OJA31" s="126"/>
      <c r="OJB31" s="126"/>
      <c r="OJC31" s="126"/>
      <c r="OJD31" s="126"/>
      <c r="OJE31" s="126"/>
      <c r="OJF31" s="126"/>
      <c r="OJG31" s="126"/>
      <c r="OJH31" s="126"/>
      <c r="OJI31" s="126"/>
      <c r="OJJ31" s="126"/>
      <c r="OJK31" s="126"/>
      <c r="OJL31" s="126"/>
      <c r="OJM31" s="126"/>
      <c r="OJN31" s="126"/>
      <c r="OJO31" s="126"/>
      <c r="OJP31" s="126"/>
      <c r="OJQ31" s="126"/>
      <c r="OJR31" s="126"/>
      <c r="OJS31" s="126"/>
      <c r="OJT31" s="126"/>
      <c r="OJU31" s="126"/>
      <c r="OJV31" s="126"/>
      <c r="OJW31" s="126"/>
      <c r="OJX31" s="126"/>
      <c r="OJY31" s="126"/>
      <c r="OJZ31" s="126"/>
      <c r="OKA31" s="126"/>
      <c r="OKB31" s="126"/>
      <c r="OKC31" s="126"/>
      <c r="OKD31" s="126"/>
      <c r="OKE31" s="126"/>
      <c r="OKF31" s="126"/>
      <c r="OKG31" s="126"/>
      <c r="OKH31" s="126"/>
      <c r="OKI31" s="126"/>
      <c r="OKJ31" s="126"/>
      <c r="OKK31" s="126"/>
      <c r="OKL31" s="126"/>
      <c r="OKM31" s="126"/>
      <c r="OKN31" s="126"/>
      <c r="OKO31" s="126"/>
      <c r="OKP31" s="126"/>
      <c r="OKQ31" s="126"/>
      <c r="OKR31" s="126"/>
      <c r="OKS31" s="126"/>
      <c r="OKT31" s="126"/>
      <c r="OKU31" s="126"/>
      <c r="OKV31" s="126"/>
      <c r="OKW31" s="126"/>
      <c r="OKX31" s="126"/>
      <c r="OKY31" s="126"/>
      <c r="OKZ31" s="126"/>
      <c r="OLA31" s="126"/>
      <c r="OLB31" s="126"/>
      <c r="OLC31" s="126"/>
      <c r="OLD31" s="126"/>
      <c r="OLE31" s="126"/>
      <c r="OLF31" s="126"/>
      <c r="OLG31" s="126"/>
      <c r="OLH31" s="126"/>
      <c r="OLI31" s="126"/>
      <c r="OLJ31" s="126"/>
      <c r="OLK31" s="126"/>
      <c r="OLL31" s="126"/>
      <c r="OLM31" s="126"/>
      <c r="OLN31" s="126"/>
      <c r="OLO31" s="126"/>
      <c r="OLP31" s="126"/>
      <c r="OLQ31" s="126"/>
      <c r="OLR31" s="126"/>
      <c r="OLS31" s="126"/>
      <c r="OLT31" s="126"/>
      <c r="OLU31" s="126"/>
      <c r="OLV31" s="126"/>
      <c r="OLW31" s="126"/>
      <c r="OLX31" s="126"/>
      <c r="OLY31" s="126"/>
      <c r="OLZ31" s="126"/>
      <c r="OMA31" s="126"/>
      <c r="OMB31" s="126"/>
      <c r="OMC31" s="126"/>
      <c r="OMD31" s="126"/>
      <c r="OME31" s="126"/>
      <c r="OMF31" s="126"/>
      <c r="OMG31" s="126"/>
      <c r="OMH31" s="126"/>
      <c r="OMI31" s="126"/>
      <c r="OMJ31" s="126"/>
      <c r="OMK31" s="126"/>
      <c r="OML31" s="126"/>
      <c r="OMM31" s="126"/>
      <c r="OMN31" s="126"/>
      <c r="OMO31" s="126"/>
      <c r="OMP31" s="126"/>
      <c r="OMQ31" s="126"/>
      <c r="OMR31" s="126"/>
      <c r="OMS31" s="126"/>
      <c r="OMT31" s="126"/>
      <c r="OMU31" s="126"/>
      <c r="OMV31" s="126"/>
      <c r="OMW31" s="126"/>
      <c r="OMX31" s="126"/>
      <c r="OMY31" s="126"/>
      <c r="OMZ31" s="126"/>
      <c r="ONA31" s="126"/>
      <c r="ONB31" s="126"/>
      <c r="ONC31" s="126"/>
      <c r="OND31" s="126"/>
      <c r="ONE31" s="126"/>
      <c r="ONF31" s="126"/>
      <c r="ONG31" s="126"/>
      <c r="ONH31" s="126"/>
      <c r="ONI31" s="126"/>
      <c r="ONJ31" s="126"/>
      <c r="ONK31" s="126"/>
      <c r="ONL31" s="126"/>
      <c r="ONM31" s="126"/>
      <c r="ONN31" s="126"/>
      <c r="ONO31" s="126"/>
      <c r="ONP31" s="126"/>
      <c r="ONQ31" s="126"/>
      <c r="ONR31" s="126"/>
      <c r="ONS31" s="126"/>
      <c r="ONT31" s="126"/>
      <c r="ONU31" s="126"/>
      <c r="ONV31" s="126"/>
      <c r="ONW31" s="126"/>
      <c r="ONX31" s="126"/>
      <c r="ONY31" s="126"/>
      <c r="ONZ31" s="126"/>
      <c r="OOA31" s="126"/>
      <c r="OOB31" s="126"/>
      <c r="OOC31" s="126"/>
      <c r="OOD31" s="126"/>
      <c r="OOE31" s="126"/>
      <c r="OOF31" s="126"/>
      <c r="OOG31" s="126"/>
      <c r="OOH31" s="126"/>
      <c r="OOI31" s="126"/>
      <c r="OOJ31" s="126"/>
      <c r="OOK31" s="126"/>
      <c r="OOL31" s="126"/>
      <c r="OOM31" s="126"/>
      <c r="OON31" s="126"/>
      <c r="OOO31" s="126"/>
      <c r="OOP31" s="126"/>
      <c r="OOQ31" s="126"/>
      <c r="OOR31" s="126"/>
      <c r="OOS31" s="126"/>
      <c r="OOT31" s="126"/>
      <c r="OOU31" s="126"/>
      <c r="OOV31" s="126"/>
      <c r="OOW31" s="126"/>
      <c r="OOX31" s="126"/>
      <c r="OOY31" s="126"/>
      <c r="OOZ31" s="126"/>
      <c r="OPA31" s="126"/>
      <c r="OPB31" s="126"/>
      <c r="OPC31" s="126"/>
      <c r="OPD31" s="126"/>
      <c r="OPE31" s="126"/>
      <c r="OPF31" s="126"/>
      <c r="OPG31" s="126"/>
      <c r="OPH31" s="126"/>
      <c r="OPI31" s="126"/>
      <c r="OPJ31" s="126"/>
      <c r="OPK31" s="126"/>
      <c r="OPL31" s="126"/>
      <c r="OPM31" s="126"/>
      <c r="OPN31" s="126"/>
      <c r="OPO31" s="126"/>
      <c r="OPP31" s="126"/>
      <c r="OPQ31" s="126"/>
      <c r="OPR31" s="126"/>
      <c r="OPS31" s="126"/>
      <c r="OPT31" s="126"/>
      <c r="OPU31" s="126"/>
      <c r="OPV31" s="126"/>
      <c r="OPW31" s="126"/>
      <c r="OPX31" s="126"/>
      <c r="OPY31" s="126"/>
      <c r="OPZ31" s="126"/>
      <c r="OQA31" s="126"/>
      <c r="OQB31" s="126"/>
      <c r="OQC31" s="126"/>
      <c r="OQD31" s="126"/>
      <c r="OQE31" s="126"/>
      <c r="OQF31" s="126"/>
      <c r="OQG31" s="126"/>
      <c r="OQH31" s="126"/>
      <c r="OQI31" s="126"/>
      <c r="OQJ31" s="126"/>
      <c r="OQK31" s="126"/>
      <c r="OQL31" s="126"/>
      <c r="OQM31" s="126"/>
      <c r="OQN31" s="126"/>
      <c r="OQO31" s="126"/>
      <c r="OQP31" s="126"/>
      <c r="OQQ31" s="126"/>
      <c r="OQR31" s="126"/>
      <c r="OQS31" s="126"/>
      <c r="OQT31" s="126"/>
      <c r="OQU31" s="126"/>
      <c r="OQV31" s="126"/>
      <c r="OQW31" s="126"/>
      <c r="OQX31" s="126"/>
      <c r="OQY31" s="126"/>
      <c r="OQZ31" s="126"/>
      <c r="ORA31" s="126"/>
      <c r="ORB31" s="126"/>
      <c r="ORC31" s="126"/>
      <c r="ORD31" s="126"/>
      <c r="ORE31" s="126"/>
      <c r="ORF31" s="126"/>
      <c r="ORG31" s="126"/>
      <c r="ORH31" s="126"/>
      <c r="ORI31" s="126"/>
      <c r="ORJ31" s="126"/>
      <c r="ORK31" s="126"/>
      <c r="ORL31" s="126"/>
      <c r="ORM31" s="126"/>
      <c r="ORN31" s="126"/>
      <c r="ORO31" s="126"/>
      <c r="ORP31" s="126"/>
      <c r="ORQ31" s="126"/>
      <c r="ORR31" s="126"/>
      <c r="ORS31" s="126"/>
      <c r="ORT31" s="126"/>
      <c r="ORU31" s="126"/>
      <c r="ORV31" s="126"/>
      <c r="ORW31" s="126"/>
      <c r="ORX31" s="126"/>
      <c r="ORY31" s="126"/>
      <c r="ORZ31" s="126"/>
      <c r="OSA31" s="126"/>
      <c r="OSB31" s="126"/>
      <c r="OSC31" s="126"/>
      <c r="OSD31" s="126"/>
      <c r="OSE31" s="126"/>
      <c r="OSF31" s="126"/>
      <c r="OSG31" s="126"/>
      <c r="OSH31" s="126"/>
      <c r="OSI31" s="126"/>
      <c r="OSJ31" s="126"/>
      <c r="OSK31" s="126"/>
      <c r="OSL31" s="126"/>
      <c r="OSM31" s="126"/>
      <c r="OSN31" s="126"/>
      <c r="OSO31" s="126"/>
      <c r="OSP31" s="126"/>
      <c r="OSQ31" s="126"/>
      <c r="OSR31" s="126"/>
      <c r="OSS31" s="126"/>
      <c r="OST31" s="126"/>
      <c r="OSU31" s="126"/>
      <c r="OSV31" s="126"/>
      <c r="OSW31" s="126"/>
      <c r="OSX31" s="126"/>
      <c r="OSY31" s="126"/>
      <c r="OSZ31" s="126"/>
      <c r="OTA31" s="126"/>
      <c r="OTB31" s="126"/>
      <c r="OTC31" s="126"/>
      <c r="OTD31" s="126"/>
      <c r="OTE31" s="126"/>
      <c r="OTF31" s="126"/>
      <c r="OTG31" s="126"/>
      <c r="OTH31" s="126"/>
      <c r="OTI31" s="126"/>
      <c r="OTJ31" s="126"/>
      <c r="OTK31" s="126"/>
      <c r="OTL31" s="126"/>
      <c r="OTM31" s="126"/>
      <c r="OTN31" s="126"/>
      <c r="OTO31" s="126"/>
      <c r="OTP31" s="126"/>
      <c r="OTQ31" s="126"/>
      <c r="OTR31" s="126"/>
      <c r="OTS31" s="126"/>
      <c r="OTT31" s="126"/>
      <c r="OTU31" s="126"/>
      <c r="OTV31" s="126"/>
      <c r="OTW31" s="126"/>
      <c r="OTX31" s="126"/>
      <c r="OTY31" s="126"/>
      <c r="OTZ31" s="126"/>
      <c r="OUA31" s="126"/>
      <c r="OUB31" s="126"/>
      <c r="OUC31" s="126"/>
      <c r="OUD31" s="126"/>
      <c r="OUE31" s="126"/>
      <c r="OUF31" s="126"/>
      <c r="OUG31" s="126"/>
      <c r="OUH31" s="126"/>
      <c r="OUI31" s="126"/>
      <c r="OUJ31" s="126"/>
      <c r="OUK31" s="126"/>
      <c r="OUL31" s="126"/>
      <c r="OUM31" s="126"/>
      <c r="OUN31" s="126"/>
      <c r="OUO31" s="126"/>
      <c r="OUP31" s="126"/>
      <c r="OUQ31" s="126"/>
      <c r="OUR31" s="126"/>
      <c r="OUS31" s="126"/>
      <c r="OUT31" s="126"/>
      <c r="OUU31" s="126"/>
      <c r="OUV31" s="126"/>
      <c r="OUW31" s="126"/>
      <c r="OUX31" s="126"/>
      <c r="OUY31" s="126"/>
      <c r="OUZ31" s="126"/>
      <c r="OVA31" s="126"/>
      <c r="OVB31" s="126"/>
      <c r="OVC31" s="126"/>
      <c r="OVD31" s="126"/>
      <c r="OVE31" s="126"/>
      <c r="OVF31" s="126"/>
      <c r="OVG31" s="126"/>
      <c r="OVH31" s="126"/>
      <c r="OVI31" s="126"/>
      <c r="OVJ31" s="126"/>
      <c r="OVK31" s="126"/>
      <c r="OVL31" s="126"/>
      <c r="OVM31" s="126"/>
      <c r="OVN31" s="126"/>
      <c r="OVO31" s="126"/>
      <c r="OVP31" s="126"/>
      <c r="OVQ31" s="126"/>
      <c r="OVR31" s="126"/>
      <c r="OVS31" s="126"/>
      <c r="OVT31" s="126"/>
      <c r="OVU31" s="126"/>
      <c r="OVV31" s="126"/>
      <c r="OVW31" s="126"/>
      <c r="OVX31" s="126"/>
      <c r="OVY31" s="126"/>
      <c r="OVZ31" s="126"/>
      <c r="OWA31" s="126"/>
      <c r="OWB31" s="126"/>
      <c r="OWC31" s="126"/>
      <c r="OWD31" s="126"/>
      <c r="OWE31" s="126"/>
      <c r="OWF31" s="126"/>
      <c r="OWG31" s="126"/>
      <c r="OWH31" s="126"/>
      <c r="OWI31" s="126"/>
      <c r="OWJ31" s="126"/>
      <c r="OWK31" s="126"/>
      <c r="OWL31" s="126"/>
      <c r="OWM31" s="126"/>
      <c r="OWN31" s="126"/>
      <c r="OWO31" s="126"/>
      <c r="OWP31" s="126"/>
      <c r="OWQ31" s="126"/>
      <c r="OWR31" s="126"/>
      <c r="OWS31" s="126"/>
      <c r="OWT31" s="126"/>
      <c r="OWU31" s="126"/>
      <c r="OWV31" s="126"/>
      <c r="OWW31" s="126"/>
      <c r="OWX31" s="126"/>
      <c r="OWY31" s="126"/>
      <c r="OWZ31" s="126"/>
      <c r="OXA31" s="126"/>
      <c r="OXB31" s="126"/>
      <c r="OXC31" s="126"/>
      <c r="OXD31" s="126"/>
      <c r="OXE31" s="126"/>
      <c r="OXF31" s="126"/>
      <c r="OXG31" s="126"/>
      <c r="OXH31" s="126"/>
      <c r="OXI31" s="126"/>
      <c r="OXJ31" s="126"/>
      <c r="OXK31" s="126"/>
      <c r="OXL31" s="126"/>
      <c r="OXM31" s="126"/>
      <c r="OXN31" s="126"/>
      <c r="OXO31" s="126"/>
      <c r="OXP31" s="126"/>
      <c r="OXQ31" s="126"/>
      <c r="OXR31" s="126"/>
      <c r="OXS31" s="126"/>
      <c r="OXT31" s="126"/>
      <c r="OXU31" s="126"/>
      <c r="OXV31" s="126"/>
      <c r="OXW31" s="126"/>
      <c r="OXX31" s="126"/>
      <c r="OXY31" s="126"/>
      <c r="OXZ31" s="126"/>
      <c r="OYA31" s="126"/>
      <c r="OYB31" s="126"/>
      <c r="OYC31" s="126"/>
      <c r="OYD31" s="126"/>
      <c r="OYE31" s="126"/>
      <c r="OYF31" s="126"/>
      <c r="OYG31" s="126"/>
      <c r="OYH31" s="126"/>
      <c r="OYI31" s="126"/>
      <c r="OYJ31" s="126"/>
      <c r="OYK31" s="126"/>
      <c r="OYL31" s="126"/>
      <c r="OYM31" s="126"/>
      <c r="OYN31" s="126"/>
      <c r="OYO31" s="126"/>
      <c r="OYP31" s="126"/>
      <c r="OYQ31" s="126"/>
      <c r="OYR31" s="126"/>
      <c r="OYS31" s="126"/>
      <c r="OYT31" s="126"/>
      <c r="OYU31" s="126"/>
      <c r="OYV31" s="126"/>
      <c r="OYW31" s="126"/>
      <c r="OYX31" s="126"/>
      <c r="OYY31" s="126"/>
      <c r="OYZ31" s="126"/>
      <c r="OZA31" s="126"/>
      <c r="OZB31" s="126"/>
      <c r="OZC31" s="126"/>
      <c r="OZD31" s="126"/>
      <c r="OZE31" s="126"/>
      <c r="OZF31" s="126"/>
      <c r="OZG31" s="126"/>
      <c r="OZH31" s="126"/>
      <c r="OZI31" s="126"/>
      <c r="OZJ31" s="126"/>
      <c r="OZK31" s="126"/>
      <c r="OZL31" s="126"/>
      <c r="OZM31" s="126"/>
      <c r="OZN31" s="126"/>
      <c r="OZO31" s="126"/>
      <c r="OZP31" s="126"/>
      <c r="OZQ31" s="126"/>
      <c r="OZR31" s="126"/>
      <c r="OZS31" s="126"/>
      <c r="OZT31" s="126"/>
      <c r="OZU31" s="126"/>
      <c r="OZV31" s="126"/>
      <c r="OZW31" s="126"/>
      <c r="OZX31" s="126"/>
      <c r="OZY31" s="126"/>
      <c r="OZZ31" s="126"/>
      <c r="PAA31" s="126"/>
      <c r="PAB31" s="126"/>
      <c r="PAC31" s="126"/>
      <c r="PAD31" s="126"/>
      <c r="PAE31" s="126"/>
      <c r="PAF31" s="126"/>
      <c r="PAG31" s="126"/>
      <c r="PAH31" s="126"/>
      <c r="PAI31" s="126"/>
      <c r="PAJ31" s="126"/>
      <c r="PAK31" s="126"/>
      <c r="PAL31" s="126"/>
      <c r="PAM31" s="126"/>
      <c r="PAN31" s="126"/>
      <c r="PAO31" s="126"/>
      <c r="PAP31" s="126"/>
      <c r="PAQ31" s="126"/>
      <c r="PAR31" s="126"/>
      <c r="PAS31" s="126"/>
      <c r="PAT31" s="126"/>
      <c r="PAU31" s="126"/>
      <c r="PAV31" s="126"/>
      <c r="PAW31" s="126"/>
      <c r="PAX31" s="126"/>
      <c r="PAY31" s="126"/>
      <c r="PAZ31" s="126"/>
      <c r="PBA31" s="126"/>
      <c r="PBB31" s="126"/>
      <c r="PBC31" s="126"/>
      <c r="PBD31" s="126"/>
      <c r="PBE31" s="126"/>
      <c r="PBF31" s="126"/>
      <c r="PBG31" s="126"/>
      <c r="PBH31" s="126"/>
      <c r="PBI31" s="126"/>
      <c r="PBJ31" s="126"/>
      <c r="PBK31" s="126"/>
      <c r="PBL31" s="126"/>
      <c r="PBM31" s="126"/>
      <c r="PBN31" s="126"/>
      <c r="PBO31" s="126"/>
      <c r="PBP31" s="126"/>
      <c r="PBQ31" s="126"/>
      <c r="PBR31" s="126"/>
      <c r="PBS31" s="126"/>
      <c r="PBT31" s="126"/>
      <c r="PBU31" s="126"/>
      <c r="PBV31" s="126"/>
      <c r="PBW31" s="126"/>
      <c r="PBX31" s="126"/>
      <c r="PBY31" s="126"/>
      <c r="PBZ31" s="126"/>
      <c r="PCA31" s="126"/>
      <c r="PCB31" s="126"/>
      <c r="PCC31" s="126"/>
      <c r="PCD31" s="126"/>
      <c r="PCE31" s="126"/>
      <c r="PCF31" s="126"/>
      <c r="PCG31" s="126"/>
      <c r="PCH31" s="126"/>
      <c r="PCI31" s="126"/>
      <c r="PCJ31" s="126"/>
      <c r="PCK31" s="126"/>
      <c r="PCL31" s="126"/>
      <c r="PCM31" s="126"/>
      <c r="PCN31" s="126"/>
      <c r="PCO31" s="126"/>
      <c r="PCP31" s="126"/>
      <c r="PCQ31" s="126"/>
      <c r="PCR31" s="126"/>
      <c r="PCS31" s="126"/>
      <c r="PCT31" s="126"/>
      <c r="PCU31" s="126"/>
      <c r="PCV31" s="126"/>
      <c r="PCW31" s="126"/>
      <c r="PCX31" s="126"/>
      <c r="PCY31" s="126"/>
      <c r="PCZ31" s="126"/>
      <c r="PDA31" s="126"/>
      <c r="PDB31" s="126"/>
      <c r="PDC31" s="126"/>
      <c r="PDD31" s="126"/>
      <c r="PDE31" s="126"/>
      <c r="PDF31" s="126"/>
      <c r="PDG31" s="126"/>
      <c r="PDH31" s="126"/>
      <c r="PDI31" s="126"/>
      <c r="PDJ31" s="126"/>
      <c r="PDK31" s="126"/>
      <c r="PDL31" s="126"/>
      <c r="PDM31" s="126"/>
      <c r="PDN31" s="126"/>
      <c r="PDO31" s="126"/>
      <c r="PDP31" s="126"/>
      <c r="PDQ31" s="126"/>
      <c r="PDR31" s="126"/>
      <c r="PDS31" s="126"/>
      <c r="PDT31" s="126"/>
      <c r="PDU31" s="126"/>
      <c r="PDV31" s="126"/>
      <c r="PDW31" s="126"/>
      <c r="PDX31" s="126"/>
      <c r="PDY31" s="126"/>
      <c r="PDZ31" s="126"/>
      <c r="PEA31" s="126"/>
      <c r="PEB31" s="126"/>
      <c r="PEC31" s="126"/>
      <c r="PED31" s="126"/>
      <c r="PEE31" s="126"/>
      <c r="PEF31" s="126"/>
      <c r="PEG31" s="126"/>
      <c r="PEH31" s="126"/>
      <c r="PEI31" s="126"/>
      <c r="PEJ31" s="126"/>
      <c r="PEK31" s="126"/>
      <c r="PEL31" s="126"/>
      <c r="PEM31" s="126"/>
      <c r="PEN31" s="126"/>
      <c r="PEO31" s="126"/>
      <c r="PEP31" s="126"/>
      <c r="PEQ31" s="126"/>
      <c r="PER31" s="126"/>
      <c r="PES31" s="126"/>
      <c r="PET31" s="126"/>
      <c r="PEU31" s="126"/>
      <c r="PEV31" s="126"/>
      <c r="PEW31" s="126"/>
      <c r="PEX31" s="126"/>
      <c r="PEY31" s="126"/>
      <c r="PEZ31" s="126"/>
      <c r="PFA31" s="126"/>
      <c r="PFB31" s="126"/>
      <c r="PFC31" s="126"/>
      <c r="PFD31" s="126"/>
      <c r="PFE31" s="126"/>
      <c r="PFF31" s="126"/>
      <c r="PFG31" s="126"/>
      <c r="PFH31" s="126"/>
      <c r="PFI31" s="126"/>
      <c r="PFJ31" s="126"/>
      <c r="PFK31" s="126"/>
      <c r="PFL31" s="126"/>
      <c r="PFM31" s="126"/>
      <c r="PFN31" s="126"/>
      <c r="PFO31" s="126"/>
      <c r="PFP31" s="126"/>
      <c r="PFQ31" s="126"/>
      <c r="PFR31" s="126"/>
      <c r="PFS31" s="126"/>
      <c r="PFT31" s="126"/>
      <c r="PFU31" s="126"/>
      <c r="PFV31" s="126"/>
      <c r="PFW31" s="126"/>
      <c r="PFX31" s="126"/>
      <c r="PFY31" s="126"/>
      <c r="PFZ31" s="126"/>
      <c r="PGA31" s="126"/>
      <c r="PGB31" s="126"/>
      <c r="PGC31" s="126"/>
      <c r="PGD31" s="126"/>
      <c r="PGE31" s="126"/>
      <c r="PGF31" s="126"/>
      <c r="PGG31" s="126"/>
      <c r="PGH31" s="126"/>
      <c r="PGI31" s="126"/>
      <c r="PGJ31" s="126"/>
      <c r="PGK31" s="126"/>
      <c r="PGL31" s="126"/>
      <c r="PGM31" s="126"/>
      <c r="PGN31" s="126"/>
      <c r="PGO31" s="126"/>
      <c r="PGP31" s="126"/>
      <c r="PGQ31" s="126"/>
      <c r="PGR31" s="126"/>
      <c r="PGS31" s="126"/>
      <c r="PGT31" s="126"/>
      <c r="PGU31" s="126"/>
      <c r="PGV31" s="126"/>
      <c r="PGW31" s="126"/>
      <c r="PGX31" s="126"/>
      <c r="PGY31" s="126"/>
      <c r="PGZ31" s="126"/>
      <c r="PHA31" s="126"/>
      <c r="PHB31" s="126"/>
      <c r="PHC31" s="126"/>
      <c r="PHD31" s="126"/>
      <c r="PHE31" s="126"/>
      <c r="PHF31" s="126"/>
      <c r="PHG31" s="126"/>
      <c r="PHH31" s="126"/>
      <c r="PHI31" s="126"/>
      <c r="PHJ31" s="126"/>
      <c r="PHK31" s="126"/>
      <c r="PHL31" s="126"/>
      <c r="PHM31" s="126"/>
      <c r="PHN31" s="126"/>
      <c r="PHO31" s="126"/>
      <c r="PHP31" s="126"/>
      <c r="PHQ31" s="126"/>
      <c r="PHR31" s="126"/>
      <c r="PHS31" s="126"/>
      <c r="PHT31" s="126"/>
      <c r="PHU31" s="126"/>
      <c r="PHV31" s="126"/>
      <c r="PHW31" s="126"/>
      <c r="PHX31" s="126"/>
      <c r="PHY31" s="126"/>
      <c r="PHZ31" s="126"/>
      <c r="PIA31" s="126"/>
      <c r="PIB31" s="126"/>
      <c r="PIC31" s="126"/>
      <c r="PID31" s="126"/>
      <c r="PIE31" s="126"/>
      <c r="PIF31" s="126"/>
      <c r="PIG31" s="126"/>
      <c r="PIH31" s="126"/>
      <c r="PII31" s="126"/>
      <c r="PIJ31" s="126"/>
      <c r="PIK31" s="126"/>
      <c r="PIL31" s="126"/>
      <c r="PIM31" s="126"/>
      <c r="PIN31" s="126"/>
      <c r="PIO31" s="126"/>
      <c r="PIP31" s="126"/>
      <c r="PIQ31" s="126"/>
      <c r="PIR31" s="126"/>
      <c r="PIS31" s="126"/>
      <c r="PIT31" s="126"/>
      <c r="PIU31" s="126"/>
      <c r="PIV31" s="126"/>
      <c r="PIW31" s="126"/>
      <c r="PIX31" s="126"/>
      <c r="PIY31" s="126"/>
      <c r="PIZ31" s="126"/>
      <c r="PJA31" s="126"/>
      <c r="PJB31" s="126"/>
      <c r="PJC31" s="126"/>
      <c r="PJD31" s="126"/>
      <c r="PJE31" s="126"/>
      <c r="PJF31" s="126"/>
      <c r="PJG31" s="126"/>
      <c r="PJH31" s="126"/>
      <c r="PJI31" s="126"/>
      <c r="PJJ31" s="126"/>
      <c r="PJK31" s="126"/>
      <c r="PJL31" s="126"/>
      <c r="PJM31" s="126"/>
      <c r="PJN31" s="126"/>
      <c r="PJO31" s="126"/>
      <c r="PJP31" s="126"/>
      <c r="PJQ31" s="126"/>
      <c r="PJR31" s="126"/>
      <c r="PJS31" s="126"/>
      <c r="PJT31" s="126"/>
      <c r="PJU31" s="126"/>
      <c r="PJV31" s="126"/>
      <c r="PJW31" s="126"/>
      <c r="PJX31" s="126"/>
      <c r="PJY31" s="126"/>
      <c r="PJZ31" s="126"/>
      <c r="PKA31" s="126"/>
      <c r="PKB31" s="126"/>
      <c r="PKC31" s="126"/>
      <c r="PKD31" s="126"/>
      <c r="PKE31" s="126"/>
      <c r="PKF31" s="126"/>
      <c r="PKG31" s="126"/>
      <c r="PKH31" s="126"/>
      <c r="PKI31" s="126"/>
      <c r="PKJ31" s="126"/>
      <c r="PKK31" s="126"/>
      <c r="PKL31" s="126"/>
      <c r="PKM31" s="126"/>
      <c r="PKN31" s="126"/>
      <c r="PKO31" s="126"/>
      <c r="PKP31" s="126"/>
      <c r="PKQ31" s="126"/>
      <c r="PKR31" s="126"/>
      <c r="PKS31" s="126"/>
      <c r="PKT31" s="126"/>
      <c r="PKU31" s="126"/>
      <c r="PKV31" s="126"/>
      <c r="PKW31" s="126"/>
      <c r="PKX31" s="126"/>
      <c r="PKY31" s="126"/>
      <c r="PKZ31" s="126"/>
      <c r="PLA31" s="126"/>
      <c r="PLB31" s="126"/>
      <c r="PLC31" s="126"/>
      <c r="PLD31" s="126"/>
      <c r="PLE31" s="126"/>
      <c r="PLF31" s="126"/>
      <c r="PLG31" s="126"/>
      <c r="PLH31" s="126"/>
      <c r="PLI31" s="126"/>
      <c r="PLJ31" s="126"/>
      <c r="PLK31" s="126"/>
      <c r="PLL31" s="126"/>
      <c r="PLM31" s="126"/>
      <c r="PLN31" s="126"/>
      <c r="PLO31" s="126"/>
      <c r="PLP31" s="126"/>
      <c r="PLQ31" s="126"/>
      <c r="PLR31" s="126"/>
      <c r="PLS31" s="126"/>
      <c r="PLT31" s="126"/>
      <c r="PLU31" s="126"/>
      <c r="PLV31" s="126"/>
      <c r="PLW31" s="126"/>
      <c r="PLX31" s="126"/>
      <c r="PLY31" s="126"/>
      <c r="PLZ31" s="126"/>
      <c r="PMA31" s="126"/>
      <c r="PMB31" s="126"/>
      <c r="PMC31" s="126"/>
      <c r="PMD31" s="126"/>
      <c r="PME31" s="126"/>
      <c r="PMF31" s="126"/>
      <c r="PMG31" s="126"/>
      <c r="PMH31" s="126"/>
      <c r="PMI31" s="126"/>
      <c r="PMJ31" s="126"/>
      <c r="PMK31" s="126"/>
      <c r="PML31" s="126"/>
      <c r="PMM31" s="126"/>
      <c r="PMN31" s="126"/>
      <c r="PMO31" s="126"/>
      <c r="PMP31" s="126"/>
      <c r="PMQ31" s="126"/>
      <c r="PMR31" s="126"/>
      <c r="PMS31" s="126"/>
      <c r="PMT31" s="126"/>
      <c r="PMU31" s="126"/>
      <c r="PMV31" s="126"/>
      <c r="PMW31" s="126"/>
      <c r="PMX31" s="126"/>
      <c r="PMY31" s="126"/>
      <c r="PMZ31" s="126"/>
      <c r="PNA31" s="126"/>
      <c r="PNB31" s="126"/>
      <c r="PNC31" s="126"/>
      <c r="PND31" s="126"/>
      <c r="PNE31" s="126"/>
      <c r="PNF31" s="126"/>
      <c r="PNG31" s="126"/>
      <c r="PNH31" s="126"/>
      <c r="PNI31" s="126"/>
      <c r="PNJ31" s="126"/>
      <c r="PNK31" s="126"/>
      <c r="PNL31" s="126"/>
      <c r="PNM31" s="126"/>
      <c r="PNN31" s="126"/>
      <c r="PNO31" s="126"/>
      <c r="PNP31" s="126"/>
      <c r="PNQ31" s="126"/>
      <c r="PNR31" s="126"/>
      <c r="PNS31" s="126"/>
      <c r="PNT31" s="126"/>
      <c r="PNU31" s="126"/>
      <c r="PNV31" s="126"/>
      <c r="PNW31" s="126"/>
      <c r="PNX31" s="126"/>
      <c r="PNY31" s="126"/>
      <c r="PNZ31" s="126"/>
      <c r="POA31" s="126"/>
      <c r="POB31" s="126"/>
      <c r="POC31" s="126"/>
      <c r="POD31" s="126"/>
      <c r="POE31" s="126"/>
      <c r="POF31" s="126"/>
      <c r="POG31" s="126"/>
      <c r="POH31" s="126"/>
      <c r="POI31" s="126"/>
      <c r="POJ31" s="126"/>
      <c r="POK31" s="126"/>
      <c r="POL31" s="126"/>
      <c r="POM31" s="126"/>
      <c r="PON31" s="126"/>
      <c r="POO31" s="126"/>
      <c r="POP31" s="126"/>
      <c r="POQ31" s="126"/>
      <c r="POR31" s="126"/>
      <c r="POS31" s="126"/>
      <c r="POT31" s="126"/>
      <c r="POU31" s="126"/>
      <c r="POV31" s="126"/>
      <c r="POW31" s="126"/>
      <c r="POX31" s="126"/>
      <c r="POY31" s="126"/>
      <c r="POZ31" s="126"/>
      <c r="PPA31" s="126"/>
      <c r="PPB31" s="126"/>
      <c r="PPC31" s="126"/>
      <c r="PPD31" s="126"/>
      <c r="PPE31" s="126"/>
      <c r="PPF31" s="126"/>
      <c r="PPG31" s="126"/>
      <c r="PPH31" s="126"/>
      <c r="PPI31" s="126"/>
      <c r="PPJ31" s="126"/>
      <c r="PPK31" s="126"/>
      <c r="PPL31" s="126"/>
      <c r="PPM31" s="126"/>
      <c r="PPN31" s="126"/>
      <c r="PPO31" s="126"/>
      <c r="PPP31" s="126"/>
      <c r="PPQ31" s="126"/>
      <c r="PPR31" s="126"/>
      <c r="PPS31" s="126"/>
      <c r="PPT31" s="126"/>
      <c r="PPU31" s="126"/>
      <c r="PPV31" s="126"/>
      <c r="PPW31" s="126"/>
      <c r="PPX31" s="126"/>
      <c r="PPY31" s="126"/>
      <c r="PPZ31" s="126"/>
      <c r="PQA31" s="126"/>
      <c r="PQB31" s="126"/>
      <c r="PQC31" s="126"/>
      <c r="PQD31" s="126"/>
      <c r="PQE31" s="126"/>
      <c r="PQF31" s="126"/>
      <c r="PQG31" s="126"/>
      <c r="PQH31" s="126"/>
      <c r="PQI31" s="126"/>
      <c r="PQJ31" s="126"/>
      <c r="PQK31" s="126"/>
      <c r="PQL31" s="126"/>
      <c r="PQM31" s="126"/>
      <c r="PQN31" s="126"/>
      <c r="PQO31" s="126"/>
      <c r="PQP31" s="126"/>
      <c r="PQQ31" s="126"/>
      <c r="PQR31" s="126"/>
      <c r="PQS31" s="126"/>
      <c r="PQT31" s="126"/>
      <c r="PQU31" s="126"/>
      <c r="PQV31" s="126"/>
      <c r="PQW31" s="126"/>
      <c r="PQX31" s="126"/>
      <c r="PQY31" s="126"/>
      <c r="PQZ31" s="126"/>
      <c r="PRA31" s="126"/>
      <c r="PRB31" s="126"/>
      <c r="PRC31" s="126"/>
      <c r="PRD31" s="126"/>
      <c r="PRE31" s="126"/>
      <c r="PRF31" s="126"/>
      <c r="PRG31" s="126"/>
      <c r="PRH31" s="126"/>
      <c r="PRI31" s="126"/>
      <c r="PRJ31" s="126"/>
      <c r="PRK31" s="126"/>
      <c r="PRL31" s="126"/>
      <c r="PRM31" s="126"/>
      <c r="PRN31" s="126"/>
      <c r="PRO31" s="126"/>
      <c r="PRP31" s="126"/>
      <c r="PRQ31" s="126"/>
      <c r="PRR31" s="126"/>
      <c r="PRS31" s="126"/>
      <c r="PRT31" s="126"/>
      <c r="PRU31" s="126"/>
      <c r="PRV31" s="126"/>
      <c r="PRW31" s="126"/>
      <c r="PRX31" s="126"/>
      <c r="PRY31" s="126"/>
      <c r="PRZ31" s="126"/>
      <c r="PSA31" s="126"/>
      <c r="PSB31" s="126"/>
      <c r="PSC31" s="126"/>
      <c r="PSD31" s="126"/>
      <c r="PSE31" s="126"/>
      <c r="PSF31" s="126"/>
      <c r="PSG31" s="126"/>
      <c r="PSH31" s="126"/>
      <c r="PSI31" s="126"/>
      <c r="PSJ31" s="126"/>
      <c r="PSK31" s="126"/>
      <c r="PSL31" s="126"/>
      <c r="PSM31" s="126"/>
      <c r="PSN31" s="126"/>
      <c r="PSO31" s="126"/>
      <c r="PSP31" s="126"/>
      <c r="PSQ31" s="126"/>
      <c r="PSR31" s="126"/>
      <c r="PSS31" s="126"/>
      <c r="PST31" s="126"/>
      <c r="PSU31" s="126"/>
      <c r="PSV31" s="126"/>
      <c r="PSW31" s="126"/>
      <c r="PSX31" s="126"/>
      <c r="PSY31" s="126"/>
      <c r="PSZ31" s="126"/>
      <c r="PTA31" s="126"/>
      <c r="PTB31" s="126"/>
      <c r="PTC31" s="126"/>
      <c r="PTD31" s="126"/>
      <c r="PTE31" s="126"/>
      <c r="PTF31" s="126"/>
      <c r="PTG31" s="126"/>
      <c r="PTH31" s="126"/>
      <c r="PTI31" s="126"/>
      <c r="PTJ31" s="126"/>
      <c r="PTK31" s="126"/>
      <c r="PTL31" s="126"/>
      <c r="PTM31" s="126"/>
      <c r="PTN31" s="126"/>
      <c r="PTO31" s="126"/>
      <c r="PTP31" s="126"/>
      <c r="PTQ31" s="126"/>
      <c r="PTR31" s="126"/>
      <c r="PTS31" s="126"/>
      <c r="PTT31" s="126"/>
      <c r="PTU31" s="126"/>
      <c r="PTV31" s="126"/>
      <c r="PTW31" s="126"/>
      <c r="PTX31" s="126"/>
      <c r="PTY31" s="126"/>
      <c r="PTZ31" s="126"/>
      <c r="PUA31" s="126"/>
      <c r="PUB31" s="126"/>
      <c r="PUC31" s="126"/>
      <c r="PUD31" s="126"/>
      <c r="PUE31" s="126"/>
      <c r="PUF31" s="126"/>
      <c r="PUG31" s="126"/>
      <c r="PUH31" s="126"/>
      <c r="PUI31" s="126"/>
      <c r="PUJ31" s="126"/>
      <c r="PUK31" s="126"/>
      <c r="PUL31" s="126"/>
      <c r="PUM31" s="126"/>
      <c r="PUN31" s="126"/>
      <c r="PUO31" s="126"/>
      <c r="PUP31" s="126"/>
      <c r="PUQ31" s="126"/>
      <c r="PUR31" s="126"/>
      <c r="PUS31" s="126"/>
      <c r="PUT31" s="126"/>
      <c r="PUU31" s="126"/>
      <c r="PUV31" s="126"/>
      <c r="PUW31" s="126"/>
      <c r="PUX31" s="126"/>
      <c r="PUY31" s="126"/>
      <c r="PUZ31" s="126"/>
      <c r="PVA31" s="126"/>
      <c r="PVB31" s="126"/>
      <c r="PVC31" s="126"/>
      <c r="PVD31" s="126"/>
      <c r="PVE31" s="126"/>
      <c r="PVF31" s="126"/>
      <c r="PVG31" s="126"/>
      <c r="PVH31" s="126"/>
      <c r="PVI31" s="126"/>
      <c r="PVJ31" s="126"/>
      <c r="PVK31" s="126"/>
      <c r="PVL31" s="126"/>
      <c r="PVM31" s="126"/>
      <c r="PVN31" s="126"/>
      <c r="PVO31" s="126"/>
      <c r="PVP31" s="126"/>
      <c r="PVQ31" s="126"/>
      <c r="PVR31" s="126"/>
      <c r="PVS31" s="126"/>
      <c r="PVT31" s="126"/>
      <c r="PVU31" s="126"/>
      <c r="PVV31" s="126"/>
      <c r="PVW31" s="126"/>
      <c r="PVX31" s="126"/>
      <c r="PVY31" s="126"/>
      <c r="PVZ31" s="126"/>
      <c r="PWA31" s="126"/>
      <c r="PWB31" s="126"/>
      <c r="PWC31" s="126"/>
      <c r="PWD31" s="126"/>
      <c r="PWE31" s="126"/>
      <c r="PWF31" s="126"/>
      <c r="PWG31" s="126"/>
      <c r="PWH31" s="126"/>
      <c r="PWI31" s="126"/>
      <c r="PWJ31" s="126"/>
      <c r="PWK31" s="126"/>
      <c r="PWL31" s="126"/>
      <c r="PWM31" s="126"/>
      <c r="PWN31" s="126"/>
      <c r="PWO31" s="126"/>
      <c r="PWP31" s="126"/>
      <c r="PWQ31" s="126"/>
      <c r="PWR31" s="126"/>
      <c r="PWS31" s="126"/>
      <c r="PWT31" s="126"/>
      <c r="PWU31" s="126"/>
      <c r="PWV31" s="126"/>
      <c r="PWW31" s="126"/>
      <c r="PWX31" s="126"/>
      <c r="PWY31" s="126"/>
      <c r="PWZ31" s="126"/>
      <c r="PXA31" s="126"/>
      <c r="PXB31" s="126"/>
      <c r="PXC31" s="126"/>
      <c r="PXD31" s="126"/>
      <c r="PXE31" s="126"/>
      <c r="PXF31" s="126"/>
      <c r="PXG31" s="126"/>
      <c r="PXH31" s="126"/>
      <c r="PXI31" s="126"/>
      <c r="PXJ31" s="126"/>
      <c r="PXK31" s="126"/>
      <c r="PXL31" s="126"/>
      <c r="PXM31" s="126"/>
      <c r="PXN31" s="126"/>
      <c r="PXO31" s="126"/>
      <c r="PXP31" s="126"/>
      <c r="PXQ31" s="126"/>
      <c r="PXR31" s="126"/>
      <c r="PXS31" s="126"/>
      <c r="PXT31" s="126"/>
      <c r="PXU31" s="126"/>
      <c r="PXV31" s="126"/>
      <c r="PXW31" s="126"/>
      <c r="PXX31" s="126"/>
      <c r="PXY31" s="126"/>
      <c r="PXZ31" s="126"/>
      <c r="PYA31" s="126"/>
      <c r="PYB31" s="126"/>
      <c r="PYC31" s="126"/>
      <c r="PYD31" s="126"/>
      <c r="PYE31" s="126"/>
      <c r="PYF31" s="126"/>
      <c r="PYG31" s="126"/>
      <c r="PYH31" s="126"/>
      <c r="PYI31" s="126"/>
      <c r="PYJ31" s="126"/>
      <c r="PYK31" s="126"/>
      <c r="PYL31" s="126"/>
      <c r="PYM31" s="126"/>
      <c r="PYN31" s="126"/>
      <c r="PYO31" s="126"/>
      <c r="PYP31" s="126"/>
      <c r="PYQ31" s="126"/>
      <c r="PYR31" s="126"/>
      <c r="PYS31" s="126"/>
      <c r="PYT31" s="126"/>
      <c r="PYU31" s="126"/>
      <c r="PYV31" s="126"/>
      <c r="PYW31" s="126"/>
      <c r="PYX31" s="126"/>
      <c r="PYY31" s="126"/>
      <c r="PYZ31" s="126"/>
      <c r="PZA31" s="126"/>
      <c r="PZB31" s="126"/>
      <c r="PZC31" s="126"/>
      <c r="PZD31" s="126"/>
      <c r="PZE31" s="126"/>
      <c r="PZF31" s="126"/>
      <c r="PZG31" s="126"/>
      <c r="PZH31" s="126"/>
      <c r="PZI31" s="126"/>
      <c r="PZJ31" s="126"/>
      <c r="PZK31" s="126"/>
      <c r="PZL31" s="126"/>
      <c r="PZM31" s="126"/>
      <c r="PZN31" s="126"/>
      <c r="PZO31" s="126"/>
      <c r="PZP31" s="126"/>
      <c r="PZQ31" s="126"/>
      <c r="PZR31" s="126"/>
      <c r="PZS31" s="126"/>
      <c r="PZT31" s="126"/>
      <c r="PZU31" s="126"/>
      <c r="PZV31" s="126"/>
      <c r="PZW31" s="126"/>
      <c r="PZX31" s="126"/>
      <c r="PZY31" s="126"/>
      <c r="PZZ31" s="126"/>
      <c r="QAA31" s="126"/>
      <c r="QAB31" s="126"/>
      <c r="QAC31" s="126"/>
      <c r="QAD31" s="126"/>
      <c r="QAE31" s="126"/>
      <c r="QAF31" s="126"/>
      <c r="QAG31" s="126"/>
      <c r="QAH31" s="126"/>
      <c r="QAI31" s="126"/>
      <c r="QAJ31" s="126"/>
      <c r="QAK31" s="126"/>
      <c r="QAL31" s="126"/>
      <c r="QAM31" s="126"/>
      <c r="QAN31" s="126"/>
      <c r="QAO31" s="126"/>
      <c r="QAP31" s="126"/>
      <c r="QAQ31" s="126"/>
      <c r="QAR31" s="126"/>
      <c r="QAS31" s="126"/>
      <c r="QAT31" s="126"/>
      <c r="QAU31" s="126"/>
      <c r="QAV31" s="126"/>
      <c r="QAW31" s="126"/>
      <c r="QAX31" s="126"/>
      <c r="QAY31" s="126"/>
      <c r="QAZ31" s="126"/>
      <c r="QBA31" s="126"/>
      <c r="QBB31" s="126"/>
      <c r="QBC31" s="126"/>
      <c r="QBD31" s="126"/>
      <c r="QBE31" s="126"/>
      <c r="QBF31" s="126"/>
      <c r="QBG31" s="126"/>
      <c r="QBH31" s="126"/>
      <c r="QBI31" s="126"/>
      <c r="QBJ31" s="126"/>
      <c r="QBK31" s="126"/>
      <c r="QBL31" s="126"/>
      <c r="QBM31" s="126"/>
      <c r="QBN31" s="126"/>
      <c r="QBO31" s="126"/>
      <c r="QBP31" s="126"/>
      <c r="QBQ31" s="126"/>
      <c r="QBR31" s="126"/>
      <c r="QBS31" s="126"/>
      <c r="QBT31" s="126"/>
      <c r="QBU31" s="126"/>
      <c r="QBV31" s="126"/>
      <c r="QBW31" s="126"/>
      <c r="QBX31" s="126"/>
      <c r="QBY31" s="126"/>
      <c r="QBZ31" s="126"/>
      <c r="QCA31" s="126"/>
      <c r="QCB31" s="126"/>
      <c r="QCC31" s="126"/>
      <c r="QCD31" s="126"/>
      <c r="QCE31" s="126"/>
      <c r="QCF31" s="126"/>
      <c r="QCG31" s="126"/>
      <c r="QCH31" s="126"/>
      <c r="QCI31" s="126"/>
      <c r="QCJ31" s="126"/>
      <c r="QCK31" s="126"/>
      <c r="QCL31" s="126"/>
      <c r="QCM31" s="126"/>
      <c r="QCN31" s="126"/>
      <c r="QCO31" s="126"/>
      <c r="QCP31" s="126"/>
      <c r="QCQ31" s="126"/>
      <c r="QCR31" s="126"/>
      <c r="QCS31" s="126"/>
      <c r="QCT31" s="126"/>
      <c r="QCU31" s="126"/>
      <c r="QCV31" s="126"/>
      <c r="QCW31" s="126"/>
      <c r="QCX31" s="126"/>
      <c r="QCY31" s="126"/>
      <c r="QCZ31" s="126"/>
      <c r="QDA31" s="126"/>
      <c r="QDB31" s="126"/>
      <c r="QDC31" s="126"/>
      <c r="QDD31" s="126"/>
      <c r="QDE31" s="126"/>
      <c r="QDF31" s="126"/>
      <c r="QDG31" s="126"/>
      <c r="QDH31" s="126"/>
      <c r="QDI31" s="126"/>
      <c r="QDJ31" s="126"/>
      <c r="QDK31" s="126"/>
      <c r="QDL31" s="126"/>
      <c r="QDM31" s="126"/>
      <c r="QDN31" s="126"/>
      <c r="QDO31" s="126"/>
      <c r="QDP31" s="126"/>
      <c r="QDQ31" s="126"/>
      <c r="QDR31" s="126"/>
      <c r="QDS31" s="126"/>
      <c r="QDT31" s="126"/>
      <c r="QDU31" s="126"/>
      <c r="QDV31" s="126"/>
      <c r="QDW31" s="126"/>
      <c r="QDX31" s="126"/>
      <c r="QDY31" s="126"/>
      <c r="QDZ31" s="126"/>
      <c r="QEA31" s="126"/>
      <c r="QEB31" s="126"/>
      <c r="QEC31" s="126"/>
      <c r="QED31" s="126"/>
      <c r="QEE31" s="126"/>
      <c r="QEF31" s="126"/>
      <c r="QEG31" s="126"/>
      <c r="QEH31" s="126"/>
      <c r="QEI31" s="126"/>
      <c r="QEJ31" s="126"/>
      <c r="QEK31" s="126"/>
      <c r="QEL31" s="126"/>
      <c r="QEM31" s="126"/>
      <c r="QEN31" s="126"/>
      <c r="QEO31" s="126"/>
      <c r="QEP31" s="126"/>
      <c r="QEQ31" s="126"/>
      <c r="QER31" s="126"/>
      <c r="QES31" s="126"/>
      <c r="QET31" s="126"/>
      <c r="QEU31" s="126"/>
      <c r="QEV31" s="126"/>
      <c r="QEW31" s="126"/>
      <c r="QEX31" s="126"/>
      <c r="QEY31" s="126"/>
      <c r="QEZ31" s="126"/>
      <c r="QFA31" s="126"/>
      <c r="QFB31" s="126"/>
      <c r="QFC31" s="126"/>
      <c r="QFD31" s="126"/>
      <c r="QFE31" s="126"/>
      <c r="QFF31" s="126"/>
      <c r="QFG31" s="126"/>
      <c r="QFH31" s="126"/>
      <c r="QFI31" s="126"/>
      <c r="QFJ31" s="126"/>
      <c r="QFK31" s="126"/>
      <c r="QFL31" s="126"/>
      <c r="QFM31" s="126"/>
      <c r="QFN31" s="126"/>
      <c r="QFO31" s="126"/>
      <c r="QFP31" s="126"/>
      <c r="QFQ31" s="126"/>
      <c r="QFR31" s="126"/>
      <c r="QFS31" s="126"/>
      <c r="QFT31" s="126"/>
      <c r="QFU31" s="126"/>
      <c r="QFV31" s="126"/>
      <c r="QFW31" s="126"/>
      <c r="QFX31" s="126"/>
      <c r="QFY31" s="126"/>
      <c r="QFZ31" s="126"/>
      <c r="QGA31" s="126"/>
      <c r="QGB31" s="126"/>
      <c r="QGC31" s="126"/>
      <c r="QGD31" s="126"/>
      <c r="QGE31" s="126"/>
      <c r="QGF31" s="126"/>
      <c r="QGG31" s="126"/>
      <c r="QGH31" s="126"/>
      <c r="QGI31" s="126"/>
      <c r="QGJ31" s="126"/>
      <c r="QGK31" s="126"/>
      <c r="QGL31" s="126"/>
      <c r="QGM31" s="126"/>
      <c r="QGN31" s="126"/>
      <c r="QGO31" s="126"/>
      <c r="QGP31" s="126"/>
      <c r="QGQ31" s="126"/>
      <c r="QGR31" s="126"/>
      <c r="QGS31" s="126"/>
      <c r="QGT31" s="126"/>
      <c r="QGU31" s="126"/>
      <c r="QGV31" s="126"/>
      <c r="QGW31" s="126"/>
      <c r="QGX31" s="126"/>
      <c r="QGY31" s="126"/>
      <c r="QGZ31" s="126"/>
      <c r="QHA31" s="126"/>
      <c r="QHB31" s="126"/>
      <c r="QHC31" s="126"/>
      <c r="QHD31" s="126"/>
      <c r="QHE31" s="126"/>
      <c r="QHF31" s="126"/>
      <c r="QHG31" s="126"/>
      <c r="QHH31" s="126"/>
      <c r="QHI31" s="126"/>
      <c r="QHJ31" s="126"/>
      <c r="QHK31" s="126"/>
      <c r="QHL31" s="126"/>
      <c r="QHM31" s="126"/>
      <c r="QHN31" s="126"/>
      <c r="QHO31" s="126"/>
      <c r="QHP31" s="126"/>
      <c r="QHQ31" s="126"/>
      <c r="QHR31" s="126"/>
      <c r="QHS31" s="126"/>
      <c r="QHT31" s="126"/>
      <c r="QHU31" s="126"/>
      <c r="QHV31" s="126"/>
      <c r="QHW31" s="126"/>
      <c r="QHX31" s="126"/>
      <c r="QHY31" s="126"/>
      <c r="QHZ31" s="126"/>
      <c r="QIA31" s="126"/>
      <c r="QIB31" s="126"/>
      <c r="QIC31" s="126"/>
      <c r="QID31" s="126"/>
      <c r="QIE31" s="126"/>
      <c r="QIF31" s="126"/>
      <c r="QIG31" s="126"/>
      <c r="QIH31" s="126"/>
      <c r="QII31" s="126"/>
      <c r="QIJ31" s="126"/>
      <c r="QIK31" s="126"/>
      <c r="QIL31" s="126"/>
      <c r="QIM31" s="126"/>
      <c r="QIN31" s="126"/>
      <c r="QIO31" s="126"/>
      <c r="QIP31" s="126"/>
      <c r="QIQ31" s="126"/>
      <c r="QIR31" s="126"/>
      <c r="QIS31" s="126"/>
      <c r="QIT31" s="126"/>
      <c r="QIU31" s="126"/>
      <c r="QIV31" s="126"/>
      <c r="QIW31" s="126"/>
      <c r="QIX31" s="126"/>
      <c r="QIY31" s="126"/>
      <c r="QIZ31" s="126"/>
      <c r="QJA31" s="126"/>
      <c r="QJB31" s="126"/>
      <c r="QJC31" s="126"/>
      <c r="QJD31" s="126"/>
      <c r="QJE31" s="126"/>
      <c r="QJF31" s="126"/>
      <c r="QJG31" s="126"/>
      <c r="QJH31" s="126"/>
      <c r="QJI31" s="126"/>
      <c r="QJJ31" s="126"/>
      <c r="QJK31" s="126"/>
      <c r="QJL31" s="126"/>
      <c r="QJM31" s="126"/>
      <c r="QJN31" s="126"/>
      <c r="QJO31" s="126"/>
      <c r="QJP31" s="126"/>
      <c r="QJQ31" s="126"/>
      <c r="QJR31" s="126"/>
      <c r="QJS31" s="126"/>
      <c r="QJT31" s="126"/>
      <c r="QJU31" s="126"/>
      <c r="QJV31" s="126"/>
      <c r="QJW31" s="126"/>
      <c r="QJX31" s="126"/>
      <c r="QJY31" s="126"/>
      <c r="QJZ31" s="126"/>
      <c r="QKA31" s="126"/>
      <c r="QKB31" s="126"/>
      <c r="QKC31" s="126"/>
      <c r="QKD31" s="126"/>
      <c r="QKE31" s="126"/>
      <c r="QKF31" s="126"/>
      <c r="QKG31" s="126"/>
      <c r="QKH31" s="126"/>
      <c r="QKI31" s="126"/>
      <c r="QKJ31" s="126"/>
      <c r="QKK31" s="126"/>
      <c r="QKL31" s="126"/>
      <c r="QKM31" s="126"/>
      <c r="QKN31" s="126"/>
      <c r="QKO31" s="126"/>
      <c r="QKP31" s="126"/>
      <c r="QKQ31" s="126"/>
      <c r="QKR31" s="126"/>
      <c r="QKS31" s="126"/>
      <c r="QKT31" s="126"/>
      <c r="QKU31" s="126"/>
      <c r="QKV31" s="126"/>
      <c r="QKW31" s="126"/>
      <c r="QKX31" s="126"/>
      <c r="QKY31" s="126"/>
      <c r="QKZ31" s="126"/>
      <c r="QLA31" s="126"/>
      <c r="QLB31" s="126"/>
      <c r="QLC31" s="126"/>
      <c r="QLD31" s="126"/>
      <c r="QLE31" s="126"/>
      <c r="QLF31" s="126"/>
      <c r="QLG31" s="126"/>
      <c r="QLH31" s="126"/>
      <c r="QLI31" s="126"/>
      <c r="QLJ31" s="126"/>
      <c r="QLK31" s="126"/>
      <c r="QLL31" s="126"/>
      <c r="QLM31" s="126"/>
      <c r="QLN31" s="126"/>
      <c r="QLO31" s="126"/>
      <c r="QLP31" s="126"/>
      <c r="QLQ31" s="126"/>
      <c r="QLR31" s="126"/>
      <c r="QLS31" s="126"/>
      <c r="QLT31" s="126"/>
      <c r="QLU31" s="126"/>
      <c r="QLV31" s="126"/>
      <c r="QLW31" s="126"/>
      <c r="QLX31" s="126"/>
      <c r="QLY31" s="126"/>
      <c r="QLZ31" s="126"/>
      <c r="QMA31" s="126"/>
      <c r="QMB31" s="126"/>
      <c r="QMC31" s="126"/>
      <c r="QMD31" s="126"/>
      <c r="QME31" s="126"/>
      <c r="QMF31" s="126"/>
      <c r="QMG31" s="126"/>
      <c r="QMH31" s="126"/>
      <c r="QMI31" s="126"/>
      <c r="QMJ31" s="126"/>
      <c r="QMK31" s="126"/>
      <c r="QML31" s="126"/>
      <c r="QMM31" s="126"/>
      <c r="QMN31" s="126"/>
      <c r="QMO31" s="126"/>
      <c r="QMP31" s="126"/>
      <c r="QMQ31" s="126"/>
      <c r="QMR31" s="126"/>
      <c r="QMS31" s="126"/>
      <c r="QMT31" s="126"/>
      <c r="QMU31" s="126"/>
      <c r="QMV31" s="126"/>
      <c r="QMW31" s="126"/>
      <c r="QMX31" s="126"/>
      <c r="QMY31" s="126"/>
      <c r="QMZ31" s="126"/>
      <c r="QNA31" s="126"/>
      <c r="QNB31" s="126"/>
      <c r="QNC31" s="126"/>
      <c r="QND31" s="126"/>
      <c r="QNE31" s="126"/>
      <c r="QNF31" s="126"/>
      <c r="QNG31" s="126"/>
      <c r="QNH31" s="126"/>
      <c r="QNI31" s="126"/>
      <c r="QNJ31" s="126"/>
      <c r="QNK31" s="126"/>
      <c r="QNL31" s="126"/>
      <c r="QNM31" s="126"/>
      <c r="QNN31" s="126"/>
      <c r="QNO31" s="126"/>
      <c r="QNP31" s="126"/>
      <c r="QNQ31" s="126"/>
      <c r="QNR31" s="126"/>
      <c r="QNS31" s="126"/>
      <c r="QNT31" s="126"/>
      <c r="QNU31" s="126"/>
      <c r="QNV31" s="126"/>
      <c r="QNW31" s="126"/>
      <c r="QNX31" s="126"/>
      <c r="QNY31" s="126"/>
      <c r="QNZ31" s="126"/>
      <c r="QOA31" s="126"/>
      <c r="QOB31" s="126"/>
      <c r="QOC31" s="126"/>
      <c r="QOD31" s="126"/>
      <c r="QOE31" s="126"/>
      <c r="QOF31" s="126"/>
      <c r="QOG31" s="126"/>
      <c r="QOH31" s="126"/>
      <c r="QOI31" s="126"/>
      <c r="QOJ31" s="126"/>
      <c r="QOK31" s="126"/>
      <c r="QOL31" s="126"/>
      <c r="QOM31" s="126"/>
      <c r="QON31" s="126"/>
      <c r="QOO31" s="126"/>
      <c r="QOP31" s="126"/>
      <c r="QOQ31" s="126"/>
      <c r="QOR31" s="126"/>
      <c r="QOS31" s="126"/>
      <c r="QOT31" s="126"/>
      <c r="QOU31" s="126"/>
      <c r="QOV31" s="126"/>
      <c r="QOW31" s="126"/>
      <c r="QOX31" s="126"/>
      <c r="QOY31" s="126"/>
      <c r="QOZ31" s="126"/>
      <c r="QPA31" s="126"/>
      <c r="QPB31" s="126"/>
      <c r="QPC31" s="126"/>
      <c r="QPD31" s="126"/>
      <c r="QPE31" s="126"/>
      <c r="QPF31" s="126"/>
      <c r="QPG31" s="126"/>
      <c r="QPH31" s="126"/>
      <c r="QPI31" s="126"/>
      <c r="QPJ31" s="126"/>
      <c r="QPK31" s="126"/>
      <c r="QPL31" s="126"/>
      <c r="QPM31" s="126"/>
      <c r="QPN31" s="126"/>
      <c r="QPO31" s="126"/>
      <c r="QPP31" s="126"/>
      <c r="QPQ31" s="126"/>
      <c r="QPR31" s="126"/>
      <c r="QPS31" s="126"/>
      <c r="QPT31" s="126"/>
      <c r="QPU31" s="126"/>
      <c r="QPV31" s="126"/>
      <c r="QPW31" s="126"/>
      <c r="QPX31" s="126"/>
      <c r="QPY31" s="126"/>
      <c r="QPZ31" s="126"/>
      <c r="QQA31" s="126"/>
      <c r="QQB31" s="126"/>
      <c r="QQC31" s="126"/>
      <c r="QQD31" s="126"/>
      <c r="QQE31" s="126"/>
      <c r="QQF31" s="126"/>
      <c r="QQG31" s="126"/>
      <c r="QQH31" s="126"/>
      <c r="QQI31" s="126"/>
      <c r="QQJ31" s="126"/>
      <c r="QQK31" s="126"/>
      <c r="QQL31" s="126"/>
      <c r="QQM31" s="126"/>
      <c r="QQN31" s="126"/>
      <c r="QQO31" s="126"/>
      <c r="QQP31" s="126"/>
      <c r="QQQ31" s="126"/>
      <c r="QQR31" s="126"/>
      <c r="QQS31" s="126"/>
      <c r="QQT31" s="126"/>
      <c r="QQU31" s="126"/>
      <c r="QQV31" s="126"/>
      <c r="QQW31" s="126"/>
      <c r="QQX31" s="126"/>
      <c r="QQY31" s="126"/>
      <c r="QQZ31" s="126"/>
      <c r="QRA31" s="126"/>
      <c r="QRB31" s="126"/>
      <c r="QRC31" s="126"/>
      <c r="QRD31" s="126"/>
      <c r="QRE31" s="126"/>
      <c r="QRF31" s="126"/>
      <c r="QRG31" s="126"/>
      <c r="QRH31" s="126"/>
      <c r="QRI31" s="126"/>
      <c r="QRJ31" s="126"/>
      <c r="QRK31" s="126"/>
      <c r="QRL31" s="126"/>
      <c r="QRM31" s="126"/>
      <c r="QRN31" s="126"/>
      <c r="QRO31" s="126"/>
      <c r="QRP31" s="126"/>
      <c r="QRQ31" s="126"/>
      <c r="QRR31" s="126"/>
      <c r="QRS31" s="126"/>
      <c r="QRT31" s="126"/>
      <c r="QRU31" s="126"/>
      <c r="QRV31" s="126"/>
      <c r="QRW31" s="126"/>
      <c r="QRX31" s="126"/>
      <c r="QRY31" s="126"/>
      <c r="QRZ31" s="126"/>
      <c r="QSA31" s="126"/>
      <c r="QSB31" s="126"/>
      <c r="QSC31" s="126"/>
      <c r="QSD31" s="126"/>
      <c r="QSE31" s="126"/>
      <c r="QSF31" s="126"/>
      <c r="QSG31" s="126"/>
      <c r="QSH31" s="126"/>
      <c r="QSI31" s="126"/>
      <c r="QSJ31" s="126"/>
      <c r="QSK31" s="126"/>
      <c r="QSL31" s="126"/>
      <c r="QSM31" s="126"/>
      <c r="QSN31" s="126"/>
      <c r="QSO31" s="126"/>
      <c r="QSP31" s="126"/>
      <c r="QSQ31" s="126"/>
      <c r="QSR31" s="126"/>
      <c r="QSS31" s="126"/>
      <c r="QST31" s="126"/>
      <c r="QSU31" s="126"/>
      <c r="QSV31" s="126"/>
      <c r="QSW31" s="126"/>
      <c r="QSX31" s="126"/>
      <c r="QSY31" s="126"/>
      <c r="QSZ31" s="126"/>
      <c r="QTA31" s="126"/>
      <c r="QTB31" s="126"/>
      <c r="QTC31" s="126"/>
      <c r="QTD31" s="126"/>
      <c r="QTE31" s="126"/>
      <c r="QTF31" s="126"/>
      <c r="QTG31" s="126"/>
      <c r="QTH31" s="126"/>
      <c r="QTI31" s="126"/>
      <c r="QTJ31" s="126"/>
      <c r="QTK31" s="126"/>
      <c r="QTL31" s="126"/>
      <c r="QTM31" s="126"/>
      <c r="QTN31" s="126"/>
      <c r="QTO31" s="126"/>
      <c r="QTP31" s="126"/>
      <c r="QTQ31" s="126"/>
      <c r="QTR31" s="126"/>
      <c r="QTS31" s="126"/>
      <c r="QTT31" s="126"/>
      <c r="QTU31" s="126"/>
      <c r="QTV31" s="126"/>
      <c r="QTW31" s="126"/>
      <c r="QTX31" s="126"/>
      <c r="QTY31" s="126"/>
      <c r="QTZ31" s="126"/>
      <c r="QUA31" s="126"/>
      <c r="QUB31" s="126"/>
      <c r="QUC31" s="126"/>
      <c r="QUD31" s="126"/>
      <c r="QUE31" s="126"/>
      <c r="QUF31" s="126"/>
      <c r="QUG31" s="126"/>
      <c r="QUH31" s="126"/>
      <c r="QUI31" s="126"/>
      <c r="QUJ31" s="126"/>
      <c r="QUK31" s="126"/>
      <c r="QUL31" s="126"/>
      <c r="QUM31" s="126"/>
      <c r="QUN31" s="126"/>
      <c r="QUO31" s="126"/>
      <c r="QUP31" s="126"/>
      <c r="QUQ31" s="126"/>
      <c r="QUR31" s="126"/>
      <c r="QUS31" s="126"/>
      <c r="QUT31" s="126"/>
      <c r="QUU31" s="126"/>
      <c r="QUV31" s="126"/>
      <c r="QUW31" s="126"/>
      <c r="QUX31" s="126"/>
      <c r="QUY31" s="126"/>
      <c r="QUZ31" s="126"/>
      <c r="QVA31" s="126"/>
      <c r="QVB31" s="126"/>
      <c r="QVC31" s="126"/>
      <c r="QVD31" s="126"/>
      <c r="QVE31" s="126"/>
      <c r="QVF31" s="126"/>
      <c r="QVG31" s="126"/>
      <c r="QVH31" s="126"/>
      <c r="QVI31" s="126"/>
      <c r="QVJ31" s="126"/>
      <c r="QVK31" s="126"/>
      <c r="QVL31" s="126"/>
      <c r="QVM31" s="126"/>
      <c r="QVN31" s="126"/>
      <c r="QVO31" s="126"/>
      <c r="QVP31" s="126"/>
      <c r="QVQ31" s="126"/>
      <c r="QVR31" s="126"/>
      <c r="QVS31" s="126"/>
      <c r="QVT31" s="126"/>
      <c r="QVU31" s="126"/>
      <c r="QVV31" s="126"/>
      <c r="QVW31" s="126"/>
      <c r="QVX31" s="126"/>
      <c r="QVY31" s="126"/>
      <c r="QVZ31" s="126"/>
      <c r="QWA31" s="126"/>
      <c r="QWB31" s="126"/>
      <c r="QWC31" s="126"/>
      <c r="QWD31" s="126"/>
      <c r="QWE31" s="126"/>
      <c r="QWF31" s="126"/>
      <c r="QWG31" s="126"/>
      <c r="QWH31" s="126"/>
      <c r="QWI31" s="126"/>
      <c r="QWJ31" s="126"/>
      <c r="QWK31" s="126"/>
      <c r="QWL31" s="126"/>
      <c r="QWM31" s="126"/>
      <c r="QWN31" s="126"/>
      <c r="QWO31" s="126"/>
      <c r="QWP31" s="126"/>
      <c r="QWQ31" s="126"/>
      <c r="QWR31" s="126"/>
      <c r="QWS31" s="126"/>
      <c r="QWT31" s="126"/>
      <c r="QWU31" s="126"/>
      <c r="QWV31" s="126"/>
      <c r="QWW31" s="126"/>
      <c r="QWX31" s="126"/>
      <c r="QWY31" s="126"/>
      <c r="QWZ31" s="126"/>
      <c r="QXA31" s="126"/>
      <c r="QXB31" s="126"/>
      <c r="QXC31" s="126"/>
      <c r="QXD31" s="126"/>
      <c r="QXE31" s="126"/>
      <c r="QXF31" s="126"/>
      <c r="QXG31" s="126"/>
      <c r="QXH31" s="126"/>
      <c r="QXI31" s="126"/>
      <c r="QXJ31" s="126"/>
      <c r="QXK31" s="126"/>
      <c r="QXL31" s="126"/>
      <c r="QXM31" s="126"/>
      <c r="QXN31" s="126"/>
      <c r="QXO31" s="126"/>
      <c r="QXP31" s="126"/>
      <c r="QXQ31" s="126"/>
      <c r="QXR31" s="126"/>
      <c r="QXS31" s="126"/>
      <c r="QXT31" s="126"/>
      <c r="QXU31" s="126"/>
      <c r="QXV31" s="126"/>
      <c r="QXW31" s="126"/>
      <c r="QXX31" s="126"/>
      <c r="QXY31" s="126"/>
      <c r="QXZ31" s="126"/>
      <c r="QYA31" s="126"/>
      <c r="QYB31" s="126"/>
      <c r="QYC31" s="126"/>
      <c r="QYD31" s="126"/>
      <c r="QYE31" s="126"/>
      <c r="QYF31" s="126"/>
      <c r="QYG31" s="126"/>
      <c r="QYH31" s="126"/>
      <c r="QYI31" s="126"/>
      <c r="QYJ31" s="126"/>
      <c r="QYK31" s="126"/>
      <c r="QYL31" s="126"/>
      <c r="QYM31" s="126"/>
      <c r="QYN31" s="126"/>
      <c r="QYO31" s="126"/>
      <c r="QYP31" s="126"/>
      <c r="QYQ31" s="126"/>
      <c r="QYR31" s="126"/>
      <c r="QYS31" s="126"/>
      <c r="QYT31" s="126"/>
      <c r="QYU31" s="126"/>
      <c r="QYV31" s="126"/>
      <c r="QYW31" s="126"/>
      <c r="QYX31" s="126"/>
      <c r="QYY31" s="126"/>
      <c r="QYZ31" s="126"/>
      <c r="QZA31" s="126"/>
      <c r="QZB31" s="126"/>
      <c r="QZC31" s="126"/>
      <c r="QZD31" s="126"/>
      <c r="QZE31" s="126"/>
      <c r="QZF31" s="126"/>
      <c r="QZG31" s="126"/>
      <c r="QZH31" s="126"/>
      <c r="QZI31" s="126"/>
      <c r="QZJ31" s="126"/>
      <c r="QZK31" s="126"/>
      <c r="QZL31" s="126"/>
      <c r="QZM31" s="126"/>
      <c r="QZN31" s="126"/>
      <c r="QZO31" s="126"/>
      <c r="QZP31" s="126"/>
      <c r="QZQ31" s="126"/>
      <c r="QZR31" s="126"/>
      <c r="QZS31" s="126"/>
      <c r="QZT31" s="126"/>
      <c r="QZU31" s="126"/>
      <c r="QZV31" s="126"/>
      <c r="QZW31" s="126"/>
      <c r="QZX31" s="126"/>
      <c r="QZY31" s="126"/>
      <c r="QZZ31" s="126"/>
      <c r="RAA31" s="126"/>
      <c r="RAB31" s="126"/>
      <c r="RAC31" s="126"/>
      <c r="RAD31" s="126"/>
      <c r="RAE31" s="126"/>
      <c r="RAF31" s="126"/>
      <c r="RAG31" s="126"/>
      <c r="RAH31" s="126"/>
      <c r="RAI31" s="126"/>
      <c r="RAJ31" s="126"/>
      <c r="RAK31" s="126"/>
      <c r="RAL31" s="126"/>
      <c r="RAM31" s="126"/>
      <c r="RAN31" s="126"/>
      <c r="RAO31" s="126"/>
      <c r="RAP31" s="126"/>
      <c r="RAQ31" s="126"/>
      <c r="RAR31" s="126"/>
      <c r="RAS31" s="126"/>
      <c r="RAT31" s="126"/>
      <c r="RAU31" s="126"/>
      <c r="RAV31" s="126"/>
      <c r="RAW31" s="126"/>
      <c r="RAX31" s="126"/>
      <c r="RAY31" s="126"/>
      <c r="RAZ31" s="126"/>
      <c r="RBA31" s="126"/>
      <c r="RBB31" s="126"/>
      <c r="RBC31" s="126"/>
      <c r="RBD31" s="126"/>
      <c r="RBE31" s="126"/>
      <c r="RBF31" s="126"/>
      <c r="RBG31" s="126"/>
      <c r="RBH31" s="126"/>
      <c r="RBI31" s="126"/>
      <c r="RBJ31" s="126"/>
      <c r="RBK31" s="126"/>
      <c r="RBL31" s="126"/>
      <c r="RBM31" s="126"/>
      <c r="RBN31" s="126"/>
      <c r="RBO31" s="126"/>
      <c r="RBP31" s="126"/>
      <c r="RBQ31" s="126"/>
      <c r="RBR31" s="126"/>
      <c r="RBS31" s="126"/>
      <c r="RBT31" s="126"/>
      <c r="RBU31" s="126"/>
      <c r="RBV31" s="126"/>
      <c r="RBW31" s="126"/>
      <c r="RBX31" s="126"/>
      <c r="RBY31" s="126"/>
      <c r="RBZ31" s="126"/>
      <c r="RCA31" s="126"/>
      <c r="RCB31" s="126"/>
      <c r="RCC31" s="126"/>
      <c r="RCD31" s="126"/>
      <c r="RCE31" s="126"/>
      <c r="RCF31" s="126"/>
      <c r="RCG31" s="126"/>
      <c r="RCH31" s="126"/>
      <c r="RCI31" s="126"/>
      <c r="RCJ31" s="126"/>
      <c r="RCK31" s="126"/>
      <c r="RCL31" s="126"/>
      <c r="RCM31" s="126"/>
      <c r="RCN31" s="126"/>
      <c r="RCO31" s="126"/>
      <c r="RCP31" s="126"/>
      <c r="RCQ31" s="126"/>
      <c r="RCR31" s="126"/>
      <c r="RCS31" s="126"/>
      <c r="RCT31" s="126"/>
      <c r="RCU31" s="126"/>
      <c r="RCV31" s="126"/>
      <c r="RCW31" s="126"/>
      <c r="RCX31" s="126"/>
      <c r="RCY31" s="126"/>
      <c r="RCZ31" s="126"/>
      <c r="RDA31" s="126"/>
      <c r="RDB31" s="126"/>
      <c r="RDC31" s="126"/>
      <c r="RDD31" s="126"/>
      <c r="RDE31" s="126"/>
      <c r="RDF31" s="126"/>
      <c r="RDG31" s="126"/>
      <c r="RDH31" s="126"/>
      <c r="RDI31" s="126"/>
      <c r="RDJ31" s="126"/>
      <c r="RDK31" s="126"/>
      <c r="RDL31" s="126"/>
      <c r="RDM31" s="126"/>
      <c r="RDN31" s="126"/>
      <c r="RDO31" s="126"/>
      <c r="RDP31" s="126"/>
      <c r="RDQ31" s="126"/>
      <c r="RDR31" s="126"/>
      <c r="RDS31" s="126"/>
      <c r="RDT31" s="126"/>
      <c r="RDU31" s="126"/>
      <c r="RDV31" s="126"/>
      <c r="RDW31" s="126"/>
      <c r="RDX31" s="126"/>
      <c r="RDY31" s="126"/>
      <c r="RDZ31" s="126"/>
      <c r="REA31" s="126"/>
      <c r="REB31" s="126"/>
      <c r="REC31" s="126"/>
      <c r="RED31" s="126"/>
      <c r="REE31" s="126"/>
      <c r="REF31" s="126"/>
      <c r="REG31" s="126"/>
      <c r="REH31" s="126"/>
      <c r="REI31" s="126"/>
      <c r="REJ31" s="126"/>
      <c r="REK31" s="126"/>
      <c r="REL31" s="126"/>
      <c r="REM31" s="126"/>
      <c r="REN31" s="126"/>
      <c r="REO31" s="126"/>
      <c r="REP31" s="126"/>
      <c r="REQ31" s="126"/>
      <c r="RER31" s="126"/>
      <c r="RES31" s="126"/>
      <c r="RET31" s="126"/>
      <c r="REU31" s="126"/>
      <c r="REV31" s="126"/>
      <c r="REW31" s="126"/>
      <c r="REX31" s="126"/>
      <c r="REY31" s="126"/>
      <c r="REZ31" s="126"/>
      <c r="RFA31" s="126"/>
      <c r="RFB31" s="126"/>
      <c r="RFC31" s="126"/>
      <c r="RFD31" s="126"/>
      <c r="RFE31" s="126"/>
      <c r="RFF31" s="126"/>
      <c r="RFG31" s="126"/>
      <c r="RFH31" s="126"/>
      <c r="RFI31" s="126"/>
      <c r="RFJ31" s="126"/>
      <c r="RFK31" s="126"/>
      <c r="RFL31" s="126"/>
      <c r="RFM31" s="126"/>
      <c r="RFN31" s="126"/>
      <c r="RFO31" s="126"/>
      <c r="RFP31" s="126"/>
      <c r="RFQ31" s="126"/>
      <c r="RFR31" s="126"/>
      <c r="RFS31" s="126"/>
      <c r="RFT31" s="126"/>
      <c r="RFU31" s="126"/>
      <c r="RFV31" s="126"/>
      <c r="RFW31" s="126"/>
      <c r="RFX31" s="126"/>
      <c r="RFY31" s="126"/>
      <c r="RFZ31" s="126"/>
      <c r="RGA31" s="126"/>
      <c r="RGB31" s="126"/>
      <c r="RGC31" s="126"/>
      <c r="RGD31" s="126"/>
      <c r="RGE31" s="126"/>
      <c r="RGF31" s="126"/>
      <c r="RGG31" s="126"/>
      <c r="RGH31" s="126"/>
      <c r="RGI31" s="126"/>
      <c r="RGJ31" s="126"/>
      <c r="RGK31" s="126"/>
      <c r="RGL31" s="126"/>
      <c r="RGM31" s="126"/>
      <c r="RGN31" s="126"/>
      <c r="RGO31" s="126"/>
      <c r="RGP31" s="126"/>
      <c r="RGQ31" s="126"/>
      <c r="RGR31" s="126"/>
      <c r="RGS31" s="126"/>
      <c r="RGT31" s="126"/>
      <c r="RGU31" s="126"/>
      <c r="RGV31" s="126"/>
      <c r="RGW31" s="126"/>
      <c r="RGX31" s="126"/>
      <c r="RGY31" s="126"/>
      <c r="RGZ31" s="126"/>
      <c r="RHA31" s="126"/>
      <c r="RHB31" s="126"/>
      <c r="RHC31" s="126"/>
      <c r="RHD31" s="126"/>
      <c r="RHE31" s="126"/>
      <c r="RHF31" s="126"/>
      <c r="RHG31" s="126"/>
      <c r="RHH31" s="126"/>
      <c r="RHI31" s="126"/>
      <c r="RHJ31" s="126"/>
      <c r="RHK31" s="126"/>
      <c r="RHL31" s="126"/>
      <c r="RHM31" s="126"/>
      <c r="RHN31" s="126"/>
      <c r="RHO31" s="126"/>
      <c r="RHP31" s="126"/>
      <c r="RHQ31" s="126"/>
      <c r="RHR31" s="126"/>
      <c r="RHS31" s="126"/>
      <c r="RHT31" s="126"/>
      <c r="RHU31" s="126"/>
      <c r="RHV31" s="126"/>
      <c r="RHW31" s="126"/>
      <c r="RHX31" s="126"/>
      <c r="RHY31" s="126"/>
      <c r="RHZ31" s="126"/>
      <c r="RIA31" s="126"/>
      <c r="RIB31" s="126"/>
      <c r="RIC31" s="126"/>
      <c r="RID31" s="126"/>
      <c r="RIE31" s="126"/>
      <c r="RIF31" s="126"/>
      <c r="RIG31" s="126"/>
      <c r="RIH31" s="126"/>
      <c r="RII31" s="126"/>
      <c r="RIJ31" s="126"/>
      <c r="RIK31" s="126"/>
      <c r="RIL31" s="126"/>
      <c r="RIM31" s="126"/>
      <c r="RIN31" s="126"/>
      <c r="RIO31" s="126"/>
      <c r="RIP31" s="126"/>
      <c r="RIQ31" s="126"/>
      <c r="RIR31" s="126"/>
      <c r="RIS31" s="126"/>
      <c r="RIT31" s="126"/>
      <c r="RIU31" s="126"/>
      <c r="RIV31" s="126"/>
      <c r="RIW31" s="126"/>
      <c r="RIX31" s="126"/>
      <c r="RIY31" s="126"/>
      <c r="RIZ31" s="126"/>
      <c r="RJA31" s="126"/>
      <c r="RJB31" s="126"/>
      <c r="RJC31" s="126"/>
      <c r="RJD31" s="126"/>
      <c r="RJE31" s="126"/>
      <c r="RJF31" s="126"/>
      <c r="RJG31" s="126"/>
      <c r="RJH31" s="126"/>
      <c r="RJI31" s="126"/>
      <c r="RJJ31" s="126"/>
      <c r="RJK31" s="126"/>
      <c r="RJL31" s="126"/>
      <c r="RJM31" s="126"/>
      <c r="RJN31" s="126"/>
      <c r="RJO31" s="126"/>
      <c r="RJP31" s="126"/>
      <c r="RJQ31" s="126"/>
      <c r="RJR31" s="126"/>
      <c r="RJS31" s="126"/>
      <c r="RJT31" s="126"/>
      <c r="RJU31" s="126"/>
      <c r="RJV31" s="126"/>
      <c r="RJW31" s="126"/>
      <c r="RJX31" s="126"/>
      <c r="RJY31" s="126"/>
      <c r="RJZ31" s="126"/>
      <c r="RKA31" s="126"/>
      <c r="RKB31" s="126"/>
      <c r="RKC31" s="126"/>
      <c r="RKD31" s="126"/>
      <c r="RKE31" s="126"/>
      <c r="RKF31" s="126"/>
      <c r="RKG31" s="126"/>
      <c r="RKH31" s="126"/>
      <c r="RKI31" s="126"/>
      <c r="RKJ31" s="126"/>
      <c r="RKK31" s="126"/>
      <c r="RKL31" s="126"/>
      <c r="RKM31" s="126"/>
      <c r="RKN31" s="126"/>
      <c r="RKO31" s="126"/>
      <c r="RKP31" s="126"/>
      <c r="RKQ31" s="126"/>
      <c r="RKR31" s="126"/>
      <c r="RKS31" s="126"/>
      <c r="RKT31" s="126"/>
      <c r="RKU31" s="126"/>
      <c r="RKV31" s="126"/>
      <c r="RKW31" s="126"/>
      <c r="RKX31" s="126"/>
      <c r="RKY31" s="126"/>
      <c r="RKZ31" s="126"/>
      <c r="RLA31" s="126"/>
      <c r="RLB31" s="126"/>
      <c r="RLC31" s="126"/>
      <c r="RLD31" s="126"/>
      <c r="RLE31" s="126"/>
      <c r="RLF31" s="126"/>
      <c r="RLG31" s="126"/>
      <c r="RLH31" s="126"/>
      <c r="RLI31" s="126"/>
      <c r="RLJ31" s="126"/>
      <c r="RLK31" s="126"/>
      <c r="RLL31" s="126"/>
      <c r="RLM31" s="126"/>
      <c r="RLN31" s="126"/>
      <c r="RLO31" s="126"/>
      <c r="RLP31" s="126"/>
      <c r="RLQ31" s="126"/>
      <c r="RLR31" s="126"/>
      <c r="RLS31" s="126"/>
      <c r="RLT31" s="126"/>
      <c r="RLU31" s="126"/>
      <c r="RLV31" s="126"/>
      <c r="RLW31" s="126"/>
      <c r="RLX31" s="126"/>
      <c r="RLY31" s="126"/>
      <c r="RLZ31" s="126"/>
      <c r="RMA31" s="126"/>
      <c r="RMB31" s="126"/>
      <c r="RMC31" s="126"/>
      <c r="RMD31" s="126"/>
      <c r="RME31" s="126"/>
      <c r="RMF31" s="126"/>
      <c r="RMG31" s="126"/>
      <c r="RMH31" s="126"/>
      <c r="RMI31" s="126"/>
      <c r="RMJ31" s="126"/>
      <c r="RMK31" s="126"/>
      <c r="RML31" s="126"/>
      <c r="RMM31" s="126"/>
      <c r="RMN31" s="126"/>
      <c r="RMO31" s="126"/>
      <c r="RMP31" s="126"/>
      <c r="RMQ31" s="126"/>
      <c r="RMR31" s="126"/>
      <c r="RMS31" s="126"/>
      <c r="RMT31" s="126"/>
      <c r="RMU31" s="126"/>
      <c r="RMV31" s="126"/>
      <c r="RMW31" s="126"/>
      <c r="RMX31" s="126"/>
      <c r="RMY31" s="126"/>
      <c r="RMZ31" s="126"/>
      <c r="RNA31" s="126"/>
      <c r="RNB31" s="126"/>
      <c r="RNC31" s="126"/>
      <c r="RND31" s="126"/>
      <c r="RNE31" s="126"/>
      <c r="RNF31" s="126"/>
      <c r="RNG31" s="126"/>
      <c r="RNH31" s="126"/>
      <c r="RNI31" s="126"/>
      <c r="RNJ31" s="126"/>
      <c r="RNK31" s="126"/>
      <c r="RNL31" s="126"/>
      <c r="RNM31" s="126"/>
      <c r="RNN31" s="126"/>
      <c r="RNO31" s="126"/>
      <c r="RNP31" s="126"/>
      <c r="RNQ31" s="126"/>
      <c r="RNR31" s="126"/>
      <c r="RNS31" s="126"/>
      <c r="RNT31" s="126"/>
      <c r="RNU31" s="126"/>
      <c r="RNV31" s="126"/>
      <c r="RNW31" s="126"/>
      <c r="RNX31" s="126"/>
      <c r="RNY31" s="126"/>
      <c r="RNZ31" s="126"/>
      <c r="ROA31" s="126"/>
      <c r="ROB31" s="126"/>
      <c r="ROC31" s="126"/>
      <c r="ROD31" s="126"/>
      <c r="ROE31" s="126"/>
      <c r="ROF31" s="126"/>
      <c r="ROG31" s="126"/>
      <c r="ROH31" s="126"/>
      <c r="ROI31" s="126"/>
      <c r="ROJ31" s="126"/>
      <c r="ROK31" s="126"/>
      <c r="ROL31" s="126"/>
      <c r="ROM31" s="126"/>
      <c r="RON31" s="126"/>
      <c r="ROO31" s="126"/>
      <c r="ROP31" s="126"/>
      <c r="ROQ31" s="126"/>
      <c r="ROR31" s="126"/>
      <c r="ROS31" s="126"/>
      <c r="ROT31" s="126"/>
      <c r="ROU31" s="126"/>
      <c r="ROV31" s="126"/>
      <c r="ROW31" s="126"/>
      <c r="ROX31" s="126"/>
      <c r="ROY31" s="126"/>
      <c r="ROZ31" s="126"/>
      <c r="RPA31" s="126"/>
      <c r="RPB31" s="126"/>
      <c r="RPC31" s="126"/>
      <c r="RPD31" s="126"/>
      <c r="RPE31" s="126"/>
      <c r="RPF31" s="126"/>
      <c r="RPG31" s="126"/>
      <c r="RPH31" s="126"/>
      <c r="RPI31" s="126"/>
      <c r="RPJ31" s="126"/>
      <c r="RPK31" s="126"/>
      <c r="RPL31" s="126"/>
      <c r="RPM31" s="126"/>
      <c r="RPN31" s="126"/>
      <c r="RPO31" s="126"/>
      <c r="RPP31" s="126"/>
      <c r="RPQ31" s="126"/>
      <c r="RPR31" s="126"/>
      <c r="RPS31" s="126"/>
      <c r="RPT31" s="126"/>
      <c r="RPU31" s="126"/>
      <c r="RPV31" s="126"/>
      <c r="RPW31" s="126"/>
      <c r="RPX31" s="126"/>
      <c r="RPY31" s="126"/>
      <c r="RPZ31" s="126"/>
      <c r="RQA31" s="126"/>
      <c r="RQB31" s="126"/>
      <c r="RQC31" s="126"/>
      <c r="RQD31" s="126"/>
      <c r="RQE31" s="126"/>
      <c r="RQF31" s="126"/>
      <c r="RQG31" s="126"/>
      <c r="RQH31" s="126"/>
      <c r="RQI31" s="126"/>
      <c r="RQJ31" s="126"/>
      <c r="RQK31" s="126"/>
      <c r="RQL31" s="126"/>
      <c r="RQM31" s="126"/>
      <c r="RQN31" s="126"/>
      <c r="RQO31" s="126"/>
      <c r="RQP31" s="126"/>
      <c r="RQQ31" s="126"/>
      <c r="RQR31" s="126"/>
      <c r="RQS31" s="126"/>
      <c r="RQT31" s="126"/>
      <c r="RQU31" s="126"/>
      <c r="RQV31" s="126"/>
      <c r="RQW31" s="126"/>
      <c r="RQX31" s="126"/>
      <c r="RQY31" s="126"/>
      <c r="RQZ31" s="126"/>
      <c r="RRA31" s="126"/>
      <c r="RRB31" s="126"/>
      <c r="RRC31" s="126"/>
      <c r="RRD31" s="126"/>
      <c r="RRE31" s="126"/>
      <c r="RRF31" s="126"/>
      <c r="RRG31" s="126"/>
      <c r="RRH31" s="126"/>
      <c r="RRI31" s="126"/>
      <c r="RRJ31" s="126"/>
      <c r="RRK31" s="126"/>
      <c r="RRL31" s="126"/>
      <c r="RRM31" s="126"/>
      <c r="RRN31" s="126"/>
      <c r="RRO31" s="126"/>
      <c r="RRP31" s="126"/>
      <c r="RRQ31" s="126"/>
      <c r="RRR31" s="126"/>
      <c r="RRS31" s="126"/>
      <c r="RRT31" s="126"/>
      <c r="RRU31" s="126"/>
      <c r="RRV31" s="126"/>
      <c r="RRW31" s="126"/>
      <c r="RRX31" s="126"/>
      <c r="RRY31" s="126"/>
      <c r="RRZ31" s="126"/>
      <c r="RSA31" s="126"/>
      <c r="RSB31" s="126"/>
      <c r="RSC31" s="126"/>
      <c r="RSD31" s="126"/>
      <c r="RSE31" s="126"/>
      <c r="RSF31" s="126"/>
      <c r="RSG31" s="126"/>
      <c r="RSH31" s="126"/>
      <c r="RSI31" s="126"/>
      <c r="RSJ31" s="126"/>
      <c r="RSK31" s="126"/>
      <c r="RSL31" s="126"/>
      <c r="RSM31" s="126"/>
      <c r="RSN31" s="126"/>
      <c r="RSO31" s="126"/>
      <c r="RSP31" s="126"/>
      <c r="RSQ31" s="126"/>
      <c r="RSR31" s="126"/>
      <c r="RSS31" s="126"/>
      <c r="RST31" s="126"/>
      <c r="RSU31" s="126"/>
      <c r="RSV31" s="126"/>
      <c r="RSW31" s="126"/>
      <c r="RSX31" s="126"/>
      <c r="RSY31" s="126"/>
      <c r="RSZ31" s="126"/>
      <c r="RTA31" s="126"/>
      <c r="RTB31" s="126"/>
      <c r="RTC31" s="126"/>
      <c r="RTD31" s="126"/>
      <c r="RTE31" s="126"/>
      <c r="RTF31" s="126"/>
      <c r="RTG31" s="126"/>
      <c r="RTH31" s="126"/>
      <c r="RTI31" s="126"/>
      <c r="RTJ31" s="126"/>
      <c r="RTK31" s="126"/>
      <c r="RTL31" s="126"/>
      <c r="RTM31" s="126"/>
      <c r="RTN31" s="126"/>
      <c r="RTO31" s="126"/>
      <c r="RTP31" s="126"/>
      <c r="RTQ31" s="126"/>
      <c r="RTR31" s="126"/>
      <c r="RTS31" s="126"/>
      <c r="RTT31" s="126"/>
      <c r="RTU31" s="126"/>
      <c r="RTV31" s="126"/>
      <c r="RTW31" s="126"/>
      <c r="RTX31" s="126"/>
      <c r="RTY31" s="126"/>
      <c r="RTZ31" s="126"/>
      <c r="RUA31" s="126"/>
      <c r="RUB31" s="126"/>
      <c r="RUC31" s="126"/>
      <c r="RUD31" s="126"/>
      <c r="RUE31" s="126"/>
      <c r="RUF31" s="126"/>
      <c r="RUG31" s="126"/>
      <c r="RUH31" s="126"/>
      <c r="RUI31" s="126"/>
      <c r="RUJ31" s="126"/>
      <c r="RUK31" s="126"/>
      <c r="RUL31" s="126"/>
      <c r="RUM31" s="126"/>
      <c r="RUN31" s="126"/>
      <c r="RUO31" s="126"/>
      <c r="RUP31" s="126"/>
      <c r="RUQ31" s="126"/>
      <c r="RUR31" s="126"/>
      <c r="RUS31" s="126"/>
      <c r="RUT31" s="126"/>
      <c r="RUU31" s="126"/>
      <c r="RUV31" s="126"/>
      <c r="RUW31" s="126"/>
      <c r="RUX31" s="126"/>
      <c r="RUY31" s="126"/>
      <c r="RUZ31" s="126"/>
      <c r="RVA31" s="126"/>
      <c r="RVB31" s="126"/>
      <c r="RVC31" s="126"/>
      <c r="RVD31" s="126"/>
      <c r="RVE31" s="126"/>
      <c r="RVF31" s="126"/>
      <c r="RVG31" s="126"/>
      <c r="RVH31" s="126"/>
      <c r="RVI31" s="126"/>
      <c r="RVJ31" s="126"/>
      <c r="RVK31" s="126"/>
      <c r="RVL31" s="126"/>
      <c r="RVM31" s="126"/>
      <c r="RVN31" s="126"/>
      <c r="RVO31" s="126"/>
      <c r="RVP31" s="126"/>
      <c r="RVQ31" s="126"/>
      <c r="RVR31" s="126"/>
      <c r="RVS31" s="126"/>
      <c r="RVT31" s="126"/>
      <c r="RVU31" s="126"/>
      <c r="RVV31" s="126"/>
      <c r="RVW31" s="126"/>
      <c r="RVX31" s="126"/>
      <c r="RVY31" s="126"/>
      <c r="RVZ31" s="126"/>
      <c r="RWA31" s="126"/>
      <c r="RWB31" s="126"/>
      <c r="RWC31" s="126"/>
      <c r="RWD31" s="126"/>
      <c r="RWE31" s="126"/>
      <c r="RWF31" s="126"/>
      <c r="RWG31" s="126"/>
      <c r="RWH31" s="126"/>
      <c r="RWI31" s="126"/>
      <c r="RWJ31" s="126"/>
      <c r="RWK31" s="126"/>
      <c r="RWL31" s="126"/>
      <c r="RWM31" s="126"/>
      <c r="RWN31" s="126"/>
      <c r="RWO31" s="126"/>
      <c r="RWP31" s="126"/>
      <c r="RWQ31" s="126"/>
      <c r="RWR31" s="126"/>
      <c r="RWS31" s="126"/>
      <c r="RWT31" s="126"/>
      <c r="RWU31" s="126"/>
      <c r="RWV31" s="126"/>
      <c r="RWW31" s="126"/>
      <c r="RWX31" s="126"/>
      <c r="RWY31" s="126"/>
      <c r="RWZ31" s="126"/>
      <c r="RXA31" s="126"/>
      <c r="RXB31" s="126"/>
      <c r="RXC31" s="126"/>
      <c r="RXD31" s="126"/>
      <c r="RXE31" s="126"/>
      <c r="RXF31" s="126"/>
      <c r="RXG31" s="126"/>
      <c r="RXH31" s="126"/>
      <c r="RXI31" s="126"/>
      <c r="RXJ31" s="126"/>
      <c r="RXK31" s="126"/>
      <c r="RXL31" s="126"/>
      <c r="RXM31" s="126"/>
      <c r="RXN31" s="126"/>
      <c r="RXO31" s="126"/>
      <c r="RXP31" s="126"/>
      <c r="RXQ31" s="126"/>
      <c r="RXR31" s="126"/>
      <c r="RXS31" s="126"/>
      <c r="RXT31" s="126"/>
      <c r="RXU31" s="126"/>
      <c r="RXV31" s="126"/>
      <c r="RXW31" s="126"/>
      <c r="RXX31" s="126"/>
      <c r="RXY31" s="126"/>
      <c r="RXZ31" s="126"/>
      <c r="RYA31" s="126"/>
      <c r="RYB31" s="126"/>
      <c r="RYC31" s="126"/>
      <c r="RYD31" s="126"/>
      <c r="RYE31" s="126"/>
      <c r="RYF31" s="126"/>
      <c r="RYG31" s="126"/>
      <c r="RYH31" s="126"/>
      <c r="RYI31" s="126"/>
      <c r="RYJ31" s="126"/>
      <c r="RYK31" s="126"/>
      <c r="RYL31" s="126"/>
      <c r="RYM31" s="126"/>
      <c r="RYN31" s="126"/>
      <c r="RYO31" s="126"/>
      <c r="RYP31" s="126"/>
      <c r="RYQ31" s="126"/>
      <c r="RYR31" s="126"/>
      <c r="RYS31" s="126"/>
      <c r="RYT31" s="126"/>
      <c r="RYU31" s="126"/>
      <c r="RYV31" s="126"/>
      <c r="RYW31" s="126"/>
      <c r="RYX31" s="126"/>
      <c r="RYY31" s="126"/>
      <c r="RYZ31" s="126"/>
      <c r="RZA31" s="126"/>
      <c r="RZB31" s="126"/>
      <c r="RZC31" s="126"/>
      <c r="RZD31" s="126"/>
      <c r="RZE31" s="126"/>
      <c r="RZF31" s="126"/>
      <c r="RZG31" s="126"/>
      <c r="RZH31" s="126"/>
      <c r="RZI31" s="126"/>
      <c r="RZJ31" s="126"/>
      <c r="RZK31" s="126"/>
      <c r="RZL31" s="126"/>
      <c r="RZM31" s="126"/>
      <c r="RZN31" s="126"/>
      <c r="RZO31" s="126"/>
      <c r="RZP31" s="126"/>
      <c r="RZQ31" s="126"/>
      <c r="RZR31" s="126"/>
      <c r="RZS31" s="126"/>
      <c r="RZT31" s="126"/>
      <c r="RZU31" s="126"/>
      <c r="RZV31" s="126"/>
      <c r="RZW31" s="126"/>
      <c r="RZX31" s="126"/>
      <c r="RZY31" s="126"/>
      <c r="RZZ31" s="126"/>
      <c r="SAA31" s="126"/>
      <c r="SAB31" s="126"/>
      <c r="SAC31" s="126"/>
      <c r="SAD31" s="126"/>
      <c r="SAE31" s="126"/>
      <c r="SAF31" s="126"/>
      <c r="SAG31" s="126"/>
      <c r="SAH31" s="126"/>
      <c r="SAI31" s="126"/>
      <c r="SAJ31" s="126"/>
      <c r="SAK31" s="126"/>
      <c r="SAL31" s="126"/>
      <c r="SAM31" s="126"/>
      <c r="SAN31" s="126"/>
      <c r="SAO31" s="126"/>
      <c r="SAP31" s="126"/>
      <c r="SAQ31" s="126"/>
      <c r="SAR31" s="126"/>
      <c r="SAS31" s="126"/>
      <c r="SAT31" s="126"/>
      <c r="SAU31" s="126"/>
      <c r="SAV31" s="126"/>
      <c r="SAW31" s="126"/>
      <c r="SAX31" s="126"/>
      <c r="SAY31" s="126"/>
      <c r="SAZ31" s="126"/>
      <c r="SBA31" s="126"/>
      <c r="SBB31" s="126"/>
      <c r="SBC31" s="126"/>
      <c r="SBD31" s="126"/>
      <c r="SBE31" s="126"/>
      <c r="SBF31" s="126"/>
      <c r="SBG31" s="126"/>
      <c r="SBH31" s="126"/>
      <c r="SBI31" s="126"/>
      <c r="SBJ31" s="126"/>
      <c r="SBK31" s="126"/>
      <c r="SBL31" s="126"/>
      <c r="SBM31" s="126"/>
      <c r="SBN31" s="126"/>
      <c r="SBO31" s="126"/>
      <c r="SBP31" s="126"/>
      <c r="SBQ31" s="126"/>
      <c r="SBR31" s="126"/>
      <c r="SBS31" s="126"/>
      <c r="SBT31" s="126"/>
      <c r="SBU31" s="126"/>
      <c r="SBV31" s="126"/>
      <c r="SBW31" s="126"/>
      <c r="SBX31" s="126"/>
      <c r="SBY31" s="126"/>
      <c r="SBZ31" s="126"/>
      <c r="SCA31" s="126"/>
      <c r="SCB31" s="126"/>
      <c r="SCC31" s="126"/>
      <c r="SCD31" s="126"/>
      <c r="SCE31" s="126"/>
      <c r="SCF31" s="126"/>
      <c r="SCG31" s="126"/>
      <c r="SCH31" s="126"/>
      <c r="SCI31" s="126"/>
      <c r="SCJ31" s="126"/>
      <c r="SCK31" s="126"/>
      <c r="SCL31" s="126"/>
      <c r="SCM31" s="126"/>
      <c r="SCN31" s="126"/>
      <c r="SCO31" s="126"/>
      <c r="SCP31" s="126"/>
      <c r="SCQ31" s="126"/>
      <c r="SCR31" s="126"/>
      <c r="SCS31" s="126"/>
      <c r="SCT31" s="126"/>
      <c r="SCU31" s="126"/>
      <c r="SCV31" s="126"/>
      <c r="SCW31" s="126"/>
      <c r="SCX31" s="126"/>
      <c r="SCY31" s="126"/>
      <c r="SCZ31" s="126"/>
      <c r="SDA31" s="126"/>
      <c r="SDB31" s="126"/>
      <c r="SDC31" s="126"/>
      <c r="SDD31" s="126"/>
      <c r="SDE31" s="126"/>
      <c r="SDF31" s="126"/>
      <c r="SDG31" s="126"/>
      <c r="SDH31" s="126"/>
      <c r="SDI31" s="126"/>
      <c r="SDJ31" s="126"/>
      <c r="SDK31" s="126"/>
      <c r="SDL31" s="126"/>
      <c r="SDM31" s="126"/>
      <c r="SDN31" s="126"/>
      <c r="SDO31" s="126"/>
      <c r="SDP31" s="126"/>
      <c r="SDQ31" s="126"/>
      <c r="SDR31" s="126"/>
      <c r="SDS31" s="126"/>
      <c r="SDT31" s="126"/>
      <c r="SDU31" s="126"/>
      <c r="SDV31" s="126"/>
      <c r="SDW31" s="126"/>
      <c r="SDX31" s="126"/>
      <c r="SDY31" s="126"/>
      <c r="SDZ31" s="126"/>
      <c r="SEA31" s="126"/>
      <c r="SEB31" s="126"/>
      <c r="SEC31" s="126"/>
      <c r="SED31" s="126"/>
      <c r="SEE31" s="126"/>
      <c r="SEF31" s="126"/>
      <c r="SEG31" s="126"/>
      <c r="SEH31" s="126"/>
      <c r="SEI31" s="126"/>
      <c r="SEJ31" s="126"/>
      <c r="SEK31" s="126"/>
      <c r="SEL31" s="126"/>
      <c r="SEM31" s="126"/>
      <c r="SEN31" s="126"/>
      <c r="SEO31" s="126"/>
      <c r="SEP31" s="126"/>
      <c r="SEQ31" s="126"/>
      <c r="SER31" s="126"/>
      <c r="SES31" s="126"/>
      <c r="SET31" s="126"/>
      <c r="SEU31" s="126"/>
      <c r="SEV31" s="126"/>
      <c r="SEW31" s="126"/>
      <c r="SEX31" s="126"/>
      <c r="SEY31" s="126"/>
      <c r="SEZ31" s="126"/>
      <c r="SFA31" s="126"/>
      <c r="SFB31" s="126"/>
      <c r="SFC31" s="126"/>
      <c r="SFD31" s="126"/>
      <c r="SFE31" s="126"/>
      <c r="SFF31" s="126"/>
      <c r="SFG31" s="126"/>
      <c r="SFH31" s="126"/>
      <c r="SFI31" s="126"/>
      <c r="SFJ31" s="126"/>
      <c r="SFK31" s="126"/>
      <c r="SFL31" s="126"/>
      <c r="SFM31" s="126"/>
      <c r="SFN31" s="126"/>
      <c r="SFO31" s="126"/>
      <c r="SFP31" s="126"/>
      <c r="SFQ31" s="126"/>
      <c r="SFR31" s="126"/>
      <c r="SFS31" s="126"/>
      <c r="SFT31" s="126"/>
      <c r="SFU31" s="126"/>
      <c r="SFV31" s="126"/>
      <c r="SFW31" s="126"/>
      <c r="SFX31" s="126"/>
      <c r="SFY31" s="126"/>
      <c r="SFZ31" s="126"/>
      <c r="SGA31" s="126"/>
      <c r="SGB31" s="126"/>
      <c r="SGC31" s="126"/>
      <c r="SGD31" s="126"/>
      <c r="SGE31" s="126"/>
      <c r="SGF31" s="126"/>
      <c r="SGG31" s="126"/>
      <c r="SGH31" s="126"/>
      <c r="SGI31" s="126"/>
      <c r="SGJ31" s="126"/>
      <c r="SGK31" s="126"/>
      <c r="SGL31" s="126"/>
      <c r="SGM31" s="126"/>
      <c r="SGN31" s="126"/>
      <c r="SGO31" s="126"/>
      <c r="SGP31" s="126"/>
      <c r="SGQ31" s="126"/>
      <c r="SGR31" s="126"/>
      <c r="SGS31" s="126"/>
      <c r="SGT31" s="126"/>
      <c r="SGU31" s="126"/>
      <c r="SGV31" s="126"/>
      <c r="SGW31" s="126"/>
      <c r="SGX31" s="126"/>
      <c r="SGY31" s="126"/>
      <c r="SGZ31" s="126"/>
      <c r="SHA31" s="126"/>
      <c r="SHB31" s="126"/>
      <c r="SHC31" s="126"/>
      <c r="SHD31" s="126"/>
      <c r="SHE31" s="126"/>
      <c r="SHF31" s="126"/>
      <c r="SHG31" s="126"/>
      <c r="SHH31" s="126"/>
      <c r="SHI31" s="126"/>
      <c r="SHJ31" s="126"/>
      <c r="SHK31" s="126"/>
      <c r="SHL31" s="126"/>
      <c r="SHM31" s="126"/>
      <c r="SHN31" s="126"/>
      <c r="SHO31" s="126"/>
      <c r="SHP31" s="126"/>
      <c r="SHQ31" s="126"/>
      <c r="SHR31" s="126"/>
      <c r="SHS31" s="126"/>
      <c r="SHT31" s="126"/>
      <c r="SHU31" s="126"/>
      <c r="SHV31" s="126"/>
      <c r="SHW31" s="126"/>
      <c r="SHX31" s="126"/>
      <c r="SHY31" s="126"/>
      <c r="SHZ31" s="126"/>
      <c r="SIA31" s="126"/>
      <c r="SIB31" s="126"/>
      <c r="SIC31" s="126"/>
      <c r="SID31" s="126"/>
      <c r="SIE31" s="126"/>
      <c r="SIF31" s="126"/>
      <c r="SIG31" s="126"/>
      <c r="SIH31" s="126"/>
      <c r="SII31" s="126"/>
      <c r="SIJ31" s="126"/>
      <c r="SIK31" s="126"/>
      <c r="SIL31" s="126"/>
      <c r="SIM31" s="126"/>
      <c r="SIN31" s="126"/>
      <c r="SIO31" s="126"/>
      <c r="SIP31" s="126"/>
      <c r="SIQ31" s="126"/>
      <c r="SIR31" s="126"/>
      <c r="SIS31" s="126"/>
      <c r="SIT31" s="126"/>
      <c r="SIU31" s="126"/>
      <c r="SIV31" s="126"/>
      <c r="SIW31" s="126"/>
      <c r="SIX31" s="126"/>
      <c r="SIY31" s="126"/>
      <c r="SIZ31" s="126"/>
      <c r="SJA31" s="126"/>
      <c r="SJB31" s="126"/>
      <c r="SJC31" s="126"/>
      <c r="SJD31" s="126"/>
      <c r="SJE31" s="126"/>
      <c r="SJF31" s="126"/>
      <c r="SJG31" s="126"/>
      <c r="SJH31" s="126"/>
      <c r="SJI31" s="126"/>
      <c r="SJJ31" s="126"/>
      <c r="SJK31" s="126"/>
      <c r="SJL31" s="126"/>
      <c r="SJM31" s="126"/>
      <c r="SJN31" s="126"/>
      <c r="SJO31" s="126"/>
      <c r="SJP31" s="126"/>
      <c r="SJQ31" s="126"/>
      <c r="SJR31" s="126"/>
      <c r="SJS31" s="126"/>
      <c r="SJT31" s="126"/>
      <c r="SJU31" s="126"/>
      <c r="SJV31" s="126"/>
      <c r="SJW31" s="126"/>
      <c r="SJX31" s="126"/>
      <c r="SJY31" s="126"/>
      <c r="SJZ31" s="126"/>
      <c r="SKA31" s="126"/>
      <c r="SKB31" s="126"/>
      <c r="SKC31" s="126"/>
      <c r="SKD31" s="126"/>
      <c r="SKE31" s="126"/>
      <c r="SKF31" s="126"/>
      <c r="SKG31" s="126"/>
      <c r="SKH31" s="126"/>
      <c r="SKI31" s="126"/>
      <c r="SKJ31" s="126"/>
      <c r="SKK31" s="126"/>
      <c r="SKL31" s="126"/>
      <c r="SKM31" s="126"/>
      <c r="SKN31" s="126"/>
      <c r="SKO31" s="126"/>
      <c r="SKP31" s="126"/>
      <c r="SKQ31" s="126"/>
      <c r="SKR31" s="126"/>
      <c r="SKS31" s="126"/>
      <c r="SKT31" s="126"/>
      <c r="SKU31" s="126"/>
      <c r="SKV31" s="126"/>
      <c r="SKW31" s="126"/>
      <c r="SKX31" s="126"/>
      <c r="SKY31" s="126"/>
      <c r="SKZ31" s="126"/>
      <c r="SLA31" s="126"/>
      <c r="SLB31" s="126"/>
      <c r="SLC31" s="126"/>
      <c r="SLD31" s="126"/>
      <c r="SLE31" s="126"/>
      <c r="SLF31" s="126"/>
      <c r="SLG31" s="126"/>
      <c r="SLH31" s="126"/>
      <c r="SLI31" s="126"/>
      <c r="SLJ31" s="126"/>
      <c r="SLK31" s="126"/>
      <c r="SLL31" s="126"/>
      <c r="SLM31" s="126"/>
      <c r="SLN31" s="126"/>
      <c r="SLO31" s="126"/>
      <c r="SLP31" s="126"/>
      <c r="SLQ31" s="126"/>
      <c r="SLR31" s="126"/>
      <c r="SLS31" s="126"/>
      <c r="SLT31" s="126"/>
      <c r="SLU31" s="126"/>
      <c r="SLV31" s="126"/>
      <c r="SLW31" s="126"/>
      <c r="SLX31" s="126"/>
      <c r="SLY31" s="126"/>
      <c r="SLZ31" s="126"/>
      <c r="SMA31" s="126"/>
      <c r="SMB31" s="126"/>
      <c r="SMC31" s="126"/>
      <c r="SMD31" s="126"/>
      <c r="SME31" s="126"/>
      <c r="SMF31" s="126"/>
      <c r="SMG31" s="126"/>
      <c r="SMH31" s="126"/>
      <c r="SMI31" s="126"/>
      <c r="SMJ31" s="126"/>
      <c r="SMK31" s="126"/>
      <c r="SML31" s="126"/>
      <c r="SMM31" s="126"/>
      <c r="SMN31" s="126"/>
      <c r="SMO31" s="126"/>
      <c r="SMP31" s="126"/>
      <c r="SMQ31" s="126"/>
      <c r="SMR31" s="126"/>
      <c r="SMS31" s="126"/>
      <c r="SMT31" s="126"/>
      <c r="SMU31" s="126"/>
      <c r="SMV31" s="126"/>
      <c r="SMW31" s="126"/>
      <c r="SMX31" s="126"/>
      <c r="SMY31" s="126"/>
      <c r="SMZ31" s="126"/>
      <c r="SNA31" s="126"/>
      <c r="SNB31" s="126"/>
      <c r="SNC31" s="126"/>
      <c r="SND31" s="126"/>
      <c r="SNE31" s="126"/>
      <c r="SNF31" s="126"/>
      <c r="SNG31" s="126"/>
      <c r="SNH31" s="126"/>
      <c r="SNI31" s="126"/>
      <c r="SNJ31" s="126"/>
      <c r="SNK31" s="126"/>
      <c r="SNL31" s="126"/>
      <c r="SNM31" s="126"/>
      <c r="SNN31" s="126"/>
      <c r="SNO31" s="126"/>
      <c r="SNP31" s="126"/>
      <c r="SNQ31" s="126"/>
      <c r="SNR31" s="126"/>
      <c r="SNS31" s="126"/>
      <c r="SNT31" s="126"/>
      <c r="SNU31" s="126"/>
      <c r="SNV31" s="126"/>
      <c r="SNW31" s="126"/>
      <c r="SNX31" s="126"/>
      <c r="SNY31" s="126"/>
      <c r="SNZ31" s="126"/>
      <c r="SOA31" s="126"/>
      <c r="SOB31" s="126"/>
      <c r="SOC31" s="126"/>
      <c r="SOD31" s="126"/>
      <c r="SOE31" s="126"/>
      <c r="SOF31" s="126"/>
      <c r="SOG31" s="126"/>
      <c r="SOH31" s="126"/>
      <c r="SOI31" s="126"/>
      <c r="SOJ31" s="126"/>
      <c r="SOK31" s="126"/>
      <c r="SOL31" s="126"/>
      <c r="SOM31" s="126"/>
      <c r="SON31" s="126"/>
      <c r="SOO31" s="126"/>
      <c r="SOP31" s="126"/>
      <c r="SOQ31" s="126"/>
      <c r="SOR31" s="126"/>
      <c r="SOS31" s="126"/>
      <c r="SOT31" s="126"/>
      <c r="SOU31" s="126"/>
      <c r="SOV31" s="126"/>
      <c r="SOW31" s="126"/>
      <c r="SOX31" s="126"/>
      <c r="SOY31" s="126"/>
      <c r="SOZ31" s="126"/>
      <c r="SPA31" s="126"/>
      <c r="SPB31" s="126"/>
      <c r="SPC31" s="126"/>
      <c r="SPD31" s="126"/>
      <c r="SPE31" s="126"/>
      <c r="SPF31" s="126"/>
      <c r="SPG31" s="126"/>
      <c r="SPH31" s="126"/>
      <c r="SPI31" s="126"/>
      <c r="SPJ31" s="126"/>
      <c r="SPK31" s="126"/>
      <c r="SPL31" s="126"/>
      <c r="SPM31" s="126"/>
      <c r="SPN31" s="126"/>
      <c r="SPO31" s="126"/>
      <c r="SPP31" s="126"/>
      <c r="SPQ31" s="126"/>
      <c r="SPR31" s="126"/>
      <c r="SPS31" s="126"/>
      <c r="SPT31" s="126"/>
      <c r="SPU31" s="126"/>
      <c r="SPV31" s="126"/>
      <c r="SPW31" s="126"/>
      <c r="SPX31" s="126"/>
      <c r="SPY31" s="126"/>
      <c r="SPZ31" s="126"/>
      <c r="SQA31" s="126"/>
      <c r="SQB31" s="126"/>
      <c r="SQC31" s="126"/>
      <c r="SQD31" s="126"/>
      <c r="SQE31" s="126"/>
      <c r="SQF31" s="126"/>
      <c r="SQG31" s="126"/>
      <c r="SQH31" s="126"/>
      <c r="SQI31" s="126"/>
      <c r="SQJ31" s="126"/>
      <c r="SQK31" s="126"/>
      <c r="SQL31" s="126"/>
      <c r="SQM31" s="126"/>
      <c r="SQN31" s="126"/>
      <c r="SQO31" s="126"/>
      <c r="SQP31" s="126"/>
      <c r="SQQ31" s="126"/>
      <c r="SQR31" s="126"/>
      <c r="SQS31" s="126"/>
      <c r="SQT31" s="126"/>
      <c r="SQU31" s="126"/>
      <c r="SQV31" s="126"/>
      <c r="SQW31" s="126"/>
      <c r="SQX31" s="126"/>
      <c r="SQY31" s="126"/>
      <c r="SQZ31" s="126"/>
      <c r="SRA31" s="126"/>
      <c r="SRB31" s="126"/>
      <c r="SRC31" s="126"/>
      <c r="SRD31" s="126"/>
      <c r="SRE31" s="126"/>
      <c r="SRF31" s="126"/>
      <c r="SRG31" s="126"/>
      <c r="SRH31" s="126"/>
      <c r="SRI31" s="126"/>
      <c r="SRJ31" s="126"/>
      <c r="SRK31" s="126"/>
      <c r="SRL31" s="126"/>
      <c r="SRM31" s="126"/>
      <c r="SRN31" s="126"/>
      <c r="SRO31" s="126"/>
      <c r="SRP31" s="126"/>
      <c r="SRQ31" s="126"/>
      <c r="SRR31" s="126"/>
      <c r="SRS31" s="126"/>
      <c r="SRT31" s="126"/>
      <c r="SRU31" s="126"/>
      <c r="SRV31" s="126"/>
      <c r="SRW31" s="126"/>
      <c r="SRX31" s="126"/>
      <c r="SRY31" s="126"/>
      <c r="SRZ31" s="126"/>
      <c r="SSA31" s="126"/>
      <c r="SSB31" s="126"/>
      <c r="SSC31" s="126"/>
      <c r="SSD31" s="126"/>
      <c r="SSE31" s="126"/>
      <c r="SSF31" s="126"/>
      <c r="SSG31" s="126"/>
      <c r="SSH31" s="126"/>
      <c r="SSI31" s="126"/>
      <c r="SSJ31" s="126"/>
      <c r="SSK31" s="126"/>
      <c r="SSL31" s="126"/>
      <c r="SSM31" s="126"/>
      <c r="SSN31" s="126"/>
      <c r="SSO31" s="126"/>
      <c r="SSP31" s="126"/>
      <c r="SSQ31" s="126"/>
      <c r="SSR31" s="126"/>
      <c r="SSS31" s="126"/>
      <c r="SST31" s="126"/>
      <c r="SSU31" s="126"/>
      <c r="SSV31" s="126"/>
      <c r="SSW31" s="126"/>
      <c r="SSX31" s="126"/>
      <c r="SSY31" s="126"/>
      <c r="SSZ31" s="126"/>
      <c r="STA31" s="126"/>
      <c r="STB31" s="126"/>
      <c r="STC31" s="126"/>
      <c r="STD31" s="126"/>
      <c r="STE31" s="126"/>
      <c r="STF31" s="126"/>
      <c r="STG31" s="126"/>
      <c r="STH31" s="126"/>
      <c r="STI31" s="126"/>
      <c r="STJ31" s="126"/>
      <c r="STK31" s="126"/>
      <c r="STL31" s="126"/>
      <c r="STM31" s="126"/>
      <c r="STN31" s="126"/>
      <c r="STO31" s="126"/>
      <c r="STP31" s="126"/>
      <c r="STQ31" s="126"/>
      <c r="STR31" s="126"/>
      <c r="STS31" s="126"/>
      <c r="STT31" s="126"/>
      <c r="STU31" s="126"/>
      <c r="STV31" s="126"/>
      <c r="STW31" s="126"/>
      <c r="STX31" s="126"/>
      <c r="STY31" s="126"/>
      <c r="STZ31" s="126"/>
      <c r="SUA31" s="126"/>
      <c r="SUB31" s="126"/>
      <c r="SUC31" s="126"/>
      <c r="SUD31" s="126"/>
      <c r="SUE31" s="126"/>
      <c r="SUF31" s="126"/>
      <c r="SUG31" s="126"/>
      <c r="SUH31" s="126"/>
      <c r="SUI31" s="126"/>
      <c r="SUJ31" s="126"/>
      <c r="SUK31" s="126"/>
      <c r="SUL31" s="126"/>
      <c r="SUM31" s="126"/>
      <c r="SUN31" s="126"/>
      <c r="SUO31" s="126"/>
      <c r="SUP31" s="126"/>
      <c r="SUQ31" s="126"/>
      <c r="SUR31" s="126"/>
      <c r="SUS31" s="126"/>
      <c r="SUT31" s="126"/>
      <c r="SUU31" s="126"/>
      <c r="SUV31" s="126"/>
      <c r="SUW31" s="126"/>
      <c r="SUX31" s="126"/>
      <c r="SUY31" s="126"/>
      <c r="SUZ31" s="126"/>
      <c r="SVA31" s="126"/>
      <c r="SVB31" s="126"/>
      <c r="SVC31" s="126"/>
      <c r="SVD31" s="126"/>
      <c r="SVE31" s="126"/>
      <c r="SVF31" s="126"/>
      <c r="SVG31" s="126"/>
      <c r="SVH31" s="126"/>
      <c r="SVI31" s="126"/>
      <c r="SVJ31" s="126"/>
      <c r="SVK31" s="126"/>
      <c r="SVL31" s="126"/>
      <c r="SVM31" s="126"/>
      <c r="SVN31" s="126"/>
      <c r="SVO31" s="126"/>
      <c r="SVP31" s="126"/>
      <c r="SVQ31" s="126"/>
      <c r="SVR31" s="126"/>
      <c r="SVS31" s="126"/>
      <c r="SVT31" s="126"/>
      <c r="SVU31" s="126"/>
      <c r="SVV31" s="126"/>
      <c r="SVW31" s="126"/>
      <c r="SVX31" s="126"/>
      <c r="SVY31" s="126"/>
      <c r="SVZ31" s="126"/>
      <c r="SWA31" s="126"/>
      <c r="SWB31" s="126"/>
      <c r="SWC31" s="126"/>
      <c r="SWD31" s="126"/>
      <c r="SWE31" s="126"/>
      <c r="SWF31" s="126"/>
      <c r="SWG31" s="126"/>
      <c r="SWH31" s="126"/>
      <c r="SWI31" s="126"/>
      <c r="SWJ31" s="126"/>
      <c r="SWK31" s="126"/>
      <c r="SWL31" s="126"/>
      <c r="SWM31" s="126"/>
      <c r="SWN31" s="126"/>
      <c r="SWO31" s="126"/>
      <c r="SWP31" s="126"/>
      <c r="SWQ31" s="126"/>
      <c r="SWR31" s="126"/>
      <c r="SWS31" s="126"/>
      <c r="SWT31" s="126"/>
      <c r="SWU31" s="126"/>
      <c r="SWV31" s="126"/>
      <c r="SWW31" s="126"/>
      <c r="SWX31" s="126"/>
      <c r="SWY31" s="126"/>
      <c r="SWZ31" s="126"/>
      <c r="SXA31" s="126"/>
      <c r="SXB31" s="126"/>
      <c r="SXC31" s="126"/>
      <c r="SXD31" s="126"/>
      <c r="SXE31" s="126"/>
      <c r="SXF31" s="126"/>
      <c r="SXG31" s="126"/>
      <c r="SXH31" s="126"/>
      <c r="SXI31" s="126"/>
      <c r="SXJ31" s="126"/>
      <c r="SXK31" s="126"/>
      <c r="SXL31" s="126"/>
      <c r="SXM31" s="126"/>
      <c r="SXN31" s="126"/>
      <c r="SXO31" s="126"/>
      <c r="SXP31" s="126"/>
      <c r="SXQ31" s="126"/>
      <c r="SXR31" s="126"/>
      <c r="SXS31" s="126"/>
      <c r="SXT31" s="126"/>
      <c r="SXU31" s="126"/>
      <c r="SXV31" s="126"/>
      <c r="SXW31" s="126"/>
      <c r="SXX31" s="126"/>
      <c r="SXY31" s="126"/>
      <c r="SXZ31" s="126"/>
      <c r="SYA31" s="126"/>
      <c r="SYB31" s="126"/>
      <c r="SYC31" s="126"/>
      <c r="SYD31" s="126"/>
      <c r="SYE31" s="126"/>
      <c r="SYF31" s="126"/>
      <c r="SYG31" s="126"/>
      <c r="SYH31" s="126"/>
      <c r="SYI31" s="126"/>
      <c r="SYJ31" s="126"/>
      <c r="SYK31" s="126"/>
      <c r="SYL31" s="126"/>
      <c r="SYM31" s="126"/>
      <c r="SYN31" s="126"/>
      <c r="SYO31" s="126"/>
      <c r="SYP31" s="126"/>
      <c r="SYQ31" s="126"/>
      <c r="SYR31" s="126"/>
      <c r="SYS31" s="126"/>
      <c r="SYT31" s="126"/>
      <c r="SYU31" s="126"/>
      <c r="SYV31" s="126"/>
      <c r="SYW31" s="126"/>
      <c r="SYX31" s="126"/>
      <c r="SYY31" s="126"/>
      <c r="SYZ31" s="126"/>
      <c r="SZA31" s="126"/>
      <c r="SZB31" s="126"/>
      <c r="SZC31" s="126"/>
      <c r="SZD31" s="126"/>
      <c r="SZE31" s="126"/>
      <c r="SZF31" s="126"/>
      <c r="SZG31" s="126"/>
      <c r="SZH31" s="126"/>
      <c r="SZI31" s="126"/>
      <c r="SZJ31" s="126"/>
      <c r="SZK31" s="126"/>
      <c r="SZL31" s="126"/>
      <c r="SZM31" s="126"/>
      <c r="SZN31" s="126"/>
      <c r="SZO31" s="126"/>
      <c r="SZP31" s="126"/>
      <c r="SZQ31" s="126"/>
      <c r="SZR31" s="126"/>
      <c r="SZS31" s="126"/>
      <c r="SZT31" s="126"/>
      <c r="SZU31" s="126"/>
      <c r="SZV31" s="126"/>
      <c r="SZW31" s="126"/>
      <c r="SZX31" s="126"/>
      <c r="SZY31" s="126"/>
      <c r="SZZ31" s="126"/>
      <c r="TAA31" s="126"/>
      <c r="TAB31" s="126"/>
      <c r="TAC31" s="126"/>
      <c r="TAD31" s="126"/>
      <c r="TAE31" s="126"/>
      <c r="TAF31" s="126"/>
      <c r="TAG31" s="126"/>
      <c r="TAH31" s="126"/>
      <c r="TAI31" s="126"/>
      <c r="TAJ31" s="126"/>
      <c r="TAK31" s="126"/>
      <c r="TAL31" s="126"/>
      <c r="TAM31" s="126"/>
      <c r="TAN31" s="126"/>
      <c r="TAO31" s="126"/>
      <c r="TAP31" s="126"/>
      <c r="TAQ31" s="126"/>
      <c r="TAR31" s="126"/>
      <c r="TAS31" s="126"/>
      <c r="TAT31" s="126"/>
      <c r="TAU31" s="126"/>
      <c r="TAV31" s="126"/>
      <c r="TAW31" s="126"/>
      <c r="TAX31" s="126"/>
      <c r="TAY31" s="126"/>
      <c r="TAZ31" s="126"/>
      <c r="TBA31" s="126"/>
      <c r="TBB31" s="126"/>
      <c r="TBC31" s="126"/>
      <c r="TBD31" s="126"/>
      <c r="TBE31" s="126"/>
      <c r="TBF31" s="126"/>
      <c r="TBG31" s="126"/>
      <c r="TBH31" s="126"/>
      <c r="TBI31" s="126"/>
      <c r="TBJ31" s="126"/>
      <c r="TBK31" s="126"/>
      <c r="TBL31" s="126"/>
      <c r="TBM31" s="126"/>
      <c r="TBN31" s="126"/>
      <c r="TBO31" s="126"/>
      <c r="TBP31" s="126"/>
      <c r="TBQ31" s="126"/>
      <c r="TBR31" s="126"/>
      <c r="TBS31" s="126"/>
      <c r="TBT31" s="126"/>
      <c r="TBU31" s="126"/>
      <c r="TBV31" s="126"/>
      <c r="TBW31" s="126"/>
      <c r="TBX31" s="126"/>
      <c r="TBY31" s="126"/>
      <c r="TBZ31" s="126"/>
      <c r="TCA31" s="126"/>
      <c r="TCB31" s="126"/>
      <c r="TCC31" s="126"/>
      <c r="TCD31" s="126"/>
      <c r="TCE31" s="126"/>
      <c r="TCF31" s="126"/>
      <c r="TCG31" s="126"/>
      <c r="TCH31" s="126"/>
      <c r="TCI31" s="126"/>
      <c r="TCJ31" s="126"/>
      <c r="TCK31" s="126"/>
      <c r="TCL31" s="126"/>
      <c r="TCM31" s="126"/>
      <c r="TCN31" s="126"/>
      <c r="TCO31" s="126"/>
      <c r="TCP31" s="126"/>
      <c r="TCQ31" s="126"/>
      <c r="TCR31" s="126"/>
      <c r="TCS31" s="126"/>
      <c r="TCT31" s="126"/>
      <c r="TCU31" s="126"/>
      <c r="TCV31" s="126"/>
      <c r="TCW31" s="126"/>
      <c r="TCX31" s="126"/>
      <c r="TCY31" s="126"/>
      <c r="TCZ31" s="126"/>
      <c r="TDA31" s="126"/>
      <c r="TDB31" s="126"/>
      <c r="TDC31" s="126"/>
      <c r="TDD31" s="126"/>
      <c r="TDE31" s="126"/>
      <c r="TDF31" s="126"/>
      <c r="TDG31" s="126"/>
      <c r="TDH31" s="126"/>
      <c r="TDI31" s="126"/>
      <c r="TDJ31" s="126"/>
      <c r="TDK31" s="126"/>
      <c r="TDL31" s="126"/>
      <c r="TDM31" s="126"/>
      <c r="TDN31" s="126"/>
      <c r="TDO31" s="126"/>
      <c r="TDP31" s="126"/>
      <c r="TDQ31" s="126"/>
      <c r="TDR31" s="126"/>
      <c r="TDS31" s="126"/>
      <c r="TDT31" s="126"/>
      <c r="TDU31" s="126"/>
      <c r="TDV31" s="126"/>
      <c r="TDW31" s="126"/>
      <c r="TDX31" s="126"/>
      <c r="TDY31" s="126"/>
      <c r="TDZ31" s="126"/>
      <c r="TEA31" s="126"/>
      <c r="TEB31" s="126"/>
      <c r="TEC31" s="126"/>
      <c r="TED31" s="126"/>
      <c r="TEE31" s="126"/>
      <c r="TEF31" s="126"/>
      <c r="TEG31" s="126"/>
      <c r="TEH31" s="126"/>
      <c r="TEI31" s="126"/>
      <c r="TEJ31" s="126"/>
      <c r="TEK31" s="126"/>
      <c r="TEL31" s="126"/>
      <c r="TEM31" s="126"/>
      <c r="TEN31" s="126"/>
      <c r="TEO31" s="126"/>
      <c r="TEP31" s="126"/>
      <c r="TEQ31" s="126"/>
      <c r="TER31" s="126"/>
      <c r="TES31" s="126"/>
      <c r="TET31" s="126"/>
      <c r="TEU31" s="126"/>
      <c r="TEV31" s="126"/>
      <c r="TEW31" s="126"/>
      <c r="TEX31" s="126"/>
      <c r="TEY31" s="126"/>
      <c r="TEZ31" s="126"/>
      <c r="TFA31" s="126"/>
      <c r="TFB31" s="126"/>
      <c r="TFC31" s="126"/>
      <c r="TFD31" s="126"/>
      <c r="TFE31" s="126"/>
      <c r="TFF31" s="126"/>
      <c r="TFG31" s="126"/>
      <c r="TFH31" s="126"/>
      <c r="TFI31" s="126"/>
      <c r="TFJ31" s="126"/>
      <c r="TFK31" s="126"/>
      <c r="TFL31" s="126"/>
      <c r="TFM31" s="126"/>
      <c r="TFN31" s="126"/>
      <c r="TFO31" s="126"/>
      <c r="TFP31" s="126"/>
      <c r="TFQ31" s="126"/>
      <c r="TFR31" s="126"/>
      <c r="TFS31" s="126"/>
      <c r="TFT31" s="126"/>
      <c r="TFU31" s="126"/>
      <c r="TFV31" s="126"/>
      <c r="TFW31" s="126"/>
      <c r="TFX31" s="126"/>
      <c r="TFY31" s="126"/>
      <c r="TFZ31" s="126"/>
      <c r="TGA31" s="126"/>
      <c r="TGB31" s="126"/>
      <c r="TGC31" s="126"/>
      <c r="TGD31" s="126"/>
      <c r="TGE31" s="126"/>
      <c r="TGF31" s="126"/>
      <c r="TGG31" s="126"/>
      <c r="TGH31" s="126"/>
      <c r="TGI31" s="126"/>
      <c r="TGJ31" s="126"/>
      <c r="TGK31" s="126"/>
      <c r="TGL31" s="126"/>
      <c r="TGM31" s="126"/>
      <c r="TGN31" s="126"/>
      <c r="TGO31" s="126"/>
      <c r="TGP31" s="126"/>
      <c r="TGQ31" s="126"/>
      <c r="TGR31" s="126"/>
      <c r="TGS31" s="126"/>
      <c r="TGT31" s="126"/>
      <c r="TGU31" s="126"/>
      <c r="TGV31" s="126"/>
      <c r="TGW31" s="126"/>
      <c r="TGX31" s="126"/>
      <c r="TGY31" s="126"/>
      <c r="TGZ31" s="126"/>
      <c r="THA31" s="126"/>
      <c r="THB31" s="126"/>
      <c r="THC31" s="126"/>
      <c r="THD31" s="126"/>
      <c r="THE31" s="126"/>
      <c r="THF31" s="126"/>
      <c r="THG31" s="126"/>
      <c r="THH31" s="126"/>
      <c r="THI31" s="126"/>
      <c r="THJ31" s="126"/>
      <c r="THK31" s="126"/>
      <c r="THL31" s="126"/>
      <c r="THM31" s="126"/>
      <c r="THN31" s="126"/>
      <c r="THO31" s="126"/>
      <c r="THP31" s="126"/>
      <c r="THQ31" s="126"/>
      <c r="THR31" s="126"/>
      <c r="THS31" s="126"/>
      <c r="THT31" s="126"/>
      <c r="THU31" s="126"/>
      <c r="THV31" s="126"/>
      <c r="THW31" s="126"/>
      <c r="THX31" s="126"/>
      <c r="THY31" s="126"/>
      <c r="THZ31" s="126"/>
      <c r="TIA31" s="126"/>
      <c r="TIB31" s="126"/>
      <c r="TIC31" s="126"/>
      <c r="TID31" s="126"/>
      <c r="TIE31" s="126"/>
      <c r="TIF31" s="126"/>
      <c r="TIG31" s="126"/>
      <c r="TIH31" s="126"/>
      <c r="TII31" s="126"/>
      <c r="TIJ31" s="126"/>
      <c r="TIK31" s="126"/>
      <c r="TIL31" s="126"/>
      <c r="TIM31" s="126"/>
      <c r="TIN31" s="126"/>
      <c r="TIO31" s="126"/>
      <c r="TIP31" s="126"/>
      <c r="TIQ31" s="126"/>
      <c r="TIR31" s="126"/>
      <c r="TIS31" s="126"/>
      <c r="TIT31" s="126"/>
      <c r="TIU31" s="126"/>
      <c r="TIV31" s="126"/>
      <c r="TIW31" s="126"/>
      <c r="TIX31" s="126"/>
      <c r="TIY31" s="126"/>
      <c r="TIZ31" s="126"/>
      <c r="TJA31" s="126"/>
      <c r="TJB31" s="126"/>
      <c r="TJC31" s="126"/>
      <c r="TJD31" s="126"/>
      <c r="TJE31" s="126"/>
      <c r="TJF31" s="126"/>
      <c r="TJG31" s="126"/>
      <c r="TJH31" s="126"/>
      <c r="TJI31" s="126"/>
      <c r="TJJ31" s="126"/>
      <c r="TJK31" s="126"/>
      <c r="TJL31" s="126"/>
      <c r="TJM31" s="126"/>
      <c r="TJN31" s="126"/>
      <c r="TJO31" s="126"/>
      <c r="TJP31" s="126"/>
      <c r="TJQ31" s="126"/>
      <c r="TJR31" s="126"/>
      <c r="TJS31" s="126"/>
      <c r="TJT31" s="126"/>
      <c r="TJU31" s="126"/>
      <c r="TJV31" s="126"/>
      <c r="TJW31" s="126"/>
      <c r="TJX31" s="126"/>
      <c r="TJY31" s="126"/>
      <c r="TJZ31" s="126"/>
      <c r="TKA31" s="126"/>
      <c r="TKB31" s="126"/>
      <c r="TKC31" s="126"/>
      <c r="TKD31" s="126"/>
      <c r="TKE31" s="126"/>
      <c r="TKF31" s="126"/>
      <c r="TKG31" s="126"/>
      <c r="TKH31" s="126"/>
      <c r="TKI31" s="126"/>
      <c r="TKJ31" s="126"/>
      <c r="TKK31" s="126"/>
      <c r="TKL31" s="126"/>
      <c r="TKM31" s="126"/>
      <c r="TKN31" s="126"/>
      <c r="TKO31" s="126"/>
      <c r="TKP31" s="126"/>
      <c r="TKQ31" s="126"/>
      <c r="TKR31" s="126"/>
      <c r="TKS31" s="126"/>
      <c r="TKT31" s="126"/>
      <c r="TKU31" s="126"/>
      <c r="TKV31" s="126"/>
      <c r="TKW31" s="126"/>
      <c r="TKX31" s="126"/>
      <c r="TKY31" s="126"/>
      <c r="TKZ31" s="126"/>
      <c r="TLA31" s="126"/>
      <c r="TLB31" s="126"/>
      <c r="TLC31" s="126"/>
      <c r="TLD31" s="126"/>
      <c r="TLE31" s="126"/>
      <c r="TLF31" s="126"/>
      <c r="TLG31" s="126"/>
      <c r="TLH31" s="126"/>
      <c r="TLI31" s="126"/>
      <c r="TLJ31" s="126"/>
      <c r="TLK31" s="126"/>
      <c r="TLL31" s="126"/>
      <c r="TLM31" s="126"/>
      <c r="TLN31" s="126"/>
      <c r="TLO31" s="126"/>
      <c r="TLP31" s="126"/>
      <c r="TLQ31" s="126"/>
      <c r="TLR31" s="126"/>
      <c r="TLS31" s="126"/>
      <c r="TLT31" s="126"/>
      <c r="TLU31" s="126"/>
      <c r="TLV31" s="126"/>
      <c r="TLW31" s="126"/>
      <c r="TLX31" s="126"/>
      <c r="TLY31" s="126"/>
      <c r="TLZ31" s="126"/>
      <c r="TMA31" s="126"/>
      <c r="TMB31" s="126"/>
      <c r="TMC31" s="126"/>
      <c r="TMD31" s="126"/>
      <c r="TME31" s="126"/>
      <c r="TMF31" s="126"/>
      <c r="TMG31" s="126"/>
      <c r="TMH31" s="126"/>
      <c r="TMI31" s="126"/>
      <c r="TMJ31" s="126"/>
      <c r="TMK31" s="126"/>
      <c r="TML31" s="126"/>
      <c r="TMM31" s="126"/>
      <c r="TMN31" s="126"/>
      <c r="TMO31" s="126"/>
      <c r="TMP31" s="126"/>
      <c r="TMQ31" s="126"/>
      <c r="TMR31" s="126"/>
      <c r="TMS31" s="126"/>
      <c r="TMT31" s="126"/>
      <c r="TMU31" s="126"/>
      <c r="TMV31" s="126"/>
      <c r="TMW31" s="126"/>
      <c r="TMX31" s="126"/>
      <c r="TMY31" s="126"/>
      <c r="TMZ31" s="126"/>
      <c r="TNA31" s="126"/>
      <c r="TNB31" s="126"/>
      <c r="TNC31" s="126"/>
      <c r="TND31" s="126"/>
      <c r="TNE31" s="126"/>
      <c r="TNF31" s="126"/>
      <c r="TNG31" s="126"/>
      <c r="TNH31" s="126"/>
      <c r="TNI31" s="126"/>
      <c r="TNJ31" s="126"/>
      <c r="TNK31" s="126"/>
      <c r="TNL31" s="126"/>
      <c r="TNM31" s="126"/>
      <c r="TNN31" s="126"/>
      <c r="TNO31" s="126"/>
      <c r="TNP31" s="126"/>
      <c r="TNQ31" s="126"/>
      <c r="TNR31" s="126"/>
      <c r="TNS31" s="126"/>
      <c r="TNT31" s="126"/>
      <c r="TNU31" s="126"/>
      <c r="TNV31" s="126"/>
      <c r="TNW31" s="126"/>
      <c r="TNX31" s="126"/>
      <c r="TNY31" s="126"/>
      <c r="TNZ31" s="126"/>
      <c r="TOA31" s="126"/>
      <c r="TOB31" s="126"/>
      <c r="TOC31" s="126"/>
      <c r="TOD31" s="126"/>
      <c r="TOE31" s="126"/>
      <c r="TOF31" s="126"/>
      <c r="TOG31" s="126"/>
      <c r="TOH31" s="126"/>
      <c r="TOI31" s="126"/>
      <c r="TOJ31" s="126"/>
      <c r="TOK31" s="126"/>
      <c r="TOL31" s="126"/>
      <c r="TOM31" s="126"/>
      <c r="TON31" s="126"/>
      <c r="TOO31" s="126"/>
      <c r="TOP31" s="126"/>
      <c r="TOQ31" s="126"/>
      <c r="TOR31" s="126"/>
      <c r="TOS31" s="126"/>
      <c r="TOT31" s="126"/>
      <c r="TOU31" s="126"/>
      <c r="TOV31" s="126"/>
      <c r="TOW31" s="126"/>
      <c r="TOX31" s="126"/>
      <c r="TOY31" s="126"/>
      <c r="TOZ31" s="126"/>
      <c r="TPA31" s="126"/>
      <c r="TPB31" s="126"/>
      <c r="TPC31" s="126"/>
      <c r="TPD31" s="126"/>
      <c r="TPE31" s="126"/>
      <c r="TPF31" s="126"/>
      <c r="TPG31" s="126"/>
      <c r="TPH31" s="126"/>
      <c r="TPI31" s="126"/>
      <c r="TPJ31" s="126"/>
      <c r="TPK31" s="126"/>
      <c r="TPL31" s="126"/>
      <c r="TPM31" s="126"/>
      <c r="TPN31" s="126"/>
      <c r="TPO31" s="126"/>
      <c r="TPP31" s="126"/>
      <c r="TPQ31" s="126"/>
      <c r="TPR31" s="126"/>
      <c r="TPS31" s="126"/>
      <c r="TPT31" s="126"/>
      <c r="TPU31" s="126"/>
      <c r="TPV31" s="126"/>
      <c r="TPW31" s="126"/>
      <c r="TPX31" s="126"/>
      <c r="TPY31" s="126"/>
      <c r="TPZ31" s="126"/>
      <c r="TQA31" s="126"/>
      <c r="TQB31" s="126"/>
      <c r="TQC31" s="126"/>
      <c r="TQD31" s="126"/>
      <c r="TQE31" s="126"/>
      <c r="TQF31" s="126"/>
      <c r="TQG31" s="126"/>
      <c r="TQH31" s="126"/>
      <c r="TQI31" s="126"/>
      <c r="TQJ31" s="126"/>
      <c r="TQK31" s="126"/>
      <c r="TQL31" s="126"/>
      <c r="TQM31" s="126"/>
      <c r="TQN31" s="126"/>
      <c r="TQO31" s="126"/>
      <c r="TQP31" s="126"/>
      <c r="TQQ31" s="126"/>
      <c r="TQR31" s="126"/>
      <c r="TQS31" s="126"/>
      <c r="TQT31" s="126"/>
      <c r="TQU31" s="126"/>
      <c r="TQV31" s="126"/>
      <c r="TQW31" s="126"/>
      <c r="TQX31" s="126"/>
      <c r="TQY31" s="126"/>
      <c r="TQZ31" s="126"/>
      <c r="TRA31" s="126"/>
      <c r="TRB31" s="126"/>
      <c r="TRC31" s="126"/>
      <c r="TRD31" s="126"/>
      <c r="TRE31" s="126"/>
      <c r="TRF31" s="126"/>
      <c r="TRG31" s="126"/>
      <c r="TRH31" s="126"/>
      <c r="TRI31" s="126"/>
      <c r="TRJ31" s="126"/>
      <c r="TRK31" s="126"/>
      <c r="TRL31" s="126"/>
      <c r="TRM31" s="126"/>
      <c r="TRN31" s="126"/>
      <c r="TRO31" s="126"/>
      <c r="TRP31" s="126"/>
      <c r="TRQ31" s="126"/>
      <c r="TRR31" s="126"/>
      <c r="TRS31" s="126"/>
      <c r="TRT31" s="126"/>
      <c r="TRU31" s="126"/>
      <c r="TRV31" s="126"/>
      <c r="TRW31" s="126"/>
      <c r="TRX31" s="126"/>
      <c r="TRY31" s="126"/>
      <c r="TRZ31" s="126"/>
      <c r="TSA31" s="126"/>
      <c r="TSB31" s="126"/>
      <c r="TSC31" s="126"/>
      <c r="TSD31" s="126"/>
      <c r="TSE31" s="126"/>
      <c r="TSF31" s="126"/>
      <c r="TSG31" s="126"/>
      <c r="TSH31" s="126"/>
      <c r="TSI31" s="126"/>
      <c r="TSJ31" s="126"/>
      <c r="TSK31" s="126"/>
      <c r="TSL31" s="126"/>
      <c r="TSM31" s="126"/>
      <c r="TSN31" s="126"/>
      <c r="TSO31" s="126"/>
      <c r="TSP31" s="126"/>
      <c r="TSQ31" s="126"/>
      <c r="TSR31" s="126"/>
      <c r="TSS31" s="126"/>
      <c r="TST31" s="126"/>
      <c r="TSU31" s="126"/>
      <c r="TSV31" s="126"/>
      <c r="TSW31" s="126"/>
      <c r="TSX31" s="126"/>
      <c r="TSY31" s="126"/>
      <c r="TSZ31" s="126"/>
      <c r="TTA31" s="126"/>
      <c r="TTB31" s="126"/>
      <c r="TTC31" s="126"/>
      <c r="TTD31" s="126"/>
      <c r="TTE31" s="126"/>
      <c r="TTF31" s="126"/>
      <c r="TTG31" s="126"/>
      <c r="TTH31" s="126"/>
      <c r="TTI31" s="126"/>
      <c r="TTJ31" s="126"/>
      <c r="TTK31" s="126"/>
      <c r="TTL31" s="126"/>
      <c r="TTM31" s="126"/>
      <c r="TTN31" s="126"/>
      <c r="TTO31" s="126"/>
      <c r="TTP31" s="126"/>
      <c r="TTQ31" s="126"/>
      <c r="TTR31" s="126"/>
      <c r="TTS31" s="126"/>
      <c r="TTT31" s="126"/>
      <c r="TTU31" s="126"/>
      <c r="TTV31" s="126"/>
      <c r="TTW31" s="126"/>
      <c r="TTX31" s="126"/>
      <c r="TTY31" s="126"/>
      <c r="TTZ31" s="126"/>
      <c r="TUA31" s="126"/>
      <c r="TUB31" s="126"/>
      <c r="TUC31" s="126"/>
      <c r="TUD31" s="126"/>
      <c r="TUE31" s="126"/>
      <c r="TUF31" s="126"/>
      <c r="TUG31" s="126"/>
      <c r="TUH31" s="126"/>
      <c r="TUI31" s="126"/>
      <c r="TUJ31" s="126"/>
      <c r="TUK31" s="126"/>
      <c r="TUL31" s="126"/>
      <c r="TUM31" s="126"/>
      <c r="TUN31" s="126"/>
      <c r="TUO31" s="126"/>
      <c r="TUP31" s="126"/>
      <c r="TUQ31" s="126"/>
      <c r="TUR31" s="126"/>
      <c r="TUS31" s="126"/>
      <c r="TUT31" s="126"/>
      <c r="TUU31" s="126"/>
      <c r="TUV31" s="126"/>
      <c r="TUW31" s="126"/>
      <c r="TUX31" s="126"/>
      <c r="TUY31" s="126"/>
      <c r="TUZ31" s="126"/>
      <c r="TVA31" s="126"/>
      <c r="TVB31" s="126"/>
      <c r="TVC31" s="126"/>
      <c r="TVD31" s="126"/>
      <c r="TVE31" s="126"/>
      <c r="TVF31" s="126"/>
      <c r="TVG31" s="126"/>
      <c r="TVH31" s="126"/>
      <c r="TVI31" s="126"/>
      <c r="TVJ31" s="126"/>
      <c r="TVK31" s="126"/>
      <c r="TVL31" s="126"/>
      <c r="TVM31" s="126"/>
      <c r="TVN31" s="126"/>
      <c r="TVO31" s="126"/>
      <c r="TVP31" s="126"/>
      <c r="TVQ31" s="126"/>
      <c r="TVR31" s="126"/>
      <c r="TVS31" s="126"/>
      <c r="TVT31" s="126"/>
      <c r="TVU31" s="126"/>
      <c r="TVV31" s="126"/>
      <c r="TVW31" s="126"/>
      <c r="TVX31" s="126"/>
      <c r="TVY31" s="126"/>
      <c r="TVZ31" s="126"/>
      <c r="TWA31" s="126"/>
      <c r="TWB31" s="126"/>
      <c r="TWC31" s="126"/>
      <c r="TWD31" s="126"/>
      <c r="TWE31" s="126"/>
      <c r="TWF31" s="126"/>
      <c r="TWG31" s="126"/>
      <c r="TWH31" s="126"/>
      <c r="TWI31" s="126"/>
      <c r="TWJ31" s="126"/>
      <c r="TWK31" s="126"/>
      <c r="TWL31" s="126"/>
      <c r="TWM31" s="126"/>
      <c r="TWN31" s="126"/>
      <c r="TWO31" s="126"/>
      <c r="TWP31" s="126"/>
      <c r="TWQ31" s="126"/>
      <c r="TWR31" s="126"/>
      <c r="TWS31" s="126"/>
      <c r="TWT31" s="126"/>
      <c r="TWU31" s="126"/>
      <c r="TWV31" s="126"/>
      <c r="TWW31" s="126"/>
      <c r="TWX31" s="126"/>
      <c r="TWY31" s="126"/>
      <c r="TWZ31" s="126"/>
      <c r="TXA31" s="126"/>
      <c r="TXB31" s="126"/>
      <c r="TXC31" s="126"/>
      <c r="TXD31" s="126"/>
      <c r="TXE31" s="126"/>
      <c r="TXF31" s="126"/>
      <c r="TXG31" s="126"/>
      <c r="TXH31" s="126"/>
      <c r="TXI31" s="126"/>
      <c r="TXJ31" s="126"/>
      <c r="TXK31" s="126"/>
      <c r="TXL31" s="126"/>
      <c r="TXM31" s="126"/>
      <c r="TXN31" s="126"/>
      <c r="TXO31" s="126"/>
      <c r="TXP31" s="126"/>
      <c r="TXQ31" s="126"/>
      <c r="TXR31" s="126"/>
      <c r="TXS31" s="126"/>
      <c r="TXT31" s="126"/>
      <c r="TXU31" s="126"/>
      <c r="TXV31" s="126"/>
      <c r="TXW31" s="126"/>
      <c r="TXX31" s="126"/>
      <c r="TXY31" s="126"/>
      <c r="TXZ31" s="126"/>
      <c r="TYA31" s="126"/>
      <c r="TYB31" s="126"/>
      <c r="TYC31" s="126"/>
      <c r="TYD31" s="126"/>
      <c r="TYE31" s="126"/>
      <c r="TYF31" s="126"/>
      <c r="TYG31" s="126"/>
      <c r="TYH31" s="126"/>
      <c r="TYI31" s="126"/>
      <c r="TYJ31" s="126"/>
      <c r="TYK31" s="126"/>
      <c r="TYL31" s="126"/>
      <c r="TYM31" s="126"/>
      <c r="TYN31" s="126"/>
      <c r="TYO31" s="126"/>
      <c r="TYP31" s="126"/>
      <c r="TYQ31" s="126"/>
      <c r="TYR31" s="126"/>
      <c r="TYS31" s="126"/>
      <c r="TYT31" s="126"/>
      <c r="TYU31" s="126"/>
      <c r="TYV31" s="126"/>
      <c r="TYW31" s="126"/>
      <c r="TYX31" s="126"/>
      <c r="TYY31" s="126"/>
      <c r="TYZ31" s="126"/>
      <c r="TZA31" s="126"/>
      <c r="TZB31" s="126"/>
      <c r="TZC31" s="126"/>
      <c r="TZD31" s="126"/>
      <c r="TZE31" s="126"/>
      <c r="TZF31" s="126"/>
      <c r="TZG31" s="126"/>
      <c r="TZH31" s="126"/>
      <c r="TZI31" s="126"/>
      <c r="TZJ31" s="126"/>
      <c r="TZK31" s="126"/>
      <c r="TZL31" s="126"/>
      <c r="TZM31" s="126"/>
      <c r="TZN31" s="126"/>
      <c r="TZO31" s="126"/>
      <c r="TZP31" s="126"/>
      <c r="TZQ31" s="126"/>
      <c r="TZR31" s="126"/>
      <c r="TZS31" s="126"/>
      <c r="TZT31" s="126"/>
      <c r="TZU31" s="126"/>
      <c r="TZV31" s="126"/>
      <c r="TZW31" s="126"/>
      <c r="TZX31" s="126"/>
      <c r="TZY31" s="126"/>
      <c r="TZZ31" s="126"/>
      <c r="UAA31" s="126"/>
      <c r="UAB31" s="126"/>
      <c r="UAC31" s="126"/>
      <c r="UAD31" s="126"/>
      <c r="UAE31" s="126"/>
      <c r="UAF31" s="126"/>
      <c r="UAG31" s="126"/>
      <c r="UAH31" s="126"/>
      <c r="UAI31" s="126"/>
      <c r="UAJ31" s="126"/>
      <c r="UAK31" s="126"/>
      <c r="UAL31" s="126"/>
      <c r="UAM31" s="126"/>
      <c r="UAN31" s="126"/>
      <c r="UAO31" s="126"/>
      <c r="UAP31" s="126"/>
      <c r="UAQ31" s="126"/>
      <c r="UAR31" s="126"/>
      <c r="UAS31" s="126"/>
      <c r="UAT31" s="126"/>
      <c r="UAU31" s="126"/>
      <c r="UAV31" s="126"/>
      <c r="UAW31" s="126"/>
      <c r="UAX31" s="126"/>
      <c r="UAY31" s="126"/>
      <c r="UAZ31" s="126"/>
      <c r="UBA31" s="126"/>
      <c r="UBB31" s="126"/>
      <c r="UBC31" s="126"/>
      <c r="UBD31" s="126"/>
      <c r="UBE31" s="126"/>
      <c r="UBF31" s="126"/>
      <c r="UBG31" s="126"/>
      <c r="UBH31" s="126"/>
      <c r="UBI31" s="126"/>
      <c r="UBJ31" s="126"/>
      <c r="UBK31" s="126"/>
      <c r="UBL31" s="126"/>
      <c r="UBM31" s="126"/>
      <c r="UBN31" s="126"/>
      <c r="UBO31" s="126"/>
      <c r="UBP31" s="126"/>
      <c r="UBQ31" s="126"/>
      <c r="UBR31" s="126"/>
      <c r="UBS31" s="126"/>
      <c r="UBT31" s="126"/>
      <c r="UBU31" s="126"/>
      <c r="UBV31" s="126"/>
      <c r="UBW31" s="126"/>
      <c r="UBX31" s="126"/>
      <c r="UBY31" s="126"/>
      <c r="UBZ31" s="126"/>
      <c r="UCA31" s="126"/>
      <c r="UCB31" s="126"/>
      <c r="UCC31" s="126"/>
      <c r="UCD31" s="126"/>
      <c r="UCE31" s="126"/>
      <c r="UCF31" s="126"/>
      <c r="UCG31" s="126"/>
      <c r="UCH31" s="126"/>
      <c r="UCI31" s="126"/>
      <c r="UCJ31" s="126"/>
      <c r="UCK31" s="126"/>
      <c r="UCL31" s="126"/>
      <c r="UCM31" s="126"/>
      <c r="UCN31" s="126"/>
      <c r="UCO31" s="126"/>
      <c r="UCP31" s="126"/>
      <c r="UCQ31" s="126"/>
      <c r="UCR31" s="126"/>
      <c r="UCS31" s="126"/>
      <c r="UCT31" s="126"/>
      <c r="UCU31" s="126"/>
      <c r="UCV31" s="126"/>
      <c r="UCW31" s="126"/>
      <c r="UCX31" s="126"/>
      <c r="UCY31" s="126"/>
      <c r="UCZ31" s="126"/>
      <c r="UDA31" s="126"/>
      <c r="UDB31" s="126"/>
      <c r="UDC31" s="126"/>
      <c r="UDD31" s="126"/>
      <c r="UDE31" s="126"/>
      <c r="UDF31" s="126"/>
      <c r="UDG31" s="126"/>
      <c r="UDH31" s="126"/>
      <c r="UDI31" s="126"/>
      <c r="UDJ31" s="126"/>
      <c r="UDK31" s="126"/>
      <c r="UDL31" s="126"/>
      <c r="UDM31" s="126"/>
      <c r="UDN31" s="126"/>
      <c r="UDO31" s="126"/>
      <c r="UDP31" s="126"/>
      <c r="UDQ31" s="126"/>
      <c r="UDR31" s="126"/>
      <c r="UDS31" s="126"/>
      <c r="UDT31" s="126"/>
      <c r="UDU31" s="126"/>
      <c r="UDV31" s="126"/>
      <c r="UDW31" s="126"/>
      <c r="UDX31" s="126"/>
      <c r="UDY31" s="126"/>
      <c r="UDZ31" s="126"/>
      <c r="UEA31" s="126"/>
      <c r="UEB31" s="126"/>
      <c r="UEC31" s="126"/>
      <c r="UED31" s="126"/>
      <c r="UEE31" s="126"/>
      <c r="UEF31" s="126"/>
      <c r="UEG31" s="126"/>
      <c r="UEH31" s="126"/>
      <c r="UEI31" s="126"/>
      <c r="UEJ31" s="126"/>
      <c r="UEK31" s="126"/>
      <c r="UEL31" s="126"/>
      <c r="UEM31" s="126"/>
      <c r="UEN31" s="126"/>
      <c r="UEO31" s="126"/>
      <c r="UEP31" s="126"/>
      <c r="UEQ31" s="126"/>
      <c r="UER31" s="126"/>
      <c r="UES31" s="126"/>
      <c r="UET31" s="126"/>
      <c r="UEU31" s="126"/>
      <c r="UEV31" s="126"/>
      <c r="UEW31" s="126"/>
      <c r="UEX31" s="126"/>
      <c r="UEY31" s="126"/>
      <c r="UEZ31" s="126"/>
      <c r="UFA31" s="126"/>
      <c r="UFB31" s="126"/>
      <c r="UFC31" s="126"/>
      <c r="UFD31" s="126"/>
      <c r="UFE31" s="126"/>
      <c r="UFF31" s="126"/>
      <c r="UFG31" s="126"/>
      <c r="UFH31" s="126"/>
      <c r="UFI31" s="126"/>
      <c r="UFJ31" s="126"/>
      <c r="UFK31" s="126"/>
      <c r="UFL31" s="126"/>
      <c r="UFM31" s="126"/>
      <c r="UFN31" s="126"/>
      <c r="UFO31" s="126"/>
      <c r="UFP31" s="126"/>
      <c r="UFQ31" s="126"/>
      <c r="UFR31" s="126"/>
      <c r="UFS31" s="126"/>
      <c r="UFT31" s="126"/>
      <c r="UFU31" s="126"/>
      <c r="UFV31" s="126"/>
      <c r="UFW31" s="126"/>
      <c r="UFX31" s="126"/>
      <c r="UFY31" s="126"/>
      <c r="UFZ31" s="126"/>
      <c r="UGA31" s="126"/>
      <c r="UGB31" s="126"/>
      <c r="UGC31" s="126"/>
      <c r="UGD31" s="126"/>
      <c r="UGE31" s="126"/>
      <c r="UGF31" s="126"/>
      <c r="UGG31" s="126"/>
      <c r="UGH31" s="126"/>
      <c r="UGI31" s="126"/>
      <c r="UGJ31" s="126"/>
      <c r="UGK31" s="126"/>
      <c r="UGL31" s="126"/>
      <c r="UGM31" s="126"/>
      <c r="UGN31" s="126"/>
      <c r="UGO31" s="126"/>
      <c r="UGP31" s="126"/>
      <c r="UGQ31" s="126"/>
      <c r="UGR31" s="126"/>
      <c r="UGS31" s="126"/>
      <c r="UGT31" s="126"/>
      <c r="UGU31" s="126"/>
      <c r="UGV31" s="126"/>
      <c r="UGW31" s="126"/>
      <c r="UGX31" s="126"/>
      <c r="UGY31" s="126"/>
      <c r="UGZ31" s="126"/>
      <c r="UHA31" s="126"/>
      <c r="UHB31" s="126"/>
      <c r="UHC31" s="126"/>
      <c r="UHD31" s="126"/>
      <c r="UHE31" s="126"/>
      <c r="UHF31" s="126"/>
      <c r="UHG31" s="126"/>
      <c r="UHH31" s="126"/>
      <c r="UHI31" s="126"/>
      <c r="UHJ31" s="126"/>
      <c r="UHK31" s="126"/>
      <c r="UHL31" s="126"/>
      <c r="UHM31" s="126"/>
      <c r="UHN31" s="126"/>
      <c r="UHO31" s="126"/>
      <c r="UHP31" s="126"/>
      <c r="UHQ31" s="126"/>
      <c r="UHR31" s="126"/>
      <c r="UHS31" s="126"/>
      <c r="UHT31" s="126"/>
      <c r="UHU31" s="126"/>
      <c r="UHV31" s="126"/>
      <c r="UHW31" s="126"/>
      <c r="UHX31" s="126"/>
      <c r="UHY31" s="126"/>
      <c r="UHZ31" s="126"/>
      <c r="UIA31" s="126"/>
      <c r="UIB31" s="126"/>
      <c r="UIC31" s="126"/>
      <c r="UID31" s="126"/>
      <c r="UIE31" s="126"/>
      <c r="UIF31" s="126"/>
      <c r="UIG31" s="126"/>
      <c r="UIH31" s="126"/>
      <c r="UII31" s="126"/>
      <c r="UIJ31" s="126"/>
      <c r="UIK31" s="126"/>
      <c r="UIL31" s="126"/>
      <c r="UIM31" s="126"/>
      <c r="UIN31" s="126"/>
      <c r="UIO31" s="126"/>
      <c r="UIP31" s="126"/>
      <c r="UIQ31" s="126"/>
      <c r="UIR31" s="126"/>
      <c r="UIS31" s="126"/>
      <c r="UIT31" s="126"/>
      <c r="UIU31" s="126"/>
      <c r="UIV31" s="126"/>
      <c r="UIW31" s="126"/>
      <c r="UIX31" s="126"/>
      <c r="UIY31" s="126"/>
      <c r="UIZ31" s="126"/>
      <c r="UJA31" s="126"/>
      <c r="UJB31" s="126"/>
      <c r="UJC31" s="126"/>
      <c r="UJD31" s="126"/>
      <c r="UJE31" s="126"/>
      <c r="UJF31" s="126"/>
      <c r="UJG31" s="126"/>
      <c r="UJH31" s="126"/>
      <c r="UJI31" s="126"/>
      <c r="UJJ31" s="126"/>
      <c r="UJK31" s="126"/>
      <c r="UJL31" s="126"/>
      <c r="UJM31" s="126"/>
      <c r="UJN31" s="126"/>
      <c r="UJO31" s="126"/>
      <c r="UJP31" s="126"/>
      <c r="UJQ31" s="126"/>
      <c r="UJR31" s="126"/>
      <c r="UJS31" s="126"/>
      <c r="UJT31" s="126"/>
      <c r="UJU31" s="126"/>
      <c r="UJV31" s="126"/>
      <c r="UJW31" s="126"/>
      <c r="UJX31" s="126"/>
      <c r="UJY31" s="126"/>
      <c r="UJZ31" s="126"/>
      <c r="UKA31" s="126"/>
      <c r="UKB31" s="126"/>
      <c r="UKC31" s="126"/>
      <c r="UKD31" s="126"/>
      <c r="UKE31" s="126"/>
      <c r="UKF31" s="126"/>
      <c r="UKG31" s="126"/>
      <c r="UKH31" s="126"/>
      <c r="UKI31" s="126"/>
      <c r="UKJ31" s="126"/>
      <c r="UKK31" s="126"/>
      <c r="UKL31" s="126"/>
      <c r="UKM31" s="126"/>
      <c r="UKN31" s="126"/>
      <c r="UKO31" s="126"/>
      <c r="UKP31" s="126"/>
      <c r="UKQ31" s="126"/>
      <c r="UKR31" s="126"/>
      <c r="UKS31" s="126"/>
      <c r="UKT31" s="126"/>
      <c r="UKU31" s="126"/>
      <c r="UKV31" s="126"/>
      <c r="UKW31" s="126"/>
      <c r="UKX31" s="126"/>
      <c r="UKY31" s="126"/>
      <c r="UKZ31" s="126"/>
      <c r="ULA31" s="126"/>
      <c r="ULB31" s="126"/>
      <c r="ULC31" s="126"/>
      <c r="ULD31" s="126"/>
      <c r="ULE31" s="126"/>
      <c r="ULF31" s="126"/>
      <c r="ULG31" s="126"/>
      <c r="ULH31" s="126"/>
      <c r="ULI31" s="126"/>
      <c r="ULJ31" s="126"/>
      <c r="ULK31" s="126"/>
      <c r="ULL31" s="126"/>
      <c r="ULM31" s="126"/>
      <c r="ULN31" s="126"/>
      <c r="ULO31" s="126"/>
      <c r="ULP31" s="126"/>
      <c r="ULQ31" s="126"/>
      <c r="ULR31" s="126"/>
      <c r="ULS31" s="126"/>
      <c r="ULT31" s="126"/>
      <c r="ULU31" s="126"/>
      <c r="ULV31" s="126"/>
      <c r="ULW31" s="126"/>
      <c r="ULX31" s="126"/>
      <c r="ULY31" s="126"/>
      <c r="ULZ31" s="126"/>
      <c r="UMA31" s="126"/>
      <c r="UMB31" s="126"/>
      <c r="UMC31" s="126"/>
      <c r="UMD31" s="126"/>
      <c r="UME31" s="126"/>
      <c r="UMF31" s="126"/>
      <c r="UMG31" s="126"/>
      <c r="UMH31" s="126"/>
      <c r="UMI31" s="126"/>
      <c r="UMJ31" s="126"/>
      <c r="UMK31" s="126"/>
      <c r="UML31" s="126"/>
      <c r="UMM31" s="126"/>
      <c r="UMN31" s="126"/>
      <c r="UMO31" s="126"/>
      <c r="UMP31" s="126"/>
      <c r="UMQ31" s="126"/>
      <c r="UMR31" s="126"/>
      <c r="UMS31" s="126"/>
      <c r="UMT31" s="126"/>
      <c r="UMU31" s="126"/>
      <c r="UMV31" s="126"/>
      <c r="UMW31" s="126"/>
      <c r="UMX31" s="126"/>
      <c r="UMY31" s="126"/>
      <c r="UMZ31" s="126"/>
      <c r="UNA31" s="126"/>
      <c r="UNB31" s="126"/>
      <c r="UNC31" s="126"/>
      <c r="UND31" s="126"/>
      <c r="UNE31" s="126"/>
      <c r="UNF31" s="126"/>
      <c r="UNG31" s="126"/>
      <c r="UNH31" s="126"/>
      <c r="UNI31" s="126"/>
      <c r="UNJ31" s="126"/>
      <c r="UNK31" s="126"/>
      <c r="UNL31" s="126"/>
      <c r="UNM31" s="126"/>
      <c r="UNN31" s="126"/>
      <c r="UNO31" s="126"/>
      <c r="UNP31" s="126"/>
      <c r="UNQ31" s="126"/>
      <c r="UNR31" s="126"/>
      <c r="UNS31" s="126"/>
      <c r="UNT31" s="126"/>
      <c r="UNU31" s="126"/>
      <c r="UNV31" s="126"/>
      <c r="UNW31" s="126"/>
      <c r="UNX31" s="126"/>
      <c r="UNY31" s="126"/>
      <c r="UNZ31" s="126"/>
      <c r="UOA31" s="126"/>
      <c r="UOB31" s="126"/>
      <c r="UOC31" s="126"/>
      <c r="UOD31" s="126"/>
      <c r="UOE31" s="126"/>
      <c r="UOF31" s="126"/>
      <c r="UOG31" s="126"/>
      <c r="UOH31" s="126"/>
      <c r="UOI31" s="126"/>
      <c r="UOJ31" s="126"/>
      <c r="UOK31" s="126"/>
      <c r="UOL31" s="126"/>
      <c r="UOM31" s="126"/>
      <c r="UON31" s="126"/>
      <c r="UOO31" s="126"/>
      <c r="UOP31" s="126"/>
      <c r="UOQ31" s="126"/>
      <c r="UOR31" s="126"/>
      <c r="UOS31" s="126"/>
      <c r="UOT31" s="126"/>
      <c r="UOU31" s="126"/>
      <c r="UOV31" s="126"/>
      <c r="UOW31" s="126"/>
      <c r="UOX31" s="126"/>
      <c r="UOY31" s="126"/>
      <c r="UOZ31" s="126"/>
      <c r="UPA31" s="126"/>
      <c r="UPB31" s="126"/>
      <c r="UPC31" s="126"/>
      <c r="UPD31" s="126"/>
      <c r="UPE31" s="126"/>
      <c r="UPF31" s="126"/>
      <c r="UPG31" s="126"/>
      <c r="UPH31" s="126"/>
      <c r="UPI31" s="126"/>
      <c r="UPJ31" s="126"/>
      <c r="UPK31" s="126"/>
      <c r="UPL31" s="126"/>
      <c r="UPM31" s="126"/>
      <c r="UPN31" s="126"/>
      <c r="UPO31" s="126"/>
      <c r="UPP31" s="126"/>
      <c r="UPQ31" s="126"/>
      <c r="UPR31" s="126"/>
      <c r="UPS31" s="126"/>
      <c r="UPT31" s="126"/>
      <c r="UPU31" s="126"/>
      <c r="UPV31" s="126"/>
      <c r="UPW31" s="126"/>
      <c r="UPX31" s="126"/>
      <c r="UPY31" s="126"/>
      <c r="UPZ31" s="126"/>
      <c r="UQA31" s="126"/>
      <c r="UQB31" s="126"/>
      <c r="UQC31" s="126"/>
      <c r="UQD31" s="126"/>
      <c r="UQE31" s="126"/>
      <c r="UQF31" s="126"/>
      <c r="UQG31" s="126"/>
      <c r="UQH31" s="126"/>
      <c r="UQI31" s="126"/>
      <c r="UQJ31" s="126"/>
      <c r="UQK31" s="126"/>
      <c r="UQL31" s="126"/>
      <c r="UQM31" s="126"/>
      <c r="UQN31" s="126"/>
      <c r="UQO31" s="126"/>
      <c r="UQP31" s="126"/>
      <c r="UQQ31" s="126"/>
      <c r="UQR31" s="126"/>
      <c r="UQS31" s="126"/>
      <c r="UQT31" s="126"/>
      <c r="UQU31" s="126"/>
      <c r="UQV31" s="126"/>
      <c r="UQW31" s="126"/>
      <c r="UQX31" s="126"/>
      <c r="UQY31" s="126"/>
      <c r="UQZ31" s="126"/>
      <c r="URA31" s="126"/>
      <c r="URB31" s="126"/>
      <c r="URC31" s="126"/>
      <c r="URD31" s="126"/>
      <c r="URE31" s="126"/>
      <c r="URF31" s="126"/>
      <c r="URG31" s="126"/>
      <c r="URH31" s="126"/>
      <c r="URI31" s="126"/>
      <c r="URJ31" s="126"/>
      <c r="URK31" s="126"/>
      <c r="URL31" s="126"/>
      <c r="URM31" s="126"/>
      <c r="URN31" s="126"/>
      <c r="URO31" s="126"/>
      <c r="URP31" s="126"/>
      <c r="URQ31" s="126"/>
      <c r="URR31" s="126"/>
      <c r="URS31" s="126"/>
      <c r="URT31" s="126"/>
      <c r="URU31" s="126"/>
      <c r="URV31" s="126"/>
      <c r="URW31" s="126"/>
      <c r="URX31" s="126"/>
      <c r="URY31" s="126"/>
      <c r="URZ31" s="126"/>
      <c r="USA31" s="126"/>
      <c r="USB31" s="126"/>
      <c r="USC31" s="126"/>
      <c r="USD31" s="126"/>
      <c r="USE31" s="126"/>
      <c r="USF31" s="126"/>
      <c r="USG31" s="126"/>
      <c r="USH31" s="126"/>
      <c r="USI31" s="126"/>
      <c r="USJ31" s="126"/>
      <c r="USK31" s="126"/>
      <c r="USL31" s="126"/>
      <c r="USM31" s="126"/>
      <c r="USN31" s="126"/>
      <c r="USO31" s="126"/>
      <c r="USP31" s="126"/>
      <c r="USQ31" s="126"/>
      <c r="USR31" s="126"/>
      <c r="USS31" s="126"/>
      <c r="UST31" s="126"/>
      <c r="USU31" s="126"/>
      <c r="USV31" s="126"/>
      <c r="USW31" s="126"/>
      <c r="USX31" s="126"/>
      <c r="USY31" s="126"/>
      <c r="USZ31" s="126"/>
      <c r="UTA31" s="126"/>
      <c r="UTB31" s="126"/>
      <c r="UTC31" s="126"/>
      <c r="UTD31" s="126"/>
      <c r="UTE31" s="126"/>
      <c r="UTF31" s="126"/>
      <c r="UTG31" s="126"/>
      <c r="UTH31" s="126"/>
      <c r="UTI31" s="126"/>
      <c r="UTJ31" s="126"/>
      <c r="UTK31" s="126"/>
      <c r="UTL31" s="126"/>
      <c r="UTM31" s="126"/>
      <c r="UTN31" s="126"/>
      <c r="UTO31" s="126"/>
      <c r="UTP31" s="126"/>
      <c r="UTQ31" s="126"/>
      <c r="UTR31" s="126"/>
      <c r="UTS31" s="126"/>
      <c r="UTT31" s="126"/>
      <c r="UTU31" s="126"/>
      <c r="UTV31" s="126"/>
      <c r="UTW31" s="126"/>
      <c r="UTX31" s="126"/>
      <c r="UTY31" s="126"/>
      <c r="UTZ31" s="126"/>
      <c r="UUA31" s="126"/>
      <c r="UUB31" s="126"/>
      <c r="UUC31" s="126"/>
      <c r="UUD31" s="126"/>
      <c r="UUE31" s="126"/>
      <c r="UUF31" s="126"/>
      <c r="UUG31" s="126"/>
      <c r="UUH31" s="126"/>
      <c r="UUI31" s="126"/>
      <c r="UUJ31" s="126"/>
      <c r="UUK31" s="126"/>
      <c r="UUL31" s="126"/>
      <c r="UUM31" s="126"/>
      <c r="UUN31" s="126"/>
      <c r="UUO31" s="126"/>
      <c r="UUP31" s="126"/>
      <c r="UUQ31" s="126"/>
      <c r="UUR31" s="126"/>
      <c r="UUS31" s="126"/>
      <c r="UUT31" s="126"/>
      <c r="UUU31" s="126"/>
      <c r="UUV31" s="126"/>
      <c r="UUW31" s="126"/>
      <c r="UUX31" s="126"/>
      <c r="UUY31" s="126"/>
      <c r="UUZ31" s="126"/>
      <c r="UVA31" s="126"/>
      <c r="UVB31" s="126"/>
      <c r="UVC31" s="126"/>
      <c r="UVD31" s="126"/>
      <c r="UVE31" s="126"/>
      <c r="UVF31" s="126"/>
      <c r="UVG31" s="126"/>
      <c r="UVH31" s="126"/>
      <c r="UVI31" s="126"/>
      <c r="UVJ31" s="126"/>
      <c r="UVK31" s="126"/>
      <c r="UVL31" s="126"/>
      <c r="UVM31" s="126"/>
      <c r="UVN31" s="126"/>
      <c r="UVO31" s="126"/>
      <c r="UVP31" s="126"/>
      <c r="UVQ31" s="126"/>
      <c r="UVR31" s="126"/>
      <c r="UVS31" s="126"/>
      <c r="UVT31" s="126"/>
      <c r="UVU31" s="126"/>
      <c r="UVV31" s="126"/>
      <c r="UVW31" s="126"/>
      <c r="UVX31" s="126"/>
      <c r="UVY31" s="126"/>
      <c r="UVZ31" s="126"/>
      <c r="UWA31" s="126"/>
      <c r="UWB31" s="126"/>
      <c r="UWC31" s="126"/>
      <c r="UWD31" s="126"/>
      <c r="UWE31" s="126"/>
      <c r="UWF31" s="126"/>
      <c r="UWG31" s="126"/>
      <c r="UWH31" s="126"/>
      <c r="UWI31" s="126"/>
      <c r="UWJ31" s="126"/>
      <c r="UWK31" s="126"/>
      <c r="UWL31" s="126"/>
      <c r="UWM31" s="126"/>
      <c r="UWN31" s="126"/>
      <c r="UWO31" s="126"/>
      <c r="UWP31" s="126"/>
      <c r="UWQ31" s="126"/>
      <c r="UWR31" s="126"/>
      <c r="UWS31" s="126"/>
      <c r="UWT31" s="126"/>
      <c r="UWU31" s="126"/>
      <c r="UWV31" s="126"/>
      <c r="UWW31" s="126"/>
      <c r="UWX31" s="126"/>
      <c r="UWY31" s="126"/>
      <c r="UWZ31" s="126"/>
      <c r="UXA31" s="126"/>
      <c r="UXB31" s="126"/>
      <c r="UXC31" s="126"/>
      <c r="UXD31" s="126"/>
      <c r="UXE31" s="126"/>
      <c r="UXF31" s="126"/>
      <c r="UXG31" s="126"/>
      <c r="UXH31" s="126"/>
      <c r="UXI31" s="126"/>
      <c r="UXJ31" s="126"/>
      <c r="UXK31" s="126"/>
      <c r="UXL31" s="126"/>
      <c r="UXM31" s="126"/>
      <c r="UXN31" s="126"/>
      <c r="UXO31" s="126"/>
      <c r="UXP31" s="126"/>
      <c r="UXQ31" s="126"/>
      <c r="UXR31" s="126"/>
      <c r="UXS31" s="126"/>
      <c r="UXT31" s="126"/>
      <c r="UXU31" s="126"/>
      <c r="UXV31" s="126"/>
      <c r="UXW31" s="126"/>
      <c r="UXX31" s="126"/>
      <c r="UXY31" s="126"/>
      <c r="UXZ31" s="126"/>
      <c r="UYA31" s="126"/>
      <c r="UYB31" s="126"/>
      <c r="UYC31" s="126"/>
      <c r="UYD31" s="126"/>
      <c r="UYE31" s="126"/>
      <c r="UYF31" s="126"/>
      <c r="UYG31" s="126"/>
      <c r="UYH31" s="126"/>
      <c r="UYI31" s="126"/>
      <c r="UYJ31" s="126"/>
      <c r="UYK31" s="126"/>
      <c r="UYL31" s="126"/>
      <c r="UYM31" s="126"/>
      <c r="UYN31" s="126"/>
      <c r="UYO31" s="126"/>
      <c r="UYP31" s="126"/>
      <c r="UYQ31" s="126"/>
      <c r="UYR31" s="126"/>
      <c r="UYS31" s="126"/>
      <c r="UYT31" s="126"/>
      <c r="UYU31" s="126"/>
      <c r="UYV31" s="126"/>
      <c r="UYW31" s="126"/>
      <c r="UYX31" s="126"/>
      <c r="UYY31" s="126"/>
      <c r="UYZ31" s="126"/>
      <c r="UZA31" s="126"/>
      <c r="UZB31" s="126"/>
      <c r="UZC31" s="126"/>
      <c r="UZD31" s="126"/>
      <c r="UZE31" s="126"/>
      <c r="UZF31" s="126"/>
      <c r="UZG31" s="126"/>
      <c r="UZH31" s="126"/>
      <c r="UZI31" s="126"/>
      <c r="UZJ31" s="126"/>
      <c r="UZK31" s="126"/>
      <c r="UZL31" s="126"/>
      <c r="UZM31" s="126"/>
      <c r="UZN31" s="126"/>
      <c r="UZO31" s="126"/>
      <c r="UZP31" s="126"/>
      <c r="UZQ31" s="126"/>
      <c r="UZR31" s="126"/>
      <c r="UZS31" s="126"/>
      <c r="UZT31" s="126"/>
      <c r="UZU31" s="126"/>
      <c r="UZV31" s="126"/>
      <c r="UZW31" s="126"/>
      <c r="UZX31" s="126"/>
      <c r="UZY31" s="126"/>
      <c r="UZZ31" s="126"/>
      <c r="VAA31" s="126"/>
      <c r="VAB31" s="126"/>
      <c r="VAC31" s="126"/>
      <c r="VAD31" s="126"/>
      <c r="VAE31" s="126"/>
      <c r="VAF31" s="126"/>
      <c r="VAG31" s="126"/>
      <c r="VAH31" s="126"/>
      <c r="VAI31" s="126"/>
      <c r="VAJ31" s="126"/>
      <c r="VAK31" s="126"/>
      <c r="VAL31" s="126"/>
      <c r="VAM31" s="126"/>
      <c r="VAN31" s="126"/>
      <c r="VAO31" s="126"/>
      <c r="VAP31" s="126"/>
      <c r="VAQ31" s="126"/>
      <c r="VAR31" s="126"/>
      <c r="VAS31" s="126"/>
      <c r="VAT31" s="126"/>
      <c r="VAU31" s="126"/>
      <c r="VAV31" s="126"/>
      <c r="VAW31" s="126"/>
      <c r="VAX31" s="126"/>
      <c r="VAY31" s="126"/>
      <c r="VAZ31" s="126"/>
      <c r="VBA31" s="126"/>
      <c r="VBB31" s="126"/>
      <c r="VBC31" s="126"/>
      <c r="VBD31" s="126"/>
      <c r="VBE31" s="126"/>
      <c r="VBF31" s="126"/>
      <c r="VBG31" s="126"/>
      <c r="VBH31" s="126"/>
      <c r="VBI31" s="126"/>
      <c r="VBJ31" s="126"/>
      <c r="VBK31" s="126"/>
      <c r="VBL31" s="126"/>
      <c r="VBM31" s="126"/>
      <c r="VBN31" s="126"/>
      <c r="VBO31" s="126"/>
      <c r="VBP31" s="126"/>
      <c r="VBQ31" s="126"/>
      <c r="VBR31" s="126"/>
      <c r="VBS31" s="126"/>
      <c r="VBT31" s="126"/>
      <c r="VBU31" s="126"/>
      <c r="VBV31" s="126"/>
      <c r="VBW31" s="126"/>
      <c r="VBX31" s="126"/>
      <c r="VBY31" s="126"/>
      <c r="VBZ31" s="126"/>
      <c r="VCA31" s="126"/>
      <c r="VCB31" s="126"/>
      <c r="VCC31" s="126"/>
      <c r="VCD31" s="126"/>
      <c r="VCE31" s="126"/>
      <c r="VCF31" s="126"/>
      <c r="VCG31" s="126"/>
      <c r="VCH31" s="126"/>
      <c r="VCI31" s="126"/>
      <c r="VCJ31" s="126"/>
      <c r="VCK31" s="126"/>
      <c r="VCL31" s="126"/>
      <c r="VCM31" s="126"/>
      <c r="VCN31" s="126"/>
      <c r="VCO31" s="126"/>
      <c r="VCP31" s="126"/>
      <c r="VCQ31" s="126"/>
      <c r="VCR31" s="126"/>
      <c r="VCS31" s="126"/>
      <c r="VCT31" s="126"/>
      <c r="VCU31" s="126"/>
      <c r="VCV31" s="126"/>
      <c r="VCW31" s="126"/>
      <c r="VCX31" s="126"/>
      <c r="VCY31" s="126"/>
      <c r="VCZ31" s="126"/>
      <c r="VDA31" s="126"/>
      <c r="VDB31" s="126"/>
      <c r="VDC31" s="126"/>
      <c r="VDD31" s="126"/>
      <c r="VDE31" s="126"/>
      <c r="VDF31" s="126"/>
      <c r="VDG31" s="126"/>
      <c r="VDH31" s="126"/>
      <c r="VDI31" s="126"/>
      <c r="VDJ31" s="126"/>
      <c r="VDK31" s="126"/>
      <c r="VDL31" s="126"/>
      <c r="VDM31" s="126"/>
      <c r="VDN31" s="126"/>
      <c r="VDO31" s="126"/>
      <c r="VDP31" s="126"/>
      <c r="VDQ31" s="126"/>
      <c r="VDR31" s="126"/>
      <c r="VDS31" s="126"/>
      <c r="VDT31" s="126"/>
      <c r="VDU31" s="126"/>
      <c r="VDV31" s="126"/>
      <c r="VDW31" s="126"/>
      <c r="VDX31" s="126"/>
      <c r="VDY31" s="126"/>
      <c r="VDZ31" s="126"/>
      <c r="VEA31" s="126"/>
      <c r="VEB31" s="126"/>
      <c r="VEC31" s="126"/>
      <c r="VED31" s="126"/>
      <c r="VEE31" s="126"/>
      <c r="VEF31" s="126"/>
      <c r="VEG31" s="126"/>
      <c r="VEH31" s="126"/>
      <c r="VEI31" s="126"/>
      <c r="VEJ31" s="126"/>
      <c r="VEK31" s="126"/>
      <c r="VEL31" s="126"/>
      <c r="VEM31" s="126"/>
      <c r="VEN31" s="126"/>
      <c r="VEO31" s="126"/>
      <c r="VEP31" s="126"/>
      <c r="VEQ31" s="126"/>
      <c r="VER31" s="126"/>
      <c r="VES31" s="126"/>
      <c r="VET31" s="126"/>
      <c r="VEU31" s="126"/>
      <c r="VEV31" s="126"/>
      <c r="VEW31" s="126"/>
      <c r="VEX31" s="126"/>
      <c r="VEY31" s="126"/>
      <c r="VEZ31" s="126"/>
      <c r="VFA31" s="126"/>
      <c r="VFB31" s="126"/>
      <c r="VFC31" s="126"/>
      <c r="VFD31" s="126"/>
      <c r="VFE31" s="126"/>
      <c r="VFF31" s="126"/>
      <c r="VFG31" s="126"/>
      <c r="VFH31" s="126"/>
      <c r="VFI31" s="126"/>
      <c r="VFJ31" s="126"/>
      <c r="VFK31" s="126"/>
      <c r="VFL31" s="126"/>
      <c r="VFM31" s="126"/>
      <c r="VFN31" s="126"/>
      <c r="VFO31" s="126"/>
      <c r="VFP31" s="126"/>
      <c r="VFQ31" s="126"/>
      <c r="VFR31" s="126"/>
      <c r="VFS31" s="126"/>
      <c r="VFT31" s="126"/>
      <c r="VFU31" s="126"/>
      <c r="VFV31" s="126"/>
      <c r="VFW31" s="126"/>
      <c r="VFX31" s="126"/>
      <c r="VFY31" s="126"/>
      <c r="VFZ31" s="126"/>
      <c r="VGA31" s="126"/>
      <c r="VGB31" s="126"/>
      <c r="VGC31" s="126"/>
      <c r="VGD31" s="126"/>
      <c r="VGE31" s="126"/>
      <c r="VGF31" s="126"/>
      <c r="VGG31" s="126"/>
      <c r="VGH31" s="126"/>
      <c r="VGI31" s="126"/>
      <c r="VGJ31" s="126"/>
      <c r="VGK31" s="126"/>
      <c r="VGL31" s="126"/>
      <c r="VGM31" s="126"/>
      <c r="VGN31" s="126"/>
      <c r="VGO31" s="126"/>
      <c r="VGP31" s="126"/>
      <c r="VGQ31" s="126"/>
      <c r="VGR31" s="126"/>
      <c r="VGS31" s="126"/>
      <c r="VGT31" s="126"/>
      <c r="VGU31" s="126"/>
      <c r="VGV31" s="126"/>
      <c r="VGW31" s="126"/>
      <c r="VGX31" s="126"/>
      <c r="VGY31" s="126"/>
      <c r="VGZ31" s="126"/>
      <c r="VHA31" s="126"/>
      <c r="VHB31" s="126"/>
      <c r="VHC31" s="126"/>
      <c r="VHD31" s="126"/>
      <c r="VHE31" s="126"/>
      <c r="VHF31" s="126"/>
      <c r="VHG31" s="126"/>
      <c r="VHH31" s="126"/>
      <c r="VHI31" s="126"/>
      <c r="VHJ31" s="126"/>
      <c r="VHK31" s="126"/>
      <c r="VHL31" s="126"/>
      <c r="VHM31" s="126"/>
      <c r="VHN31" s="126"/>
      <c r="VHO31" s="126"/>
      <c r="VHP31" s="126"/>
      <c r="VHQ31" s="126"/>
      <c r="VHR31" s="126"/>
      <c r="VHS31" s="126"/>
      <c r="VHT31" s="126"/>
      <c r="VHU31" s="126"/>
      <c r="VHV31" s="126"/>
      <c r="VHW31" s="126"/>
      <c r="VHX31" s="126"/>
      <c r="VHY31" s="126"/>
      <c r="VHZ31" s="126"/>
      <c r="VIA31" s="126"/>
      <c r="VIB31" s="126"/>
      <c r="VIC31" s="126"/>
      <c r="VID31" s="126"/>
      <c r="VIE31" s="126"/>
      <c r="VIF31" s="126"/>
      <c r="VIG31" s="126"/>
      <c r="VIH31" s="126"/>
      <c r="VII31" s="126"/>
      <c r="VIJ31" s="126"/>
      <c r="VIK31" s="126"/>
      <c r="VIL31" s="126"/>
      <c r="VIM31" s="126"/>
      <c r="VIN31" s="126"/>
      <c r="VIO31" s="126"/>
      <c r="VIP31" s="126"/>
      <c r="VIQ31" s="126"/>
      <c r="VIR31" s="126"/>
      <c r="VIS31" s="126"/>
      <c r="VIT31" s="126"/>
      <c r="VIU31" s="126"/>
      <c r="VIV31" s="126"/>
      <c r="VIW31" s="126"/>
      <c r="VIX31" s="126"/>
      <c r="VIY31" s="126"/>
      <c r="VIZ31" s="126"/>
      <c r="VJA31" s="126"/>
      <c r="VJB31" s="126"/>
      <c r="VJC31" s="126"/>
      <c r="VJD31" s="126"/>
      <c r="VJE31" s="126"/>
      <c r="VJF31" s="126"/>
      <c r="VJG31" s="126"/>
      <c r="VJH31" s="126"/>
      <c r="VJI31" s="126"/>
      <c r="VJJ31" s="126"/>
      <c r="VJK31" s="126"/>
      <c r="VJL31" s="126"/>
      <c r="VJM31" s="126"/>
      <c r="VJN31" s="126"/>
      <c r="VJO31" s="126"/>
      <c r="VJP31" s="126"/>
      <c r="VJQ31" s="126"/>
      <c r="VJR31" s="126"/>
      <c r="VJS31" s="126"/>
      <c r="VJT31" s="126"/>
      <c r="VJU31" s="126"/>
      <c r="VJV31" s="126"/>
      <c r="VJW31" s="126"/>
      <c r="VJX31" s="126"/>
      <c r="VJY31" s="126"/>
      <c r="VJZ31" s="126"/>
      <c r="VKA31" s="126"/>
      <c r="VKB31" s="126"/>
      <c r="VKC31" s="126"/>
      <c r="VKD31" s="126"/>
      <c r="VKE31" s="126"/>
      <c r="VKF31" s="126"/>
      <c r="VKG31" s="126"/>
      <c r="VKH31" s="126"/>
      <c r="VKI31" s="126"/>
      <c r="VKJ31" s="126"/>
      <c r="VKK31" s="126"/>
      <c r="VKL31" s="126"/>
      <c r="VKM31" s="126"/>
      <c r="VKN31" s="126"/>
      <c r="VKO31" s="126"/>
      <c r="VKP31" s="126"/>
      <c r="VKQ31" s="126"/>
      <c r="VKR31" s="126"/>
      <c r="VKS31" s="126"/>
      <c r="VKT31" s="126"/>
      <c r="VKU31" s="126"/>
      <c r="VKV31" s="126"/>
      <c r="VKW31" s="126"/>
      <c r="VKX31" s="126"/>
      <c r="VKY31" s="126"/>
      <c r="VKZ31" s="126"/>
      <c r="VLA31" s="126"/>
      <c r="VLB31" s="126"/>
      <c r="VLC31" s="126"/>
      <c r="VLD31" s="126"/>
      <c r="VLE31" s="126"/>
      <c r="VLF31" s="126"/>
      <c r="VLG31" s="126"/>
      <c r="VLH31" s="126"/>
      <c r="VLI31" s="126"/>
      <c r="VLJ31" s="126"/>
      <c r="VLK31" s="126"/>
      <c r="VLL31" s="126"/>
      <c r="VLM31" s="126"/>
      <c r="VLN31" s="126"/>
      <c r="VLO31" s="126"/>
      <c r="VLP31" s="126"/>
      <c r="VLQ31" s="126"/>
      <c r="VLR31" s="126"/>
      <c r="VLS31" s="126"/>
      <c r="VLT31" s="126"/>
      <c r="VLU31" s="126"/>
      <c r="VLV31" s="126"/>
      <c r="VLW31" s="126"/>
      <c r="VLX31" s="126"/>
      <c r="VLY31" s="126"/>
      <c r="VLZ31" s="126"/>
      <c r="VMA31" s="126"/>
      <c r="VMB31" s="126"/>
      <c r="VMC31" s="126"/>
      <c r="VMD31" s="126"/>
      <c r="VME31" s="126"/>
      <c r="VMF31" s="126"/>
      <c r="VMG31" s="126"/>
      <c r="VMH31" s="126"/>
      <c r="VMI31" s="126"/>
      <c r="VMJ31" s="126"/>
      <c r="VMK31" s="126"/>
      <c r="VML31" s="126"/>
      <c r="VMM31" s="126"/>
      <c r="VMN31" s="126"/>
      <c r="VMO31" s="126"/>
      <c r="VMP31" s="126"/>
      <c r="VMQ31" s="126"/>
      <c r="VMR31" s="126"/>
      <c r="VMS31" s="126"/>
      <c r="VMT31" s="126"/>
      <c r="VMU31" s="126"/>
      <c r="VMV31" s="126"/>
      <c r="VMW31" s="126"/>
      <c r="VMX31" s="126"/>
      <c r="VMY31" s="126"/>
      <c r="VMZ31" s="126"/>
      <c r="VNA31" s="126"/>
      <c r="VNB31" s="126"/>
      <c r="VNC31" s="126"/>
      <c r="VND31" s="126"/>
      <c r="VNE31" s="126"/>
      <c r="VNF31" s="126"/>
      <c r="VNG31" s="126"/>
      <c r="VNH31" s="126"/>
      <c r="VNI31" s="126"/>
      <c r="VNJ31" s="126"/>
      <c r="VNK31" s="126"/>
      <c r="VNL31" s="126"/>
      <c r="VNM31" s="126"/>
      <c r="VNN31" s="126"/>
      <c r="VNO31" s="126"/>
      <c r="VNP31" s="126"/>
      <c r="VNQ31" s="126"/>
      <c r="VNR31" s="126"/>
      <c r="VNS31" s="126"/>
      <c r="VNT31" s="126"/>
      <c r="VNU31" s="126"/>
      <c r="VNV31" s="126"/>
      <c r="VNW31" s="126"/>
      <c r="VNX31" s="126"/>
      <c r="VNY31" s="126"/>
      <c r="VNZ31" s="126"/>
      <c r="VOA31" s="126"/>
      <c r="VOB31" s="126"/>
      <c r="VOC31" s="126"/>
      <c r="VOD31" s="126"/>
      <c r="VOE31" s="126"/>
      <c r="VOF31" s="126"/>
      <c r="VOG31" s="126"/>
      <c r="VOH31" s="126"/>
      <c r="VOI31" s="126"/>
      <c r="VOJ31" s="126"/>
      <c r="VOK31" s="126"/>
      <c r="VOL31" s="126"/>
      <c r="VOM31" s="126"/>
      <c r="VON31" s="126"/>
      <c r="VOO31" s="126"/>
      <c r="VOP31" s="126"/>
      <c r="VOQ31" s="126"/>
      <c r="VOR31" s="126"/>
      <c r="VOS31" s="126"/>
      <c r="VOT31" s="126"/>
      <c r="VOU31" s="126"/>
      <c r="VOV31" s="126"/>
      <c r="VOW31" s="126"/>
      <c r="VOX31" s="126"/>
      <c r="VOY31" s="126"/>
      <c r="VOZ31" s="126"/>
      <c r="VPA31" s="126"/>
      <c r="VPB31" s="126"/>
      <c r="VPC31" s="126"/>
      <c r="VPD31" s="126"/>
      <c r="VPE31" s="126"/>
      <c r="VPF31" s="126"/>
      <c r="VPG31" s="126"/>
      <c r="VPH31" s="126"/>
      <c r="VPI31" s="126"/>
      <c r="VPJ31" s="126"/>
      <c r="VPK31" s="126"/>
      <c r="VPL31" s="126"/>
      <c r="VPM31" s="126"/>
      <c r="VPN31" s="126"/>
      <c r="VPO31" s="126"/>
      <c r="VPP31" s="126"/>
      <c r="VPQ31" s="126"/>
      <c r="VPR31" s="126"/>
      <c r="VPS31" s="126"/>
      <c r="VPT31" s="126"/>
      <c r="VPU31" s="126"/>
      <c r="VPV31" s="126"/>
      <c r="VPW31" s="126"/>
      <c r="VPX31" s="126"/>
      <c r="VPY31" s="126"/>
      <c r="VPZ31" s="126"/>
      <c r="VQA31" s="126"/>
      <c r="VQB31" s="126"/>
      <c r="VQC31" s="126"/>
      <c r="VQD31" s="126"/>
      <c r="VQE31" s="126"/>
      <c r="VQF31" s="126"/>
      <c r="VQG31" s="126"/>
      <c r="VQH31" s="126"/>
      <c r="VQI31" s="126"/>
      <c r="VQJ31" s="126"/>
      <c r="VQK31" s="126"/>
      <c r="VQL31" s="126"/>
      <c r="VQM31" s="126"/>
      <c r="VQN31" s="126"/>
      <c r="VQO31" s="126"/>
      <c r="VQP31" s="126"/>
      <c r="VQQ31" s="126"/>
      <c r="VQR31" s="126"/>
      <c r="VQS31" s="126"/>
      <c r="VQT31" s="126"/>
      <c r="VQU31" s="126"/>
      <c r="VQV31" s="126"/>
      <c r="VQW31" s="126"/>
      <c r="VQX31" s="126"/>
      <c r="VQY31" s="126"/>
      <c r="VQZ31" s="126"/>
      <c r="VRA31" s="126"/>
      <c r="VRB31" s="126"/>
      <c r="VRC31" s="126"/>
      <c r="VRD31" s="126"/>
      <c r="VRE31" s="126"/>
      <c r="VRF31" s="126"/>
      <c r="VRG31" s="126"/>
      <c r="VRH31" s="126"/>
      <c r="VRI31" s="126"/>
      <c r="VRJ31" s="126"/>
      <c r="VRK31" s="126"/>
      <c r="VRL31" s="126"/>
      <c r="VRM31" s="126"/>
      <c r="VRN31" s="126"/>
      <c r="VRO31" s="126"/>
      <c r="VRP31" s="126"/>
      <c r="VRQ31" s="126"/>
      <c r="VRR31" s="126"/>
      <c r="VRS31" s="126"/>
      <c r="VRT31" s="126"/>
      <c r="VRU31" s="126"/>
      <c r="VRV31" s="126"/>
      <c r="VRW31" s="126"/>
      <c r="VRX31" s="126"/>
      <c r="VRY31" s="126"/>
      <c r="VRZ31" s="126"/>
      <c r="VSA31" s="126"/>
      <c r="VSB31" s="126"/>
      <c r="VSC31" s="126"/>
      <c r="VSD31" s="126"/>
      <c r="VSE31" s="126"/>
      <c r="VSF31" s="126"/>
      <c r="VSG31" s="126"/>
      <c r="VSH31" s="126"/>
      <c r="VSI31" s="126"/>
      <c r="VSJ31" s="126"/>
      <c r="VSK31" s="126"/>
      <c r="VSL31" s="126"/>
      <c r="VSM31" s="126"/>
      <c r="VSN31" s="126"/>
      <c r="VSO31" s="126"/>
      <c r="VSP31" s="126"/>
      <c r="VSQ31" s="126"/>
      <c r="VSR31" s="126"/>
      <c r="VSS31" s="126"/>
      <c r="VST31" s="126"/>
      <c r="VSU31" s="126"/>
      <c r="VSV31" s="126"/>
      <c r="VSW31" s="126"/>
      <c r="VSX31" s="126"/>
      <c r="VSY31" s="126"/>
      <c r="VSZ31" s="126"/>
      <c r="VTA31" s="126"/>
      <c r="VTB31" s="126"/>
      <c r="VTC31" s="126"/>
      <c r="VTD31" s="126"/>
      <c r="VTE31" s="126"/>
      <c r="VTF31" s="126"/>
      <c r="VTG31" s="126"/>
      <c r="VTH31" s="126"/>
      <c r="VTI31" s="126"/>
      <c r="VTJ31" s="126"/>
      <c r="VTK31" s="126"/>
      <c r="VTL31" s="126"/>
      <c r="VTM31" s="126"/>
      <c r="VTN31" s="126"/>
      <c r="VTO31" s="126"/>
      <c r="VTP31" s="126"/>
      <c r="VTQ31" s="126"/>
      <c r="VTR31" s="126"/>
      <c r="VTS31" s="126"/>
      <c r="VTT31" s="126"/>
      <c r="VTU31" s="126"/>
      <c r="VTV31" s="126"/>
      <c r="VTW31" s="126"/>
      <c r="VTX31" s="126"/>
      <c r="VTY31" s="126"/>
      <c r="VTZ31" s="126"/>
      <c r="VUA31" s="126"/>
      <c r="VUB31" s="126"/>
      <c r="VUC31" s="126"/>
      <c r="VUD31" s="126"/>
      <c r="VUE31" s="126"/>
      <c r="VUF31" s="126"/>
      <c r="VUG31" s="126"/>
      <c r="VUH31" s="126"/>
      <c r="VUI31" s="126"/>
      <c r="VUJ31" s="126"/>
      <c r="VUK31" s="126"/>
      <c r="VUL31" s="126"/>
      <c r="VUM31" s="126"/>
      <c r="VUN31" s="126"/>
      <c r="VUO31" s="126"/>
      <c r="VUP31" s="126"/>
      <c r="VUQ31" s="126"/>
      <c r="VUR31" s="126"/>
      <c r="VUS31" s="126"/>
      <c r="VUT31" s="126"/>
      <c r="VUU31" s="126"/>
      <c r="VUV31" s="126"/>
      <c r="VUW31" s="126"/>
      <c r="VUX31" s="126"/>
      <c r="VUY31" s="126"/>
      <c r="VUZ31" s="126"/>
      <c r="VVA31" s="126"/>
      <c r="VVB31" s="126"/>
      <c r="VVC31" s="126"/>
      <c r="VVD31" s="126"/>
      <c r="VVE31" s="126"/>
      <c r="VVF31" s="126"/>
      <c r="VVG31" s="126"/>
      <c r="VVH31" s="126"/>
      <c r="VVI31" s="126"/>
      <c r="VVJ31" s="126"/>
      <c r="VVK31" s="126"/>
      <c r="VVL31" s="126"/>
      <c r="VVM31" s="126"/>
      <c r="VVN31" s="126"/>
      <c r="VVO31" s="126"/>
      <c r="VVP31" s="126"/>
      <c r="VVQ31" s="126"/>
      <c r="VVR31" s="126"/>
      <c r="VVS31" s="126"/>
      <c r="VVT31" s="126"/>
      <c r="VVU31" s="126"/>
      <c r="VVV31" s="126"/>
      <c r="VVW31" s="126"/>
      <c r="VVX31" s="126"/>
      <c r="VVY31" s="126"/>
      <c r="VVZ31" s="126"/>
      <c r="VWA31" s="126"/>
      <c r="VWB31" s="126"/>
      <c r="VWC31" s="126"/>
      <c r="VWD31" s="126"/>
      <c r="VWE31" s="126"/>
      <c r="VWF31" s="126"/>
      <c r="VWG31" s="126"/>
      <c r="VWH31" s="126"/>
      <c r="VWI31" s="126"/>
      <c r="VWJ31" s="126"/>
      <c r="VWK31" s="126"/>
      <c r="VWL31" s="126"/>
      <c r="VWM31" s="126"/>
      <c r="VWN31" s="126"/>
      <c r="VWO31" s="126"/>
      <c r="VWP31" s="126"/>
      <c r="VWQ31" s="126"/>
      <c r="VWR31" s="126"/>
      <c r="VWS31" s="126"/>
      <c r="VWT31" s="126"/>
      <c r="VWU31" s="126"/>
      <c r="VWV31" s="126"/>
      <c r="VWW31" s="126"/>
      <c r="VWX31" s="126"/>
      <c r="VWY31" s="126"/>
      <c r="VWZ31" s="126"/>
      <c r="VXA31" s="126"/>
      <c r="VXB31" s="126"/>
      <c r="VXC31" s="126"/>
      <c r="VXD31" s="126"/>
      <c r="VXE31" s="126"/>
      <c r="VXF31" s="126"/>
      <c r="VXG31" s="126"/>
      <c r="VXH31" s="126"/>
      <c r="VXI31" s="126"/>
      <c r="VXJ31" s="126"/>
      <c r="VXK31" s="126"/>
      <c r="VXL31" s="126"/>
      <c r="VXM31" s="126"/>
      <c r="VXN31" s="126"/>
      <c r="VXO31" s="126"/>
      <c r="VXP31" s="126"/>
      <c r="VXQ31" s="126"/>
      <c r="VXR31" s="126"/>
      <c r="VXS31" s="126"/>
      <c r="VXT31" s="126"/>
      <c r="VXU31" s="126"/>
      <c r="VXV31" s="126"/>
      <c r="VXW31" s="126"/>
      <c r="VXX31" s="126"/>
      <c r="VXY31" s="126"/>
      <c r="VXZ31" s="126"/>
      <c r="VYA31" s="126"/>
      <c r="VYB31" s="126"/>
      <c r="VYC31" s="126"/>
      <c r="VYD31" s="126"/>
      <c r="VYE31" s="126"/>
      <c r="VYF31" s="126"/>
      <c r="VYG31" s="126"/>
      <c r="VYH31" s="126"/>
      <c r="VYI31" s="126"/>
      <c r="VYJ31" s="126"/>
      <c r="VYK31" s="126"/>
      <c r="VYL31" s="126"/>
      <c r="VYM31" s="126"/>
      <c r="VYN31" s="126"/>
      <c r="VYO31" s="126"/>
      <c r="VYP31" s="126"/>
      <c r="VYQ31" s="126"/>
      <c r="VYR31" s="126"/>
      <c r="VYS31" s="126"/>
      <c r="VYT31" s="126"/>
      <c r="VYU31" s="126"/>
      <c r="VYV31" s="126"/>
      <c r="VYW31" s="126"/>
      <c r="VYX31" s="126"/>
      <c r="VYY31" s="126"/>
      <c r="VYZ31" s="126"/>
      <c r="VZA31" s="126"/>
      <c r="VZB31" s="126"/>
      <c r="VZC31" s="126"/>
      <c r="VZD31" s="126"/>
      <c r="VZE31" s="126"/>
      <c r="VZF31" s="126"/>
      <c r="VZG31" s="126"/>
      <c r="VZH31" s="126"/>
      <c r="VZI31" s="126"/>
      <c r="VZJ31" s="126"/>
      <c r="VZK31" s="126"/>
      <c r="VZL31" s="126"/>
      <c r="VZM31" s="126"/>
      <c r="VZN31" s="126"/>
      <c r="VZO31" s="126"/>
      <c r="VZP31" s="126"/>
      <c r="VZQ31" s="126"/>
      <c r="VZR31" s="126"/>
      <c r="VZS31" s="126"/>
      <c r="VZT31" s="126"/>
      <c r="VZU31" s="126"/>
      <c r="VZV31" s="126"/>
      <c r="VZW31" s="126"/>
      <c r="VZX31" s="126"/>
      <c r="VZY31" s="126"/>
      <c r="VZZ31" s="126"/>
      <c r="WAA31" s="126"/>
      <c r="WAB31" s="126"/>
      <c r="WAC31" s="126"/>
      <c r="WAD31" s="126"/>
      <c r="WAE31" s="126"/>
      <c r="WAF31" s="126"/>
      <c r="WAG31" s="126"/>
      <c r="WAH31" s="126"/>
      <c r="WAI31" s="126"/>
      <c r="WAJ31" s="126"/>
      <c r="WAK31" s="126"/>
      <c r="WAL31" s="126"/>
      <c r="WAM31" s="126"/>
      <c r="WAN31" s="126"/>
      <c r="WAO31" s="126"/>
      <c r="WAP31" s="126"/>
      <c r="WAQ31" s="126"/>
      <c r="WAR31" s="126"/>
      <c r="WAS31" s="126"/>
      <c r="WAT31" s="126"/>
      <c r="WAU31" s="126"/>
      <c r="WAV31" s="126"/>
      <c r="WAW31" s="126"/>
      <c r="WAX31" s="126"/>
      <c r="WAY31" s="126"/>
      <c r="WAZ31" s="126"/>
      <c r="WBA31" s="126"/>
      <c r="WBB31" s="126"/>
      <c r="WBC31" s="126"/>
      <c r="WBD31" s="126"/>
      <c r="WBE31" s="126"/>
      <c r="WBF31" s="126"/>
      <c r="WBG31" s="126"/>
      <c r="WBH31" s="126"/>
      <c r="WBI31" s="126"/>
      <c r="WBJ31" s="126"/>
      <c r="WBK31" s="126"/>
      <c r="WBL31" s="126"/>
      <c r="WBM31" s="126"/>
      <c r="WBN31" s="126"/>
      <c r="WBO31" s="126"/>
      <c r="WBP31" s="126"/>
      <c r="WBQ31" s="126"/>
      <c r="WBR31" s="126"/>
      <c r="WBS31" s="126"/>
      <c r="WBT31" s="126"/>
      <c r="WBU31" s="126"/>
      <c r="WBV31" s="126"/>
      <c r="WBW31" s="126"/>
      <c r="WBX31" s="126"/>
      <c r="WBY31" s="126"/>
      <c r="WBZ31" s="126"/>
      <c r="WCA31" s="126"/>
      <c r="WCB31" s="126"/>
      <c r="WCC31" s="126"/>
      <c r="WCD31" s="126"/>
      <c r="WCE31" s="126"/>
      <c r="WCF31" s="126"/>
      <c r="WCG31" s="126"/>
      <c r="WCH31" s="126"/>
      <c r="WCI31" s="126"/>
      <c r="WCJ31" s="126"/>
      <c r="WCK31" s="126"/>
      <c r="WCL31" s="126"/>
      <c r="WCM31" s="126"/>
      <c r="WCN31" s="126"/>
      <c r="WCO31" s="126"/>
      <c r="WCP31" s="126"/>
      <c r="WCQ31" s="126"/>
      <c r="WCR31" s="126"/>
      <c r="WCS31" s="126"/>
      <c r="WCT31" s="126"/>
      <c r="WCU31" s="126"/>
      <c r="WCV31" s="126"/>
      <c r="WCW31" s="126"/>
      <c r="WCX31" s="126"/>
      <c r="WCY31" s="126"/>
      <c r="WCZ31" s="126"/>
      <c r="WDA31" s="126"/>
      <c r="WDB31" s="126"/>
      <c r="WDC31" s="126"/>
      <c r="WDD31" s="126"/>
      <c r="WDE31" s="126"/>
      <c r="WDF31" s="126"/>
      <c r="WDG31" s="126"/>
      <c r="WDH31" s="126"/>
      <c r="WDI31" s="126"/>
      <c r="WDJ31" s="126"/>
      <c r="WDK31" s="126"/>
      <c r="WDL31" s="126"/>
      <c r="WDM31" s="126"/>
      <c r="WDN31" s="126"/>
      <c r="WDO31" s="126"/>
      <c r="WDP31" s="126"/>
      <c r="WDQ31" s="126"/>
      <c r="WDR31" s="126"/>
      <c r="WDS31" s="126"/>
      <c r="WDT31" s="126"/>
      <c r="WDU31" s="126"/>
      <c r="WDV31" s="126"/>
      <c r="WDW31" s="126"/>
      <c r="WDX31" s="126"/>
      <c r="WDY31" s="126"/>
      <c r="WDZ31" s="126"/>
      <c r="WEA31" s="126"/>
      <c r="WEB31" s="126"/>
      <c r="WEC31" s="126"/>
      <c r="WED31" s="126"/>
      <c r="WEE31" s="126"/>
      <c r="WEF31" s="126"/>
      <c r="WEG31" s="126"/>
      <c r="WEH31" s="126"/>
      <c r="WEI31" s="126"/>
      <c r="WEJ31" s="126"/>
      <c r="WEK31" s="126"/>
      <c r="WEL31" s="126"/>
      <c r="WEM31" s="126"/>
      <c r="WEN31" s="126"/>
      <c r="WEO31" s="126"/>
      <c r="WEP31" s="126"/>
      <c r="WEQ31" s="126"/>
      <c r="WER31" s="126"/>
      <c r="WES31" s="126"/>
      <c r="WET31" s="126"/>
      <c r="WEU31" s="126"/>
      <c r="WEV31" s="126"/>
      <c r="WEW31" s="126"/>
      <c r="WEX31" s="126"/>
      <c r="WEY31" s="126"/>
      <c r="WEZ31" s="126"/>
      <c r="WFA31" s="126"/>
      <c r="WFB31" s="126"/>
      <c r="WFC31" s="126"/>
      <c r="WFD31" s="126"/>
      <c r="WFE31" s="126"/>
      <c r="WFF31" s="126"/>
      <c r="WFG31" s="126"/>
      <c r="WFH31" s="126"/>
      <c r="WFI31" s="126"/>
      <c r="WFJ31" s="126"/>
      <c r="WFK31" s="126"/>
      <c r="WFL31" s="126"/>
      <c r="WFM31" s="126"/>
      <c r="WFN31" s="126"/>
      <c r="WFO31" s="126"/>
      <c r="WFP31" s="126"/>
      <c r="WFQ31" s="126"/>
      <c r="WFR31" s="126"/>
      <c r="WFS31" s="126"/>
      <c r="WFT31" s="126"/>
      <c r="WFU31" s="126"/>
      <c r="WFV31" s="126"/>
      <c r="WFW31" s="126"/>
      <c r="WFX31" s="126"/>
      <c r="WFY31" s="126"/>
      <c r="WFZ31" s="126"/>
      <c r="WGA31" s="126"/>
      <c r="WGB31" s="126"/>
      <c r="WGC31" s="126"/>
      <c r="WGD31" s="126"/>
      <c r="WGE31" s="126"/>
      <c r="WGF31" s="126"/>
      <c r="WGG31" s="126"/>
      <c r="WGH31" s="126"/>
      <c r="WGI31" s="126"/>
      <c r="WGJ31" s="126"/>
      <c r="WGK31" s="126"/>
      <c r="WGL31" s="126"/>
      <c r="WGM31" s="126"/>
      <c r="WGN31" s="126"/>
      <c r="WGO31" s="126"/>
      <c r="WGP31" s="126"/>
      <c r="WGQ31" s="126"/>
      <c r="WGR31" s="126"/>
      <c r="WGS31" s="126"/>
      <c r="WGT31" s="126"/>
      <c r="WGU31" s="126"/>
      <c r="WGV31" s="126"/>
      <c r="WGW31" s="126"/>
      <c r="WGX31" s="126"/>
      <c r="WGY31" s="126"/>
      <c r="WGZ31" s="126"/>
      <c r="WHA31" s="126"/>
      <c r="WHB31" s="126"/>
      <c r="WHC31" s="126"/>
      <c r="WHD31" s="126"/>
      <c r="WHE31" s="126"/>
      <c r="WHF31" s="126"/>
      <c r="WHG31" s="126"/>
      <c r="WHH31" s="126"/>
      <c r="WHI31" s="126"/>
      <c r="WHJ31" s="126"/>
      <c r="WHK31" s="126"/>
      <c r="WHL31" s="126"/>
      <c r="WHM31" s="126"/>
      <c r="WHN31" s="126"/>
      <c r="WHO31" s="126"/>
      <c r="WHP31" s="126"/>
      <c r="WHQ31" s="126"/>
      <c r="WHR31" s="126"/>
      <c r="WHS31" s="126"/>
      <c r="WHT31" s="126"/>
      <c r="WHU31" s="126"/>
      <c r="WHV31" s="126"/>
      <c r="WHW31" s="126"/>
      <c r="WHX31" s="126"/>
      <c r="WHY31" s="126"/>
      <c r="WHZ31" s="126"/>
      <c r="WIA31" s="126"/>
      <c r="WIB31" s="126"/>
      <c r="WIC31" s="126"/>
      <c r="WID31" s="126"/>
      <c r="WIE31" s="126"/>
      <c r="WIF31" s="126"/>
      <c r="WIG31" s="126"/>
      <c r="WIH31" s="126"/>
      <c r="WII31" s="126"/>
      <c r="WIJ31" s="126"/>
      <c r="WIK31" s="126"/>
      <c r="WIL31" s="126"/>
      <c r="WIM31" s="126"/>
      <c r="WIN31" s="126"/>
      <c r="WIO31" s="126"/>
      <c r="WIP31" s="126"/>
      <c r="WIQ31" s="126"/>
      <c r="WIR31" s="126"/>
      <c r="WIS31" s="126"/>
      <c r="WIT31" s="126"/>
      <c r="WIU31" s="126"/>
      <c r="WIV31" s="126"/>
      <c r="WIW31" s="126"/>
      <c r="WIX31" s="126"/>
      <c r="WIY31" s="126"/>
      <c r="WIZ31" s="126"/>
      <c r="WJA31" s="126"/>
      <c r="WJB31" s="126"/>
      <c r="WJC31" s="126"/>
      <c r="WJD31" s="126"/>
      <c r="WJE31" s="126"/>
      <c r="WJF31" s="126"/>
      <c r="WJG31" s="126"/>
      <c r="WJH31" s="126"/>
      <c r="WJI31" s="126"/>
      <c r="WJJ31" s="126"/>
      <c r="WJK31" s="126"/>
      <c r="WJL31" s="126"/>
      <c r="WJM31" s="126"/>
      <c r="WJN31" s="126"/>
      <c r="WJO31" s="126"/>
      <c r="WJP31" s="126"/>
      <c r="WJQ31" s="126"/>
      <c r="WJR31" s="126"/>
      <c r="WJS31" s="126"/>
      <c r="WJT31" s="126"/>
      <c r="WJU31" s="126"/>
      <c r="WJV31" s="126"/>
      <c r="WJW31" s="126"/>
      <c r="WJX31" s="126"/>
      <c r="WJY31" s="126"/>
      <c r="WJZ31" s="126"/>
      <c r="WKA31" s="126"/>
      <c r="WKB31" s="126"/>
      <c r="WKC31" s="126"/>
      <c r="WKD31" s="126"/>
      <c r="WKE31" s="126"/>
      <c r="WKF31" s="126"/>
      <c r="WKG31" s="126"/>
      <c r="WKH31" s="126"/>
      <c r="WKI31" s="126"/>
      <c r="WKJ31" s="126"/>
      <c r="WKK31" s="126"/>
      <c r="WKL31" s="126"/>
      <c r="WKM31" s="126"/>
      <c r="WKN31" s="126"/>
      <c r="WKO31" s="126"/>
      <c r="WKP31" s="126"/>
      <c r="WKQ31" s="126"/>
      <c r="WKR31" s="126"/>
      <c r="WKS31" s="126"/>
      <c r="WKT31" s="126"/>
      <c r="WKU31" s="126"/>
      <c r="WKV31" s="126"/>
      <c r="WKW31" s="126"/>
      <c r="WKX31" s="126"/>
      <c r="WKY31" s="126"/>
      <c r="WKZ31" s="126"/>
      <c r="WLA31" s="126"/>
      <c r="WLB31" s="126"/>
      <c r="WLC31" s="126"/>
      <c r="WLD31" s="126"/>
      <c r="WLE31" s="126"/>
      <c r="WLF31" s="126"/>
      <c r="WLG31" s="126"/>
      <c r="WLH31" s="126"/>
      <c r="WLI31" s="126"/>
      <c r="WLJ31" s="126"/>
      <c r="WLK31" s="126"/>
      <c r="WLL31" s="126"/>
      <c r="WLM31" s="126"/>
      <c r="WLN31" s="126"/>
      <c r="WLO31" s="126"/>
      <c r="WLP31" s="126"/>
      <c r="WLQ31" s="126"/>
      <c r="WLR31" s="126"/>
      <c r="WLS31" s="126"/>
      <c r="WLT31" s="126"/>
      <c r="WLU31" s="126"/>
      <c r="WLV31" s="126"/>
      <c r="WLW31" s="126"/>
      <c r="WLX31" s="126"/>
      <c r="WLY31" s="126"/>
      <c r="WLZ31" s="126"/>
      <c r="WMA31" s="126"/>
      <c r="WMB31" s="126"/>
      <c r="WMC31" s="126"/>
      <c r="WMD31" s="126"/>
      <c r="WME31" s="126"/>
      <c r="WMF31" s="126"/>
      <c r="WMG31" s="126"/>
      <c r="WMH31" s="126"/>
      <c r="WMI31" s="126"/>
      <c r="WMJ31" s="126"/>
      <c r="WMK31" s="126"/>
      <c r="WML31" s="126"/>
      <c r="WMM31" s="126"/>
      <c r="WMN31" s="126"/>
      <c r="WMO31" s="126"/>
      <c r="WMP31" s="126"/>
      <c r="WMQ31" s="126"/>
      <c r="WMR31" s="126"/>
      <c r="WMS31" s="126"/>
      <c r="WMT31" s="126"/>
      <c r="WMU31" s="126"/>
      <c r="WMV31" s="126"/>
      <c r="WMW31" s="126"/>
      <c r="WMX31" s="126"/>
      <c r="WMY31" s="126"/>
      <c r="WMZ31" s="126"/>
      <c r="WNA31" s="126"/>
      <c r="WNB31" s="126"/>
      <c r="WNC31" s="126"/>
      <c r="WND31" s="126"/>
      <c r="WNE31" s="126"/>
      <c r="WNF31" s="126"/>
      <c r="WNG31" s="126"/>
      <c r="WNH31" s="126"/>
      <c r="WNI31" s="126"/>
      <c r="WNJ31" s="126"/>
      <c r="WNK31" s="126"/>
      <c r="WNL31" s="126"/>
      <c r="WNM31" s="126"/>
      <c r="WNN31" s="126"/>
      <c r="WNO31" s="126"/>
      <c r="WNP31" s="126"/>
      <c r="WNQ31" s="126"/>
      <c r="WNR31" s="126"/>
      <c r="WNS31" s="126"/>
      <c r="WNT31" s="126"/>
      <c r="WNU31" s="126"/>
      <c r="WNV31" s="126"/>
      <c r="WNW31" s="126"/>
      <c r="WNX31" s="126"/>
      <c r="WNY31" s="126"/>
      <c r="WNZ31" s="126"/>
      <c r="WOA31" s="126"/>
      <c r="WOB31" s="126"/>
      <c r="WOC31" s="126"/>
      <c r="WOD31" s="126"/>
      <c r="WOE31" s="126"/>
      <c r="WOF31" s="126"/>
      <c r="WOG31" s="126"/>
      <c r="WOH31" s="126"/>
      <c r="WOI31" s="126"/>
      <c r="WOJ31" s="126"/>
      <c r="WOK31" s="126"/>
      <c r="WOL31" s="126"/>
      <c r="WOM31" s="126"/>
      <c r="WON31" s="126"/>
      <c r="WOO31" s="126"/>
      <c r="WOP31" s="126"/>
      <c r="WOQ31" s="126"/>
      <c r="WOR31" s="126"/>
      <c r="WOS31" s="126"/>
      <c r="WOT31" s="126"/>
      <c r="WOU31" s="126"/>
      <c r="WOV31" s="126"/>
      <c r="WOW31" s="126"/>
      <c r="WOX31" s="126"/>
      <c r="WOY31" s="126"/>
      <c r="WOZ31" s="126"/>
      <c r="WPA31" s="126"/>
      <c r="WPB31" s="126"/>
      <c r="WPC31" s="126"/>
      <c r="WPD31" s="126"/>
      <c r="WPE31" s="126"/>
      <c r="WPF31" s="126"/>
      <c r="WPG31" s="126"/>
      <c r="WPH31" s="126"/>
      <c r="WPI31" s="126"/>
      <c r="WPJ31" s="126"/>
      <c r="WPK31" s="126"/>
      <c r="WPL31" s="126"/>
      <c r="WPM31" s="126"/>
      <c r="WPN31" s="126"/>
      <c r="WPO31" s="126"/>
      <c r="WPP31" s="126"/>
      <c r="WPQ31" s="126"/>
      <c r="WPR31" s="126"/>
      <c r="WPS31" s="126"/>
      <c r="WPT31" s="126"/>
      <c r="WPU31" s="126"/>
      <c r="WPV31" s="126"/>
      <c r="WPW31" s="126"/>
      <c r="WPX31" s="126"/>
      <c r="WPY31" s="126"/>
      <c r="WPZ31" s="126"/>
      <c r="WQA31" s="126"/>
      <c r="WQB31" s="126"/>
      <c r="WQC31" s="126"/>
      <c r="WQD31" s="126"/>
      <c r="WQE31" s="126"/>
      <c r="WQF31" s="126"/>
      <c r="WQG31" s="126"/>
      <c r="WQH31" s="126"/>
      <c r="WQI31" s="126"/>
      <c r="WQJ31" s="126"/>
      <c r="WQK31" s="126"/>
      <c r="WQL31" s="126"/>
      <c r="WQM31" s="126"/>
      <c r="WQN31" s="126"/>
      <c r="WQO31" s="126"/>
      <c r="WQP31" s="126"/>
      <c r="WQQ31" s="126"/>
      <c r="WQR31" s="126"/>
      <c r="WQS31" s="126"/>
      <c r="WQT31" s="126"/>
      <c r="WQU31" s="126"/>
      <c r="WQV31" s="126"/>
      <c r="WQW31" s="126"/>
      <c r="WQX31" s="126"/>
      <c r="WQY31" s="126"/>
      <c r="WQZ31" s="126"/>
      <c r="WRA31" s="126"/>
      <c r="WRB31" s="126"/>
      <c r="WRC31" s="126"/>
      <c r="WRD31" s="126"/>
      <c r="WRE31" s="126"/>
      <c r="WRF31" s="126"/>
      <c r="WRG31" s="126"/>
      <c r="WRH31" s="126"/>
      <c r="WRI31" s="126"/>
      <c r="WRJ31" s="126"/>
      <c r="WRK31" s="126"/>
      <c r="WRL31" s="126"/>
      <c r="WRM31" s="126"/>
      <c r="WRN31" s="126"/>
      <c r="WRO31" s="126"/>
      <c r="WRP31" s="126"/>
      <c r="WRQ31" s="126"/>
      <c r="WRR31" s="126"/>
      <c r="WRS31" s="126"/>
      <c r="WRT31" s="126"/>
      <c r="WRU31" s="126"/>
      <c r="WRV31" s="126"/>
      <c r="WRW31" s="126"/>
      <c r="WRX31" s="126"/>
      <c r="WRY31" s="126"/>
      <c r="WRZ31" s="126"/>
      <c r="WSA31" s="126"/>
      <c r="WSB31" s="126"/>
      <c r="WSC31" s="126"/>
      <c r="WSD31" s="126"/>
      <c r="WSE31" s="126"/>
      <c r="WSF31" s="126"/>
      <c r="WSG31" s="126"/>
      <c r="WSH31" s="126"/>
      <c r="WSI31" s="126"/>
      <c r="WSJ31" s="126"/>
      <c r="WSK31" s="126"/>
      <c r="WSL31" s="126"/>
      <c r="WSM31" s="126"/>
      <c r="WSN31" s="126"/>
      <c r="WSO31" s="126"/>
      <c r="WSP31" s="126"/>
      <c r="WSQ31" s="126"/>
      <c r="WSR31" s="126"/>
      <c r="WSS31" s="126"/>
      <c r="WST31" s="126"/>
      <c r="WSU31" s="126"/>
      <c r="WSV31" s="126"/>
      <c r="WSW31" s="126"/>
      <c r="WSX31" s="126"/>
      <c r="WSY31" s="126"/>
      <c r="WSZ31" s="126"/>
      <c r="WTA31" s="126"/>
      <c r="WTB31" s="126"/>
      <c r="WTC31" s="126"/>
      <c r="WTD31" s="126"/>
      <c r="WTE31" s="126"/>
      <c r="WTF31" s="126"/>
      <c r="WTG31" s="126"/>
      <c r="WTH31" s="126"/>
      <c r="WTI31" s="126"/>
      <c r="WTJ31" s="126"/>
      <c r="WTK31" s="126"/>
      <c r="WTL31" s="126"/>
      <c r="WTM31" s="126"/>
      <c r="WTN31" s="126"/>
      <c r="WTO31" s="126"/>
      <c r="WTP31" s="126"/>
      <c r="WTQ31" s="126"/>
      <c r="WTR31" s="126"/>
      <c r="WTS31" s="126"/>
      <c r="WTT31" s="126"/>
      <c r="WTU31" s="126"/>
      <c r="WTV31" s="126"/>
      <c r="WTW31" s="126"/>
      <c r="WTX31" s="126"/>
      <c r="WTY31" s="126"/>
      <c r="WTZ31" s="126"/>
      <c r="WUA31" s="126"/>
      <c r="WUB31" s="126"/>
      <c r="WUC31" s="126"/>
      <c r="WUD31" s="126"/>
      <c r="WUE31" s="126"/>
      <c r="WUF31" s="126"/>
      <c r="WUG31" s="126"/>
      <c r="WUH31" s="126"/>
      <c r="WUI31" s="126"/>
      <c r="WUJ31" s="126"/>
      <c r="WUK31" s="126"/>
      <c r="WUL31" s="126"/>
      <c r="WUM31" s="126"/>
      <c r="WUN31" s="126"/>
      <c r="WUO31" s="126"/>
      <c r="WUP31" s="126"/>
      <c r="WUQ31" s="126"/>
      <c r="WUR31" s="126"/>
      <c r="WUS31" s="126"/>
      <c r="WUT31" s="126"/>
      <c r="WUU31" s="126"/>
      <c r="WUV31" s="126"/>
      <c r="WUW31" s="126"/>
      <c r="WUX31" s="126"/>
      <c r="WUY31" s="126"/>
      <c r="WUZ31" s="126"/>
      <c r="WVA31" s="126"/>
      <c r="WVB31" s="126"/>
    </row>
    <row r="32" spans="1:16122" s="125" customFormat="1" ht="15.75" thickBot="1">
      <c r="A32" s="1063" t="s">
        <v>149</v>
      </c>
      <c r="B32" s="1064"/>
      <c r="C32" s="1064"/>
      <c r="D32" s="1064"/>
      <c r="E32" s="1064"/>
      <c r="F32" s="1064"/>
      <c r="G32" s="1064"/>
      <c r="H32" s="1065"/>
      <c r="I32" s="391"/>
      <c r="J32" s="391"/>
      <c r="K32" s="390">
        <f>+K28+K6</f>
        <v>170.102</v>
      </c>
      <c r="L32" s="126"/>
      <c r="M32" s="126"/>
      <c r="N32" s="126"/>
      <c r="O32" s="126"/>
      <c r="P32" s="126"/>
      <c r="Q32" s="126"/>
      <c r="R32" s="126"/>
      <c r="S32" s="126"/>
      <c r="T32" s="126"/>
      <c r="U32" s="126"/>
      <c r="V32" s="126"/>
      <c r="W32" s="126"/>
      <c r="X32" s="126"/>
      <c r="Y32" s="126"/>
      <c r="Z32" s="126"/>
      <c r="AA32" s="126"/>
      <c r="AB32" s="126"/>
      <c r="AC32" s="126"/>
      <c r="AD32" s="126"/>
      <c r="AE32" s="126"/>
      <c r="AF32" s="126"/>
      <c r="AG32" s="126"/>
      <c r="AH32" s="126"/>
      <c r="AI32" s="126"/>
      <c r="AJ32" s="126"/>
      <c r="AK32" s="126"/>
      <c r="AL32" s="126"/>
      <c r="AM32" s="126"/>
      <c r="AN32" s="126"/>
      <c r="AO32" s="126"/>
      <c r="AP32" s="126"/>
      <c r="AQ32" s="126"/>
      <c r="AR32" s="126"/>
      <c r="AS32" s="126"/>
      <c r="AT32" s="126"/>
      <c r="AU32" s="126"/>
      <c r="AV32" s="126"/>
      <c r="AW32" s="126"/>
      <c r="AX32" s="126"/>
      <c r="AY32" s="126"/>
      <c r="AZ32" s="126"/>
      <c r="BA32" s="126"/>
      <c r="BB32" s="126"/>
      <c r="BC32" s="126"/>
      <c r="BD32" s="126"/>
      <c r="BE32" s="126"/>
      <c r="BF32" s="126"/>
      <c r="BG32" s="126"/>
      <c r="BH32" s="126"/>
      <c r="BI32" s="126"/>
      <c r="BJ32" s="126"/>
      <c r="BK32" s="126"/>
      <c r="BL32" s="126"/>
      <c r="BM32" s="126"/>
      <c r="BN32" s="126"/>
      <c r="BO32" s="126"/>
      <c r="BP32" s="126"/>
      <c r="BQ32" s="126"/>
      <c r="BR32" s="126"/>
      <c r="BS32" s="126"/>
      <c r="BT32" s="126"/>
      <c r="BU32" s="126"/>
      <c r="BV32" s="126"/>
      <c r="BW32" s="126"/>
      <c r="BX32" s="126"/>
      <c r="BY32" s="126"/>
      <c r="BZ32" s="126"/>
      <c r="CA32" s="126"/>
      <c r="CB32" s="126"/>
      <c r="CC32" s="126"/>
      <c r="CD32" s="126"/>
      <c r="CE32" s="126"/>
      <c r="CF32" s="126"/>
      <c r="CG32" s="126"/>
      <c r="CH32" s="126"/>
      <c r="CI32" s="126"/>
      <c r="CJ32" s="126"/>
      <c r="CK32" s="126"/>
      <c r="CL32" s="126"/>
      <c r="CM32" s="126"/>
      <c r="CN32" s="126"/>
      <c r="CO32" s="126"/>
      <c r="CP32" s="126"/>
      <c r="CQ32" s="126"/>
      <c r="CR32" s="126"/>
      <c r="CS32" s="126"/>
      <c r="CT32" s="126"/>
      <c r="CU32" s="126"/>
      <c r="CV32" s="126"/>
      <c r="CW32" s="126"/>
      <c r="CX32" s="126"/>
      <c r="CY32" s="126"/>
      <c r="CZ32" s="126"/>
      <c r="DA32" s="126"/>
      <c r="DB32" s="126"/>
      <c r="DC32" s="126"/>
      <c r="DD32" s="126"/>
      <c r="DE32" s="126"/>
      <c r="DF32" s="126"/>
      <c r="DG32" s="126"/>
      <c r="DH32" s="126"/>
      <c r="DI32" s="126"/>
      <c r="DJ32" s="126"/>
      <c r="DK32" s="126"/>
      <c r="DL32" s="126"/>
      <c r="DM32" s="126"/>
      <c r="DN32" s="126"/>
      <c r="DO32" s="126"/>
      <c r="DP32" s="126"/>
      <c r="DQ32" s="126"/>
      <c r="DR32" s="126"/>
      <c r="DS32" s="126"/>
      <c r="DT32" s="126"/>
      <c r="DU32" s="126"/>
      <c r="DV32" s="126"/>
      <c r="DW32" s="126"/>
      <c r="DX32" s="126"/>
      <c r="DY32" s="126"/>
      <c r="DZ32" s="126"/>
      <c r="EA32" s="126"/>
      <c r="EB32" s="126"/>
      <c r="EC32" s="126"/>
      <c r="ED32" s="126"/>
      <c r="EE32" s="126"/>
      <c r="EF32" s="126"/>
      <c r="EG32" s="126"/>
      <c r="EH32" s="126"/>
      <c r="EI32" s="126"/>
      <c r="EJ32" s="126"/>
      <c r="EK32" s="126"/>
      <c r="EL32" s="126"/>
      <c r="EM32" s="126"/>
      <c r="EN32" s="126"/>
      <c r="EO32" s="126"/>
      <c r="EP32" s="126"/>
      <c r="EQ32" s="126"/>
      <c r="ER32" s="126"/>
      <c r="ES32" s="126"/>
      <c r="ET32" s="126"/>
      <c r="EU32" s="126"/>
      <c r="EV32" s="126"/>
      <c r="EW32" s="126"/>
      <c r="EX32" s="126"/>
      <c r="EY32" s="126"/>
      <c r="EZ32" s="126"/>
      <c r="FA32" s="126"/>
      <c r="FB32" s="126"/>
      <c r="FC32" s="126"/>
      <c r="FD32" s="126"/>
      <c r="FE32" s="126"/>
      <c r="FF32" s="126"/>
      <c r="FG32" s="126"/>
      <c r="FH32" s="126"/>
      <c r="FI32" s="126"/>
      <c r="FJ32" s="126"/>
      <c r="FK32" s="126"/>
      <c r="FL32" s="126"/>
      <c r="FM32" s="126"/>
      <c r="FN32" s="126"/>
      <c r="FO32" s="126"/>
      <c r="FP32" s="126"/>
      <c r="FQ32" s="126"/>
      <c r="FR32" s="126"/>
      <c r="FS32" s="126"/>
      <c r="FT32" s="126"/>
      <c r="FU32" s="126"/>
      <c r="FV32" s="126"/>
      <c r="FW32" s="126"/>
      <c r="FX32" s="126"/>
      <c r="FY32" s="126"/>
      <c r="FZ32" s="126"/>
      <c r="GA32" s="126"/>
      <c r="GB32" s="126"/>
      <c r="GC32" s="126"/>
      <c r="GD32" s="126"/>
      <c r="GE32" s="126"/>
      <c r="GF32" s="126"/>
      <c r="GG32" s="126"/>
      <c r="GH32" s="126"/>
      <c r="GI32" s="126"/>
      <c r="GJ32" s="126"/>
      <c r="GK32" s="126"/>
      <c r="GL32" s="126"/>
      <c r="GM32" s="126"/>
      <c r="GN32" s="126"/>
      <c r="GO32" s="126"/>
      <c r="GP32" s="126"/>
      <c r="GQ32" s="126"/>
      <c r="GR32" s="126"/>
      <c r="GS32" s="126"/>
      <c r="GT32" s="126"/>
      <c r="GU32" s="126"/>
      <c r="GV32" s="126"/>
      <c r="GW32" s="126"/>
      <c r="GX32" s="126"/>
      <c r="GY32" s="126"/>
      <c r="GZ32" s="126"/>
      <c r="HA32" s="126"/>
      <c r="HB32" s="126"/>
      <c r="HC32" s="126"/>
      <c r="HD32" s="126"/>
      <c r="HE32" s="126"/>
      <c r="HF32" s="126"/>
      <c r="HG32" s="126"/>
      <c r="HH32" s="126"/>
      <c r="HI32" s="126"/>
      <c r="HJ32" s="126"/>
      <c r="HK32" s="126"/>
      <c r="HL32" s="126"/>
      <c r="HM32" s="126"/>
      <c r="HN32" s="126"/>
      <c r="HO32" s="126"/>
      <c r="HP32" s="126"/>
      <c r="HQ32" s="126"/>
      <c r="HR32" s="126"/>
      <c r="HS32" s="126"/>
      <c r="HT32" s="126"/>
      <c r="HU32" s="126"/>
      <c r="HV32" s="126"/>
      <c r="HW32" s="126"/>
      <c r="HX32" s="126"/>
      <c r="HY32" s="126"/>
      <c r="HZ32" s="126"/>
      <c r="IA32" s="126"/>
      <c r="IB32" s="126"/>
      <c r="IC32" s="126"/>
      <c r="ID32" s="126"/>
      <c r="IE32" s="126"/>
      <c r="IF32" s="126"/>
      <c r="IG32" s="126"/>
      <c r="IH32" s="126"/>
      <c r="II32" s="126"/>
      <c r="IJ32" s="126"/>
      <c r="IK32" s="126"/>
      <c r="IL32" s="126"/>
      <c r="IM32" s="126"/>
      <c r="IN32" s="126"/>
      <c r="IO32" s="126"/>
      <c r="IP32" s="126"/>
      <c r="IQ32" s="126"/>
      <c r="IR32" s="126"/>
      <c r="IS32" s="126"/>
      <c r="IT32" s="126"/>
      <c r="IU32" s="126"/>
      <c r="IV32" s="126"/>
      <c r="IW32" s="126"/>
      <c r="IX32" s="126"/>
      <c r="IY32" s="126"/>
      <c r="IZ32" s="126"/>
      <c r="JA32" s="126"/>
      <c r="JB32" s="126"/>
      <c r="JC32" s="126"/>
      <c r="JD32" s="126"/>
      <c r="JE32" s="126"/>
      <c r="JF32" s="126"/>
      <c r="JG32" s="126"/>
      <c r="JH32" s="126"/>
      <c r="JI32" s="126"/>
      <c r="JJ32" s="126"/>
      <c r="JK32" s="126"/>
      <c r="JL32" s="126"/>
      <c r="JM32" s="126"/>
      <c r="JN32" s="126"/>
      <c r="JO32" s="126"/>
      <c r="JP32" s="126"/>
      <c r="JQ32" s="126"/>
      <c r="JR32" s="126"/>
      <c r="JS32" s="126"/>
      <c r="JT32" s="126"/>
      <c r="JU32" s="126"/>
      <c r="JV32" s="126"/>
      <c r="JW32" s="126"/>
      <c r="JX32" s="126"/>
      <c r="JY32" s="126"/>
      <c r="JZ32" s="126"/>
      <c r="KA32" s="126"/>
      <c r="KB32" s="126"/>
      <c r="KC32" s="126"/>
      <c r="KD32" s="126"/>
      <c r="KE32" s="126"/>
      <c r="KF32" s="126"/>
      <c r="KG32" s="126"/>
      <c r="KH32" s="126"/>
      <c r="KI32" s="126"/>
      <c r="KJ32" s="126"/>
      <c r="KK32" s="126"/>
      <c r="KL32" s="126"/>
      <c r="KM32" s="126"/>
      <c r="KN32" s="126"/>
      <c r="KO32" s="126"/>
      <c r="KP32" s="126"/>
      <c r="KQ32" s="126"/>
      <c r="KR32" s="126"/>
      <c r="KS32" s="126"/>
      <c r="KT32" s="126"/>
      <c r="KU32" s="126"/>
      <c r="KV32" s="126"/>
      <c r="KW32" s="126"/>
      <c r="KX32" s="126"/>
      <c r="KY32" s="126"/>
      <c r="KZ32" s="126"/>
      <c r="LA32" s="126"/>
      <c r="LB32" s="126"/>
      <c r="LC32" s="126"/>
      <c r="LD32" s="126"/>
      <c r="LE32" s="126"/>
      <c r="LF32" s="126"/>
      <c r="LG32" s="126"/>
      <c r="LH32" s="126"/>
      <c r="LI32" s="126"/>
      <c r="LJ32" s="126"/>
      <c r="LK32" s="126"/>
      <c r="LL32" s="126"/>
      <c r="LM32" s="126"/>
      <c r="LN32" s="126"/>
      <c r="LO32" s="126"/>
      <c r="LP32" s="126"/>
      <c r="LQ32" s="126"/>
      <c r="LR32" s="126"/>
      <c r="LS32" s="126"/>
      <c r="LT32" s="126"/>
      <c r="LU32" s="126"/>
      <c r="LV32" s="126"/>
      <c r="LW32" s="126"/>
      <c r="LX32" s="126"/>
      <c r="LY32" s="126"/>
      <c r="LZ32" s="126"/>
      <c r="MA32" s="126"/>
      <c r="MB32" s="126"/>
      <c r="MC32" s="126"/>
      <c r="MD32" s="126"/>
      <c r="ME32" s="126"/>
      <c r="MF32" s="126"/>
      <c r="MG32" s="126"/>
      <c r="MH32" s="126"/>
      <c r="MI32" s="126"/>
      <c r="MJ32" s="126"/>
      <c r="MK32" s="126"/>
      <c r="ML32" s="126"/>
      <c r="MM32" s="126"/>
      <c r="MN32" s="126"/>
      <c r="MO32" s="126"/>
      <c r="MP32" s="126"/>
      <c r="MQ32" s="126"/>
      <c r="MR32" s="126"/>
      <c r="MS32" s="126"/>
      <c r="MT32" s="126"/>
      <c r="MU32" s="126"/>
      <c r="MV32" s="126"/>
      <c r="MW32" s="126"/>
      <c r="MX32" s="126"/>
      <c r="MY32" s="126"/>
      <c r="MZ32" s="126"/>
      <c r="NA32" s="126"/>
      <c r="NB32" s="126"/>
      <c r="NC32" s="126"/>
      <c r="ND32" s="126"/>
      <c r="NE32" s="126"/>
      <c r="NF32" s="126"/>
      <c r="NG32" s="126"/>
      <c r="NH32" s="126"/>
      <c r="NI32" s="126"/>
      <c r="NJ32" s="126"/>
      <c r="NK32" s="126"/>
      <c r="NL32" s="126"/>
      <c r="NM32" s="126"/>
      <c r="NN32" s="126"/>
      <c r="NO32" s="126"/>
      <c r="NP32" s="126"/>
      <c r="NQ32" s="126"/>
      <c r="NR32" s="126"/>
      <c r="NS32" s="126"/>
      <c r="NT32" s="126"/>
      <c r="NU32" s="126"/>
      <c r="NV32" s="126"/>
      <c r="NW32" s="126"/>
      <c r="NX32" s="126"/>
      <c r="NY32" s="126"/>
      <c r="NZ32" s="126"/>
      <c r="OA32" s="126"/>
      <c r="OB32" s="126"/>
      <c r="OC32" s="126"/>
      <c r="OD32" s="126"/>
      <c r="OE32" s="126"/>
      <c r="OF32" s="126"/>
      <c r="OG32" s="126"/>
      <c r="OH32" s="126"/>
      <c r="OI32" s="126"/>
      <c r="OJ32" s="126"/>
      <c r="OK32" s="126"/>
      <c r="OL32" s="126"/>
      <c r="OM32" s="126"/>
      <c r="ON32" s="126"/>
      <c r="OO32" s="126"/>
      <c r="OP32" s="126"/>
      <c r="OQ32" s="126"/>
      <c r="OR32" s="126"/>
      <c r="OS32" s="126"/>
      <c r="OT32" s="126"/>
      <c r="OU32" s="126"/>
      <c r="OV32" s="126"/>
      <c r="OW32" s="126"/>
      <c r="OX32" s="126"/>
      <c r="OY32" s="126"/>
      <c r="OZ32" s="126"/>
      <c r="PA32" s="126"/>
      <c r="PB32" s="126"/>
      <c r="PC32" s="126"/>
      <c r="PD32" s="126"/>
      <c r="PE32" s="126"/>
      <c r="PF32" s="126"/>
      <c r="PG32" s="126"/>
      <c r="PH32" s="126"/>
      <c r="PI32" s="126"/>
      <c r="PJ32" s="126"/>
      <c r="PK32" s="126"/>
      <c r="PL32" s="126"/>
      <c r="PM32" s="126"/>
      <c r="PN32" s="126"/>
      <c r="PO32" s="126"/>
      <c r="PP32" s="126"/>
      <c r="PQ32" s="126"/>
      <c r="PR32" s="126"/>
      <c r="PS32" s="126"/>
      <c r="PT32" s="126"/>
      <c r="PU32" s="126"/>
      <c r="PV32" s="126"/>
      <c r="PW32" s="126"/>
      <c r="PX32" s="126"/>
      <c r="PY32" s="126"/>
      <c r="PZ32" s="126"/>
      <c r="QA32" s="126"/>
      <c r="QB32" s="126"/>
      <c r="QC32" s="126"/>
      <c r="QD32" s="126"/>
      <c r="QE32" s="126"/>
      <c r="QF32" s="126"/>
      <c r="QG32" s="126"/>
      <c r="QH32" s="126"/>
      <c r="QI32" s="126"/>
      <c r="QJ32" s="126"/>
      <c r="QK32" s="126"/>
      <c r="QL32" s="126"/>
      <c r="QM32" s="126"/>
      <c r="QN32" s="126"/>
      <c r="QO32" s="126"/>
      <c r="QP32" s="126"/>
      <c r="QQ32" s="126"/>
      <c r="QR32" s="126"/>
      <c r="QS32" s="126"/>
      <c r="QT32" s="126"/>
      <c r="QU32" s="126"/>
      <c r="QV32" s="126"/>
      <c r="QW32" s="126"/>
      <c r="QX32" s="126"/>
      <c r="QY32" s="126"/>
      <c r="QZ32" s="126"/>
      <c r="RA32" s="126"/>
      <c r="RB32" s="126"/>
      <c r="RC32" s="126"/>
      <c r="RD32" s="126"/>
      <c r="RE32" s="126"/>
      <c r="RF32" s="126"/>
      <c r="RG32" s="126"/>
      <c r="RH32" s="126"/>
      <c r="RI32" s="126"/>
      <c r="RJ32" s="126"/>
      <c r="RK32" s="126"/>
      <c r="RL32" s="126"/>
      <c r="RM32" s="126"/>
      <c r="RN32" s="126"/>
      <c r="RO32" s="126"/>
      <c r="RP32" s="126"/>
      <c r="RQ32" s="126"/>
      <c r="RR32" s="126"/>
      <c r="RS32" s="126"/>
      <c r="RT32" s="126"/>
      <c r="RU32" s="126"/>
      <c r="RV32" s="126"/>
      <c r="RW32" s="126"/>
      <c r="RX32" s="126"/>
      <c r="RY32" s="126"/>
      <c r="RZ32" s="126"/>
      <c r="SA32" s="126"/>
      <c r="SB32" s="126"/>
      <c r="SC32" s="126"/>
      <c r="SD32" s="126"/>
      <c r="SE32" s="126"/>
      <c r="SF32" s="126"/>
      <c r="SG32" s="126"/>
      <c r="SH32" s="126"/>
      <c r="SI32" s="126"/>
      <c r="SJ32" s="126"/>
      <c r="SK32" s="126"/>
      <c r="SL32" s="126"/>
      <c r="SM32" s="126"/>
      <c r="SN32" s="126"/>
      <c r="SO32" s="126"/>
      <c r="SP32" s="126"/>
      <c r="SQ32" s="126"/>
      <c r="SR32" s="126"/>
      <c r="SS32" s="126"/>
      <c r="ST32" s="126"/>
      <c r="SU32" s="126"/>
      <c r="SV32" s="126"/>
      <c r="SW32" s="126"/>
      <c r="SX32" s="126"/>
      <c r="SY32" s="126"/>
      <c r="SZ32" s="126"/>
      <c r="TA32" s="126"/>
      <c r="TB32" s="126"/>
      <c r="TC32" s="126"/>
      <c r="TD32" s="126"/>
      <c r="TE32" s="126"/>
      <c r="TF32" s="126"/>
      <c r="TG32" s="126"/>
      <c r="TH32" s="126"/>
      <c r="TI32" s="126"/>
      <c r="TJ32" s="126"/>
      <c r="TK32" s="126"/>
      <c r="TL32" s="126"/>
      <c r="TM32" s="126"/>
      <c r="TN32" s="126"/>
      <c r="TO32" s="126"/>
      <c r="TP32" s="126"/>
      <c r="TQ32" s="126"/>
      <c r="TR32" s="126"/>
      <c r="TS32" s="126"/>
      <c r="TT32" s="126"/>
      <c r="TU32" s="126"/>
      <c r="TV32" s="126"/>
      <c r="TW32" s="126"/>
      <c r="TX32" s="126"/>
      <c r="TY32" s="126"/>
      <c r="TZ32" s="126"/>
      <c r="UA32" s="126"/>
      <c r="UB32" s="126"/>
      <c r="UC32" s="126"/>
      <c r="UD32" s="126"/>
      <c r="UE32" s="126"/>
      <c r="UF32" s="126"/>
      <c r="UG32" s="126"/>
      <c r="UH32" s="126"/>
      <c r="UI32" s="126"/>
      <c r="UJ32" s="126"/>
      <c r="UK32" s="126"/>
      <c r="UL32" s="126"/>
      <c r="UM32" s="126"/>
      <c r="UN32" s="126"/>
      <c r="UO32" s="126"/>
      <c r="UP32" s="126"/>
      <c r="UQ32" s="126"/>
      <c r="UR32" s="126"/>
      <c r="US32" s="126"/>
      <c r="UT32" s="126"/>
      <c r="UU32" s="126"/>
      <c r="UV32" s="126"/>
      <c r="UW32" s="126"/>
      <c r="UX32" s="126"/>
      <c r="UY32" s="126"/>
      <c r="UZ32" s="126"/>
      <c r="VA32" s="126"/>
      <c r="VB32" s="126"/>
      <c r="VC32" s="126"/>
      <c r="VD32" s="126"/>
      <c r="VE32" s="126"/>
      <c r="VF32" s="126"/>
      <c r="VG32" s="126"/>
      <c r="VH32" s="126"/>
      <c r="VI32" s="126"/>
      <c r="VJ32" s="126"/>
      <c r="VK32" s="126"/>
      <c r="VL32" s="126"/>
      <c r="VM32" s="126"/>
      <c r="VN32" s="126"/>
      <c r="VO32" s="126"/>
      <c r="VP32" s="126"/>
      <c r="VQ32" s="126"/>
      <c r="VR32" s="126"/>
      <c r="VS32" s="126"/>
      <c r="VT32" s="126"/>
      <c r="VU32" s="126"/>
      <c r="VV32" s="126"/>
      <c r="VW32" s="126"/>
      <c r="VX32" s="126"/>
      <c r="VY32" s="126"/>
      <c r="VZ32" s="126"/>
      <c r="WA32" s="126"/>
      <c r="WB32" s="126"/>
      <c r="WC32" s="126"/>
      <c r="WD32" s="126"/>
      <c r="WE32" s="126"/>
      <c r="WF32" s="126"/>
      <c r="WG32" s="126"/>
      <c r="WH32" s="126"/>
      <c r="WI32" s="126"/>
      <c r="WJ32" s="126"/>
      <c r="WK32" s="126"/>
      <c r="WL32" s="126"/>
      <c r="WM32" s="126"/>
      <c r="WN32" s="126"/>
      <c r="WO32" s="126"/>
      <c r="WP32" s="126"/>
      <c r="WQ32" s="126"/>
      <c r="WR32" s="126"/>
      <c r="WS32" s="126"/>
      <c r="WT32" s="126"/>
      <c r="WU32" s="126"/>
      <c r="WV32" s="126"/>
      <c r="WW32" s="126"/>
      <c r="WX32" s="126"/>
      <c r="WY32" s="126"/>
      <c r="WZ32" s="126"/>
      <c r="XA32" s="126"/>
      <c r="XB32" s="126"/>
      <c r="XC32" s="126"/>
      <c r="XD32" s="126"/>
      <c r="XE32" s="126"/>
      <c r="XF32" s="126"/>
      <c r="XG32" s="126"/>
      <c r="XH32" s="126"/>
      <c r="XI32" s="126"/>
      <c r="XJ32" s="126"/>
      <c r="XK32" s="126"/>
      <c r="XL32" s="126"/>
      <c r="XM32" s="126"/>
      <c r="XN32" s="126"/>
      <c r="XO32" s="126"/>
      <c r="XP32" s="126"/>
      <c r="XQ32" s="126"/>
      <c r="XR32" s="126"/>
      <c r="XS32" s="126"/>
      <c r="XT32" s="126"/>
      <c r="XU32" s="126"/>
      <c r="XV32" s="126"/>
      <c r="XW32" s="126"/>
      <c r="XX32" s="126"/>
      <c r="XY32" s="126"/>
      <c r="XZ32" s="126"/>
      <c r="YA32" s="126"/>
      <c r="YB32" s="126"/>
      <c r="YC32" s="126"/>
      <c r="YD32" s="126"/>
      <c r="YE32" s="126"/>
      <c r="YF32" s="126"/>
      <c r="YG32" s="126"/>
      <c r="YH32" s="126"/>
      <c r="YI32" s="126"/>
      <c r="YJ32" s="126"/>
      <c r="YK32" s="126"/>
      <c r="YL32" s="126"/>
      <c r="YM32" s="126"/>
      <c r="YN32" s="126"/>
      <c r="YO32" s="126"/>
      <c r="YP32" s="126"/>
      <c r="YQ32" s="126"/>
      <c r="YR32" s="126"/>
      <c r="YS32" s="126"/>
      <c r="YT32" s="126"/>
      <c r="YU32" s="126"/>
      <c r="YV32" s="126"/>
      <c r="YW32" s="126"/>
      <c r="YX32" s="126"/>
      <c r="YY32" s="126"/>
      <c r="YZ32" s="126"/>
      <c r="ZA32" s="126"/>
      <c r="ZB32" s="126"/>
      <c r="ZC32" s="126"/>
      <c r="ZD32" s="126"/>
      <c r="ZE32" s="126"/>
      <c r="ZF32" s="126"/>
      <c r="ZG32" s="126"/>
      <c r="ZH32" s="126"/>
      <c r="ZI32" s="126"/>
      <c r="ZJ32" s="126"/>
      <c r="ZK32" s="126"/>
      <c r="ZL32" s="126"/>
      <c r="ZM32" s="126"/>
      <c r="ZN32" s="126"/>
      <c r="ZO32" s="126"/>
      <c r="ZP32" s="126"/>
      <c r="ZQ32" s="126"/>
      <c r="ZR32" s="126"/>
      <c r="ZS32" s="126"/>
      <c r="ZT32" s="126"/>
      <c r="ZU32" s="126"/>
      <c r="ZV32" s="126"/>
      <c r="ZW32" s="126"/>
      <c r="ZX32" s="126"/>
      <c r="ZY32" s="126"/>
      <c r="ZZ32" s="126"/>
      <c r="AAA32" s="126"/>
      <c r="AAB32" s="126"/>
      <c r="AAC32" s="126"/>
      <c r="AAD32" s="126"/>
      <c r="AAE32" s="126"/>
      <c r="AAF32" s="126"/>
      <c r="AAG32" s="126"/>
      <c r="AAH32" s="126"/>
      <c r="AAI32" s="126"/>
      <c r="AAJ32" s="126"/>
      <c r="AAK32" s="126"/>
      <c r="AAL32" s="126"/>
      <c r="AAM32" s="126"/>
      <c r="AAN32" s="126"/>
      <c r="AAO32" s="126"/>
      <c r="AAP32" s="126"/>
      <c r="AAQ32" s="126"/>
      <c r="AAR32" s="126"/>
      <c r="AAS32" s="126"/>
      <c r="AAT32" s="126"/>
      <c r="AAU32" s="126"/>
      <c r="AAV32" s="126"/>
      <c r="AAW32" s="126"/>
      <c r="AAX32" s="126"/>
      <c r="AAY32" s="126"/>
      <c r="AAZ32" s="126"/>
      <c r="ABA32" s="126"/>
      <c r="ABB32" s="126"/>
      <c r="ABC32" s="126"/>
      <c r="ABD32" s="126"/>
      <c r="ABE32" s="126"/>
      <c r="ABF32" s="126"/>
      <c r="ABG32" s="126"/>
      <c r="ABH32" s="126"/>
      <c r="ABI32" s="126"/>
      <c r="ABJ32" s="126"/>
      <c r="ABK32" s="126"/>
      <c r="ABL32" s="126"/>
      <c r="ABM32" s="126"/>
      <c r="ABN32" s="126"/>
      <c r="ABO32" s="126"/>
      <c r="ABP32" s="126"/>
      <c r="ABQ32" s="126"/>
      <c r="ABR32" s="126"/>
      <c r="ABS32" s="126"/>
      <c r="ABT32" s="126"/>
      <c r="ABU32" s="126"/>
      <c r="ABV32" s="126"/>
      <c r="ABW32" s="126"/>
      <c r="ABX32" s="126"/>
      <c r="ABY32" s="126"/>
      <c r="ABZ32" s="126"/>
      <c r="ACA32" s="126"/>
      <c r="ACB32" s="126"/>
      <c r="ACC32" s="126"/>
      <c r="ACD32" s="126"/>
      <c r="ACE32" s="126"/>
      <c r="ACF32" s="126"/>
      <c r="ACG32" s="126"/>
      <c r="ACH32" s="126"/>
      <c r="ACI32" s="126"/>
      <c r="ACJ32" s="126"/>
      <c r="ACK32" s="126"/>
      <c r="ACL32" s="126"/>
      <c r="ACM32" s="126"/>
      <c r="ACN32" s="126"/>
      <c r="ACO32" s="126"/>
      <c r="ACP32" s="126"/>
      <c r="ACQ32" s="126"/>
      <c r="ACR32" s="126"/>
      <c r="ACS32" s="126"/>
      <c r="ACT32" s="126"/>
      <c r="ACU32" s="126"/>
      <c r="ACV32" s="126"/>
      <c r="ACW32" s="126"/>
      <c r="ACX32" s="126"/>
      <c r="ACY32" s="126"/>
      <c r="ACZ32" s="126"/>
      <c r="ADA32" s="126"/>
      <c r="ADB32" s="126"/>
      <c r="ADC32" s="126"/>
      <c r="ADD32" s="126"/>
      <c r="ADE32" s="126"/>
      <c r="ADF32" s="126"/>
      <c r="ADG32" s="126"/>
      <c r="ADH32" s="126"/>
      <c r="ADI32" s="126"/>
      <c r="ADJ32" s="126"/>
      <c r="ADK32" s="126"/>
      <c r="ADL32" s="126"/>
      <c r="ADM32" s="126"/>
      <c r="ADN32" s="126"/>
      <c r="ADO32" s="126"/>
      <c r="ADP32" s="126"/>
      <c r="ADQ32" s="126"/>
      <c r="ADR32" s="126"/>
      <c r="ADS32" s="126"/>
      <c r="ADT32" s="126"/>
      <c r="ADU32" s="126"/>
      <c r="ADV32" s="126"/>
      <c r="ADW32" s="126"/>
      <c r="ADX32" s="126"/>
      <c r="ADY32" s="126"/>
      <c r="ADZ32" s="126"/>
      <c r="AEA32" s="126"/>
      <c r="AEB32" s="126"/>
      <c r="AEC32" s="126"/>
      <c r="AED32" s="126"/>
      <c r="AEE32" s="126"/>
      <c r="AEF32" s="126"/>
      <c r="AEG32" s="126"/>
      <c r="AEH32" s="126"/>
      <c r="AEI32" s="126"/>
      <c r="AEJ32" s="126"/>
      <c r="AEK32" s="126"/>
      <c r="AEL32" s="126"/>
      <c r="AEM32" s="126"/>
      <c r="AEN32" s="126"/>
      <c r="AEO32" s="126"/>
      <c r="AEP32" s="126"/>
      <c r="AEQ32" s="126"/>
      <c r="AER32" s="126"/>
      <c r="AES32" s="126"/>
      <c r="AET32" s="126"/>
      <c r="AEU32" s="126"/>
      <c r="AEV32" s="126"/>
      <c r="AEW32" s="126"/>
      <c r="AEX32" s="126"/>
      <c r="AEY32" s="126"/>
      <c r="AEZ32" s="126"/>
      <c r="AFA32" s="126"/>
      <c r="AFB32" s="126"/>
      <c r="AFC32" s="126"/>
      <c r="AFD32" s="126"/>
      <c r="AFE32" s="126"/>
      <c r="AFF32" s="126"/>
      <c r="AFG32" s="126"/>
      <c r="AFH32" s="126"/>
      <c r="AFI32" s="126"/>
      <c r="AFJ32" s="126"/>
      <c r="AFK32" s="126"/>
      <c r="AFL32" s="126"/>
      <c r="AFM32" s="126"/>
      <c r="AFN32" s="126"/>
      <c r="AFO32" s="126"/>
      <c r="AFP32" s="126"/>
      <c r="AFQ32" s="126"/>
      <c r="AFR32" s="126"/>
      <c r="AFS32" s="126"/>
      <c r="AFT32" s="126"/>
      <c r="AFU32" s="126"/>
      <c r="AFV32" s="126"/>
      <c r="AFW32" s="126"/>
      <c r="AFX32" s="126"/>
      <c r="AFY32" s="126"/>
      <c r="AFZ32" s="126"/>
      <c r="AGA32" s="126"/>
      <c r="AGB32" s="126"/>
      <c r="AGC32" s="126"/>
      <c r="AGD32" s="126"/>
      <c r="AGE32" s="126"/>
      <c r="AGF32" s="126"/>
      <c r="AGG32" s="126"/>
      <c r="AGH32" s="126"/>
      <c r="AGI32" s="126"/>
      <c r="AGJ32" s="126"/>
      <c r="AGK32" s="126"/>
      <c r="AGL32" s="126"/>
      <c r="AGM32" s="126"/>
      <c r="AGN32" s="126"/>
      <c r="AGO32" s="126"/>
      <c r="AGP32" s="126"/>
      <c r="AGQ32" s="126"/>
      <c r="AGR32" s="126"/>
      <c r="AGS32" s="126"/>
      <c r="AGT32" s="126"/>
      <c r="AGU32" s="126"/>
      <c r="AGV32" s="126"/>
      <c r="AGW32" s="126"/>
      <c r="AGX32" s="126"/>
      <c r="AGY32" s="126"/>
      <c r="AGZ32" s="126"/>
      <c r="AHA32" s="126"/>
      <c r="AHB32" s="126"/>
      <c r="AHC32" s="126"/>
      <c r="AHD32" s="126"/>
      <c r="AHE32" s="126"/>
      <c r="AHF32" s="126"/>
      <c r="AHG32" s="126"/>
      <c r="AHH32" s="126"/>
      <c r="AHI32" s="126"/>
      <c r="AHJ32" s="126"/>
      <c r="AHK32" s="126"/>
      <c r="AHL32" s="126"/>
      <c r="AHM32" s="126"/>
      <c r="AHN32" s="126"/>
      <c r="AHO32" s="126"/>
      <c r="AHP32" s="126"/>
      <c r="AHQ32" s="126"/>
      <c r="AHR32" s="126"/>
      <c r="AHS32" s="126"/>
      <c r="AHT32" s="126"/>
      <c r="AHU32" s="126"/>
      <c r="AHV32" s="126"/>
      <c r="AHW32" s="126"/>
      <c r="AHX32" s="126"/>
      <c r="AHY32" s="126"/>
      <c r="AHZ32" s="126"/>
      <c r="AIA32" s="126"/>
      <c r="AIB32" s="126"/>
      <c r="AIC32" s="126"/>
      <c r="AID32" s="126"/>
      <c r="AIE32" s="126"/>
      <c r="AIF32" s="126"/>
      <c r="AIG32" s="126"/>
      <c r="AIH32" s="126"/>
      <c r="AII32" s="126"/>
      <c r="AIJ32" s="126"/>
      <c r="AIK32" s="126"/>
      <c r="AIL32" s="126"/>
      <c r="AIM32" s="126"/>
      <c r="AIN32" s="126"/>
      <c r="AIO32" s="126"/>
      <c r="AIP32" s="126"/>
      <c r="AIQ32" s="126"/>
      <c r="AIR32" s="126"/>
      <c r="AIS32" s="126"/>
      <c r="AIT32" s="126"/>
      <c r="AIU32" s="126"/>
      <c r="AIV32" s="126"/>
      <c r="AIW32" s="126"/>
      <c r="AIX32" s="126"/>
      <c r="AIY32" s="126"/>
      <c r="AIZ32" s="126"/>
      <c r="AJA32" s="126"/>
      <c r="AJB32" s="126"/>
      <c r="AJC32" s="126"/>
      <c r="AJD32" s="126"/>
      <c r="AJE32" s="126"/>
      <c r="AJF32" s="126"/>
      <c r="AJG32" s="126"/>
      <c r="AJH32" s="126"/>
      <c r="AJI32" s="126"/>
      <c r="AJJ32" s="126"/>
      <c r="AJK32" s="126"/>
      <c r="AJL32" s="126"/>
      <c r="AJM32" s="126"/>
      <c r="AJN32" s="126"/>
      <c r="AJO32" s="126"/>
      <c r="AJP32" s="126"/>
      <c r="AJQ32" s="126"/>
      <c r="AJR32" s="126"/>
      <c r="AJS32" s="126"/>
      <c r="AJT32" s="126"/>
      <c r="AJU32" s="126"/>
      <c r="AJV32" s="126"/>
      <c r="AJW32" s="126"/>
      <c r="AJX32" s="126"/>
      <c r="AJY32" s="126"/>
      <c r="AJZ32" s="126"/>
      <c r="AKA32" s="126"/>
      <c r="AKB32" s="126"/>
      <c r="AKC32" s="126"/>
      <c r="AKD32" s="126"/>
      <c r="AKE32" s="126"/>
      <c r="AKF32" s="126"/>
      <c r="AKG32" s="126"/>
      <c r="AKH32" s="126"/>
      <c r="AKI32" s="126"/>
      <c r="AKJ32" s="126"/>
      <c r="AKK32" s="126"/>
      <c r="AKL32" s="126"/>
      <c r="AKM32" s="126"/>
      <c r="AKN32" s="126"/>
      <c r="AKO32" s="126"/>
      <c r="AKP32" s="126"/>
      <c r="AKQ32" s="126"/>
      <c r="AKR32" s="126"/>
      <c r="AKS32" s="126"/>
      <c r="AKT32" s="126"/>
      <c r="AKU32" s="126"/>
      <c r="AKV32" s="126"/>
      <c r="AKW32" s="126"/>
      <c r="AKX32" s="126"/>
      <c r="AKY32" s="126"/>
      <c r="AKZ32" s="126"/>
      <c r="ALA32" s="126"/>
      <c r="ALB32" s="126"/>
      <c r="ALC32" s="126"/>
      <c r="ALD32" s="126"/>
      <c r="ALE32" s="126"/>
      <c r="ALF32" s="126"/>
      <c r="ALG32" s="126"/>
      <c r="ALH32" s="126"/>
      <c r="ALI32" s="126"/>
      <c r="ALJ32" s="126"/>
      <c r="ALK32" s="126"/>
      <c r="ALL32" s="126"/>
      <c r="ALM32" s="126"/>
      <c r="ALN32" s="126"/>
      <c r="ALO32" s="126"/>
      <c r="ALP32" s="126"/>
      <c r="ALQ32" s="126"/>
      <c r="ALR32" s="126"/>
      <c r="ALS32" s="126"/>
      <c r="ALT32" s="126"/>
      <c r="ALU32" s="126"/>
      <c r="ALV32" s="126"/>
      <c r="ALW32" s="126"/>
      <c r="ALX32" s="126"/>
      <c r="ALY32" s="126"/>
      <c r="ALZ32" s="126"/>
      <c r="AMA32" s="126"/>
      <c r="AMB32" s="126"/>
      <c r="AMC32" s="126"/>
      <c r="AMD32" s="126"/>
      <c r="AME32" s="126"/>
      <c r="AMF32" s="126"/>
      <c r="AMG32" s="126"/>
      <c r="AMH32" s="126"/>
      <c r="AMI32" s="126"/>
      <c r="AMJ32" s="126"/>
      <c r="AMK32" s="126"/>
      <c r="AML32" s="126"/>
      <c r="AMM32" s="126"/>
      <c r="AMN32" s="126"/>
      <c r="AMO32" s="126"/>
      <c r="AMP32" s="126"/>
      <c r="AMQ32" s="126"/>
      <c r="AMR32" s="126"/>
      <c r="AMS32" s="126"/>
      <c r="AMT32" s="126"/>
      <c r="AMU32" s="126"/>
      <c r="AMV32" s="126"/>
      <c r="AMW32" s="126"/>
      <c r="AMX32" s="126"/>
      <c r="AMY32" s="126"/>
      <c r="AMZ32" s="126"/>
      <c r="ANA32" s="126"/>
      <c r="ANB32" s="126"/>
      <c r="ANC32" s="126"/>
      <c r="AND32" s="126"/>
      <c r="ANE32" s="126"/>
      <c r="ANF32" s="126"/>
      <c r="ANG32" s="126"/>
      <c r="ANH32" s="126"/>
      <c r="ANI32" s="126"/>
      <c r="ANJ32" s="126"/>
      <c r="ANK32" s="126"/>
      <c r="ANL32" s="126"/>
      <c r="ANM32" s="126"/>
      <c r="ANN32" s="126"/>
      <c r="ANO32" s="126"/>
      <c r="ANP32" s="126"/>
      <c r="ANQ32" s="126"/>
      <c r="ANR32" s="126"/>
      <c r="ANS32" s="126"/>
      <c r="ANT32" s="126"/>
      <c r="ANU32" s="126"/>
      <c r="ANV32" s="126"/>
      <c r="ANW32" s="126"/>
      <c r="ANX32" s="126"/>
      <c r="ANY32" s="126"/>
      <c r="ANZ32" s="126"/>
      <c r="AOA32" s="126"/>
      <c r="AOB32" s="126"/>
      <c r="AOC32" s="126"/>
      <c r="AOD32" s="126"/>
      <c r="AOE32" s="126"/>
      <c r="AOF32" s="126"/>
      <c r="AOG32" s="126"/>
      <c r="AOH32" s="126"/>
      <c r="AOI32" s="126"/>
      <c r="AOJ32" s="126"/>
      <c r="AOK32" s="126"/>
      <c r="AOL32" s="126"/>
      <c r="AOM32" s="126"/>
      <c r="AON32" s="126"/>
      <c r="AOO32" s="126"/>
      <c r="AOP32" s="126"/>
      <c r="AOQ32" s="126"/>
      <c r="AOR32" s="126"/>
      <c r="AOS32" s="126"/>
      <c r="AOT32" s="126"/>
      <c r="AOU32" s="126"/>
      <c r="AOV32" s="126"/>
      <c r="AOW32" s="126"/>
      <c r="AOX32" s="126"/>
      <c r="AOY32" s="126"/>
      <c r="AOZ32" s="126"/>
      <c r="APA32" s="126"/>
      <c r="APB32" s="126"/>
      <c r="APC32" s="126"/>
      <c r="APD32" s="126"/>
      <c r="APE32" s="126"/>
      <c r="APF32" s="126"/>
      <c r="APG32" s="126"/>
      <c r="APH32" s="126"/>
      <c r="API32" s="126"/>
      <c r="APJ32" s="126"/>
      <c r="APK32" s="126"/>
      <c r="APL32" s="126"/>
      <c r="APM32" s="126"/>
      <c r="APN32" s="126"/>
      <c r="APO32" s="126"/>
      <c r="APP32" s="126"/>
      <c r="APQ32" s="126"/>
      <c r="APR32" s="126"/>
      <c r="APS32" s="126"/>
      <c r="APT32" s="126"/>
      <c r="APU32" s="126"/>
      <c r="APV32" s="126"/>
      <c r="APW32" s="126"/>
      <c r="APX32" s="126"/>
      <c r="APY32" s="126"/>
      <c r="APZ32" s="126"/>
      <c r="AQA32" s="126"/>
      <c r="AQB32" s="126"/>
      <c r="AQC32" s="126"/>
      <c r="AQD32" s="126"/>
      <c r="AQE32" s="126"/>
      <c r="AQF32" s="126"/>
      <c r="AQG32" s="126"/>
      <c r="AQH32" s="126"/>
      <c r="AQI32" s="126"/>
      <c r="AQJ32" s="126"/>
      <c r="AQK32" s="126"/>
      <c r="AQL32" s="126"/>
      <c r="AQM32" s="126"/>
      <c r="AQN32" s="126"/>
      <c r="AQO32" s="126"/>
      <c r="AQP32" s="126"/>
      <c r="AQQ32" s="126"/>
      <c r="AQR32" s="126"/>
      <c r="AQS32" s="126"/>
      <c r="AQT32" s="126"/>
      <c r="AQU32" s="126"/>
      <c r="AQV32" s="126"/>
      <c r="AQW32" s="126"/>
      <c r="AQX32" s="126"/>
      <c r="AQY32" s="126"/>
      <c r="AQZ32" s="126"/>
      <c r="ARA32" s="126"/>
      <c r="ARB32" s="126"/>
      <c r="ARC32" s="126"/>
      <c r="ARD32" s="126"/>
      <c r="ARE32" s="126"/>
      <c r="ARF32" s="126"/>
      <c r="ARG32" s="126"/>
      <c r="ARH32" s="126"/>
      <c r="ARI32" s="126"/>
      <c r="ARJ32" s="126"/>
      <c r="ARK32" s="126"/>
      <c r="ARL32" s="126"/>
      <c r="ARM32" s="126"/>
      <c r="ARN32" s="126"/>
      <c r="ARO32" s="126"/>
      <c r="ARP32" s="126"/>
      <c r="ARQ32" s="126"/>
      <c r="ARR32" s="126"/>
      <c r="ARS32" s="126"/>
      <c r="ART32" s="126"/>
      <c r="ARU32" s="126"/>
      <c r="ARV32" s="126"/>
      <c r="ARW32" s="126"/>
      <c r="ARX32" s="126"/>
      <c r="ARY32" s="126"/>
      <c r="ARZ32" s="126"/>
      <c r="ASA32" s="126"/>
      <c r="ASB32" s="126"/>
      <c r="ASC32" s="126"/>
      <c r="ASD32" s="126"/>
      <c r="ASE32" s="126"/>
      <c r="ASF32" s="126"/>
      <c r="ASG32" s="126"/>
      <c r="ASH32" s="126"/>
      <c r="ASI32" s="126"/>
      <c r="ASJ32" s="126"/>
      <c r="ASK32" s="126"/>
      <c r="ASL32" s="126"/>
      <c r="ASM32" s="126"/>
      <c r="ASN32" s="126"/>
      <c r="ASO32" s="126"/>
      <c r="ASP32" s="126"/>
      <c r="ASQ32" s="126"/>
      <c r="ASR32" s="126"/>
      <c r="ASS32" s="126"/>
      <c r="AST32" s="126"/>
      <c r="ASU32" s="126"/>
      <c r="ASV32" s="126"/>
      <c r="ASW32" s="126"/>
      <c r="ASX32" s="126"/>
      <c r="ASY32" s="126"/>
      <c r="ASZ32" s="126"/>
      <c r="ATA32" s="126"/>
      <c r="ATB32" s="126"/>
      <c r="ATC32" s="126"/>
      <c r="ATD32" s="126"/>
      <c r="ATE32" s="126"/>
      <c r="ATF32" s="126"/>
      <c r="ATG32" s="126"/>
      <c r="ATH32" s="126"/>
      <c r="ATI32" s="126"/>
      <c r="ATJ32" s="126"/>
      <c r="ATK32" s="126"/>
      <c r="ATL32" s="126"/>
      <c r="ATM32" s="126"/>
      <c r="ATN32" s="126"/>
      <c r="ATO32" s="126"/>
      <c r="ATP32" s="126"/>
      <c r="ATQ32" s="126"/>
      <c r="ATR32" s="126"/>
      <c r="ATS32" s="126"/>
      <c r="ATT32" s="126"/>
      <c r="ATU32" s="126"/>
      <c r="ATV32" s="126"/>
      <c r="ATW32" s="126"/>
      <c r="ATX32" s="126"/>
      <c r="ATY32" s="126"/>
      <c r="ATZ32" s="126"/>
      <c r="AUA32" s="126"/>
      <c r="AUB32" s="126"/>
      <c r="AUC32" s="126"/>
      <c r="AUD32" s="126"/>
      <c r="AUE32" s="126"/>
      <c r="AUF32" s="126"/>
      <c r="AUG32" s="126"/>
      <c r="AUH32" s="126"/>
      <c r="AUI32" s="126"/>
      <c r="AUJ32" s="126"/>
      <c r="AUK32" s="126"/>
      <c r="AUL32" s="126"/>
      <c r="AUM32" s="126"/>
      <c r="AUN32" s="126"/>
      <c r="AUO32" s="126"/>
      <c r="AUP32" s="126"/>
      <c r="AUQ32" s="126"/>
      <c r="AUR32" s="126"/>
      <c r="AUS32" s="126"/>
      <c r="AUT32" s="126"/>
      <c r="AUU32" s="126"/>
      <c r="AUV32" s="126"/>
      <c r="AUW32" s="126"/>
      <c r="AUX32" s="126"/>
      <c r="AUY32" s="126"/>
      <c r="AUZ32" s="126"/>
      <c r="AVA32" s="126"/>
      <c r="AVB32" s="126"/>
      <c r="AVC32" s="126"/>
      <c r="AVD32" s="126"/>
      <c r="AVE32" s="126"/>
      <c r="AVF32" s="126"/>
      <c r="AVG32" s="126"/>
      <c r="AVH32" s="126"/>
      <c r="AVI32" s="126"/>
      <c r="AVJ32" s="126"/>
      <c r="AVK32" s="126"/>
      <c r="AVL32" s="126"/>
      <c r="AVM32" s="126"/>
      <c r="AVN32" s="126"/>
      <c r="AVO32" s="126"/>
      <c r="AVP32" s="126"/>
      <c r="AVQ32" s="126"/>
      <c r="AVR32" s="126"/>
      <c r="AVS32" s="126"/>
      <c r="AVT32" s="126"/>
      <c r="AVU32" s="126"/>
      <c r="AVV32" s="126"/>
      <c r="AVW32" s="126"/>
      <c r="AVX32" s="126"/>
      <c r="AVY32" s="126"/>
      <c r="AVZ32" s="126"/>
      <c r="AWA32" s="126"/>
      <c r="AWB32" s="126"/>
      <c r="AWC32" s="126"/>
      <c r="AWD32" s="126"/>
      <c r="AWE32" s="126"/>
      <c r="AWF32" s="126"/>
      <c r="AWG32" s="126"/>
      <c r="AWH32" s="126"/>
      <c r="AWI32" s="126"/>
      <c r="AWJ32" s="126"/>
      <c r="AWK32" s="126"/>
      <c r="AWL32" s="126"/>
      <c r="AWM32" s="126"/>
      <c r="AWN32" s="126"/>
      <c r="AWO32" s="126"/>
      <c r="AWP32" s="126"/>
      <c r="AWQ32" s="126"/>
      <c r="AWR32" s="126"/>
      <c r="AWS32" s="126"/>
      <c r="AWT32" s="126"/>
      <c r="AWU32" s="126"/>
      <c r="AWV32" s="126"/>
      <c r="AWW32" s="126"/>
      <c r="AWX32" s="126"/>
      <c r="AWY32" s="126"/>
      <c r="AWZ32" s="126"/>
      <c r="AXA32" s="126"/>
      <c r="AXB32" s="126"/>
      <c r="AXC32" s="126"/>
      <c r="AXD32" s="126"/>
      <c r="AXE32" s="126"/>
      <c r="AXF32" s="126"/>
      <c r="AXG32" s="126"/>
      <c r="AXH32" s="126"/>
      <c r="AXI32" s="126"/>
      <c r="AXJ32" s="126"/>
      <c r="AXK32" s="126"/>
      <c r="AXL32" s="126"/>
      <c r="AXM32" s="126"/>
      <c r="AXN32" s="126"/>
      <c r="AXO32" s="126"/>
      <c r="AXP32" s="126"/>
      <c r="AXQ32" s="126"/>
      <c r="AXR32" s="126"/>
      <c r="AXS32" s="126"/>
      <c r="AXT32" s="126"/>
      <c r="AXU32" s="126"/>
      <c r="AXV32" s="126"/>
      <c r="AXW32" s="126"/>
      <c r="AXX32" s="126"/>
      <c r="AXY32" s="126"/>
      <c r="AXZ32" s="126"/>
      <c r="AYA32" s="126"/>
      <c r="AYB32" s="126"/>
      <c r="AYC32" s="126"/>
      <c r="AYD32" s="126"/>
      <c r="AYE32" s="126"/>
      <c r="AYF32" s="126"/>
      <c r="AYG32" s="126"/>
      <c r="AYH32" s="126"/>
      <c r="AYI32" s="126"/>
      <c r="AYJ32" s="126"/>
      <c r="AYK32" s="126"/>
      <c r="AYL32" s="126"/>
      <c r="AYM32" s="126"/>
      <c r="AYN32" s="126"/>
      <c r="AYO32" s="126"/>
      <c r="AYP32" s="126"/>
      <c r="AYQ32" s="126"/>
      <c r="AYR32" s="126"/>
      <c r="AYS32" s="126"/>
      <c r="AYT32" s="126"/>
      <c r="AYU32" s="126"/>
      <c r="AYV32" s="126"/>
      <c r="AYW32" s="126"/>
      <c r="AYX32" s="126"/>
      <c r="AYY32" s="126"/>
      <c r="AYZ32" s="126"/>
      <c r="AZA32" s="126"/>
      <c r="AZB32" s="126"/>
      <c r="AZC32" s="126"/>
      <c r="AZD32" s="126"/>
      <c r="AZE32" s="126"/>
      <c r="AZF32" s="126"/>
      <c r="AZG32" s="126"/>
      <c r="AZH32" s="126"/>
      <c r="AZI32" s="126"/>
      <c r="AZJ32" s="126"/>
      <c r="AZK32" s="126"/>
      <c r="AZL32" s="126"/>
      <c r="AZM32" s="126"/>
      <c r="AZN32" s="126"/>
      <c r="AZO32" s="126"/>
      <c r="AZP32" s="126"/>
      <c r="AZQ32" s="126"/>
      <c r="AZR32" s="126"/>
      <c r="AZS32" s="126"/>
      <c r="AZT32" s="126"/>
      <c r="AZU32" s="126"/>
      <c r="AZV32" s="126"/>
      <c r="AZW32" s="126"/>
      <c r="AZX32" s="126"/>
      <c r="AZY32" s="126"/>
      <c r="AZZ32" s="126"/>
      <c r="BAA32" s="126"/>
      <c r="BAB32" s="126"/>
      <c r="BAC32" s="126"/>
      <c r="BAD32" s="126"/>
      <c r="BAE32" s="126"/>
      <c r="BAF32" s="126"/>
      <c r="BAG32" s="126"/>
      <c r="BAH32" s="126"/>
      <c r="BAI32" s="126"/>
      <c r="BAJ32" s="126"/>
      <c r="BAK32" s="126"/>
      <c r="BAL32" s="126"/>
      <c r="BAM32" s="126"/>
      <c r="BAN32" s="126"/>
      <c r="BAO32" s="126"/>
      <c r="BAP32" s="126"/>
      <c r="BAQ32" s="126"/>
      <c r="BAR32" s="126"/>
      <c r="BAS32" s="126"/>
      <c r="BAT32" s="126"/>
      <c r="BAU32" s="126"/>
      <c r="BAV32" s="126"/>
      <c r="BAW32" s="126"/>
      <c r="BAX32" s="126"/>
      <c r="BAY32" s="126"/>
      <c r="BAZ32" s="126"/>
      <c r="BBA32" s="126"/>
      <c r="BBB32" s="126"/>
      <c r="BBC32" s="126"/>
      <c r="BBD32" s="126"/>
      <c r="BBE32" s="126"/>
      <c r="BBF32" s="126"/>
      <c r="BBG32" s="126"/>
      <c r="BBH32" s="126"/>
      <c r="BBI32" s="126"/>
      <c r="BBJ32" s="126"/>
      <c r="BBK32" s="126"/>
      <c r="BBL32" s="126"/>
      <c r="BBM32" s="126"/>
      <c r="BBN32" s="126"/>
      <c r="BBO32" s="126"/>
      <c r="BBP32" s="126"/>
      <c r="BBQ32" s="126"/>
      <c r="BBR32" s="126"/>
      <c r="BBS32" s="126"/>
      <c r="BBT32" s="126"/>
      <c r="BBU32" s="126"/>
      <c r="BBV32" s="126"/>
      <c r="BBW32" s="126"/>
      <c r="BBX32" s="126"/>
      <c r="BBY32" s="126"/>
      <c r="BBZ32" s="126"/>
      <c r="BCA32" s="126"/>
      <c r="BCB32" s="126"/>
      <c r="BCC32" s="126"/>
      <c r="BCD32" s="126"/>
      <c r="BCE32" s="126"/>
      <c r="BCF32" s="126"/>
      <c r="BCG32" s="126"/>
      <c r="BCH32" s="126"/>
      <c r="BCI32" s="126"/>
      <c r="BCJ32" s="126"/>
      <c r="BCK32" s="126"/>
      <c r="BCL32" s="126"/>
      <c r="BCM32" s="126"/>
      <c r="BCN32" s="126"/>
      <c r="BCO32" s="126"/>
      <c r="BCP32" s="126"/>
      <c r="BCQ32" s="126"/>
      <c r="BCR32" s="126"/>
      <c r="BCS32" s="126"/>
      <c r="BCT32" s="126"/>
      <c r="BCU32" s="126"/>
      <c r="BCV32" s="126"/>
      <c r="BCW32" s="126"/>
      <c r="BCX32" s="126"/>
      <c r="BCY32" s="126"/>
      <c r="BCZ32" s="126"/>
      <c r="BDA32" s="126"/>
      <c r="BDB32" s="126"/>
      <c r="BDC32" s="126"/>
      <c r="BDD32" s="126"/>
      <c r="BDE32" s="126"/>
      <c r="BDF32" s="126"/>
      <c r="BDG32" s="126"/>
      <c r="BDH32" s="126"/>
      <c r="BDI32" s="126"/>
      <c r="BDJ32" s="126"/>
      <c r="BDK32" s="126"/>
      <c r="BDL32" s="126"/>
      <c r="BDM32" s="126"/>
      <c r="BDN32" s="126"/>
      <c r="BDO32" s="126"/>
      <c r="BDP32" s="126"/>
      <c r="BDQ32" s="126"/>
      <c r="BDR32" s="126"/>
      <c r="BDS32" s="126"/>
      <c r="BDT32" s="126"/>
      <c r="BDU32" s="126"/>
      <c r="BDV32" s="126"/>
      <c r="BDW32" s="126"/>
      <c r="BDX32" s="126"/>
      <c r="BDY32" s="126"/>
      <c r="BDZ32" s="126"/>
      <c r="BEA32" s="126"/>
      <c r="BEB32" s="126"/>
      <c r="BEC32" s="126"/>
      <c r="BED32" s="126"/>
      <c r="BEE32" s="126"/>
      <c r="BEF32" s="126"/>
      <c r="BEG32" s="126"/>
      <c r="BEH32" s="126"/>
      <c r="BEI32" s="126"/>
      <c r="BEJ32" s="126"/>
      <c r="BEK32" s="126"/>
      <c r="BEL32" s="126"/>
      <c r="BEM32" s="126"/>
      <c r="BEN32" s="126"/>
      <c r="BEO32" s="126"/>
      <c r="BEP32" s="126"/>
      <c r="BEQ32" s="126"/>
      <c r="BER32" s="126"/>
      <c r="BES32" s="126"/>
      <c r="BET32" s="126"/>
      <c r="BEU32" s="126"/>
      <c r="BEV32" s="126"/>
      <c r="BEW32" s="126"/>
      <c r="BEX32" s="126"/>
      <c r="BEY32" s="126"/>
      <c r="BEZ32" s="126"/>
      <c r="BFA32" s="126"/>
      <c r="BFB32" s="126"/>
      <c r="BFC32" s="126"/>
      <c r="BFD32" s="126"/>
      <c r="BFE32" s="126"/>
      <c r="BFF32" s="126"/>
      <c r="BFG32" s="126"/>
      <c r="BFH32" s="126"/>
      <c r="BFI32" s="126"/>
      <c r="BFJ32" s="126"/>
      <c r="BFK32" s="126"/>
      <c r="BFL32" s="126"/>
      <c r="BFM32" s="126"/>
      <c r="BFN32" s="126"/>
      <c r="BFO32" s="126"/>
      <c r="BFP32" s="126"/>
      <c r="BFQ32" s="126"/>
      <c r="BFR32" s="126"/>
      <c r="BFS32" s="126"/>
      <c r="BFT32" s="126"/>
      <c r="BFU32" s="126"/>
      <c r="BFV32" s="126"/>
      <c r="BFW32" s="126"/>
      <c r="BFX32" s="126"/>
      <c r="BFY32" s="126"/>
      <c r="BFZ32" s="126"/>
      <c r="BGA32" s="126"/>
      <c r="BGB32" s="126"/>
      <c r="BGC32" s="126"/>
      <c r="BGD32" s="126"/>
      <c r="BGE32" s="126"/>
      <c r="BGF32" s="126"/>
      <c r="BGG32" s="126"/>
      <c r="BGH32" s="126"/>
      <c r="BGI32" s="126"/>
      <c r="BGJ32" s="126"/>
      <c r="BGK32" s="126"/>
      <c r="BGL32" s="126"/>
      <c r="BGM32" s="126"/>
      <c r="BGN32" s="126"/>
      <c r="BGO32" s="126"/>
      <c r="BGP32" s="126"/>
      <c r="BGQ32" s="126"/>
      <c r="BGR32" s="126"/>
      <c r="BGS32" s="126"/>
      <c r="BGT32" s="126"/>
      <c r="BGU32" s="126"/>
      <c r="BGV32" s="126"/>
      <c r="BGW32" s="126"/>
      <c r="BGX32" s="126"/>
      <c r="BGY32" s="126"/>
      <c r="BGZ32" s="126"/>
      <c r="BHA32" s="126"/>
      <c r="BHB32" s="126"/>
      <c r="BHC32" s="126"/>
      <c r="BHD32" s="126"/>
      <c r="BHE32" s="126"/>
      <c r="BHF32" s="126"/>
      <c r="BHG32" s="126"/>
      <c r="BHH32" s="126"/>
      <c r="BHI32" s="126"/>
      <c r="BHJ32" s="126"/>
      <c r="BHK32" s="126"/>
      <c r="BHL32" s="126"/>
      <c r="BHM32" s="126"/>
      <c r="BHN32" s="126"/>
      <c r="BHO32" s="126"/>
      <c r="BHP32" s="126"/>
      <c r="BHQ32" s="126"/>
      <c r="BHR32" s="126"/>
      <c r="BHS32" s="126"/>
      <c r="BHT32" s="126"/>
      <c r="BHU32" s="126"/>
      <c r="BHV32" s="126"/>
      <c r="BHW32" s="126"/>
      <c r="BHX32" s="126"/>
      <c r="BHY32" s="126"/>
      <c r="BHZ32" s="126"/>
      <c r="BIA32" s="126"/>
      <c r="BIB32" s="126"/>
      <c r="BIC32" s="126"/>
      <c r="BID32" s="126"/>
      <c r="BIE32" s="126"/>
      <c r="BIF32" s="126"/>
      <c r="BIG32" s="126"/>
      <c r="BIH32" s="126"/>
      <c r="BII32" s="126"/>
      <c r="BIJ32" s="126"/>
      <c r="BIK32" s="126"/>
      <c r="BIL32" s="126"/>
      <c r="BIM32" s="126"/>
      <c r="BIN32" s="126"/>
      <c r="BIO32" s="126"/>
      <c r="BIP32" s="126"/>
      <c r="BIQ32" s="126"/>
      <c r="BIR32" s="126"/>
      <c r="BIS32" s="126"/>
      <c r="BIT32" s="126"/>
      <c r="BIU32" s="126"/>
      <c r="BIV32" s="126"/>
      <c r="BIW32" s="126"/>
      <c r="BIX32" s="126"/>
      <c r="BIY32" s="126"/>
      <c r="BIZ32" s="126"/>
      <c r="BJA32" s="126"/>
      <c r="BJB32" s="126"/>
      <c r="BJC32" s="126"/>
      <c r="BJD32" s="126"/>
      <c r="BJE32" s="126"/>
      <c r="BJF32" s="126"/>
      <c r="BJG32" s="126"/>
      <c r="BJH32" s="126"/>
      <c r="BJI32" s="126"/>
      <c r="BJJ32" s="126"/>
      <c r="BJK32" s="126"/>
      <c r="BJL32" s="126"/>
      <c r="BJM32" s="126"/>
      <c r="BJN32" s="126"/>
      <c r="BJO32" s="126"/>
      <c r="BJP32" s="126"/>
      <c r="BJQ32" s="126"/>
      <c r="BJR32" s="126"/>
      <c r="BJS32" s="126"/>
      <c r="BJT32" s="126"/>
      <c r="BJU32" s="126"/>
      <c r="BJV32" s="126"/>
      <c r="BJW32" s="126"/>
      <c r="BJX32" s="126"/>
      <c r="BJY32" s="126"/>
      <c r="BJZ32" s="126"/>
      <c r="BKA32" s="126"/>
      <c r="BKB32" s="126"/>
      <c r="BKC32" s="126"/>
      <c r="BKD32" s="126"/>
      <c r="BKE32" s="126"/>
      <c r="BKF32" s="126"/>
      <c r="BKG32" s="126"/>
      <c r="BKH32" s="126"/>
      <c r="BKI32" s="126"/>
      <c r="BKJ32" s="126"/>
      <c r="BKK32" s="126"/>
      <c r="BKL32" s="126"/>
      <c r="BKM32" s="126"/>
      <c r="BKN32" s="126"/>
      <c r="BKO32" s="126"/>
      <c r="BKP32" s="126"/>
      <c r="BKQ32" s="126"/>
      <c r="BKR32" s="126"/>
      <c r="BKS32" s="126"/>
      <c r="BKT32" s="126"/>
      <c r="BKU32" s="126"/>
      <c r="BKV32" s="126"/>
      <c r="BKW32" s="126"/>
      <c r="BKX32" s="126"/>
      <c r="BKY32" s="126"/>
      <c r="BKZ32" s="126"/>
      <c r="BLA32" s="126"/>
      <c r="BLB32" s="126"/>
      <c r="BLC32" s="126"/>
      <c r="BLD32" s="126"/>
      <c r="BLE32" s="126"/>
      <c r="BLF32" s="126"/>
      <c r="BLG32" s="126"/>
      <c r="BLH32" s="126"/>
      <c r="BLI32" s="126"/>
      <c r="BLJ32" s="126"/>
      <c r="BLK32" s="126"/>
      <c r="BLL32" s="126"/>
      <c r="BLM32" s="126"/>
      <c r="BLN32" s="126"/>
      <c r="BLO32" s="126"/>
      <c r="BLP32" s="126"/>
      <c r="BLQ32" s="126"/>
      <c r="BLR32" s="126"/>
      <c r="BLS32" s="126"/>
      <c r="BLT32" s="126"/>
      <c r="BLU32" s="126"/>
      <c r="BLV32" s="126"/>
      <c r="BLW32" s="126"/>
      <c r="BLX32" s="126"/>
      <c r="BLY32" s="126"/>
      <c r="BLZ32" s="126"/>
      <c r="BMA32" s="126"/>
      <c r="BMB32" s="126"/>
      <c r="BMC32" s="126"/>
      <c r="BMD32" s="126"/>
      <c r="BME32" s="126"/>
      <c r="BMF32" s="126"/>
      <c r="BMG32" s="126"/>
      <c r="BMH32" s="126"/>
      <c r="BMI32" s="126"/>
      <c r="BMJ32" s="126"/>
      <c r="BMK32" s="126"/>
      <c r="BML32" s="126"/>
      <c r="BMM32" s="126"/>
      <c r="BMN32" s="126"/>
      <c r="BMO32" s="126"/>
      <c r="BMP32" s="126"/>
      <c r="BMQ32" s="126"/>
      <c r="BMR32" s="126"/>
      <c r="BMS32" s="126"/>
      <c r="BMT32" s="126"/>
      <c r="BMU32" s="126"/>
      <c r="BMV32" s="126"/>
      <c r="BMW32" s="126"/>
      <c r="BMX32" s="126"/>
      <c r="BMY32" s="126"/>
      <c r="BMZ32" s="126"/>
      <c r="BNA32" s="126"/>
      <c r="BNB32" s="126"/>
      <c r="BNC32" s="126"/>
      <c r="BND32" s="126"/>
      <c r="BNE32" s="126"/>
      <c r="BNF32" s="126"/>
      <c r="BNG32" s="126"/>
      <c r="BNH32" s="126"/>
      <c r="BNI32" s="126"/>
      <c r="BNJ32" s="126"/>
      <c r="BNK32" s="126"/>
      <c r="BNL32" s="126"/>
      <c r="BNM32" s="126"/>
      <c r="BNN32" s="126"/>
      <c r="BNO32" s="126"/>
      <c r="BNP32" s="126"/>
      <c r="BNQ32" s="126"/>
      <c r="BNR32" s="126"/>
      <c r="BNS32" s="126"/>
      <c r="BNT32" s="126"/>
      <c r="BNU32" s="126"/>
      <c r="BNV32" s="126"/>
      <c r="BNW32" s="126"/>
      <c r="BNX32" s="126"/>
      <c r="BNY32" s="126"/>
      <c r="BNZ32" s="126"/>
      <c r="BOA32" s="126"/>
      <c r="BOB32" s="126"/>
      <c r="BOC32" s="126"/>
      <c r="BOD32" s="126"/>
      <c r="BOE32" s="126"/>
      <c r="BOF32" s="126"/>
      <c r="BOG32" s="126"/>
      <c r="BOH32" s="126"/>
      <c r="BOI32" s="126"/>
      <c r="BOJ32" s="126"/>
      <c r="BOK32" s="126"/>
      <c r="BOL32" s="126"/>
      <c r="BOM32" s="126"/>
      <c r="BON32" s="126"/>
      <c r="BOO32" s="126"/>
      <c r="BOP32" s="126"/>
      <c r="BOQ32" s="126"/>
      <c r="BOR32" s="126"/>
      <c r="BOS32" s="126"/>
      <c r="BOT32" s="126"/>
      <c r="BOU32" s="126"/>
      <c r="BOV32" s="126"/>
      <c r="BOW32" s="126"/>
      <c r="BOX32" s="126"/>
      <c r="BOY32" s="126"/>
      <c r="BOZ32" s="126"/>
      <c r="BPA32" s="126"/>
      <c r="BPB32" s="126"/>
      <c r="BPC32" s="126"/>
      <c r="BPD32" s="126"/>
      <c r="BPE32" s="126"/>
      <c r="BPF32" s="126"/>
      <c r="BPG32" s="126"/>
      <c r="BPH32" s="126"/>
      <c r="BPI32" s="126"/>
      <c r="BPJ32" s="126"/>
      <c r="BPK32" s="126"/>
      <c r="BPL32" s="126"/>
      <c r="BPM32" s="126"/>
      <c r="BPN32" s="126"/>
      <c r="BPO32" s="126"/>
      <c r="BPP32" s="126"/>
      <c r="BPQ32" s="126"/>
      <c r="BPR32" s="126"/>
      <c r="BPS32" s="126"/>
      <c r="BPT32" s="126"/>
      <c r="BPU32" s="126"/>
      <c r="BPV32" s="126"/>
      <c r="BPW32" s="126"/>
      <c r="BPX32" s="126"/>
      <c r="BPY32" s="126"/>
      <c r="BPZ32" s="126"/>
      <c r="BQA32" s="126"/>
      <c r="BQB32" s="126"/>
      <c r="BQC32" s="126"/>
      <c r="BQD32" s="126"/>
      <c r="BQE32" s="126"/>
      <c r="BQF32" s="126"/>
      <c r="BQG32" s="126"/>
      <c r="BQH32" s="126"/>
      <c r="BQI32" s="126"/>
      <c r="BQJ32" s="126"/>
      <c r="BQK32" s="126"/>
      <c r="BQL32" s="126"/>
      <c r="BQM32" s="126"/>
      <c r="BQN32" s="126"/>
      <c r="BQO32" s="126"/>
      <c r="BQP32" s="126"/>
      <c r="BQQ32" s="126"/>
      <c r="BQR32" s="126"/>
      <c r="BQS32" s="126"/>
      <c r="BQT32" s="126"/>
      <c r="BQU32" s="126"/>
      <c r="BQV32" s="126"/>
      <c r="BQW32" s="126"/>
      <c r="BQX32" s="126"/>
      <c r="BQY32" s="126"/>
      <c r="BQZ32" s="126"/>
      <c r="BRA32" s="126"/>
      <c r="BRB32" s="126"/>
      <c r="BRC32" s="126"/>
      <c r="BRD32" s="126"/>
      <c r="BRE32" s="126"/>
      <c r="BRF32" s="126"/>
      <c r="BRG32" s="126"/>
      <c r="BRH32" s="126"/>
      <c r="BRI32" s="126"/>
      <c r="BRJ32" s="126"/>
      <c r="BRK32" s="126"/>
      <c r="BRL32" s="126"/>
      <c r="BRM32" s="126"/>
      <c r="BRN32" s="126"/>
      <c r="BRO32" s="126"/>
      <c r="BRP32" s="126"/>
      <c r="BRQ32" s="126"/>
      <c r="BRR32" s="126"/>
      <c r="BRS32" s="126"/>
      <c r="BRT32" s="126"/>
      <c r="BRU32" s="126"/>
      <c r="BRV32" s="126"/>
      <c r="BRW32" s="126"/>
      <c r="BRX32" s="126"/>
      <c r="BRY32" s="126"/>
      <c r="BRZ32" s="126"/>
      <c r="BSA32" s="126"/>
      <c r="BSB32" s="126"/>
      <c r="BSC32" s="126"/>
      <c r="BSD32" s="126"/>
      <c r="BSE32" s="126"/>
      <c r="BSF32" s="126"/>
      <c r="BSG32" s="126"/>
      <c r="BSH32" s="126"/>
      <c r="BSI32" s="126"/>
      <c r="BSJ32" s="126"/>
      <c r="BSK32" s="126"/>
      <c r="BSL32" s="126"/>
      <c r="BSM32" s="126"/>
      <c r="BSN32" s="126"/>
      <c r="BSO32" s="126"/>
      <c r="BSP32" s="126"/>
      <c r="BSQ32" s="126"/>
      <c r="BSR32" s="126"/>
      <c r="BSS32" s="126"/>
      <c r="BST32" s="126"/>
      <c r="BSU32" s="126"/>
      <c r="BSV32" s="126"/>
      <c r="BSW32" s="126"/>
      <c r="BSX32" s="126"/>
      <c r="BSY32" s="126"/>
      <c r="BSZ32" s="126"/>
      <c r="BTA32" s="126"/>
      <c r="BTB32" s="126"/>
      <c r="BTC32" s="126"/>
      <c r="BTD32" s="126"/>
      <c r="BTE32" s="126"/>
      <c r="BTF32" s="126"/>
      <c r="BTG32" s="126"/>
      <c r="BTH32" s="126"/>
      <c r="BTI32" s="126"/>
      <c r="BTJ32" s="126"/>
      <c r="BTK32" s="126"/>
      <c r="BTL32" s="126"/>
      <c r="BTM32" s="126"/>
      <c r="BTN32" s="126"/>
      <c r="BTO32" s="126"/>
      <c r="BTP32" s="126"/>
      <c r="BTQ32" s="126"/>
      <c r="BTR32" s="126"/>
      <c r="BTS32" s="126"/>
      <c r="BTT32" s="126"/>
      <c r="BTU32" s="126"/>
      <c r="BTV32" s="126"/>
      <c r="BTW32" s="126"/>
      <c r="BTX32" s="126"/>
      <c r="BTY32" s="126"/>
      <c r="BTZ32" s="126"/>
      <c r="BUA32" s="126"/>
      <c r="BUB32" s="126"/>
      <c r="BUC32" s="126"/>
      <c r="BUD32" s="126"/>
      <c r="BUE32" s="126"/>
      <c r="BUF32" s="126"/>
      <c r="BUG32" s="126"/>
      <c r="BUH32" s="126"/>
      <c r="BUI32" s="126"/>
      <c r="BUJ32" s="126"/>
      <c r="BUK32" s="126"/>
      <c r="BUL32" s="126"/>
      <c r="BUM32" s="126"/>
      <c r="BUN32" s="126"/>
      <c r="BUO32" s="126"/>
      <c r="BUP32" s="126"/>
      <c r="BUQ32" s="126"/>
      <c r="BUR32" s="126"/>
      <c r="BUS32" s="126"/>
      <c r="BUT32" s="126"/>
      <c r="BUU32" s="126"/>
      <c r="BUV32" s="126"/>
      <c r="BUW32" s="126"/>
      <c r="BUX32" s="126"/>
      <c r="BUY32" s="126"/>
      <c r="BUZ32" s="126"/>
      <c r="BVA32" s="126"/>
      <c r="BVB32" s="126"/>
      <c r="BVC32" s="126"/>
      <c r="BVD32" s="126"/>
      <c r="BVE32" s="126"/>
      <c r="BVF32" s="126"/>
      <c r="BVG32" s="126"/>
      <c r="BVH32" s="126"/>
      <c r="BVI32" s="126"/>
      <c r="BVJ32" s="126"/>
      <c r="BVK32" s="126"/>
      <c r="BVL32" s="126"/>
      <c r="BVM32" s="126"/>
      <c r="BVN32" s="126"/>
      <c r="BVO32" s="126"/>
      <c r="BVP32" s="126"/>
      <c r="BVQ32" s="126"/>
      <c r="BVR32" s="126"/>
      <c r="BVS32" s="126"/>
      <c r="BVT32" s="126"/>
      <c r="BVU32" s="126"/>
      <c r="BVV32" s="126"/>
      <c r="BVW32" s="126"/>
      <c r="BVX32" s="126"/>
      <c r="BVY32" s="126"/>
      <c r="BVZ32" s="126"/>
      <c r="BWA32" s="126"/>
      <c r="BWB32" s="126"/>
      <c r="BWC32" s="126"/>
      <c r="BWD32" s="126"/>
      <c r="BWE32" s="126"/>
      <c r="BWF32" s="126"/>
      <c r="BWG32" s="126"/>
      <c r="BWH32" s="126"/>
      <c r="BWI32" s="126"/>
      <c r="BWJ32" s="126"/>
      <c r="BWK32" s="126"/>
      <c r="BWL32" s="126"/>
      <c r="BWM32" s="126"/>
      <c r="BWN32" s="126"/>
      <c r="BWO32" s="126"/>
      <c r="BWP32" s="126"/>
      <c r="BWQ32" s="126"/>
      <c r="BWR32" s="126"/>
      <c r="BWS32" s="126"/>
      <c r="BWT32" s="126"/>
      <c r="BWU32" s="126"/>
      <c r="BWV32" s="126"/>
      <c r="BWW32" s="126"/>
      <c r="BWX32" s="126"/>
      <c r="BWY32" s="126"/>
      <c r="BWZ32" s="126"/>
      <c r="BXA32" s="126"/>
      <c r="BXB32" s="126"/>
      <c r="BXC32" s="126"/>
      <c r="BXD32" s="126"/>
      <c r="BXE32" s="126"/>
      <c r="BXF32" s="126"/>
      <c r="BXG32" s="126"/>
      <c r="BXH32" s="126"/>
      <c r="BXI32" s="126"/>
      <c r="BXJ32" s="126"/>
      <c r="BXK32" s="126"/>
      <c r="BXL32" s="126"/>
      <c r="BXM32" s="126"/>
      <c r="BXN32" s="126"/>
      <c r="BXO32" s="126"/>
      <c r="BXP32" s="126"/>
      <c r="BXQ32" s="126"/>
      <c r="BXR32" s="126"/>
      <c r="BXS32" s="126"/>
      <c r="BXT32" s="126"/>
      <c r="BXU32" s="126"/>
      <c r="BXV32" s="126"/>
      <c r="BXW32" s="126"/>
      <c r="BXX32" s="126"/>
      <c r="BXY32" s="126"/>
      <c r="BXZ32" s="126"/>
      <c r="BYA32" s="126"/>
      <c r="BYB32" s="126"/>
      <c r="BYC32" s="126"/>
      <c r="BYD32" s="126"/>
      <c r="BYE32" s="126"/>
      <c r="BYF32" s="126"/>
      <c r="BYG32" s="126"/>
      <c r="BYH32" s="126"/>
      <c r="BYI32" s="126"/>
      <c r="BYJ32" s="126"/>
      <c r="BYK32" s="126"/>
      <c r="BYL32" s="126"/>
      <c r="BYM32" s="126"/>
      <c r="BYN32" s="126"/>
      <c r="BYO32" s="126"/>
      <c r="BYP32" s="126"/>
      <c r="BYQ32" s="126"/>
      <c r="BYR32" s="126"/>
      <c r="BYS32" s="126"/>
      <c r="BYT32" s="126"/>
      <c r="BYU32" s="126"/>
      <c r="BYV32" s="126"/>
      <c r="BYW32" s="126"/>
      <c r="BYX32" s="126"/>
      <c r="BYY32" s="126"/>
      <c r="BYZ32" s="126"/>
      <c r="BZA32" s="126"/>
      <c r="BZB32" s="126"/>
      <c r="BZC32" s="126"/>
      <c r="BZD32" s="126"/>
      <c r="BZE32" s="126"/>
      <c r="BZF32" s="126"/>
      <c r="BZG32" s="126"/>
      <c r="BZH32" s="126"/>
      <c r="BZI32" s="126"/>
      <c r="BZJ32" s="126"/>
      <c r="BZK32" s="126"/>
      <c r="BZL32" s="126"/>
      <c r="BZM32" s="126"/>
      <c r="BZN32" s="126"/>
      <c r="BZO32" s="126"/>
      <c r="BZP32" s="126"/>
      <c r="BZQ32" s="126"/>
      <c r="BZR32" s="126"/>
      <c r="BZS32" s="126"/>
      <c r="BZT32" s="126"/>
      <c r="BZU32" s="126"/>
      <c r="BZV32" s="126"/>
      <c r="BZW32" s="126"/>
      <c r="BZX32" s="126"/>
      <c r="BZY32" s="126"/>
      <c r="BZZ32" s="126"/>
      <c r="CAA32" s="126"/>
      <c r="CAB32" s="126"/>
      <c r="CAC32" s="126"/>
      <c r="CAD32" s="126"/>
      <c r="CAE32" s="126"/>
      <c r="CAF32" s="126"/>
      <c r="CAG32" s="126"/>
      <c r="CAH32" s="126"/>
      <c r="CAI32" s="126"/>
      <c r="CAJ32" s="126"/>
      <c r="CAK32" s="126"/>
      <c r="CAL32" s="126"/>
      <c r="CAM32" s="126"/>
      <c r="CAN32" s="126"/>
      <c r="CAO32" s="126"/>
      <c r="CAP32" s="126"/>
      <c r="CAQ32" s="126"/>
      <c r="CAR32" s="126"/>
      <c r="CAS32" s="126"/>
      <c r="CAT32" s="126"/>
      <c r="CAU32" s="126"/>
      <c r="CAV32" s="126"/>
      <c r="CAW32" s="126"/>
      <c r="CAX32" s="126"/>
      <c r="CAY32" s="126"/>
      <c r="CAZ32" s="126"/>
      <c r="CBA32" s="126"/>
      <c r="CBB32" s="126"/>
      <c r="CBC32" s="126"/>
      <c r="CBD32" s="126"/>
      <c r="CBE32" s="126"/>
      <c r="CBF32" s="126"/>
      <c r="CBG32" s="126"/>
      <c r="CBH32" s="126"/>
      <c r="CBI32" s="126"/>
      <c r="CBJ32" s="126"/>
      <c r="CBK32" s="126"/>
      <c r="CBL32" s="126"/>
      <c r="CBM32" s="126"/>
      <c r="CBN32" s="126"/>
      <c r="CBO32" s="126"/>
      <c r="CBP32" s="126"/>
      <c r="CBQ32" s="126"/>
      <c r="CBR32" s="126"/>
      <c r="CBS32" s="126"/>
      <c r="CBT32" s="126"/>
      <c r="CBU32" s="126"/>
      <c r="CBV32" s="126"/>
      <c r="CBW32" s="126"/>
      <c r="CBX32" s="126"/>
      <c r="CBY32" s="126"/>
      <c r="CBZ32" s="126"/>
      <c r="CCA32" s="126"/>
      <c r="CCB32" s="126"/>
      <c r="CCC32" s="126"/>
      <c r="CCD32" s="126"/>
      <c r="CCE32" s="126"/>
      <c r="CCF32" s="126"/>
      <c r="CCG32" s="126"/>
      <c r="CCH32" s="126"/>
      <c r="CCI32" s="126"/>
      <c r="CCJ32" s="126"/>
      <c r="CCK32" s="126"/>
      <c r="CCL32" s="126"/>
      <c r="CCM32" s="126"/>
      <c r="CCN32" s="126"/>
      <c r="CCO32" s="126"/>
      <c r="CCP32" s="126"/>
      <c r="CCQ32" s="126"/>
      <c r="CCR32" s="126"/>
      <c r="CCS32" s="126"/>
      <c r="CCT32" s="126"/>
      <c r="CCU32" s="126"/>
      <c r="CCV32" s="126"/>
      <c r="CCW32" s="126"/>
      <c r="CCX32" s="126"/>
      <c r="CCY32" s="126"/>
      <c r="CCZ32" s="126"/>
      <c r="CDA32" s="126"/>
      <c r="CDB32" s="126"/>
      <c r="CDC32" s="126"/>
      <c r="CDD32" s="126"/>
      <c r="CDE32" s="126"/>
      <c r="CDF32" s="126"/>
      <c r="CDG32" s="126"/>
      <c r="CDH32" s="126"/>
      <c r="CDI32" s="126"/>
      <c r="CDJ32" s="126"/>
      <c r="CDK32" s="126"/>
      <c r="CDL32" s="126"/>
      <c r="CDM32" s="126"/>
      <c r="CDN32" s="126"/>
      <c r="CDO32" s="126"/>
      <c r="CDP32" s="126"/>
      <c r="CDQ32" s="126"/>
      <c r="CDR32" s="126"/>
      <c r="CDS32" s="126"/>
      <c r="CDT32" s="126"/>
      <c r="CDU32" s="126"/>
      <c r="CDV32" s="126"/>
      <c r="CDW32" s="126"/>
      <c r="CDX32" s="126"/>
      <c r="CDY32" s="126"/>
      <c r="CDZ32" s="126"/>
      <c r="CEA32" s="126"/>
      <c r="CEB32" s="126"/>
      <c r="CEC32" s="126"/>
      <c r="CED32" s="126"/>
      <c r="CEE32" s="126"/>
      <c r="CEF32" s="126"/>
      <c r="CEG32" s="126"/>
      <c r="CEH32" s="126"/>
      <c r="CEI32" s="126"/>
      <c r="CEJ32" s="126"/>
      <c r="CEK32" s="126"/>
      <c r="CEL32" s="126"/>
      <c r="CEM32" s="126"/>
      <c r="CEN32" s="126"/>
      <c r="CEO32" s="126"/>
      <c r="CEP32" s="126"/>
      <c r="CEQ32" s="126"/>
      <c r="CER32" s="126"/>
      <c r="CES32" s="126"/>
      <c r="CET32" s="126"/>
      <c r="CEU32" s="126"/>
      <c r="CEV32" s="126"/>
      <c r="CEW32" s="126"/>
      <c r="CEX32" s="126"/>
      <c r="CEY32" s="126"/>
      <c r="CEZ32" s="126"/>
      <c r="CFA32" s="126"/>
      <c r="CFB32" s="126"/>
      <c r="CFC32" s="126"/>
      <c r="CFD32" s="126"/>
      <c r="CFE32" s="126"/>
      <c r="CFF32" s="126"/>
      <c r="CFG32" s="126"/>
      <c r="CFH32" s="126"/>
      <c r="CFI32" s="126"/>
      <c r="CFJ32" s="126"/>
      <c r="CFK32" s="126"/>
      <c r="CFL32" s="126"/>
      <c r="CFM32" s="126"/>
      <c r="CFN32" s="126"/>
      <c r="CFO32" s="126"/>
      <c r="CFP32" s="126"/>
      <c r="CFQ32" s="126"/>
      <c r="CFR32" s="126"/>
      <c r="CFS32" s="126"/>
      <c r="CFT32" s="126"/>
      <c r="CFU32" s="126"/>
      <c r="CFV32" s="126"/>
      <c r="CFW32" s="126"/>
      <c r="CFX32" s="126"/>
      <c r="CFY32" s="126"/>
      <c r="CFZ32" s="126"/>
      <c r="CGA32" s="126"/>
      <c r="CGB32" s="126"/>
      <c r="CGC32" s="126"/>
      <c r="CGD32" s="126"/>
      <c r="CGE32" s="126"/>
      <c r="CGF32" s="126"/>
      <c r="CGG32" s="126"/>
      <c r="CGH32" s="126"/>
      <c r="CGI32" s="126"/>
      <c r="CGJ32" s="126"/>
      <c r="CGK32" s="126"/>
      <c r="CGL32" s="126"/>
      <c r="CGM32" s="126"/>
      <c r="CGN32" s="126"/>
      <c r="CGO32" s="126"/>
      <c r="CGP32" s="126"/>
      <c r="CGQ32" s="126"/>
      <c r="CGR32" s="126"/>
      <c r="CGS32" s="126"/>
      <c r="CGT32" s="126"/>
      <c r="CGU32" s="126"/>
      <c r="CGV32" s="126"/>
      <c r="CGW32" s="126"/>
      <c r="CGX32" s="126"/>
      <c r="CGY32" s="126"/>
      <c r="CGZ32" s="126"/>
      <c r="CHA32" s="126"/>
      <c r="CHB32" s="126"/>
      <c r="CHC32" s="126"/>
      <c r="CHD32" s="126"/>
      <c r="CHE32" s="126"/>
      <c r="CHF32" s="126"/>
      <c r="CHG32" s="126"/>
      <c r="CHH32" s="126"/>
      <c r="CHI32" s="126"/>
      <c r="CHJ32" s="126"/>
      <c r="CHK32" s="126"/>
      <c r="CHL32" s="126"/>
      <c r="CHM32" s="126"/>
      <c r="CHN32" s="126"/>
      <c r="CHO32" s="126"/>
      <c r="CHP32" s="126"/>
      <c r="CHQ32" s="126"/>
      <c r="CHR32" s="126"/>
      <c r="CHS32" s="126"/>
      <c r="CHT32" s="126"/>
      <c r="CHU32" s="126"/>
      <c r="CHV32" s="126"/>
      <c r="CHW32" s="126"/>
      <c r="CHX32" s="126"/>
      <c r="CHY32" s="126"/>
      <c r="CHZ32" s="126"/>
      <c r="CIA32" s="126"/>
      <c r="CIB32" s="126"/>
      <c r="CIC32" s="126"/>
      <c r="CID32" s="126"/>
      <c r="CIE32" s="126"/>
      <c r="CIF32" s="126"/>
      <c r="CIG32" s="126"/>
      <c r="CIH32" s="126"/>
      <c r="CII32" s="126"/>
      <c r="CIJ32" s="126"/>
      <c r="CIK32" s="126"/>
      <c r="CIL32" s="126"/>
      <c r="CIM32" s="126"/>
      <c r="CIN32" s="126"/>
      <c r="CIO32" s="126"/>
      <c r="CIP32" s="126"/>
      <c r="CIQ32" s="126"/>
      <c r="CIR32" s="126"/>
      <c r="CIS32" s="126"/>
      <c r="CIT32" s="126"/>
      <c r="CIU32" s="126"/>
      <c r="CIV32" s="126"/>
      <c r="CIW32" s="126"/>
      <c r="CIX32" s="126"/>
      <c r="CIY32" s="126"/>
      <c r="CIZ32" s="126"/>
      <c r="CJA32" s="126"/>
      <c r="CJB32" s="126"/>
      <c r="CJC32" s="126"/>
      <c r="CJD32" s="126"/>
      <c r="CJE32" s="126"/>
      <c r="CJF32" s="126"/>
      <c r="CJG32" s="126"/>
      <c r="CJH32" s="126"/>
      <c r="CJI32" s="126"/>
      <c r="CJJ32" s="126"/>
      <c r="CJK32" s="126"/>
      <c r="CJL32" s="126"/>
      <c r="CJM32" s="126"/>
      <c r="CJN32" s="126"/>
      <c r="CJO32" s="126"/>
      <c r="CJP32" s="126"/>
      <c r="CJQ32" s="126"/>
      <c r="CJR32" s="126"/>
      <c r="CJS32" s="126"/>
      <c r="CJT32" s="126"/>
      <c r="CJU32" s="126"/>
      <c r="CJV32" s="126"/>
      <c r="CJW32" s="126"/>
      <c r="CJX32" s="126"/>
      <c r="CJY32" s="126"/>
      <c r="CJZ32" s="126"/>
      <c r="CKA32" s="126"/>
      <c r="CKB32" s="126"/>
      <c r="CKC32" s="126"/>
      <c r="CKD32" s="126"/>
      <c r="CKE32" s="126"/>
      <c r="CKF32" s="126"/>
      <c r="CKG32" s="126"/>
      <c r="CKH32" s="126"/>
      <c r="CKI32" s="126"/>
      <c r="CKJ32" s="126"/>
      <c r="CKK32" s="126"/>
      <c r="CKL32" s="126"/>
      <c r="CKM32" s="126"/>
      <c r="CKN32" s="126"/>
      <c r="CKO32" s="126"/>
      <c r="CKP32" s="126"/>
      <c r="CKQ32" s="126"/>
      <c r="CKR32" s="126"/>
      <c r="CKS32" s="126"/>
      <c r="CKT32" s="126"/>
      <c r="CKU32" s="126"/>
      <c r="CKV32" s="126"/>
      <c r="CKW32" s="126"/>
      <c r="CKX32" s="126"/>
      <c r="CKY32" s="126"/>
      <c r="CKZ32" s="126"/>
      <c r="CLA32" s="126"/>
      <c r="CLB32" s="126"/>
      <c r="CLC32" s="126"/>
      <c r="CLD32" s="126"/>
      <c r="CLE32" s="126"/>
      <c r="CLF32" s="126"/>
      <c r="CLG32" s="126"/>
      <c r="CLH32" s="126"/>
      <c r="CLI32" s="126"/>
      <c r="CLJ32" s="126"/>
      <c r="CLK32" s="126"/>
      <c r="CLL32" s="126"/>
      <c r="CLM32" s="126"/>
      <c r="CLN32" s="126"/>
      <c r="CLO32" s="126"/>
      <c r="CLP32" s="126"/>
      <c r="CLQ32" s="126"/>
      <c r="CLR32" s="126"/>
      <c r="CLS32" s="126"/>
      <c r="CLT32" s="126"/>
      <c r="CLU32" s="126"/>
      <c r="CLV32" s="126"/>
      <c r="CLW32" s="126"/>
      <c r="CLX32" s="126"/>
      <c r="CLY32" s="126"/>
      <c r="CLZ32" s="126"/>
      <c r="CMA32" s="126"/>
      <c r="CMB32" s="126"/>
      <c r="CMC32" s="126"/>
      <c r="CMD32" s="126"/>
      <c r="CME32" s="126"/>
      <c r="CMF32" s="126"/>
      <c r="CMG32" s="126"/>
      <c r="CMH32" s="126"/>
      <c r="CMI32" s="126"/>
      <c r="CMJ32" s="126"/>
      <c r="CMK32" s="126"/>
      <c r="CML32" s="126"/>
      <c r="CMM32" s="126"/>
      <c r="CMN32" s="126"/>
      <c r="CMO32" s="126"/>
      <c r="CMP32" s="126"/>
      <c r="CMQ32" s="126"/>
      <c r="CMR32" s="126"/>
      <c r="CMS32" s="126"/>
      <c r="CMT32" s="126"/>
      <c r="CMU32" s="126"/>
      <c r="CMV32" s="126"/>
      <c r="CMW32" s="126"/>
      <c r="CMX32" s="126"/>
      <c r="CMY32" s="126"/>
      <c r="CMZ32" s="126"/>
      <c r="CNA32" s="126"/>
      <c r="CNB32" s="126"/>
      <c r="CNC32" s="126"/>
      <c r="CND32" s="126"/>
      <c r="CNE32" s="126"/>
      <c r="CNF32" s="126"/>
      <c r="CNG32" s="126"/>
      <c r="CNH32" s="126"/>
      <c r="CNI32" s="126"/>
      <c r="CNJ32" s="126"/>
      <c r="CNK32" s="126"/>
      <c r="CNL32" s="126"/>
      <c r="CNM32" s="126"/>
      <c r="CNN32" s="126"/>
      <c r="CNO32" s="126"/>
      <c r="CNP32" s="126"/>
      <c r="CNQ32" s="126"/>
      <c r="CNR32" s="126"/>
      <c r="CNS32" s="126"/>
      <c r="CNT32" s="126"/>
      <c r="CNU32" s="126"/>
      <c r="CNV32" s="126"/>
      <c r="CNW32" s="126"/>
      <c r="CNX32" s="126"/>
      <c r="CNY32" s="126"/>
      <c r="CNZ32" s="126"/>
      <c r="COA32" s="126"/>
      <c r="COB32" s="126"/>
      <c r="COC32" s="126"/>
      <c r="COD32" s="126"/>
      <c r="COE32" s="126"/>
      <c r="COF32" s="126"/>
      <c r="COG32" s="126"/>
      <c r="COH32" s="126"/>
      <c r="COI32" s="126"/>
      <c r="COJ32" s="126"/>
      <c r="COK32" s="126"/>
      <c r="COL32" s="126"/>
      <c r="COM32" s="126"/>
      <c r="CON32" s="126"/>
      <c r="COO32" s="126"/>
      <c r="COP32" s="126"/>
      <c r="COQ32" s="126"/>
      <c r="COR32" s="126"/>
      <c r="COS32" s="126"/>
      <c r="COT32" s="126"/>
      <c r="COU32" s="126"/>
      <c r="COV32" s="126"/>
      <c r="COW32" s="126"/>
      <c r="COX32" s="126"/>
      <c r="COY32" s="126"/>
      <c r="COZ32" s="126"/>
      <c r="CPA32" s="126"/>
      <c r="CPB32" s="126"/>
      <c r="CPC32" s="126"/>
      <c r="CPD32" s="126"/>
      <c r="CPE32" s="126"/>
      <c r="CPF32" s="126"/>
      <c r="CPG32" s="126"/>
      <c r="CPH32" s="126"/>
      <c r="CPI32" s="126"/>
      <c r="CPJ32" s="126"/>
      <c r="CPK32" s="126"/>
      <c r="CPL32" s="126"/>
      <c r="CPM32" s="126"/>
      <c r="CPN32" s="126"/>
      <c r="CPO32" s="126"/>
      <c r="CPP32" s="126"/>
      <c r="CPQ32" s="126"/>
      <c r="CPR32" s="126"/>
      <c r="CPS32" s="126"/>
      <c r="CPT32" s="126"/>
      <c r="CPU32" s="126"/>
      <c r="CPV32" s="126"/>
      <c r="CPW32" s="126"/>
      <c r="CPX32" s="126"/>
      <c r="CPY32" s="126"/>
      <c r="CPZ32" s="126"/>
      <c r="CQA32" s="126"/>
      <c r="CQB32" s="126"/>
      <c r="CQC32" s="126"/>
      <c r="CQD32" s="126"/>
      <c r="CQE32" s="126"/>
      <c r="CQF32" s="126"/>
      <c r="CQG32" s="126"/>
      <c r="CQH32" s="126"/>
      <c r="CQI32" s="126"/>
      <c r="CQJ32" s="126"/>
      <c r="CQK32" s="126"/>
      <c r="CQL32" s="126"/>
      <c r="CQM32" s="126"/>
      <c r="CQN32" s="126"/>
      <c r="CQO32" s="126"/>
      <c r="CQP32" s="126"/>
      <c r="CQQ32" s="126"/>
      <c r="CQR32" s="126"/>
      <c r="CQS32" s="126"/>
      <c r="CQT32" s="126"/>
      <c r="CQU32" s="126"/>
      <c r="CQV32" s="126"/>
      <c r="CQW32" s="126"/>
      <c r="CQX32" s="126"/>
      <c r="CQY32" s="126"/>
      <c r="CQZ32" s="126"/>
      <c r="CRA32" s="126"/>
      <c r="CRB32" s="126"/>
      <c r="CRC32" s="126"/>
      <c r="CRD32" s="126"/>
      <c r="CRE32" s="126"/>
      <c r="CRF32" s="126"/>
      <c r="CRG32" s="126"/>
      <c r="CRH32" s="126"/>
      <c r="CRI32" s="126"/>
      <c r="CRJ32" s="126"/>
      <c r="CRK32" s="126"/>
      <c r="CRL32" s="126"/>
      <c r="CRM32" s="126"/>
      <c r="CRN32" s="126"/>
      <c r="CRO32" s="126"/>
      <c r="CRP32" s="126"/>
      <c r="CRQ32" s="126"/>
      <c r="CRR32" s="126"/>
      <c r="CRS32" s="126"/>
      <c r="CRT32" s="126"/>
      <c r="CRU32" s="126"/>
      <c r="CRV32" s="126"/>
      <c r="CRW32" s="126"/>
      <c r="CRX32" s="126"/>
      <c r="CRY32" s="126"/>
      <c r="CRZ32" s="126"/>
      <c r="CSA32" s="126"/>
      <c r="CSB32" s="126"/>
      <c r="CSC32" s="126"/>
      <c r="CSD32" s="126"/>
      <c r="CSE32" s="126"/>
      <c r="CSF32" s="126"/>
      <c r="CSG32" s="126"/>
      <c r="CSH32" s="126"/>
      <c r="CSI32" s="126"/>
      <c r="CSJ32" s="126"/>
      <c r="CSK32" s="126"/>
      <c r="CSL32" s="126"/>
      <c r="CSM32" s="126"/>
      <c r="CSN32" s="126"/>
      <c r="CSO32" s="126"/>
      <c r="CSP32" s="126"/>
      <c r="CSQ32" s="126"/>
      <c r="CSR32" s="126"/>
      <c r="CSS32" s="126"/>
      <c r="CST32" s="126"/>
      <c r="CSU32" s="126"/>
      <c r="CSV32" s="126"/>
      <c r="CSW32" s="126"/>
      <c r="CSX32" s="126"/>
      <c r="CSY32" s="126"/>
      <c r="CSZ32" s="126"/>
      <c r="CTA32" s="126"/>
      <c r="CTB32" s="126"/>
      <c r="CTC32" s="126"/>
      <c r="CTD32" s="126"/>
      <c r="CTE32" s="126"/>
      <c r="CTF32" s="126"/>
      <c r="CTG32" s="126"/>
      <c r="CTH32" s="126"/>
      <c r="CTI32" s="126"/>
      <c r="CTJ32" s="126"/>
      <c r="CTK32" s="126"/>
      <c r="CTL32" s="126"/>
      <c r="CTM32" s="126"/>
      <c r="CTN32" s="126"/>
      <c r="CTO32" s="126"/>
      <c r="CTP32" s="126"/>
      <c r="CTQ32" s="126"/>
      <c r="CTR32" s="126"/>
      <c r="CTS32" s="126"/>
      <c r="CTT32" s="126"/>
      <c r="CTU32" s="126"/>
      <c r="CTV32" s="126"/>
      <c r="CTW32" s="126"/>
      <c r="CTX32" s="126"/>
      <c r="CTY32" s="126"/>
      <c r="CTZ32" s="126"/>
      <c r="CUA32" s="126"/>
      <c r="CUB32" s="126"/>
      <c r="CUC32" s="126"/>
      <c r="CUD32" s="126"/>
      <c r="CUE32" s="126"/>
      <c r="CUF32" s="126"/>
      <c r="CUG32" s="126"/>
      <c r="CUH32" s="126"/>
      <c r="CUI32" s="126"/>
      <c r="CUJ32" s="126"/>
      <c r="CUK32" s="126"/>
      <c r="CUL32" s="126"/>
      <c r="CUM32" s="126"/>
      <c r="CUN32" s="126"/>
      <c r="CUO32" s="126"/>
      <c r="CUP32" s="126"/>
      <c r="CUQ32" s="126"/>
      <c r="CUR32" s="126"/>
      <c r="CUS32" s="126"/>
      <c r="CUT32" s="126"/>
      <c r="CUU32" s="126"/>
      <c r="CUV32" s="126"/>
      <c r="CUW32" s="126"/>
      <c r="CUX32" s="126"/>
      <c r="CUY32" s="126"/>
      <c r="CUZ32" s="126"/>
      <c r="CVA32" s="126"/>
      <c r="CVB32" s="126"/>
      <c r="CVC32" s="126"/>
      <c r="CVD32" s="126"/>
      <c r="CVE32" s="126"/>
      <c r="CVF32" s="126"/>
      <c r="CVG32" s="126"/>
      <c r="CVH32" s="126"/>
      <c r="CVI32" s="126"/>
      <c r="CVJ32" s="126"/>
      <c r="CVK32" s="126"/>
      <c r="CVL32" s="126"/>
      <c r="CVM32" s="126"/>
      <c r="CVN32" s="126"/>
      <c r="CVO32" s="126"/>
      <c r="CVP32" s="126"/>
      <c r="CVQ32" s="126"/>
      <c r="CVR32" s="126"/>
      <c r="CVS32" s="126"/>
      <c r="CVT32" s="126"/>
      <c r="CVU32" s="126"/>
      <c r="CVV32" s="126"/>
      <c r="CVW32" s="126"/>
      <c r="CVX32" s="126"/>
      <c r="CVY32" s="126"/>
      <c r="CVZ32" s="126"/>
      <c r="CWA32" s="126"/>
      <c r="CWB32" s="126"/>
      <c r="CWC32" s="126"/>
      <c r="CWD32" s="126"/>
      <c r="CWE32" s="126"/>
      <c r="CWF32" s="126"/>
      <c r="CWG32" s="126"/>
      <c r="CWH32" s="126"/>
      <c r="CWI32" s="126"/>
      <c r="CWJ32" s="126"/>
      <c r="CWK32" s="126"/>
      <c r="CWL32" s="126"/>
      <c r="CWM32" s="126"/>
      <c r="CWN32" s="126"/>
      <c r="CWO32" s="126"/>
      <c r="CWP32" s="126"/>
      <c r="CWQ32" s="126"/>
      <c r="CWR32" s="126"/>
      <c r="CWS32" s="126"/>
      <c r="CWT32" s="126"/>
      <c r="CWU32" s="126"/>
      <c r="CWV32" s="126"/>
      <c r="CWW32" s="126"/>
      <c r="CWX32" s="126"/>
      <c r="CWY32" s="126"/>
      <c r="CWZ32" s="126"/>
      <c r="CXA32" s="126"/>
      <c r="CXB32" s="126"/>
      <c r="CXC32" s="126"/>
      <c r="CXD32" s="126"/>
      <c r="CXE32" s="126"/>
      <c r="CXF32" s="126"/>
      <c r="CXG32" s="126"/>
      <c r="CXH32" s="126"/>
      <c r="CXI32" s="126"/>
      <c r="CXJ32" s="126"/>
      <c r="CXK32" s="126"/>
      <c r="CXL32" s="126"/>
      <c r="CXM32" s="126"/>
      <c r="CXN32" s="126"/>
      <c r="CXO32" s="126"/>
      <c r="CXP32" s="126"/>
      <c r="CXQ32" s="126"/>
      <c r="CXR32" s="126"/>
      <c r="CXS32" s="126"/>
      <c r="CXT32" s="126"/>
      <c r="CXU32" s="126"/>
      <c r="CXV32" s="126"/>
      <c r="CXW32" s="126"/>
      <c r="CXX32" s="126"/>
      <c r="CXY32" s="126"/>
      <c r="CXZ32" s="126"/>
      <c r="CYA32" s="126"/>
      <c r="CYB32" s="126"/>
      <c r="CYC32" s="126"/>
      <c r="CYD32" s="126"/>
      <c r="CYE32" s="126"/>
      <c r="CYF32" s="126"/>
      <c r="CYG32" s="126"/>
      <c r="CYH32" s="126"/>
      <c r="CYI32" s="126"/>
      <c r="CYJ32" s="126"/>
      <c r="CYK32" s="126"/>
      <c r="CYL32" s="126"/>
      <c r="CYM32" s="126"/>
      <c r="CYN32" s="126"/>
      <c r="CYO32" s="126"/>
      <c r="CYP32" s="126"/>
      <c r="CYQ32" s="126"/>
      <c r="CYR32" s="126"/>
      <c r="CYS32" s="126"/>
      <c r="CYT32" s="126"/>
      <c r="CYU32" s="126"/>
      <c r="CYV32" s="126"/>
      <c r="CYW32" s="126"/>
      <c r="CYX32" s="126"/>
      <c r="CYY32" s="126"/>
      <c r="CYZ32" s="126"/>
      <c r="CZA32" s="126"/>
      <c r="CZB32" s="126"/>
      <c r="CZC32" s="126"/>
      <c r="CZD32" s="126"/>
      <c r="CZE32" s="126"/>
      <c r="CZF32" s="126"/>
      <c r="CZG32" s="126"/>
      <c r="CZH32" s="126"/>
      <c r="CZI32" s="126"/>
      <c r="CZJ32" s="126"/>
      <c r="CZK32" s="126"/>
      <c r="CZL32" s="126"/>
      <c r="CZM32" s="126"/>
      <c r="CZN32" s="126"/>
      <c r="CZO32" s="126"/>
      <c r="CZP32" s="126"/>
      <c r="CZQ32" s="126"/>
      <c r="CZR32" s="126"/>
      <c r="CZS32" s="126"/>
      <c r="CZT32" s="126"/>
      <c r="CZU32" s="126"/>
      <c r="CZV32" s="126"/>
      <c r="CZW32" s="126"/>
      <c r="CZX32" s="126"/>
      <c r="CZY32" s="126"/>
      <c r="CZZ32" s="126"/>
      <c r="DAA32" s="126"/>
      <c r="DAB32" s="126"/>
      <c r="DAC32" s="126"/>
      <c r="DAD32" s="126"/>
      <c r="DAE32" s="126"/>
      <c r="DAF32" s="126"/>
      <c r="DAG32" s="126"/>
      <c r="DAH32" s="126"/>
      <c r="DAI32" s="126"/>
      <c r="DAJ32" s="126"/>
      <c r="DAK32" s="126"/>
      <c r="DAL32" s="126"/>
      <c r="DAM32" s="126"/>
      <c r="DAN32" s="126"/>
      <c r="DAO32" s="126"/>
      <c r="DAP32" s="126"/>
      <c r="DAQ32" s="126"/>
      <c r="DAR32" s="126"/>
      <c r="DAS32" s="126"/>
      <c r="DAT32" s="126"/>
      <c r="DAU32" s="126"/>
      <c r="DAV32" s="126"/>
      <c r="DAW32" s="126"/>
      <c r="DAX32" s="126"/>
      <c r="DAY32" s="126"/>
      <c r="DAZ32" s="126"/>
      <c r="DBA32" s="126"/>
      <c r="DBB32" s="126"/>
      <c r="DBC32" s="126"/>
      <c r="DBD32" s="126"/>
      <c r="DBE32" s="126"/>
      <c r="DBF32" s="126"/>
      <c r="DBG32" s="126"/>
      <c r="DBH32" s="126"/>
      <c r="DBI32" s="126"/>
      <c r="DBJ32" s="126"/>
      <c r="DBK32" s="126"/>
      <c r="DBL32" s="126"/>
      <c r="DBM32" s="126"/>
      <c r="DBN32" s="126"/>
      <c r="DBO32" s="126"/>
      <c r="DBP32" s="126"/>
      <c r="DBQ32" s="126"/>
      <c r="DBR32" s="126"/>
      <c r="DBS32" s="126"/>
      <c r="DBT32" s="126"/>
      <c r="DBU32" s="126"/>
      <c r="DBV32" s="126"/>
      <c r="DBW32" s="126"/>
      <c r="DBX32" s="126"/>
      <c r="DBY32" s="126"/>
      <c r="DBZ32" s="126"/>
      <c r="DCA32" s="126"/>
      <c r="DCB32" s="126"/>
      <c r="DCC32" s="126"/>
      <c r="DCD32" s="126"/>
      <c r="DCE32" s="126"/>
      <c r="DCF32" s="126"/>
      <c r="DCG32" s="126"/>
      <c r="DCH32" s="126"/>
      <c r="DCI32" s="126"/>
      <c r="DCJ32" s="126"/>
      <c r="DCK32" s="126"/>
      <c r="DCL32" s="126"/>
      <c r="DCM32" s="126"/>
      <c r="DCN32" s="126"/>
      <c r="DCO32" s="126"/>
      <c r="DCP32" s="126"/>
      <c r="DCQ32" s="126"/>
      <c r="DCR32" s="126"/>
      <c r="DCS32" s="126"/>
      <c r="DCT32" s="126"/>
      <c r="DCU32" s="126"/>
      <c r="DCV32" s="126"/>
      <c r="DCW32" s="126"/>
      <c r="DCX32" s="126"/>
      <c r="DCY32" s="126"/>
      <c r="DCZ32" s="126"/>
      <c r="DDA32" s="126"/>
      <c r="DDB32" s="126"/>
      <c r="DDC32" s="126"/>
      <c r="DDD32" s="126"/>
      <c r="DDE32" s="126"/>
      <c r="DDF32" s="126"/>
      <c r="DDG32" s="126"/>
      <c r="DDH32" s="126"/>
      <c r="DDI32" s="126"/>
      <c r="DDJ32" s="126"/>
      <c r="DDK32" s="126"/>
      <c r="DDL32" s="126"/>
      <c r="DDM32" s="126"/>
      <c r="DDN32" s="126"/>
      <c r="DDO32" s="126"/>
      <c r="DDP32" s="126"/>
      <c r="DDQ32" s="126"/>
      <c r="DDR32" s="126"/>
      <c r="DDS32" s="126"/>
      <c r="DDT32" s="126"/>
      <c r="DDU32" s="126"/>
      <c r="DDV32" s="126"/>
      <c r="DDW32" s="126"/>
      <c r="DDX32" s="126"/>
      <c r="DDY32" s="126"/>
      <c r="DDZ32" s="126"/>
      <c r="DEA32" s="126"/>
      <c r="DEB32" s="126"/>
      <c r="DEC32" s="126"/>
      <c r="DED32" s="126"/>
      <c r="DEE32" s="126"/>
      <c r="DEF32" s="126"/>
      <c r="DEG32" s="126"/>
      <c r="DEH32" s="126"/>
      <c r="DEI32" s="126"/>
      <c r="DEJ32" s="126"/>
      <c r="DEK32" s="126"/>
      <c r="DEL32" s="126"/>
      <c r="DEM32" s="126"/>
      <c r="DEN32" s="126"/>
      <c r="DEO32" s="126"/>
      <c r="DEP32" s="126"/>
      <c r="DEQ32" s="126"/>
      <c r="DER32" s="126"/>
      <c r="DES32" s="126"/>
      <c r="DET32" s="126"/>
      <c r="DEU32" s="126"/>
      <c r="DEV32" s="126"/>
      <c r="DEW32" s="126"/>
      <c r="DEX32" s="126"/>
      <c r="DEY32" s="126"/>
      <c r="DEZ32" s="126"/>
      <c r="DFA32" s="126"/>
      <c r="DFB32" s="126"/>
      <c r="DFC32" s="126"/>
      <c r="DFD32" s="126"/>
      <c r="DFE32" s="126"/>
      <c r="DFF32" s="126"/>
      <c r="DFG32" s="126"/>
      <c r="DFH32" s="126"/>
      <c r="DFI32" s="126"/>
      <c r="DFJ32" s="126"/>
      <c r="DFK32" s="126"/>
      <c r="DFL32" s="126"/>
      <c r="DFM32" s="126"/>
      <c r="DFN32" s="126"/>
      <c r="DFO32" s="126"/>
      <c r="DFP32" s="126"/>
      <c r="DFQ32" s="126"/>
      <c r="DFR32" s="126"/>
      <c r="DFS32" s="126"/>
      <c r="DFT32" s="126"/>
      <c r="DFU32" s="126"/>
      <c r="DFV32" s="126"/>
      <c r="DFW32" s="126"/>
      <c r="DFX32" s="126"/>
      <c r="DFY32" s="126"/>
      <c r="DFZ32" s="126"/>
      <c r="DGA32" s="126"/>
      <c r="DGB32" s="126"/>
      <c r="DGC32" s="126"/>
      <c r="DGD32" s="126"/>
      <c r="DGE32" s="126"/>
      <c r="DGF32" s="126"/>
      <c r="DGG32" s="126"/>
      <c r="DGH32" s="126"/>
      <c r="DGI32" s="126"/>
      <c r="DGJ32" s="126"/>
      <c r="DGK32" s="126"/>
      <c r="DGL32" s="126"/>
      <c r="DGM32" s="126"/>
      <c r="DGN32" s="126"/>
      <c r="DGO32" s="126"/>
      <c r="DGP32" s="126"/>
      <c r="DGQ32" s="126"/>
      <c r="DGR32" s="126"/>
      <c r="DGS32" s="126"/>
      <c r="DGT32" s="126"/>
      <c r="DGU32" s="126"/>
      <c r="DGV32" s="126"/>
      <c r="DGW32" s="126"/>
      <c r="DGX32" s="126"/>
      <c r="DGY32" s="126"/>
      <c r="DGZ32" s="126"/>
      <c r="DHA32" s="126"/>
      <c r="DHB32" s="126"/>
      <c r="DHC32" s="126"/>
      <c r="DHD32" s="126"/>
      <c r="DHE32" s="126"/>
      <c r="DHF32" s="126"/>
      <c r="DHG32" s="126"/>
      <c r="DHH32" s="126"/>
      <c r="DHI32" s="126"/>
      <c r="DHJ32" s="126"/>
      <c r="DHK32" s="126"/>
      <c r="DHL32" s="126"/>
      <c r="DHM32" s="126"/>
      <c r="DHN32" s="126"/>
      <c r="DHO32" s="126"/>
      <c r="DHP32" s="126"/>
      <c r="DHQ32" s="126"/>
      <c r="DHR32" s="126"/>
      <c r="DHS32" s="126"/>
      <c r="DHT32" s="126"/>
      <c r="DHU32" s="126"/>
      <c r="DHV32" s="126"/>
      <c r="DHW32" s="126"/>
      <c r="DHX32" s="126"/>
      <c r="DHY32" s="126"/>
      <c r="DHZ32" s="126"/>
      <c r="DIA32" s="126"/>
      <c r="DIB32" s="126"/>
      <c r="DIC32" s="126"/>
      <c r="DID32" s="126"/>
      <c r="DIE32" s="126"/>
      <c r="DIF32" s="126"/>
      <c r="DIG32" s="126"/>
      <c r="DIH32" s="126"/>
      <c r="DII32" s="126"/>
      <c r="DIJ32" s="126"/>
      <c r="DIK32" s="126"/>
      <c r="DIL32" s="126"/>
      <c r="DIM32" s="126"/>
      <c r="DIN32" s="126"/>
      <c r="DIO32" s="126"/>
      <c r="DIP32" s="126"/>
      <c r="DIQ32" s="126"/>
      <c r="DIR32" s="126"/>
      <c r="DIS32" s="126"/>
      <c r="DIT32" s="126"/>
      <c r="DIU32" s="126"/>
      <c r="DIV32" s="126"/>
      <c r="DIW32" s="126"/>
      <c r="DIX32" s="126"/>
      <c r="DIY32" s="126"/>
      <c r="DIZ32" s="126"/>
      <c r="DJA32" s="126"/>
      <c r="DJB32" s="126"/>
      <c r="DJC32" s="126"/>
      <c r="DJD32" s="126"/>
      <c r="DJE32" s="126"/>
      <c r="DJF32" s="126"/>
      <c r="DJG32" s="126"/>
      <c r="DJH32" s="126"/>
      <c r="DJI32" s="126"/>
      <c r="DJJ32" s="126"/>
      <c r="DJK32" s="126"/>
      <c r="DJL32" s="126"/>
      <c r="DJM32" s="126"/>
      <c r="DJN32" s="126"/>
      <c r="DJO32" s="126"/>
      <c r="DJP32" s="126"/>
      <c r="DJQ32" s="126"/>
      <c r="DJR32" s="126"/>
      <c r="DJS32" s="126"/>
      <c r="DJT32" s="126"/>
      <c r="DJU32" s="126"/>
      <c r="DJV32" s="126"/>
      <c r="DJW32" s="126"/>
      <c r="DJX32" s="126"/>
      <c r="DJY32" s="126"/>
      <c r="DJZ32" s="126"/>
      <c r="DKA32" s="126"/>
      <c r="DKB32" s="126"/>
      <c r="DKC32" s="126"/>
      <c r="DKD32" s="126"/>
      <c r="DKE32" s="126"/>
      <c r="DKF32" s="126"/>
      <c r="DKG32" s="126"/>
      <c r="DKH32" s="126"/>
      <c r="DKI32" s="126"/>
      <c r="DKJ32" s="126"/>
      <c r="DKK32" s="126"/>
      <c r="DKL32" s="126"/>
      <c r="DKM32" s="126"/>
      <c r="DKN32" s="126"/>
      <c r="DKO32" s="126"/>
      <c r="DKP32" s="126"/>
      <c r="DKQ32" s="126"/>
      <c r="DKR32" s="126"/>
      <c r="DKS32" s="126"/>
      <c r="DKT32" s="126"/>
      <c r="DKU32" s="126"/>
      <c r="DKV32" s="126"/>
      <c r="DKW32" s="126"/>
      <c r="DKX32" s="126"/>
      <c r="DKY32" s="126"/>
      <c r="DKZ32" s="126"/>
      <c r="DLA32" s="126"/>
      <c r="DLB32" s="126"/>
      <c r="DLC32" s="126"/>
      <c r="DLD32" s="126"/>
      <c r="DLE32" s="126"/>
      <c r="DLF32" s="126"/>
      <c r="DLG32" s="126"/>
      <c r="DLH32" s="126"/>
      <c r="DLI32" s="126"/>
      <c r="DLJ32" s="126"/>
      <c r="DLK32" s="126"/>
      <c r="DLL32" s="126"/>
      <c r="DLM32" s="126"/>
      <c r="DLN32" s="126"/>
      <c r="DLO32" s="126"/>
      <c r="DLP32" s="126"/>
      <c r="DLQ32" s="126"/>
      <c r="DLR32" s="126"/>
      <c r="DLS32" s="126"/>
      <c r="DLT32" s="126"/>
      <c r="DLU32" s="126"/>
      <c r="DLV32" s="126"/>
      <c r="DLW32" s="126"/>
      <c r="DLX32" s="126"/>
      <c r="DLY32" s="126"/>
      <c r="DLZ32" s="126"/>
      <c r="DMA32" s="126"/>
      <c r="DMB32" s="126"/>
      <c r="DMC32" s="126"/>
      <c r="DMD32" s="126"/>
      <c r="DME32" s="126"/>
      <c r="DMF32" s="126"/>
      <c r="DMG32" s="126"/>
      <c r="DMH32" s="126"/>
      <c r="DMI32" s="126"/>
      <c r="DMJ32" s="126"/>
      <c r="DMK32" s="126"/>
      <c r="DML32" s="126"/>
      <c r="DMM32" s="126"/>
      <c r="DMN32" s="126"/>
      <c r="DMO32" s="126"/>
      <c r="DMP32" s="126"/>
      <c r="DMQ32" s="126"/>
      <c r="DMR32" s="126"/>
      <c r="DMS32" s="126"/>
      <c r="DMT32" s="126"/>
      <c r="DMU32" s="126"/>
      <c r="DMV32" s="126"/>
      <c r="DMW32" s="126"/>
      <c r="DMX32" s="126"/>
      <c r="DMY32" s="126"/>
      <c r="DMZ32" s="126"/>
      <c r="DNA32" s="126"/>
      <c r="DNB32" s="126"/>
      <c r="DNC32" s="126"/>
      <c r="DND32" s="126"/>
      <c r="DNE32" s="126"/>
      <c r="DNF32" s="126"/>
      <c r="DNG32" s="126"/>
      <c r="DNH32" s="126"/>
      <c r="DNI32" s="126"/>
      <c r="DNJ32" s="126"/>
      <c r="DNK32" s="126"/>
      <c r="DNL32" s="126"/>
      <c r="DNM32" s="126"/>
      <c r="DNN32" s="126"/>
      <c r="DNO32" s="126"/>
      <c r="DNP32" s="126"/>
      <c r="DNQ32" s="126"/>
      <c r="DNR32" s="126"/>
      <c r="DNS32" s="126"/>
      <c r="DNT32" s="126"/>
      <c r="DNU32" s="126"/>
      <c r="DNV32" s="126"/>
      <c r="DNW32" s="126"/>
      <c r="DNX32" s="126"/>
      <c r="DNY32" s="126"/>
      <c r="DNZ32" s="126"/>
      <c r="DOA32" s="126"/>
      <c r="DOB32" s="126"/>
      <c r="DOC32" s="126"/>
      <c r="DOD32" s="126"/>
      <c r="DOE32" s="126"/>
      <c r="DOF32" s="126"/>
      <c r="DOG32" s="126"/>
      <c r="DOH32" s="126"/>
      <c r="DOI32" s="126"/>
      <c r="DOJ32" s="126"/>
      <c r="DOK32" s="126"/>
      <c r="DOL32" s="126"/>
      <c r="DOM32" s="126"/>
      <c r="DON32" s="126"/>
      <c r="DOO32" s="126"/>
      <c r="DOP32" s="126"/>
      <c r="DOQ32" s="126"/>
      <c r="DOR32" s="126"/>
      <c r="DOS32" s="126"/>
      <c r="DOT32" s="126"/>
      <c r="DOU32" s="126"/>
      <c r="DOV32" s="126"/>
      <c r="DOW32" s="126"/>
      <c r="DOX32" s="126"/>
      <c r="DOY32" s="126"/>
      <c r="DOZ32" s="126"/>
      <c r="DPA32" s="126"/>
      <c r="DPB32" s="126"/>
      <c r="DPC32" s="126"/>
      <c r="DPD32" s="126"/>
      <c r="DPE32" s="126"/>
      <c r="DPF32" s="126"/>
      <c r="DPG32" s="126"/>
      <c r="DPH32" s="126"/>
      <c r="DPI32" s="126"/>
      <c r="DPJ32" s="126"/>
      <c r="DPK32" s="126"/>
      <c r="DPL32" s="126"/>
      <c r="DPM32" s="126"/>
      <c r="DPN32" s="126"/>
      <c r="DPO32" s="126"/>
      <c r="DPP32" s="126"/>
      <c r="DPQ32" s="126"/>
      <c r="DPR32" s="126"/>
      <c r="DPS32" s="126"/>
      <c r="DPT32" s="126"/>
      <c r="DPU32" s="126"/>
      <c r="DPV32" s="126"/>
      <c r="DPW32" s="126"/>
      <c r="DPX32" s="126"/>
      <c r="DPY32" s="126"/>
      <c r="DPZ32" s="126"/>
      <c r="DQA32" s="126"/>
      <c r="DQB32" s="126"/>
      <c r="DQC32" s="126"/>
      <c r="DQD32" s="126"/>
      <c r="DQE32" s="126"/>
      <c r="DQF32" s="126"/>
      <c r="DQG32" s="126"/>
      <c r="DQH32" s="126"/>
      <c r="DQI32" s="126"/>
      <c r="DQJ32" s="126"/>
      <c r="DQK32" s="126"/>
      <c r="DQL32" s="126"/>
      <c r="DQM32" s="126"/>
      <c r="DQN32" s="126"/>
      <c r="DQO32" s="126"/>
      <c r="DQP32" s="126"/>
      <c r="DQQ32" s="126"/>
      <c r="DQR32" s="126"/>
      <c r="DQS32" s="126"/>
      <c r="DQT32" s="126"/>
      <c r="DQU32" s="126"/>
      <c r="DQV32" s="126"/>
      <c r="DQW32" s="126"/>
      <c r="DQX32" s="126"/>
      <c r="DQY32" s="126"/>
      <c r="DQZ32" s="126"/>
      <c r="DRA32" s="126"/>
      <c r="DRB32" s="126"/>
      <c r="DRC32" s="126"/>
      <c r="DRD32" s="126"/>
      <c r="DRE32" s="126"/>
      <c r="DRF32" s="126"/>
      <c r="DRG32" s="126"/>
      <c r="DRH32" s="126"/>
      <c r="DRI32" s="126"/>
      <c r="DRJ32" s="126"/>
      <c r="DRK32" s="126"/>
      <c r="DRL32" s="126"/>
      <c r="DRM32" s="126"/>
      <c r="DRN32" s="126"/>
      <c r="DRO32" s="126"/>
      <c r="DRP32" s="126"/>
      <c r="DRQ32" s="126"/>
      <c r="DRR32" s="126"/>
      <c r="DRS32" s="126"/>
      <c r="DRT32" s="126"/>
      <c r="DRU32" s="126"/>
      <c r="DRV32" s="126"/>
      <c r="DRW32" s="126"/>
      <c r="DRX32" s="126"/>
      <c r="DRY32" s="126"/>
      <c r="DRZ32" s="126"/>
      <c r="DSA32" s="126"/>
      <c r="DSB32" s="126"/>
      <c r="DSC32" s="126"/>
      <c r="DSD32" s="126"/>
      <c r="DSE32" s="126"/>
      <c r="DSF32" s="126"/>
      <c r="DSG32" s="126"/>
      <c r="DSH32" s="126"/>
      <c r="DSI32" s="126"/>
      <c r="DSJ32" s="126"/>
      <c r="DSK32" s="126"/>
      <c r="DSL32" s="126"/>
      <c r="DSM32" s="126"/>
      <c r="DSN32" s="126"/>
      <c r="DSO32" s="126"/>
      <c r="DSP32" s="126"/>
      <c r="DSQ32" s="126"/>
      <c r="DSR32" s="126"/>
      <c r="DSS32" s="126"/>
      <c r="DST32" s="126"/>
      <c r="DSU32" s="126"/>
      <c r="DSV32" s="126"/>
      <c r="DSW32" s="126"/>
      <c r="DSX32" s="126"/>
      <c r="DSY32" s="126"/>
      <c r="DSZ32" s="126"/>
      <c r="DTA32" s="126"/>
      <c r="DTB32" s="126"/>
      <c r="DTC32" s="126"/>
      <c r="DTD32" s="126"/>
      <c r="DTE32" s="126"/>
      <c r="DTF32" s="126"/>
      <c r="DTG32" s="126"/>
      <c r="DTH32" s="126"/>
      <c r="DTI32" s="126"/>
      <c r="DTJ32" s="126"/>
      <c r="DTK32" s="126"/>
      <c r="DTL32" s="126"/>
      <c r="DTM32" s="126"/>
      <c r="DTN32" s="126"/>
      <c r="DTO32" s="126"/>
      <c r="DTP32" s="126"/>
      <c r="DTQ32" s="126"/>
      <c r="DTR32" s="126"/>
      <c r="DTS32" s="126"/>
      <c r="DTT32" s="126"/>
      <c r="DTU32" s="126"/>
      <c r="DTV32" s="126"/>
      <c r="DTW32" s="126"/>
      <c r="DTX32" s="126"/>
      <c r="DTY32" s="126"/>
      <c r="DTZ32" s="126"/>
      <c r="DUA32" s="126"/>
      <c r="DUB32" s="126"/>
      <c r="DUC32" s="126"/>
      <c r="DUD32" s="126"/>
      <c r="DUE32" s="126"/>
      <c r="DUF32" s="126"/>
      <c r="DUG32" s="126"/>
      <c r="DUH32" s="126"/>
      <c r="DUI32" s="126"/>
      <c r="DUJ32" s="126"/>
      <c r="DUK32" s="126"/>
      <c r="DUL32" s="126"/>
      <c r="DUM32" s="126"/>
      <c r="DUN32" s="126"/>
      <c r="DUO32" s="126"/>
      <c r="DUP32" s="126"/>
      <c r="DUQ32" s="126"/>
      <c r="DUR32" s="126"/>
      <c r="DUS32" s="126"/>
      <c r="DUT32" s="126"/>
      <c r="DUU32" s="126"/>
      <c r="DUV32" s="126"/>
      <c r="DUW32" s="126"/>
      <c r="DUX32" s="126"/>
      <c r="DUY32" s="126"/>
      <c r="DUZ32" s="126"/>
      <c r="DVA32" s="126"/>
      <c r="DVB32" s="126"/>
      <c r="DVC32" s="126"/>
      <c r="DVD32" s="126"/>
      <c r="DVE32" s="126"/>
      <c r="DVF32" s="126"/>
      <c r="DVG32" s="126"/>
      <c r="DVH32" s="126"/>
      <c r="DVI32" s="126"/>
      <c r="DVJ32" s="126"/>
      <c r="DVK32" s="126"/>
      <c r="DVL32" s="126"/>
      <c r="DVM32" s="126"/>
      <c r="DVN32" s="126"/>
      <c r="DVO32" s="126"/>
      <c r="DVP32" s="126"/>
      <c r="DVQ32" s="126"/>
      <c r="DVR32" s="126"/>
      <c r="DVS32" s="126"/>
      <c r="DVT32" s="126"/>
      <c r="DVU32" s="126"/>
      <c r="DVV32" s="126"/>
      <c r="DVW32" s="126"/>
      <c r="DVX32" s="126"/>
      <c r="DVY32" s="126"/>
      <c r="DVZ32" s="126"/>
      <c r="DWA32" s="126"/>
      <c r="DWB32" s="126"/>
      <c r="DWC32" s="126"/>
      <c r="DWD32" s="126"/>
      <c r="DWE32" s="126"/>
      <c r="DWF32" s="126"/>
      <c r="DWG32" s="126"/>
      <c r="DWH32" s="126"/>
      <c r="DWI32" s="126"/>
      <c r="DWJ32" s="126"/>
      <c r="DWK32" s="126"/>
      <c r="DWL32" s="126"/>
      <c r="DWM32" s="126"/>
      <c r="DWN32" s="126"/>
      <c r="DWO32" s="126"/>
      <c r="DWP32" s="126"/>
      <c r="DWQ32" s="126"/>
      <c r="DWR32" s="126"/>
      <c r="DWS32" s="126"/>
      <c r="DWT32" s="126"/>
      <c r="DWU32" s="126"/>
      <c r="DWV32" s="126"/>
      <c r="DWW32" s="126"/>
      <c r="DWX32" s="126"/>
      <c r="DWY32" s="126"/>
      <c r="DWZ32" s="126"/>
      <c r="DXA32" s="126"/>
      <c r="DXB32" s="126"/>
      <c r="DXC32" s="126"/>
      <c r="DXD32" s="126"/>
      <c r="DXE32" s="126"/>
      <c r="DXF32" s="126"/>
      <c r="DXG32" s="126"/>
      <c r="DXH32" s="126"/>
      <c r="DXI32" s="126"/>
      <c r="DXJ32" s="126"/>
      <c r="DXK32" s="126"/>
      <c r="DXL32" s="126"/>
      <c r="DXM32" s="126"/>
      <c r="DXN32" s="126"/>
      <c r="DXO32" s="126"/>
      <c r="DXP32" s="126"/>
      <c r="DXQ32" s="126"/>
      <c r="DXR32" s="126"/>
      <c r="DXS32" s="126"/>
      <c r="DXT32" s="126"/>
      <c r="DXU32" s="126"/>
      <c r="DXV32" s="126"/>
      <c r="DXW32" s="126"/>
      <c r="DXX32" s="126"/>
      <c r="DXY32" s="126"/>
      <c r="DXZ32" s="126"/>
      <c r="DYA32" s="126"/>
      <c r="DYB32" s="126"/>
      <c r="DYC32" s="126"/>
      <c r="DYD32" s="126"/>
      <c r="DYE32" s="126"/>
      <c r="DYF32" s="126"/>
      <c r="DYG32" s="126"/>
      <c r="DYH32" s="126"/>
      <c r="DYI32" s="126"/>
      <c r="DYJ32" s="126"/>
      <c r="DYK32" s="126"/>
      <c r="DYL32" s="126"/>
      <c r="DYM32" s="126"/>
      <c r="DYN32" s="126"/>
      <c r="DYO32" s="126"/>
      <c r="DYP32" s="126"/>
      <c r="DYQ32" s="126"/>
      <c r="DYR32" s="126"/>
      <c r="DYS32" s="126"/>
      <c r="DYT32" s="126"/>
      <c r="DYU32" s="126"/>
      <c r="DYV32" s="126"/>
      <c r="DYW32" s="126"/>
      <c r="DYX32" s="126"/>
      <c r="DYY32" s="126"/>
      <c r="DYZ32" s="126"/>
      <c r="DZA32" s="126"/>
      <c r="DZB32" s="126"/>
      <c r="DZC32" s="126"/>
      <c r="DZD32" s="126"/>
      <c r="DZE32" s="126"/>
      <c r="DZF32" s="126"/>
      <c r="DZG32" s="126"/>
      <c r="DZH32" s="126"/>
      <c r="DZI32" s="126"/>
      <c r="DZJ32" s="126"/>
      <c r="DZK32" s="126"/>
      <c r="DZL32" s="126"/>
      <c r="DZM32" s="126"/>
      <c r="DZN32" s="126"/>
      <c r="DZO32" s="126"/>
      <c r="DZP32" s="126"/>
      <c r="DZQ32" s="126"/>
      <c r="DZR32" s="126"/>
      <c r="DZS32" s="126"/>
      <c r="DZT32" s="126"/>
      <c r="DZU32" s="126"/>
      <c r="DZV32" s="126"/>
      <c r="DZW32" s="126"/>
      <c r="DZX32" s="126"/>
      <c r="DZY32" s="126"/>
      <c r="DZZ32" s="126"/>
      <c r="EAA32" s="126"/>
      <c r="EAB32" s="126"/>
      <c r="EAC32" s="126"/>
      <c r="EAD32" s="126"/>
      <c r="EAE32" s="126"/>
      <c r="EAF32" s="126"/>
      <c r="EAG32" s="126"/>
      <c r="EAH32" s="126"/>
      <c r="EAI32" s="126"/>
      <c r="EAJ32" s="126"/>
      <c r="EAK32" s="126"/>
      <c r="EAL32" s="126"/>
      <c r="EAM32" s="126"/>
      <c r="EAN32" s="126"/>
      <c r="EAO32" s="126"/>
      <c r="EAP32" s="126"/>
      <c r="EAQ32" s="126"/>
      <c r="EAR32" s="126"/>
      <c r="EAS32" s="126"/>
      <c r="EAT32" s="126"/>
      <c r="EAU32" s="126"/>
      <c r="EAV32" s="126"/>
      <c r="EAW32" s="126"/>
      <c r="EAX32" s="126"/>
      <c r="EAY32" s="126"/>
      <c r="EAZ32" s="126"/>
      <c r="EBA32" s="126"/>
      <c r="EBB32" s="126"/>
      <c r="EBC32" s="126"/>
      <c r="EBD32" s="126"/>
      <c r="EBE32" s="126"/>
      <c r="EBF32" s="126"/>
      <c r="EBG32" s="126"/>
      <c r="EBH32" s="126"/>
      <c r="EBI32" s="126"/>
      <c r="EBJ32" s="126"/>
      <c r="EBK32" s="126"/>
      <c r="EBL32" s="126"/>
      <c r="EBM32" s="126"/>
      <c r="EBN32" s="126"/>
      <c r="EBO32" s="126"/>
      <c r="EBP32" s="126"/>
      <c r="EBQ32" s="126"/>
      <c r="EBR32" s="126"/>
      <c r="EBS32" s="126"/>
      <c r="EBT32" s="126"/>
      <c r="EBU32" s="126"/>
      <c r="EBV32" s="126"/>
      <c r="EBW32" s="126"/>
      <c r="EBX32" s="126"/>
      <c r="EBY32" s="126"/>
      <c r="EBZ32" s="126"/>
      <c r="ECA32" s="126"/>
      <c r="ECB32" s="126"/>
      <c r="ECC32" s="126"/>
      <c r="ECD32" s="126"/>
      <c r="ECE32" s="126"/>
      <c r="ECF32" s="126"/>
      <c r="ECG32" s="126"/>
      <c r="ECH32" s="126"/>
      <c r="ECI32" s="126"/>
      <c r="ECJ32" s="126"/>
      <c r="ECK32" s="126"/>
      <c r="ECL32" s="126"/>
      <c r="ECM32" s="126"/>
      <c r="ECN32" s="126"/>
      <c r="ECO32" s="126"/>
      <c r="ECP32" s="126"/>
      <c r="ECQ32" s="126"/>
      <c r="ECR32" s="126"/>
      <c r="ECS32" s="126"/>
      <c r="ECT32" s="126"/>
      <c r="ECU32" s="126"/>
      <c r="ECV32" s="126"/>
      <c r="ECW32" s="126"/>
      <c r="ECX32" s="126"/>
      <c r="ECY32" s="126"/>
      <c r="ECZ32" s="126"/>
      <c r="EDA32" s="126"/>
      <c r="EDB32" s="126"/>
      <c r="EDC32" s="126"/>
      <c r="EDD32" s="126"/>
      <c r="EDE32" s="126"/>
      <c r="EDF32" s="126"/>
      <c r="EDG32" s="126"/>
      <c r="EDH32" s="126"/>
      <c r="EDI32" s="126"/>
      <c r="EDJ32" s="126"/>
      <c r="EDK32" s="126"/>
      <c r="EDL32" s="126"/>
      <c r="EDM32" s="126"/>
      <c r="EDN32" s="126"/>
      <c r="EDO32" s="126"/>
      <c r="EDP32" s="126"/>
      <c r="EDQ32" s="126"/>
      <c r="EDR32" s="126"/>
      <c r="EDS32" s="126"/>
      <c r="EDT32" s="126"/>
      <c r="EDU32" s="126"/>
      <c r="EDV32" s="126"/>
      <c r="EDW32" s="126"/>
      <c r="EDX32" s="126"/>
      <c r="EDY32" s="126"/>
      <c r="EDZ32" s="126"/>
      <c r="EEA32" s="126"/>
      <c r="EEB32" s="126"/>
      <c r="EEC32" s="126"/>
      <c r="EED32" s="126"/>
      <c r="EEE32" s="126"/>
      <c r="EEF32" s="126"/>
      <c r="EEG32" s="126"/>
      <c r="EEH32" s="126"/>
      <c r="EEI32" s="126"/>
      <c r="EEJ32" s="126"/>
      <c r="EEK32" s="126"/>
      <c r="EEL32" s="126"/>
      <c r="EEM32" s="126"/>
      <c r="EEN32" s="126"/>
      <c r="EEO32" s="126"/>
      <c r="EEP32" s="126"/>
      <c r="EEQ32" s="126"/>
      <c r="EER32" s="126"/>
      <c r="EES32" s="126"/>
      <c r="EET32" s="126"/>
      <c r="EEU32" s="126"/>
      <c r="EEV32" s="126"/>
      <c r="EEW32" s="126"/>
      <c r="EEX32" s="126"/>
      <c r="EEY32" s="126"/>
      <c r="EEZ32" s="126"/>
      <c r="EFA32" s="126"/>
      <c r="EFB32" s="126"/>
      <c r="EFC32" s="126"/>
      <c r="EFD32" s="126"/>
      <c r="EFE32" s="126"/>
      <c r="EFF32" s="126"/>
      <c r="EFG32" s="126"/>
      <c r="EFH32" s="126"/>
      <c r="EFI32" s="126"/>
      <c r="EFJ32" s="126"/>
      <c r="EFK32" s="126"/>
      <c r="EFL32" s="126"/>
      <c r="EFM32" s="126"/>
      <c r="EFN32" s="126"/>
      <c r="EFO32" s="126"/>
      <c r="EFP32" s="126"/>
      <c r="EFQ32" s="126"/>
      <c r="EFR32" s="126"/>
      <c r="EFS32" s="126"/>
      <c r="EFT32" s="126"/>
      <c r="EFU32" s="126"/>
      <c r="EFV32" s="126"/>
      <c r="EFW32" s="126"/>
      <c r="EFX32" s="126"/>
      <c r="EFY32" s="126"/>
      <c r="EFZ32" s="126"/>
      <c r="EGA32" s="126"/>
      <c r="EGB32" s="126"/>
      <c r="EGC32" s="126"/>
      <c r="EGD32" s="126"/>
      <c r="EGE32" s="126"/>
      <c r="EGF32" s="126"/>
      <c r="EGG32" s="126"/>
      <c r="EGH32" s="126"/>
      <c r="EGI32" s="126"/>
      <c r="EGJ32" s="126"/>
      <c r="EGK32" s="126"/>
      <c r="EGL32" s="126"/>
      <c r="EGM32" s="126"/>
      <c r="EGN32" s="126"/>
      <c r="EGO32" s="126"/>
      <c r="EGP32" s="126"/>
      <c r="EGQ32" s="126"/>
      <c r="EGR32" s="126"/>
      <c r="EGS32" s="126"/>
      <c r="EGT32" s="126"/>
      <c r="EGU32" s="126"/>
      <c r="EGV32" s="126"/>
      <c r="EGW32" s="126"/>
      <c r="EGX32" s="126"/>
      <c r="EGY32" s="126"/>
      <c r="EGZ32" s="126"/>
      <c r="EHA32" s="126"/>
      <c r="EHB32" s="126"/>
      <c r="EHC32" s="126"/>
      <c r="EHD32" s="126"/>
      <c r="EHE32" s="126"/>
      <c r="EHF32" s="126"/>
      <c r="EHG32" s="126"/>
      <c r="EHH32" s="126"/>
      <c r="EHI32" s="126"/>
      <c r="EHJ32" s="126"/>
      <c r="EHK32" s="126"/>
      <c r="EHL32" s="126"/>
      <c r="EHM32" s="126"/>
      <c r="EHN32" s="126"/>
      <c r="EHO32" s="126"/>
      <c r="EHP32" s="126"/>
      <c r="EHQ32" s="126"/>
      <c r="EHR32" s="126"/>
      <c r="EHS32" s="126"/>
      <c r="EHT32" s="126"/>
      <c r="EHU32" s="126"/>
      <c r="EHV32" s="126"/>
      <c r="EHW32" s="126"/>
      <c r="EHX32" s="126"/>
      <c r="EHY32" s="126"/>
      <c r="EHZ32" s="126"/>
      <c r="EIA32" s="126"/>
      <c r="EIB32" s="126"/>
      <c r="EIC32" s="126"/>
      <c r="EID32" s="126"/>
      <c r="EIE32" s="126"/>
      <c r="EIF32" s="126"/>
      <c r="EIG32" s="126"/>
      <c r="EIH32" s="126"/>
      <c r="EII32" s="126"/>
      <c r="EIJ32" s="126"/>
      <c r="EIK32" s="126"/>
      <c r="EIL32" s="126"/>
      <c r="EIM32" s="126"/>
      <c r="EIN32" s="126"/>
      <c r="EIO32" s="126"/>
      <c r="EIP32" s="126"/>
      <c r="EIQ32" s="126"/>
      <c r="EIR32" s="126"/>
      <c r="EIS32" s="126"/>
      <c r="EIT32" s="126"/>
      <c r="EIU32" s="126"/>
      <c r="EIV32" s="126"/>
      <c r="EIW32" s="126"/>
      <c r="EIX32" s="126"/>
      <c r="EIY32" s="126"/>
      <c r="EIZ32" s="126"/>
      <c r="EJA32" s="126"/>
      <c r="EJB32" s="126"/>
      <c r="EJC32" s="126"/>
      <c r="EJD32" s="126"/>
      <c r="EJE32" s="126"/>
      <c r="EJF32" s="126"/>
      <c r="EJG32" s="126"/>
      <c r="EJH32" s="126"/>
      <c r="EJI32" s="126"/>
      <c r="EJJ32" s="126"/>
      <c r="EJK32" s="126"/>
      <c r="EJL32" s="126"/>
      <c r="EJM32" s="126"/>
      <c r="EJN32" s="126"/>
      <c r="EJO32" s="126"/>
      <c r="EJP32" s="126"/>
      <c r="EJQ32" s="126"/>
      <c r="EJR32" s="126"/>
      <c r="EJS32" s="126"/>
      <c r="EJT32" s="126"/>
      <c r="EJU32" s="126"/>
      <c r="EJV32" s="126"/>
      <c r="EJW32" s="126"/>
      <c r="EJX32" s="126"/>
      <c r="EJY32" s="126"/>
      <c r="EJZ32" s="126"/>
      <c r="EKA32" s="126"/>
      <c r="EKB32" s="126"/>
      <c r="EKC32" s="126"/>
      <c r="EKD32" s="126"/>
      <c r="EKE32" s="126"/>
      <c r="EKF32" s="126"/>
      <c r="EKG32" s="126"/>
      <c r="EKH32" s="126"/>
      <c r="EKI32" s="126"/>
      <c r="EKJ32" s="126"/>
      <c r="EKK32" s="126"/>
      <c r="EKL32" s="126"/>
      <c r="EKM32" s="126"/>
      <c r="EKN32" s="126"/>
      <c r="EKO32" s="126"/>
      <c r="EKP32" s="126"/>
      <c r="EKQ32" s="126"/>
      <c r="EKR32" s="126"/>
      <c r="EKS32" s="126"/>
      <c r="EKT32" s="126"/>
      <c r="EKU32" s="126"/>
      <c r="EKV32" s="126"/>
      <c r="EKW32" s="126"/>
      <c r="EKX32" s="126"/>
      <c r="EKY32" s="126"/>
      <c r="EKZ32" s="126"/>
      <c r="ELA32" s="126"/>
      <c r="ELB32" s="126"/>
      <c r="ELC32" s="126"/>
      <c r="ELD32" s="126"/>
      <c r="ELE32" s="126"/>
      <c r="ELF32" s="126"/>
      <c r="ELG32" s="126"/>
      <c r="ELH32" s="126"/>
      <c r="ELI32" s="126"/>
      <c r="ELJ32" s="126"/>
      <c r="ELK32" s="126"/>
      <c r="ELL32" s="126"/>
      <c r="ELM32" s="126"/>
      <c r="ELN32" s="126"/>
      <c r="ELO32" s="126"/>
      <c r="ELP32" s="126"/>
      <c r="ELQ32" s="126"/>
      <c r="ELR32" s="126"/>
      <c r="ELS32" s="126"/>
      <c r="ELT32" s="126"/>
      <c r="ELU32" s="126"/>
      <c r="ELV32" s="126"/>
      <c r="ELW32" s="126"/>
      <c r="ELX32" s="126"/>
      <c r="ELY32" s="126"/>
      <c r="ELZ32" s="126"/>
      <c r="EMA32" s="126"/>
      <c r="EMB32" s="126"/>
      <c r="EMC32" s="126"/>
      <c r="EMD32" s="126"/>
      <c r="EME32" s="126"/>
      <c r="EMF32" s="126"/>
      <c r="EMG32" s="126"/>
      <c r="EMH32" s="126"/>
      <c r="EMI32" s="126"/>
      <c r="EMJ32" s="126"/>
      <c r="EMK32" s="126"/>
      <c r="EML32" s="126"/>
      <c r="EMM32" s="126"/>
      <c r="EMN32" s="126"/>
      <c r="EMO32" s="126"/>
      <c r="EMP32" s="126"/>
      <c r="EMQ32" s="126"/>
      <c r="EMR32" s="126"/>
      <c r="EMS32" s="126"/>
      <c r="EMT32" s="126"/>
      <c r="EMU32" s="126"/>
      <c r="EMV32" s="126"/>
      <c r="EMW32" s="126"/>
      <c r="EMX32" s="126"/>
      <c r="EMY32" s="126"/>
      <c r="EMZ32" s="126"/>
      <c r="ENA32" s="126"/>
      <c r="ENB32" s="126"/>
      <c r="ENC32" s="126"/>
      <c r="END32" s="126"/>
      <c r="ENE32" s="126"/>
      <c r="ENF32" s="126"/>
      <c r="ENG32" s="126"/>
      <c r="ENH32" s="126"/>
      <c r="ENI32" s="126"/>
      <c r="ENJ32" s="126"/>
      <c r="ENK32" s="126"/>
      <c r="ENL32" s="126"/>
      <c r="ENM32" s="126"/>
      <c r="ENN32" s="126"/>
      <c r="ENO32" s="126"/>
      <c r="ENP32" s="126"/>
      <c r="ENQ32" s="126"/>
      <c r="ENR32" s="126"/>
      <c r="ENS32" s="126"/>
      <c r="ENT32" s="126"/>
      <c r="ENU32" s="126"/>
      <c r="ENV32" s="126"/>
      <c r="ENW32" s="126"/>
      <c r="ENX32" s="126"/>
      <c r="ENY32" s="126"/>
      <c r="ENZ32" s="126"/>
      <c r="EOA32" s="126"/>
      <c r="EOB32" s="126"/>
      <c r="EOC32" s="126"/>
      <c r="EOD32" s="126"/>
      <c r="EOE32" s="126"/>
      <c r="EOF32" s="126"/>
      <c r="EOG32" s="126"/>
      <c r="EOH32" s="126"/>
      <c r="EOI32" s="126"/>
      <c r="EOJ32" s="126"/>
      <c r="EOK32" s="126"/>
      <c r="EOL32" s="126"/>
      <c r="EOM32" s="126"/>
      <c r="EON32" s="126"/>
      <c r="EOO32" s="126"/>
      <c r="EOP32" s="126"/>
      <c r="EOQ32" s="126"/>
      <c r="EOR32" s="126"/>
      <c r="EOS32" s="126"/>
      <c r="EOT32" s="126"/>
      <c r="EOU32" s="126"/>
      <c r="EOV32" s="126"/>
      <c r="EOW32" s="126"/>
      <c r="EOX32" s="126"/>
      <c r="EOY32" s="126"/>
      <c r="EOZ32" s="126"/>
      <c r="EPA32" s="126"/>
      <c r="EPB32" s="126"/>
      <c r="EPC32" s="126"/>
      <c r="EPD32" s="126"/>
      <c r="EPE32" s="126"/>
      <c r="EPF32" s="126"/>
      <c r="EPG32" s="126"/>
      <c r="EPH32" s="126"/>
      <c r="EPI32" s="126"/>
      <c r="EPJ32" s="126"/>
      <c r="EPK32" s="126"/>
      <c r="EPL32" s="126"/>
      <c r="EPM32" s="126"/>
      <c r="EPN32" s="126"/>
      <c r="EPO32" s="126"/>
      <c r="EPP32" s="126"/>
      <c r="EPQ32" s="126"/>
      <c r="EPR32" s="126"/>
      <c r="EPS32" s="126"/>
      <c r="EPT32" s="126"/>
      <c r="EPU32" s="126"/>
      <c r="EPV32" s="126"/>
      <c r="EPW32" s="126"/>
      <c r="EPX32" s="126"/>
      <c r="EPY32" s="126"/>
      <c r="EPZ32" s="126"/>
      <c r="EQA32" s="126"/>
      <c r="EQB32" s="126"/>
      <c r="EQC32" s="126"/>
      <c r="EQD32" s="126"/>
      <c r="EQE32" s="126"/>
      <c r="EQF32" s="126"/>
      <c r="EQG32" s="126"/>
      <c r="EQH32" s="126"/>
      <c r="EQI32" s="126"/>
      <c r="EQJ32" s="126"/>
      <c r="EQK32" s="126"/>
      <c r="EQL32" s="126"/>
      <c r="EQM32" s="126"/>
      <c r="EQN32" s="126"/>
      <c r="EQO32" s="126"/>
      <c r="EQP32" s="126"/>
      <c r="EQQ32" s="126"/>
      <c r="EQR32" s="126"/>
      <c r="EQS32" s="126"/>
      <c r="EQT32" s="126"/>
      <c r="EQU32" s="126"/>
      <c r="EQV32" s="126"/>
      <c r="EQW32" s="126"/>
      <c r="EQX32" s="126"/>
      <c r="EQY32" s="126"/>
      <c r="EQZ32" s="126"/>
      <c r="ERA32" s="126"/>
      <c r="ERB32" s="126"/>
      <c r="ERC32" s="126"/>
      <c r="ERD32" s="126"/>
      <c r="ERE32" s="126"/>
      <c r="ERF32" s="126"/>
      <c r="ERG32" s="126"/>
      <c r="ERH32" s="126"/>
      <c r="ERI32" s="126"/>
      <c r="ERJ32" s="126"/>
      <c r="ERK32" s="126"/>
      <c r="ERL32" s="126"/>
      <c r="ERM32" s="126"/>
      <c r="ERN32" s="126"/>
      <c r="ERO32" s="126"/>
      <c r="ERP32" s="126"/>
      <c r="ERQ32" s="126"/>
      <c r="ERR32" s="126"/>
      <c r="ERS32" s="126"/>
      <c r="ERT32" s="126"/>
      <c r="ERU32" s="126"/>
      <c r="ERV32" s="126"/>
      <c r="ERW32" s="126"/>
      <c r="ERX32" s="126"/>
      <c r="ERY32" s="126"/>
      <c r="ERZ32" s="126"/>
      <c r="ESA32" s="126"/>
      <c r="ESB32" s="126"/>
      <c r="ESC32" s="126"/>
      <c r="ESD32" s="126"/>
      <c r="ESE32" s="126"/>
      <c r="ESF32" s="126"/>
      <c r="ESG32" s="126"/>
      <c r="ESH32" s="126"/>
      <c r="ESI32" s="126"/>
      <c r="ESJ32" s="126"/>
      <c r="ESK32" s="126"/>
      <c r="ESL32" s="126"/>
      <c r="ESM32" s="126"/>
      <c r="ESN32" s="126"/>
      <c r="ESO32" s="126"/>
      <c r="ESP32" s="126"/>
      <c r="ESQ32" s="126"/>
      <c r="ESR32" s="126"/>
      <c r="ESS32" s="126"/>
      <c r="EST32" s="126"/>
      <c r="ESU32" s="126"/>
      <c r="ESV32" s="126"/>
      <c r="ESW32" s="126"/>
      <c r="ESX32" s="126"/>
      <c r="ESY32" s="126"/>
      <c r="ESZ32" s="126"/>
      <c r="ETA32" s="126"/>
      <c r="ETB32" s="126"/>
      <c r="ETC32" s="126"/>
      <c r="ETD32" s="126"/>
      <c r="ETE32" s="126"/>
      <c r="ETF32" s="126"/>
      <c r="ETG32" s="126"/>
      <c r="ETH32" s="126"/>
      <c r="ETI32" s="126"/>
      <c r="ETJ32" s="126"/>
      <c r="ETK32" s="126"/>
      <c r="ETL32" s="126"/>
      <c r="ETM32" s="126"/>
      <c r="ETN32" s="126"/>
      <c r="ETO32" s="126"/>
      <c r="ETP32" s="126"/>
      <c r="ETQ32" s="126"/>
      <c r="ETR32" s="126"/>
      <c r="ETS32" s="126"/>
      <c r="ETT32" s="126"/>
      <c r="ETU32" s="126"/>
      <c r="ETV32" s="126"/>
      <c r="ETW32" s="126"/>
      <c r="ETX32" s="126"/>
      <c r="ETY32" s="126"/>
      <c r="ETZ32" s="126"/>
      <c r="EUA32" s="126"/>
      <c r="EUB32" s="126"/>
      <c r="EUC32" s="126"/>
      <c r="EUD32" s="126"/>
      <c r="EUE32" s="126"/>
      <c r="EUF32" s="126"/>
      <c r="EUG32" s="126"/>
      <c r="EUH32" s="126"/>
      <c r="EUI32" s="126"/>
      <c r="EUJ32" s="126"/>
      <c r="EUK32" s="126"/>
      <c r="EUL32" s="126"/>
      <c r="EUM32" s="126"/>
      <c r="EUN32" s="126"/>
      <c r="EUO32" s="126"/>
      <c r="EUP32" s="126"/>
      <c r="EUQ32" s="126"/>
      <c r="EUR32" s="126"/>
      <c r="EUS32" s="126"/>
      <c r="EUT32" s="126"/>
      <c r="EUU32" s="126"/>
      <c r="EUV32" s="126"/>
      <c r="EUW32" s="126"/>
      <c r="EUX32" s="126"/>
      <c r="EUY32" s="126"/>
      <c r="EUZ32" s="126"/>
      <c r="EVA32" s="126"/>
      <c r="EVB32" s="126"/>
      <c r="EVC32" s="126"/>
      <c r="EVD32" s="126"/>
      <c r="EVE32" s="126"/>
      <c r="EVF32" s="126"/>
      <c r="EVG32" s="126"/>
      <c r="EVH32" s="126"/>
      <c r="EVI32" s="126"/>
      <c r="EVJ32" s="126"/>
      <c r="EVK32" s="126"/>
      <c r="EVL32" s="126"/>
      <c r="EVM32" s="126"/>
      <c r="EVN32" s="126"/>
      <c r="EVO32" s="126"/>
      <c r="EVP32" s="126"/>
      <c r="EVQ32" s="126"/>
      <c r="EVR32" s="126"/>
      <c r="EVS32" s="126"/>
      <c r="EVT32" s="126"/>
      <c r="EVU32" s="126"/>
      <c r="EVV32" s="126"/>
      <c r="EVW32" s="126"/>
      <c r="EVX32" s="126"/>
      <c r="EVY32" s="126"/>
      <c r="EVZ32" s="126"/>
      <c r="EWA32" s="126"/>
      <c r="EWB32" s="126"/>
      <c r="EWC32" s="126"/>
      <c r="EWD32" s="126"/>
      <c r="EWE32" s="126"/>
      <c r="EWF32" s="126"/>
      <c r="EWG32" s="126"/>
      <c r="EWH32" s="126"/>
      <c r="EWI32" s="126"/>
      <c r="EWJ32" s="126"/>
      <c r="EWK32" s="126"/>
      <c r="EWL32" s="126"/>
      <c r="EWM32" s="126"/>
      <c r="EWN32" s="126"/>
      <c r="EWO32" s="126"/>
      <c r="EWP32" s="126"/>
      <c r="EWQ32" s="126"/>
      <c r="EWR32" s="126"/>
      <c r="EWS32" s="126"/>
      <c r="EWT32" s="126"/>
      <c r="EWU32" s="126"/>
      <c r="EWV32" s="126"/>
      <c r="EWW32" s="126"/>
      <c r="EWX32" s="126"/>
      <c r="EWY32" s="126"/>
      <c r="EWZ32" s="126"/>
      <c r="EXA32" s="126"/>
      <c r="EXB32" s="126"/>
      <c r="EXC32" s="126"/>
      <c r="EXD32" s="126"/>
      <c r="EXE32" s="126"/>
      <c r="EXF32" s="126"/>
      <c r="EXG32" s="126"/>
      <c r="EXH32" s="126"/>
      <c r="EXI32" s="126"/>
      <c r="EXJ32" s="126"/>
      <c r="EXK32" s="126"/>
      <c r="EXL32" s="126"/>
      <c r="EXM32" s="126"/>
      <c r="EXN32" s="126"/>
      <c r="EXO32" s="126"/>
      <c r="EXP32" s="126"/>
      <c r="EXQ32" s="126"/>
      <c r="EXR32" s="126"/>
      <c r="EXS32" s="126"/>
      <c r="EXT32" s="126"/>
      <c r="EXU32" s="126"/>
      <c r="EXV32" s="126"/>
      <c r="EXW32" s="126"/>
      <c r="EXX32" s="126"/>
      <c r="EXY32" s="126"/>
      <c r="EXZ32" s="126"/>
      <c r="EYA32" s="126"/>
      <c r="EYB32" s="126"/>
      <c r="EYC32" s="126"/>
      <c r="EYD32" s="126"/>
      <c r="EYE32" s="126"/>
      <c r="EYF32" s="126"/>
      <c r="EYG32" s="126"/>
      <c r="EYH32" s="126"/>
      <c r="EYI32" s="126"/>
      <c r="EYJ32" s="126"/>
      <c r="EYK32" s="126"/>
      <c r="EYL32" s="126"/>
      <c r="EYM32" s="126"/>
      <c r="EYN32" s="126"/>
      <c r="EYO32" s="126"/>
      <c r="EYP32" s="126"/>
      <c r="EYQ32" s="126"/>
      <c r="EYR32" s="126"/>
      <c r="EYS32" s="126"/>
      <c r="EYT32" s="126"/>
      <c r="EYU32" s="126"/>
      <c r="EYV32" s="126"/>
      <c r="EYW32" s="126"/>
      <c r="EYX32" s="126"/>
      <c r="EYY32" s="126"/>
      <c r="EYZ32" s="126"/>
      <c r="EZA32" s="126"/>
      <c r="EZB32" s="126"/>
      <c r="EZC32" s="126"/>
      <c r="EZD32" s="126"/>
      <c r="EZE32" s="126"/>
      <c r="EZF32" s="126"/>
      <c r="EZG32" s="126"/>
      <c r="EZH32" s="126"/>
      <c r="EZI32" s="126"/>
      <c r="EZJ32" s="126"/>
      <c r="EZK32" s="126"/>
      <c r="EZL32" s="126"/>
      <c r="EZM32" s="126"/>
      <c r="EZN32" s="126"/>
      <c r="EZO32" s="126"/>
      <c r="EZP32" s="126"/>
      <c r="EZQ32" s="126"/>
      <c r="EZR32" s="126"/>
      <c r="EZS32" s="126"/>
      <c r="EZT32" s="126"/>
      <c r="EZU32" s="126"/>
      <c r="EZV32" s="126"/>
      <c r="EZW32" s="126"/>
      <c r="EZX32" s="126"/>
      <c r="EZY32" s="126"/>
      <c r="EZZ32" s="126"/>
      <c r="FAA32" s="126"/>
      <c r="FAB32" s="126"/>
      <c r="FAC32" s="126"/>
      <c r="FAD32" s="126"/>
      <c r="FAE32" s="126"/>
      <c r="FAF32" s="126"/>
      <c r="FAG32" s="126"/>
      <c r="FAH32" s="126"/>
      <c r="FAI32" s="126"/>
      <c r="FAJ32" s="126"/>
      <c r="FAK32" s="126"/>
      <c r="FAL32" s="126"/>
      <c r="FAM32" s="126"/>
      <c r="FAN32" s="126"/>
      <c r="FAO32" s="126"/>
      <c r="FAP32" s="126"/>
      <c r="FAQ32" s="126"/>
      <c r="FAR32" s="126"/>
      <c r="FAS32" s="126"/>
      <c r="FAT32" s="126"/>
      <c r="FAU32" s="126"/>
      <c r="FAV32" s="126"/>
      <c r="FAW32" s="126"/>
      <c r="FAX32" s="126"/>
      <c r="FAY32" s="126"/>
      <c r="FAZ32" s="126"/>
      <c r="FBA32" s="126"/>
      <c r="FBB32" s="126"/>
      <c r="FBC32" s="126"/>
      <c r="FBD32" s="126"/>
      <c r="FBE32" s="126"/>
      <c r="FBF32" s="126"/>
      <c r="FBG32" s="126"/>
      <c r="FBH32" s="126"/>
      <c r="FBI32" s="126"/>
      <c r="FBJ32" s="126"/>
      <c r="FBK32" s="126"/>
      <c r="FBL32" s="126"/>
      <c r="FBM32" s="126"/>
      <c r="FBN32" s="126"/>
      <c r="FBO32" s="126"/>
      <c r="FBP32" s="126"/>
      <c r="FBQ32" s="126"/>
      <c r="FBR32" s="126"/>
      <c r="FBS32" s="126"/>
      <c r="FBT32" s="126"/>
      <c r="FBU32" s="126"/>
      <c r="FBV32" s="126"/>
      <c r="FBW32" s="126"/>
      <c r="FBX32" s="126"/>
      <c r="FBY32" s="126"/>
      <c r="FBZ32" s="126"/>
      <c r="FCA32" s="126"/>
      <c r="FCB32" s="126"/>
      <c r="FCC32" s="126"/>
      <c r="FCD32" s="126"/>
      <c r="FCE32" s="126"/>
      <c r="FCF32" s="126"/>
      <c r="FCG32" s="126"/>
      <c r="FCH32" s="126"/>
      <c r="FCI32" s="126"/>
      <c r="FCJ32" s="126"/>
      <c r="FCK32" s="126"/>
      <c r="FCL32" s="126"/>
      <c r="FCM32" s="126"/>
      <c r="FCN32" s="126"/>
      <c r="FCO32" s="126"/>
      <c r="FCP32" s="126"/>
      <c r="FCQ32" s="126"/>
      <c r="FCR32" s="126"/>
      <c r="FCS32" s="126"/>
      <c r="FCT32" s="126"/>
      <c r="FCU32" s="126"/>
      <c r="FCV32" s="126"/>
      <c r="FCW32" s="126"/>
      <c r="FCX32" s="126"/>
      <c r="FCY32" s="126"/>
      <c r="FCZ32" s="126"/>
      <c r="FDA32" s="126"/>
      <c r="FDB32" s="126"/>
      <c r="FDC32" s="126"/>
      <c r="FDD32" s="126"/>
      <c r="FDE32" s="126"/>
      <c r="FDF32" s="126"/>
      <c r="FDG32" s="126"/>
      <c r="FDH32" s="126"/>
      <c r="FDI32" s="126"/>
      <c r="FDJ32" s="126"/>
      <c r="FDK32" s="126"/>
      <c r="FDL32" s="126"/>
      <c r="FDM32" s="126"/>
      <c r="FDN32" s="126"/>
      <c r="FDO32" s="126"/>
      <c r="FDP32" s="126"/>
      <c r="FDQ32" s="126"/>
      <c r="FDR32" s="126"/>
      <c r="FDS32" s="126"/>
      <c r="FDT32" s="126"/>
      <c r="FDU32" s="126"/>
      <c r="FDV32" s="126"/>
      <c r="FDW32" s="126"/>
      <c r="FDX32" s="126"/>
      <c r="FDY32" s="126"/>
      <c r="FDZ32" s="126"/>
      <c r="FEA32" s="126"/>
      <c r="FEB32" s="126"/>
      <c r="FEC32" s="126"/>
      <c r="FED32" s="126"/>
      <c r="FEE32" s="126"/>
      <c r="FEF32" s="126"/>
      <c r="FEG32" s="126"/>
      <c r="FEH32" s="126"/>
      <c r="FEI32" s="126"/>
      <c r="FEJ32" s="126"/>
      <c r="FEK32" s="126"/>
      <c r="FEL32" s="126"/>
      <c r="FEM32" s="126"/>
      <c r="FEN32" s="126"/>
      <c r="FEO32" s="126"/>
      <c r="FEP32" s="126"/>
      <c r="FEQ32" s="126"/>
      <c r="FER32" s="126"/>
      <c r="FES32" s="126"/>
      <c r="FET32" s="126"/>
      <c r="FEU32" s="126"/>
      <c r="FEV32" s="126"/>
      <c r="FEW32" s="126"/>
      <c r="FEX32" s="126"/>
      <c r="FEY32" s="126"/>
      <c r="FEZ32" s="126"/>
      <c r="FFA32" s="126"/>
      <c r="FFB32" s="126"/>
      <c r="FFC32" s="126"/>
      <c r="FFD32" s="126"/>
      <c r="FFE32" s="126"/>
      <c r="FFF32" s="126"/>
      <c r="FFG32" s="126"/>
      <c r="FFH32" s="126"/>
      <c r="FFI32" s="126"/>
      <c r="FFJ32" s="126"/>
      <c r="FFK32" s="126"/>
      <c r="FFL32" s="126"/>
      <c r="FFM32" s="126"/>
      <c r="FFN32" s="126"/>
      <c r="FFO32" s="126"/>
      <c r="FFP32" s="126"/>
      <c r="FFQ32" s="126"/>
      <c r="FFR32" s="126"/>
      <c r="FFS32" s="126"/>
      <c r="FFT32" s="126"/>
      <c r="FFU32" s="126"/>
      <c r="FFV32" s="126"/>
      <c r="FFW32" s="126"/>
      <c r="FFX32" s="126"/>
      <c r="FFY32" s="126"/>
      <c r="FFZ32" s="126"/>
      <c r="FGA32" s="126"/>
      <c r="FGB32" s="126"/>
      <c r="FGC32" s="126"/>
      <c r="FGD32" s="126"/>
      <c r="FGE32" s="126"/>
      <c r="FGF32" s="126"/>
      <c r="FGG32" s="126"/>
      <c r="FGH32" s="126"/>
      <c r="FGI32" s="126"/>
      <c r="FGJ32" s="126"/>
      <c r="FGK32" s="126"/>
      <c r="FGL32" s="126"/>
      <c r="FGM32" s="126"/>
      <c r="FGN32" s="126"/>
      <c r="FGO32" s="126"/>
      <c r="FGP32" s="126"/>
      <c r="FGQ32" s="126"/>
      <c r="FGR32" s="126"/>
      <c r="FGS32" s="126"/>
      <c r="FGT32" s="126"/>
      <c r="FGU32" s="126"/>
      <c r="FGV32" s="126"/>
      <c r="FGW32" s="126"/>
      <c r="FGX32" s="126"/>
      <c r="FGY32" s="126"/>
      <c r="FGZ32" s="126"/>
      <c r="FHA32" s="126"/>
      <c r="FHB32" s="126"/>
      <c r="FHC32" s="126"/>
      <c r="FHD32" s="126"/>
      <c r="FHE32" s="126"/>
      <c r="FHF32" s="126"/>
      <c r="FHG32" s="126"/>
      <c r="FHH32" s="126"/>
      <c r="FHI32" s="126"/>
      <c r="FHJ32" s="126"/>
      <c r="FHK32" s="126"/>
      <c r="FHL32" s="126"/>
      <c r="FHM32" s="126"/>
      <c r="FHN32" s="126"/>
      <c r="FHO32" s="126"/>
      <c r="FHP32" s="126"/>
      <c r="FHQ32" s="126"/>
      <c r="FHR32" s="126"/>
      <c r="FHS32" s="126"/>
      <c r="FHT32" s="126"/>
      <c r="FHU32" s="126"/>
      <c r="FHV32" s="126"/>
      <c r="FHW32" s="126"/>
      <c r="FHX32" s="126"/>
      <c r="FHY32" s="126"/>
      <c r="FHZ32" s="126"/>
      <c r="FIA32" s="126"/>
      <c r="FIB32" s="126"/>
      <c r="FIC32" s="126"/>
      <c r="FID32" s="126"/>
      <c r="FIE32" s="126"/>
      <c r="FIF32" s="126"/>
      <c r="FIG32" s="126"/>
      <c r="FIH32" s="126"/>
      <c r="FII32" s="126"/>
      <c r="FIJ32" s="126"/>
      <c r="FIK32" s="126"/>
      <c r="FIL32" s="126"/>
      <c r="FIM32" s="126"/>
      <c r="FIN32" s="126"/>
      <c r="FIO32" s="126"/>
      <c r="FIP32" s="126"/>
      <c r="FIQ32" s="126"/>
      <c r="FIR32" s="126"/>
      <c r="FIS32" s="126"/>
      <c r="FIT32" s="126"/>
      <c r="FIU32" s="126"/>
      <c r="FIV32" s="126"/>
      <c r="FIW32" s="126"/>
      <c r="FIX32" s="126"/>
      <c r="FIY32" s="126"/>
      <c r="FIZ32" s="126"/>
      <c r="FJA32" s="126"/>
      <c r="FJB32" s="126"/>
      <c r="FJC32" s="126"/>
      <c r="FJD32" s="126"/>
      <c r="FJE32" s="126"/>
      <c r="FJF32" s="126"/>
      <c r="FJG32" s="126"/>
      <c r="FJH32" s="126"/>
      <c r="FJI32" s="126"/>
      <c r="FJJ32" s="126"/>
      <c r="FJK32" s="126"/>
      <c r="FJL32" s="126"/>
      <c r="FJM32" s="126"/>
      <c r="FJN32" s="126"/>
      <c r="FJO32" s="126"/>
      <c r="FJP32" s="126"/>
      <c r="FJQ32" s="126"/>
      <c r="FJR32" s="126"/>
      <c r="FJS32" s="126"/>
      <c r="FJT32" s="126"/>
      <c r="FJU32" s="126"/>
      <c r="FJV32" s="126"/>
      <c r="FJW32" s="126"/>
      <c r="FJX32" s="126"/>
      <c r="FJY32" s="126"/>
      <c r="FJZ32" s="126"/>
      <c r="FKA32" s="126"/>
      <c r="FKB32" s="126"/>
      <c r="FKC32" s="126"/>
      <c r="FKD32" s="126"/>
      <c r="FKE32" s="126"/>
      <c r="FKF32" s="126"/>
      <c r="FKG32" s="126"/>
      <c r="FKH32" s="126"/>
      <c r="FKI32" s="126"/>
      <c r="FKJ32" s="126"/>
      <c r="FKK32" s="126"/>
      <c r="FKL32" s="126"/>
      <c r="FKM32" s="126"/>
      <c r="FKN32" s="126"/>
      <c r="FKO32" s="126"/>
      <c r="FKP32" s="126"/>
      <c r="FKQ32" s="126"/>
      <c r="FKR32" s="126"/>
      <c r="FKS32" s="126"/>
      <c r="FKT32" s="126"/>
      <c r="FKU32" s="126"/>
      <c r="FKV32" s="126"/>
      <c r="FKW32" s="126"/>
      <c r="FKX32" s="126"/>
      <c r="FKY32" s="126"/>
      <c r="FKZ32" s="126"/>
      <c r="FLA32" s="126"/>
      <c r="FLB32" s="126"/>
      <c r="FLC32" s="126"/>
      <c r="FLD32" s="126"/>
      <c r="FLE32" s="126"/>
      <c r="FLF32" s="126"/>
      <c r="FLG32" s="126"/>
      <c r="FLH32" s="126"/>
      <c r="FLI32" s="126"/>
      <c r="FLJ32" s="126"/>
      <c r="FLK32" s="126"/>
      <c r="FLL32" s="126"/>
      <c r="FLM32" s="126"/>
      <c r="FLN32" s="126"/>
      <c r="FLO32" s="126"/>
      <c r="FLP32" s="126"/>
      <c r="FLQ32" s="126"/>
      <c r="FLR32" s="126"/>
      <c r="FLS32" s="126"/>
      <c r="FLT32" s="126"/>
      <c r="FLU32" s="126"/>
      <c r="FLV32" s="126"/>
      <c r="FLW32" s="126"/>
      <c r="FLX32" s="126"/>
      <c r="FLY32" s="126"/>
      <c r="FLZ32" s="126"/>
      <c r="FMA32" s="126"/>
      <c r="FMB32" s="126"/>
      <c r="FMC32" s="126"/>
      <c r="FMD32" s="126"/>
      <c r="FME32" s="126"/>
      <c r="FMF32" s="126"/>
      <c r="FMG32" s="126"/>
      <c r="FMH32" s="126"/>
      <c r="FMI32" s="126"/>
      <c r="FMJ32" s="126"/>
      <c r="FMK32" s="126"/>
      <c r="FML32" s="126"/>
      <c r="FMM32" s="126"/>
      <c r="FMN32" s="126"/>
      <c r="FMO32" s="126"/>
      <c r="FMP32" s="126"/>
      <c r="FMQ32" s="126"/>
      <c r="FMR32" s="126"/>
      <c r="FMS32" s="126"/>
      <c r="FMT32" s="126"/>
      <c r="FMU32" s="126"/>
      <c r="FMV32" s="126"/>
      <c r="FMW32" s="126"/>
      <c r="FMX32" s="126"/>
      <c r="FMY32" s="126"/>
      <c r="FMZ32" s="126"/>
      <c r="FNA32" s="126"/>
      <c r="FNB32" s="126"/>
      <c r="FNC32" s="126"/>
      <c r="FND32" s="126"/>
      <c r="FNE32" s="126"/>
      <c r="FNF32" s="126"/>
      <c r="FNG32" s="126"/>
      <c r="FNH32" s="126"/>
      <c r="FNI32" s="126"/>
      <c r="FNJ32" s="126"/>
      <c r="FNK32" s="126"/>
      <c r="FNL32" s="126"/>
      <c r="FNM32" s="126"/>
      <c r="FNN32" s="126"/>
      <c r="FNO32" s="126"/>
      <c r="FNP32" s="126"/>
      <c r="FNQ32" s="126"/>
      <c r="FNR32" s="126"/>
      <c r="FNS32" s="126"/>
      <c r="FNT32" s="126"/>
      <c r="FNU32" s="126"/>
      <c r="FNV32" s="126"/>
      <c r="FNW32" s="126"/>
      <c r="FNX32" s="126"/>
      <c r="FNY32" s="126"/>
      <c r="FNZ32" s="126"/>
      <c r="FOA32" s="126"/>
      <c r="FOB32" s="126"/>
      <c r="FOC32" s="126"/>
      <c r="FOD32" s="126"/>
      <c r="FOE32" s="126"/>
      <c r="FOF32" s="126"/>
      <c r="FOG32" s="126"/>
      <c r="FOH32" s="126"/>
      <c r="FOI32" s="126"/>
      <c r="FOJ32" s="126"/>
      <c r="FOK32" s="126"/>
      <c r="FOL32" s="126"/>
      <c r="FOM32" s="126"/>
      <c r="FON32" s="126"/>
      <c r="FOO32" s="126"/>
      <c r="FOP32" s="126"/>
      <c r="FOQ32" s="126"/>
      <c r="FOR32" s="126"/>
      <c r="FOS32" s="126"/>
      <c r="FOT32" s="126"/>
      <c r="FOU32" s="126"/>
      <c r="FOV32" s="126"/>
      <c r="FOW32" s="126"/>
      <c r="FOX32" s="126"/>
      <c r="FOY32" s="126"/>
      <c r="FOZ32" s="126"/>
      <c r="FPA32" s="126"/>
      <c r="FPB32" s="126"/>
      <c r="FPC32" s="126"/>
      <c r="FPD32" s="126"/>
      <c r="FPE32" s="126"/>
      <c r="FPF32" s="126"/>
      <c r="FPG32" s="126"/>
      <c r="FPH32" s="126"/>
      <c r="FPI32" s="126"/>
      <c r="FPJ32" s="126"/>
      <c r="FPK32" s="126"/>
      <c r="FPL32" s="126"/>
      <c r="FPM32" s="126"/>
      <c r="FPN32" s="126"/>
      <c r="FPO32" s="126"/>
      <c r="FPP32" s="126"/>
      <c r="FPQ32" s="126"/>
      <c r="FPR32" s="126"/>
      <c r="FPS32" s="126"/>
      <c r="FPT32" s="126"/>
      <c r="FPU32" s="126"/>
      <c r="FPV32" s="126"/>
      <c r="FPW32" s="126"/>
      <c r="FPX32" s="126"/>
      <c r="FPY32" s="126"/>
      <c r="FPZ32" s="126"/>
      <c r="FQA32" s="126"/>
      <c r="FQB32" s="126"/>
      <c r="FQC32" s="126"/>
      <c r="FQD32" s="126"/>
      <c r="FQE32" s="126"/>
      <c r="FQF32" s="126"/>
      <c r="FQG32" s="126"/>
      <c r="FQH32" s="126"/>
      <c r="FQI32" s="126"/>
      <c r="FQJ32" s="126"/>
      <c r="FQK32" s="126"/>
      <c r="FQL32" s="126"/>
      <c r="FQM32" s="126"/>
      <c r="FQN32" s="126"/>
      <c r="FQO32" s="126"/>
      <c r="FQP32" s="126"/>
      <c r="FQQ32" s="126"/>
      <c r="FQR32" s="126"/>
      <c r="FQS32" s="126"/>
      <c r="FQT32" s="126"/>
      <c r="FQU32" s="126"/>
      <c r="FQV32" s="126"/>
      <c r="FQW32" s="126"/>
      <c r="FQX32" s="126"/>
      <c r="FQY32" s="126"/>
      <c r="FQZ32" s="126"/>
      <c r="FRA32" s="126"/>
      <c r="FRB32" s="126"/>
      <c r="FRC32" s="126"/>
      <c r="FRD32" s="126"/>
      <c r="FRE32" s="126"/>
      <c r="FRF32" s="126"/>
      <c r="FRG32" s="126"/>
      <c r="FRH32" s="126"/>
      <c r="FRI32" s="126"/>
      <c r="FRJ32" s="126"/>
      <c r="FRK32" s="126"/>
      <c r="FRL32" s="126"/>
      <c r="FRM32" s="126"/>
      <c r="FRN32" s="126"/>
      <c r="FRO32" s="126"/>
      <c r="FRP32" s="126"/>
      <c r="FRQ32" s="126"/>
      <c r="FRR32" s="126"/>
      <c r="FRS32" s="126"/>
      <c r="FRT32" s="126"/>
      <c r="FRU32" s="126"/>
      <c r="FRV32" s="126"/>
      <c r="FRW32" s="126"/>
      <c r="FRX32" s="126"/>
      <c r="FRY32" s="126"/>
      <c r="FRZ32" s="126"/>
      <c r="FSA32" s="126"/>
      <c r="FSB32" s="126"/>
      <c r="FSC32" s="126"/>
      <c r="FSD32" s="126"/>
      <c r="FSE32" s="126"/>
      <c r="FSF32" s="126"/>
      <c r="FSG32" s="126"/>
      <c r="FSH32" s="126"/>
      <c r="FSI32" s="126"/>
      <c r="FSJ32" s="126"/>
      <c r="FSK32" s="126"/>
      <c r="FSL32" s="126"/>
      <c r="FSM32" s="126"/>
      <c r="FSN32" s="126"/>
      <c r="FSO32" s="126"/>
      <c r="FSP32" s="126"/>
      <c r="FSQ32" s="126"/>
      <c r="FSR32" s="126"/>
      <c r="FSS32" s="126"/>
      <c r="FST32" s="126"/>
      <c r="FSU32" s="126"/>
      <c r="FSV32" s="126"/>
      <c r="FSW32" s="126"/>
      <c r="FSX32" s="126"/>
      <c r="FSY32" s="126"/>
      <c r="FSZ32" s="126"/>
      <c r="FTA32" s="126"/>
      <c r="FTB32" s="126"/>
      <c r="FTC32" s="126"/>
      <c r="FTD32" s="126"/>
      <c r="FTE32" s="126"/>
      <c r="FTF32" s="126"/>
      <c r="FTG32" s="126"/>
      <c r="FTH32" s="126"/>
      <c r="FTI32" s="126"/>
      <c r="FTJ32" s="126"/>
      <c r="FTK32" s="126"/>
      <c r="FTL32" s="126"/>
      <c r="FTM32" s="126"/>
      <c r="FTN32" s="126"/>
      <c r="FTO32" s="126"/>
      <c r="FTP32" s="126"/>
      <c r="FTQ32" s="126"/>
      <c r="FTR32" s="126"/>
      <c r="FTS32" s="126"/>
      <c r="FTT32" s="126"/>
      <c r="FTU32" s="126"/>
      <c r="FTV32" s="126"/>
      <c r="FTW32" s="126"/>
      <c r="FTX32" s="126"/>
      <c r="FTY32" s="126"/>
      <c r="FTZ32" s="126"/>
      <c r="FUA32" s="126"/>
      <c r="FUB32" s="126"/>
      <c r="FUC32" s="126"/>
      <c r="FUD32" s="126"/>
      <c r="FUE32" s="126"/>
      <c r="FUF32" s="126"/>
      <c r="FUG32" s="126"/>
      <c r="FUH32" s="126"/>
      <c r="FUI32" s="126"/>
      <c r="FUJ32" s="126"/>
      <c r="FUK32" s="126"/>
      <c r="FUL32" s="126"/>
      <c r="FUM32" s="126"/>
      <c r="FUN32" s="126"/>
      <c r="FUO32" s="126"/>
      <c r="FUP32" s="126"/>
      <c r="FUQ32" s="126"/>
      <c r="FUR32" s="126"/>
      <c r="FUS32" s="126"/>
      <c r="FUT32" s="126"/>
      <c r="FUU32" s="126"/>
      <c r="FUV32" s="126"/>
      <c r="FUW32" s="126"/>
      <c r="FUX32" s="126"/>
      <c r="FUY32" s="126"/>
      <c r="FUZ32" s="126"/>
      <c r="FVA32" s="126"/>
      <c r="FVB32" s="126"/>
      <c r="FVC32" s="126"/>
      <c r="FVD32" s="126"/>
      <c r="FVE32" s="126"/>
      <c r="FVF32" s="126"/>
      <c r="FVG32" s="126"/>
      <c r="FVH32" s="126"/>
      <c r="FVI32" s="126"/>
      <c r="FVJ32" s="126"/>
      <c r="FVK32" s="126"/>
      <c r="FVL32" s="126"/>
      <c r="FVM32" s="126"/>
      <c r="FVN32" s="126"/>
      <c r="FVO32" s="126"/>
      <c r="FVP32" s="126"/>
      <c r="FVQ32" s="126"/>
      <c r="FVR32" s="126"/>
      <c r="FVS32" s="126"/>
      <c r="FVT32" s="126"/>
      <c r="FVU32" s="126"/>
      <c r="FVV32" s="126"/>
      <c r="FVW32" s="126"/>
      <c r="FVX32" s="126"/>
      <c r="FVY32" s="126"/>
      <c r="FVZ32" s="126"/>
      <c r="FWA32" s="126"/>
      <c r="FWB32" s="126"/>
      <c r="FWC32" s="126"/>
      <c r="FWD32" s="126"/>
      <c r="FWE32" s="126"/>
      <c r="FWF32" s="126"/>
      <c r="FWG32" s="126"/>
      <c r="FWH32" s="126"/>
      <c r="FWI32" s="126"/>
      <c r="FWJ32" s="126"/>
      <c r="FWK32" s="126"/>
      <c r="FWL32" s="126"/>
      <c r="FWM32" s="126"/>
      <c r="FWN32" s="126"/>
      <c r="FWO32" s="126"/>
      <c r="FWP32" s="126"/>
      <c r="FWQ32" s="126"/>
      <c r="FWR32" s="126"/>
      <c r="FWS32" s="126"/>
      <c r="FWT32" s="126"/>
      <c r="FWU32" s="126"/>
      <c r="FWV32" s="126"/>
      <c r="FWW32" s="126"/>
      <c r="FWX32" s="126"/>
      <c r="FWY32" s="126"/>
      <c r="FWZ32" s="126"/>
      <c r="FXA32" s="126"/>
      <c r="FXB32" s="126"/>
      <c r="FXC32" s="126"/>
      <c r="FXD32" s="126"/>
      <c r="FXE32" s="126"/>
      <c r="FXF32" s="126"/>
      <c r="FXG32" s="126"/>
      <c r="FXH32" s="126"/>
      <c r="FXI32" s="126"/>
      <c r="FXJ32" s="126"/>
      <c r="FXK32" s="126"/>
      <c r="FXL32" s="126"/>
      <c r="FXM32" s="126"/>
      <c r="FXN32" s="126"/>
      <c r="FXO32" s="126"/>
      <c r="FXP32" s="126"/>
      <c r="FXQ32" s="126"/>
      <c r="FXR32" s="126"/>
      <c r="FXS32" s="126"/>
      <c r="FXT32" s="126"/>
      <c r="FXU32" s="126"/>
      <c r="FXV32" s="126"/>
      <c r="FXW32" s="126"/>
      <c r="FXX32" s="126"/>
      <c r="FXY32" s="126"/>
      <c r="FXZ32" s="126"/>
      <c r="FYA32" s="126"/>
      <c r="FYB32" s="126"/>
      <c r="FYC32" s="126"/>
      <c r="FYD32" s="126"/>
      <c r="FYE32" s="126"/>
      <c r="FYF32" s="126"/>
      <c r="FYG32" s="126"/>
      <c r="FYH32" s="126"/>
      <c r="FYI32" s="126"/>
      <c r="FYJ32" s="126"/>
      <c r="FYK32" s="126"/>
      <c r="FYL32" s="126"/>
      <c r="FYM32" s="126"/>
      <c r="FYN32" s="126"/>
      <c r="FYO32" s="126"/>
      <c r="FYP32" s="126"/>
      <c r="FYQ32" s="126"/>
      <c r="FYR32" s="126"/>
      <c r="FYS32" s="126"/>
      <c r="FYT32" s="126"/>
      <c r="FYU32" s="126"/>
      <c r="FYV32" s="126"/>
      <c r="FYW32" s="126"/>
      <c r="FYX32" s="126"/>
      <c r="FYY32" s="126"/>
      <c r="FYZ32" s="126"/>
      <c r="FZA32" s="126"/>
      <c r="FZB32" s="126"/>
      <c r="FZC32" s="126"/>
      <c r="FZD32" s="126"/>
      <c r="FZE32" s="126"/>
      <c r="FZF32" s="126"/>
      <c r="FZG32" s="126"/>
      <c r="FZH32" s="126"/>
      <c r="FZI32" s="126"/>
      <c r="FZJ32" s="126"/>
      <c r="FZK32" s="126"/>
      <c r="FZL32" s="126"/>
      <c r="FZM32" s="126"/>
      <c r="FZN32" s="126"/>
      <c r="FZO32" s="126"/>
      <c r="FZP32" s="126"/>
      <c r="FZQ32" s="126"/>
      <c r="FZR32" s="126"/>
      <c r="FZS32" s="126"/>
      <c r="FZT32" s="126"/>
      <c r="FZU32" s="126"/>
      <c r="FZV32" s="126"/>
      <c r="FZW32" s="126"/>
      <c r="FZX32" s="126"/>
      <c r="FZY32" s="126"/>
      <c r="FZZ32" s="126"/>
      <c r="GAA32" s="126"/>
      <c r="GAB32" s="126"/>
      <c r="GAC32" s="126"/>
      <c r="GAD32" s="126"/>
      <c r="GAE32" s="126"/>
      <c r="GAF32" s="126"/>
      <c r="GAG32" s="126"/>
      <c r="GAH32" s="126"/>
      <c r="GAI32" s="126"/>
      <c r="GAJ32" s="126"/>
      <c r="GAK32" s="126"/>
      <c r="GAL32" s="126"/>
      <c r="GAM32" s="126"/>
      <c r="GAN32" s="126"/>
      <c r="GAO32" s="126"/>
      <c r="GAP32" s="126"/>
      <c r="GAQ32" s="126"/>
      <c r="GAR32" s="126"/>
      <c r="GAS32" s="126"/>
      <c r="GAT32" s="126"/>
      <c r="GAU32" s="126"/>
      <c r="GAV32" s="126"/>
      <c r="GAW32" s="126"/>
      <c r="GAX32" s="126"/>
      <c r="GAY32" s="126"/>
      <c r="GAZ32" s="126"/>
      <c r="GBA32" s="126"/>
      <c r="GBB32" s="126"/>
      <c r="GBC32" s="126"/>
      <c r="GBD32" s="126"/>
      <c r="GBE32" s="126"/>
      <c r="GBF32" s="126"/>
      <c r="GBG32" s="126"/>
      <c r="GBH32" s="126"/>
      <c r="GBI32" s="126"/>
      <c r="GBJ32" s="126"/>
      <c r="GBK32" s="126"/>
      <c r="GBL32" s="126"/>
      <c r="GBM32" s="126"/>
      <c r="GBN32" s="126"/>
      <c r="GBO32" s="126"/>
      <c r="GBP32" s="126"/>
      <c r="GBQ32" s="126"/>
      <c r="GBR32" s="126"/>
      <c r="GBS32" s="126"/>
      <c r="GBT32" s="126"/>
      <c r="GBU32" s="126"/>
      <c r="GBV32" s="126"/>
      <c r="GBW32" s="126"/>
      <c r="GBX32" s="126"/>
      <c r="GBY32" s="126"/>
      <c r="GBZ32" s="126"/>
      <c r="GCA32" s="126"/>
      <c r="GCB32" s="126"/>
      <c r="GCC32" s="126"/>
      <c r="GCD32" s="126"/>
      <c r="GCE32" s="126"/>
      <c r="GCF32" s="126"/>
      <c r="GCG32" s="126"/>
      <c r="GCH32" s="126"/>
      <c r="GCI32" s="126"/>
      <c r="GCJ32" s="126"/>
      <c r="GCK32" s="126"/>
      <c r="GCL32" s="126"/>
      <c r="GCM32" s="126"/>
      <c r="GCN32" s="126"/>
      <c r="GCO32" s="126"/>
      <c r="GCP32" s="126"/>
      <c r="GCQ32" s="126"/>
      <c r="GCR32" s="126"/>
      <c r="GCS32" s="126"/>
      <c r="GCT32" s="126"/>
      <c r="GCU32" s="126"/>
      <c r="GCV32" s="126"/>
      <c r="GCW32" s="126"/>
      <c r="GCX32" s="126"/>
      <c r="GCY32" s="126"/>
      <c r="GCZ32" s="126"/>
      <c r="GDA32" s="126"/>
      <c r="GDB32" s="126"/>
      <c r="GDC32" s="126"/>
      <c r="GDD32" s="126"/>
      <c r="GDE32" s="126"/>
      <c r="GDF32" s="126"/>
      <c r="GDG32" s="126"/>
      <c r="GDH32" s="126"/>
      <c r="GDI32" s="126"/>
      <c r="GDJ32" s="126"/>
      <c r="GDK32" s="126"/>
      <c r="GDL32" s="126"/>
      <c r="GDM32" s="126"/>
      <c r="GDN32" s="126"/>
      <c r="GDO32" s="126"/>
      <c r="GDP32" s="126"/>
      <c r="GDQ32" s="126"/>
      <c r="GDR32" s="126"/>
      <c r="GDS32" s="126"/>
      <c r="GDT32" s="126"/>
      <c r="GDU32" s="126"/>
      <c r="GDV32" s="126"/>
      <c r="GDW32" s="126"/>
      <c r="GDX32" s="126"/>
      <c r="GDY32" s="126"/>
      <c r="GDZ32" s="126"/>
      <c r="GEA32" s="126"/>
      <c r="GEB32" s="126"/>
      <c r="GEC32" s="126"/>
      <c r="GED32" s="126"/>
      <c r="GEE32" s="126"/>
      <c r="GEF32" s="126"/>
      <c r="GEG32" s="126"/>
      <c r="GEH32" s="126"/>
      <c r="GEI32" s="126"/>
      <c r="GEJ32" s="126"/>
      <c r="GEK32" s="126"/>
      <c r="GEL32" s="126"/>
      <c r="GEM32" s="126"/>
      <c r="GEN32" s="126"/>
      <c r="GEO32" s="126"/>
      <c r="GEP32" s="126"/>
      <c r="GEQ32" s="126"/>
      <c r="GER32" s="126"/>
      <c r="GES32" s="126"/>
      <c r="GET32" s="126"/>
      <c r="GEU32" s="126"/>
      <c r="GEV32" s="126"/>
      <c r="GEW32" s="126"/>
      <c r="GEX32" s="126"/>
      <c r="GEY32" s="126"/>
      <c r="GEZ32" s="126"/>
      <c r="GFA32" s="126"/>
      <c r="GFB32" s="126"/>
      <c r="GFC32" s="126"/>
      <c r="GFD32" s="126"/>
      <c r="GFE32" s="126"/>
      <c r="GFF32" s="126"/>
      <c r="GFG32" s="126"/>
      <c r="GFH32" s="126"/>
      <c r="GFI32" s="126"/>
      <c r="GFJ32" s="126"/>
      <c r="GFK32" s="126"/>
      <c r="GFL32" s="126"/>
      <c r="GFM32" s="126"/>
      <c r="GFN32" s="126"/>
      <c r="GFO32" s="126"/>
      <c r="GFP32" s="126"/>
      <c r="GFQ32" s="126"/>
      <c r="GFR32" s="126"/>
      <c r="GFS32" s="126"/>
      <c r="GFT32" s="126"/>
      <c r="GFU32" s="126"/>
      <c r="GFV32" s="126"/>
      <c r="GFW32" s="126"/>
      <c r="GFX32" s="126"/>
      <c r="GFY32" s="126"/>
      <c r="GFZ32" s="126"/>
      <c r="GGA32" s="126"/>
      <c r="GGB32" s="126"/>
      <c r="GGC32" s="126"/>
      <c r="GGD32" s="126"/>
      <c r="GGE32" s="126"/>
      <c r="GGF32" s="126"/>
      <c r="GGG32" s="126"/>
      <c r="GGH32" s="126"/>
      <c r="GGI32" s="126"/>
      <c r="GGJ32" s="126"/>
      <c r="GGK32" s="126"/>
      <c r="GGL32" s="126"/>
      <c r="GGM32" s="126"/>
      <c r="GGN32" s="126"/>
      <c r="GGO32" s="126"/>
      <c r="GGP32" s="126"/>
      <c r="GGQ32" s="126"/>
      <c r="GGR32" s="126"/>
      <c r="GGS32" s="126"/>
      <c r="GGT32" s="126"/>
      <c r="GGU32" s="126"/>
      <c r="GGV32" s="126"/>
      <c r="GGW32" s="126"/>
      <c r="GGX32" s="126"/>
      <c r="GGY32" s="126"/>
      <c r="GGZ32" s="126"/>
      <c r="GHA32" s="126"/>
      <c r="GHB32" s="126"/>
      <c r="GHC32" s="126"/>
      <c r="GHD32" s="126"/>
      <c r="GHE32" s="126"/>
      <c r="GHF32" s="126"/>
      <c r="GHG32" s="126"/>
      <c r="GHH32" s="126"/>
      <c r="GHI32" s="126"/>
      <c r="GHJ32" s="126"/>
      <c r="GHK32" s="126"/>
      <c r="GHL32" s="126"/>
      <c r="GHM32" s="126"/>
      <c r="GHN32" s="126"/>
      <c r="GHO32" s="126"/>
      <c r="GHP32" s="126"/>
      <c r="GHQ32" s="126"/>
      <c r="GHR32" s="126"/>
      <c r="GHS32" s="126"/>
      <c r="GHT32" s="126"/>
      <c r="GHU32" s="126"/>
      <c r="GHV32" s="126"/>
      <c r="GHW32" s="126"/>
      <c r="GHX32" s="126"/>
      <c r="GHY32" s="126"/>
      <c r="GHZ32" s="126"/>
      <c r="GIA32" s="126"/>
      <c r="GIB32" s="126"/>
      <c r="GIC32" s="126"/>
      <c r="GID32" s="126"/>
      <c r="GIE32" s="126"/>
      <c r="GIF32" s="126"/>
      <c r="GIG32" s="126"/>
      <c r="GIH32" s="126"/>
      <c r="GII32" s="126"/>
      <c r="GIJ32" s="126"/>
      <c r="GIK32" s="126"/>
      <c r="GIL32" s="126"/>
      <c r="GIM32" s="126"/>
      <c r="GIN32" s="126"/>
      <c r="GIO32" s="126"/>
      <c r="GIP32" s="126"/>
      <c r="GIQ32" s="126"/>
      <c r="GIR32" s="126"/>
      <c r="GIS32" s="126"/>
      <c r="GIT32" s="126"/>
      <c r="GIU32" s="126"/>
      <c r="GIV32" s="126"/>
      <c r="GIW32" s="126"/>
      <c r="GIX32" s="126"/>
      <c r="GIY32" s="126"/>
      <c r="GIZ32" s="126"/>
      <c r="GJA32" s="126"/>
      <c r="GJB32" s="126"/>
      <c r="GJC32" s="126"/>
      <c r="GJD32" s="126"/>
      <c r="GJE32" s="126"/>
      <c r="GJF32" s="126"/>
      <c r="GJG32" s="126"/>
      <c r="GJH32" s="126"/>
      <c r="GJI32" s="126"/>
      <c r="GJJ32" s="126"/>
      <c r="GJK32" s="126"/>
      <c r="GJL32" s="126"/>
      <c r="GJM32" s="126"/>
      <c r="GJN32" s="126"/>
      <c r="GJO32" s="126"/>
      <c r="GJP32" s="126"/>
      <c r="GJQ32" s="126"/>
      <c r="GJR32" s="126"/>
      <c r="GJS32" s="126"/>
      <c r="GJT32" s="126"/>
      <c r="GJU32" s="126"/>
      <c r="GJV32" s="126"/>
      <c r="GJW32" s="126"/>
      <c r="GJX32" s="126"/>
      <c r="GJY32" s="126"/>
      <c r="GJZ32" s="126"/>
      <c r="GKA32" s="126"/>
      <c r="GKB32" s="126"/>
      <c r="GKC32" s="126"/>
      <c r="GKD32" s="126"/>
      <c r="GKE32" s="126"/>
      <c r="GKF32" s="126"/>
      <c r="GKG32" s="126"/>
      <c r="GKH32" s="126"/>
      <c r="GKI32" s="126"/>
      <c r="GKJ32" s="126"/>
      <c r="GKK32" s="126"/>
      <c r="GKL32" s="126"/>
      <c r="GKM32" s="126"/>
      <c r="GKN32" s="126"/>
      <c r="GKO32" s="126"/>
      <c r="GKP32" s="126"/>
      <c r="GKQ32" s="126"/>
      <c r="GKR32" s="126"/>
      <c r="GKS32" s="126"/>
      <c r="GKT32" s="126"/>
      <c r="GKU32" s="126"/>
      <c r="GKV32" s="126"/>
      <c r="GKW32" s="126"/>
      <c r="GKX32" s="126"/>
      <c r="GKY32" s="126"/>
      <c r="GKZ32" s="126"/>
      <c r="GLA32" s="126"/>
      <c r="GLB32" s="126"/>
      <c r="GLC32" s="126"/>
      <c r="GLD32" s="126"/>
      <c r="GLE32" s="126"/>
      <c r="GLF32" s="126"/>
      <c r="GLG32" s="126"/>
      <c r="GLH32" s="126"/>
      <c r="GLI32" s="126"/>
      <c r="GLJ32" s="126"/>
      <c r="GLK32" s="126"/>
      <c r="GLL32" s="126"/>
      <c r="GLM32" s="126"/>
      <c r="GLN32" s="126"/>
      <c r="GLO32" s="126"/>
      <c r="GLP32" s="126"/>
      <c r="GLQ32" s="126"/>
      <c r="GLR32" s="126"/>
      <c r="GLS32" s="126"/>
      <c r="GLT32" s="126"/>
      <c r="GLU32" s="126"/>
      <c r="GLV32" s="126"/>
      <c r="GLW32" s="126"/>
      <c r="GLX32" s="126"/>
      <c r="GLY32" s="126"/>
      <c r="GLZ32" s="126"/>
      <c r="GMA32" s="126"/>
      <c r="GMB32" s="126"/>
      <c r="GMC32" s="126"/>
      <c r="GMD32" s="126"/>
      <c r="GME32" s="126"/>
      <c r="GMF32" s="126"/>
      <c r="GMG32" s="126"/>
      <c r="GMH32" s="126"/>
      <c r="GMI32" s="126"/>
      <c r="GMJ32" s="126"/>
      <c r="GMK32" s="126"/>
      <c r="GML32" s="126"/>
      <c r="GMM32" s="126"/>
      <c r="GMN32" s="126"/>
      <c r="GMO32" s="126"/>
      <c r="GMP32" s="126"/>
      <c r="GMQ32" s="126"/>
      <c r="GMR32" s="126"/>
      <c r="GMS32" s="126"/>
      <c r="GMT32" s="126"/>
      <c r="GMU32" s="126"/>
      <c r="GMV32" s="126"/>
      <c r="GMW32" s="126"/>
      <c r="GMX32" s="126"/>
      <c r="GMY32" s="126"/>
      <c r="GMZ32" s="126"/>
      <c r="GNA32" s="126"/>
      <c r="GNB32" s="126"/>
      <c r="GNC32" s="126"/>
      <c r="GND32" s="126"/>
      <c r="GNE32" s="126"/>
      <c r="GNF32" s="126"/>
      <c r="GNG32" s="126"/>
      <c r="GNH32" s="126"/>
      <c r="GNI32" s="126"/>
      <c r="GNJ32" s="126"/>
      <c r="GNK32" s="126"/>
      <c r="GNL32" s="126"/>
      <c r="GNM32" s="126"/>
      <c r="GNN32" s="126"/>
      <c r="GNO32" s="126"/>
      <c r="GNP32" s="126"/>
      <c r="GNQ32" s="126"/>
      <c r="GNR32" s="126"/>
      <c r="GNS32" s="126"/>
      <c r="GNT32" s="126"/>
      <c r="GNU32" s="126"/>
      <c r="GNV32" s="126"/>
      <c r="GNW32" s="126"/>
      <c r="GNX32" s="126"/>
      <c r="GNY32" s="126"/>
      <c r="GNZ32" s="126"/>
      <c r="GOA32" s="126"/>
      <c r="GOB32" s="126"/>
      <c r="GOC32" s="126"/>
      <c r="GOD32" s="126"/>
      <c r="GOE32" s="126"/>
      <c r="GOF32" s="126"/>
      <c r="GOG32" s="126"/>
      <c r="GOH32" s="126"/>
      <c r="GOI32" s="126"/>
      <c r="GOJ32" s="126"/>
      <c r="GOK32" s="126"/>
      <c r="GOL32" s="126"/>
      <c r="GOM32" s="126"/>
      <c r="GON32" s="126"/>
      <c r="GOO32" s="126"/>
      <c r="GOP32" s="126"/>
      <c r="GOQ32" s="126"/>
      <c r="GOR32" s="126"/>
      <c r="GOS32" s="126"/>
      <c r="GOT32" s="126"/>
      <c r="GOU32" s="126"/>
      <c r="GOV32" s="126"/>
      <c r="GOW32" s="126"/>
      <c r="GOX32" s="126"/>
      <c r="GOY32" s="126"/>
      <c r="GOZ32" s="126"/>
      <c r="GPA32" s="126"/>
      <c r="GPB32" s="126"/>
      <c r="GPC32" s="126"/>
      <c r="GPD32" s="126"/>
      <c r="GPE32" s="126"/>
      <c r="GPF32" s="126"/>
      <c r="GPG32" s="126"/>
      <c r="GPH32" s="126"/>
      <c r="GPI32" s="126"/>
      <c r="GPJ32" s="126"/>
      <c r="GPK32" s="126"/>
      <c r="GPL32" s="126"/>
      <c r="GPM32" s="126"/>
      <c r="GPN32" s="126"/>
      <c r="GPO32" s="126"/>
      <c r="GPP32" s="126"/>
      <c r="GPQ32" s="126"/>
      <c r="GPR32" s="126"/>
      <c r="GPS32" s="126"/>
      <c r="GPT32" s="126"/>
      <c r="GPU32" s="126"/>
      <c r="GPV32" s="126"/>
      <c r="GPW32" s="126"/>
      <c r="GPX32" s="126"/>
      <c r="GPY32" s="126"/>
      <c r="GPZ32" s="126"/>
      <c r="GQA32" s="126"/>
      <c r="GQB32" s="126"/>
      <c r="GQC32" s="126"/>
      <c r="GQD32" s="126"/>
      <c r="GQE32" s="126"/>
      <c r="GQF32" s="126"/>
      <c r="GQG32" s="126"/>
      <c r="GQH32" s="126"/>
      <c r="GQI32" s="126"/>
      <c r="GQJ32" s="126"/>
      <c r="GQK32" s="126"/>
      <c r="GQL32" s="126"/>
      <c r="GQM32" s="126"/>
      <c r="GQN32" s="126"/>
      <c r="GQO32" s="126"/>
      <c r="GQP32" s="126"/>
      <c r="GQQ32" s="126"/>
      <c r="GQR32" s="126"/>
      <c r="GQS32" s="126"/>
      <c r="GQT32" s="126"/>
      <c r="GQU32" s="126"/>
      <c r="GQV32" s="126"/>
      <c r="GQW32" s="126"/>
      <c r="GQX32" s="126"/>
      <c r="GQY32" s="126"/>
      <c r="GQZ32" s="126"/>
      <c r="GRA32" s="126"/>
      <c r="GRB32" s="126"/>
      <c r="GRC32" s="126"/>
      <c r="GRD32" s="126"/>
      <c r="GRE32" s="126"/>
      <c r="GRF32" s="126"/>
      <c r="GRG32" s="126"/>
      <c r="GRH32" s="126"/>
      <c r="GRI32" s="126"/>
      <c r="GRJ32" s="126"/>
      <c r="GRK32" s="126"/>
      <c r="GRL32" s="126"/>
      <c r="GRM32" s="126"/>
      <c r="GRN32" s="126"/>
      <c r="GRO32" s="126"/>
      <c r="GRP32" s="126"/>
      <c r="GRQ32" s="126"/>
      <c r="GRR32" s="126"/>
      <c r="GRS32" s="126"/>
      <c r="GRT32" s="126"/>
      <c r="GRU32" s="126"/>
      <c r="GRV32" s="126"/>
      <c r="GRW32" s="126"/>
      <c r="GRX32" s="126"/>
      <c r="GRY32" s="126"/>
      <c r="GRZ32" s="126"/>
      <c r="GSA32" s="126"/>
      <c r="GSB32" s="126"/>
      <c r="GSC32" s="126"/>
      <c r="GSD32" s="126"/>
      <c r="GSE32" s="126"/>
      <c r="GSF32" s="126"/>
      <c r="GSG32" s="126"/>
      <c r="GSH32" s="126"/>
      <c r="GSI32" s="126"/>
      <c r="GSJ32" s="126"/>
      <c r="GSK32" s="126"/>
      <c r="GSL32" s="126"/>
      <c r="GSM32" s="126"/>
      <c r="GSN32" s="126"/>
      <c r="GSO32" s="126"/>
      <c r="GSP32" s="126"/>
      <c r="GSQ32" s="126"/>
      <c r="GSR32" s="126"/>
      <c r="GSS32" s="126"/>
      <c r="GST32" s="126"/>
      <c r="GSU32" s="126"/>
      <c r="GSV32" s="126"/>
      <c r="GSW32" s="126"/>
      <c r="GSX32" s="126"/>
      <c r="GSY32" s="126"/>
      <c r="GSZ32" s="126"/>
      <c r="GTA32" s="126"/>
      <c r="GTB32" s="126"/>
      <c r="GTC32" s="126"/>
      <c r="GTD32" s="126"/>
      <c r="GTE32" s="126"/>
      <c r="GTF32" s="126"/>
      <c r="GTG32" s="126"/>
      <c r="GTH32" s="126"/>
      <c r="GTI32" s="126"/>
      <c r="GTJ32" s="126"/>
      <c r="GTK32" s="126"/>
      <c r="GTL32" s="126"/>
      <c r="GTM32" s="126"/>
      <c r="GTN32" s="126"/>
      <c r="GTO32" s="126"/>
      <c r="GTP32" s="126"/>
      <c r="GTQ32" s="126"/>
      <c r="GTR32" s="126"/>
      <c r="GTS32" s="126"/>
      <c r="GTT32" s="126"/>
      <c r="GTU32" s="126"/>
      <c r="GTV32" s="126"/>
      <c r="GTW32" s="126"/>
      <c r="GTX32" s="126"/>
      <c r="GTY32" s="126"/>
      <c r="GTZ32" s="126"/>
      <c r="GUA32" s="126"/>
      <c r="GUB32" s="126"/>
      <c r="GUC32" s="126"/>
      <c r="GUD32" s="126"/>
      <c r="GUE32" s="126"/>
      <c r="GUF32" s="126"/>
      <c r="GUG32" s="126"/>
      <c r="GUH32" s="126"/>
      <c r="GUI32" s="126"/>
      <c r="GUJ32" s="126"/>
      <c r="GUK32" s="126"/>
      <c r="GUL32" s="126"/>
      <c r="GUM32" s="126"/>
      <c r="GUN32" s="126"/>
      <c r="GUO32" s="126"/>
      <c r="GUP32" s="126"/>
      <c r="GUQ32" s="126"/>
      <c r="GUR32" s="126"/>
      <c r="GUS32" s="126"/>
      <c r="GUT32" s="126"/>
      <c r="GUU32" s="126"/>
      <c r="GUV32" s="126"/>
      <c r="GUW32" s="126"/>
      <c r="GUX32" s="126"/>
      <c r="GUY32" s="126"/>
      <c r="GUZ32" s="126"/>
      <c r="GVA32" s="126"/>
      <c r="GVB32" s="126"/>
      <c r="GVC32" s="126"/>
      <c r="GVD32" s="126"/>
      <c r="GVE32" s="126"/>
      <c r="GVF32" s="126"/>
      <c r="GVG32" s="126"/>
      <c r="GVH32" s="126"/>
      <c r="GVI32" s="126"/>
      <c r="GVJ32" s="126"/>
      <c r="GVK32" s="126"/>
      <c r="GVL32" s="126"/>
      <c r="GVM32" s="126"/>
      <c r="GVN32" s="126"/>
      <c r="GVO32" s="126"/>
      <c r="GVP32" s="126"/>
      <c r="GVQ32" s="126"/>
      <c r="GVR32" s="126"/>
      <c r="GVS32" s="126"/>
      <c r="GVT32" s="126"/>
      <c r="GVU32" s="126"/>
      <c r="GVV32" s="126"/>
      <c r="GVW32" s="126"/>
      <c r="GVX32" s="126"/>
      <c r="GVY32" s="126"/>
      <c r="GVZ32" s="126"/>
      <c r="GWA32" s="126"/>
      <c r="GWB32" s="126"/>
      <c r="GWC32" s="126"/>
      <c r="GWD32" s="126"/>
      <c r="GWE32" s="126"/>
      <c r="GWF32" s="126"/>
      <c r="GWG32" s="126"/>
      <c r="GWH32" s="126"/>
      <c r="GWI32" s="126"/>
      <c r="GWJ32" s="126"/>
      <c r="GWK32" s="126"/>
      <c r="GWL32" s="126"/>
      <c r="GWM32" s="126"/>
      <c r="GWN32" s="126"/>
      <c r="GWO32" s="126"/>
      <c r="GWP32" s="126"/>
      <c r="GWQ32" s="126"/>
      <c r="GWR32" s="126"/>
      <c r="GWS32" s="126"/>
      <c r="GWT32" s="126"/>
      <c r="GWU32" s="126"/>
      <c r="GWV32" s="126"/>
      <c r="GWW32" s="126"/>
      <c r="GWX32" s="126"/>
      <c r="GWY32" s="126"/>
      <c r="GWZ32" s="126"/>
      <c r="GXA32" s="126"/>
      <c r="GXB32" s="126"/>
      <c r="GXC32" s="126"/>
      <c r="GXD32" s="126"/>
      <c r="GXE32" s="126"/>
      <c r="GXF32" s="126"/>
      <c r="GXG32" s="126"/>
      <c r="GXH32" s="126"/>
      <c r="GXI32" s="126"/>
      <c r="GXJ32" s="126"/>
      <c r="GXK32" s="126"/>
      <c r="GXL32" s="126"/>
      <c r="GXM32" s="126"/>
      <c r="GXN32" s="126"/>
      <c r="GXO32" s="126"/>
      <c r="GXP32" s="126"/>
      <c r="GXQ32" s="126"/>
      <c r="GXR32" s="126"/>
      <c r="GXS32" s="126"/>
      <c r="GXT32" s="126"/>
      <c r="GXU32" s="126"/>
      <c r="GXV32" s="126"/>
      <c r="GXW32" s="126"/>
      <c r="GXX32" s="126"/>
      <c r="GXY32" s="126"/>
      <c r="GXZ32" s="126"/>
      <c r="GYA32" s="126"/>
      <c r="GYB32" s="126"/>
      <c r="GYC32" s="126"/>
      <c r="GYD32" s="126"/>
      <c r="GYE32" s="126"/>
      <c r="GYF32" s="126"/>
      <c r="GYG32" s="126"/>
      <c r="GYH32" s="126"/>
      <c r="GYI32" s="126"/>
      <c r="GYJ32" s="126"/>
      <c r="GYK32" s="126"/>
      <c r="GYL32" s="126"/>
      <c r="GYM32" s="126"/>
      <c r="GYN32" s="126"/>
      <c r="GYO32" s="126"/>
      <c r="GYP32" s="126"/>
      <c r="GYQ32" s="126"/>
      <c r="GYR32" s="126"/>
      <c r="GYS32" s="126"/>
      <c r="GYT32" s="126"/>
      <c r="GYU32" s="126"/>
      <c r="GYV32" s="126"/>
      <c r="GYW32" s="126"/>
      <c r="GYX32" s="126"/>
      <c r="GYY32" s="126"/>
      <c r="GYZ32" s="126"/>
      <c r="GZA32" s="126"/>
      <c r="GZB32" s="126"/>
      <c r="GZC32" s="126"/>
      <c r="GZD32" s="126"/>
      <c r="GZE32" s="126"/>
      <c r="GZF32" s="126"/>
      <c r="GZG32" s="126"/>
      <c r="GZH32" s="126"/>
      <c r="GZI32" s="126"/>
      <c r="GZJ32" s="126"/>
      <c r="GZK32" s="126"/>
      <c r="GZL32" s="126"/>
      <c r="GZM32" s="126"/>
      <c r="GZN32" s="126"/>
      <c r="GZO32" s="126"/>
      <c r="GZP32" s="126"/>
      <c r="GZQ32" s="126"/>
      <c r="GZR32" s="126"/>
      <c r="GZS32" s="126"/>
      <c r="GZT32" s="126"/>
      <c r="GZU32" s="126"/>
      <c r="GZV32" s="126"/>
      <c r="GZW32" s="126"/>
      <c r="GZX32" s="126"/>
      <c r="GZY32" s="126"/>
      <c r="GZZ32" s="126"/>
      <c r="HAA32" s="126"/>
      <c r="HAB32" s="126"/>
      <c r="HAC32" s="126"/>
      <c r="HAD32" s="126"/>
      <c r="HAE32" s="126"/>
      <c r="HAF32" s="126"/>
      <c r="HAG32" s="126"/>
      <c r="HAH32" s="126"/>
      <c r="HAI32" s="126"/>
      <c r="HAJ32" s="126"/>
      <c r="HAK32" s="126"/>
      <c r="HAL32" s="126"/>
      <c r="HAM32" s="126"/>
      <c r="HAN32" s="126"/>
      <c r="HAO32" s="126"/>
      <c r="HAP32" s="126"/>
      <c r="HAQ32" s="126"/>
      <c r="HAR32" s="126"/>
      <c r="HAS32" s="126"/>
      <c r="HAT32" s="126"/>
      <c r="HAU32" s="126"/>
      <c r="HAV32" s="126"/>
      <c r="HAW32" s="126"/>
      <c r="HAX32" s="126"/>
      <c r="HAY32" s="126"/>
      <c r="HAZ32" s="126"/>
      <c r="HBA32" s="126"/>
      <c r="HBB32" s="126"/>
      <c r="HBC32" s="126"/>
      <c r="HBD32" s="126"/>
      <c r="HBE32" s="126"/>
      <c r="HBF32" s="126"/>
      <c r="HBG32" s="126"/>
      <c r="HBH32" s="126"/>
      <c r="HBI32" s="126"/>
      <c r="HBJ32" s="126"/>
      <c r="HBK32" s="126"/>
      <c r="HBL32" s="126"/>
      <c r="HBM32" s="126"/>
      <c r="HBN32" s="126"/>
      <c r="HBO32" s="126"/>
      <c r="HBP32" s="126"/>
      <c r="HBQ32" s="126"/>
      <c r="HBR32" s="126"/>
      <c r="HBS32" s="126"/>
      <c r="HBT32" s="126"/>
      <c r="HBU32" s="126"/>
      <c r="HBV32" s="126"/>
      <c r="HBW32" s="126"/>
      <c r="HBX32" s="126"/>
      <c r="HBY32" s="126"/>
      <c r="HBZ32" s="126"/>
      <c r="HCA32" s="126"/>
      <c r="HCB32" s="126"/>
      <c r="HCC32" s="126"/>
      <c r="HCD32" s="126"/>
      <c r="HCE32" s="126"/>
      <c r="HCF32" s="126"/>
      <c r="HCG32" s="126"/>
      <c r="HCH32" s="126"/>
      <c r="HCI32" s="126"/>
      <c r="HCJ32" s="126"/>
      <c r="HCK32" s="126"/>
      <c r="HCL32" s="126"/>
      <c r="HCM32" s="126"/>
      <c r="HCN32" s="126"/>
      <c r="HCO32" s="126"/>
      <c r="HCP32" s="126"/>
      <c r="HCQ32" s="126"/>
      <c r="HCR32" s="126"/>
      <c r="HCS32" s="126"/>
      <c r="HCT32" s="126"/>
      <c r="HCU32" s="126"/>
      <c r="HCV32" s="126"/>
      <c r="HCW32" s="126"/>
      <c r="HCX32" s="126"/>
      <c r="HCY32" s="126"/>
      <c r="HCZ32" s="126"/>
      <c r="HDA32" s="126"/>
      <c r="HDB32" s="126"/>
      <c r="HDC32" s="126"/>
      <c r="HDD32" s="126"/>
      <c r="HDE32" s="126"/>
      <c r="HDF32" s="126"/>
      <c r="HDG32" s="126"/>
      <c r="HDH32" s="126"/>
      <c r="HDI32" s="126"/>
      <c r="HDJ32" s="126"/>
      <c r="HDK32" s="126"/>
      <c r="HDL32" s="126"/>
      <c r="HDM32" s="126"/>
      <c r="HDN32" s="126"/>
      <c r="HDO32" s="126"/>
      <c r="HDP32" s="126"/>
      <c r="HDQ32" s="126"/>
      <c r="HDR32" s="126"/>
      <c r="HDS32" s="126"/>
      <c r="HDT32" s="126"/>
      <c r="HDU32" s="126"/>
      <c r="HDV32" s="126"/>
      <c r="HDW32" s="126"/>
      <c r="HDX32" s="126"/>
      <c r="HDY32" s="126"/>
      <c r="HDZ32" s="126"/>
      <c r="HEA32" s="126"/>
      <c r="HEB32" s="126"/>
      <c r="HEC32" s="126"/>
      <c r="HED32" s="126"/>
      <c r="HEE32" s="126"/>
      <c r="HEF32" s="126"/>
      <c r="HEG32" s="126"/>
      <c r="HEH32" s="126"/>
      <c r="HEI32" s="126"/>
      <c r="HEJ32" s="126"/>
      <c r="HEK32" s="126"/>
      <c r="HEL32" s="126"/>
      <c r="HEM32" s="126"/>
      <c r="HEN32" s="126"/>
      <c r="HEO32" s="126"/>
      <c r="HEP32" s="126"/>
      <c r="HEQ32" s="126"/>
      <c r="HER32" s="126"/>
      <c r="HES32" s="126"/>
      <c r="HET32" s="126"/>
      <c r="HEU32" s="126"/>
      <c r="HEV32" s="126"/>
      <c r="HEW32" s="126"/>
      <c r="HEX32" s="126"/>
      <c r="HEY32" s="126"/>
      <c r="HEZ32" s="126"/>
      <c r="HFA32" s="126"/>
      <c r="HFB32" s="126"/>
      <c r="HFC32" s="126"/>
      <c r="HFD32" s="126"/>
      <c r="HFE32" s="126"/>
      <c r="HFF32" s="126"/>
      <c r="HFG32" s="126"/>
      <c r="HFH32" s="126"/>
      <c r="HFI32" s="126"/>
      <c r="HFJ32" s="126"/>
      <c r="HFK32" s="126"/>
      <c r="HFL32" s="126"/>
      <c r="HFM32" s="126"/>
      <c r="HFN32" s="126"/>
      <c r="HFO32" s="126"/>
      <c r="HFP32" s="126"/>
      <c r="HFQ32" s="126"/>
      <c r="HFR32" s="126"/>
      <c r="HFS32" s="126"/>
      <c r="HFT32" s="126"/>
      <c r="HFU32" s="126"/>
      <c r="HFV32" s="126"/>
      <c r="HFW32" s="126"/>
      <c r="HFX32" s="126"/>
      <c r="HFY32" s="126"/>
      <c r="HFZ32" s="126"/>
      <c r="HGA32" s="126"/>
      <c r="HGB32" s="126"/>
      <c r="HGC32" s="126"/>
      <c r="HGD32" s="126"/>
      <c r="HGE32" s="126"/>
      <c r="HGF32" s="126"/>
      <c r="HGG32" s="126"/>
      <c r="HGH32" s="126"/>
      <c r="HGI32" s="126"/>
      <c r="HGJ32" s="126"/>
      <c r="HGK32" s="126"/>
      <c r="HGL32" s="126"/>
      <c r="HGM32" s="126"/>
      <c r="HGN32" s="126"/>
      <c r="HGO32" s="126"/>
      <c r="HGP32" s="126"/>
      <c r="HGQ32" s="126"/>
      <c r="HGR32" s="126"/>
      <c r="HGS32" s="126"/>
      <c r="HGT32" s="126"/>
      <c r="HGU32" s="126"/>
      <c r="HGV32" s="126"/>
      <c r="HGW32" s="126"/>
      <c r="HGX32" s="126"/>
      <c r="HGY32" s="126"/>
      <c r="HGZ32" s="126"/>
      <c r="HHA32" s="126"/>
      <c r="HHB32" s="126"/>
      <c r="HHC32" s="126"/>
      <c r="HHD32" s="126"/>
      <c r="HHE32" s="126"/>
      <c r="HHF32" s="126"/>
      <c r="HHG32" s="126"/>
      <c r="HHH32" s="126"/>
      <c r="HHI32" s="126"/>
      <c r="HHJ32" s="126"/>
      <c r="HHK32" s="126"/>
      <c r="HHL32" s="126"/>
      <c r="HHM32" s="126"/>
      <c r="HHN32" s="126"/>
      <c r="HHO32" s="126"/>
      <c r="HHP32" s="126"/>
      <c r="HHQ32" s="126"/>
      <c r="HHR32" s="126"/>
      <c r="HHS32" s="126"/>
      <c r="HHT32" s="126"/>
      <c r="HHU32" s="126"/>
      <c r="HHV32" s="126"/>
      <c r="HHW32" s="126"/>
      <c r="HHX32" s="126"/>
      <c r="HHY32" s="126"/>
      <c r="HHZ32" s="126"/>
      <c r="HIA32" s="126"/>
      <c r="HIB32" s="126"/>
      <c r="HIC32" s="126"/>
      <c r="HID32" s="126"/>
      <c r="HIE32" s="126"/>
      <c r="HIF32" s="126"/>
      <c r="HIG32" s="126"/>
      <c r="HIH32" s="126"/>
      <c r="HII32" s="126"/>
      <c r="HIJ32" s="126"/>
      <c r="HIK32" s="126"/>
      <c r="HIL32" s="126"/>
      <c r="HIM32" s="126"/>
      <c r="HIN32" s="126"/>
      <c r="HIO32" s="126"/>
      <c r="HIP32" s="126"/>
      <c r="HIQ32" s="126"/>
      <c r="HIR32" s="126"/>
      <c r="HIS32" s="126"/>
      <c r="HIT32" s="126"/>
      <c r="HIU32" s="126"/>
      <c r="HIV32" s="126"/>
      <c r="HIW32" s="126"/>
      <c r="HIX32" s="126"/>
      <c r="HIY32" s="126"/>
      <c r="HIZ32" s="126"/>
      <c r="HJA32" s="126"/>
      <c r="HJB32" s="126"/>
      <c r="HJC32" s="126"/>
      <c r="HJD32" s="126"/>
      <c r="HJE32" s="126"/>
      <c r="HJF32" s="126"/>
      <c r="HJG32" s="126"/>
      <c r="HJH32" s="126"/>
      <c r="HJI32" s="126"/>
      <c r="HJJ32" s="126"/>
      <c r="HJK32" s="126"/>
      <c r="HJL32" s="126"/>
      <c r="HJM32" s="126"/>
      <c r="HJN32" s="126"/>
      <c r="HJO32" s="126"/>
      <c r="HJP32" s="126"/>
      <c r="HJQ32" s="126"/>
      <c r="HJR32" s="126"/>
      <c r="HJS32" s="126"/>
      <c r="HJT32" s="126"/>
      <c r="HJU32" s="126"/>
      <c r="HJV32" s="126"/>
      <c r="HJW32" s="126"/>
      <c r="HJX32" s="126"/>
      <c r="HJY32" s="126"/>
      <c r="HJZ32" s="126"/>
      <c r="HKA32" s="126"/>
      <c r="HKB32" s="126"/>
      <c r="HKC32" s="126"/>
      <c r="HKD32" s="126"/>
      <c r="HKE32" s="126"/>
      <c r="HKF32" s="126"/>
      <c r="HKG32" s="126"/>
      <c r="HKH32" s="126"/>
      <c r="HKI32" s="126"/>
      <c r="HKJ32" s="126"/>
      <c r="HKK32" s="126"/>
      <c r="HKL32" s="126"/>
      <c r="HKM32" s="126"/>
      <c r="HKN32" s="126"/>
      <c r="HKO32" s="126"/>
      <c r="HKP32" s="126"/>
      <c r="HKQ32" s="126"/>
      <c r="HKR32" s="126"/>
      <c r="HKS32" s="126"/>
      <c r="HKT32" s="126"/>
      <c r="HKU32" s="126"/>
      <c r="HKV32" s="126"/>
      <c r="HKW32" s="126"/>
      <c r="HKX32" s="126"/>
      <c r="HKY32" s="126"/>
      <c r="HKZ32" s="126"/>
      <c r="HLA32" s="126"/>
      <c r="HLB32" s="126"/>
      <c r="HLC32" s="126"/>
      <c r="HLD32" s="126"/>
      <c r="HLE32" s="126"/>
      <c r="HLF32" s="126"/>
      <c r="HLG32" s="126"/>
      <c r="HLH32" s="126"/>
      <c r="HLI32" s="126"/>
      <c r="HLJ32" s="126"/>
      <c r="HLK32" s="126"/>
      <c r="HLL32" s="126"/>
      <c r="HLM32" s="126"/>
      <c r="HLN32" s="126"/>
      <c r="HLO32" s="126"/>
      <c r="HLP32" s="126"/>
      <c r="HLQ32" s="126"/>
      <c r="HLR32" s="126"/>
      <c r="HLS32" s="126"/>
      <c r="HLT32" s="126"/>
      <c r="HLU32" s="126"/>
      <c r="HLV32" s="126"/>
      <c r="HLW32" s="126"/>
      <c r="HLX32" s="126"/>
      <c r="HLY32" s="126"/>
      <c r="HLZ32" s="126"/>
      <c r="HMA32" s="126"/>
      <c r="HMB32" s="126"/>
      <c r="HMC32" s="126"/>
      <c r="HMD32" s="126"/>
      <c r="HME32" s="126"/>
      <c r="HMF32" s="126"/>
      <c r="HMG32" s="126"/>
      <c r="HMH32" s="126"/>
      <c r="HMI32" s="126"/>
      <c r="HMJ32" s="126"/>
      <c r="HMK32" s="126"/>
      <c r="HML32" s="126"/>
      <c r="HMM32" s="126"/>
      <c r="HMN32" s="126"/>
      <c r="HMO32" s="126"/>
      <c r="HMP32" s="126"/>
      <c r="HMQ32" s="126"/>
      <c r="HMR32" s="126"/>
      <c r="HMS32" s="126"/>
      <c r="HMT32" s="126"/>
      <c r="HMU32" s="126"/>
      <c r="HMV32" s="126"/>
      <c r="HMW32" s="126"/>
      <c r="HMX32" s="126"/>
      <c r="HMY32" s="126"/>
      <c r="HMZ32" s="126"/>
      <c r="HNA32" s="126"/>
      <c r="HNB32" s="126"/>
      <c r="HNC32" s="126"/>
      <c r="HND32" s="126"/>
      <c r="HNE32" s="126"/>
      <c r="HNF32" s="126"/>
      <c r="HNG32" s="126"/>
      <c r="HNH32" s="126"/>
      <c r="HNI32" s="126"/>
      <c r="HNJ32" s="126"/>
      <c r="HNK32" s="126"/>
      <c r="HNL32" s="126"/>
      <c r="HNM32" s="126"/>
      <c r="HNN32" s="126"/>
      <c r="HNO32" s="126"/>
      <c r="HNP32" s="126"/>
      <c r="HNQ32" s="126"/>
      <c r="HNR32" s="126"/>
      <c r="HNS32" s="126"/>
      <c r="HNT32" s="126"/>
      <c r="HNU32" s="126"/>
      <c r="HNV32" s="126"/>
      <c r="HNW32" s="126"/>
      <c r="HNX32" s="126"/>
      <c r="HNY32" s="126"/>
      <c r="HNZ32" s="126"/>
      <c r="HOA32" s="126"/>
      <c r="HOB32" s="126"/>
      <c r="HOC32" s="126"/>
      <c r="HOD32" s="126"/>
      <c r="HOE32" s="126"/>
      <c r="HOF32" s="126"/>
      <c r="HOG32" s="126"/>
      <c r="HOH32" s="126"/>
      <c r="HOI32" s="126"/>
      <c r="HOJ32" s="126"/>
      <c r="HOK32" s="126"/>
      <c r="HOL32" s="126"/>
      <c r="HOM32" s="126"/>
      <c r="HON32" s="126"/>
      <c r="HOO32" s="126"/>
      <c r="HOP32" s="126"/>
      <c r="HOQ32" s="126"/>
      <c r="HOR32" s="126"/>
      <c r="HOS32" s="126"/>
      <c r="HOT32" s="126"/>
      <c r="HOU32" s="126"/>
      <c r="HOV32" s="126"/>
      <c r="HOW32" s="126"/>
      <c r="HOX32" s="126"/>
      <c r="HOY32" s="126"/>
      <c r="HOZ32" s="126"/>
      <c r="HPA32" s="126"/>
      <c r="HPB32" s="126"/>
      <c r="HPC32" s="126"/>
      <c r="HPD32" s="126"/>
      <c r="HPE32" s="126"/>
      <c r="HPF32" s="126"/>
      <c r="HPG32" s="126"/>
      <c r="HPH32" s="126"/>
      <c r="HPI32" s="126"/>
      <c r="HPJ32" s="126"/>
      <c r="HPK32" s="126"/>
      <c r="HPL32" s="126"/>
      <c r="HPM32" s="126"/>
      <c r="HPN32" s="126"/>
      <c r="HPO32" s="126"/>
      <c r="HPP32" s="126"/>
      <c r="HPQ32" s="126"/>
      <c r="HPR32" s="126"/>
      <c r="HPS32" s="126"/>
      <c r="HPT32" s="126"/>
      <c r="HPU32" s="126"/>
      <c r="HPV32" s="126"/>
      <c r="HPW32" s="126"/>
      <c r="HPX32" s="126"/>
      <c r="HPY32" s="126"/>
      <c r="HPZ32" s="126"/>
      <c r="HQA32" s="126"/>
      <c r="HQB32" s="126"/>
      <c r="HQC32" s="126"/>
      <c r="HQD32" s="126"/>
      <c r="HQE32" s="126"/>
      <c r="HQF32" s="126"/>
      <c r="HQG32" s="126"/>
      <c r="HQH32" s="126"/>
      <c r="HQI32" s="126"/>
      <c r="HQJ32" s="126"/>
      <c r="HQK32" s="126"/>
      <c r="HQL32" s="126"/>
      <c r="HQM32" s="126"/>
      <c r="HQN32" s="126"/>
      <c r="HQO32" s="126"/>
      <c r="HQP32" s="126"/>
      <c r="HQQ32" s="126"/>
      <c r="HQR32" s="126"/>
      <c r="HQS32" s="126"/>
      <c r="HQT32" s="126"/>
      <c r="HQU32" s="126"/>
      <c r="HQV32" s="126"/>
      <c r="HQW32" s="126"/>
      <c r="HQX32" s="126"/>
      <c r="HQY32" s="126"/>
      <c r="HQZ32" s="126"/>
      <c r="HRA32" s="126"/>
      <c r="HRB32" s="126"/>
      <c r="HRC32" s="126"/>
      <c r="HRD32" s="126"/>
      <c r="HRE32" s="126"/>
      <c r="HRF32" s="126"/>
      <c r="HRG32" s="126"/>
      <c r="HRH32" s="126"/>
      <c r="HRI32" s="126"/>
      <c r="HRJ32" s="126"/>
      <c r="HRK32" s="126"/>
      <c r="HRL32" s="126"/>
      <c r="HRM32" s="126"/>
      <c r="HRN32" s="126"/>
      <c r="HRO32" s="126"/>
      <c r="HRP32" s="126"/>
      <c r="HRQ32" s="126"/>
      <c r="HRR32" s="126"/>
      <c r="HRS32" s="126"/>
      <c r="HRT32" s="126"/>
      <c r="HRU32" s="126"/>
      <c r="HRV32" s="126"/>
      <c r="HRW32" s="126"/>
      <c r="HRX32" s="126"/>
      <c r="HRY32" s="126"/>
      <c r="HRZ32" s="126"/>
      <c r="HSA32" s="126"/>
      <c r="HSB32" s="126"/>
      <c r="HSC32" s="126"/>
      <c r="HSD32" s="126"/>
      <c r="HSE32" s="126"/>
      <c r="HSF32" s="126"/>
      <c r="HSG32" s="126"/>
      <c r="HSH32" s="126"/>
      <c r="HSI32" s="126"/>
      <c r="HSJ32" s="126"/>
      <c r="HSK32" s="126"/>
      <c r="HSL32" s="126"/>
      <c r="HSM32" s="126"/>
      <c r="HSN32" s="126"/>
      <c r="HSO32" s="126"/>
      <c r="HSP32" s="126"/>
      <c r="HSQ32" s="126"/>
      <c r="HSR32" s="126"/>
      <c r="HSS32" s="126"/>
      <c r="HST32" s="126"/>
      <c r="HSU32" s="126"/>
      <c r="HSV32" s="126"/>
      <c r="HSW32" s="126"/>
      <c r="HSX32" s="126"/>
      <c r="HSY32" s="126"/>
      <c r="HSZ32" s="126"/>
      <c r="HTA32" s="126"/>
      <c r="HTB32" s="126"/>
      <c r="HTC32" s="126"/>
      <c r="HTD32" s="126"/>
      <c r="HTE32" s="126"/>
      <c r="HTF32" s="126"/>
      <c r="HTG32" s="126"/>
      <c r="HTH32" s="126"/>
      <c r="HTI32" s="126"/>
      <c r="HTJ32" s="126"/>
      <c r="HTK32" s="126"/>
      <c r="HTL32" s="126"/>
      <c r="HTM32" s="126"/>
      <c r="HTN32" s="126"/>
      <c r="HTO32" s="126"/>
      <c r="HTP32" s="126"/>
      <c r="HTQ32" s="126"/>
      <c r="HTR32" s="126"/>
      <c r="HTS32" s="126"/>
      <c r="HTT32" s="126"/>
      <c r="HTU32" s="126"/>
      <c r="HTV32" s="126"/>
      <c r="HTW32" s="126"/>
      <c r="HTX32" s="126"/>
      <c r="HTY32" s="126"/>
      <c r="HTZ32" s="126"/>
      <c r="HUA32" s="126"/>
      <c r="HUB32" s="126"/>
      <c r="HUC32" s="126"/>
      <c r="HUD32" s="126"/>
      <c r="HUE32" s="126"/>
      <c r="HUF32" s="126"/>
      <c r="HUG32" s="126"/>
      <c r="HUH32" s="126"/>
      <c r="HUI32" s="126"/>
      <c r="HUJ32" s="126"/>
      <c r="HUK32" s="126"/>
      <c r="HUL32" s="126"/>
      <c r="HUM32" s="126"/>
      <c r="HUN32" s="126"/>
      <c r="HUO32" s="126"/>
      <c r="HUP32" s="126"/>
      <c r="HUQ32" s="126"/>
      <c r="HUR32" s="126"/>
      <c r="HUS32" s="126"/>
      <c r="HUT32" s="126"/>
      <c r="HUU32" s="126"/>
      <c r="HUV32" s="126"/>
      <c r="HUW32" s="126"/>
      <c r="HUX32" s="126"/>
      <c r="HUY32" s="126"/>
      <c r="HUZ32" s="126"/>
      <c r="HVA32" s="126"/>
      <c r="HVB32" s="126"/>
      <c r="HVC32" s="126"/>
      <c r="HVD32" s="126"/>
      <c r="HVE32" s="126"/>
      <c r="HVF32" s="126"/>
      <c r="HVG32" s="126"/>
      <c r="HVH32" s="126"/>
      <c r="HVI32" s="126"/>
      <c r="HVJ32" s="126"/>
      <c r="HVK32" s="126"/>
      <c r="HVL32" s="126"/>
      <c r="HVM32" s="126"/>
      <c r="HVN32" s="126"/>
      <c r="HVO32" s="126"/>
      <c r="HVP32" s="126"/>
      <c r="HVQ32" s="126"/>
      <c r="HVR32" s="126"/>
      <c r="HVS32" s="126"/>
      <c r="HVT32" s="126"/>
      <c r="HVU32" s="126"/>
      <c r="HVV32" s="126"/>
      <c r="HVW32" s="126"/>
      <c r="HVX32" s="126"/>
      <c r="HVY32" s="126"/>
      <c r="HVZ32" s="126"/>
      <c r="HWA32" s="126"/>
      <c r="HWB32" s="126"/>
      <c r="HWC32" s="126"/>
      <c r="HWD32" s="126"/>
      <c r="HWE32" s="126"/>
      <c r="HWF32" s="126"/>
      <c r="HWG32" s="126"/>
      <c r="HWH32" s="126"/>
      <c r="HWI32" s="126"/>
      <c r="HWJ32" s="126"/>
      <c r="HWK32" s="126"/>
      <c r="HWL32" s="126"/>
      <c r="HWM32" s="126"/>
      <c r="HWN32" s="126"/>
      <c r="HWO32" s="126"/>
      <c r="HWP32" s="126"/>
      <c r="HWQ32" s="126"/>
      <c r="HWR32" s="126"/>
      <c r="HWS32" s="126"/>
      <c r="HWT32" s="126"/>
      <c r="HWU32" s="126"/>
      <c r="HWV32" s="126"/>
      <c r="HWW32" s="126"/>
      <c r="HWX32" s="126"/>
      <c r="HWY32" s="126"/>
      <c r="HWZ32" s="126"/>
      <c r="HXA32" s="126"/>
      <c r="HXB32" s="126"/>
      <c r="HXC32" s="126"/>
      <c r="HXD32" s="126"/>
      <c r="HXE32" s="126"/>
      <c r="HXF32" s="126"/>
      <c r="HXG32" s="126"/>
      <c r="HXH32" s="126"/>
      <c r="HXI32" s="126"/>
      <c r="HXJ32" s="126"/>
      <c r="HXK32" s="126"/>
      <c r="HXL32" s="126"/>
      <c r="HXM32" s="126"/>
      <c r="HXN32" s="126"/>
      <c r="HXO32" s="126"/>
      <c r="HXP32" s="126"/>
      <c r="HXQ32" s="126"/>
      <c r="HXR32" s="126"/>
      <c r="HXS32" s="126"/>
      <c r="HXT32" s="126"/>
      <c r="HXU32" s="126"/>
      <c r="HXV32" s="126"/>
      <c r="HXW32" s="126"/>
      <c r="HXX32" s="126"/>
      <c r="HXY32" s="126"/>
      <c r="HXZ32" s="126"/>
      <c r="HYA32" s="126"/>
      <c r="HYB32" s="126"/>
      <c r="HYC32" s="126"/>
      <c r="HYD32" s="126"/>
      <c r="HYE32" s="126"/>
      <c r="HYF32" s="126"/>
      <c r="HYG32" s="126"/>
      <c r="HYH32" s="126"/>
      <c r="HYI32" s="126"/>
      <c r="HYJ32" s="126"/>
      <c r="HYK32" s="126"/>
      <c r="HYL32" s="126"/>
      <c r="HYM32" s="126"/>
      <c r="HYN32" s="126"/>
      <c r="HYO32" s="126"/>
      <c r="HYP32" s="126"/>
      <c r="HYQ32" s="126"/>
      <c r="HYR32" s="126"/>
      <c r="HYS32" s="126"/>
      <c r="HYT32" s="126"/>
      <c r="HYU32" s="126"/>
      <c r="HYV32" s="126"/>
      <c r="HYW32" s="126"/>
      <c r="HYX32" s="126"/>
      <c r="HYY32" s="126"/>
      <c r="HYZ32" s="126"/>
      <c r="HZA32" s="126"/>
      <c r="HZB32" s="126"/>
      <c r="HZC32" s="126"/>
      <c r="HZD32" s="126"/>
      <c r="HZE32" s="126"/>
      <c r="HZF32" s="126"/>
      <c r="HZG32" s="126"/>
      <c r="HZH32" s="126"/>
      <c r="HZI32" s="126"/>
      <c r="HZJ32" s="126"/>
      <c r="HZK32" s="126"/>
      <c r="HZL32" s="126"/>
      <c r="HZM32" s="126"/>
      <c r="HZN32" s="126"/>
      <c r="HZO32" s="126"/>
      <c r="HZP32" s="126"/>
      <c r="HZQ32" s="126"/>
      <c r="HZR32" s="126"/>
      <c r="HZS32" s="126"/>
      <c r="HZT32" s="126"/>
      <c r="HZU32" s="126"/>
      <c r="HZV32" s="126"/>
      <c r="HZW32" s="126"/>
      <c r="HZX32" s="126"/>
      <c r="HZY32" s="126"/>
      <c r="HZZ32" s="126"/>
      <c r="IAA32" s="126"/>
      <c r="IAB32" s="126"/>
      <c r="IAC32" s="126"/>
      <c r="IAD32" s="126"/>
      <c r="IAE32" s="126"/>
      <c r="IAF32" s="126"/>
      <c r="IAG32" s="126"/>
      <c r="IAH32" s="126"/>
      <c r="IAI32" s="126"/>
      <c r="IAJ32" s="126"/>
      <c r="IAK32" s="126"/>
      <c r="IAL32" s="126"/>
      <c r="IAM32" s="126"/>
      <c r="IAN32" s="126"/>
      <c r="IAO32" s="126"/>
      <c r="IAP32" s="126"/>
      <c r="IAQ32" s="126"/>
      <c r="IAR32" s="126"/>
      <c r="IAS32" s="126"/>
      <c r="IAT32" s="126"/>
      <c r="IAU32" s="126"/>
      <c r="IAV32" s="126"/>
      <c r="IAW32" s="126"/>
      <c r="IAX32" s="126"/>
      <c r="IAY32" s="126"/>
      <c r="IAZ32" s="126"/>
      <c r="IBA32" s="126"/>
      <c r="IBB32" s="126"/>
      <c r="IBC32" s="126"/>
      <c r="IBD32" s="126"/>
      <c r="IBE32" s="126"/>
      <c r="IBF32" s="126"/>
      <c r="IBG32" s="126"/>
      <c r="IBH32" s="126"/>
      <c r="IBI32" s="126"/>
      <c r="IBJ32" s="126"/>
      <c r="IBK32" s="126"/>
      <c r="IBL32" s="126"/>
      <c r="IBM32" s="126"/>
      <c r="IBN32" s="126"/>
      <c r="IBO32" s="126"/>
      <c r="IBP32" s="126"/>
      <c r="IBQ32" s="126"/>
      <c r="IBR32" s="126"/>
      <c r="IBS32" s="126"/>
      <c r="IBT32" s="126"/>
      <c r="IBU32" s="126"/>
      <c r="IBV32" s="126"/>
      <c r="IBW32" s="126"/>
      <c r="IBX32" s="126"/>
      <c r="IBY32" s="126"/>
      <c r="IBZ32" s="126"/>
      <c r="ICA32" s="126"/>
      <c r="ICB32" s="126"/>
      <c r="ICC32" s="126"/>
      <c r="ICD32" s="126"/>
      <c r="ICE32" s="126"/>
      <c r="ICF32" s="126"/>
      <c r="ICG32" s="126"/>
      <c r="ICH32" s="126"/>
      <c r="ICI32" s="126"/>
      <c r="ICJ32" s="126"/>
      <c r="ICK32" s="126"/>
      <c r="ICL32" s="126"/>
      <c r="ICM32" s="126"/>
      <c r="ICN32" s="126"/>
      <c r="ICO32" s="126"/>
      <c r="ICP32" s="126"/>
      <c r="ICQ32" s="126"/>
      <c r="ICR32" s="126"/>
      <c r="ICS32" s="126"/>
      <c r="ICT32" s="126"/>
      <c r="ICU32" s="126"/>
      <c r="ICV32" s="126"/>
      <c r="ICW32" s="126"/>
      <c r="ICX32" s="126"/>
      <c r="ICY32" s="126"/>
      <c r="ICZ32" s="126"/>
      <c r="IDA32" s="126"/>
      <c r="IDB32" s="126"/>
      <c r="IDC32" s="126"/>
      <c r="IDD32" s="126"/>
      <c r="IDE32" s="126"/>
      <c r="IDF32" s="126"/>
      <c r="IDG32" s="126"/>
      <c r="IDH32" s="126"/>
      <c r="IDI32" s="126"/>
      <c r="IDJ32" s="126"/>
      <c r="IDK32" s="126"/>
      <c r="IDL32" s="126"/>
      <c r="IDM32" s="126"/>
      <c r="IDN32" s="126"/>
      <c r="IDO32" s="126"/>
      <c r="IDP32" s="126"/>
      <c r="IDQ32" s="126"/>
      <c r="IDR32" s="126"/>
      <c r="IDS32" s="126"/>
      <c r="IDT32" s="126"/>
      <c r="IDU32" s="126"/>
      <c r="IDV32" s="126"/>
      <c r="IDW32" s="126"/>
      <c r="IDX32" s="126"/>
      <c r="IDY32" s="126"/>
      <c r="IDZ32" s="126"/>
      <c r="IEA32" s="126"/>
      <c r="IEB32" s="126"/>
      <c r="IEC32" s="126"/>
      <c r="IED32" s="126"/>
      <c r="IEE32" s="126"/>
      <c r="IEF32" s="126"/>
      <c r="IEG32" s="126"/>
      <c r="IEH32" s="126"/>
      <c r="IEI32" s="126"/>
      <c r="IEJ32" s="126"/>
      <c r="IEK32" s="126"/>
      <c r="IEL32" s="126"/>
      <c r="IEM32" s="126"/>
      <c r="IEN32" s="126"/>
      <c r="IEO32" s="126"/>
      <c r="IEP32" s="126"/>
      <c r="IEQ32" s="126"/>
      <c r="IER32" s="126"/>
      <c r="IES32" s="126"/>
      <c r="IET32" s="126"/>
      <c r="IEU32" s="126"/>
      <c r="IEV32" s="126"/>
      <c r="IEW32" s="126"/>
      <c r="IEX32" s="126"/>
      <c r="IEY32" s="126"/>
      <c r="IEZ32" s="126"/>
      <c r="IFA32" s="126"/>
      <c r="IFB32" s="126"/>
      <c r="IFC32" s="126"/>
      <c r="IFD32" s="126"/>
      <c r="IFE32" s="126"/>
      <c r="IFF32" s="126"/>
      <c r="IFG32" s="126"/>
      <c r="IFH32" s="126"/>
      <c r="IFI32" s="126"/>
      <c r="IFJ32" s="126"/>
      <c r="IFK32" s="126"/>
      <c r="IFL32" s="126"/>
      <c r="IFM32" s="126"/>
      <c r="IFN32" s="126"/>
      <c r="IFO32" s="126"/>
      <c r="IFP32" s="126"/>
      <c r="IFQ32" s="126"/>
      <c r="IFR32" s="126"/>
      <c r="IFS32" s="126"/>
      <c r="IFT32" s="126"/>
      <c r="IFU32" s="126"/>
      <c r="IFV32" s="126"/>
      <c r="IFW32" s="126"/>
      <c r="IFX32" s="126"/>
      <c r="IFY32" s="126"/>
      <c r="IFZ32" s="126"/>
      <c r="IGA32" s="126"/>
      <c r="IGB32" s="126"/>
      <c r="IGC32" s="126"/>
      <c r="IGD32" s="126"/>
      <c r="IGE32" s="126"/>
      <c r="IGF32" s="126"/>
      <c r="IGG32" s="126"/>
      <c r="IGH32" s="126"/>
      <c r="IGI32" s="126"/>
      <c r="IGJ32" s="126"/>
      <c r="IGK32" s="126"/>
      <c r="IGL32" s="126"/>
      <c r="IGM32" s="126"/>
      <c r="IGN32" s="126"/>
      <c r="IGO32" s="126"/>
      <c r="IGP32" s="126"/>
      <c r="IGQ32" s="126"/>
      <c r="IGR32" s="126"/>
      <c r="IGS32" s="126"/>
      <c r="IGT32" s="126"/>
      <c r="IGU32" s="126"/>
      <c r="IGV32" s="126"/>
      <c r="IGW32" s="126"/>
      <c r="IGX32" s="126"/>
      <c r="IGY32" s="126"/>
      <c r="IGZ32" s="126"/>
      <c r="IHA32" s="126"/>
      <c r="IHB32" s="126"/>
      <c r="IHC32" s="126"/>
      <c r="IHD32" s="126"/>
      <c r="IHE32" s="126"/>
      <c r="IHF32" s="126"/>
      <c r="IHG32" s="126"/>
      <c r="IHH32" s="126"/>
      <c r="IHI32" s="126"/>
      <c r="IHJ32" s="126"/>
      <c r="IHK32" s="126"/>
      <c r="IHL32" s="126"/>
      <c r="IHM32" s="126"/>
      <c r="IHN32" s="126"/>
      <c r="IHO32" s="126"/>
      <c r="IHP32" s="126"/>
      <c r="IHQ32" s="126"/>
      <c r="IHR32" s="126"/>
      <c r="IHS32" s="126"/>
      <c r="IHT32" s="126"/>
      <c r="IHU32" s="126"/>
      <c r="IHV32" s="126"/>
      <c r="IHW32" s="126"/>
      <c r="IHX32" s="126"/>
      <c r="IHY32" s="126"/>
      <c r="IHZ32" s="126"/>
      <c r="IIA32" s="126"/>
      <c r="IIB32" s="126"/>
      <c r="IIC32" s="126"/>
      <c r="IID32" s="126"/>
      <c r="IIE32" s="126"/>
      <c r="IIF32" s="126"/>
      <c r="IIG32" s="126"/>
      <c r="IIH32" s="126"/>
      <c r="III32" s="126"/>
      <c r="IIJ32" s="126"/>
      <c r="IIK32" s="126"/>
      <c r="IIL32" s="126"/>
      <c r="IIM32" s="126"/>
      <c r="IIN32" s="126"/>
      <c r="IIO32" s="126"/>
      <c r="IIP32" s="126"/>
      <c r="IIQ32" s="126"/>
      <c r="IIR32" s="126"/>
      <c r="IIS32" s="126"/>
      <c r="IIT32" s="126"/>
      <c r="IIU32" s="126"/>
      <c r="IIV32" s="126"/>
      <c r="IIW32" s="126"/>
      <c r="IIX32" s="126"/>
      <c r="IIY32" s="126"/>
      <c r="IIZ32" s="126"/>
      <c r="IJA32" s="126"/>
      <c r="IJB32" s="126"/>
      <c r="IJC32" s="126"/>
      <c r="IJD32" s="126"/>
      <c r="IJE32" s="126"/>
      <c r="IJF32" s="126"/>
      <c r="IJG32" s="126"/>
      <c r="IJH32" s="126"/>
      <c r="IJI32" s="126"/>
      <c r="IJJ32" s="126"/>
      <c r="IJK32" s="126"/>
      <c r="IJL32" s="126"/>
      <c r="IJM32" s="126"/>
      <c r="IJN32" s="126"/>
      <c r="IJO32" s="126"/>
      <c r="IJP32" s="126"/>
      <c r="IJQ32" s="126"/>
      <c r="IJR32" s="126"/>
      <c r="IJS32" s="126"/>
      <c r="IJT32" s="126"/>
      <c r="IJU32" s="126"/>
      <c r="IJV32" s="126"/>
      <c r="IJW32" s="126"/>
      <c r="IJX32" s="126"/>
      <c r="IJY32" s="126"/>
      <c r="IJZ32" s="126"/>
      <c r="IKA32" s="126"/>
      <c r="IKB32" s="126"/>
      <c r="IKC32" s="126"/>
      <c r="IKD32" s="126"/>
      <c r="IKE32" s="126"/>
      <c r="IKF32" s="126"/>
      <c r="IKG32" s="126"/>
      <c r="IKH32" s="126"/>
      <c r="IKI32" s="126"/>
      <c r="IKJ32" s="126"/>
      <c r="IKK32" s="126"/>
      <c r="IKL32" s="126"/>
      <c r="IKM32" s="126"/>
      <c r="IKN32" s="126"/>
      <c r="IKO32" s="126"/>
      <c r="IKP32" s="126"/>
      <c r="IKQ32" s="126"/>
      <c r="IKR32" s="126"/>
      <c r="IKS32" s="126"/>
      <c r="IKT32" s="126"/>
      <c r="IKU32" s="126"/>
      <c r="IKV32" s="126"/>
      <c r="IKW32" s="126"/>
      <c r="IKX32" s="126"/>
      <c r="IKY32" s="126"/>
      <c r="IKZ32" s="126"/>
      <c r="ILA32" s="126"/>
      <c r="ILB32" s="126"/>
      <c r="ILC32" s="126"/>
      <c r="ILD32" s="126"/>
      <c r="ILE32" s="126"/>
      <c r="ILF32" s="126"/>
      <c r="ILG32" s="126"/>
      <c r="ILH32" s="126"/>
      <c r="ILI32" s="126"/>
      <c r="ILJ32" s="126"/>
      <c r="ILK32" s="126"/>
      <c r="ILL32" s="126"/>
      <c r="ILM32" s="126"/>
      <c r="ILN32" s="126"/>
      <c r="ILO32" s="126"/>
      <c r="ILP32" s="126"/>
      <c r="ILQ32" s="126"/>
      <c r="ILR32" s="126"/>
      <c r="ILS32" s="126"/>
      <c r="ILT32" s="126"/>
      <c r="ILU32" s="126"/>
      <c r="ILV32" s="126"/>
      <c r="ILW32" s="126"/>
      <c r="ILX32" s="126"/>
      <c r="ILY32" s="126"/>
      <c r="ILZ32" s="126"/>
      <c r="IMA32" s="126"/>
      <c r="IMB32" s="126"/>
      <c r="IMC32" s="126"/>
      <c r="IMD32" s="126"/>
      <c r="IME32" s="126"/>
      <c r="IMF32" s="126"/>
      <c r="IMG32" s="126"/>
      <c r="IMH32" s="126"/>
      <c r="IMI32" s="126"/>
      <c r="IMJ32" s="126"/>
      <c r="IMK32" s="126"/>
      <c r="IML32" s="126"/>
      <c r="IMM32" s="126"/>
      <c r="IMN32" s="126"/>
      <c r="IMO32" s="126"/>
      <c r="IMP32" s="126"/>
      <c r="IMQ32" s="126"/>
      <c r="IMR32" s="126"/>
      <c r="IMS32" s="126"/>
      <c r="IMT32" s="126"/>
      <c r="IMU32" s="126"/>
      <c r="IMV32" s="126"/>
      <c r="IMW32" s="126"/>
      <c r="IMX32" s="126"/>
      <c r="IMY32" s="126"/>
      <c r="IMZ32" s="126"/>
      <c r="INA32" s="126"/>
      <c r="INB32" s="126"/>
      <c r="INC32" s="126"/>
      <c r="IND32" s="126"/>
      <c r="INE32" s="126"/>
      <c r="INF32" s="126"/>
      <c r="ING32" s="126"/>
      <c r="INH32" s="126"/>
      <c r="INI32" s="126"/>
      <c r="INJ32" s="126"/>
      <c r="INK32" s="126"/>
      <c r="INL32" s="126"/>
      <c r="INM32" s="126"/>
      <c r="INN32" s="126"/>
      <c r="INO32" s="126"/>
      <c r="INP32" s="126"/>
      <c r="INQ32" s="126"/>
      <c r="INR32" s="126"/>
      <c r="INS32" s="126"/>
      <c r="INT32" s="126"/>
      <c r="INU32" s="126"/>
      <c r="INV32" s="126"/>
      <c r="INW32" s="126"/>
      <c r="INX32" s="126"/>
      <c r="INY32" s="126"/>
      <c r="INZ32" s="126"/>
      <c r="IOA32" s="126"/>
      <c r="IOB32" s="126"/>
      <c r="IOC32" s="126"/>
      <c r="IOD32" s="126"/>
      <c r="IOE32" s="126"/>
      <c r="IOF32" s="126"/>
      <c r="IOG32" s="126"/>
      <c r="IOH32" s="126"/>
      <c r="IOI32" s="126"/>
      <c r="IOJ32" s="126"/>
      <c r="IOK32" s="126"/>
      <c r="IOL32" s="126"/>
      <c r="IOM32" s="126"/>
      <c r="ION32" s="126"/>
      <c r="IOO32" s="126"/>
      <c r="IOP32" s="126"/>
      <c r="IOQ32" s="126"/>
      <c r="IOR32" s="126"/>
      <c r="IOS32" s="126"/>
      <c r="IOT32" s="126"/>
      <c r="IOU32" s="126"/>
      <c r="IOV32" s="126"/>
      <c r="IOW32" s="126"/>
      <c r="IOX32" s="126"/>
      <c r="IOY32" s="126"/>
      <c r="IOZ32" s="126"/>
      <c r="IPA32" s="126"/>
      <c r="IPB32" s="126"/>
      <c r="IPC32" s="126"/>
      <c r="IPD32" s="126"/>
      <c r="IPE32" s="126"/>
      <c r="IPF32" s="126"/>
      <c r="IPG32" s="126"/>
      <c r="IPH32" s="126"/>
      <c r="IPI32" s="126"/>
      <c r="IPJ32" s="126"/>
      <c r="IPK32" s="126"/>
      <c r="IPL32" s="126"/>
      <c r="IPM32" s="126"/>
      <c r="IPN32" s="126"/>
      <c r="IPO32" s="126"/>
      <c r="IPP32" s="126"/>
      <c r="IPQ32" s="126"/>
      <c r="IPR32" s="126"/>
      <c r="IPS32" s="126"/>
      <c r="IPT32" s="126"/>
      <c r="IPU32" s="126"/>
      <c r="IPV32" s="126"/>
      <c r="IPW32" s="126"/>
      <c r="IPX32" s="126"/>
      <c r="IPY32" s="126"/>
      <c r="IPZ32" s="126"/>
      <c r="IQA32" s="126"/>
      <c r="IQB32" s="126"/>
      <c r="IQC32" s="126"/>
      <c r="IQD32" s="126"/>
      <c r="IQE32" s="126"/>
      <c r="IQF32" s="126"/>
      <c r="IQG32" s="126"/>
      <c r="IQH32" s="126"/>
      <c r="IQI32" s="126"/>
      <c r="IQJ32" s="126"/>
      <c r="IQK32" s="126"/>
      <c r="IQL32" s="126"/>
      <c r="IQM32" s="126"/>
      <c r="IQN32" s="126"/>
      <c r="IQO32" s="126"/>
      <c r="IQP32" s="126"/>
      <c r="IQQ32" s="126"/>
      <c r="IQR32" s="126"/>
      <c r="IQS32" s="126"/>
      <c r="IQT32" s="126"/>
      <c r="IQU32" s="126"/>
      <c r="IQV32" s="126"/>
      <c r="IQW32" s="126"/>
      <c r="IQX32" s="126"/>
      <c r="IQY32" s="126"/>
      <c r="IQZ32" s="126"/>
      <c r="IRA32" s="126"/>
      <c r="IRB32" s="126"/>
      <c r="IRC32" s="126"/>
      <c r="IRD32" s="126"/>
      <c r="IRE32" s="126"/>
      <c r="IRF32" s="126"/>
      <c r="IRG32" s="126"/>
      <c r="IRH32" s="126"/>
      <c r="IRI32" s="126"/>
      <c r="IRJ32" s="126"/>
      <c r="IRK32" s="126"/>
      <c r="IRL32" s="126"/>
      <c r="IRM32" s="126"/>
      <c r="IRN32" s="126"/>
      <c r="IRO32" s="126"/>
      <c r="IRP32" s="126"/>
      <c r="IRQ32" s="126"/>
      <c r="IRR32" s="126"/>
      <c r="IRS32" s="126"/>
      <c r="IRT32" s="126"/>
      <c r="IRU32" s="126"/>
      <c r="IRV32" s="126"/>
      <c r="IRW32" s="126"/>
      <c r="IRX32" s="126"/>
      <c r="IRY32" s="126"/>
      <c r="IRZ32" s="126"/>
      <c r="ISA32" s="126"/>
      <c r="ISB32" s="126"/>
      <c r="ISC32" s="126"/>
      <c r="ISD32" s="126"/>
      <c r="ISE32" s="126"/>
      <c r="ISF32" s="126"/>
      <c r="ISG32" s="126"/>
      <c r="ISH32" s="126"/>
      <c r="ISI32" s="126"/>
      <c r="ISJ32" s="126"/>
      <c r="ISK32" s="126"/>
      <c r="ISL32" s="126"/>
      <c r="ISM32" s="126"/>
      <c r="ISN32" s="126"/>
      <c r="ISO32" s="126"/>
      <c r="ISP32" s="126"/>
      <c r="ISQ32" s="126"/>
      <c r="ISR32" s="126"/>
      <c r="ISS32" s="126"/>
      <c r="IST32" s="126"/>
      <c r="ISU32" s="126"/>
      <c r="ISV32" s="126"/>
      <c r="ISW32" s="126"/>
      <c r="ISX32" s="126"/>
      <c r="ISY32" s="126"/>
      <c r="ISZ32" s="126"/>
      <c r="ITA32" s="126"/>
      <c r="ITB32" s="126"/>
      <c r="ITC32" s="126"/>
      <c r="ITD32" s="126"/>
      <c r="ITE32" s="126"/>
      <c r="ITF32" s="126"/>
      <c r="ITG32" s="126"/>
      <c r="ITH32" s="126"/>
      <c r="ITI32" s="126"/>
      <c r="ITJ32" s="126"/>
      <c r="ITK32" s="126"/>
      <c r="ITL32" s="126"/>
      <c r="ITM32" s="126"/>
      <c r="ITN32" s="126"/>
      <c r="ITO32" s="126"/>
      <c r="ITP32" s="126"/>
      <c r="ITQ32" s="126"/>
      <c r="ITR32" s="126"/>
      <c r="ITS32" s="126"/>
      <c r="ITT32" s="126"/>
      <c r="ITU32" s="126"/>
      <c r="ITV32" s="126"/>
      <c r="ITW32" s="126"/>
      <c r="ITX32" s="126"/>
      <c r="ITY32" s="126"/>
      <c r="ITZ32" s="126"/>
      <c r="IUA32" s="126"/>
      <c r="IUB32" s="126"/>
      <c r="IUC32" s="126"/>
      <c r="IUD32" s="126"/>
      <c r="IUE32" s="126"/>
      <c r="IUF32" s="126"/>
      <c r="IUG32" s="126"/>
      <c r="IUH32" s="126"/>
      <c r="IUI32" s="126"/>
      <c r="IUJ32" s="126"/>
      <c r="IUK32" s="126"/>
      <c r="IUL32" s="126"/>
      <c r="IUM32" s="126"/>
      <c r="IUN32" s="126"/>
      <c r="IUO32" s="126"/>
      <c r="IUP32" s="126"/>
      <c r="IUQ32" s="126"/>
      <c r="IUR32" s="126"/>
      <c r="IUS32" s="126"/>
      <c r="IUT32" s="126"/>
      <c r="IUU32" s="126"/>
      <c r="IUV32" s="126"/>
      <c r="IUW32" s="126"/>
      <c r="IUX32" s="126"/>
      <c r="IUY32" s="126"/>
      <c r="IUZ32" s="126"/>
      <c r="IVA32" s="126"/>
      <c r="IVB32" s="126"/>
      <c r="IVC32" s="126"/>
      <c r="IVD32" s="126"/>
      <c r="IVE32" s="126"/>
      <c r="IVF32" s="126"/>
      <c r="IVG32" s="126"/>
      <c r="IVH32" s="126"/>
      <c r="IVI32" s="126"/>
      <c r="IVJ32" s="126"/>
      <c r="IVK32" s="126"/>
      <c r="IVL32" s="126"/>
      <c r="IVM32" s="126"/>
      <c r="IVN32" s="126"/>
      <c r="IVO32" s="126"/>
      <c r="IVP32" s="126"/>
      <c r="IVQ32" s="126"/>
      <c r="IVR32" s="126"/>
      <c r="IVS32" s="126"/>
      <c r="IVT32" s="126"/>
      <c r="IVU32" s="126"/>
      <c r="IVV32" s="126"/>
      <c r="IVW32" s="126"/>
      <c r="IVX32" s="126"/>
      <c r="IVY32" s="126"/>
      <c r="IVZ32" s="126"/>
      <c r="IWA32" s="126"/>
      <c r="IWB32" s="126"/>
      <c r="IWC32" s="126"/>
      <c r="IWD32" s="126"/>
      <c r="IWE32" s="126"/>
      <c r="IWF32" s="126"/>
      <c r="IWG32" s="126"/>
      <c r="IWH32" s="126"/>
      <c r="IWI32" s="126"/>
      <c r="IWJ32" s="126"/>
      <c r="IWK32" s="126"/>
      <c r="IWL32" s="126"/>
      <c r="IWM32" s="126"/>
      <c r="IWN32" s="126"/>
      <c r="IWO32" s="126"/>
      <c r="IWP32" s="126"/>
      <c r="IWQ32" s="126"/>
      <c r="IWR32" s="126"/>
      <c r="IWS32" s="126"/>
      <c r="IWT32" s="126"/>
      <c r="IWU32" s="126"/>
      <c r="IWV32" s="126"/>
      <c r="IWW32" s="126"/>
      <c r="IWX32" s="126"/>
      <c r="IWY32" s="126"/>
      <c r="IWZ32" s="126"/>
      <c r="IXA32" s="126"/>
      <c r="IXB32" s="126"/>
      <c r="IXC32" s="126"/>
      <c r="IXD32" s="126"/>
      <c r="IXE32" s="126"/>
      <c r="IXF32" s="126"/>
      <c r="IXG32" s="126"/>
      <c r="IXH32" s="126"/>
      <c r="IXI32" s="126"/>
      <c r="IXJ32" s="126"/>
      <c r="IXK32" s="126"/>
      <c r="IXL32" s="126"/>
      <c r="IXM32" s="126"/>
      <c r="IXN32" s="126"/>
      <c r="IXO32" s="126"/>
      <c r="IXP32" s="126"/>
      <c r="IXQ32" s="126"/>
      <c r="IXR32" s="126"/>
      <c r="IXS32" s="126"/>
      <c r="IXT32" s="126"/>
      <c r="IXU32" s="126"/>
      <c r="IXV32" s="126"/>
      <c r="IXW32" s="126"/>
      <c r="IXX32" s="126"/>
      <c r="IXY32" s="126"/>
      <c r="IXZ32" s="126"/>
      <c r="IYA32" s="126"/>
      <c r="IYB32" s="126"/>
      <c r="IYC32" s="126"/>
      <c r="IYD32" s="126"/>
      <c r="IYE32" s="126"/>
      <c r="IYF32" s="126"/>
      <c r="IYG32" s="126"/>
      <c r="IYH32" s="126"/>
      <c r="IYI32" s="126"/>
      <c r="IYJ32" s="126"/>
      <c r="IYK32" s="126"/>
      <c r="IYL32" s="126"/>
      <c r="IYM32" s="126"/>
      <c r="IYN32" s="126"/>
      <c r="IYO32" s="126"/>
      <c r="IYP32" s="126"/>
      <c r="IYQ32" s="126"/>
      <c r="IYR32" s="126"/>
      <c r="IYS32" s="126"/>
      <c r="IYT32" s="126"/>
      <c r="IYU32" s="126"/>
      <c r="IYV32" s="126"/>
      <c r="IYW32" s="126"/>
      <c r="IYX32" s="126"/>
      <c r="IYY32" s="126"/>
      <c r="IYZ32" s="126"/>
      <c r="IZA32" s="126"/>
      <c r="IZB32" s="126"/>
      <c r="IZC32" s="126"/>
      <c r="IZD32" s="126"/>
      <c r="IZE32" s="126"/>
      <c r="IZF32" s="126"/>
      <c r="IZG32" s="126"/>
      <c r="IZH32" s="126"/>
      <c r="IZI32" s="126"/>
      <c r="IZJ32" s="126"/>
      <c r="IZK32" s="126"/>
      <c r="IZL32" s="126"/>
      <c r="IZM32" s="126"/>
      <c r="IZN32" s="126"/>
      <c r="IZO32" s="126"/>
      <c r="IZP32" s="126"/>
      <c r="IZQ32" s="126"/>
      <c r="IZR32" s="126"/>
      <c r="IZS32" s="126"/>
      <c r="IZT32" s="126"/>
      <c r="IZU32" s="126"/>
      <c r="IZV32" s="126"/>
      <c r="IZW32" s="126"/>
      <c r="IZX32" s="126"/>
      <c r="IZY32" s="126"/>
      <c r="IZZ32" s="126"/>
      <c r="JAA32" s="126"/>
      <c r="JAB32" s="126"/>
      <c r="JAC32" s="126"/>
      <c r="JAD32" s="126"/>
      <c r="JAE32" s="126"/>
      <c r="JAF32" s="126"/>
      <c r="JAG32" s="126"/>
      <c r="JAH32" s="126"/>
      <c r="JAI32" s="126"/>
      <c r="JAJ32" s="126"/>
      <c r="JAK32" s="126"/>
      <c r="JAL32" s="126"/>
      <c r="JAM32" s="126"/>
      <c r="JAN32" s="126"/>
      <c r="JAO32" s="126"/>
      <c r="JAP32" s="126"/>
      <c r="JAQ32" s="126"/>
      <c r="JAR32" s="126"/>
      <c r="JAS32" s="126"/>
      <c r="JAT32" s="126"/>
      <c r="JAU32" s="126"/>
      <c r="JAV32" s="126"/>
      <c r="JAW32" s="126"/>
      <c r="JAX32" s="126"/>
      <c r="JAY32" s="126"/>
      <c r="JAZ32" s="126"/>
      <c r="JBA32" s="126"/>
      <c r="JBB32" s="126"/>
      <c r="JBC32" s="126"/>
      <c r="JBD32" s="126"/>
      <c r="JBE32" s="126"/>
      <c r="JBF32" s="126"/>
      <c r="JBG32" s="126"/>
      <c r="JBH32" s="126"/>
      <c r="JBI32" s="126"/>
      <c r="JBJ32" s="126"/>
      <c r="JBK32" s="126"/>
      <c r="JBL32" s="126"/>
      <c r="JBM32" s="126"/>
      <c r="JBN32" s="126"/>
      <c r="JBO32" s="126"/>
      <c r="JBP32" s="126"/>
      <c r="JBQ32" s="126"/>
      <c r="JBR32" s="126"/>
      <c r="JBS32" s="126"/>
      <c r="JBT32" s="126"/>
      <c r="JBU32" s="126"/>
      <c r="JBV32" s="126"/>
      <c r="JBW32" s="126"/>
      <c r="JBX32" s="126"/>
      <c r="JBY32" s="126"/>
      <c r="JBZ32" s="126"/>
      <c r="JCA32" s="126"/>
      <c r="JCB32" s="126"/>
      <c r="JCC32" s="126"/>
      <c r="JCD32" s="126"/>
      <c r="JCE32" s="126"/>
      <c r="JCF32" s="126"/>
      <c r="JCG32" s="126"/>
      <c r="JCH32" s="126"/>
      <c r="JCI32" s="126"/>
      <c r="JCJ32" s="126"/>
      <c r="JCK32" s="126"/>
      <c r="JCL32" s="126"/>
      <c r="JCM32" s="126"/>
      <c r="JCN32" s="126"/>
      <c r="JCO32" s="126"/>
      <c r="JCP32" s="126"/>
      <c r="JCQ32" s="126"/>
      <c r="JCR32" s="126"/>
      <c r="JCS32" s="126"/>
      <c r="JCT32" s="126"/>
      <c r="JCU32" s="126"/>
      <c r="JCV32" s="126"/>
      <c r="JCW32" s="126"/>
      <c r="JCX32" s="126"/>
      <c r="JCY32" s="126"/>
      <c r="JCZ32" s="126"/>
      <c r="JDA32" s="126"/>
      <c r="JDB32" s="126"/>
      <c r="JDC32" s="126"/>
      <c r="JDD32" s="126"/>
      <c r="JDE32" s="126"/>
      <c r="JDF32" s="126"/>
      <c r="JDG32" s="126"/>
      <c r="JDH32" s="126"/>
      <c r="JDI32" s="126"/>
      <c r="JDJ32" s="126"/>
      <c r="JDK32" s="126"/>
      <c r="JDL32" s="126"/>
      <c r="JDM32" s="126"/>
      <c r="JDN32" s="126"/>
      <c r="JDO32" s="126"/>
      <c r="JDP32" s="126"/>
      <c r="JDQ32" s="126"/>
      <c r="JDR32" s="126"/>
      <c r="JDS32" s="126"/>
      <c r="JDT32" s="126"/>
      <c r="JDU32" s="126"/>
      <c r="JDV32" s="126"/>
      <c r="JDW32" s="126"/>
      <c r="JDX32" s="126"/>
      <c r="JDY32" s="126"/>
      <c r="JDZ32" s="126"/>
      <c r="JEA32" s="126"/>
      <c r="JEB32" s="126"/>
      <c r="JEC32" s="126"/>
      <c r="JED32" s="126"/>
      <c r="JEE32" s="126"/>
      <c r="JEF32" s="126"/>
      <c r="JEG32" s="126"/>
      <c r="JEH32" s="126"/>
      <c r="JEI32" s="126"/>
      <c r="JEJ32" s="126"/>
      <c r="JEK32" s="126"/>
      <c r="JEL32" s="126"/>
      <c r="JEM32" s="126"/>
      <c r="JEN32" s="126"/>
      <c r="JEO32" s="126"/>
      <c r="JEP32" s="126"/>
      <c r="JEQ32" s="126"/>
      <c r="JER32" s="126"/>
      <c r="JES32" s="126"/>
      <c r="JET32" s="126"/>
      <c r="JEU32" s="126"/>
      <c r="JEV32" s="126"/>
      <c r="JEW32" s="126"/>
      <c r="JEX32" s="126"/>
      <c r="JEY32" s="126"/>
      <c r="JEZ32" s="126"/>
      <c r="JFA32" s="126"/>
      <c r="JFB32" s="126"/>
      <c r="JFC32" s="126"/>
      <c r="JFD32" s="126"/>
      <c r="JFE32" s="126"/>
      <c r="JFF32" s="126"/>
      <c r="JFG32" s="126"/>
      <c r="JFH32" s="126"/>
      <c r="JFI32" s="126"/>
      <c r="JFJ32" s="126"/>
      <c r="JFK32" s="126"/>
      <c r="JFL32" s="126"/>
      <c r="JFM32" s="126"/>
      <c r="JFN32" s="126"/>
      <c r="JFO32" s="126"/>
      <c r="JFP32" s="126"/>
      <c r="JFQ32" s="126"/>
      <c r="JFR32" s="126"/>
      <c r="JFS32" s="126"/>
      <c r="JFT32" s="126"/>
      <c r="JFU32" s="126"/>
      <c r="JFV32" s="126"/>
      <c r="JFW32" s="126"/>
      <c r="JFX32" s="126"/>
      <c r="JFY32" s="126"/>
      <c r="JFZ32" s="126"/>
      <c r="JGA32" s="126"/>
      <c r="JGB32" s="126"/>
      <c r="JGC32" s="126"/>
      <c r="JGD32" s="126"/>
      <c r="JGE32" s="126"/>
      <c r="JGF32" s="126"/>
      <c r="JGG32" s="126"/>
      <c r="JGH32" s="126"/>
      <c r="JGI32" s="126"/>
      <c r="JGJ32" s="126"/>
      <c r="JGK32" s="126"/>
      <c r="JGL32" s="126"/>
      <c r="JGM32" s="126"/>
      <c r="JGN32" s="126"/>
      <c r="JGO32" s="126"/>
      <c r="JGP32" s="126"/>
      <c r="JGQ32" s="126"/>
      <c r="JGR32" s="126"/>
      <c r="JGS32" s="126"/>
      <c r="JGT32" s="126"/>
      <c r="JGU32" s="126"/>
      <c r="JGV32" s="126"/>
      <c r="JGW32" s="126"/>
      <c r="JGX32" s="126"/>
      <c r="JGY32" s="126"/>
      <c r="JGZ32" s="126"/>
      <c r="JHA32" s="126"/>
      <c r="JHB32" s="126"/>
      <c r="JHC32" s="126"/>
      <c r="JHD32" s="126"/>
      <c r="JHE32" s="126"/>
      <c r="JHF32" s="126"/>
      <c r="JHG32" s="126"/>
      <c r="JHH32" s="126"/>
      <c r="JHI32" s="126"/>
      <c r="JHJ32" s="126"/>
      <c r="JHK32" s="126"/>
      <c r="JHL32" s="126"/>
      <c r="JHM32" s="126"/>
      <c r="JHN32" s="126"/>
      <c r="JHO32" s="126"/>
      <c r="JHP32" s="126"/>
      <c r="JHQ32" s="126"/>
      <c r="JHR32" s="126"/>
      <c r="JHS32" s="126"/>
      <c r="JHT32" s="126"/>
      <c r="JHU32" s="126"/>
      <c r="JHV32" s="126"/>
      <c r="JHW32" s="126"/>
      <c r="JHX32" s="126"/>
      <c r="JHY32" s="126"/>
      <c r="JHZ32" s="126"/>
      <c r="JIA32" s="126"/>
      <c r="JIB32" s="126"/>
      <c r="JIC32" s="126"/>
      <c r="JID32" s="126"/>
      <c r="JIE32" s="126"/>
      <c r="JIF32" s="126"/>
      <c r="JIG32" s="126"/>
      <c r="JIH32" s="126"/>
      <c r="JII32" s="126"/>
      <c r="JIJ32" s="126"/>
      <c r="JIK32" s="126"/>
      <c r="JIL32" s="126"/>
      <c r="JIM32" s="126"/>
      <c r="JIN32" s="126"/>
      <c r="JIO32" s="126"/>
      <c r="JIP32" s="126"/>
      <c r="JIQ32" s="126"/>
      <c r="JIR32" s="126"/>
      <c r="JIS32" s="126"/>
      <c r="JIT32" s="126"/>
      <c r="JIU32" s="126"/>
      <c r="JIV32" s="126"/>
      <c r="JIW32" s="126"/>
      <c r="JIX32" s="126"/>
      <c r="JIY32" s="126"/>
      <c r="JIZ32" s="126"/>
      <c r="JJA32" s="126"/>
      <c r="JJB32" s="126"/>
      <c r="JJC32" s="126"/>
      <c r="JJD32" s="126"/>
      <c r="JJE32" s="126"/>
      <c r="JJF32" s="126"/>
      <c r="JJG32" s="126"/>
      <c r="JJH32" s="126"/>
      <c r="JJI32" s="126"/>
      <c r="JJJ32" s="126"/>
      <c r="JJK32" s="126"/>
      <c r="JJL32" s="126"/>
      <c r="JJM32" s="126"/>
      <c r="JJN32" s="126"/>
      <c r="JJO32" s="126"/>
      <c r="JJP32" s="126"/>
      <c r="JJQ32" s="126"/>
      <c r="JJR32" s="126"/>
      <c r="JJS32" s="126"/>
      <c r="JJT32" s="126"/>
      <c r="JJU32" s="126"/>
      <c r="JJV32" s="126"/>
      <c r="JJW32" s="126"/>
      <c r="JJX32" s="126"/>
      <c r="JJY32" s="126"/>
      <c r="JJZ32" s="126"/>
      <c r="JKA32" s="126"/>
      <c r="JKB32" s="126"/>
      <c r="JKC32" s="126"/>
      <c r="JKD32" s="126"/>
      <c r="JKE32" s="126"/>
      <c r="JKF32" s="126"/>
      <c r="JKG32" s="126"/>
      <c r="JKH32" s="126"/>
      <c r="JKI32" s="126"/>
      <c r="JKJ32" s="126"/>
      <c r="JKK32" s="126"/>
      <c r="JKL32" s="126"/>
      <c r="JKM32" s="126"/>
      <c r="JKN32" s="126"/>
      <c r="JKO32" s="126"/>
      <c r="JKP32" s="126"/>
      <c r="JKQ32" s="126"/>
      <c r="JKR32" s="126"/>
      <c r="JKS32" s="126"/>
      <c r="JKT32" s="126"/>
      <c r="JKU32" s="126"/>
      <c r="JKV32" s="126"/>
      <c r="JKW32" s="126"/>
      <c r="JKX32" s="126"/>
      <c r="JKY32" s="126"/>
      <c r="JKZ32" s="126"/>
      <c r="JLA32" s="126"/>
      <c r="JLB32" s="126"/>
      <c r="JLC32" s="126"/>
      <c r="JLD32" s="126"/>
      <c r="JLE32" s="126"/>
      <c r="JLF32" s="126"/>
      <c r="JLG32" s="126"/>
      <c r="JLH32" s="126"/>
      <c r="JLI32" s="126"/>
      <c r="JLJ32" s="126"/>
      <c r="JLK32" s="126"/>
      <c r="JLL32" s="126"/>
      <c r="JLM32" s="126"/>
      <c r="JLN32" s="126"/>
      <c r="JLO32" s="126"/>
      <c r="JLP32" s="126"/>
      <c r="JLQ32" s="126"/>
      <c r="JLR32" s="126"/>
      <c r="JLS32" s="126"/>
      <c r="JLT32" s="126"/>
      <c r="JLU32" s="126"/>
      <c r="JLV32" s="126"/>
      <c r="JLW32" s="126"/>
      <c r="JLX32" s="126"/>
      <c r="JLY32" s="126"/>
      <c r="JLZ32" s="126"/>
      <c r="JMA32" s="126"/>
      <c r="JMB32" s="126"/>
      <c r="JMC32" s="126"/>
      <c r="JMD32" s="126"/>
      <c r="JME32" s="126"/>
      <c r="JMF32" s="126"/>
      <c r="JMG32" s="126"/>
      <c r="JMH32" s="126"/>
      <c r="JMI32" s="126"/>
      <c r="JMJ32" s="126"/>
      <c r="JMK32" s="126"/>
      <c r="JML32" s="126"/>
      <c r="JMM32" s="126"/>
      <c r="JMN32" s="126"/>
      <c r="JMO32" s="126"/>
      <c r="JMP32" s="126"/>
      <c r="JMQ32" s="126"/>
      <c r="JMR32" s="126"/>
      <c r="JMS32" s="126"/>
      <c r="JMT32" s="126"/>
      <c r="JMU32" s="126"/>
      <c r="JMV32" s="126"/>
      <c r="JMW32" s="126"/>
      <c r="JMX32" s="126"/>
      <c r="JMY32" s="126"/>
      <c r="JMZ32" s="126"/>
      <c r="JNA32" s="126"/>
      <c r="JNB32" s="126"/>
      <c r="JNC32" s="126"/>
      <c r="JND32" s="126"/>
      <c r="JNE32" s="126"/>
      <c r="JNF32" s="126"/>
      <c r="JNG32" s="126"/>
      <c r="JNH32" s="126"/>
      <c r="JNI32" s="126"/>
      <c r="JNJ32" s="126"/>
      <c r="JNK32" s="126"/>
      <c r="JNL32" s="126"/>
      <c r="JNM32" s="126"/>
      <c r="JNN32" s="126"/>
      <c r="JNO32" s="126"/>
      <c r="JNP32" s="126"/>
      <c r="JNQ32" s="126"/>
      <c r="JNR32" s="126"/>
      <c r="JNS32" s="126"/>
      <c r="JNT32" s="126"/>
      <c r="JNU32" s="126"/>
      <c r="JNV32" s="126"/>
      <c r="JNW32" s="126"/>
      <c r="JNX32" s="126"/>
      <c r="JNY32" s="126"/>
      <c r="JNZ32" s="126"/>
      <c r="JOA32" s="126"/>
      <c r="JOB32" s="126"/>
      <c r="JOC32" s="126"/>
      <c r="JOD32" s="126"/>
      <c r="JOE32" s="126"/>
      <c r="JOF32" s="126"/>
      <c r="JOG32" s="126"/>
      <c r="JOH32" s="126"/>
      <c r="JOI32" s="126"/>
      <c r="JOJ32" s="126"/>
      <c r="JOK32" s="126"/>
      <c r="JOL32" s="126"/>
      <c r="JOM32" s="126"/>
      <c r="JON32" s="126"/>
      <c r="JOO32" s="126"/>
      <c r="JOP32" s="126"/>
      <c r="JOQ32" s="126"/>
      <c r="JOR32" s="126"/>
      <c r="JOS32" s="126"/>
      <c r="JOT32" s="126"/>
      <c r="JOU32" s="126"/>
      <c r="JOV32" s="126"/>
      <c r="JOW32" s="126"/>
      <c r="JOX32" s="126"/>
      <c r="JOY32" s="126"/>
      <c r="JOZ32" s="126"/>
      <c r="JPA32" s="126"/>
      <c r="JPB32" s="126"/>
      <c r="JPC32" s="126"/>
      <c r="JPD32" s="126"/>
      <c r="JPE32" s="126"/>
      <c r="JPF32" s="126"/>
      <c r="JPG32" s="126"/>
      <c r="JPH32" s="126"/>
      <c r="JPI32" s="126"/>
      <c r="JPJ32" s="126"/>
      <c r="JPK32" s="126"/>
      <c r="JPL32" s="126"/>
      <c r="JPM32" s="126"/>
      <c r="JPN32" s="126"/>
      <c r="JPO32" s="126"/>
      <c r="JPP32" s="126"/>
      <c r="JPQ32" s="126"/>
      <c r="JPR32" s="126"/>
      <c r="JPS32" s="126"/>
      <c r="JPT32" s="126"/>
      <c r="JPU32" s="126"/>
      <c r="JPV32" s="126"/>
      <c r="JPW32" s="126"/>
      <c r="JPX32" s="126"/>
      <c r="JPY32" s="126"/>
      <c r="JPZ32" s="126"/>
      <c r="JQA32" s="126"/>
      <c r="JQB32" s="126"/>
      <c r="JQC32" s="126"/>
      <c r="JQD32" s="126"/>
      <c r="JQE32" s="126"/>
      <c r="JQF32" s="126"/>
      <c r="JQG32" s="126"/>
      <c r="JQH32" s="126"/>
      <c r="JQI32" s="126"/>
      <c r="JQJ32" s="126"/>
      <c r="JQK32" s="126"/>
      <c r="JQL32" s="126"/>
      <c r="JQM32" s="126"/>
      <c r="JQN32" s="126"/>
      <c r="JQO32" s="126"/>
      <c r="JQP32" s="126"/>
      <c r="JQQ32" s="126"/>
      <c r="JQR32" s="126"/>
      <c r="JQS32" s="126"/>
      <c r="JQT32" s="126"/>
      <c r="JQU32" s="126"/>
      <c r="JQV32" s="126"/>
      <c r="JQW32" s="126"/>
      <c r="JQX32" s="126"/>
      <c r="JQY32" s="126"/>
      <c r="JQZ32" s="126"/>
      <c r="JRA32" s="126"/>
      <c r="JRB32" s="126"/>
      <c r="JRC32" s="126"/>
      <c r="JRD32" s="126"/>
      <c r="JRE32" s="126"/>
      <c r="JRF32" s="126"/>
      <c r="JRG32" s="126"/>
      <c r="JRH32" s="126"/>
      <c r="JRI32" s="126"/>
      <c r="JRJ32" s="126"/>
      <c r="JRK32" s="126"/>
      <c r="JRL32" s="126"/>
      <c r="JRM32" s="126"/>
      <c r="JRN32" s="126"/>
      <c r="JRO32" s="126"/>
      <c r="JRP32" s="126"/>
      <c r="JRQ32" s="126"/>
      <c r="JRR32" s="126"/>
      <c r="JRS32" s="126"/>
      <c r="JRT32" s="126"/>
      <c r="JRU32" s="126"/>
      <c r="JRV32" s="126"/>
      <c r="JRW32" s="126"/>
      <c r="JRX32" s="126"/>
      <c r="JRY32" s="126"/>
      <c r="JRZ32" s="126"/>
      <c r="JSA32" s="126"/>
      <c r="JSB32" s="126"/>
      <c r="JSC32" s="126"/>
      <c r="JSD32" s="126"/>
      <c r="JSE32" s="126"/>
      <c r="JSF32" s="126"/>
      <c r="JSG32" s="126"/>
      <c r="JSH32" s="126"/>
      <c r="JSI32" s="126"/>
      <c r="JSJ32" s="126"/>
      <c r="JSK32" s="126"/>
      <c r="JSL32" s="126"/>
      <c r="JSM32" s="126"/>
      <c r="JSN32" s="126"/>
      <c r="JSO32" s="126"/>
      <c r="JSP32" s="126"/>
      <c r="JSQ32" s="126"/>
      <c r="JSR32" s="126"/>
      <c r="JSS32" s="126"/>
      <c r="JST32" s="126"/>
      <c r="JSU32" s="126"/>
      <c r="JSV32" s="126"/>
      <c r="JSW32" s="126"/>
      <c r="JSX32" s="126"/>
      <c r="JSY32" s="126"/>
      <c r="JSZ32" s="126"/>
      <c r="JTA32" s="126"/>
      <c r="JTB32" s="126"/>
      <c r="JTC32" s="126"/>
      <c r="JTD32" s="126"/>
      <c r="JTE32" s="126"/>
      <c r="JTF32" s="126"/>
      <c r="JTG32" s="126"/>
      <c r="JTH32" s="126"/>
      <c r="JTI32" s="126"/>
      <c r="JTJ32" s="126"/>
      <c r="JTK32" s="126"/>
      <c r="JTL32" s="126"/>
      <c r="JTM32" s="126"/>
      <c r="JTN32" s="126"/>
      <c r="JTO32" s="126"/>
      <c r="JTP32" s="126"/>
      <c r="JTQ32" s="126"/>
      <c r="JTR32" s="126"/>
      <c r="JTS32" s="126"/>
      <c r="JTT32" s="126"/>
      <c r="JTU32" s="126"/>
      <c r="JTV32" s="126"/>
      <c r="JTW32" s="126"/>
      <c r="JTX32" s="126"/>
      <c r="JTY32" s="126"/>
      <c r="JTZ32" s="126"/>
      <c r="JUA32" s="126"/>
      <c r="JUB32" s="126"/>
      <c r="JUC32" s="126"/>
      <c r="JUD32" s="126"/>
      <c r="JUE32" s="126"/>
      <c r="JUF32" s="126"/>
      <c r="JUG32" s="126"/>
      <c r="JUH32" s="126"/>
      <c r="JUI32" s="126"/>
      <c r="JUJ32" s="126"/>
      <c r="JUK32" s="126"/>
      <c r="JUL32" s="126"/>
      <c r="JUM32" s="126"/>
      <c r="JUN32" s="126"/>
      <c r="JUO32" s="126"/>
      <c r="JUP32" s="126"/>
      <c r="JUQ32" s="126"/>
      <c r="JUR32" s="126"/>
      <c r="JUS32" s="126"/>
      <c r="JUT32" s="126"/>
      <c r="JUU32" s="126"/>
      <c r="JUV32" s="126"/>
      <c r="JUW32" s="126"/>
      <c r="JUX32" s="126"/>
      <c r="JUY32" s="126"/>
      <c r="JUZ32" s="126"/>
      <c r="JVA32" s="126"/>
      <c r="JVB32" s="126"/>
      <c r="JVC32" s="126"/>
      <c r="JVD32" s="126"/>
      <c r="JVE32" s="126"/>
      <c r="JVF32" s="126"/>
      <c r="JVG32" s="126"/>
      <c r="JVH32" s="126"/>
      <c r="JVI32" s="126"/>
      <c r="JVJ32" s="126"/>
      <c r="JVK32" s="126"/>
      <c r="JVL32" s="126"/>
      <c r="JVM32" s="126"/>
      <c r="JVN32" s="126"/>
      <c r="JVO32" s="126"/>
      <c r="JVP32" s="126"/>
      <c r="JVQ32" s="126"/>
      <c r="JVR32" s="126"/>
      <c r="JVS32" s="126"/>
      <c r="JVT32" s="126"/>
      <c r="JVU32" s="126"/>
      <c r="JVV32" s="126"/>
      <c r="JVW32" s="126"/>
      <c r="JVX32" s="126"/>
      <c r="JVY32" s="126"/>
      <c r="JVZ32" s="126"/>
      <c r="JWA32" s="126"/>
      <c r="JWB32" s="126"/>
      <c r="JWC32" s="126"/>
      <c r="JWD32" s="126"/>
      <c r="JWE32" s="126"/>
      <c r="JWF32" s="126"/>
      <c r="JWG32" s="126"/>
      <c r="JWH32" s="126"/>
      <c r="JWI32" s="126"/>
      <c r="JWJ32" s="126"/>
      <c r="JWK32" s="126"/>
      <c r="JWL32" s="126"/>
      <c r="JWM32" s="126"/>
      <c r="JWN32" s="126"/>
      <c r="JWO32" s="126"/>
      <c r="JWP32" s="126"/>
      <c r="JWQ32" s="126"/>
      <c r="JWR32" s="126"/>
      <c r="JWS32" s="126"/>
      <c r="JWT32" s="126"/>
      <c r="JWU32" s="126"/>
      <c r="JWV32" s="126"/>
      <c r="JWW32" s="126"/>
      <c r="JWX32" s="126"/>
      <c r="JWY32" s="126"/>
      <c r="JWZ32" s="126"/>
      <c r="JXA32" s="126"/>
      <c r="JXB32" s="126"/>
      <c r="JXC32" s="126"/>
      <c r="JXD32" s="126"/>
      <c r="JXE32" s="126"/>
      <c r="JXF32" s="126"/>
      <c r="JXG32" s="126"/>
      <c r="JXH32" s="126"/>
      <c r="JXI32" s="126"/>
      <c r="JXJ32" s="126"/>
      <c r="JXK32" s="126"/>
      <c r="JXL32" s="126"/>
      <c r="JXM32" s="126"/>
      <c r="JXN32" s="126"/>
      <c r="JXO32" s="126"/>
      <c r="JXP32" s="126"/>
      <c r="JXQ32" s="126"/>
      <c r="JXR32" s="126"/>
      <c r="JXS32" s="126"/>
      <c r="JXT32" s="126"/>
      <c r="JXU32" s="126"/>
      <c r="JXV32" s="126"/>
      <c r="JXW32" s="126"/>
      <c r="JXX32" s="126"/>
      <c r="JXY32" s="126"/>
      <c r="JXZ32" s="126"/>
      <c r="JYA32" s="126"/>
      <c r="JYB32" s="126"/>
      <c r="JYC32" s="126"/>
      <c r="JYD32" s="126"/>
      <c r="JYE32" s="126"/>
      <c r="JYF32" s="126"/>
      <c r="JYG32" s="126"/>
      <c r="JYH32" s="126"/>
      <c r="JYI32" s="126"/>
      <c r="JYJ32" s="126"/>
      <c r="JYK32" s="126"/>
      <c r="JYL32" s="126"/>
      <c r="JYM32" s="126"/>
      <c r="JYN32" s="126"/>
      <c r="JYO32" s="126"/>
      <c r="JYP32" s="126"/>
      <c r="JYQ32" s="126"/>
      <c r="JYR32" s="126"/>
      <c r="JYS32" s="126"/>
      <c r="JYT32" s="126"/>
      <c r="JYU32" s="126"/>
      <c r="JYV32" s="126"/>
      <c r="JYW32" s="126"/>
      <c r="JYX32" s="126"/>
      <c r="JYY32" s="126"/>
      <c r="JYZ32" s="126"/>
      <c r="JZA32" s="126"/>
      <c r="JZB32" s="126"/>
      <c r="JZC32" s="126"/>
      <c r="JZD32" s="126"/>
      <c r="JZE32" s="126"/>
      <c r="JZF32" s="126"/>
      <c r="JZG32" s="126"/>
      <c r="JZH32" s="126"/>
      <c r="JZI32" s="126"/>
      <c r="JZJ32" s="126"/>
      <c r="JZK32" s="126"/>
      <c r="JZL32" s="126"/>
      <c r="JZM32" s="126"/>
      <c r="JZN32" s="126"/>
      <c r="JZO32" s="126"/>
      <c r="JZP32" s="126"/>
      <c r="JZQ32" s="126"/>
      <c r="JZR32" s="126"/>
      <c r="JZS32" s="126"/>
      <c r="JZT32" s="126"/>
      <c r="JZU32" s="126"/>
      <c r="JZV32" s="126"/>
      <c r="JZW32" s="126"/>
      <c r="JZX32" s="126"/>
      <c r="JZY32" s="126"/>
      <c r="JZZ32" s="126"/>
      <c r="KAA32" s="126"/>
      <c r="KAB32" s="126"/>
      <c r="KAC32" s="126"/>
      <c r="KAD32" s="126"/>
      <c r="KAE32" s="126"/>
      <c r="KAF32" s="126"/>
      <c r="KAG32" s="126"/>
      <c r="KAH32" s="126"/>
      <c r="KAI32" s="126"/>
      <c r="KAJ32" s="126"/>
      <c r="KAK32" s="126"/>
      <c r="KAL32" s="126"/>
      <c r="KAM32" s="126"/>
      <c r="KAN32" s="126"/>
      <c r="KAO32" s="126"/>
      <c r="KAP32" s="126"/>
      <c r="KAQ32" s="126"/>
      <c r="KAR32" s="126"/>
      <c r="KAS32" s="126"/>
      <c r="KAT32" s="126"/>
      <c r="KAU32" s="126"/>
      <c r="KAV32" s="126"/>
      <c r="KAW32" s="126"/>
      <c r="KAX32" s="126"/>
      <c r="KAY32" s="126"/>
      <c r="KAZ32" s="126"/>
      <c r="KBA32" s="126"/>
      <c r="KBB32" s="126"/>
      <c r="KBC32" s="126"/>
      <c r="KBD32" s="126"/>
      <c r="KBE32" s="126"/>
      <c r="KBF32" s="126"/>
      <c r="KBG32" s="126"/>
      <c r="KBH32" s="126"/>
      <c r="KBI32" s="126"/>
      <c r="KBJ32" s="126"/>
      <c r="KBK32" s="126"/>
      <c r="KBL32" s="126"/>
      <c r="KBM32" s="126"/>
      <c r="KBN32" s="126"/>
      <c r="KBO32" s="126"/>
      <c r="KBP32" s="126"/>
      <c r="KBQ32" s="126"/>
      <c r="KBR32" s="126"/>
      <c r="KBS32" s="126"/>
      <c r="KBT32" s="126"/>
      <c r="KBU32" s="126"/>
      <c r="KBV32" s="126"/>
      <c r="KBW32" s="126"/>
      <c r="KBX32" s="126"/>
      <c r="KBY32" s="126"/>
      <c r="KBZ32" s="126"/>
      <c r="KCA32" s="126"/>
      <c r="KCB32" s="126"/>
      <c r="KCC32" s="126"/>
      <c r="KCD32" s="126"/>
      <c r="KCE32" s="126"/>
      <c r="KCF32" s="126"/>
      <c r="KCG32" s="126"/>
      <c r="KCH32" s="126"/>
      <c r="KCI32" s="126"/>
      <c r="KCJ32" s="126"/>
      <c r="KCK32" s="126"/>
      <c r="KCL32" s="126"/>
      <c r="KCM32" s="126"/>
      <c r="KCN32" s="126"/>
      <c r="KCO32" s="126"/>
      <c r="KCP32" s="126"/>
      <c r="KCQ32" s="126"/>
      <c r="KCR32" s="126"/>
      <c r="KCS32" s="126"/>
      <c r="KCT32" s="126"/>
      <c r="KCU32" s="126"/>
      <c r="KCV32" s="126"/>
      <c r="KCW32" s="126"/>
      <c r="KCX32" s="126"/>
      <c r="KCY32" s="126"/>
      <c r="KCZ32" s="126"/>
      <c r="KDA32" s="126"/>
      <c r="KDB32" s="126"/>
      <c r="KDC32" s="126"/>
      <c r="KDD32" s="126"/>
      <c r="KDE32" s="126"/>
      <c r="KDF32" s="126"/>
      <c r="KDG32" s="126"/>
      <c r="KDH32" s="126"/>
      <c r="KDI32" s="126"/>
      <c r="KDJ32" s="126"/>
      <c r="KDK32" s="126"/>
      <c r="KDL32" s="126"/>
      <c r="KDM32" s="126"/>
      <c r="KDN32" s="126"/>
      <c r="KDO32" s="126"/>
      <c r="KDP32" s="126"/>
      <c r="KDQ32" s="126"/>
      <c r="KDR32" s="126"/>
      <c r="KDS32" s="126"/>
      <c r="KDT32" s="126"/>
      <c r="KDU32" s="126"/>
      <c r="KDV32" s="126"/>
      <c r="KDW32" s="126"/>
      <c r="KDX32" s="126"/>
      <c r="KDY32" s="126"/>
      <c r="KDZ32" s="126"/>
      <c r="KEA32" s="126"/>
      <c r="KEB32" s="126"/>
      <c r="KEC32" s="126"/>
      <c r="KED32" s="126"/>
      <c r="KEE32" s="126"/>
      <c r="KEF32" s="126"/>
      <c r="KEG32" s="126"/>
      <c r="KEH32" s="126"/>
      <c r="KEI32" s="126"/>
      <c r="KEJ32" s="126"/>
      <c r="KEK32" s="126"/>
      <c r="KEL32" s="126"/>
      <c r="KEM32" s="126"/>
      <c r="KEN32" s="126"/>
      <c r="KEO32" s="126"/>
      <c r="KEP32" s="126"/>
      <c r="KEQ32" s="126"/>
      <c r="KER32" s="126"/>
      <c r="KES32" s="126"/>
      <c r="KET32" s="126"/>
      <c r="KEU32" s="126"/>
      <c r="KEV32" s="126"/>
      <c r="KEW32" s="126"/>
      <c r="KEX32" s="126"/>
      <c r="KEY32" s="126"/>
      <c r="KEZ32" s="126"/>
      <c r="KFA32" s="126"/>
      <c r="KFB32" s="126"/>
      <c r="KFC32" s="126"/>
      <c r="KFD32" s="126"/>
      <c r="KFE32" s="126"/>
      <c r="KFF32" s="126"/>
      <c r="KFG32" s="126"/>
      <c r="KFH32" s="126"/>
      <c r="KFI32" s="126"/>
      <c r="KFJ32" s="126"/>
      <c r="KFK32" s="126"/>
      <c r="KFL32" s="126"/>
      <c r="KFM32" s="126"/>
      <c r="KFN32" s="126"/>
      <c r="KFO32" s="126"/>
      <c r="KFP32" s="126"/>
      <c r="KFQ32" s="126"/>
      <c r="KFR32" s="126"/>
      <c r="KFS32" s="126"/>
      <c r="KFT32" s="126"/>
      <c r="KFU32" s="126"/>
      <c r="KFV32" s="126"/>
      <c r="KFW32" s="126"/>
      <c r="KFX32" s="126"/>
      <c r="KFY32" s="126"/>
      <c r="KFZ32" s="126"/>
      <c r="KGA32" s="126"/>
      <c r="KGB32" s="126"/>
      <c r="KGC32" s="126"/>
      <c r="KGD32" s="126"/>
      <c r="KGE32" s="126"/>
      <c r="KGF32" s="126"/>
      <c r="KGG32" s="126"/>
      <c r="KGH32" s="126"/>
      <c r="KGI32" s="126"/>
      <c r="KGJ32" s="126"/>
      <c r="KGK32" s="126"/>
      <c r="KGL32" s="126"/>
      <c r="KGM32" s="126"/>
      <c r="KGN32" s="126"/>
      <c r="KGO32" s="126"/>
      <c r="KGP32" s="126"/>
      <c r="KGQ32" s="126"/>
      <c r="KGR32" s="126"/>
      <c r="KGS32" s="126"/>
      <c r="KGT32" s="126"/>
      <c r="KGU32" s="126"/>
      <c r="KGV32" s="126"/>
      <c r="KGW32" s="126"/>
      <c r="KGX32" s="126"/>
      <c r="KGY32" s="126"/>
      <c r="KGZ32" s="126"/>
      <c r="KHA32" s="126"/>
      <c r="KHB32" s="126"/>
      <c r="KHC32" s="126"/>
      <c r="KHD32" s="126"/>
      <c r="KHE32" s="126"/>
      <c r="KHF32" s="126"/>
      <c r="KHG32" s="126"/>
      <c r="KHH32" s="126"/>
      <c r="KHI32" s="126"/>
      <c r="KHJ32" s="126"/>
      <c r="KHK32" s="126"/>
      <c r="KHL32" s="126"/>
      <c r="KHM32" s="126"/>
      <c r="KHN32" s="126"/>
      <c r="KHO32" s="126"/>
      <c r="KHP32" s="126"/>
      <c r="KHQ32" s="126"/>
      <c r="KHR32" s="126"/>
      <c r="KHS32" s="126"/>
      <c r="KHT32" s="126"/>
      <c r="KHU32" s="126"/>
      <c r="KHV32" s="126"/>
      <c r="KHW32" s="126"/>
      <c r="KHX32" s="126"/>
      <c r="KHY32" s="126"/>
      <c r="KHZ32" s="126"/>
      <c r="KIA32" s="126"/>
      <c r="KIB32" s="126"/>
      <c r="KIC32" s="126"/>
      <c r="KID32" s="126"/>
      <c r="KIE32" s="126"/>
      <c r="KIF32" s="126"/>
      <c r="KIG32" s="126"/>
      <c r="KIH32" s="126"/>
      <c r="KII32" s="126"/>
      <c r="KIJ32" s="126"/>
      <c r="KIK32" s="126"/>
      <c r="KIL32" s="126"/>
      <c r="KIM32" s="126"/>
      <c r="KIN32" s="126"/>
      <c r="KIO32" s="126"/>
      <c r="KIP32" s="126"/>
      <c r="KIQ32" s="126"/>
      <c r="KIR32" s="126"/>
      <c r="KIS32" s="126"/>
      <c r="KIT32" s="126"/>
      <c r="KIU32" s="126"/>
      <c r="KIV32" s="126"/>
      <c r="KIW32" s="126"/>
      <c r="KIX32" s="126"/>
      <c r="KIY32" s="126"/>
      <c r="KIZ32" s="126"/>
      <c r="KJA32" s="126"/>
      <c r="KJB32" s="126"/>
      <c r="KJC32" s="126"/>
      <c r="KJD32" s="126"/>
      <c r="KJE32" s="126"/>
      <c r="KJF32" s="126"/>
      <c r="KJG32" s="126"/>
      <c r="KJH32" s="126"/>
      <c r="KJI32" s="126"/>
      <c r="KJJ32" s="126"/>
      <c r="KJK32" s="126"/>
      <c r="KJL32" s="126"/>
      <c r="KJM32" s="126"/>
      <c r="KJN32" s="126"/>
      <c r="KJO32" s="126"/>
      <c r="KJP32" s="126"/>
      <c r="KJQ32" s="126"/>
      <c r="KJR32" s="126"/>
      <c r="KJS32" s="126"/>
      <c r="KJT32" s="126"/>
      <c r="KJU32" s="126"/>
      <c r="KJV32" s="126"/>
      <c r="KJW32" s="126"/>
      <c r="KJX32" s="126"/>
      <c r="KJY32" s="126"/>
      <c r="KJZ32" s="126"/>
      <c r="KKA32" s="126"/>
      <c r="KKB32" s="126"/>
      <c r="KKC32" s="126"/>
      <c r="KKD32" s="126"/>
      <c r="KKE32" s="126"/>
      <c r="KKF32" s="126"/>
      <c r="KKG32" s="126"/>
      <c r="KKH32" s="126"/>
      <c r="KKI32" s="126"/>
      <c r="KKJ32" s="126"/>
      <c r="KKK32" s="126"/>
      <c r="KKL32" s="126"/>
      <c r="KKM32" s="126"/>
      <c r="KKN32" s="126"/>
      <c r="KKO32" s="126"/>
      <c r="KKP32" s="126"/>
      <c r="KKQ32" s="126"/>
      <c r="KKR32" s="126"/>
      <c r="KKS32" s="126"/>
      <c r="KKT32" s="126"/>
      <c r="KKU32" s="126"/>
      <c r="KKV32" s="126"/>
      <c r="KKW32" s="126"/>
      <c r="KKX32" s="126"/>
      <c r="KKY32" s="126"/>
      <c r="KKZ32" s="126"/>
      <c r="KLA32" s="126"/>
      <c r="KLB32" s="126"/>
      <c r="KLC32" s="126"/>
      <c r="KLD32" s="126"/>
      <c r="KLE32" s="126"/>
      <c r="KLF32" s="126"/>
      <c r="KLG32" s="126"/>
      <c r="KLH32" s="126"/>
      <c r="KLI32" s="126"/>
      <c r="KLJ32" s="126"/>
      <c r="KLK32" s="126"/>
      <c r="KLL32" s="126"/>
      <c r="KLM32" s="126"/>
      <c r="KLN32" s="126"/>
      <c r="KLO32" s="126"/>
      <c r="KLP32" s="126"/>
      <c r="KLQ32" s="126"/>
      <c r="KLR32" s="126"/>
      <c r="KLS32" s="126"/>
      <c r="KLT32" s="126"/>
      <c r="KLU32" s="126"/>
      <c r="KLV32" s="126"/>
      <c r="KLW32" s="126"/>
      <c r="KLX32" s="126"/>
      <c r="KLY32" s="126"/>
      <c r="KLZ32" s="126"/>
      <c r="KMA32" s="126"/>
      <c r="KMB32" s="126"/>
      <c r="KMC32" s="126"/>
      <c r="KMD32" s="126"/>
      <c r="KME32" s="126"/>
      <c r="KMF32" s="126"/>
      <c r="KMG32" s="126"/>
      <c r="KMH32" s="126"/>
      <c r="KMI32" s="126"/>
      <c r="KMJ32" s="126"/>
      <c r="KMK32" s="126"/>
      <c r="KML32" s="126"/>
      <c r="KMM32" s="126"/>
      <c r="KMN32" s="126"/>
      <c r="KMO32" s="126"/>
      <c r="KMP32" s="126"/>
      <c r="KMQ32" s="126"/>
      <c r="KMR32" s="126"/>
      <c r="KMS32" s="126"/>
      <c r="KMT32" s="126"/>
      <c r="KMU32" s="126"/>
      <c r="KMV32" s="126"/>
      <c r="KMW32" s="126"/>
      <c r="KMX32" s="126"/>
      <c r="KMY32" s="126"/>
      <c r="KMZ32" s="126"/>
      <c r="KNA32" s="126"/>
      <c r="KNB32" s="126"/>
      <c r="KNC32" s="126"/>
      <c r="KND32" s="126"/>
      <c r="KNE32" s="126"/>
      <c r="KNF32" s="126"/>
      <c r="KNG32" s="126"/>
      <c r="KNH32" s="126"/>
      <c r="KNI32" s="126"/>
      <c r="KNJ32" s="126"/>
      <c r="KNK32" s="126"/>
      <c r="KNL32" s="126"/>
      <c r="KNM32" s="126"/>
      <c r="KNN32" s="126"/>
      <c r="KNO32" s="126"/>
      <c r="KNP32" s="126"/>
      <c r="KNQ32" s="126"/>
      <c r="KNR32" s="126"/>
      <c r="KNS32" s="126"/>
      <c r="KNT32" s="126"/>
      <c r="KNU32" s="126"/>
      <c r="KNV32" s="126"/>
      <c r="KNW32" s="126"/>
      <c r="KNX32" s="126"/>
      <c r="KNY32" s="126"/>
      <c r="KNZ32" s="126"/>
      <c r="KOA32" s="126"/>
      <c r="KOB32" s="126"/>
      <c r="KOC32" s="126"/>
      <c r="KOD32" s="126"/>
      <c r="KOE32" s="126"/>
      <c r="KOF32" s="126"/>
      <c r="KOG32" s="126"/>
      <c r="KOH32" s="126"/>
      <c r="KOI32" s="126"/>
      <c r="KOJ32" s="126"/>
      <c r="KOK32" s="126"/>
      <c r="KOL32" s="126"/>
      <c r="KOM32" s="126"/>
      <c r="KON32" s="126"/>
      <c r="KOO32" s="126"/>
      <c r="KOP32" s="126"/>
      <c r="KOQ32" s="126"/>
      <c r="KOR32" s="126"/>
      <c r="KOS32" s="126"/>
      <c r="KOT32" s="126"/>
      <c r="KOU32" s="126"/>
      <c r="KOV32" s="126"/>
      <c r="KOW32" s="126"/>
      <c r="KOX32" s="126"/>
      <c r="KOY32" s="126"/>
      <c r="KOZ32" s="126"/>
      <c r="KPA32" s="126"/>
      <c r="KPB32" s="126"/>
      <c r="KPC32" s="126"/>
      <c r="KPD32" s="126"/>
      <c r="KPE32" s="126"/>
      <c r="KPF32" s="126"/>
      <c r="KPG32" s="126"/>
      <c r="KPH32" s="126"/>
      <c r="KPI32" s="126"/>
      <c r="KPJ32" s="126"/>
      <c r="KPK32" s="126"/>
      <c r="KPL32" s="126"/>
      <c r="KPM32" s="126"/>
      <c r="KPN32" s="126"/>
      <c r="KPO32" s="126"/>
      <c r="KPP32" s="126"/>
      <c r="KPQ32" s="126"/>
      <c r="KPR32" s="126"/>
      <c r="KPS32" s="126"/>
      <c r="KPT32" s="126"/>
      <c r="KPU32" s="126"/>
      <c r="KPV32" s="126"/>
      <c r="KPW32" s="126"/>
      <c r="KPX32" s="126"/>
      <c r="KPY32" s="126"/>
      <c r="KPZ32" s="126"/>
      <c r="KQA32" s="126"/>
      <c r="KQB32" s="126"/>
      <c r="KQC32" s="126"/>
      <c r="KQD32" s="126"/>
      <c r="KQE32" s="126"/>
      <c r="KQF32" s="126"/>
      <c r="KQG32" s="126"/>
      <c r="KQH32" s="126"/>
      <c r="KQI32" s="126"/>
      <c r="KQJ32" s="126"/>
      <c r="KQK32" s="126"/>
      <c r="KQL32" s="126"/>
      <c r="KQM32" s="126"/>
      <c r="KQN32" s="126"/>
      <c r="KQO32" s="126"/>
      <c r="KQP32" s="126"/>
      <c r="KQQ32" s="126"/>
      <c r="KQR32" s="126"/>
      <c r="KQS32" s="126"/>
      <c r="KQT32" s="126"/>
      <c r="KQU32" s="126"/>
      <c r="KQV32" s="126"/>
      <c r="KQW32" s="126"/>
      <c r="KQX32" s="126"/>
      <c r="KQY32" s="126"/>
      <c r="KQZ32" s="126"/>
      <c r="KRA32" s="126"/>
      <c r="KRB32" s="126"/>
      <c r="KRC32" s="126"/>
      <c r="KRD32" s="126"/>
      <c r="KRE32" s="126"/>
      <c r="KRF32" s="126"/>
      <c r="KRG32" s="126"/>
      <c r="KRH32" s="126"/>
      <c r="KRI32" s="126"/>
      <c r="KRJ32" s="126"/>
      <c r="KRK32" s="126"/>
      <c r="KRL32" s="126"/>
      <c r="KRM32" s="126"/>
      <c r="KRN32" s="126"/>
      <c r="KRO32" s="126"/>
      <c r="KRP32" s="126"/>
      <c r="KRQ32" s="126"/>
      <c r="KRR32" s="126"/>
      <c r="KRS32" s="126"/>
      <c r="KRT32" s="126"/>
      <c r="KRU32" s="126"/>
      <c r="KRV32" s="126"/>
      <c r="KRW32" s="126"/>
      <c r="KRX32" s="126"/>
      <c r="KRY32" s="126"/>
      <c r="KRZ32" s="126"/>
      <c r="KSA32" s="126"/>
      <c r="KSB32" s="126"/>
      <c r="KSC32" s="126"/>
      <c r="KSD32" s="126"/>
      <c r="KSE32" s="126"/>
      <c r="KSF32" s="126"/>
      <c r="KSG32" s="126"/>
      <c r="KSH32" s="126"/>
      <c r="KSI32" s="126"/>
      <c r="KSJ32" s="126"/>
      <c r="KSK32" s="126"/>
      <c r="KSL32" s="126"/>
      <c r="KSM32" s="126"/>
      <c r="KSN32" s="126"/>
      <c r="KSO32" s="126"/>
      <c r="KSP32" s="126"/>
      <c r="KSQ32" s="126"/>
      <c r="KSR32" s="126"/>
      <c r="KSS32" s="126"/>
      <c r="KST32" s="126"/>
      <c r="KSU32" s="126"/>
      <c r="KSV32" s="126"/>
      <c r="KSW32" s="126"/>
      <c r="KSX32" s="126"/>
      <c r="KSY32" s="126"/>
      <c r="KSZ32" s="126"/>
      <c r="KTA32" s="126"/>
      <c r="KTB32" s="126"/>
      <c r="KTC32" s="126"/>
      <c r="KTD32" s="126"/>
      <c r="KTE32" s="126"/>
      <c r="KTF32" s="126"/>
      <c r="KTG32" s="126"/>
      <c r="KTH32" s="126"/>
      <c r="KTI32" s="126"/>
      <c r="KTJ32" s="126"/>
      <c r="KTK32" s="126"/>
      <c r="KTL32" s="126"/>
      <c r="KTM32" s="126"/>
      <c r="KTN32" s="126"/>
      <c r="KTO32" s="126"/>
      <c r="KTP32" s="126"/>
      <c r="KTQ32" s="126"/>
      <c r="KTR32" s="126"/>
      <c r="KTS32" s="126"/>
      <c r="KTT32" s="126"/>
      <c r="KTU32" s="126"/>
      <c r="KTV32" s="126"/>
      <c r="KTW32" s="126"/>
      <c r="KTX32" s="126"/>
      <c r="KTY32" s="126"/>
      <c r="KTZ32" s="126"/>
      <c r="KUA32" s="126"/>
      <c r="KUB32" s="126"/>
      <c r="KUC32" s="126"/>
      <c r="KUD32" s="126"/>
      <c r="KUE32" s="126"/>
      <c r="KUF32" s="126"/>
      <c r="KUG32" s="126"/>
      <c r="KUH32" s="126"/>
      <c r="KUI32" s="126"/>
      <c r="KUJ32" s="126"/>
      <c r="KUK32" s="126"/>
      <c r="KUL32" s="126"/>
      <c r="KUM32" s="126"/>
      <c r="KUN32" s="126"/>
      <c r="KUO32" s="126"/>
      <c r="KUP32" s="126"/>
      <c r="KUQ32" s="126"/>
      <c r="KUR32" s="126"/>
      <c r="KUS32" s="126"/>
      <c r="KUT32" s="126"/>
      <c r="KUU32" s="126"/>
      <c r="KUV32" s="126"/>
      <c r="KUW32" s="126"/>
      <c r="KUX32" s="126"/>
      <c r="KUY32" s="126"/>
      <c r="KUZ32" s="126"/>
      <c r="KVA32" s="126"/>
      <c r="KVB32" s="126"/>
      <c r="KVC32" s="126"/>
      <c r="KVD32" s="126"/>
      <c r="KVE32" s="126"/>
      <c r="KVF32" s="126"/>
      <c r="KVG32" s="126"/>
      <c r="KVH32" s="126"/>
      <c r="KVI32" s="126"/>
      <c r="KVJ32" s="126"/>
      <c r="KVK32" s="126"/>
      <c r="KVL32" s="126"/>
      <c r="KVM32" s="126"/>
      <c r="KVN32" s="126"/>
      <c r="KVO32" s="126"/>
      <c r="KVP32" s="126"/>
      <c r="KVQ32" s="126"/>
      <c r="KVR32" s="126"/>
      <c r="KVS32" s="126"/>
      <c r="KVT32" s="126"/>
      <c r="KVU32" s="126"/>
      <c r="KVV32" s="126"/>
      <c r="KVW32" s="126"/>
      <c r="KVX32" s="126"/>
      <c r="KVY32" s="126"/>
      <c r="KVZ32" s="126"/>
      <c r="KWA32" s="126"/>
      <c r="KWB32" s="126"/>
      <c r="KWC32" s="126"/>
      <c r="KWD32" s="126"/>
      <c r="KWE32" s="126"/>
      <c r="KWF32" s="126"/>
      <c r="KWG32" s="126"/>
      <c r="KWH32" s="126"/>
      <c r="KWI32" s="126"/>
      <c r="KWJ32" s="126"/>
      <c r="KWK32" s="126"/>
      <c r="KWL32" s="126"/>
      <c r="KWM32" s="126"/>
      <c r="KWN32" s="126"/>
      <c r="KWO32" s="126"/>
      <c r="KWP32" s="126"/>
      <c r="KWQ32" s="126"/>
      <c r="KWR32" s="126"/>
      <c r="KWS32" s="126"/>
      <c r="KWT32" s="126"/>
      <c r="KWU32" s="126"/>
      <c r="KWV32" s="126"/>
      <c r="KWW32" s="126"/>
      <c r="KWX32" s="126"/>
      <c r="KWY32" s="126"/>
      <c r="KWZ32" s="126"/>
      <c r="KXA32" s="126"/>
      <c r="KXB32" s="126"/>
      <c r="KXC32" s="126"/>
      <c r="KXD32" s="126"/>
      <c r="KXE32" s="126"/>
      <c r="KXF32" s="126"/>
      <c r="KXG32" s="126"/>
      <c r="KXH32" s="126"/>
      <c r="KXI32" s="126"/>
      <c r="KXJ32" s="126"/>
      <c r="KXK32" s="126"/>
      <c r="KXL32" s="126"/>
      <c r="KXM32" s="126"/>
      <c r="KXN32" s="126"/>
      <c r="KXO32" s="126"/>
      <c r="KXP32" s="126"/>
      <c r="KXQ32" s="126"/>
      <c r="KXR32" s="126"/>
      <c r="KXS32" s="126"/>
      <c r="KXT32" s="126"/>
      <c r="KXU32" s="126"/>
      <c r="KXV32" s="126"/>
      <c r="KXW32" s="126"/>
      <c r="KXX32" s="126"/>
      <c r="KXY32" s="126"/>
      <c r="KXZ32" s="126"/>
      <c r="KYA32" s="126"/>
      <c r="KYB32" s="126"/>
      <c r="KYC32" s="126"/>
      <c r="KYD32" s="126"/>
      <c r="KYE32" s="126"/>
      <c r="KYF32" s="126"/>
      <c r="KYG32" s="126"/>
      <c r="KYH32" s="126"/>
      <c r="KYI32" s="126"/>
      <c r="KYJ32" s="126"/>
      <c r="KYK32" s="126"/>
      <c r="KYL32" s="126"/>
      <c r="KYM32" s="126"/>
      <c r="KYN32" s="126"/>
      <c r="KYO32" s="126"/>
      <c r="KYP32" s="126"/>
      <c r="KYQ32" s="126"/>
      <c r="KYR32" s="126"/>
      <c r="KYS32" s="126"/>
      <c r="KYT32" s="126"/>
      <c r="KYU32" s="126"/>
      <c r="KYV32" s="126"/>
      <c r="KYW32" s="126"/>
      <c r="KYX32" s="126"/>
      <c r="KYY32" s="126"/>
      <c r="KYZ32" s="126"/>
      <c r="KZA32" s="126"/>
      <c r="KZB32" s="126"/>
      <c r="KZC32" s="126"/>
      <c r="KZD32" s="126"/>
      <c r="KZE32" s="126"/>
      <c r="KZF32" s="126"/>
      <c r="KZG32" s="126"/>
      <c r="KZH32" s="126"/>
      <c r="KZI32" s="126"/>
      <c r="KZJ32" s="126"/>
      <c r="KZK32" s="126"/>
      <c r="KZL32" s="126"/>
      <c r="KZM32" s="126"/>
      <c r="KZN32" s="126"/>
      <c r="KZO32" s="126"/>
      <c r="KZP32" s="126"/>
      <c r="KZQ32" s="126"/>
      <c r="KZR32" s="126"/>
      <c r="KZS32" s="126"/>
      <c r="KZT32" s="126"/>
      <c r="KZU32" s="126"/>
      <c r="KZV32" s="126"/>
      <c r="KZW32" s="126"/>
      <c r="KZX32" s="126"/>
      <c r="KZY32" s="126"/>
      <c r="KZZ32" s="126"/>
      <c r="LAA32" s="126"/>
      <c r="LAB32" s="126"/>
      <c r="LAC32" s="126"/>
      <c r="LAD32" s="126"/>
      <c r="LAE32" s="126"/>
      <c r="LAF32" s="126"/>
      <c r="LAG32" s="126"/>
      <c r="LAH32" s="126"/>
      <c r="LAI32" s="126"/>
      <c r="LAJ32" s="126"/>
      <c r="LAK32" s="126"/>
      <c r="LAL32" s="126"/>
      <c r="LAM32" s="126"/>
      <c r="LAN32" s="126"/>
      <c r="LAO32" s="126"/>
      <c r="LAP32" s="126"/>
      <c r="LAQ32" s="126"/>
      <c r="LAR32" s="126"/>
      <c r="LAS32" s="126"/>
      <c r="LAT32" s="126"/>
      <c r="LAU32" s="126"/>
      <c r="LAV32" s="126"/>
      <c r="LAW32" s="126"/>
      <c r="LAX32" s="126"/>
      <c r="LAY32" s="126"/>
      <c r="LAZ32" s="126"/>
      <c r="LBA32" s="126"/>
      <c r="LBB32" s="126"/>
      <c r="LBC32" s="126"/>
      <c r="LBD32" s="126"/>
      <c r="LBE32" s="126"/>
      <c r="LBF32" s="126"/>
      <c r="LBG32" s="126"/>
      <c r="LBH32" s="126"/>
      <c r="LBI32" s="126"/>
      <c r="LBJ32" s="126"/>
      <c r="LBK32" s="126"/>
      <c r="LBL32" s="126"/>
      <c r="LBM32" s="126"/>
      <c r="LBN32" s="126"/>
      <c r="LBO32" s="126"/>
      <c r="LBP32" s="126"/>
      <c r="LBQ32" s="126"/>
      <c r="LBR32" s="126"/>
      <c r="LBS32" s="126"/>
      <c r="LBT32" s="126"/>
      <c r="LBU32" s="126"/>
      <c r="LBV32" s="126"/>
      <c r="LBW32" s="126"/>
      <c r="LBX32" s="126"/>
      <c r="LBY32" s="126"/>
      <c r="LBZ32" s="126"/>
      <c r="LCA32" s="126"/>
      <c r="LCB32" s="126"/>
      <c r="LCC32" s="126"/>
      <c r="LCD32" s="126"/>
      <c r="LCE32" s="126"/>
      <c r="LCF32" s="126"/>
      <c r="LCG32" s="126"/>
      <c r="LCH32" s="126"/>
      <c r="LCI32" s="126"/>
      <c r="LCJ32" s="126"/>
      <c r="LCK32" s="126"/>
      <c r="LCL32" s="126"/>
      <c r="LCM32" s="126"/>
      <c r="LCN32" s="126"/>
      <c r="LCO32" s="126"/>
      <c r="LCP32" s="126"/>
      <c r="LCQ32" s="126"/>
      <c r="LCR32" s="126"/>
      <c r="LCS32" s="126"/>
      <c r="LCT32" s="126"/>
      <c r="LCU32" s="126"/>
      <c r="LCV32" s="126"/>
      <c r="LCW32" s="126"/>
      <c r="LCX32" s="126"/>
      <c r="LCY32" s="126"/>
      <c r="LCZ32" s="126"/>
      <c r="LDA32" s="126"/>
      <c r="LDB32" s="126"/>
      <c r="LDC32" s="126"/>
      <c r="LDD32" s="126"/>
      <c r="LDE32" s="126"/>
      <c r="LDF32" s="126"/>
      <c r="LDG32" s="126"/>
      <c r="LDH32" s="126"/>
      <c r="LDI32" s="126"/>
      <c r="LDJ32" s="126"/>
      <c r="LDK32" s="126"/>
      <c r="LDL32" s="126"/>
      <c r="LDM32" s="126"/>
      <c r="LDN32" s="126"/>
      <c r="LDO32" s="126"/>
      <c r="LDP32" s="126"/>
      <c r="LDQ32" s="126"/>
      <c r="LDR32" s="126"/>
      <c r="LDS32" s="126"/>
      <c r="LDT32" s="126"/>
      <c r="LDU32" s="126"/>
      <c r="LDV32" s="126"/>
      <c r="LDW32" s="126"/>
      <c r="LDX32" s="126"/>
      <c r="LDY32" s="126"/>
      <c r="LDZ32" s="126"/>
      <c r="LEA32" s="126"/>
      <c r="LEB32" s="126"/>
      <c r="LEC32" s="126"/>
      <c r="LED32" s="126"/>
      <c r="LEE32" s="126"/>
      <c r="LEF32" s="126"/>
      <c r="LEG32" s="126"/>
      <c r="LEH32" s="126"/>
      <c r="LEI32" s="126"/>
      <c r="LEJ32" s="126"/>
      <c r="LEK32" s="126"/>
      <c r="LEL32" s="126"/>
      <c r="LEM32" s="126"/>
      <c r="LEN32" s="126"/>
      <c r="LEO32" s="126"/>
      <c r="LEP32" s="126"/>
      <c r="LEQ32" s="126"/>
      <c r="LER32" s="126"/>
      <c r="LES32" s="126"/>
      <c r="LET32" s="126"/>
      <c r="LEU32" s="126"/>
      <c r="LEV32" s="126"/>
      <c r="LEW32" s="126"/>
      <c r="LEX32" s="126"/>
      <c r="LEY32" s="126"/>
      <c r="LEZ32" s="126"/>
      <c r="LFA32" s="126"/>
      <c r="LFB32" s="126"/>
      <c r="LFC32" s="126"/>
      <c r="LFD32" s="126"/>
      <c r="LFE32" s="126"/>
      <c r="LFF32" s="126"/>
      <c r="LFG32" s="126"/>
      <c r="LFH32" s="126"/>
      <c r="LFI32" s="126"/>
      <c r="LFJ32" s="126"/>
      <c r="LFK32" s="126"/>
      <c r="LFL32" s="126"/>
      <c r="LFM32" s="126"/>
      <c r="LFN32" s="126"/>
      <c r="LFO32" s="126"/>
      <c r="LFP32" s="126"/>
      <c r="LFQ32" s="126"/>
      <c r="LFR32" s="126"/>
      <c r="LFS32" s="126"/>
      <c r="LFT32" s="126"/>
      <c r="LFU32" s="126"/>
      <c r="LFV32" s="126"/>
      <c r="LFW32" s="126"/>
      <c r="LFX32" s="126"/>
      <c r="LFY32" s="126"/>
      <c r="LFZ32" s="126"/>
      <c r="LGA32" s="126"/>
      <c r="LGB32" s="126"/>
      <c r="LGC32" s="126"/>
      <c r="LGD32" s="126"/>
      <c r="LGE32" s="126"/>
      <c r="LGF32" s="126"/>
      <c r="LGG32" s="126"/>
      <c r="LGH32" s="126"/>
      <c r="LGI32" s="126"/>
      <c r="LGJ32" s="126"/>
      <c r="LGK32" s="126"/>
      <c r="LGL32" s="126"/>
      <c r="LGM32" s="126"/>
      <c r="LGN32" s="126"/>
      <c r="LGO32" s="126"/>
      <c r="LGP32" s="126"/>
      <c r="LGQ32" s="126"/>
      <c r="LGR32" s="126"/>
      <c r="LGS32" s="126"/>
      <c r="LGT32" s="126"/>
      <c r="LGU32" s="126"/>
      <c r="LGV32" s="126"/>
      <c r="LGW32" s="126"/>
      <c r="LGX32" s="126"/>
      <c r="LGY32" s="126"/>
      <c r="LGZ32" s="126"/>
      <c r="LHA32" s="126"/>
      <c r="LHB32" s="126"/>
      <c r="LHC32" s="126"/>
      <c r="LHD32" s="126"/>
      <c r="LHE32" s="126"/>
      <c r="LHF32" s="126"/>
      <c r="LHG32" s="126"/>
      <c r="LHH32" s="126"/>
      <c r="LHI32" s="126"/>
      <c r="LHJ32" s="126"/>
      <c r="LHK32" s="126"/>
      <c r="LHL32" s="126"/>
      <c r="LHM32" s="126"/>
      <c r="LHN32" s="126"/>
      <c r="LHO32" s="126"/>
      <c r="LHP32" s="126"/>
      <c r="LHQ32" s="126"/>
      <c r="LHR32" s="126"/>
      <c r="LHS32" s="126"/>
      <c r="LHT32" s="126"/>
      <c r="LHU32" s="126"/>
      <c r="LHV32" s="126"/>
      <c r="LHW32" s="126"/>
      <c r="LHX32" s="126"/>
      <c r="LHY32" s="126"/>
      <c r="LHZ32" s="126"/>
      <c r="LIA32" s="126"/>
      <c r="LIB32" s="126"/>
      <c r="LIC32" s="126"/>
      <c r="LID32" s="126"/>
      <c r="LIE32" s="126"/>
      <c r="LIF32" s="126"/>
      <c r="LIG32" s="126"/>
      <c r="LIH32" s="126"/>
      <c r="LII32" s="126"/>
      <c r="LIJ32" s="126"/>
      <c r="LIK32" s="126"/>
      <c r="LIL32" s="126"/>
      <c r="LIM32" s="126"/>
      <c r="LIN32" s="126"/>
      <c r="LIO32" s="126"/>
      <c r="LIP32" s="126"/>
      <c r="LIQ32" s="126"/>
      <c r="LIR32" s="126"/>
      <c r="LIS32" s="126"/>
      <c r="LIT32" s="126"/>
      <c r="LIU32" s="126"/>
      <c r="LIV32" s="126"/>
      <c r="LIW32" s="126"/>
      <c r="LIX32" s="126"/>
      <c r="LIY32" s="126"/>
      <c r="LIZ32" s="126"/>
      <c r="LJA32" s="126"/>
      <c r="LJB32" s="126"/>
      <c r="LJC32" s="126"/>
      <c r="LJD32" s="126"/>
      <c r="LJE32" s="126"/>
      <c r="LJF32" s="126"/>
      <c r="LJG32" s="126"/>
      <c r="LJH32" s="126"/>
      <c r="LJI32" s="126"/>
      <c r="LJJ32" s="126"/>
      <c r="LJK32" s="126"/>
      <c r="LJL32" s="126"/>
      <c r="LJM32" s="126"/>
      <c r="LJN32" s="126"/>
      <c r="LJO32" s="126"/>
      <c r="LJP32" s="126"/>
      <c r="LJQ32" s="126"/>
      <c r="LJR32" s="126"/>
      <c r="LJS32" s="126"/>
      <c r="LJT32" s="126"/>
      <c r="LJU32" s="126"/>
      <c r="LJV32" s="126"/>
      <c r="LJW32" s="126"/>
      <c r="LJX32" s="126"/>
      <c r="LJY32" s="126"/>
      <c r="LJZ32" s="126"/>
      <c r="LKA32" s="126"/>
      <c r="LKB32" s="126"/>
      <c r="LKC32" s="126"/>
      <c r="LKD32" s="126"/>
      <c r="LKE32" s="126"/>
      <c r="LKF32" s="126"/>
      <c r="LKG32" s="126"/>
      <c r="LKH32" s="126"/>
      <c r="LKI32" s="126"/>
      <c r="LKJ32" s="126"/>
      <c r="LKK32" s="126"/>
      <c r="LKL32" s="126"/>
      <c r="LKM32" s="126"/>
      <c r="LKN32" s="126"/>
      <c r="LKO32" s="126"/>
      <c r="LKP32" s="126"/>
      <c r="LKQ32" s="126"/>
      <c r="LKR32" s="126"/>
      <c r="LKS32" s="126"/>
      <c r="LKT32" s="126"/>
      <c r="LKU32" s="126"/>
      <c r="LKV32" s="126"/>
      <c r="LKW32" s="126"/>
      <c r="LKX32" s="126"/>
      <c r="LKY32" s="126"/>
      <c r="LKZ32" s="126"/>
      <c r="LLA32" s="126"/>
      <c r="LLB32" s="126"/>
      <c r="LLC32" s="126"/>
      <c r="LLD32" s="126"/>
      <c r="LLE32" s="126"/>
      <c r="LLF32" s="126"/>
      <c r="LLG32" s="126"/>
      <c r="LLH32" s="126"/>
      <c r="LLI32" s="126"/>
      <c r="LLJ32" s="126"/>
      <c r="LLK32" s="126"/>
      <c r="LLL32" s="126"/>
      <c r="LLM32" s="126"/>
      <c r="LLN32" s="126"/>
      <c r="LLO32" s="126"/>
      <c r="LLP32" s="126"/>
      <c r="LLQ32" s="126"/>
      <c r="LLR32" s="126"/>
      <c r="LLS32" s="126"/>
      <c r="LLT32" s="126"/>
      <c r="LLU32" s="126"/>
      <c r="LLV32" s="126"/>
      <c r="LLW32" s="126"/>
      <c r="LLX32" s="126"/>
      <c r="LLY32" s="126"/>
      <c r="LLZ32" s="126"/>
      <c r="LMA32" s="126"/>
      <c r="LMB32" s="126"/>
      <c r="LMC32" s="126"/>
      <c r="LMD32" s="126"/>
      <c r="LME32" s="126"/>
      <c r="LMF32" s="126"/>
      <c r="LMG32" s="126"/>
      <c r="LMH32" s="126"/>
      <c r="LMI32" s="126"/>
      <c r="LMJ32" s="126"/>
      <c r="LMK32" s="126"/>
      <c r="LML32" s="126"/>
      <c r="LMM32" s="126"/>
      <c r="LMN32" s="126"/>
      <c r="LMO32" s="126"/>
      <c r="LMP32" s="126"/>
      <c r="LMQ32" s="126"/>
      <c r="LMR32" s="126"/>
      <c r="LMS32" s="126"/>
      <c r="LMT32" s="126"/>
      <c r="LMU32" s="126"/>
      <c r="LMV32" s="126"/>
      <c r="LMW32" s="126"/>
      <c r="LMX32" s="126"/>
      <c r="LMY32" s="126"/>
      <c r="LMZ32" s="126"/>
      <c r="LNA32" s="126"/>
      <c r="LNB32" s="126"/>
      <c r="LNC32" s="126"/>
      <c r="LND32" s="126"/>
      <c r="LNE32" s="126"/>
      <c r="LNF32" s="126"/>
      <c r="LNG32" s="126"/>
      <c r="LNH32" s="126"/>
      <c r="LNI32" s="126"/>
      <c r="LNJ32" s="126"/>
      <c r="LNK32" s="126"/>
      <c r="LNL32" s="126"/>
      <c r="LNM32" s="126"/>
      <c r="LNN32" s="126"/>
      <c r="LNO32" s="126"/>
      <c r="LNP32" s="126"/>
      <c r="LNQ32" s="126"/>
      <c r="LNR32" s="126"/>
      <c r="LNS32" s="126"/>
      <c r="LNT32" s="126"/>
      <c r="LNU32" s="126"/>
      <c r="LNV32" s="126"/>
      <c r="LNW32" s="126"/>
      <c r="LNX32" s="126"/>
      <c r="LNY32" s="126"/>
      <c r="LNZ32" s="126"/>
      <c r="LOA32" s="126"/>
      <c r="LOB32" s="126"/>
      <c r="LOC32" s="126"/>
      <c r="LOD32" s="126"/>
      <c r="LOE32" s="126"/>
      <c r="LOF32" s="126"/>
      <c r="LOG32" s="126"/>
      <c r="LOH32" s="126"/>
      <c r="LOI32" s="126"/>
      <c r="LOJ32" s="126"/>
      <c r="LOK32" s="126"/>
      <c r="LOL32" s="126"/>
      <c r="LOM32" s="126"/>
      <c r="LON32" s="126"/>
      <c r="LOO32" s="126"/>
      <c r="LOP32" s="126"/>
      <c r="LOQ32" s="126"/>
      <c r="LOR32" s="126"/>
      <c r="LOS32" s="126"/>
      <c r="LOT32" s="126"/>
      <c r="LOU32" s="126"/>
      <c r="LOV32" s="126"/>
      <c r="LOW32" s="126"/>
      <c r="LOX32" s="126"/>
      <c r="LOY32" s="126"/>
      <c r="LOZ32" s="126"/>
      <c r="LPA32" s="126"/>
      <c r="LPB32" s="126"/>
      <c r="LPC32" s="126"/>
      <c r="LPD32" s="126"/>
      <c r="LPE32" s="126"/>
      <c r="LPF32" s="126"/>
      <c r="LPG32" s="126"/>
      <c r="LPH32" s="126"/>
      <c r="LPI32" s="126"/>
      <c r="LPJ32" s="126"/>
      <c r="LPK32" s="126"/>
      <c r="LPL32" s="126"/>
      <c r="LPM32" s="126"/>
      <c r="LPN32" s="126"/>
      <c r="LPO32" s="126"/>
      <c r="LPP32" s="126"/>
      <c r="LPQ32" s="126"/>
      <c r="LPR32" s="126"/>
      <c r="LPS32" s="126"/>
      <c r="LPT32" s="126"/>
      <c r="LPU32" s="126"/>
      <c r="LPV32" s="126"/>
      <c r="LPW32" s="126"/>
      <c r="LPX32" s="126"/>
      <c r="LPY32" s="126"/>
      <c r="LPZ32" s="126"/>
      <c r="LQA32" s="126"/>
      <c r="LQB32" s="126"/>
      <c r="LQC32" s="126"/>
      <c r="LQD32" s="126"/>
      <c r="LQE32" s="126"/>
      <c r="LQF32" s="126"/>
      <c r="LQG32" s="126"/>
      <c r="LQH32" s="126"/>
      <c r="LQI32" s="126"/>
      <c r="LQJ32" s="126"/>
      <c r="LQK32" s="126"/>
      <c r="LQL32" s="126"/>
      <c r="LQM32" s="126"/>
      <c r="LQN32" s="126"/>
      <c r="LQO32" s="126"/>
      <c r="LQP32" s="126"/>
      <c r="LQQ32" s="126"/>
      <c r="LQR32" s="126"/>
      <c r="LQS32" s="126"/>
      <c r="LQT32" s="126"/>
      <c r="LQU32" s="126"/>
      <c r="LQV32" s="126"/>
      <c r="LQW32" s="126"/>
      <c r="LQX32" s="126"/>
      <c r="LQY32" s="126"/>
      <c r="LQZ32" s="126"/>
      <c r="LRA32" s="126"/>
      <c r="LRB32" s="126"/>
      <c r="LRC32" s="126"/>
      <c r="LRD32" s="126"/>
      <c r="LRE32" s="126"/>
      <c r="LRF32" s="126"/>
      <c r="LRG32" s="126"/>
      <c r="LRH32" s="126"/>
      <c r="LRI32" s="126"/>
      <c r="LRJ32" s="126"/>
      <c r="LRK32" s="126"/>
      <c r="LRL32" s="126"/>
      <c r="LRM32" s="126"/>
      <c r="LRN32" s="126"/>
      <c r="LRO32" s="126"/>
      <c r="LRP32" s="126"/>
      <c r="LRQ32" s="126"/>
      <c r="LRR32" s="126"/>
      <c r="LRS32" s="126"/>
      <c r="LRT32" s="126"/>
      <c r="LRU32" s="126"/>
      <c r="LRV32" s="126"/>
      <c r="LRW32" s="126"/>
      <c r="LRX32" s="126"/>
      <c r="LRY32" s="126"/>
      <c r="LRZ32" s="126"/>
      <c r="LSA32" s="126"/>
      <c r="LSB32" s="126"/>
      <c r="LSC32" s="126"/>
      <c r="LSD32" s="126"/>
      <c r="LSE32" s="126"/>
      <c r="LSF32" s="126"/>
      <c r="LSG32" s="126"/>
      <c r="LSH32" s="126"/>
      <c r="LSI32" s="126"/>
      <c r="LSJ32" s="126"/>
      <c r="LSK32" s="126"/>
      <c r="LSL32" s="126"/>
      <c r="LSM32" s="126"/>
      <c r="LSN32" s="126"/>
      <c r="LSO32" s="126"/>
      <c r="LSP32" s="126"/>
      <c r="LSQ32" s="126"/>
      <c r="LSR32" s="126"/>
      <c r="LSS32" s="126"/>
      <c r="LST32" s="126"/>
      <c r="LSU32" s="126"/>
      <c r="LSV32" s="126"/>
      <c r="LSW32" s="126"/>
      <c r="LSX32" s="126"/>
      <c r="LSY32" s="126"/>
      <c r="LSZ32" s="126"/>
      <c r="LTA32" s="126"/>
      <c r="LTB32" s="126"/>
      <c r="LTC32" s="126"/>
      <c r="LTD32" s="126"/>
      <c r="LTE32" s="126"/>
      <c r="LTF32" s="126"/>
      <c r="LTG32" s="126"/>
      <c r="LTH32" s="126"/>
      <c r="LTI32" s="126"/>
      <c r="LTJ32" s="126"/>
      <c r="LTK32" s="126"/>
      <c r="LTL32" s="126"/>
      <c r="LTM32" s="126"/>
      <c r="LTN32" s="126"/>
      <c r="LTO32" s="126"/>
      <c r="LTP32" s="126"/>
      <c r="LTQ32" s="126"/>
      <c r="LTR32" s="126"/>
      <c r="LTS32" s="126"/>
      <c r="LTT32" s="126"/>
      <c r="LTU32" s="126"/>
      <c r="LTV32" s="126"/>
      <c r="LTW32" s="126"/>
      <c r="LTX32" s="126"/>
      <c r="LTY32" s="126"/>
      <c r="LTZ32" s="126"/>
      <c r="LUA32" s="126"/>
      <c r="LUB32" s="126"/>
      <c r="LUC32" s="126"/>
      <c r="LUD32" s="126"/>
      <c r="LUE32" s="126"/>
      <c r="LUF32" s="126"/>
      <c r="LUG32" s="126"/>
      <c r="LUH32" s="126"/>
      <c r="LUI32" s="126"/>
      <c r="LUJ32" s="126"/>
      <c r="LUK32" s="126"/>
      <c r="LUL32" s="126"/>
      <c r="LUM32" s="126"/>
      <c r="LUN32" s="126"/>
      <c r="LUO32" s="126"/>
      <c r="LUP32" s="126"/>
      <c r="LUQ32" s="126"/>
      <c r="LUR32" s="126"/>
      <c r="LUS32" s="126"/>
      <c r="LUT32" s="126"/>
      <c r="LUU32" s="126"/>
      <c r="LUV32" s="126"/>
      <c r="LUW32" s="126"/>
      <c r="LUX32" s="126"/>
      <c r="LUY32" s="126"/>
      <c r="LUZ32" s="126"/>
      <c r="LVA32" s="126"/>
      <c r="LVB32" s="126"/>
      <c r="LVC32" s="126"/>
      <c r="LVD32" s="126"/>
      <c r="LVE32" s="126"/>
      <c r="LVF32" s="126"/>
      <c r="LVG32" s="126"/>
      <c r="LVH32" s="126"/>
      <c r="LVI32" s="126"/>
      <c r="LVJ32" s="126"/>
      <c r="LVK32" s="126"/>
      <c r="LVL32" s="126"/>
      <c r="LVM32" s="126"/>
      <c r="LVN32" s="126"/>
      <c r="LVO32" s="126"/>
      <c r="LVP32" s="126"/>
      <c r="LVQ32" s="126"/>
      <c r="LVR32" s="126"/>
      <c r="LVS32" s="126"/>
      <c r="LVT32" s="126"/>
      <c r="LVU32" s="126"/>
      <c r="LVV32" s="126"/>
      <c r="LVW32" s="126"/>
      <c r="LVX32" s="126"/>
      <c r="LVY32" s="126"/>
      <c r="LVZ32" s="126"/>
      <c r="LWA32" s="126"/>
      <c r="LWB32" s="126"/>
      <c r="LWC32" s="126"/>
      <c r="LWD32" s="126"/>
      <c r="LWE32" s="126"/>
      <c r="LWF32" s="126"/>
      <c r="LWG32" s="126"/>
      <c r="LWH32" s="126"/>
      <c r="LWI32" s="126"/>
      <c r="LWJ32" s="126"/>
      <c r="LWK32" s="126"/>
      <c r="LWL32" s="126"/>
      <c r="LWM32" s="126"/>
      <c r="LWN32" s="126"/>
      <c r="LWO32" s="126"/>
      <c r="LWP32" s="126"/>
      <c r="LWQ32" s="126"/>
      <c r="LWR32" s="126"/>
      <c r="LWS32" s="126"/>
      <c r="LWT32" s="126"/>
      <c r="LWU32" s="126"/>
      <c r="LWV32" s="126"/>
      <c r="LWW32" s="126"/>
      <c r="LWX32" s="126"/>
      <c r="LWY32" s="126"/>
      <c r="LWZ32" s="126"/>
      <c r="LXA32" s="126"/>
      <c r="LXB32" s="126"/>
      <c r="LXC32" s="126"/>
      <c r="LXD32" s="126"/>
      <c r="LXE32" s="126"/>
      <c r="LXF32" s="126"/>
      <c r="LXG32" s="126"/>
      <c r="LXH32" s="126"/>
      <c r="LXI32" s="126"/>
      <c r="LXJ32" s="126"/>
      <c r="LXK32" s="126"/>
      <c r="LXL32" s="126"/>
      <c r="LXM32" s="126"/>
      <c r="LXN32" s="126"/>
      <c r="LXO32" s="126"/>
      <c r="LXP32" s="126"/>
      <c r="LXQ32" s="126"/>
      <c r="LXR32" s="126"/>
      <c r="LXS32" s="126"/>
      <c r="LXT32" s="126"/>
      <c r="LXU32" s="126"/>
      <c r="LXV32" s="126"/>
      <c r="LXW32" s="126"/>
      <c r="LXX32" s="126"/>
      <c r="LXY32" s="126"/>
      <c r="LXZ32" s="126"/>
      <c r="LYA32" s="126"/>
      <c r="LYB32" s="126"/>
      <c r="LYC32" s="126"/>
      <c r="LYD32" s="126"/>
      <c r="LYE32" s="126"/>
      <c r="LYF32" s="126"/>
      <c r="LYG32" s="126"/>
      <c r="LYH32" s="126"/>
      <c r="LYI32" s="126"/>
      <c r="LYJ32" s="126"/>
      <c r="LYK32" s="126"/>
      <c r="LYL32" s="126"/>
      <c r="LYM32" s="126"/>
      <c r="LYN32" s="126"/>
      <c r="LYO32" s="126"/>
      <c r="LYP32" s="126"/>
      <c r="LYQ32" s="126"/>
      <c r="LYR32" s="126"/>
      <c r="LYS32" s="126"/>
      <c r="LYT32" s="126"/>
      <c r="LYU32" s="126"/>
      <c r="LYV32" s="126"/>
      <c r="LYW32" s="126"/>
      <c r="LYX32" s="126"/>
      <c r="LYY32" s="126"/>
      <c r="LYZ32" s="126"/>
      <c r="LZA32" s="126"/>
      <c r="LZB32" s="126"/>
      <c r="LZC32" s="126"/>
      <c r="LZD32" s="126"/>
      <c r="LZE32" s="126"/>
      <c r="LZF32" s="126"/>
      <c r="LZG32" s="126"/>
      <c r="LZH32" s="126"/>
      <c r="LZI32" s="126"/>
      <c r="LZJ32" s="126"/>
      <c r="LZK32" s="126"/>
      <c r="LZL32" s="126"/>
      <c r="LZM32" s="126"/>
      <c r="LZN32" s="126"/>
      <c r="LZO32" s="126"/>
      <c r="LZP32" s="126"/>
      <c r="LZQ32" s="126"/>
      <c r="LZR32" s="126"/>
      <c r="LZS32" s="126"/>
      <c r="LZT32" s="126"/>
      <c r="LZU32" s="126"/>
      <c r="LZV32" s="126"/>
      <c r="LZW32" s="126"/>
      <c r="LZX32" s="126"/>
      <c r="LZY32" s="126"/>
      <c r="LZZ32" s="126"/>
      <c r="MAA32" s="126"/>
      <c r="MAB32" s="126"/>
      <c r="MAC32" s="126"/>
      <c r="MAD32" s="126"/>
      <c r="MAE32" s="126"/>
      <c r="MAF32" s="126"/>
      <c r="MAG32" s="126"/>
      <c r="MAH32" s="126"/>
      <c r="MAI32" s="126"/>
      <c r="MAJ32" s="126"/>
      <c r="MAK32" s="126"/>
      <c r="MAL32" s="126"/>
      <c r="MAM32" s="126"/>
      <c r="MAN32" s="126"/>
      <c r="MAO32" s="126"/>
      <c r="MAP32" s="126"/>
      <c r="MAQ32" s="126"/>
      <c r="MAR32" s="126"/>
      <c r="MAS32" s="126"/>
      <c r="MAT32" s="126"/>
      <c r="MAU32" s="126"/>
      <c r="MAV32" s="126"/>
      <c r="MAW32" s="126"/>
      <c r="MAX32" s="126"/>
      <c r="MAY32" s="126"/>
      <c r="MAZ32" s="126"/>
      <c r="MBA32" s="126"/>
      <c r="MBB32" s="126"/>
      <c r="MBC32" s="126"/>
      <c r="MBD32" s="126"/>
      <c r="MBE32" s="126"/>
      <c r="MBF32" s="126"/>
      <c r="MBG32" s="126"/>
      <c r="MBH32" s="126"/>
      <c r="MBI32" s="126"/>
      <c r="MBJ32" s="126"/>
      <c r="MBK32" s="126"/>
      <c r="MBL32" s="126"/>
      <c r="MBM32" s="126"/>
      <c r="MBN32" s="126"/>
      <c r="MBO32" s="126"/>
      <c r="MBP32" s="126"/>
      <c r="MBQ32" s="126"/>
      <c r="MBR32" s="126"/>
      <c r="MBS32" s="126"/>
      <c r="MBT32" s="126"/>
      <c r="MBU32" s="126"/>
      <c r="MBV32" s="126"/>
      <c r="MBW32" s="126"/>
      <c r="MBX32" s="126"/>
      <c r="MBY32" s="126"/>
      <c r="MBZ32" s="126"/>
      <c r="MCA32" s="126"/>
      <c r="MCB32" s="126"/>
      <c r="MCC32" s="126"/>
      <c r="MCD32" s="126"/>
      <c r="MCE32" s="126"/>
      <c r="MCF32" s="126"/>
      <c r="MCG32" s="126"/>
      <c r="MCH32" s="126"/>
      <c r="MCI32" s="126"/>
      <c r="MCJ32" s="126"/>
      <c r="MCK32" s="126"/>
      <c r="MCL32" s="126"/>
      <c r="MCM32" s="126"/>
      <c r="MCN32" s="126"/>
      <c r="MCO32" s="126"/>
      <c r="MCP32" s="126"/>
      <c r="MCQ32" s="126"/>
      <c r="MCR32" s="126"/>
      <c r="MCS32" s="126"/>
      <c r="MCT32" s="126"/>
      <c r="MCU32" s="126"/>
      <c r="MCV32" s="126"/>
      <c r="MCW32" s="126"/>
      <c r="MCX32" s="126"/>
      <c r="MCY32" s="126"/>
      <c r="MCZ32" s="126"/>
      <c r="MDA32" s="126"/>
      <c r="MDB32" s="126"/>
      <c r="MDC32" s="126"/>
      <c r="MDD32" s="126"/>
      <c r="MDE32" s="126"/>
      <c r="MDF32" s="126"/>
      <c r="MDG32" s="126"/>
      <c r="MDH32" s="126"/>
      <c r="MDI32" s="126"/>
      <c r="MDJ32" s="126"/>
      <c r="MDK32" s="126"/>
      <c r="MDL32" s="126"/>
      <c r="MDM32" s="126"/>
      <c r="MDN32" s="126"/>
      <c r="MDO32" s="126"/>
      <c r="MDP32" s="126"/>
      <c r="MDQ32" s="126"/>
      <c r="MDR32" s="126"/>
      <c r="MDS32" s="126"/>
      <c r="MDT32" s="126"/>
      <c r="MDU32" s="126"/>
      <c r="MDV32" s="126"/>
      <c r="MDW32" s="126"/>
      <c r="MDX32" s="126"/>
      <c r="MDY32" s="126"/>
      <c r="MDZ32" s="126"/>
      <c r="MEA32" s="126"/>
      <c r="MEB32" s="126"/>
      <c r="MEC32" s="126"/>
      <c r="MED32" s="126"/>
      <c r="MEE32" s="126"/>
      <c r="MEF32" s="126"/>
      <c r="MEG32" s="126"/>
      <c r="MEH32" s="126"/>
      <c r="MEI32" s="126"/>
      <c r="MEJ32" s="126"/>
      <c r="MEK32" s="126"/>
      <c r="MEL32" s="126"/>
      <c r="MEM32" s="126"/>
      <c r="MEN32" s="126"/>
      <c r="MEO32" s="126"/>
      <c r="MEP32" s="126"/>
      <c r="MEQ32" s="126"/>
      <c r="MER32" s="126"/>
      <c r="MES32" s="126"/>
      <c r="MET32" s="126"/>
      <c r="MEU32" s="126"/>
      <c r="MEV32" s="126"/>
      <c r="MEW32" s="126"/>
      <c r="MEX32" s="126"/>
      <c r="MEY32" s="126"/>
      <c r="MEZ32" s="126"/>
      <c r="MFA32" s="126"/>
      <c r="MFB32" s="126"/>
      <c r="MFC32" s="126"/>
      <c r="MFD32" s="126"/>
      <c r="MFE32" s="126"/>
      <c r="MFF32" s="126"/>
      <c r="MFG32" s="126"/>
      <c r="MFH32" s="126"/>
      <c r="MFI32" s="126"/>
      <c r="MFJ32" s="126"/>
      <c r="MFK32" s="126"/>
      <c r="MFL32" s="126"/>
      <c r="MFM32" s="126"/>
      <c r="MFN32" s="126"/>
      <c r="MFO32" s="126"/>
      <c r="MFP32" s="126"/>
      <c r="MFQ32" s="126"/>
      <c r="MFR32" s="126"/>
      <c r="MFS32" s="126"/>
      <c r="MFT32" s="126"/>
      <c r="MFU32" s="126"/>
      <c r="MFV32" s="126"/>
      <c r="MFW32" s="126"/>
      <c r="MFX32" s="126"/>
      <c r="MFY32" s="126"/>
      <c r="MFZ32" s="126"/>
      <c r="MGA32" s="126"/>
      <c r="MGB32" s="126"/>
      <c r="MGC32" s="126"/>
      <c r="MGD32" s="126"/>
      <c r="MGE32" s="126"/>
      <c r="MGF32" s="126"/>
      <c r="MGG32" s="126"/>
      <c r="MGH32" s="126"/>
      <c r="MGI32" s="126"/>
      <c r="MGJ32" s="126"/>
      <c r="MGK32" s="126"/>
      <c r="MGL32" s="126"/>
      <c r="MGM32" s="126"/>
      <c r="MGN32" s="126"/>
      <c r="MGO32" s="126"/>
      <c r="MGP32" s="126"/>
      <c r="MGQ32" s="126"/>
      <c r="MGR32" s="126"/>
      <c r="MGS32" s="126"/>
      <c r="MGT32" s="126"/>
      <c r="MGU32" s="126"/>
      <c r="MGV32" s="126"/>
      <c r="MGW32" s="126"/>
      <c r="MGX32" s="126"/>
      <c r="MGY32" s="126"/>
      <c r="MGZ32" s="126"/>
      <c r="MHA32" s="126"/>
      <c r="MHB32" s="126"/>
      <c r="MHC32" s="126"/>
      <c r="MHD32" s="126"/>
      <c r="MHE32" s="126"/>
      <c r="MHF32" s="126"/>
      <c r="MHG32" s="126"/>
      <c r="MHH32" s="126"/>
      <c r="MHI32" s="126"/>
      <c r="MHJ32" s="126"/>
      <c r="MHK32" s="126"/>
      <c r="MHL32" s="126"/>
      <c r="MHM32" s="126"/>
      <c r="MHN32" s="126"/>
      <c r="MHO32" s="126"/>
      <c r="MHP32" s="126"/>
      <c r="MHQ32" s="126"/>
      <c r="MHR32" s="126"/>
      <c r="MHS32" s="126"/>
      <c r="MHT32" s="126"/>
      <c r="MHU32" s="126"/>
      <c r="MHV32" s="126"/>
      <c r="MHW32" s="126"/>
      <c r="MHX32" s="126"/>
      <c r="MHY32" s="126"/>
      <c r="MHZ32" s="126"/>
      <c r="MIA32" s="126"/>
      <c r="MIB32" s="126"/>
      <c r="MIC32" s="126"/>
      <c r="MID32" s="126"/>
      <c r="MIE32" s="126"/>
      <c r="MIF32" s="126"/>
      <c r="MIG32" s="126"/>
      <c r="MIH32" s="126"/>
      <c r="MII32" s="126"/>
      <c r="MIJ32" s="126"/>
      <c r="MIK32" s="126"/>
      <c r="MIL32" s="126"/>
      <c r="MIM32" s="126"/>
      <c r="MIN32" s="126"/>
      <c r="MIO32" s="126"/>
      <c r="MIP32" s="126"/>
      <c r="MIQ32" s="126"/>
      <c r="MIR32" s="126"/>
      <c r="MIS32" s="126"/>
      <c r="MIT32" s="126"/>
      <c r="MIU32" s="126"/>
      <c r="MIV32" s="126"/>
      <c r="MIW32" s="126"/>
      <c r="MIX32" s="126"/>
      <c r="MIY32" s="126"/>
      <c r="MIZ32" s="126"/>
      <c r="MJA32" s="126"/>
      <c r="MJB32" s="126"/>
      <c r="MJC32" s="126"/>
      <c r="MJD32" s="126"/>
      <c r="MJE32" s="126"/>
      <c r="MJF32" s="126"/>
      <c r="MJG32" s="126"/>
      <c r="MJH32" s="126"/>
      <c r="MJI32" s="126"/>
      <c r="MJJ32" s="126"/>
      <c r="MJK32" s="126"/>
      <c r="MJL32" s="126"/>
      <c r="MJM32" s="126"/>
      <c r="MJN32" s="126"/>
      <c r="MJO32" s="126"/>
      <c r="MJP32" s="126"/>
      <c r="MJQ32" s="126"/>
      <c r="MJR32" s="126"/>
      <c r="MJS32" s="126"/>
      <c r="MJT32" s="126"/>
      <c r="MJU32" s="126"/>
      <c r="MJV32" s="126"/>
      <c r="MJW32" s="126"/>
      <c r="MJX32" s="126"/>
      <c r="MJY32" s="126"/>
      <c r="MJZ32" s="126"/>
      <c r="MKA32" s="126"/>
      <c r="MKB32" s="126"/>
      <c r="MKC32" s="126"/>
      <c r="MKD32" s="126"/>
      <c r="MKE32" s="126"/>
      <c r="MKF32" s="126"/>
      <c r="MKG32" s="126"/>
      <c r="MKH32" s="126"/>
      <c r="MKI32" s="126"/>
      <c r="MKJ32" s="126"/>
      <c r="MKK32" s="126"/>
      <c r="MKL32" s="126"/>
      <c r="MKM32" s="126"/>
      <c r="MKN32" s="126"/>
      <c r="MKO32" s="126"/>
      <c r="MKP32" s="126"/>
      <c r="MKQ32" s="126"/>
      <c r="MKR32" s="126"/>
      <c r="MKS32" s="126"/>
      <c r="MKT32" s="126"/>
      <c r="MKU32" s="126"/>
      <c r="MKV32" s="126"/>
      <c r="MKW32" s="126"/>
      <c r="MKX32" s="126"/>
      <c r="MKY32" s="126"/>
      <c r="MKZ32" s="126"/>
      <c r="MLA32" s="126"/>
      <c r="MLB32" s="126"/>
      <c r="MLC32" s="126"/>
      <c r="MLD32" s="126"/>
      <c r="MLE32" s="126"/>
      <c r="MLF32" s="126"/>
      <c r="MLG32" s="126"/>
      <c r="MLH32" s="126"/>
      <c r="MLI32" s="126"/>
      <c r="MLJ32" s="126"/>
      <c r="MLK32" s="126"/>
      <c r="MLL32" s="126"/>
      <c r="MLM32" s="126"/>
      <c r="MLN32" s="126"/>
      <c r="MLO32" s="126"/>
      <c r="MLP32" s="126"/>
      <c r="MLQ32" s="126"/>
      <c r="MLR32" s="126"/>
      <c r="MLS32" s="126"/>
      <c r="MLT32" s="126"/>
      <c r="MLU32" s="126"/>
      <c r="MLV32" s="126"/>
      <c r="MLW32" s="126"/>
      <c r="MLX32" s="126"/>
      <c r="MLY32" s="126"/>
      <c r="MLZ32" s="126"/>
      <c r="MMA32" s="126"/>
      <c r="MMB32" s="126"/>
      <c r="MMC32" s="126"/>
      <c r="MMD32" s="126"/>
      <c r="MME32" s="126"/>
      <c r="MMF32" s="126"/>
      <c r="MMG32" s="126"/>
      <c r="MMH32" s="126"/>
      <c r="MMI32" s="126"/>
      <c r="MMJ32" s="126"/>
      <c r="MMK32" s="126"/>
      <c r="MML32" s="126"/>
      <c r="MMM32" s="126"/>
      <c r="MMN32" s="126"/>
      <c r="MMO32" s="126"/>
      <c r="MMP32" s="126"/>
      <c r="MMQ32" s="126"/>
      <c r="MMR32" s="126"/>
      <c r="MMS32" s="126"/>
      <c r="MMT32" s="126"/>
      <c r="MMU32" s="126"/>
      <c r="MMV32" s="126"/>
      <c r="MMW32" s="126"/>
      <c r="MMX32" s="126"/>
      <c r="MMY32" s="126"/>
      <c r="MMZ32" s="126"/>
      <c r="MNA32" s="126"/>
      <c r="MNB32" s="126"/>
      <c r="MNC32" s="126"/>
      <c r="MND32" s="126"/>
      <c r="MNE32" s="126"/>
      <c r="MNF32" s="126"/>
      <c r="MNG32" s="126"/>
      <c r="MNH32" s="126"/>
      <c r="MNI32" s="126"/>
      <c r="MNJ32" s="126"/>
      <c r="MNK32" s="126"/>
      <c r="MNL32" s="126"/>
      <c r="MNM32" s="126"/>
      <c r="MNN32" s="126"/>
      <c r="MNO32" s="126"/>
      <c r="MNP32" s="126"/>
      <c r="MNQ32" s="126"/>
      <c r="MNR32" s="126"/>
      <c r="MNS32" s="126"/>
      <c r="MNT32" s="126"/>
      <c r="MNU32" s="126"/>
      <c r="MNV32" s="126"/>
      <c r="MNW32" s="126"/>
      <c r="MNX32" s="126"/>
      <c r="MNY32" s="126"/>
      <c r="MNZ32" s="126"/>
      <c r="MOA32" s="126"/>
      <c r="MOB32" s="126"/>
      <c r="MOC32" s="126"/>
      <c r="MOD32" s="126"/>
      <c r="MOE32" s="126"/>
      <c r="MOF32" s="126"/>
      <c r="MOG32" s="126"/>
      <c r="MOH32" s="126"/>
      <c r="MOI32" s="126"/>
      <c r="MOJ32" s="126"/>
      <c r="MOK32" s="126"/>
      <c r="MOL32" s="126"/>
      <c r="MOM32" s="126"/>
      <c r="MON32" s="126"/>
      <c r="MOO32" s="126"/>
      <c r="MOP32" s="126"/>
      <c r="MOQ32" s="126"/>
      <c r="MOR32" s="126"/>
      <c r="MOS32" s="126"/>
      <c r="MOT32" s="126"/>
      <c r="MOU32" s="126"/>
      <c r="MOV32" s="126"/>
      <c r="MOW32" s="126"/>
      <c r="MOX32" s="126"/>
      <c r="MOY32" s="126"/>
      <c r="MOZ32" s="126"/>
      <c r="MPA32" s="126"/>
      <c r="MPB32" s="126"/>
      <c r="MPC32" s="126"/>
      <c r="MPD32" s="126"/>
      <c r="MPE32" s="126"/>
      <c r="MPF32" s="126"/>
      <c r="MPG32" s="126"/>
      <c r="MPH32" s="126"/>
      <c r="MPI32" s="126"/>
      <c r="MPJ32" s="126"/>
      <c r="MPK32" s="126"/>
      <c r="MPL32" s="126"/>
      <c r="MPM32" s="126"/>
      <c r="MPN32" s="126"/>
      <c r="MPO32" s="126"/>
      <c r="MPP32" s="126"/>
      <c r="MPQ32" s="126"/>
      <c r="MPR32" s="126"/>
      <c r="MPS32" s="126"/>
      <c r="MPT32" s="126"/>
      <c r="MPU32" s="126"/>
      <c r="MPV32" s="126"/>
      <c r="MPW32" s="126"/>
      <c r="MPX32" s="126"/>
      <c r="MPY32" s="126"/>
      <c r="MPZ32" s="126"/>
      <c r="MQA32" s="126"/>
      <c r="MQB32" s="126"/>
      <c r="MQC32" s="126"/>
      <c r="MQD32" s="126"/>
      <c r="MQE32" s="126"/>
      <c r="MQF32" s="126"/>
      <c r="MQG32" s="126"/>
      <c r="MQH32" s="126"/>
      <c r="MQI32" s="126"/>
      <c r="MQJ32" s="126"/>
      <c r="MQK32" s="126"/>
      <c r="MQL32" s="126"/>
      <c r="MQM32" s="126"/>
      <c r="MQN32" s="126"/>
      <c r="MQO32" s="126"/>
      <c r="MQP32" s="126"/>
      <c r="MQQ32" s="126"/>
      <c r="MQR32" s="126"/>
      <c r="MQS32" s="126"/>
      <c r="MQT32" s="126"/>
      <c r="MQU32" s="126"/>
      <c r="MQV32" s="126"/>
      <c r="MQW32" s="126"/>
      <c r="MQX32" s="126"/>
      <c r="MQY32" s="126"/>
      <c r="MQZ32" s="126"/>
      <c r="MRA32" s="126"/>
      <c r="MRB32" s="126"/>
      <c r="MRC32" s="126"/>
      <c r="MRD32" s="126"/>
      <c r="MRE32" s="126"/>
      <c r="MRF32" s="126"/>
      <c r="MRG32" s="126"/>
      <c r="MRH32" s="126"/>
      <c r="MRI32" s="126"/>
      <c r="MRJ32" s="126"/>
      <c r="MRK32" s="126"/>
      <c r="MRL32" s="126"/>
      <c r="MRM32" s="126"/>
      <c r="MRN32" s="126"/>
      <c r="MRO32" s="126"/>
      <c r="MRP32" s="126"/>
      <c r="MRQ32" s="126"/>
      <c r="MRR32" s="126"/>
      <c r="MRS32" s="126"/>
      <c r="MRT32" s="126"/>
      <c r="MRU32" s="126"/>
      <c r="MRV32" s="126"/>
      <c r="MRW32" s="126"/>
      <c r="MRX32" s="126"/>
      <c r="MRY32" s="126"/>
      <c r="MRZ32" s="126"/>
      <c r="MSA32" s="126"/>
      <c r="MSB32" s="126"/>
      <c r="MSC32" s="126"/>
      <c r="MSD32" s="126"/>
      <c r="MSE32" s="126"/>
      <c r="MSF32" s="126"/>
      <c r="MSG32" s="126"/>
      <c r="MSH32" s="126"/>
      <c r="MSI32" s="126"/>
      <c r="MSJ32" s="126"/>
      <c r="MSK32" s="126"/>
      <c r="MSL32" s="126"/>
      <c r="MSM32" s="126"/>
      <c r="MSN32" s="126"/>
      <c r="MSO32" s="126"/>
      <c r="MSP32" s="126"/>
      <c r="MSQ32" s="126"/>
      <c r="MSR32" s="126"/>
      <c r="MSS32" s="126"/>
      <c r="MST32" s="126"/>
      <c r="MSU32" s="126"/>
      <c r="MSV32" s="126"/>
      <c r="MSW32" s="126"/>
      <c r="MSX32" s="126"/>
      <c r="MSY32" s="126"/>
      <c r="MSZ32" s="126"/>
      <c r="MTA32" s="126"/>
      <c r="MTB32" s="126"/>
      <c r="MTC32" s="126"/>
      <c r="MTD32" s="126"/>
      <c r="MTE32" s="126"/>
      <c r="MTF32" s="126"/>
      <c r="MTG32" s="126"/>
      <c r="MTH32" s="126"/>
      <c r="MTI32" s="126"/>
      <c r="MTJ32" s="126"/>
      <c r="MTK32" s="126"/>
      <c r="MTL32" s="126"/>
      <c r="MTM32" s="126"/>
      <c r="MTN32" s="126"/>
      <c r="MTO32" s="126"/>
      <c r="MTP32" s="126"/>
      <c r="MTQ32" s="126"/>
      <c r="MTR32" s="126"/>
      <c r="MTS32" s="126"/>
      <c r="MTT32" s="126"/>
      <c r="MTU32" s="126"/>
      <c r="MTV32" s="126"/>
      <c r="MTW32" s="126"/>
      <c r="MTX32" s="126"/>
      <c r="MTY32" s="126"/>
      <c r="MTZ32" s="126"/>
      <c r="MUA32" s="126"/>
      <c r="MUB32" s="126"/>
      <c r="MUC32" s="126"/>
      <c r="MUD32" s="126"/>
      <c r="MUE32" s="126"/>
      <c r="MUF32" s="126"/>
      <c r="MUG32" s="126"/>
      <c r="MUH32" s="126"/>
      <c r="MUI32" s="126"/>
      <c r="MUJ32" s="126"/>
      <c r="MUK32" s="126"/>
      <c r="MUL32" s="126"/>
      <c r="MUM32" s="126"/>
      <c r="MUN32" s="126"/>
      <c r="MUO32" s="126"/>
      <c r="MUP32" s="126"/>
      <c r="MUQ32" s="126"/>
      <c r="MUR32" s="126"/>
      <c r="MUS32" s="126"/>
      <c r="MUT32" s="126"/>
      <c r="MUU32" s="126"/>
      <c r="MUV32" s="126"/>
      <c r="MUW32" s="126"/>
      <c r="MUX32" s="126"/>
      <c r="MUY32" s="126"/>
      <c r="MUZ32" s="126"/>
      <c r="MVA32" s="126"/>
      <c r="MVB32" s="126"/>
      <c r="MVC32" s="126"/>
      <c r="MVD32" s="126"/>
      <c r="MVE32" s="126"/>
      <c r="MVF32" s="126"/>
      <c r="MVG32" s="126"/>
      <c r="MVH32" s="126"/>
      <c r="MVI32" s="126"/>
      <c r="MVJ32" s="126"/>
      <c r="MVK32" s="126"/>
      <c r="MVL32" s="126"/>
      <c r="MVM32" s="126"/>
      <c r="MVN32" s="126"/>
      <c r="MVO32" s="126"/>
      <c r="MVP32" s="126"/>
      <c r="MVQ32" s="126"/>
      <c r="MVR32" s="126"/>
      <c r="MVS32" s="126"/>
      <c r="MVT32" s="126"/>
      <c r="MVU32" s="126"/>
      <c r="MVV32" s="126"/>
      <c r="MVW32" s="126"/>
      <c r="MVX32" s="126"/>
      <c r="MVY32" s="126"/>
      <c r="MVZ32" s="126"/>
      <c r="MWA32" s="126"/>
      <c r="MWB32" s="126"/>
      <c r="MWC32" s="126"/>
      <c r="MWD32" s="126"/>
      <c r="MWE32" s="126"/>
      <c r="MWF32" s="126"/>
      <c r="MWG32" s="126"/>
      <c r="MWH32" s="126"/>
      <c r="MWI32" s="126"/>
      <c r="MWJ32" s="126"/>
      <c r="MWK32" s="126"/>
      <c r="MWL32" s="126"/>
      <c r="MWM32" s="126"/>
      <c r="MWN32" s="126"/>
      <c r="MWO32" s="126"/>
      <c r="MWP32" s="126"/>
      <c r="MWQ32" s="126"/>
      <c r="MWR32" s="126"/>
      <c r="MWS32" s="126"/>
      <c r="MWT32" s="126"/>
      <c r="MWU32" s="126"/>
      <c r="MWV32" s="126"/>
      <c r="MWW32" s="126"/>
      <c r="MWX32" s="126"/>
      <c r="MWY32" s="126"/>
      <c r="MWZ32" s="126"/>
      <c r="MXA32" s="126"/>
      <c r="MXB32" s="126"/>
      <c r="MXC32" s="126"/>
      <c r="MXD32" s="126"/>
      <c r="MXE32" s="126"/>
      <c r="MXF32" s="126"/>
      <c r="MXG32" s="126"/>
      <c r="MXH32" s="126"/>
      <c r="MXI32" s="126"/>
      <c r="MXJ32" s="126"/>
      <c r="MXK32" s="126"/>
      <c r="MXL32" s="126"/>
      <c r="MXM32" s="126"/>
      <c r="MXN32" s="126"/>
      <c r="MXO32" s="126"/>
      <c r="MXP32" s="126"/>
      <c r="MXQ32" s="126"/>
      <c r="MXR32" s="126"/>
      <c r="MXS32" s="126"/>
      <c r="MXT32" s="126"/>
      <c r="MXU32" s="126"/>
      <c r="MXV32" s="126"/>
      <c r="MXW32" s="126"/>
      <c r="MXX32" s="126"/>
      <c r="MXY32" s="126"/>
      <c r="MXZ32" s="126"/>
      <c r="MYA32" s="126"/>
      <c r="MYB32" s="126"/>
      <c r="MYC32" s="126"/>
      <c r="MYD32" s="126"/>
      <c r="MYE32" s="126"/>
      <c r="MYF32" s="126"/>
      <c r="MYG32" s="126"/>
      <c r="MYH32" s="126"/>
      <c r="MYI32" s="126"/>
      <c r="MYJ32" s="126"/>
      <c r="MYK32" s="126"/>
      <c r="MYL32" s="126"/>
      <c r="MYM32" s="126"/>
      <c r="MYN32" s="126"/>
      <c r="MYO32" s="126"/>
      <c r="MYP32" s="126"/>
      <c r="MYQ32" s="126"/>
      <c r="MYR32" s="126"/>
      <c r="MYS32" s="126"/>
      <c r="MYT32" s="126"/>
      <c r="MYU32" s="126"/>
      <c r="MYV32" s="126"/>
      <c r="MYW32" s="126"/>
      <c r="MYX32" s="126"/>
      <c r="MYY32" s="126"/>
      <c r="MYZ32" s="126"/>
      <c r="MZA32" s="126"/>
      <c r="MZB32" s="126"/>
      <c r="MZC32" s="126"/>
      <c r="MZD32" s="126"/>
      <c r="MZE32" s="126"/>
      <c r="MZF32" s="126"/>
      <c r="MZG32" s="126"/>
      <c r="MZH32" s="126"/>
      <c r="MZI32" s="126"/>
      <c r="MZJ32" s="126"/>
      <c r="MZK32" s="126"/>
      <c r="MZL32" s="126"/>
      <c r="MZM32" s="126"/>
      <c r="MZN32" s="126"/>
      <c r="MZO32" s="126"/>
      <c r="MZP32" s="126"/>
      <c r="MZQ32" s="126"/>
      <c r="MZR32" s="126"/>
      <c r="MZS32" s="126"/>
      <c r="MZT32" s="126"/>
      <c r="MZU32" s="126"/>
      <c r="MZV32" s="126"/>
      <c r="MZW32" s="126"/>
      <c r="MZX32" s="126"/>
      <c r="MZY32" s="126"/>
      <c r="MZZ32" s="126"/>
      <c r="NAA32" s="126"/>
      <c r="NAB32" s="126"/>
      <c r="NAC32" s="126"/>
      <c r="NAD32" s="126"/>
      <c r="NAE32" s="126"/>
      <c r="NAF32" s="126"/>
      <c r="NAG32" s="126"/>
      <c r="NAH32" s="126"/>
      <c r="NAI32" s="126"/>
      <c r="NAJ32" s="126"/>
      <c r="NAK32" s="126"/>
      <c r="NAL32" s="126"/>
      <c r="NAM32" s="126"/>
      <c r="NAN32" s="126"/>
      <c r="NAO32" s="126"/>
      <c r="NAP32" s="126"/>
      <c r="NAQ32" s="126"/>
      <c r="NAR32" s="126"/>
      <c r="NAS32" s="126"/>
      <c r="NAT32" s="126"/>
      <c r="NAU32" s="126"/>
      <c r="NAV32" s="126"/>
      <c r="NAW32" s="126"/>
      <c r="NAX32" s="126"/>
      <c r="NAY32" s="126"/>
      <c r="NAZ32" s="126"/>
      <c r="NBA32" s="126"/>
      <c r="NBB32" s="126"/>
      <c r="NBC32" s="126"/>
      <c r="NBD32" s="126"/>
      <c r="NBE32" s="126"/>
      <c r="NBF32" s="126"/>
      <c r="NBG32" s="126"/>
      <c r="NBH32" s="126"/>
      <c r="NBI32" s="126"/>
      <c r="NBJ32" s="126"/>
      <c r="NBK32" s="126"/>
      <c r="NBL32" s="126"/>
      <c r="NBM32" s="126"/>
      <c r="NBN32" s="126"/>
      <c r="NBO32" s="126"/>
      <c r="NBP32" s="126"/>
      <c r="NBQ32" s="126"/>
      <c r="NBR32" s="126"/>
      <c r="NBS32" s="126"/>
      <c r="NBT32" s="126"/>
      <c r="NBU32" s="126"/>
      <c r="NBV32" s="126"/>
      <c r="NBW32" s="126"/>
      <c r="NBX32" s="126"/>
      <c r="NBY32" s="126"/>
      <c r="NBZ32" s="126"/>
      <c r="NCA32" s="126"/>
      <c r="NCB32" s="126"/>
      <c r="NCC32" s="126"/>
      <c r="NCD32" s="126"/>
      <c r="NCE32" s="126"/>
      <c r="NCF32" s="126"/>
      <c r="NCG32" s="126"/>
      <c r="NCH32" s="126"/>
      <c r="NCI32" s="126"/>
      <c r="NCJ32" s="126"/>
      <c r="NCK32" s="126"/>
      <c r="NCL32" s="126"/>
      <c r="NCM32" s="126"/>
      <c r="NCN32" s="126"/>
      <c r="NCO32" s="126"/>
      <c r="NCP32" s="126"/>
      <c r="NCQ32" s="126"/>
      <c r="NCR32" s="126"/>
      <c r="NCS32" s="126"/>
      <c r="NCT32" s="126"/>
      <c r="NCU32" s="126"/>
      <c r="NCV32" s="126"/>
      <c r="NCW32" s="126"/>
      <c r="NCX32" s="126"/>
      <c r="NCY32" s="126"/>
      <c r="NCZ32" s="126"/>
      <c r="NDA32" s="126"/>
      <c r="NDB32" s="126"/>
      <c r="NDC32" s="126"/>
      <c r="NDD32" s="126"/>
      <c r="NDE32" s="126"/>
      <c r="NDF32" s="126"/>
      <c r="NDG32" s="126"/>
      <c r="NDH32" s="126"/>
      <c r="NDI32" s="126"/>
      <c r="NDJ32" s="126"/>
      <c r="NDK32" s="126"/>
      <c r="NDL32" s="126"/>
      <c r="NDM32" s="126"/>
      <c r="NDN32" s="126"/>
      <c r="NDO32" s="126"/>
      <c r="NDP32" s="126"/>
      <c r="NDQ32" s="126"/>
      <c r="NDR32" s="126"/>
      <c r="NDS32" s="126"/>
      <c r="NDT32" s="126"/>
      <c r="NDU32" s="126"/>
      <c r="NDV32" s="126"/>
      <c r="NDW32" s="126"/>
      <c r="NDX32" s="126"/>
      <c r="NDY32" s="126"/>
      <c r="NDZ32" s="126"/>
      <c r="NEA32" s="126"/>
      <c r="NEB32" s="126"/>
      <c r="NEC32" s="126"/>
      <c r="NED32" s="126"/>
      <c r="NEE32" s="126"/>
      <c r="NEF32" s="126"/>
      <c r="NEG32" s="126"/>
      <c r="NEH32" s="126"/>
      <c r="NEI32" s="126"/>
      <c r="NEJ32" s="126"/>
      <c r="NEK32" s="126"/>
      <c r="NEL32" s="126"/>
      <c r="NEM32" s="126"/>
      <c r="NEN32" s="126"/>
      <c r="NEO32" s="126"/>
      <c r="NEP32" s="126"/>
      <c r="NEQ32" s="126"/>
      <c r="NER32" s="126"/>
      <c r="NES32" s="126"/>
      <c r="NET32" s="126"/>
      <c r="NEU32" s="126"/>
      <c r="NEV32" s="126"/>
      <c r="NEW32" s="126"/>
      <c r="NEX32" s="126"/>
      <c r="NEY32" s="126"/>
      <c r="NEZ32" s="126"/>
      <c r="NFA32" s="126"/>
      <c r="NFB32" s="126"/>
      <c r="NFC32" s="126"/>
      <c r="NFD32" s="126"/>
      <c r="NFE32" s="126"/>
      <c r="NFF32" s="126"/>
      <c r="NFG32" s="126"/>
      <c r="NFH32" s="126"/>
      <c r="NFI32" s="126"/>
      <c r="NFJ32" s="126"/>
      <c r="NFK32" s="126"/>
      <c r="NFL32" s="126"/>
      <c r="NFM32" s="126"/>
      <c r="NFN32" s="126"/>
      <c r="NFO32" s="126"/>
      <c r="NFP32" s="126"/>
      <c r="NFQ32" s="126"/>
      <c r="NFR32" s="126"/>
      <c r="NFS32" s="126"/>
      <c r="NFT32" s="126"/>
      <c r="NFU32" s="126"/>
      <c r="NFV32" s="126"/>
      <c r="NFW32" s="126"/>
      <c r="NFX32" s="126"/>
      <c r="NFY32" s="126"/>
      <c r="NFZ32" s="126"/>
      <c r="NGA32" s="126"/>
      <c r="NGB32" s="126"/>
      <c r="NGC32" s="126"/>
      <c r="NGD32" s="126"/>
      <c r="NGE32" s="126"/>
      <c r="NGF32" s="126"/>
      <c r="NGG32" s="126"/>
      <c r="NGH32" s="126"/>
      <c r="NGI32" s="126"/>
      <c r="NGJ32" s="126"/>
      <c r="NGK32" s="126"/>
      <c r="NGL32" s="126"/>
      <c r="NGM32" s="126"/>
      <c r="NGN32" s="126"/>
      <c r="NGO32" s="126"/>
      <c r="NGP32" s="126"/>
      <c r="NGQ32" s="126"/>
      <c r="NGR32" s="126"/>
      <c r="NGS32" s="126"/>
      <c r="NGT32" s="126"/>
      <c r="NGU32" s="126"/>
      <c r="NGV32" s="126"/>
      <c r="NGW32" s="126"/>
      <c r="NGX32" s="126"/>
      <c r="NGY32" s="126"/>
      <c r="NGZ32" s="126"/>
      <c r="NHA32" s="126"/>
      <c r="NHB32" s="126"/>
      <c r="NHC32" s="126"/>
      <c r="NHD32" s="126"/>
      <c r="NHE32" s="126"/>
      <c r="NHF32" s="126"/>
      <c r="NHG32" s="126"/>
      <c r="NHH32" s="126"/>
      <c r="NHI32" s="126"/>
      <c r="NHJ32" s="126"/>
      <c r="NHK32" s="126"/>
      <c r="NHL32" s="126"/>
      <c r="NHM32" s="126"/>
      <c r="NHN32" s="126"/>
      <c r="NHO32" s="126"/>
      <c r="NHP32" s="126"/>
      <c r="NHQ32" s="126"/>
      <c r="NHR32" s="126"/>
      <c r="NHS32" s="126"/>
      <c r="NHT32" s="126"/>
      <c r="NHU32" s="126"/>
      <c r="NHV32" s="126"/>
      <c r="NHW32" s="126"/>
      <c r="NHX32" s="126"/>
      <c r="NHY32" s="126"/>
      <c r="NHZ32" s="126"/>
      <c r="NIA32" s="126"/>
      <c r="NIB32" s="126"/>
      <c r="NIC32" s="126"/>
      <c r="NID32" s="126"/>
      <c r="NIE32" s="126"/>
      <c r="NIF32" s="126"/>
      <c r="NIG32" s="126"/>
      <c r="NIH32" s="126"/>
      <c r="NII32" s="126"/>
      <c r="NIJ32" s="126"/>
      <c r="NIK32" s="126"/>
      <c r="NIL32" s="126"/>
      <c r="NIM32" s="126"/>
      <c r="NIN32" s="126"/>
      <c r="NIO32" s="126"/>
      <c r="NIP32" s="126"/>
      <c r="NIQ32" s="126"/>
      <c r="NIR32" s="126"/>
      <c r="NIS32" s="126"/>
      <c r="NIT32" s="126"/>
      <c r="NIU32" s="126"/>
      <c r="NIV32" s="126"/>
      <c r="NIW32" s="126"/>
      <c r="NIX32" s="126"/>
      <c r="NIY32" s="126"/>
      <c r="NIZ32" s="126"/>
      <c r="NJA32" s="126"/>
      <c r="NJB32" s="126"/>
      <c r="NJC32" s="126"/>
      <c r="NJD32" s="126"/>
      <c r="NJE32" s="126"/>
      <c r="NJF32" s="126"/>
      <c r="NJG32" s="126"/>
      <c r="NJH32" s="126"/>
      <c r="NJI32" s="126"/>
      <c r="NJJ32" s="126"/>
      <c r="NJK32" s="126"/>
      <c r="NJL32" s="126"/>
      <c r="NJM32" s="126"/>
      <c r="NJN32" s="126"/>
      <c r="NJO32" s="126"/>
      <c r="NJP32" s="126"/>
      <c r="NJQ32" s="126"/>
      <c r="NJR32" s="126"/>
      <c r="NJS32" s="126"/>
      <c r="NJT32" s="126"/>
      <c r="NJU32" s="126"/>
      <c r="NJV32" s="126"/>
      <c r="NJW32" s="126"/>
      <c r="NJX32" s="126"/>
      <c r="NJY32" s="126"/>
      <c r="NJZ32" s="126"/>
      <c r="NKA32" s="126"/>
      <c r="NKB32" s="126"/>
      <c r="NKC32" s="126"/>
      <c r="NKD32" s="126"/>
      <c r="NKE32" s="126"/>
      <c r="NKF32" s="126"/>
      <c r="NKG32" s="126"/>
      <c r="NKH32" s="126"/>
      <c r="NKI32" s="126"/>
      <c r="NKJ32" s="126"/>
      <c r="NKK32" s="126"/>
      <c r="NKL32" s="126"/>
      <c r="NKM32" s="126"/>
      <c r="NKN32" s="126"/>
      <c r="NKO32" s="126"/>
      <c r="NKP32" s="126"/>
      <c r="NKQ32" s="126"/>
      <c r="NKR32" s="126"/>
      <c r="NKS32" s="126"/>
      <c r="NKT32" s="126"/>
      <c r="NKU32" s="126"/>
      <c r="NKV32" s="126"/>
      <c r="NKW32" s="126"/>
      <c r="NKX32" s="126"/>
      <c r="NKY32" s="126"/>
      <c r="NKZ32" s="126"/>
      <c r="NLA32" s="126"/>
      <c r="NLB32" s="126"/>
      <c r="NLC32" s="126"/>
      <c r="NLD32" s="126"/>
      <c r="NLE32" s="126"/>
      <c r="NLF32" s="126"/>
      <c r="NLG32" s="126"/>
      <c r="NLH32" s="126"/>
      <c r="NLI32" s="126"/>
      <c r="NLJ32" s="126"/>
      <c r="NLK32" s="126"/>
      <c r="NLL32" s="126"/>
      <c r="NLM32" s="126"/>
      <c r="NLN32" s="126"/>
      <c r="NLO32" s="126"/>
      <c r="NLP32" s="126"/>
      <c r="NLQ32" s="126"/>
      <c r="NLR32" s="126"/>
      <c r="NLS32" s="126"/>
      <c r="NLT32" s="126"/>
      <c r="NLU32" s="126"/>
      <c r="NLV32" s="126"/>
      <c r="NLW32" s="126"/>
      <c r="NLX32" s="126"/>
      <c r="NLY32" s="126"/>
      <c r="NLZ32" s="126"/>
      <c r="NMA32" s="126"/>
      <c r="NMB32" s="126"/>
      <c r="NMC32" s="126"/>
      <c r="NMD32" s="126"/>
      <c r="NME32" s="126"/>
      <c r="NMF32" s="126"/>
      <c r="NMG32" s="126"/>
      <c r="NMH32" s="126"/>
      <c r="NMI32" s="126"/>
      <c r="NMJ32" s="126"/>
      <c r="NMK32" s="126"/>
      <c r="NML32" s="126"/>
      <c r="NMM32" s="126"/>
      <c r="NMN32" s="126"/>
      <c r="NMO32" s="126"/>
      <c r="NMP32" s="126"/>
      <c r="NMQ32" s="126"/>
      <c r="NMR32" s="126"/>
      <c r="NMS32" s="126"/>
      <c r="NMT32" s="126"/>
      <c r="NMU32" s="126"/>
      <c r="NMV32" s="126"/>
      <c r="NMW32" s="126"/>
      <c r="NMX32" s="126"/>
      <c r="NMY32" s="126"/>
      <c r="NMZ32" s="126"/>
      <c r="NNA32" s="126"/>
      <c r="NNB32" s="126"/>
      <c r="NNC32" s="126"/>
      <c r="NND32" s="126"/>
      <c r="NNE32" s="126"/>
      <c r="NNF32" s="126"/>
      <c r="NNG32" s="126"/>
      <c r="NNH32" s="126"/>
      <c r="NNI32" s="126"/>
      <c r="NNJ32" s="126"/>
      <c r="NNK32" s="126"/>
      <c r="NNL32" s="126"/>
      <c r="NNM32" s="126"/>
      <c r="NNN32" s="126"/>
      <c r="NNO32" s="126"/>
      <c r="NNP32" s="126"/>
      <c r="NNQ32" s="126"/>
      <c r="NNR32" s="126"/>
      <c r="NNS32" s="126"/>
      <c r="NNT32" s="126"/>
      <c r="NNU32" s="126"/>
      <c r="NNV32" s="126"/>
      <c r="NNW32" s="126"/>
      <c r="NNX32" s="126"/>
      <c r="NNY32" s="126"/>
      <c r="NNZ32" s="126"/>
      <c r="NOA32" s="126"/>
      <c r="NOB32" s="126"/>
      <c r="NOC32" s="126"/>
      <c r="NOD32" s="126"/>
      <c r="NOE32" s="126"/>
      <c r="NOF32" s="126"/>
      <c r="NOG32" s="126"/>
      <c r="NOH32" s="126"/>
      <c r="NOI32" s="126"/>
      <c r="NOJ32" s="126"/>
      <c r="NOK32" s="126"/>
      <c r="NOL32" s="126"/>
      <c r="NOM32" s="126"/>
      <c r="NON32" s="126"/>
      <c r="NOO32" s="126"/>
      <c r="NOP32" s="126"/>
      <c r="NOQ32" s="126"/>
      <c r="NOR32" s="126"/>
      <c r="NOS32" s="126"/>
      <c r="NOT32" s="126"/>
      <c r="NOU32" s="126"/>
      <c r="NOV32" s="126"/>
      <c r="NOW32" s="126"/>
      <c r="NOX32" s="126"/>
      <c r="NOY32" s="126"/>
      <c r="NOZ32" s="126"/>
      <c r="NPA32" s="126"/>
      <c r="NPB32" s="126"/>
      <c r="NPC32" s="126"/>
      <c r="NPD32" s="126"/>
      <c r="NPE32" s="126"/>
      <c r="NPF32" s="126"/>
      <c r="NPG32" s="126"/>
      <c r="NPH32" s="126"/>
      <c r="NPI32" s="126"/>
      <c r="NPJ32" s="126"/>
      <c r="NPK32" s="126"/>
      <c r="NPL32" s="126"/>
      <c r="NPM32" s="126"/>
      <c r="NPN32" s="126"/>
      <c r="NPO32" s="126"/>
      <c r="NPP32" s="126"/>
      <c r="NPQ32" s="126"/>
      <c r="NPR32" s="126"/>
      <c r="NPS32" s="126"/>
      <c r="NPT32" s="126"/>
      <c r="NPU32" s="126"/>
      <c r="NPV32" s="126"/>
      <c r="NPW32" s="126"/>
      <c r="NPX32" s="126"/>
      <c r="NPY32" s="126"/>
      <c r="NPZ32" s="126"/>
      <c r="NQA32" s="126"/>
      <c r="NQB32" s="126"/>
      <c r="NQC32" s="126"/>
      <c r="NQD32" s="126"/>
      <c r="NQE32" s="126"/>
      <c r="NQF32" s="126"/>
      <c r="NQG32" s="126"/>
      <c r="NQH32" s="126"/>
      <c r="NQI32" s="126"/>
      <c r="NQJ32" s="126"/>
      <c r="NQK32" s="126"/>
      <c r="NQL32" s="126"/>
      <c r="NQM32" s="126"/>
      <c r="NQN32" s="126"/>
      <c r="NQO32" s="126"/>
      <c r="NQP32" s="126"/>
      <c r="NQQ32" s="126"/>
      <c r="NQR32" s="126"/>
      <c r="NQS32" s="126"/>
      <c r="NQT32" s="126"/>
      <c r="NQU32" s="126"/>
      <c r="NQV32" s="126"/>
      <c r="NQW32" s="126"/>
      <c r="NQX32" s="126"/>
      <c r="NQY32" s="126"/>
      <c r="NQZ32" s="126"/>
      <c r="NRA32" s="126"/>
      <c r="NRB32" s="126"/>
      <c r="NRC32" s="126"/>
      <c r="NRD32" s="126"/>
      <c r="NRE32" s="126"/>
      <c r="NRF32" s="126"/>
      <c r="NRG32" s="126"/>
      <c r="NRH32" s="126"/>
      <c r="NRI32" s="126"/>
      <c r="NRJ32" s="126"/>
      <c r="NRK32" s="126"/>
      <c r="NRL32" s="126"/>
      <c r="NRM32" s="126"/>
      <c r="NRN32" s="126"/>
      <c r="NRO32" s="126"/>
      <c r="NRP32" s="126"/>
      <c r="NRQ32" s="126"/>
      <c r="NRR32" s="126"/>
      <c r="NRS32" s="126"/>
      <c r="NRT32" s="126"/>
      <c r="NRU32" s="126"/>
      <c r="NRV32" s="126"/>
      <c r="NRW32" s="126"/>
      <c r="NRX32" s="126"/>
      <c r="NRY32" s="126"/>
      <c r="NRZ32" s="126"/>
      <c r="NSA32" s="126"/>
      <c r="NSB32" s="126"/>
      <c r="NSC32" s="126"/>
      <c r="NSD32" s="126"/>
      <c r="NSE32" s="126"/>
      <c r="NSF32" s="126"/>
      <c r="NSG32" s="126"/>
      <c r="NSH32" s="126"/>
      <c r="NSI32" s="126"/>
      <c r="NSJ32" s="126"/>
      <c r="NSK32" s="126"/>
      <c r="NSL32" s="126"/>
      <c r="NSM32" s="126"/>
      <c r="NSN32" s="126"/>
      <c r="NSO32" s="126"/>
      <c r="NSP32" s="126"/>
      <c r="NSQ32" s="126"/>
      <c r="NSR32" s="126"/>
      <c r="NSS32" s="126"/>
      <c r="NST32" s="126"/>
      <c r="NSU32" s="126"/>
      <c r="NSV32" s="126"/>
      <c r="NSW32" s="126"/>
      <c r="NSX32" s="126"/>
      <c r="NSY32" s="126"/>
      <c r="NSZ32" s="126"/>
      <c r="NTA32" s="126"/>
      <c r="NTB32" s="126"/>
      <c r="NTC32" s="126"/>
      <c r="NTD32" s="126"/>
      <c r="NTE32" s="126"/>
      <c r="NTF32" s="126"/>
      <c r="NTG32" s="126"/>
      <c r="NTH32" s="126"/>
      <c r="NTI32" s="126"/>
      <c r="NTJ32" s="126"/>
      <c r="NTK32" s="126"/>
      <c r="NTL32" s="126"/>
      <c r="NTM32" s="126"/>
      <c r="NTN32" s="126"/>
      <c r="NTO32" s="126"/>
      <c r="NTP32" s="126"/>
      <c r="NTQ32" s="126"/>
      <c r="NTR32" s="126"/>
      <c r="NTS32" s="126"/>
      <c r="NTT32" s="126"/>
      <c r="NTU32" s="126"/>
      <c r="NTV32" s="126"/>
      <c r="NTW32" s="126"/>
      <c r="NTX32" s="126"/>
      <c r="NTY32" s="126"/>
      <c r="NTZ32" s="126"/>
      <c r="NUA32" s="126"/>
      <c r="NUB32" s="126"/>
      <c r="NUC32" s="126"/>
      <c r="NUD32" s="126"/>
      <c r="NUE32" s="126"/>
      <c r="NUF32" s="126"/>
      <c r="NUG32" s="126"/>
      <c r="NUH32" s="126"/>
      <c r="NUI32" s="126"/>
      <c r="NUJ32" s="126"/>
      <c r="NUK32" s="126"/>
      <c r="NUL32" s="126"/>
      <c r="NUM32" s="126"/>
      <c r="NUN32" s="126"/>
      <c r="NUO32" s="126"/>
      <c r="NUP32" s="126"/>
      <c r="NUQ32" s="126"/>
      <c r="NUR32" s="126"/>
      <c r="NUS32" s="126"/>
      <c r="NUT32" s="126"/>
      <c r="NUU32" s="126"/>
      <c r="NUV32" s="126"/>
      <c r="NUW32" s="126"/>
      <c r="NUX32" s="126"/>
      <c r="NUY32" s="126"/>
      <c r="NUZ32" s="126"/>
      <c r="NVA32" s="126"/>
      <c r="NVB32" s="126"/>
      <c r="NVC32" s="126"/>
      <c r="NVD32" s="126"/>
      <c r="NVE32" s="126"/>
      <c r="NVF32" s="126"/>
      <c r="NVG32" s="126"/>
      <c r="NVH32" s="126"/>
      <c r="NVI32" s="126"/>
      <c r="NVJ32" s="126"/>
      <c r="NVK32" s="126"/>
      <c r="NVL32" s="126"/>
      <c r="NVM32" s="126"/>
      <c r="NVN32" s="126"/>
      <c r="NVO32" s="126"/>
      <c r="NVP32" s="126"/>
      <c r="NVQ32" s="126"/>
      <c r="NVR32" s="126"/>
      <c r="NVS32" s="126"/>
      <c r="NVT32" s="126"/>
      <c r="NVU32" s="126"/>
      <c r="NVV32" s="126"/>
      <c r="NVW32" s="126"/>
      <c r="NVX32" s="126"/>
      <c r="NVY32" s="126"/>
      <c r="NVZ32" s="126"/>
      <c r="NWA32" s="126"/>
      <c r="NWB32" s="126"/>
      <c r="NWC32" s="126"/>
      <c r="NWD32" s="126"/>
      <c r="NWE32" s="126"/>
      <c r="NWF32" s="126"/>
      <c r="NWG32" s="126"/>
      <c r="NWH32" s="126"/>
      <c r="NWI32" s="126"/>
      <c r="NWJ32" s="126"/>
      <c r="NWK32" s="126"/>
      <c r="NWL32" s="126"/>
      <c r="NWM32" s="126"/>
      <c r="NWN32" s="126"/>
      <c r="NWO32" s="126"/>
      <c r="NWP32" s="126"/>
      <c r="NWQ32" s="126"/>
      <c r="NWR32" s="126"/>
      <c r="NWS32" s="126"/>
      <c r="NWT32" s="126"/>
      <c r="NWU32" s="126"/>
      <c r="NWV32" s="126"/>
      <c r="NWW32" s="126"/>
      <c r="NWX32" s="126"/>
      <c r="NWY32" s="126"/>
      <c r="NWZ32" s="126"/>
      <c r="NXA32" s="126"/>
      <c r="NXB32" s="126"/>
      <c r="NXC32" s="126"/>
      <c r="NXD32" s="126"/>
      <c r="NXE32" s="126"/>
      <c r="NXF32" s="126"/>
      <c r="NXG32" s="126"/>
      <c r="NXH32" s="126"/>
      <c r="NXI32" s="126"/>
      <c r="NXJ32" s="126"/>
      <c r="NXK32" s="126"/>
      <c r="NXL32" s="126"/>
      <c r="NXM32" s="126"/>
      <c r="NXN32" s="126"/>
      <c r="NXO32" s="126"/>
      <c r="NXP32" s="126"/>
      <c r="NXQ32" s="126"/>
      <c r="NXR32" s="126"/>
      <c r="NXS32" s="126"/>
      <c r="NXT32" s="126"/>
      <c r="NXU32" s="126"/>
      <c r="NXV32" s="126"/>
      <c r="NXW32" s="126"/>
      <c r="NXX32" s="126"/>
      <c r="NXY32" s="126"/>
      <c r="NXZ32" s="126"/>
      <c r="NYA32" s="126"/>
      <c r="NYB32" s="126"/>
      <c r="NYC32" s="126"/>
      <c r="NYD32" s="126"/>
      <c r="NYE32" s="126"/>
      <c r="NYF32" s="126"/>
      <c r="NYG32" s="126"/>
      <c r="NYH32" s="126"/>
      <c r="NYI32" s="126"/>
      <c r="NYJ32" s="126"/>
      <c r="NYK32" s="126"/>
      <c r="NYL32" s="126"/>
      <c r="NYM32" s="126"/>
      <c r="NYN32" s="126"/>
      <c r="NYO32" s="126"/>
      <c r="NYP32" s="126"/>
      <c r="NYQ32" s="126"/>
      <c r="NYR32" s="126"/>
      <c r="NYS32" s="126"/>
      <c r="NYT32" s="126"/>
      <c r="NYU32" s="126"/>
      <c r="NYV32" s="126"/>
      <c r="NYW32" s="126"/>
      <c r="NYX32" s="126"/>
      <c r="NYY32" s="126"/>
      <c r="NYZ32" s="126"/>
      <c r="NZA32" s="126"/>
      <c r="NZB32" s="126"/>
      <c r="NZC32" s="126"/>
      <c r="NZD32" s="126"/>
      <c r="NZE32" s="126"/>
      <c r="NZF32" s="126"/>
      <c r="NZG32" s="126"/>
      <c r="NZH32" s="126"/>
      <c r="NZI32" s="126"/>
      <c r="NZJ32" s="126"/>
      <c r="NZK32" s="126"/>
      <c r="NZL32" s="126"/>
      <c r="NZM32" s="126"/>
      <c r="NZN32" s="126"/>
      <c r="NZO32" s="126"/>
      <c r="NZP32" s="126"/>
      <c r="NZQ32" s="126"/>
      <c r="NZR32" s="126"/>
      <c r="NZS32" s="126"/>
      <c r="NZT32" s="126"/>
      <c r="NZU32" s="126"/>
      <c r="NZV32" s="126"/>
      <c r="NZW32" s="126"/>
      <c r="NZX32" s="126"/>
      <c r="NZY32" s="126"/>
      <c r="NZZ32" s="126"/>
      <c r="OAA32" s="126"/>
      <c r="OAB32" s="126"/>
      <c r="OAC32" s="126"/>
      <c r="OAD32" s="126"/>
      <c r="OAE32" s="126"/>
      <c r="OAF32" s="126"/>
      <c r="OAG32" s="126"/>
      <c r="OAH32" s="126"/>
      <c r="OAI32" s="126"/>
      <c r="OAJ32" s="126"/>
      <c r="OAK32" s="126"/>
      <c r="OAL32" s="126"/>
      <c r="OAM32" s="126"/>
      <c r="OAN32" s="126"/>
      <c r="OAO32" s="126"/>
      <c r="OAP32" s="126"/>
      <c r="OAQ32" s="126"/>
      <c r="OAR32" s="126"/>
      <c r="OAS32" s="126"/>
      <c r="OAT32" s="126"/>
      <c r="OAU32" s="126"/>
      <c r="OAV32" s="126"/>
      <c r="OAW32" s="126"/>
      <c r="OAX32" s="126"/>
      <c r="OAY32" s="126"/>
      <c r="OAZ32" s="126"/>
      <c r="OBA32" s="126"/>
      <c r="OBB32" s="126"/>
      <c r="OBC32" s="126"/>
      <c r="OBD32" s="126"/>
      <c r="OBE32" s="126"/>
      <c r="OBF32" s="126"/>
      <c r="OBG32" s="126"/>
      <c r="OBH32" s="126"/>
      <c r="OBI32" s="126"/>
      <c r="OBJ32" s="126"/>
      <c r="OBK32" s="126"/>
      <c r="OBL32" s="126"/>
      <c r="OBM32" s="126"/>
      <c r="OBN32" s="126"/>
      <c r="OBO32" s="126"/>
      <c r="OBP32" s="126"/>
      <c r="OBQ32" s="126"/>
      <c r="OBR32" s="126"/>
      <c r="OBS32" s="126"/>
      <c r="OBT32" s="126"/>
      <c r="OBU32" s="126"/>
      <c r="OBV32" s="126"/>
      <c r="OBW32" s="126"/>
      <c r="OBX32" s="126"/>
      <c r="OBY32" s="126"/>
      <c r="OBZ32" s="126"/>
      <c r="OCA32" s="126"/>
      <c r="OCB32" s="126"/>
      <c r="OCC32" s="126"/>
      <c r="OCD32" s="126"/>
      <c r="OCE32" s="126"/>
      <c r="OCF32" s="126"/>
      <c r="OCG32" s="126"/>
      <c r="OCH32" s="126"/>
      <c r="OCI32" s="126"/>
      <c r="OCJ32" s="126"/>
      <c r="OCK32" s="126"/>
      <c r="OCL32" s="126"/>
      <c r="OCM32" s="126"/>
      <c r="OCN32" s="126"/>
      <c r="OCO32" s="126"/>
      <c r="OCP32" s="126"/>
      <c r="OCQ32" s="126"/>
      <c r="OCR32" s="126"/>
      <c r="OCS32" s="126"/>
      <c r="OCT32" s="126"/>
      <c r="OCU32" s="126"/>
      <c r="OCV32" s="126"/>
      <c r="OCW32" s="126"/>
      <c r="OCX32" s="126"/>
      <c r="OCY32" s="126"/>
      <c r="OCZ32" s="126"/>
      <c r="ODA32" s="126"/>
      <c r="ODB32" s="126"/>
      <c r="ODC32" s="126"/>
      <c r="ODD32" s="126"/>
      <c r="ODE32" s="126"/>
      <c r="ODF32" s="126"/>
      <c r="ODG32" s="126"/>
      <c r="ODH32" s="126"/>
      <c r="ODI32" s="126"/>
      <c r="ODJ32" s="126"/>
      <c r="ODK32" s="126"/>
      <c r="ODL32" s="126"/>
      <c r="ODM32" s="126"/>
      <c r="ODN32" s="126"/>
      <c r="ODO32" s="126"/>
      <c r="ODP32" s="126"/>
      <c r="ODQ32" s="126"/>
      <c r="ODR32" s="126"/>
      <c r="ODS32" s="126"/>
      <c r="ODT32" s="126"/>
      <c r="ODU32" s="126"/>
      <c r="ODV32" s="126"/>
      <c r="ODW32" s="126"/>
      <c r="ODX32" s="126"/>
      <c r="ODY32" s="126"/>
      <c r="ODZ32" s="126"/>
      <c r="OEA32" s="126"/>
      <c r="OEB32" s="126"/>
      <c r="OEC32" s="126"/>
      <c r="OED32" s="126"/>
      <c r="OEE32" s="126"/>
      <c r="OEF32" s="126"/>
      <c r="OEG32" s="126"/>
      <c r="OEH32" s="126"/>
      <c r="OEI32" s="126"/>
      <c r="OEJ32" s="126"/>
      <c r="OEK32" s="126"/>
      <c r="OEL32" s="126"/>
      <c r="OEM32" s="126"/>
      <c r="OEN32" s="126"/>
      <c r="OEO32" s="126"/>
      <c r="OEP32" s="126"/>
      <c r="OEQ32" s="126"/>
      <c r="OER32" s="126"/>
      <c r="OES32" s="126"/>
      <c r="OET32" s="126"/>
      <c r="OEU32" s="126"/>
      <c r="OEV32" s="126"/>
      <c r="OEW32" s="126"/>
      <c r="OEX32" s="126"/>
      <c r="OEY32" s="126"/>
      <c r="OEZ32" s="126"/>
      <c r="OFA32" s="126"/>
      <c r="OFB32" s="126"/>
      <c r="OFC32" s="126"/>
      <c r="OFD32" s="126"/>
      <c r="OFE32" s="126"/>
      <c r="OFF32" s="126"/>
      <c r="OFG32" s="126"/>
      <c r="OFH32" s="126"/>
      <c r="OFI32" s="126"/>
      <c r="OFJ32" s="126"/>
      <c r="OFK32" s="126"/>
      <c r="OFL32" s="126"/>
      <c r="OFM32" s="126"/>
      <c r="OFN32" s="126"/>
      <c r="OFO32" s="126"/>
      <c r="OFP32" s="126"/>
      <c r="OFQ32" s="126"/>
      <c r="OFR32" s="126"/>
      <c r="OFS32" s="126"/>
      <c r="OFT32" s="126"/>
      <c r="OFU32" s="126"/>
      <c r="OFV32" s="126"/>
      <c r="OFW32" s="126"/>
      <c r="OFX32" s="126"/>
      <c r="OFY32" s="126"/>
      <c r="OFZ32" s="126"/>
      <c r="OGA32" s="126"/>
      <c r="OGB32" s="126"/>
      <c r="OGC32" s="126"/>
      <c r="OGD32" s="126"/>
      <c r="OGE32" s="126"/>
      <c r="OGF32" s="126"/>
      <c r="OGG32" s="126"/>
      <c r="OGH32" s="126"/>
      <c r="OGI32" s="126"/>
      <c r="OGJ32" s="126"/>
      <c r="OGK32" s="126"/>
      <c r="OGL32" s="126"/>
      <c r="OGM32" s="126"/>
      <c r="OGN32" s="126"/>
      <c r="OGO32" s="126"/>
      <c r="OGP32" s="126"/>
      <c r="OGQ32" s="126"/>
      <c r="OGR32" s="126"/>
      <c r="OGS32" s="126"/>
      <c r="OGT32" s="126"/>
      <c r="OGU32" s="126"/>
      <c r="OGV32" s="126"/>
      <c r="OGW32" s="126"/>
      <c r="OGX32" s="126"/>
      <c r="OGY32" s="126"/>
      <c r="OGZ32" s="126"/>
      <c r="OHA32" s="126"/>
      <c r="OHB32" s="126"/>
      <c r="OHC32" s="126"/>
      <c r="OHD32" s="126"/>
      <c r="OHE32" s="126"/>
      <c r="OHF32" s="126"/>
      <c r="OHG32" s="126"/>
      <c r="OHH32" s="126"/>
      <c r="OHI32" s="126"/>
      <c r="OHJ32" s="126"/>
      <c r="OHK32" s="126"/>
      <c r="OHL32" s="126"/>
      <c r="OHM32" s="126"/>
      <c r="OHN32" s="126"/>
      <c r="OHO32" s="126"/>
      <c r="OHP32" s="126"/>
      <c r="OHQ32" s="126"/>
      <c r="OHR32" s="126"/>
      <c r="OHS32" s="126"/>
      <c r="OHT32" s="126"/>
      <c r="OHU32" s="126"/>
      <c r="OHV32" s="126"/>
      <c r="OHW32" s="126"/>
      <c r="OHX32" s="126"/>
      <c r="OHY32" s="126"/>
      <c r="OHZ32" s="126"/>
      <c r="OIA32" s="126"/>
      <c r="OIB32" s="126"/>
      <c r="OIC32" s="126"/>
      <c r="OID32" s="126"/>
      <c r="OIE32" s="126"/>
      <c r="OIF32" s="126"/>
      <c r="OIG32" s="126"/>
      <c r="OIH32" s="126"/>
      <c r="OII32" s="126"/>
      <c r="OIJ32" s="126"/>
      <c r="OIK32" s="126"/>
      <c r="OIL32" s="126"/>
      <c r="OIM32" s="126"/>
      <c r="OIN32" s="126"/>
      <c r="OIO32" s="126"/>
      <c r="OIP32" s="126"/>
      <c r="OIQ32" s="126"/>
      <c r="OIR32" s="126"/>
      <c r="OIS32" s="126"/>
      <c r="OIT32" s="126"/>
      <c r="OIU32" s="126"/>
      <c r="OIV32" s="126"/>
      <c r="OIW32" s="126"/>
      <c r="OIX32" s="126"/>
      <c r="OIY32" s="126"/>
      <c r="OIZ32" s="126"/>
      <c r="OJA32" s="126"/>
      <c r="OJB32" s="126"/>
      <c r="OJC32" s="126"/>
      <c r="OJD32" s="126"/>
      <c r="OJE32" s="126"/>
      <c r="OJF32" s="126"/>
      <c r="OJG32" s="126"/>
      <c r="OJH32" s="126"/>
      <c r="OJI32" s="126"/>
      <c r="OJJ32" s="126"/>
      <c r="OJK32" s="126"/>
      <c r="OJL32" s="126"/>
      <c r="OJM32" s="126"/>
      <c r="OJN32" s="126"/>
      <c r="OJO32" s="126"/>
      <c r="OJP32" s="126"/>
      <c r="OJQ32" s="126"/>
      <c r="OJR32" s="126"/>
      <c r="OJS32" s="126"/>
      <c r="OJT32" s="126"/>
      <c r="OJU32" s="126"/>
      <c r="OJV32" s="126"/>
      <c r="OJW32" s="126"/>
      <c r="OJX32" s="126"/>
      <c r="OJY32" s="126"/>
      <c r="OJZ32" s="126"/>
      <c r="OKA32" s="126"/>
      <c r="OKB32" s="126"/>
      <c r="OKC32" s="126"/>
      <c r="OKD32" s="126"/>
      <c r="OKE32" s="126"/>
      <c r="OKF32" s="126"/>
      <c r="OKG32" s="126"/>
      <c r="OKH32" s="126"/>
      <c r="OKI32" s="126"/>
      <c r="OKJ32" s="126"/>
      <c r="OKK32" s="126"/>
      <c r="OKL32" s="126"/>
      <c r="OKM32" s="126"/>
      <c r="OKN32" s="126"/>
      <c r="OKO32" s="126"/>
      <c r="OKP32" s="126"/>
      <c r="OKQ32" s="126"/>
      <c r="OKR32" s="126"/>
      <c r="OKS32" s="126"/>
      <c r="OKT32" s="126"/>
      <c r="OKU32" s="126"/>
      <c r="OKV32" s="126"/>
      <c r="OKW32" s="126"/>
      <c r="OKX32" s="126"/>
      <c r="OKY32" s="126"/>
      <c r="OKZ32" s="126"/>
      <c r="OLA32" s="126"/>
      <c r="OLB32" s="126"/>
      <c r="OLC32" s="126"/>
      <c r="OLD32" s="126"/>
      <c r="OLE32" s="126"/>
      <c r="OLF32" s="126"/>
      <c r="OLG32" s="126"/>
      <c r="OLH32" s="126"/>
      <c r="OLI32" s="126"/>
      <c r="OLJ32" s="126"/>
      <c r="OLK32" s="126"/>
      <c r="OLL32" s="126"/>
      <c r="OLM32" s="126"/>
      <c r="OLN32" s="126"/>
      <c r="OLO32" s="126"/>
      <c r="OLP32" s="126"/>
      <c r="OLQ32" s="126"/>
      <c r="OLR32" s="126"/>
      <c r="OLS32" s="126"/>
      <c r="OLT32" s="126"/>
      <c r="OLU32" s="126"/>
      <c r="OLV32" s="126"/>
      <c r="OLW32" s="126"/>
      <c r="OLX32" s="126"/>
      <c r="OLY32" s="126"/>
      <c r="OLZ32" s="126"/>
      <c r="OMA32" s="126"/>
      <c r="OMB32" s="126"/>
      <c r="OMC32" s="126"/>
      <c r="OMD32" s="126"/>
      <c r="OME32" s="126"/>
      <c r="OMF32" s="126"/>
      <c r="OMG32" s="126"/>
      <c r="OMH32" s="126"/>
      <c r="OMI32" s="126"/>
      <c r="OMJ32" s="126"/>
      <c r="OMK32" s="126"/>
      <c r="OML32" s="126"/>
      <c r="OMM32" s="126"/>
      <c r="OMN32" s="126"/>
      <c r="OMO32" s="126"/>
      <c r="OMP32" s="126"/>
      <c r="OMQ32" s="126"/>
      <c r="OMR32" s="126"/>
      <c r="OMS32" s="126"/>
      <c r="OMT32" s="126"/>
      <c r="OMU32" s="126"/>
      <c r="OMV32" s="126"/>
      <c r="OMW32" s="126"/>
      <c r="OMX32" s="126"/>
      <c r="OMY32" s="126"/>
      <c r="OMZ32" s="126"/>
      <c r="ONA32" s="126"/>
      <c r="ONB32" s="126"/>
      <c r="ONC32" s="126"/>
      <c r="OND32" s="126"/>
      <c r="ONE32" s="126"/>
      <c r="ONF32" s="126"/>
      <c r="ONG32" s="126"/>
      <c r="ONH32" s="126"/>
      <c r="ONI32" s="126"/>
      <c r="ONJ32" s="126"/>
      <c r="ONK32" s="126"/>
      <c r="ONL32" s="126"/>
      <c r="ONM32" s="126"/>
      <c r="ONN32" s="126"/>
      <c r="ONO32" s="126"/>
      <c r="ONP32" s="126"/>
      <c r="ONQ32" s="126"/>
      <c r="ONR32" s="126"/>
      <c r="ONS32" s="126"/>
      <c r="ONT32" s="126"/>
      <c r="ONU32" s="126"/>
      <c r="ONV32" s="126"/>
      <c r="ONW32" s="126"/>
      <c r="ONX32" s="126"/>
      <c r="ONY32" s="126"/>
      <c r="ONZ32" s="126"/>
      <c r="OOA32" s="126"/>
      <c r="OOB32" s="126"/>
      <c r="OOC32" s="126"/>
      <c r="OOD32" s="126"/>
      <c r="OOE32" s="126"/>
      <c r="OOF32" s="126"/>
      <c r="OOG32" s="126"/>
      <c r="OOH32" s="126"/>
      <c r="OOI32" s="126"/>
      <c r="OOJ32" s="126"/>
      <c r="OOK32" s="126"/>
      <c r="OOL32" s="126"/>
      <c r="OOM32" s="126"/>
      <c r="OON32" s="126"/>
      <c r="OOO32" s="126"/>
      <c r="OOP32" s="126"/>
      <c r="OOQ32" s="126"/>
      <c r="OOR32" s="126"/>
      <c r="OOS32" s="126"/>
      <c r="OOT32" s="126"/>
      <c r="OOU32" s="126"/>
      <c r="OOV32" s="126"/>
      <c r="OOW32" s="126"/>
      <c r="OOX32" s="126"/>
      <c r="OOY32" s="126"/>
      <c r="OOZ32" s="126"/>
      <c r="OPA32" s="126"/>
      <c r="OPB32" s="126"/>
      <c r="OPC32" s="126"/>
      <c r="OPD32" s="126"/>
      <c r="OPE32" s="126"/>
      <c r="OPF32" s="126"/>
      <c r="OPG32" s="126"/>
      <c r="OPH32" s="126"/>
      <c r="OPI32" s="126"/>
      <c r="OPJ32" s="126"/>
      <c r="OPK32" s="126"/>
      <c r="OPL32" s="126"/>
      <c r="OPM32" s="126"/>
      <c r="OPN32" s="126"/>
      <c r="OPO32" s="126"/>
      <c r="OPP32" s="126"/>
      <c r="OPQ32" s="126"/>
      <c r="OPR32" s="126"/>
      <c r="OPS32" s="126"/>
      <c r="OPT32" s="126"/>
      <c r="OPU32" s="126"/>
      <c r="OPV32" s="126"/>
      <c r="OPW32" s="126"/>
      <c r="OPX32" s="126"/>
      <c r="OPY32" s="126"/>
      <c r="OPZ32" s="126"/>
      <c r="OQA32" s="126"/>
      <c r="OQB32" s="126"/>
      <c r="OQC32" s="126"/>
      <c r="OQD32" s="126"/>
      <c r="OQE32" s="126"/>
      <c r="OQF32" s="126"/>
      <c r="OQG32" s="126"/>
      <c r="OQH32" s="126"/>
      <c r="OQI32" s="126"/>
      <c r="OQJ32" s="126"/>
      <c r="OQK32" s="126"/>
      <c r="OQL32" s="126"/>
      <c r="OQM32" s="126"/>
      <c r="OQN32" s="126"/>
      <c r="OQO32" s="126"/>
      <c r="OQP32" s="126"/>
      <c r="OQQ32" s="126"/>
      <c r="OQR32" s="126"/>
      <c r="OQS32" s="126"/>
      <c r="OQT32" s="126"/>
      <c r="OQU32" s="126"/>
      <c r="OQV32" s="126"/>
      <c r="OQW32" s="126"/>
      <c r="OQX32" s="126"/>
      <c r="OQY32" s="126"/>
      <c r="OQZ32" s="126"/>
      <c r="ORA32" s="126"/>
      <c r="ORB32" s="126"/>
      <c r="ORC32" s="126"/>
      <c r="ORD32" s="126"/>
      <c r="ORE32" s="126"/>
      <c r="ORF32" s="126"/>
      <c r="ORG32" s="126"/>
      <c r="ORH32" s="126"/>
      <c r="ORI32" s="126"/>
      <c r="ORJ32" s="126"/>
      <c r="ORK32" s="126"/>
      <c r="ORL32" s="126"/>
      <c r="ORM32" s="126"/>
      <c r="ORN32" s="126"/>
      <c r="ORO32" s="126"/>
      <c r="ORP32" s="126"/>
      <c r="ORQ32" s="126"/>
      <c r="ORR32" s="126"/>
      <c r="ORS32" s="126"/>
      <c r="ORT32" s="126"/>
      <c r="ORU32" s="126"/>
      <c r="ORV32" s="126"/>
      <c r="ORW32" s="126"/>
      <c r="ORX32" s="126"/>
      <c r="ORY32" s="126"/>
      <c r="ORZ32" s="126"/>
      <c r="OSA32" s="126"/>
      <c r="OSB32" s="126"/>
      <c r="OSC32" s="126"/>
      <c r="OSD32" s="126"/>
      <c r="OSE32" s="126"/>
      <c r="OSF32" s="126"/>
      <c r="OSG32" s="126"/>
      <c r="OSH32" s="126"/>
      <c r="OSI32" s="126"/>
      <c r="OSJ32" s="126"/>
      <c r="OSK32" s="126"/>
      <c r="OSL32" s="126"/>
      <c r="OSM32" s="126"/>
      <c r="OSN32" s="126"/>
      <c r="OSO32" s="126"/>
      <c r="OSP32" s="126"/>
      <c r="OSQ32" s="126"/>
      <c r="OSR32" s="126"/>
      <c r="OSS32" s="126"/>
      <c r="OST32" s="126"/>
      <c r="OSU32" s="126"/>
      <c r="OSV32" s="126"/>
      <c r="OSW32" s="126"/>
      <c r="OSX32" s="126"/>
      <c r="OSY32" s="126"/>
      <c r="OSZ32" s="126"/>
      <c r="OTA32" s="126"/>
      <c r="OTB32" s="126"/>
      <c r="OTC32" s="126"/>
      <c r="OTD32" s="126"/>
      <c r="OTE32" s="126"/>
      <c r="OTF32" s="126"/>
      <c r="OTG32" s="126"/>
      <c r="OTH32" s="126"/>
      <c r="OTI32" s="126"/>
      <c r="OTJ32" s="126"/>
      <c r="OTK32" s="126"/>
      <c r="OTL32" s="126"/>
      <c r="OTM32" s="126"/>
      <c r="OTN32" s="126"/>
      <c r="OTO32" s="126"/>
      <c r="OTP32" s="126"/>
      <c r="OTQ32" s="126"/>
      <c r="OTR32" s="126"/>
      <c r="OTS32" s="126"/>
      <c r="OTT32" s="126"/>
      <c r="OTU32" s="126"/>
      <c r="OTV32" s="126"/>
      <c r="OTW32" s="126"/>
      <c r="OTX32" s="126"/>
      <c r="OTY32" s="126"/>
      <c r="OTZ32" s="126"/>
      <c r="OUA32" s="126"/>
      <c r="OUB32" s="126"/>
      <c r="OUC32" s="126"/>
      <c r="OUD32" s="126"/>
      <c r="OUE32" s="126"/>
      <c r="OUF32" s="126"/>
      <c r="OUG32" s="126"/>
      <c r="OUH32" s="126"/>
      <c r="OUI32" s="126"/>
      <c r="OUJ32" s="126"/>
      <c r="OUK32" s="126"/>
      <c r="OUL32" s="126"/>
      <c r="OUM32" s="126"/>
      <c r="OUN32" s="126"/>
      <c r="OUO32" s="126"/>
      <c r="OUP32" s="126"/>
      <c r="OUQ32" s="126"/>
      <c r="OUR32" s="126"/>
      <c r="OUS32" s="126"/>
      <c r="OUT32" s="126"/>
      <c r="OUU32" s="126"/>
      <c r="OUV32" s="126"/>
      <c r="OUW32" s="126"/>
      <c r="OUX32" s="126"/>
      <c r="OUY32" s="126"/>
      <c r="OUZ32" s="126"/>
      <c r="OVA32" s="126"/>
      <c r="OVB32" s="126"/>
      <c r="OVC32" s="126"/>
      <c r="OVD32" s="126"/>
      <c r="OVE32" s="126"/>
      <c r="OVF32" s="126"/>
      <c r="OVG32" s="126"/>
      <c r="OVH32" s="126"/>
      <c r="OVI32" s="126"/>
      <c r="OVJ32" s="126"/>
      <c r="OVK32" s="126"/>
      <c r="OVL32" s="126"/>
      <c r="OVM32" s="126"/>
      <c r="OVN32" s="126"/>
      <c r="OVO32" s="126"/>
      <c r="OVP32" s="126"/>
      <c r="OVQ32" s="126"/>
      <c r="OVR32" s="126"/>
      <c r="OVS32" s="126"/>
      <c r="OVT32" s="126"/>
      <c r="OVU32" s="126"/>
      <c r="OVV32" s="126"/>
      <c r="OVW32" s="126"/>
      <c r="OVX32" s="126"/>
      <c r="OVY32" s="126"/>
      <c r="OVZ32" s="126"/>
      <c r="OWA32" s="126"/>
      <c r="OWB32" s="126"/>
      <c r="OWC32" s="126"/>
      <c r="OWD32" s="126"/>
      <c r="OWE32" s="126"/>
      <c r="OWF32" s="126"/>
      <c r="OWG32" s="126"/>
      <c r="OWH32" s="126"/>
      <c r="OWI32" s="126"/>
      <c r="OWJ32" s="126"/>
      <c r="OWK32" s="126"/>
      <c r="OWL32" s="126"/>
      <c r="OWM32" s="126"/>
      <c r="OWN32" s="126"/>
      <c r="OWO32" s="126"/>
      <c r="OWP32" s="126"/>
      <c r="OWQ32" s="126"/>
      <c r="OWR32" s="126"/>
      <c r="OWS32" s="126"/>
      <c r="OWT32" s="126"/>
      <c r="OWU32" s="126"/>
      <c r="OWV32" s="126"/>
      <c r="OWW32" s="126"/>
      <c r="OWX32" s="126"/>
      <c r="OWY32" s="126"/>
      <c r="OWZ32" s="126"/>
      <c r="OXA32" s="126"/>
      <c r="OXB32" s="126"/>
      <c r="OXC32" s="126"/>
      <c r="OXD32" s="126"/>
      <c r="OXE32" s="126"/>
      <c r="OXF32" s="126"/>
      <c r="OXG32" s="126"/>
      <c r="OXH32" s="126"/>
      <c r="OXI32" s="126"/>
      <c r="OXJ32" s="126"/>
      <c r="OXK32" s="126"/>
      <c r="OXL32" s="126"/>
      <c r="OXM32" s="126"/>
      <c r="OXN32" s="126"/>
      <c r="OXO32" s="126"/>
      <c r="OXP32" s="126"/>
      <c r="OXQ32" s="126"/>
      <c r="OXR32" s="126"/>
      <c r="OXS32" s="126"/>
      <c r="OXT32" s="126"/>
      <c r="OXU32" s="126"/>
      <c r="OXV32" s="126"/>
      <c r="OXW32" s="126"/>
      <c r="OXX32" s="126"/>
      <c r="OXY32" s="126"/>
      <c r="OXZ32" s="126"/>
      <c r="OYA32" s="126"/>
      <c r="OYB32" s="126"/>
      <c r="OYC32" s="126"/>
      <c r="OYD32" s="126"/>
      <c r="OYE32" s="126"/>
      <c r="OYF32" s="126"/>
      <c r="OYG32" s="126"/>
      <c r="OYH32" s="126"/>
      <c r="OYI32" s="126"/>
      <c r="OYJ32" s="126"/>
      <c r="OYK32" s="126"/>
      <c r="OYL32" s="126"/>
      <c r="OYM32" s="126"/>
      <c r="OYN32" s="126"/>
      <c r="OYO32" s="126"/>
      <c r="OYP32" s="126"/>
      <c r="OYQ32" s="126"/>
      <c r="OYR32" s="126"/>
      <c r="OYS32" s="126"/>
      <c r="OYT32" s="126"/>
      <c r="OYU32" s="126"/>
      <c r="OYV32" s="126"/>
      <c r="OYW32" s="126"/>
      <c r="OYX32" s="126"/>
      <c r="OYY32" s="126"/>
      <c r="OYZ32" s="126"/>
      <c r="OZA32" s="126"/>
      <c r="OZB32" s="126"/>
      <c r="OZC32" s="126"/>
      <c r="OZD32" s="126"/>
      <c r="OZE32" s="126"/>
      <c r="OZF32" s="126"/>
      <c r="OZG32" s="126"/>
      <c r="OZH32" s="126"/>
      <c r="OZI32" s="126"/>
      <c r="OZJ32" s="126"/>
      <c r="OZK32" s="126"/>
      <c r="OZL32" s="126"/>
      <c r="OZM32" s="126"/>
      <c r="OZN32" s="126"/>
      <c r="OZO32" s="126"/>
      <c r="OZP32" s="126"/>
      <c r="OZQ32" s="126"/>
      <c r="OZR32" s="126"/>
      <c r="OZS32" s="126"/>
      <c r="OZT32" s="126"/>
      <c r="OZU32" s="126"/>
      <c r="OZV32" s="126"/>
      <c r="OZW32" s="126"/>
      <c r="OZX32" s="126"/>
      <c r="OZY32" s="126"/>
      <c r="OZZ32" s="126"/>
      <c r="PAA32" s="126"/>
      <c r="PAB32" s="126"/>
      <c r="PAC32" s="126"/>
      <c r="PAD32" s="126"/>
      <c r="PAE32" s="126"/>
      <c r="PAF32" s="126"/>
      <c r="PAG32" s="126"/>
      <c r="PAH32" s="126"/>
      <c r="PAI32" s="126"/>
      <c r="PAJ32" s="126"/>
      <c r="PAK32" s="126"/>
      <c r="PAL32" s="126"/>
      <c r="PAM32" s="126"/>
      <c r="PAN32" s="126"/>
      <c r="PAO32" s="126"/>
      <c r="PAP32" s="126"/>
      <c r="PAQ32" s="126"/>
      <c r="PAR32" s="126"/>
      <c r="PAS32" s="126"/>
      <c r="PAT32" s="126"/>
      <c r="PAU32" s="126"/>
      <c r="PAV32" s="126"/>
      <c r="PAW32" s="126"/>
      <c r="PAX32" s="126"/>
      <c r="PAY32" s="126"/>
      <c r="PAZ32" s="126"/>
      <c r="PBA32" s="126"/>
      <c r="PBB32" s="126"/>
      <c r="PBC32" s="126"/>
      <c r="PBD32" s="126"/>
      <c r="PBE32" s="126"/>
      <c r="PBF32" s="126"/>
      <c r="PBG32" s="126"/>
      <c r="PBH32" s="126"/>
      <c r="PBI32" s="126"/>
      <c r="PBJ32" s="126"/>
      <c r="PBK32" s="126"/>
      <c r="PBL32" s="126"/>
      <c r="PBM32" s="126"/>
      <c r="PBN32" s="126"/>
      <c r="PBO32" s="126"/>
      <c r="PBP32" s="126"/>
      <c r="PBQ32" s="126"/>
      <c r="PBR32" s="126"/>
      <c r="PBS32" s="126"/>
      <c r="PBT32" s="126"/>
      <c r="PBU32" s="126"/>
      <c r="PBV32" s="126"/>
      <c r="PBW32" s="126"/>
      <c r="PBX32" s="126"/>
      <c r="PBY32" s="126"/>
      <c r="PBZ32" s="126"/>
      <c r="PCA32" s="126"/>
      <c r="PCB32" s="126"/>
      <c r="PCC32" s="126"/>
      <c r="PCD32" s="126"/>
      <c r="PCE32" s="126"/>
      <c r="PCF32" s="126"/>
      <c r="PCG32" s="126"/>
      <c r="PCH32" s="126"/>
      <c r="PCI32" s="126"/>
      <c r="PCJ32" s="126"/>
      <c r="PCK32" s="126"/>
      <c r="PCL32" s="126"/>
      <c r="PCM32" s="126"/>
      <c r="PCN32" s="126"/>
      <c r="PCO32" s="126"/>
      <c r="PCP32" s="126"/>
      <c r="PCQ32" s="126"/>
      <c r="PCR32" s="126"/>
      <c r="PCS32" s="126"/>
      <c r="PCT32" s="126"/>
      <c r="PCU32" s="126"/>
      <c r="PCV32" s="126"/>
      <c r="PCW32" s="126"/>
      <c r="PCX32" s="126"/>
      <c r="PCY32" s="126"/>
      <c r="PCZ32" s="126"/>
      <c r="PDA32" s="126"/>
      <c r="PDB32" s="126"/>
      <c r="PDC32" s="126"/>
      <c r="PDD32" s="126"/>
      <c r="PDE32" s="126"/>
      <c r="PDF32" s="126"/>
      <c r="PDG32" s="126"/>
      <c r="PDH32" s="126"/>
      <c r="PDI32" s="126"/>
      <c r="PDJ32" s="126"/>
      <c r="PDK32" s="126"/>
      <c r="PDL32" s="126"/>
      <c r="PDM32" s="126"/>
      <c r="PDN32" s="126"/>
      <c r="PDO32" s="126"/>
      <c r="PDP32" s="126"/>
      <c r="PDQ32" s="126"/>
      <c r="PDR32" s="126"/>
      <c r="PDS32" s="126"/>
      <c r="PDT32" s="126"/>
      <c r="PDU32" s="126"/>
      <c r="PDV32" s="126"/>
      <c r="PDW32" s="126"/>
      <c r="PDX32" s="126"/>
      <c r="PDY32" s="126"/>
      <c r="PDZ32" s="126"/>
      <c r="PEA32" s="126"/>
      <c r="PEB32" s="126"/>
      <c r="PEC32" s="126"/>
      <c r="PED32" s="126"/>
      <c r="PEE32" s="126"/>
      <c r="PEF32" s="126"/>
      <c r="PEG32" s="126"/>
      <c r="PEH32" s="126"/>
      <c r="PEI32" s="126"/>
      <c r="PEJ32" s="126"/>
      <c r="PEK32" s="126"/>
      <c r="PEL32" s="126"/>
      <c r="PEM32" s="126"/>
      <c r="PEN32" s="126"/>
      <c r="PEO32" s="126"/>
      <c r="PEP32" s="126"/>
      <c r="PEQ32" s="126"/>
      <c r="PER32" s="126"/>
      <c r="PES32" s="126"/>
      <c r="PET32" s="126"/>
      <c r="PEU32" s="126"/>
      <c r="PEV32" s="126"/>
      <c r="PEW32" s="126"/>
      <c r="PEX32" s="126"/>
      <c r="PEY32" s="126"/>
      <c r="PEZ32" s="126"/>
      <c r="PFA32" s="126"/>
      <c r="PFB32" s="126"/>
      <c r="PFC32" s="126"/>
      <c r="PFD32" s="126"/>
      <c r="PFE32" s="126"/>
      <c r="PFF32" s="126"/>
      <c r="PFG32" s="126"/>
      <c r="PFH32" s="126"/>
      <c r="PFI32" s="126"/>
      <c r="PFJ32" s="126"/>
      <c r="PFK32" s="126"/>
      <c r="PFL32" s="126"/>
      <c r="PFM32" s="126"/>
      <c r="PFN32" s="126"/>
      <c r="PFO32" s="126"/>
      <c r="PFP32" s="126"/>
      <c r="PFQ32" s="126"/>
      <c r="PFR32" s="126"/>
      <c r="PFS32" s="126"/>
      <c r="PFT32" s="126"/>
      <c r="PFU32" s="126"/>
      <c r="PFV32" s="126"/>
      <c r="PFW32" s="126"/>
      <c r="PFX32" s="126"/>
      <c r="PFY32" s="126"/>
      <c r="PFZ32" s="126"/>
      <c r="PGA32" s="126"/>
      <c r="PGB32" s="126"/>
      <c r="PGC32" s="126"/>
      <c r="PGD32" s="126"/>
      <c r="PGE32" s="126"/>
      <c r="PGF32" s="126"/>
      <c r="PGG32" s="126"/>
      <c r="PGH32" s="126"/>
      <c r="PGI32" s="126"/>
      <c r="PGJ32" s="126"/>
      <c r="PGK32" s="126"/>
      <c r="PGL32" s="126"/>
      <c r="PGM32" s="126"/>
      <c r="PGN32" s="126"/>
      <c r="PGO32" s="126"/>
      <c r="PGP32" s="126"/>
      <c r="PGQ32" s="126"/>
      <c r="PGR32" s="126"/>
      <c r="PGS32" s="126"/>
      <c r="PGT32" s="126"/>
      <c r="PGU32" s="126"/>
      <c r="PGV32" s="126"/>
      <c r="PGW32" s="126"/>
      <c r="PGX32" s="126"/>
      <c r="PGY32" s="126"/>
      <c r="PGZ32" s="126"/>
      <c r="PHA32" s="126"/>
      <c r="PHB32" s="126"/>
      <c r="PHC32" s="126"/>
      <c r="PHD32" s="126"/>
      <c r="PHE32" s="126"/>
      <c r="PHF32" s="126"/>
      <c r="PHG32" s="126"/>
      <c r="PHH32" s="126"/>
      <c r="PHI32" s="126"/>
      <c r="PHJ32" s="126"/>
      <c r="PHK32" s="126"/>
      <c r="PHL32" s="126"/>
      <c r="PHM32" s="126"/>
      <c r="PHN32" s="126"/>
      <c r="PHO32" s="126"/>
      <c r="PHP32" s="126"/>
      <c r="PHQ32" s="126"/>
      <c r="PHR32" s="126"/>
      <c r="PHS32" s="126"/>
      <c r="PHT32" s="126"/>
      <c r="PHU32" s="126"/>
      <c r="PHV32" s="126"/>
      <c r="PHW32" s="126"/>
      <c r="PHX32" s="126"/>
      <c r="PHY32" s="126"/>
      <c r="PHZ32" s="126"/>
      <c r="PIA32" s="126"/>
      <c r="PIB32" s="126"/>
      <c r="PIC32" s="126"/>
      <c r="PID32" s="126"/>
      <c r="PIE32" s="126"/>
      <c r="PIF32" s="126"/>
      <c r="PIG32" s="126"/>
      <c r="PIH32" s="126"/>
      <c r="PII32" s="126"/>
      <c r="PIJ32" s="126"/>
      <c r="PIK32" s="126"/>
      <c r="PIL32" s="126"/>
      <c r="PIM32" s="126"/>
      <c r="PIN32" s="126"/>
      <c r="PIO32" s="126"/>
      <c r="PIP32" s="126"/>
      <c r="PIQ32" s="126"/>
      <c r="PIR32" s="126"/>
      <c r="PIS32" s="126"/>
      <c r="PIT32" s="126"/>
      <c r="PIU32" s="126"/>
      <c r="PIV32" s="126"/>
      <c r="PIW32" s="126"/>
      <c r="PIX32" s="126"/>
      <c r="PIY32" s="126"/>
      <c r="PIZ32" s="126"/>
      <c r="PJA32" s="126"/>
      <c r="PJB32" s="126"/>
      <c r="PJC32" s="126"/>
      <c r="PJD32" s="126"/>
      <c r="PJE32" s="126"/>
      <c r="PJF32" s="126"/>
      <c r="PJG32" s="126"/>
      <c r="PJH32" s="126"/>
      <c r="PJI32" s="126"/>
      <c r="PJJ32" s="126"/>
      <c r="PJK32" s="126"/>
      <c r="PJL32" s="126"/>
      <c r="PJM32" s="126"/>
      <c r="PJN32" s="126"/>
      <c r="PJO32" s="126"/>
      <c r="PJP32" s="126"/>
      <c r="PJQ32" s="126"/>
      <c r="PJR32" s="126"/>
      <c r="PJS32" s="126"/>
      <c r="PJT32" s="126"/>
      <c r="PJU32" s="126"/>
      <c r="PJV32" s="126"/>
      <c r="PJW32" s="126"/>
      <c r="PJX32" s="126"/>
      <c r="PJY32" s="126"/>
      <c r="PJZ32" s="126"/>
      <c r="PKA32" s="126"/>
      <c r="PKB32" s="126"/>
      <c r="PKC32" s="126"/>
      <c r="PKD32" s="126"/>
      <c r="PKE32" s="126"/>
      <c r="PKF32" s="126"/>
      <c r="PKG32" s="126"/>
      <c r="PKH32" s="126"/>
      <c r="PKI32" s="126"/>
      <c r="PKJ32" s="126"/>
      <c r="PKK32" s="126"/>
      <c r="PKL32" s="126"/>
      <c r="PKM32" s="126"/>
      <c r="PKN32" s="126"/>
      <c r="PKO32" s="126"/>
      <c r="PKP32" s="126"/>
      <c r="PKQ32" s="126"/>
      <c r="PKR32" s="126"/>
      <c r="PKS32" s="126"/>
      <c r="PKT32" s="126"/>
      <c r="PKU32" s="126"/>
      <c r="PKV32" s="126"/>
      <c r="PKW32" s="126"/>
      <c r="PKX32" s="126"/>
      <c r="PKY32" s="126"/>
      <c r="PKZ32" s="126"/>
      <c r="PLA32" s="126"/>
      <c r="PLB32" s="126"/>
      <c r="PLC32" s="126"/>
      <c r="PLD32" s="126"/>
      <c r="PLE32" s="126"/>
      <c r="PLF32" s="126"/>
      <c r="PLG32" s="126"/>
      <c r="PLH32" s="126"/>
      <c r="PLI32" s="126"/>
      <c r="PLJ32" s="126"/>
      <c r="PLK32" s="126"/>
      <c r="PLL32" s="126"/>
      <c r="PLM32" s="126"/>
      <c r="PLN32" s="126"/>
      <c r="PLO32" s="126"/>
      <c r="PLP32" s="126"/>
      <c r="PLQ32" s="126"/>
      <c r="PLR32" s="126"/>
      <c r="PLS32" s="126"/>
      <c r="PLT32" s="126"/>
      <c r="PLU32" s="126"/>
      <c r="PLV32" s="126"/>
      <c r="PLW32" s="126"/>
      <c r="PLX32" s="126"/>
      <c r="PLY32" s="126"/>
      <c r="PLZ32" s="126"/>
      <c r="PMA32" s="126"/>
      <c r="PMB32" s="126"/>
      <c r="PMC32" s="126"/>
      <c r="PMD32" s="126"/>
      <c r="PME32" s="126"/>
      <c r="PMF32" s="126"/>
      <c r="PMG32" s="126"/>
      <c r="PMH32" s="126"/>
      <c r="PMI32" s="126"/>
      <c r="PMJ32" s="126"/>
      <c r="PMK32" s="126"/>
      <c r="PML32" s="126"/>
      <c r="PMM32" s="126"/>
      <c r="PMN32" s="126"/>
      <c r="PMO32" s="126"/>
      <c r="PMP32" s="126"/>
      <c r="PMQ32" s="126"/>
      <c r="PMR32" s="126"/>
      <c r="PMS32" s="126"/>
      <c r="PMT32" s="126"/>
      <c r="PMU32" s="126"/>
      <c r="PMV32" s="126"/>
      <c r="PMW32" s="126"/>
      <c r="PMX32" s="126"/>
      <c r="PMY32" s="126"/>
      <c r="PMZ32" s="126"/>
      <c r="PNA32" s="126"/>
      <c r="PNB32" s="126"/>
      <c r="PNC32" s="126"/>
      <c r="PND32" s="126"/>
      <c r="PNE32" s="126"/>
      <c r="PNF32" s="126"/>
      <c r="PNG32" s="126"/>
      <c r="PNH32" s="126"/>
      <c r="PNI32" s="126"/>
      <c r="PNJ32" s="126"/>
      <c r="PNK32" s="126"/>
      <c r="PNL32" s="126"/>
      <c r="PNM32" s="126"/>
      <c r="PNN32" s="126"/>
      <c r="PNO32" s="126"/>
      <c r="PNP32" s="126"/>
      <c r="PNQ32" s="126"/>
      <c r="PNR32" s="126"/>
      <c r="PNS32" s="126"/>
      <c r="PNT32" s="126"/>
      <c r="PNU32" s="126"/>
      <c r="PNV32" s="126"/>
      <c r="PNW32" s="126"/>
      <c r="PNX32" s="126"/>
      <c r="PNY32" s="126"/>
      <c r="PNZ32" s="126"/>
      <c r="POA32" s="126"/>
      <c r="POB32" s="126"/>
      <c r="POC32" s="126"/>
      <c r="POD32" s="126"/>
      <c r="POE32" s="126"/>
      <c r="POF32" s="126"/>
      <c r="POG32" s="126"/>
      <c r="POH32" s="126"/>
      <c r="POI32" s="126"/>
      <c r="POJ32" s="126"/>
      <c r="POK32" s="126"/>
      <c r="POL32" s="126"/>
      <c r="POM32" s="126"/>
      <c r="PON32" s="126"/>
      <c r="POO32" s="126"/>
      <c r="POP32" s="126"/>
      <c r="POQ32" s="126"/>
      <c r="POR32" s="126"/>
      <c r="POS32" s="126"/>
      <c r="POT32" s="126"/>
      <c r="POU32" s="126"/>
      <c r="POV32" s="126"/>
      <c r="POW32" s="126"/>
      <c r="POX32" s="126"/>
      <c r="POY32" s="126"/>
      <c r="POZ32" s="126"/>
      <c r="PPA32" s="126"/>
      <c r="PPB32" s="126"/>
      <c r="PPC32" s="126"/>
      <c r="PPD32" s="126"/>
      <c r="PPE32" s="126"/>
      <c r="PPF32" s="126"/>
      <c r="PPG32" s="126"/>
      <c r="PPH32" s="126"/>
      <c r="PPI32" s="126"/>
      <c r="PPJ32" s="126"/>
      <c r="PPK32" s="126"/>
      <c r="PPL32" s="126"/>
      <c r="PPM32" s="126"/>
      <c r="PPN32" s="126"/>
      <c r="PPO32" s="126"/>
      <c r="PPP32" s="126"/>
      <c r="PPQ32" s="126"/>
      <c r="PPR32" s="126"/>
      <c r="PPS32" s="126"/>
      <c r="PPT32" s="126"/>
      <c r="PPU32" s="126"/>
      <c r="PPV32" s="126"/>
      <c r="PPW32" s="126"/>
      <c r="PPX32" s="126"/>
      <c r="PPY32" s="126"/>
      <c r="PPZ32" s="126"/>
      <c r="PQA32" s="126"/>
      <c r="PQB32" s="126"/>
      <c r="PQC32" s="126"/>
      <c r="PQD32" s="126"/>
      <c r="PQE32" s="126"/>
      <c r="PQF32" s="126"/>
      <c r="PQG32" s="126"/>
      <c r="PQH32" s="126"/>
      <c r="PQI32" s="126"/>
      <c r="PQJ32" s="126"/>
      <c r="PQK32" s="126"/>
      <c r="PQL32" s="126"/>
      <c r="PQM32" s="126"/>
      <c r="PQN32" s="126"/>
      <c r="PQO32" s="126"/>
      <c r="PQP32" s="126"/>
      <c r="PQQ32" s="126"/>
      <c r="PQR32" s="126"/>
      <c r="PQS32" s="126"/>
      <c r="PQT32" s="126"/>
      <c r="PQU32" s="126"/>
      <c r="PQV32" s="126"/>
      <c r="PQW32" s="126"/>
      <c r="PQX32" s="126"/>
      <c r="PQY32" s="126"/>
      <c r="PQZ32" s="126"/>
      <c r="PRA32" s="126"/>
      <c r="PRB32" s="126"/>
      <c r="PRC32" s="126"/>
      <c r="PRD32" s="126"/>
      <c r="PRE32" s="126"/>
      <c r="PRF32" s="126"/>
      <c r="PRG32" s="126"/>
      <c r="PRH32" s="126"/>
      <c r="PRI32" s="126"/>
      <c r="PRJ32" s="126"/>
      <c r="PRK32" s="126"/>
      <c r="PRL32" s="126"/>
      <c r="PRM32" s="126"/>
      <c r="PRN32" s="126"/>
      <c r="PRO32" s="126"/>
      <c r="PRP32" s="126"/>
      <c r="PRQ32" s="126"/>
      <c r="PRR32" s="126"/>
      <c r="PRS32" s="126"/>
      <c r="PRT32" s="126"/>
      <c r="PRU32" s="126"/>
      <c r="PRV32" s="126"/>
      <c r="PRW32" s="126"/>
      <c r="PRX32" s="126"/>
      <c r="PRY32" s="126"/>
      <c r="PRZ32" s="126"/>
      <c r="PSA32" s="126"/>
      <c r="PSB32" s="126"/>
      <c r="PSC32" s="126"/>
      <c r="PSD32" s="126"/>
      <c r="PSE32" s="126"/>
      <c r="PSF32" s="126"/>
      <c r="PSG32" s="126"/>
      <c r="PSH32" s="126"/>
      <c r="PSI32" s="126"/>
      <c r="PSJ32" s="126"/>
      <c r="PSK32" s="126"/>
      <c r="PSL32" s="126"/>
      <c r="PSM32" s="126"/>
      <c r="PSN32" s="126"/>
      <c r="PSO32" s="126"/>
      <c r="PSP32" s="126"/>
      <c r="PSQ32" s="126"/>
      <c r="PSR32" s="126"/>
      <c r="PSS32" s="126"/>
      <c r="PST32" s="126"/>
      <c r="PSU32" s="126"/>
      <c r="PSV32" s="126"/>
      <c r="PSW32" s="126"/>
      <c r="PSX32" s="126"/>
      <c r="PSY32" s="126"/>
      <c r="PSZ32" s="126"/>
      <c r="PTA32" s="126"/>
      <c r="PTB32" s="126"/>
      <c r="PTC32" s="126"/>
      <c r="PTD32" s="126"/>
      <c r="PTE32" s="126"/>
      <c r="PTF32" s="126"/>
      <c r="PTG32" s="126"/>
      <c r="PTH32" s="126"/>
      <c r="PTI32" s="126"/>
      <c r="PTJ32" s="126"/>
      <c r="PTK32" s="126"/>
      <c r="PTL32" s="126"/>
      <c r="PTM32" s="126"/>
      <c r="PTN32" s="126"/>
      <c r="PTO32" s="126"/>
      <c r="PTP32" s="126"/>
      <c r="PTQ32" s="126"/>
      <c r="PTR32" s="126"/>
      <c r="PTS32" s="126"/>
      <c r="PTT32" s="126"/>
      <c r="PTU32" s="126"/>
      <c r="PTV32" s="126"/>
      <c r="PTW32" s="126"/>
      <c r="PTX32" s="126"/>
      <c r="PTY32" s="126"/>
      <c r="PTZ32" s="126"/>
      <c r="PUA32" s="126"/>
      <c r="PUB32" s="126"/>
      <c r="PUC32" s="126"/>
      <c r="PUD32" s="126"/>
      <c r="PUE32" s="126"/>
      <c r="PUF32" s="126"/>
      <c r="PUG32" s="126"/>
      <c r="PUH32" s="126"/>
      <c r="PUI32" s="126"/>
      <c r="PUJ32" s="126"/>
      <c r="PUK32" s="126"/>
      <c r="PUL32" s="126"/>
      <c r="PUM32" s="126"/>
      <c r="PUN32" s="126"/>
      <c r="PUO32" s="126"/>
      <c r="PUP32" s="126"/>
      <c r="PUQ32" s="126"/>
      <c r="PUR32" s="126"/>
      <c r="PUS32" s="126"/>
      <c r="PUT32" s="126"/>
      <c r="PUU32" s="126"/>
      <c r="PUV32" s="126"/>
      <c r="PUW32" s="126"/>
      <c r="PUX32" s="126"/>
      <c r="PUY32" s="126"/>
      <c r="PUZ32" s="126"/>
      <c r="PVA32" s="126"/>
      <c r="PVB32" s="126"/>
      <c r="PVC32" s="126"/>
      <c r="PVD32" s="126"/>
      <c r="PVE32" s="126"/>
      <c r="PVF32" s="126"/>
      <c r="PVG32" s="126"/>
      <c r="PVH32" s="126"/>
      <c r="PVI32" s="126"/>
      <c r="PVJ32" s="126"/>
      <c r="PVK32" s="126"/>
      <c r="PVL32" s="126"/>
      <c r="PVM32" s="126"/>
      <c r="PVN32" s="126"/>
      <c r="PVO32" s="126"/>
      <c r="PVP32" s="126"/>
      <c r="PVQ32" s="126"/>
      <c r="PVR32" s="126"/>
      <c r="PVS32" s="126"/>
      <c r="PVT32" s="126"/>
      <c r="PVU32" s="126"/>
      <c r="PVV32" s="126"/>
      <c r="PVW32" s="126"/>
      <c r="PVX32" s="126"/>
      <c r="PVY32" s="126"/>
      <c r="PVZ32" s="126"/>
      <c r="PWA32" s="126"/>
      <c r="PWB32" s="126"/>
      <c r="PWC32" s="126"/>
      <c r="PWD32" s="126"/>
      <c r="PWE32" s="126"/>
      <c r="PWF32" s="126"/>
      <c r="PWG32" s="126"/>
      <c r="PWH32" s="126"/>
      <c r="PWI32" s="126"/>
      <c r="PWJ32" s="126"/>
      <c r="PWK32" s="126"/>
      <c r="PWL32" s="126"/>
      <c r="PWM32" s="126"/>
      <c r="PWN32" s="126"/>
      <c r="PWO32" s="126"/>
      <c r="PWP32" s="126"/>
      <c r="PWQ32" s="126"/>
      <c r="PWR32" s="126"/>
      <c r="PWS32" s="126"/>
      <c r="PWT32" s="126"/>
      <c r="PWU32" s="126"/>
      <c r="PWV32" s="126"/>
      <c r="PWW32" s="126"/>
      <c r="PWX32" s="126"/>
      <c r="PWY32" s="126"/>
      <c r="PWZ32" s="126"/>
      <c r="PXA32" s="126"/>
      <c r="PXB32" s="126"/>
      <c r="PXC32" s="126"/>
      <c r="PXD32" s="126"/>
      <c r="PXE32" s="126"/>
      <c r="PXF32" s="126"/>
      <c r="PXG32" s="126"/>
      <c r="PXH32" s="126"/>
      <c r="PXI32" s="126"/>
      <c r="PXJ32" s="126"/>
      <c r="PXK32" s="126"/>
      <c r="PXL32" s="126"/>
      <c r="PXM32" s="126"/>
      <c r="PXN32" s="126"/>
      <c r="PXO32" s="126"/>
      <c r="PXP32" s="126"/>
      <c r="PXQ32" s="126"/>
      <c r="PXR32" s="126"/>
      <c r="PXS32" s="126"/>
      <c r="PXT32" s="126"/>
      <c r="PXU32" s="126"/>
      <c r="PXV32" s="126"/>
      <c r="PXW32" s="126"/>
      <c r="PXX32" s="126"/>
      <c r="PXY32" s="126"/>
      <c r="PXZ32" s="126"/>
      <c r="PYA32" s="126"/>
      <c r="PYB32" s="126"/>
      <c r="PYC32" s="126"/>
      <c r="PYD32" s="126"/>
      <c r="PYE32" s="126"/>
      <c r="PYF32" s="126"/>
      <c r="PYG32" s="126"/>
      <c r="PYH32" s="126"/>
      <c r="PYI32" s="126"/>
      <c r="PYJ32" s="126"/>
      <c r="PYK32" s="126"/>
      <c r="PYL32" s="126"/>
      <c r="PYM32" s="126"/>
      <c r="PYN32" s="126"/>
      <c r="PYO32" s="126"/>
      <c r="PYP32" s="126"/>
      <c r="PYQ32" s="126"/>
      <c r="PYR32" s="126"/>
      <c r="PYS32" s="126"/>
      <c r="PYT32" s="126"/>
      <c r="PYU32" s="126"/>
      <c r="PYV32" s="126"/>
      <c r="PYW32" s="126"/>
      <c r="PYX32" s="126"/>
      <c r="PYY32" s="126"/>
      <c r="PYZ32" s="126"/>
      <c r="PZA32" s="126"/>
      <c r="PZB32" s="126"/>
      <c r="PZC32" s="126"/>
      <c r="PZD32" s="126"/>
      <c r="PZE32" s="126"/>
      <c r="PZF32" s="126"/>
      <c r="PZG32" s="126"/>
      <c r="PZH32" s="126"/>
      <c r="PZI32" s="126"/>
      <c r="PZJ32" s="126"/>
      <c r="PZK32" s="126"/>
      <c r="PZL32" s="126"/>
      <c r="PZM32" s="126"/>
      <c r="PZN32" s="126"/>
      <c r="PZO32" s="126"/>
      <c r="PZP32" s="126"/>
      <c r="PZQ32" s="126"/>
      <c r="PZR32" s="126"/>
      <c r="PZS32" s="126"/>
      <c r="PZT32" s="126"/>
      <c r="PZU32" s="126"/>
      <c r="PZV32" s="126"/>
      <c r="PZW32" s="126"/>
      <c r="PZX32" s="126"/>
      <c r="PZY32" s="126"/>
      <c r="PZZ32" s="126"/>
      <c r="QAA32" s="126"/>
      <c r="QAB32" s="126"/>
      <c r="QAC32" s="126"/>
      <c r="QAD32" s="126"/>
      <c r="QAE32" s="126"/>
      <c r="QAF32" s="126"/>
      <c r="QAG32" s="126"/>
      <c r="QAH32" s="126"/>
      <c r="QAI32" s="126"/>
      <c r="QAJ32" s="126"/>
      <c r="QAK32" s="126"/>
      <c r="QAL32" s="126"/>
      <c r="QAM32" s="126"/>
      <c r="QAN32" s="126"/>
      <c r="QAO32" s="126"/>
      <c r="QAP32" s="126"/>
      <c r="QAQ32" s="126"/>
      <c r="QAR32" s="126"/>
      <c r="QAS32" s="126"/>
      <c r="QAT32" s="126"/>
      <c r="QAU32" s="126"/>
      <c r="QAV32" s="126"/>
      <c r="QAW32" s="126"/>
      <c r="QAX32" s="126"/>
      <c r="QAY32" s="126"/>
      <c r="QAZ32" s="126"/>
      <c r="QBA32" s="126"/>
      <c r="QBB32" s="126"/>
      <c r="QBC32" s="126"/>
      <c r="QBD32" s="126"/>
      <c r="QBE32" s="126"/>
      <c r="QBF32" s="126"/>
      <c r="QBG32" s="126"/>
      <c r="QBH32" s="126"/>
      <c r="QBI32" s="126"/>
      <c r="QBJ32" s="126"/>
      <c r="QBK32" s="126"/>
      <c r="QBL32" s="126"/>
      <c r="QBM32" s="126"/>
      <c r="QBN32" s="126"/>
      <c r="QBO32" s="126"/>
      <c r="QBP32" s="126"/>
      <c r="QBQ32" s="126"/>
      <c r="QBR32" s="126"/>
      <c r="QBS32" s="126"/>
      <c r="QBT32" s="126"/>
      <c r="QBU32" s="126"/>
      <c r="QBV32" s="126"/>
      <c r="QBW32" s="126"/>
      <c r="QBX32" s="126"/>
      <c r="QBY32" s="126"/>
      <c r="QBZ32" s="126"/>
      <c r="QCA32" s="126"/>
      <c r="QCB32" s="126"/>
      <c r="QCC32" s="126"/>
      <c r="QCD32" s="126"/>
      <c r="QCE32" s="126"/>
      <c r="QCF32" s="126"/>
      <c r="QCG32" s="126"/>
      <c r="QCH32" s="126"/>
      <c r="QCI32" s="126"/>
      <c r="QCJ32" s="126"/>
      <c r="QCK32" s="126"/>
      <c r="QCL32" s="126"/>
      <c r="QCM32" s="126"/>
      <c r="QCN32" s="126"/>
      <c r="QCO32" s="126"/>
      <c r="QCP32" s="126"/>
      <c r="QCQ32" s="126"/>
      <c r="QCR32" s="126"/>
      <c r="QCS32" s="126"/>
      <c r="QCT32" s="126"/>
      <c r="QCU32" s="126"/>
      <c r="QCV32" s="126"/>
      <c r="QCW32" s="126"/>
      <c r="QCX32" s="126"/>
      <c r="QCY32" s="126"/>
      <c r="QCZ32" s="126"/>
      <c r="QDA32" s="126"/>
      <c r="QDB32" s="126"/>
      <c r="QDC32" s="126"/>
      <c r="QDD32" s="126"/>
      <c r="QDE32" s="126"/>
      <c r="QDF32" s="126"/>
      <c r="QDG32" s="126"/>
      <c r="QDH32" s="126"/>
      <c r="QDI32" s="126"/>
      <c r="QDJ32" s="126"/>
      <c r="QDK32" s="126"/>
      <c r="QDL32" s="126"/>
      <c r="QDM32" s="126"/>
      <c r="QDN32" s="126"/>
      <c r="QDO32" s="126"/>
      <c r="QDP32" s="126"/>
      <c r="QDQ32" s="126"/>
      <c r="QDR32" s="126"/>
      <c r="QDS32" s="126"/>
      <c r="QDT32" s="126"/>
      <c r="QDU32" s="126"/>
      <c r="QDV32" s="126"/>
      <c r="QDW32" s="126"/>
      <c r="QDX32" s="126"/>
      <c r="QDY32" s="126"/>
      <c r="QDZ32" s="126"/>
      <c r="QEA32" s="126"/>
      <c r="QEB32" s="126"/>
      <c r="QEC32" s="126"/>
      <c r="QED32" s="126"/>
      <c r="QEE32" s="126"/>
      <c r="QEF32" s="126"/>
      <c r="QEG32" s="126"/>
      <c r="QEH32" s="126"/>
      <c r="QEI32" s="126"/>
      <c r="QEJ32" s="126"/>
      <c r="QEK32" s="126"/>
      <c r="QEL32" s="126"/>
      <c r="QEM32" s="126"/>
      <c r="QEN32" s="126"/>
      <c r="QEO32" s="126"/>
      <c r="QEP32" s="126"/>
      <c r="QEQ32" s="126"/>
      <c r="QER32" s="126"/>
      <c r="QES32" s="126"/>
      <c r="QET32" s="126"/>
      <c r="QEU32" s="126"/>
      <c r="QEV32" s="126"/>
      <c r="QEW32" s="126"/>
      <c r="QEX32" s="126"/>
      <c r="QEY32" s="126"/>
      <c r="QEZ32" s="126"/>
      <c r="QFA32" s="126"/>
      <c r="QFB32" s="126"/>
      <c r="QFC32" s="126"/>
      <c r="QFD32" s="126"/>
      <c r="QFE32" s="126"/>
      <c r="QFF32" s="126"/>
      <c r="QFG32" s="126"/>
      <c r="QFH32" s="126"/>
      <c r="QFI32" s="126"/>
      <c r="QFJ32" s="126"/>
      <c r="QFK32" s="126"/>
      <c r="QFL32" s="126"/>
      <c r="QFM32" s="126"/>
      <c r="QFN32" s="126"/>
      <c r="QFO32" s="126"/>
      <c r="QFP32" s="126"/>
      <c r="QFQ32" s="126"/>
      <c r="QFR32" s="126"/>
      <c r="QFS32" s="126"/>
      <c r="QFT32" s="126"/>
      <c r="QFU32" s="126"/>
      <c r="QFV32" s="126"/>
      <c r="QFW32" s="126"/>
      <c r="QFX32" s="126"/>
      <c r="QFY32" s="126"/>
      <c r="QFZ32" s="126"/>
      <c r="QGA32" s="126"/>
      <c r="QGB32" s="126"/>
      <c r="QGC32" s="126"/>
      <c r="QGD32" s="126"/>
      <c r="QGE32" s="126"/>
      <c r="QGF32" s="126"/>
      <c r="QGG32" s="126"/>
      <c r="QGH32" s="126"/>
      <c r="QGI32" s="126"/>
      <c r="QGJ32" s="126"/>
      <c r="QGK32" s="126"/>
      <c r="QGL32" s="126"/>
      <c r="QGM32" s="126"/>
      <c r="QGN32" s="126"/>
      <c r="QGO32" s="126"/>
      <c r="QGP32" s="126"/>
      <c r="QGQ32" s="126"/>
      <c r="QGR32" s="126"/>
      <c r="QGS32" s="126"/>
      <c r="QGT32" s="126"/>
      <c r="QGU32" s="126"/>
      <c r="QGV32" s="126"/>
      <c r="QGW32" s="126"/>
      <c r="QGX32" s="126"/>
      <c r="QGY32" s="126"/>
      <c r="QGZ32" s="126"/>
      <c r="QHA32" s="126"/>
      <c r="QHB32" s="126"/>
      <c r="QHC32" s="126"/>
      <c r="QHD32" s="126"/>
      <c r="QHE32" s="126"/>
      <c r="QHF32" s="126"/>
      <c r="QHG32" s="126"/>
      <c r="QHH32" s="126"/>
      <c r="QHI32" s="126"/>
      <c r="QHJ32" s="126"/>
      <c r="QHK32" s="126"/>
      <c r="QHL32" s="126"/>
      <c r="QHM32" s="126"/>
      <c r="QHN32" s="126"/>
      <c r="QHO32" s="126"/>
      <c r="QHP32" s="126"/>
      <c r="QHQ32" s="126"/>
      <c r="QHR32" s="126"/>
      <c r="QHS32" s="126"/>
      <c r="QHT32" s="126"/>
      <c r="QHU32" s="126"/>
      <c r="QHV32" s="126"/>
      <c r="QHW32" s="126"/>
      <c r="QHX32" s="126"/>
      <c r="QHY32" s="126"/>
      <c r="QHZ32" s="126"/>
      <c r="QIA32" s="126"/>
      <c r="QIB32" s="126"/>
      <c r="QIC32" s="126"/>
      <c r="QID32" s="126"/>
      <c r="QIE32" s="126"/>
      <c r="QIF32" s="126"/>
      <c r="QIG32" s="126"/>
      <c r="QIH32" s="126"/>
      <c r="QII32" s="126"/>
      <c r="QIJ32" s="126"/>
      <c r="QIK32" s="126"/>
      <c r="QIL32" s="126"/>
      <c r="QIM32" s="126"/>
      <c r="QIN32" s="126"/>
      <c r="QIO32" s="126"/>
      <c r="QIP32" s="126"/>
      <c r="QIQ32" s="126"/>
      <c r="QIR32" s="126"/>
      <c r="QIS32" s="126"/>
      <c r="QIT32" s="126"/>
      <c r="QIU32" s="126"/>
      <c r="QIV32" s="126"/>
      <c r="QIW32" s="126"/>
      <c r="QIX32" s="126"/>
      <c r="QIY32" s="126"/>
      <c r="QIZ32" s="126"/>
      <c r="QJA32" s="126"/>
      <c r="QJB32" s="126"/>
      <c r="QJC32" s="126"/>
      <c r="QJD32" s="126"/>
      <c r="QJE32" s="126"/>
      <c r="QJF32" s="126"/>
      <c r="QJG32" s="126"/>
      <c r="QJH32" s="126"/>
      <c r="QJI32" s="126"/>
      <c r="QJJ32" s="126"/>
      <c r="QJK32" s="126"/>
      <c r="QJL32" s="126"/>
      <c r="QJM32" s="126"/>
      <c r="QJN32" s="126"/>
      <c r="QJO32" s="126"/>
      <c r="QJP32" s="126"/>
      <c r="QJQ32" s="126"/>
      <c r="QJR32" s="126"/>
      <c r="QJS32" s="126"/>
      <c r="QJT32" s="126"/>
      <c r="QJU32" s="126"/>
      <c r="QJV32" s="126"/>
      <c r="QJW32" s="126"/>
      <c r="QJX32" s="126"/>
      <c r="QJY32" s="126"/>
      <c r="QJZ32" s="126"/>
      <c r="QKA32" s="126"/>
      <c r="QKB32" s="126"/>
      <c r="QKC32" s="126"/>
      <c r="QKD32" s="126"/>
      <c r="QKE32" s="126"/>
      <c r="QKF32" s="126"/>
      <c r="QKG32" s="126"/>
      <c r="QKH32" s="126"/>
      <c r="QKI32" s="126"/>
      <c r="QKJ32" s="126"/>
      <c r="QKK32" s="126"/>
      <c r="QKL32" s="126"/>
      <c r="QKM32" s="126"/>
      <c r="QKN32" s="126"/>
      <c r="QKO32" s="126"/>
      <c r="QKP32" s="126"/>
      <c r="QKQ32" s="126"/>
      <c r="QKR32" s="126"/>
      <c r="QKS32" s="126"/>
      <c r="QKT32" s="126"/>
      <c r="QKU32" s="126"/>
      <c r="QKV32" s="126"/>
      <c r="QKW32" s="126"/>
      <c r="QKX32" s="126"/>
      <c r="QKY32" s="126"/>
      <c r="QKZ32" s="126"/>
      <c r="QLA32" s="126"/>
      <c r="QLB32" s="126"/>
      <c r="QLC32" s="126"/>
      <c r="QLD32" s="126"/>
      <c r="QLE32" s="126"/>
      <c r="QLF32" s="126"/>
      <c r="QLG32" s="126"/>
      <c r="QLH32" s="126"/>
      <c r="QLI32" s="126"/>
      <c r="QLJ32" s="126"/>
      <c r="QLK32" s="126"/>
      <c r="QLL32" s="126"/>
      <c r="QLM32" s="126"/>
      <c r="QLN32" s="126"/>
      <c r="QLO32" s="126"/>
      <c r="QLP32" s="126"/>
      <c r="QLQ32" s="126"/>
      <c r="QLR32" s="126"/>
      <c r="QLS32" s="126"/>
      <c r="QLT32" s="126"/>
      <c r="QLU32" s="126"/>
      <c r="QLV32" s="126"/>
      <c r="QLW32" s="126"/>
      <c r="QLX32" s="126"/>
      <c r="QLY32" s="126"/>
      <c r="QLZ32" s="126"/>
      <c r="QMA32" s="126"/>
      <c r="QMB32" s="126"/>
      <c r="QMC32" s="126"/>
      <c r="QMD32" s="126"/>
      <c r="QME32" s="126"/>
      <c r="QMF32" s="126"/>
      <c r="QMG32" s="126"/>
      <c r="QMH32" s="126"/>
      <c r="QMI32" s="126"/>
      <c r="QMJ32" s="126"/>
      <c r="QMK32" s="126"/>
      <c r="QML32" s="126"/>
      <c r="QMM32" s="126"/>
      <c r="QMN32" s="126"/>
      <c r="QMO32" s="126"/>
      <c r="QMP32" s="126"/>
      <c r="QMQ32" s="126"/>
      <c r="QMR32" s="126"/>
      <c r="QMS32" s="126"/>
      <c r="QMT32" s="126"/>
      <c r="QMU32" s="126"/>
      <c r="QMV32" s="126"/>
      <c r="QMW32" s="126"/>
      <c r="QMX32" s="126"/>
      <c r="QMY32" s="126"/>
      <c r="QMZ32" s="126"/>
      <c r="QNA32" s="126"/>
      <c r="QNB32" s="126"/>
      <c r="QNC32" s="126"/>
      <c r="QND32" s="126"/>
      <c r="QNE32" s="126"/>
      <c r="QNF32" s="126"/>
      <c r="QNG32" s="126"/>
      <c r="QNH32" s="126"/>
      <c r="QNI32" s="126"/>
      <c r="QNJ32" s="126"/>
      <c r="QNK32" s="126"/>
      <c r="QNL32" s="126"/>
      <c r="QNM32" s="126"/>
      <c r="QNN32" s="126"/>
      <c r="QNO32" s="126"/>
      <c r="QNP32" s="126"/>
      <c r="QNQ32" s="126"/>
      <c r="QNR32" s="126"/>
      <c r="QNS32" s="126"/>
      <c r="QNT32" s="126"/>
      <c r="QNU32" s="126"/>
      <c r="QNV32" s="126"/>
      <c r="QNW32" s="126"/>
      <c r="QNX32" s="126"/>
      <c r="QNY32" s="126"/>
      <c r="QNZ32" s="126"/>
      <c r="QOA32" s="126"/>
      <c r="QOB32" s="126"/>
      <c r="QOC32" s="126"/>
      <c r="QOD32" s="126"/>
      <c r="QOE32" s="126"/>
      <c r="QOF32" s="126"/>
      <c r="QOG32" s="126"/>
      <c r="QOH32" s="126"/>
      <c r="QOI32" s="126"/>
      <c r="QOJ32" s="126"/>
      <c r="QOK32" s="126"/>
      <c r="QOL32" s="126"/>
      <c r="QOM32" s="126"/>
      <c r="QON32" s="126"/>
      <c r="QOO32" s="126"/>
      <c r="QOP32" s="126"/>
      <c r="QOQ32" s="126"/>
      <c r="QOR32" s="126"/>
      <c r="QOS32" s="126"/>
      <c r="QOT32" s="126"/>
      <c r="QOU32" s="126"/>
      <c r="QOV32" s="126"/>
      <c r="QOW32" s="126"/>
      <c r="QOX32" s="126"/>
      <c r="QOY32" s="126"/>
      <c r="QOZ32" s="126"/>
      <c r="QPA32" s="126"/>
      <c r="QPB32" s="126"/>
      <c r="QPC32" s="126"/>
      <c r="QPD32" s="126"/>
      <c r="QPE32" s="126"/>
      <c r="QPF32" s="126"/>
      <c r="QPG32" s="126"/>
      <c r="QPH32" s="126"/>
      <c r="QPI32" s="126"/>
      <c r="QPJ32" s="126"/>
      <c r="QPK32" s="126"/>
      <c r="QPL32" s="126"/>
      <c r="QPM32" s="126"/>
      <c r="QPN32" s="126"/>
      <c r="QPO32" s="126"/>
      <c r="QPP32" s="126"/>
      <c r="QPQ32" s="126"/>
      <c r="QPR32" s="126"/>
      <c r="QPS32" s="126"/>
      <c r="QPT32" s="126"/>
      <c r="QPU32" s="126"/>
      <c r="QPV32" s="126"/>
      <c r="QPW32" s="126"/>
      <c r="QPX32" s="126"/>
      <c r="QPY32" s="126"/>
      <c r="QPZ32" s="126"/>
      <c r="QQA32" s="126"/>
      <c r="QQB32" s="126"/>
      <c r="QQC32" s="126"/>
      <c r="QQD32" s="126"/>
      <c r="QQE32" s="126"/>
      <c r="QQF32" s="126"/>
      <c r="QQG32" s="126"/>
      <c r="QQH32" s="126"/>
      <c r="QQI32" s="126"/>
      <c r="QQJ32" s="126"/>
      <c r="QQK32" s="126"/>
      <c r="QQL32" s="126"/>
      <c r="QQM32" s="126"/>
      <c r="QQN32" s="126"/>
      <c r="QQO32" s="126"/>
      <c r="QQP32" s="126"/>
      <c r="QQQ32" s="126"/>
      <c r="QQR32" s="126"/>
      <c r="QQS32" s="126"/>
      <c r="QQT32" s="126"/>
      <c r="QQU32" s="126"/>
      <c r="QQV32" s="126"/>
      <c r="QQW32" s="126"/>
      <c r="QQX32" s="126"/>
      <c r="QQY32" s="126"/>
      <c r="QQZ32" s="126"/>
      <c r="QRA32" s="126"/>
      <c r="QRB32" s="126"/>
      <c r="QRC32" s="126"/>
      <c r="QRD32" s="126"/>
      <c r="QRE32" s="126"/>
      <c r="QRF32" s="126"/>
      <c r="QRG32" s="126"/>
      <c r="QRH32" s="126"/>
      <c r="QRI32" s="126"/>
      <c r="QRJ32" s="126"/>
      <c r="QRK32" s="126"/>
      <c r="QRL32" s="126"/>
      <c r="QRM32" s="126"/>
      <c r="QRN32" s="126"/>
      <c r="QRO32" s="126"/>
      <c r="QRP32" s="126"/>
      <c r="QRQ32" s="126"/>
      <c r="QRR32" s="126"/>
      <c r="QRS32" s="126"/>
      <c r="QRT32" s="126"/>
      <c r="QRU32" s="126"/>
      <c r="QRV32" s="126"/>
      <c r="QRW32" s="126"/>
      <c r="QRX32" s="126"/>
      <c r="QRY32" s="126"/>
      <c r="QRZ32" s="126"/>
      <c r="QSA32" s="126"/>
      <c r="QSB32" s="126"/>
      <c r="QSC32" s="126"/>
      <c r="QSD32" s="126"/>
      <c r="QSE32" s="126"/>
      <c r="QSF32" s="126"/>
      <c r="QSG32" s="126"/>
      <c r="QSH32" s="126"/>
      <c r="QSI32" s="126"/>
      <c r="QSJ32" s="126"/>
      <c r="QSK32" s="126"/>
      <c r="QSL32" s="126"/>
      <c r="QSM32" s="126"/>
      <c r="QSN32" s="126"/>
      <c r="QSO32" s="126"/>
      <c r="QSP32" s="126"/>
      <c r="QSQ32" s="126"/>
      <c r="QSR32" s="126"/>
      <c r="QSS32" s="126"/>
      <c r="QST32" s="126"/>
      <c r="QSU32" s="126"/>
      <c r="QSV32" s="126"/>
      <c r="QSW32" s="126"/>
      <c r="QSX32" s="126"/>
      <c r="QSY32" s="126"/>
      <c r="QSZ32" s="126"/>
      <c r="QTA32" s="126"/>
      <c r="QTB32" s="126"/>
      <c r="QTC32" s="126"/>
      <c r="QTD32" s="126"/>
      <c r="QTE32" s="126"/>
      <c r="QTF32" s="126"/>
      <c r="QTG32" s="126"/>
      <c r="QTH32" s="126"/>
      <c r="QTI32" s="126"/>
      <c r="QTJ32" s="126"/>
      <c r="QTK32" s="126"/>
      <c r="QTL32" s="126"/>
      <c r="QTM32" s="126"/>
      <c r="QTN32" s="126"/>
      <c r="QTO32" s="126"/>
      <c r="QTP32" s="126"/>
      <c r="QTQ32" s="126"/>
      <c r="QTR32" s="126"/>
      <c r="QTS32" s="126"/>
      <c r="QTT32" s="126"/>
      <c r="QTU32" s="126"/>
      <c r="QTV32" s="126"/>
      <c r="QTW32" s="126"/>
      <c r="QTX32" s="126"/>
      <c r="QTY32" s="126"/>
      <c r="QTZ32" s="126"/>
      <c r="QUA32" s="126"/>
      <c r="QUB32" s="126"/>
      <c r="QUC32" s="126"/>
      <c r="QUD32" s="126"/>
      <c r="QUE32" s="126"/>
      <c r="QUF32" s="126"/>
      <c r="QUG32" s="126"/>
      <c r="QUH32" s="126"/>
      <c r="QUI32" s="126"/>
      <c r="QUJ32" s="126"/>
      <c r="QUK32" s="126"/>
      <c r="QUL32" s="126"/>
      <c r="QUM32" s="126"/>
      <c r="QUN32" s="126"/>
      <c r="QUO32" s="126"/>
      <c r="QUP32" s="126"/>
      <c r="QUQ32" s="126"/>
      <c r="QUR32" s="126"/>
      <c r="QUS32" s="126"/>
      <c r="QUT32" s="126"/>
      <c r="QUU32" s="126"/>
      <c r="QUV32" s="126"/>
      <c r="QUW32" s="126"/>
      <c r="QUX32" s="126"/>
      <c r="QUY32" s="126"/>
      <c r="QUZ32" s="126"/>
      <c r="QVA32" s="126"/>
      <c r="QVB32" s="126"/>
      <c r="QVC32" s="126"/>
      <c r="QVD32" s="126"/>
      <c r="QVE32" s="126"/>
      <c r="QVF32" s="126"/>
      <c r="QVG32" s="126"/>
      <c r="QVH32" s="126"/>
      <c r="QVI32" s="126"/>
      <c r="QVJ32" s="126"/>
      <c r="QVK32" s="126"/>
      <c r="QVL32" s="126"/>
      <c r="QVM32" s="126"/>
      <c r="QVN32" s="126"/>
      <c r="QVO32" s="126"/>
      <c r="QVP32" s="126"/>
      <c r="QVQ32" s="126"/>
      <c r="QVR32" s="126"/>
      <c r="QVS32" s="126"/>
      <c r="QVT32" s="126"/>
      <c r="QVU32" s="126"/>
      <c r="QVV32" s="126"/>
      <c r="QVW32" s="126"/>
      <c r="QVX32" s="126"/>
      <c r="QVY32" s="126"/>
      <c r="QVZ32" s="126"/>
      <c r="QWA32" s="126"/>
      <c r="QWB32" s="126"/>
      <c r="QWC32" s="126"/>
      <c r="QWD32" s="126"/>
      <c r="QWE32" s="126"/>
      <c r="QWF32" s="126"/>
      <c r="QWG32" s="126"/>
      <c r="QWH32" s="126"/>
      <c r="QWI32" s="126"/>
      <c r="QWJ32" s="126"/>
      <c r="QWK32" s="126"/>
      <c r="QWL32" s="126"/>
      <c r="QWM32" s="126"/>
      <c r="QWN32" s="126"/>
      <c r="QWO32" s="126"/>
      <c r="QWP32" s="126"/>
      <c r="QWQ32" s="126"/>
      <c r="QWR32" s="126"/>
      <c r="QWS32" s="126"/>
      <c r="QWT32" s="126"/>
      <c r="QWU32" s="126"/>
      <c r="QWV32" s="126"/>
      <c r="QWW32" s="126"/>
      <c r="QWX32" s="126"/>
      <c r="QWY32" s="126"/>
      <c r="QWZ32" s="126"/>
      <c r="QXA32" s="126"/>
      <c r="QXB32" s="126"/>
      <c r="QXC32" s="126"/>
      <c r="QXD32" s="126"/>
      <c r="QXE32" s="126"/>
      <c r="QXF32" s="126"/>
      <c r="QXG32" s="126"/>
      <c r="QXH32" s="126"/>
      <c r="QXI32" s="126"/>
      <c r="QXJ32" s="126"/>
      <c r="QXK32" s="126"/>
      <c r="QXL32" s="126"/>
      <c r="QXM32" s="126"/>
      <c r="QXN32" s="126"/>
      <c r="QXO32" s="126"/>
      <c r="QXP32" s="126"/>
      <c r="QXQ32" s="126"/>
      <c r="QXR32" s="126"/>
      <c r="QXS32" s="126"/>
      <c r="QXT32" s="126"/>
      <c r="QXU32" s="126"/>
      <c r="QXV32" s="126"/>
      <c r="QXW32" s="126"/>
      <c r="QXX32" s="126"/>
      <c r="QXY32" s="126"/>
      <c r="QXZ32" s="126"/>
      <c r="QYA32" s="126"/>
      <c r="QYB32" s="126"/>
      <c r="QYC32" s="126"/>
      <c r="QYD32" s="126"/>
      <c r="QYE32" s="126"/>
      <c r="QYF32" s="126"/>
      <c r="QYG32" s="126"/>
      <c r="QYH32" s="126"/>
      <c r="QYI32" s="126"/>
      <c r="QYJ32" s="126"/>
      <c r="QYK32" s="126"/>
      <c r="QYL32" s="126"/>
      <c r="QYM32" s="126"/>
      <c r="QYN32" s="126"/>
      <c r="QYO32" s="126"/>
      <c r="QYP32" s="126"/>
      <c r="QYQ32" s="126"/>
      <c r="QYR32" s="126"/>
      <c r="QYS32" s="126"/>
      <c r="QYT32" s="126"/>
      <c r="QYU32" s="126"/>
      <c r="QYV32" s="126"/>
      <c r="QYW32" s="126"/>
      <c r="QYX32" s="126"/>
      <c r="QYY32" s="126"/>
      <c r="QYZ32" s="126"/>
      <c r="QZA32" s="126"/>
      <c r="QZB32" s="126"/>
      <c r="QZC32" s="126"/>
      <c r="QZD32" s="126"/>
      <c r="QZE32" s="126"/>
      <c r="QZF32" s="126"/>
      <c r="QZG32" s="126"/>
      <c r="QZH32" s="126"/>
      <c r="QZI32" s="126"/>
      <c r="QZJ32" s="126"/>
      <c r="QZK32" s="126"/>
      <c r="QZL32" s="126"/>
      <c r="QZM32" s="126"/>
      <c r="QZN32" s="126"/>
      <c r="QZO32" s="126"/>
      <c r="QZP32" s="126"/>
      <c r="QZQ32" s="126"/>
      <c r="QZR32" s="126"/>
      <c r="QZS32" s="126"/>
      <c r="QZT32" s="126"/>
      <c r="QZU32" s="126"/>
      <c r="QZV32" s="126"/>
      <c r="QZW32" s="126"/>
      <c r="QZX32" s="126"/>
      <c r="QZY32" s="126"/>
      <c r="QZZ32" s="126"/>
      <c r="RAA32" s="126"/>
      <c r="RAB32" s="126"/>
      <c r="RAC32" s="126"/>
      <c r="RAD32" s="126"/>
      <c r="RAE32" s="126"/>
      <c r="RAF32" s="126"/>
      <c r="RAG32" s="126"/>
      <c r="RAH32" s="126"/>
      <c r="RAI32" s="126"/>
      <c r="RAJ32" s="126"/>
      <c r="RAK32" s="126"/>
      <c r="RAL32" s="126"/>
      <c r="RAM32" s="126"/>
      <c r="RAN32" s="126"/>
      <c r="RAO32" s="126"/>
      <c r="RAP32" s="126"/>
      <c r="RAQ32" s="126"/>
      <c r="RAR32" s="126"/>
      <c r="RAS32" s="126"/>
      <c r="RAT32" s="126"/>
      <c r="RAU32" s="126"/>
      <c r="RAV32" s="126"/>
      <c r="RAW32" s="126"/>
      <c r="RAX32" s="126"/>
      <c r="RAY32" s="126"/>
      <c r="RAZ32" s="126"/>
      <c r="RBA32" s="126"/>
      <c r="RBB32" s="126"/>
      <c r="RBC32" s="126"/>
      <c r="RBD32" s="126"/>
      <c r="RBE32" s="126"/>
      <c r="RBF32" s="126"/>
      <c r="RBG32" s="126"/>
      <c r="RBH32" s="126"/>
      <c r="RBI32" s="126"/>
      <c r="RBJ32" s="126"/>
      <c r="RBK32" s="126"/>
      <c r="RBL32" s="126"/>
      <c r="RBM32" s="126"/>
      <c r="RBN32" s="126"/>
      <c r="RBO32" s="126"/>
      <c r="RBP32" s="126"/>
      <c r="RBQ32" s="126"/>
      <c r="RBR32" s="126"/>
      <c r="RBS32" s="126"/>
      <c r="RBT32" s="126"/>
      <c r="RBU32" s="126"/>
      <c r="RBV32" s="126"/>
      <c r="RBW32" s="126"/>
      <c r="RBX32" s="126"/>
      <c r="RBY32" s="126"/>
      <c r="RBZ32" s="126"/>
      <c r="RCA32" s="126"/>
      <c r="RCB32" s="126"/>
      <c r="RCC32" s="126"/>
      <c r="RCD32" s="126"/>
      <c r="RCE32" s="126"/>
      <c r="RCF32" s="126"/>
      <c r="RCG32" s="126"/>
      <c r="RCH32" s="126"/>
      <c r="RCI32" s="126"/>
      <c r="RCJ32" s="126"/>
      <c r="RCK32" s="126"/>
      <c r="RCL32" s="126"/>
      <c r="RCM32" s="126"/>
      <c r="RCN32" s="126"/>
      <c r="RCO32" s="126"/>
      <c r="RCP32" s="126"/>
      <c r="RCQ32" s="126"/>
      <c r="RCR32" s="126"/>
      <c r="RCS32" s="126"/>
      <c r="RCT32" s="126"/>
      <c r="RCU32" s="126"/>
      <c r="RCV32" s="126"/>
      <c r="RCW32" s="126"/>
      <c r="RCX32" s="126"/>
      <c r="RCY32" s="126"/>
      <c r="RCZ32" s="126"/>
      <c r="RDA32" s="126"/>
      <c r="RDB32" s="126"/>
      <c r="RDC32" s="126"/>
      <c r="RDD32" s="126"/>
      <c r="RDE32" s="126"/>
      <c r="RDF32" s="126"/>
      <c r="RDG32" s="126"/>
      <c r="RDH32" s="126"/>
      <c r="RDI32" s="126"/>
      <c r="RDJ32" s="126"/>
      <c r="RDK32" s="126"/>
      <c r="RDL32" s="126"/>
      <c r="RDM32" s="126"/>
      <c r="RDN32" s="126"/>
      <c r="RDO32" s="126"/>
      <c r="RDP32" s="126"/>
      <c r="RDQ32" s="126"/>
      <c r="RDR32" s="126"/>
      <c r="RDS32" s="126"/>
      <c r="RDT32" s="126"/>
      <c r="RDU32" s="126"/>
      <c r="RDV32" s="126"/>
      <c r="RDW32" s="126"/>
      <c r="RDX32" s="126"/>
      <c r="RDY32" s="126"/>
      <c r="RDZ32" s="126"/>
      <c r="REA32" s="126"/>
      <c r="REB32" s="126"/>
      <c r="REC32" s="126"/>
      <c r="RED32" s="126"/>
      <c r="REE32" s="126"/>
      <c r="REF32" s="126"/>
      <c r="REG32" s="126"/>
      <c r="REH32" s="126"/>
      <c r="REI32" s="126"/>
      <c r="REJ32" s="126"/>
      <c r="REK32" s="126"/>
      <c r="REL32" s="126"/>
      <c r="REM32" s="126"/>
      <c r="REN32" s="126"/>
      <c r="REO32" s="126"/>
      <c r="REP32" s="126"/>
      <c r="REQ32" s="126"/>
      <c r="RER32" s="126"/>
      <c r="RES32" s="126"/>
      <c r="RET32" s="126"/>
      <c r="REU32" s="126"/>
      <c r="REV32" s="126"/>
      <c r="REW32" s="126"/>
      <c r="REX32" s="126"/>
      <c r="REY32" s="126"/>
      <c r="REZ32" s="126"/>
      <c r="RFA32" s="126"/>
      <c r="RFB32" s="126"/>
      <c r="RFC32" s="126"/>
      <c r="RFD32" s="126"/>
      <c r="RFE32" s="126"/>
      <c r="RFF32" s="126"/>
      <c r="RFG32" s="126"/>
      <c r="RFH32" s="126"/>
      <c r="RFI32" s="126"/>
      <c r="RFJ32" s="126"/>
      <c r="RFK32" s="126"/>
      <c r="RFL32" s="126"/>
      <c r="RFM32" s="126"/>
      <c r="RFN32" s="126"/>
      <c r="RFO32" s="126"/>
      <c r="RFP32" s="126"/>
      <c r="RFQ32" s="126"/>
      <c r="RFR32" s="126"/>
      <c r="RFS32" s="126"/>
      <c r="RFT32" s="126"/>
      <c r="RFU32" s="126"/>
      <c r="RFV32" s="126"/>
      <c r="RFW32" s="126"/>
      <c r="RFX32" s="126"/>
      <c r="RFY32" s="126"/>
      <c r="RFZ32" s="126"/>
      <c r="RGA32" s="126"/>
      <c r="RGB32" s="126"/>
      <c r="RGC32" s="126"/>
      <c r="RGD32" s="126"/>
      <c r="RGE32" s="126"/>
      <c r="RGF32" s="126"/>
      <c r="RGG32" s="126"/>
      <c r="RGH32" s="126"/>
      <c r="RGI32" s="126"/>
      <c r="RGJ32" s="126"/>
      <c r="RGK32" s="126"/>
      <c r="RGL32" s="126"/>
      <c r="RGM32" s="126"/>
      <c r="RGN32" s="126"/>
      <c r="RGO32" s="126"/>
      <c r="RGP32" s="126"/>
      <c r="RGQ32" s="126"/>
      <c r="RGR32" s="126"/>
      <c r="RGS32" s="126"/>
      <c r="RGT32" s="126"/>
      <c r="RGU32" s="126"/>
      <c r="RGV32" s="126"/>
      <c r="RGW32" s="126"/>
      <c r="RGX32" s="126"/>
      <c r="RGY32" s="126"/>
      <c r="RGZ32" s="126"/>
      <c r="RHA32" s="126"/>
      <c r="RHB32" s="126"/>
      <c r="RHC32" s="126"/>
      <c r="RHD32" s="126"/>
      <c r="RHE32" s="126"/>
      <c r="RHF32" s="126"/>
      <c r="RHG32" s="126"/>
      <c r="RHH32" s="126"/>
      <c r="RHI32" s="126"/>
      <c r="RHJ32" s="126"/>
      <c r="RHK32" s="126"/>
      <c r="RHL32" s="126"/>
      <c r="RHM32" s="126"/>
      <c r="RHN32" s="126"/>
      <c r="RHO32" s="126"/>
      <c r="RHP32" s="126"/>
      <c r="RHQ32" s="126"/>
      <c r="RHR32" s="126"/>
      <c r="RHS32" s="126"/>
      <c r="RHT32" s="126"/>
      <c r="RHU32" s="126"/>
      <c r="RHV32" s="126"/>
      <c r="RHW32" s="126"/>
      <c r="RHX32" s="126"/>
      <c r="RHY32" s="126"/>
      <c r="RHZ32" s="126"/>
      <c r="RIA32" s="126"/>
      <c r="RIB32" s="126"/>
      <c r="RIC32" s="126"/>
      <c r="RID32" s="126"/>
      <c r="RIE32" s="126"/>
      <c r="RIF32" s="126"/>
      <c r="RIG32" s="126"/>
      <c r="RIH32" s="126"/>
      <c r="RII32" s="126"/>
      <c r="RIJ32" s="126"/>
      <c r="RIK32" s="126"/>
      <c r="RIL32" s="126"/>
      <c r="RIM32" s="126"/>
      <c r="RIN32" s="126"/>
      <c r="RIO32" s="126"/>
      <c r="RIP32" s="126"/>
      <c r="RIQ32" s="126"/>
      <c r="RIR32" s="126"/>
      <c r="RIS32" s="126"/>
      <c r="RIT32" s="126"/>
      <c r="RIU32" s="126"/>
      <c r="RIV32" s="126"/>
      <c r="RIW32" s="126"/>
      <c r="RIX32" s="126"/>
      <c r="RIY32" s="126"/>
      <c r="RIZ32" s="126"/>
      <c r="RJA32" s="126"/>
      <c r="RJB32" s="126"/>
      <c r="RJC32" s="126"/>
      <c r="RJD32" s="126"/>
      <c r="RJE32" s="126"/>
      <c r="RJF32" s="126"/>
      <c r="RJG32" s="126"/>
      <c r="RJH32" s="126"/>
      <c r="RJI32" s="126"/>
      <c r="RJJ32" s="126"/>
      <c r="RJK32" s="126"/>
      <c r="RJL32" s="126"/>
      <c r="RJM32" s="126"/>
      <c r="RJN32" s="126"/>
      <c r="RJO32" s="126"/>
      <c r="RJP32" s="126"/>
      <c r="RJQ32" s="126"/>
      <c r="RJR32" s="126"/>
      <c r="RJS32" s="126"/>
      <c r="RJT32" s="126"/>
      <c r="RJU32" s="126"/>
      <c r="RJV32" s="126"/>
      <c r="RJW32" s="126"/>
      <c r="RJX32" s="126"/>
      <c r="RJY32" s="126"/>
      <c r="RJZ32" s="126"/>
      <c r="RKA32" s="126"/>
      <c r="RKB32" s="126"/>
      <c r="RKC32" s="126"/>
      <c r="RKD32" s="126"/>
      <c r="RKE32" s="126"/>
      <c r="RKF32" s="126"/>
      <c r="RKG32" s="126"/>
      <c r="RKH32" s="126"/>
      <c r="RKI32" s="126"/>
      <c r="RKJ32" s="126"/>
      <c r="RKK32" s="126"/>
      <c r="RKL32" s="126"/>
      <c r="RKM32" s="126"/>
      <c r="RKN32" s="126"/>
      <c r="RKO32" s="126"/>
      <c r="RKP32" s="126"/>
      <c r="RKQ32" s="126"/>
      <c r="RKR32" s="126"/>
      <c r="RKS32" s="126"/>
      <c r="RKT32" s="126"/>
      <c r="RKU32" s="126"/>
      <c r="RKV32" s="126"/>
      <c r="RKW32" s="126"/>
      <c r="RKX32" s="126"/>
      <c r="RKY32" s="126"/>
      <c r="RKZ32" s="126"/>
      <c r="RLA32" s="126"/>
      <c r="RLB32" s="126"/>
      <c r="RLC32" s="126"/>
      <c r="RLD32" s="126"/>
      <c r="RLE32" s="126"/>
      <c r="RLF32" s="126"/>
      <c r="RLG32" s="126"/>
      <c r="RLH32" s="126"/>
      <c r="RLI32" s="126"/>
      <c r="RLJ32" s="126"/>
      <c r="RLK32" s="126"/>
      <c r="RLL32" s="126"/>
      <c r="RLM32" s="126"/>
      <c r="RLN32" s="126"/>
      <c r="RLO32" s="126"/>
      <c r="RLP32" s="126"/>
      <c r="RLQ32" s="126"/>
      <c r="RLR32" s="126"/>
      <c r="RLS32" s="126"/>
      <c r="RLT32" s="126"/>
      <c r="RLU32" s="126"/>
      <c r="RLV32" s="126"/>
      <c r="RLW32" s="126"/>
      <c r="RLX32" s="126"/>
      <c r="RLY32" s="126"/>
      <c r="RLZ32" s="126"/>
      <c r="RMA32" s="126"/>
      <c r="RMB32" s="126"/>
      <c r="RMC32" s="126"/>
      <c r="RMD32" s="126"/>
      <c r="RME32" s="126"/>
      <c r="RMF32" s="126"/>
      <c r="RMG32" s="126"/>
      <c r="RMH32" s="126"/>
      <c r="RMI32" s="126"/>
      <c r="RMJ32" s="126"/>
      <c r="RMK32" s="126"/>
      <c r="RML32" s="126"/>
      <c r="RMM32" s="126"/>
      <c r="RMN32" s="126"/>
      <c r="RMO32" s="126"/>
      <c r="RMP32" s="126"/>
      <c r="RMQ32" s="126"/>
      <c r="RMR32" s="126"/>
      <c r="RMS32" s="126"/>
      <c r="RMT32" s="126"/>
      <c r="RMU32" s="126"/>
      <c r="RMV32" s="126"/>
      <c r="RMW32" s="126"/>
      <c r="RMX32" s="126"/>
      <c r="RMY32" s="126"/>
      <c r="RMZ32" s="126"/>
      <c r="RNA32" s="126"/>
      <c r="RNB32" s="126"/>
      <c r="RNC32" s="126"/>
      <c r="RND32" s="126"/>
      <c r="RNE32" s="126"/>
      <c r="RNF32" s="126"/>
      <c r="RNG32" s="126"/>
      <c r="RNH32" s="126"/>
      <c r="RNI32" s="126"/>
      <c r="RNJ32" s="126"/>
      <c r="RNK32" s="126"/>
      <c r="RNL32" s="126"/>
      <c r="RNM32" s="126"/>
      <c r="RNN32" s="126"/>
      <c r="RNO32" s="126"/>
      <c r="RNP32" s="126"/>
      <c r="RNQ32" s="126"/>
      <c r="RNR32" s="126"/>
      <c r="RNS32" s="126"/>
      <c r="RNT32" s="126"/>
      <c r="RNU32" s="126"/>
      <c r="RNV32" s="126"/>
      <c r="RNW32" s="126"/>
      <c r="RNX32" s="126"/>
      <c r="RNY32" s="126"/>
      <c r="RNZ32" s="126"/>
      <c r="ROA32" s="126"/>
      <c r="ROB32" s="126"/>
      <c r="ROC32" s="126"/>
      <c r="ROD32" s="126"/>
      <c r="ROE32" s="126"/>
      <c r="ROF32" s="126"/>
      <c r="ROG32" s="126"/>
      <c r="ROH32" s="126"/>
      <c r="ROI32" s="126"/>
      <c r="ROJ32" s="126"/>
      <c r="ROK32" s="126"/>
      <c r="ROL32" s="126"/>
      <c r="ROM32" s="126"/>
      <c r="RON32" s="126"/>
      <c r="ROO32" s="126"/>
      <c r="ROP32" s="126"/>
      <c r="ROQ32" s="126"/>
      <c r="ROR32" s="126"/>
      <c r="ROS32" s="126"/>
      <c r="ROT32" s="126"/>
      <c r="ROU32" s="126"/>
      <c r="ROV32" s="126"/>
      <c r="ROW32" s="126"/>
      <c r="ROX32" s="126"/>
      <c r="ROY32" s="126"/>
      <c r="ROZ32" s="126"/>
      <c r="RPA32" s="126"/>
      <c r="RPB32" s="126"/>
      <c r="RPC32" s="126"/>
      <c r="RPD32" s="126"/>
      <c r="RPE32" s="126"/>
      <c r="RPF32" s="126"/>
      <c r="RPG32" s="126"/>
      <c r="RPH32" s="126"/>
      <c r="RPI32" s="126"/>
      <c r="RPJ32" s="126"/>
      <c r="RPK32" s="126"/>
      <c r="RPL32" s="126"/>
      <c r="RPM32" s="126"/>
      <c r="RPN32" s="126"/>
      <c r="RPO32" s="126"/>
      <c r="RPP32" s="126"/>
      <c r="RPQ32" s="126"/>
      <c r="RPR32" s="126"/>
      <c r="RPS32" s="126"/>
      <c r="RPT32" s="126"/>
      <c r="RPU32" s="126"/>
      <c r="RPV32" s="126"/>
      <c r="RPW32" s="126"/>
      <c r="RPX32" s="126"/>
      <c r="RPY32" s="126"/>
      <c r="RPZ32" s="126"/>
      <c r="RQA32" s="126"/>
      <c r="RQB32" s="126"/>
      <c r="RQC32" s="126"/>
      <c r="RQD32" s="126"/>
      <c r="RQE32" s="126"/>
      <c r="RQF32" s="126"/>
      <c r="RQG32" s="126"/>
      <c r="RQH32" s="126"/>
      <c r="RQI32" s="126"/>
      <c r="RQJ32" s="126"/>
      <c r="RQK32" s="126"/>
      <c r="RQL32" s="126"/>
      <c r="RQM32" s="126"/>
      <c r="RQN32" s="126"/>
      <c r="RQO32" s="126"/>
      <c r="RQP32" s="126"/>
      <c r="RQQ32" s="126"/>
      <c r="RQR32" s="126"/>
      <c r="RQS32" s="126"/>
      <c r="RQT32" s="126"/>
      <c r="RQU32" s="126"/>
      <c r="RQV32" s="126"/>
      <c r="RQW32" s="126"/>
      <c r="RQX32" s="126"/>
      <c r="RQY32" s="126"/>
      <c r="RQZ32" s="126"/>
      <c r="RRA32" s="126"/>
      <c r="RRB32" s="126"/>
      <c r="RRC32" s="126"/>
      <c r="RRD32" s="126"/>
      <c r="RRE32" s="126"/>
      <c r="RRF32" s="126"/>
      <c r="RRG32" s="126"/>
      <c r="RRH32" s="126"/>
      <c r="RRI32" s="126"/>
      <c r="RRJ32" s="126"/>
      <c r="RRK32" s="126"/>
      <c r="RRL32" s="126"/>
      <c r="RRM32" s="126"/>
      <c r="RRN32" s="126"/>
      <c r="RRO32" s="126"/>
      <c r="RRP32" s="126"/>
      <c r="RRQ32" s="126"/>
      <c r="RRR32" s="126"/>
      <c r="RRS32" s="126"/>
      <c r="RRT32" s="126"/>
      <c r="RRU32" s="126"/>
      <c r="RRV32" s="126"/>
      <c r="RRW32" s="126"/>
      <c r="RRX32" s="126"/>
      <c r="RRY32" s="126"/>
      <c r="RRZ32" s="126"/>
      <c r="RSA32" s="126"/>
      <c r="RSB32" s="126"/>
      <c r="RSC32" s="126"/>
      <c r="RSD32" s="126"/>
      <c r="RSE32" s="126"/>
      <c r="RSF32" s="126"/>
      <c r="RSG32" s="126"/>
      <c r="RSH32" s="126"/>
      <c r="RSI32" s="126"/>
      <c r="RSJ32" s="126"/>
      <c r="RSK32" s="126"/>
      <c r="RSL32" s="126"/>
      <c r="RSM32" s="126"/>
      <c r="RSN32" s="126"/>
      <c r="RSO32" s="126"/>
      <c r="RSP32" s="126"/>
      <c r="RSQ32" s="126"/>
      <c r="RSR32" s="126"/>
      <c r="RSS32" s="126"/>
      <c r="RST32" s="126"/>
      <c r="RSU32" s="126"/>
      <c r="RSV32" s="126"/>
      <c r="RSW32" s="126"/>
      <c r="RSX32" s="126"/>
      <c r="RSY32" s="126"/>
      <c r="RSZ32" s="126"/>
      <c r="RTA32" s="126"/>
      <c r="RTB32" s="126"/>
      <c r="RTC32" s="126"/>
      <c r="RTD32" s="126"/>
      <c r="RTE32" s="126"/>
      <c r="RTF32" s="126"/>
      <c r="RTG32" s="126"/>
      <c r="RTH32" s="126"/>
      <c r="RTI32" s="126"/>
      <c r="RTJ32" s="126"/>
      <c r="RTK32" s="126"/>
      <c r="RTL32" s="126"/>
      <c r="RTM32" s="126"/>
      <c r="RTN32" s="126"/>
      <c r="RTO32" s="126"/>
      <c r="RTP32" s="126"/>
      <c r="RTQ32" s="126"/>
      <c r="RTR32" s="126"/>
      <c r="RTS32" s="126"/>
      <c r="RTT32" s="126"/>
      <c r="RTU32" s="126"/>
      <c r="RTV32" s="126"/>
      <c r="RTW32" s="126"/>
      <c r="RTX32" s="126"/>
      <c r="RTY32" s="126"/>
      <c r="RTZ32" s="126"/>
      <c r="RUA32" s="126"/>
      <c r="RUB32" s="126"/>
      <c r="RUC32" s="126"/>
      <c r="RUD32" s="126"/>
      <c r="RUE32" s="126"/>
      <c r="RUF32" s="126"/>
      <c r="RUG32" s="126"/>
      <c r="RUH32" s="126"/>
      <c r="RUI32" s="126"/>
      <c r="RUJ32" s="126"/>
      <c r="RUK32" s="126"/>
      <c r="RUL32" s="126"/>
      <c r="RUM32" s="126"/>
      <c r="RUN32" s="126"/>
      <c r="RUO32" s="126"/>
      <c r="RUP32" s="126"/>
      <c r="RUQ32" s="126"/>
      <c r="RUR32" s="126"/>
      <c r="RUS32" s="126"/>
      <c r="RUT32" s="126"/>
      <c r="RUU32" s="126"/>
      <c r="RUV32" s="126"/>
      <c r="RUW32" s="126"/>
      <c r="RUX32" s="126"/>
      <c r="RUY32" s="126"/>
      <c r="RUZ32" s="126"/>
      <c r="RVA32" s="126"/>
      <c r="RVB32" s="126"/>
      <c r="RVC32" s="126"/>
      <c r="RVD32" s="126"/>
      <c r="RVE32" s="126"/>
      <c r="RVF32" s="126"/>
      <c r="RVG32" s="126"/>
      <c r="RVH32" s="126"/>
      <c r="RVI32" s="126"/>
      <c r="RVJ32" s="126"/>
      <c r="RVK32" s="126"/>
      <c r="RVL32" s="126"/>
      <c r="RVM32" s="126"/>
      <c r="RVN32" s="126"/>
      <c r="RVO32" s="126"/>
      <c r="RVP32" s="126"/>
      <c r="RVQ32" s="126"/>
      <c r="RVR32" s="126"/>
      <c r="RVS32" s="126"/>
      <c r="RVT32" s="126"/>
      <c r="RVU32" s="126"/>
      <c r="RVV32" s="126"/>
      <c r="RVW32" s="126"/>
      <c r="RVX32" s="126"/>
      <c r="RVY32" s="126"/>
      <c r="RVZ32" s="126"/>
      <c r="RWA32" s="126"/>
      <c r="RWB32" s="126"/>
      <c r="RWC32" s="126"/>
      <c r="RWD32" s="126"/>
      <c r="RWE32" s="126"/>
      <c r="RWF32" s="126"/>
      <c r="RWG32" s="126"/>
      <c r="RWH32" s="126"/>
      <c r="RWI32" s="126"/>
      <c r="RWJ32" s="126"/>
      <c r="RWK32" s="126"/>
      <c r="RWL32" s="126"/>
      <c r="RWM32" s="126"/>
      <c r="RWN32" s="126"/>
      <c r="RWO32" s="126"/>
      <c r="RWP32" s="126"/>
      <c r="RWQ32" s="126"/>
      <c r="RWR32" s="126"/>
      <c r="RWS32" s="126"/>
      <c r="RWT32" s="126"/>
      <c r="RWU32" s="126"/>
      <c r="RWV32" s="126"/>
      <c r="RWW32" s="126"/>
      <c r="RWX32" s="126"/>
      <c r="RWY32" s="126"/>
      <c r="RWZ32" s="126"/>
      <c r="RXA32" s="126"/>
      <c r="RXB32" s="126"/>
      <c r="RXC32" s="126"/>
      <c r="RXD32" s="126"/>
      <c r="RXE32" s="126"/>
      <c r="RXF32" s="126"/>
      <c r="RXG32" s="126"/>
      <c r="RXH32" s="126"/>
      <c r="RXI32" s="126"/>
      <c r="RXJ32" s="126"/>
      <c r="RXK32" s="126"/>
      <c r="RXL32" s="126"/>
      <c r="RXM32" s="126"/>
      <c r="RXN32" s="126"/>
      <c r="RXO32" s="126"/>
      <c r="RXP32" s="126"/>
      <c r="RXQ32" s="126"/>
      <c r="RXR32" s="126"/>
      <c r="RXS32" s="126"/>
      <c r="RXT32" s="126"/>
      <c r="RXU32" s="126"/>
      <c r="RXV32" s="126"/>
      <c r="RXW32" s="126"/>
      <c r="RXX32" s="126"/>
      <c r="RXY32" s="126"/>
      <c r="RXZ32" s="126"/>
      <c r="RYA32" s="126"/>
      <c r="RYB32" s="126"/>
      <c r="RYC32" s="126"/>
      <c r="RYD32" s="126"/>
      <c r="RYE32" s="126"/>
      <c r="RYF32" s="126"/>
      <c r="RYG32" s="126"/>
      <c r="RYH32" s="126"/>
      <c r="RYI32" s="126"/>
      <c r="RYJ32" s="126"/>
      <c r="RYK32" s="126"/>
      <c r="RYL32" s="126"/>
      <c r="RYM32" s="126"/>
      <c r="RYN32" s="126"/>
      <c r="RYO32" s="126"/>
      <c r="RYP32" s="126"/>
      <c r="RYQ32" s="126"/>
      <c r="RYR32" s="126"/>
      <c r="RYS32" s="126"/>
      <c r="RYT32" s="126"/>
      <c r="RYU32" s="126"/>
      <c r="RYV32" s="126"/>
      <c r="RYW32" s="126"/>
      <c r="RYX32" s="126"/>
      <c r="RYY32" s="126"/>
      <c r="RYZ32" s="126"/>
      <c r="RZA32" s="126"/>
      <c r="RZB32" s="126"/>
      <c r="RZC32" s="126"/>
      <c r="RZD32" s="126"/>
      <c r="RZE32" s="126"/>
      <c r="RZF32" s="126"/>
      <c r="RZG32" s="126"/>
      <c r="RZH32" s="126"/>
      <c r="RZI32" s="126"/>
      <c r="RZJ32" s="126"/>
      <c r="RZK32" s="126"/>
      <c r="RZL32" s="126"/>
      <c r="RZM32" s="126"/>
      <c r="RZN32" s="126"/>
      <c r="RZO32" s="126"/>
      <c r="RZP32" s="126"/>
      <c r="RZQ32" s="126"/>
      <c r="RZR32" s="126"/>
      <c r="RZS32" s="126"/>
      <c r="RZT32" s="126"/>
      <c r="RZU32" s="126"/>
      <c r="RZV32" s="126"/>
      <c r="RZW32" s="126"/>
      <c r="RZX32" s="126"/>
      <c r="RZY32" s="126"/>
      <c r="RZZ32" s="126"/>
      <c r="SAA32" s="126"/>
      <c r="SAB32" s="126"/>
      <c r="SAC32" s="126"/>
      <c r="SAD32" s="126"/>
      <c r="SAE32" s="126"/>
      <c r="SAF32" s="126"/>
      <c r="SAG32" s="126"/>
      <c r="SAH32" s="126"/>
      <c r="SAI32" s="126"/>
      <c r="SAJ32" s="126"/>
      <c r="SAK32" s="126"/>
      <c r="SAL32" s="126"/>
      <c r="SAM32" s="126"/>
      <c r="SAN32" s="126"/>
      <c r="SAO32" s="126"/>
      <c r="SAP32" s="126"/>
      <c r="SAQ32" s="126"/>
      <c r="SAR32" s="126"/>
      <c r="SAS32" s="126"/>
      <c r="SAT32" s="126"/>
      <c r="SAU32" s="126"/>
      <c r="SAV32" s="126"/>
      <c r="SAW32" s="126"/>
      <c r="SAX32" s="126"/>
      <c r="SAY32" s="126"/>
      <c r="SAZ32" s="126"/>
      <c r="SBA32" s="126"/>
      <c r="SBB32" s="126"/>
      <c r="SBC32" s="126"/>
      <c r="SBD32" s="126"/>
      <c r="SBE32" s="126"/>
      <c r="SBF32" s="126"/>
      <c r="SBG32" s="126"/>
      <c r="SBH32" s="126"/>
      <c r="SBI32" s="126"/>
      <c r="SBJ32" s="126"/>
      <c r="SBK32" s="126"/>
      <c r="SBL32" s="126"/>
      <c r="SBM32" s="126"/>
      <c r="SBN32" s="126"/>
      <c r="SBO32" s="126"/>
      <c r="SBP32" s="126"/>
      <c r="SBQ32" s="126"/>
      <c r="SBR32" s="126"/>
      <c r="SBS32" s="126"/>
      <c r="SBT32" s="126"/>
      <c r="SBU32" s="126"/>
      <c r="SBV32" s="126"/>
      <c r="SBW32" s="126"/>
      <c r="SBX32" s="126"/>
      <c r="SBY32" s="126"/>
      <c r="SBZ32" s="126"/>
      <c r="SCA32" s="126"/>
      <c r="SCB32" s="126"/>
      <c r="SCC32" s="126"/>
      <c r="SCD32" s="126"/>
      <c r="SCE32" s="126"/>
      <c r="SCF32" s="126"/>
      <c r="SCG32" s="126"/>
      <c r="SCH32" s="126"/>
      <c r="SCI32" s="126"/>
      <c r="SCJ32" s="126"/>
      <c r="SCK32" s="126"/>
      <c r="SCL32" s="126"/>
      <c r="SCM32" s="126"/>
      <c r="SCN32" s="126"/>
      <c r="SCO32" s="126"/>
      <c r="SCP32" s="126"/>
      <c r="SCQ32" s="126"/>
      <c r="SCR32" s="126"/>
      <c r="SCS32" s="126"/>
      <c r="SCT32" s="126"/>
      <c r="SCU32" s="126"/>
      <c r="SCV32" s="126"/>
      <c r="SCW32" s="126"/>
      <c r="SCX32" s="126"/>
      <c r="SCY32" s="126"/>
      <c r="SCZ32" s="126"/>
      <c r="SDA32" s="126"/>
      <c r="SDB32" s="126"/>
      <c r="SDC32" s="126"/>
      <c r="SDD32" s="126"/>
      <c r="SDE32" s="126"/>
      <c r="SDF32" s="126"/>
      <c r="SDG32" s="126"/>
      <c r="SDH32" s="126"/>
      <c r="SDI32" s="126"/>
      <c r="SDJ32" s="126"/>
      <c r="SDK32" s="126"/>
      <c r="SDL32" s="126"/>
      <c r="SDM32" s="126"/>
      <c r="SDN32" s="126"/>
      <c r="SDO32" s="126"/>
      <c r="SDP32" s="126"/>
      <c r="SDQ32" s="126"/>
      <c r="SDR32" s="126"/>
      <c r="SDS32" s="126"/>
      <c r="SDT32" s="126"/>
      <c r="SDU32" s="126"/>
      <c r="SDV32" s="126"/>
      <c r="SDW32" s="126"/>
      <c r="SDX32" s="126"/>
      <c r="SDY32" s="126"/>
      <c r="SDZ32" s="126"/>
      <c r="SEA32" s="126"/>
      <c r="SEB32" s="126"/>
      <c r="SEC32" s="126"/>
      <c r="SED32" s="126"/>
      <c r="SEE32" s="126"/>
      <c r="SEF32" s="126"/>
      <c r="SEG32" s="126"/>
      <c r="SEH32" s="126"/>
      <c r="SEI32" s="126"/>
      <c r="SEJ32" s="126"/>
      <c r="SEK32" s="126"/>
      <c r="SEL32" s="126"/>
      <c r="SEM32" s="126"/>
      <c r="SEN32" s="126"/>
      <c r="SEO32" s="126"/>
      <c r="SEP32" s="126"/>
      <c r="SEQ32" s="126"/>
      <c r="SER32" s="126"/>
      <c r="SES32" s="126"/>
      <c r="SET32" s="126"/>
      <c r="SEU32" s="126"/>
      <c r="SEV32" s="126"/>
      <c r="SEW32" s="126"/>
      <c r="SEX32" s="126"/>
      <c r="SEY32" s="126"/>
      <c r="SEZ32" s="126"/>
      <c r="SFA32" s="126"/>
      <c r="SFB32" s="126"/>
      <c r="SFC32" s="126"/>
      <c r="SFD32" s="126"/>
      <c r="SFE32" s="126"/>
      <c r="SFF32" s="126"/>
      <c r="SFG32" s="126"/>
      <c r="SFH32" s="126"/>
      <c r="SFI32" s="126"/>
      <c r="SFJ32" s="126"/>
      <c r="SFK32" s="126"/>
      <c r="SFL32" s="126"/>
      <c r="SFM32" s="126"/>
      <c r="SFN32" s="126"/>
      <c r="SFO32" s="126"/>
      <c r="SFP32" s="126"/>
      <c r="SFQ32" s="126"/>
      <c r="SFR32" s="126"/>
      <c r="SFS32" s="126"/>
      <c r="SFT32" s="126"/>
      <c r="SFU32" s="126"/>
      <c r="SFV32" s="126"/>
      <c r="SFW32" s="126"/>
      <c r="SFX32" s="126"/>
      <c r="SFY32" s="126"/>
      <c r="SFZ32" s="126"/>
      <c r="SGA32" s="126"/>
      <c r="SGB32" s="126"/>
      <c r="SGC32" s="126"/>
      <c r="SGD32" s="126"/>
      <c r="SGE32" s="126"/>
      <c r="SGF32" s="126"/>
      <c r="SGG32" s="126"/>
      <c r="SGH32" s="126"/>
      <c r="SGI32" s="126"/>
      <c r="SGJ32" s="126"/>
      <c r="SGK32" s="126"/>
      <c r="SGL32" s="126"/>
      <c r="SGM32" s="126"/>
      <c r="SGN32" s="126"/>
      <c r="SGO32" s="126"/>
      <c r="SGP32" s="126"/>
      <c r="SGQ32" s="126"/>
      <c r="SGR32" s="126"/>
      <c r="SGS32" s="126"/>
      <c r="SGT32" s="126"/>
      <c r="SGU32" s="126"/>
      <c r="SGV32" s="126"/>
      <c r="SGW32" s="126"/>
      <c r="SGX32" s="126"/>
      <c r="SGY32" s="126"/>
      <c r="SGZ32" s="126"/>
      <c r="SHA32" s="126"/>
      <c r="SHB32" s="126"/>
      <c r="SHC32" s="126"/>
      <c r="SHD32" s="126"/>
      <c r="SHE32" s="126"/>
      <c r="SHF32" s="126"/>
      <c r="SHG32" s="126"/>
      <c r="SHH32" s="126"/>
      <c r="SHI32" s="126"/>
      <c r="SHJ32" s="126"/>
      <c r="SHK32" s="126"/>
      <c r="SHL32" s="126"/>
      <c r="SHM32" s="126"/>
      <c r="SHN32" s="126"/>
      <c r="SHO32" s="126"/>
      <c r="SHP32" s="126"/>
      <c r="SHQ32" s="126"/>
      <c r="SHR32" s="126"/>
      <c r="SHS32" s="126"/>
      <c r="SHT32" s="126"/>
      <c r="SHU32" s="126"/>
      <c r="SHV32" s="126"/>
      <c r="SHW32" s="126"/>
      <c r="SHX32" s="126"/>
      <c r="SHY32" s="126"/>
      <c r="SHZ32" s="126"/>
      <c r="SIA32" s="126"/>
      <c r="SIB32" s="126"/>
      <c r="SIC32" s="126"/>
      <c r="SID32" s="126"/>
      <c r="SIE32" s="126"/>
      <c r="SIF32" s="126"/>
      <c r="SIG32" s="126"/>
      <c r="SIH32" s="126"/>
      <c r="SII32" s="126"/>
      <c r="SIJ32" s="126"/>
      <c r="SIK32" s="126"/>
      <c r="SIL32" s="126"/>
      <c r="SIM32" s="126"/>
      <c r="SIN32" s="126"/>
      <c r="SIO32" s="126"/>
      <c r="SIP32" s="126"/>
      <c r="SIQ32" s="126"/>
      <c r="SIR32" s="126"/>
      <c r="SIS32" s="126"/>
      <c r="SIT32" s="126"/>
      <c r="SIU32" s="126"/>
      <c r="SIV32" s="126"/>
      <c r="SIW32" s="126"/>
      <c r="SIX32" s="126"/>
      <c r="SIY32" s="126"/>
      <c r="SIZ32" s="126"/>
      <c r="SJA32" s="126"/>
      <c r="SJB32" s="126"/>
      <c r="SJC32" s="126"/>
      <c r="SJD32" s="126"/>
      <c r="SJE32" s="126"/>
      <c r="SJF32" s="126"/>
      <c r="SJG32" s="126"/>
      <c r="SJH32" s="126"/>
      <c r="SJI32" s="126"/>
      <c r="SJJ32" s="126"/>
      <c r="SJK32" s="126"/>
      <c r="SJL32" s="126"/>
      <c r="SJM32" s="126"/>
      <c r="SJN32" s="126"/>
      <c r="SJO32" s="126"/>
      <c r="SJP32" s="126"/>
      <c r="SJQ32" s="126"/>
      <c r="SJR32" s="126"/>
      <c r="SJS32" s="126"/>
      <c r="SJT32" s="126"/>
      <c r="SJU32" s="126"/>
      <c r="SJV32" s="126"/>
      <c r="SJW32" s="126"/>
      <c r="SJX32" s="126"/>
      <c r="SJY32" s="126"/>
      <c r="SJZ32" s="126"/>
      <c r="SKA32" s="126"/>
      <c r="SKB32" s="126"/>
      <c r="SKC32" s="126"/>
      <c r="SKD32" s="126"/>
      <c r="SKE32" s="126"/>
      <c r="SKF32" s="126"/>
      <c r="SKG32" s="126"/>
      <c r="SKH32" s="126"/>
      <c r="SKI32" s="126"/>
      <c r="SKJ32" s="126"/>
      <c r="SKK32" s="126"/>
      <c r="SKL32" s="126"/>
      <c r="SKM32" s="126"/>
      <c r="SKN32" s="126"/>
      <c r="SKO32" s="126"/>
      <c r="SKP32" s="126"/>
      <c r="SKQ32" s="126"/>
      <c r="SKR32" s="126"/>
      <c r="SKS32" s="126"/>
      <c r="SKT32" s="126"/>
      <c r="SKU32" s="126"/>
      <c r="SKV32" s="126"/>
      <c r="SKW32" s="126"/>
      <c r="SKX32" s="126"/>
      <c r="SKY32" s="126"/>
      <c r="SKZ32" s="126"/>
      <c r="SLA32" s="126"/>
      <c r="SLB32" s="126"/>
      <c r="SLC32" s="126"/>
      <c r="SLD32" s="126"/>
      <c r="SLE32" s="126"/>
      <c r="SLF32" s="126"/>
      <c r="SLG32" s="126"/>
      <c r="SLH32" s="126"/>
      <c r="SLI32" s="126"/>
      <c r="SLJ32" s="126"/>
      <c r="SLK32" s="126"/>
      <c r="SLL32" s="126"/>
      <c r="SLM32" s="126"/>
      <c r="SLN32" s="126"/>
      <c r="SLO32" s="126"/>
      <c r="SLP32" s="126"/>
      <c r="SLQ32" s="126"/>
      <c r="SLR32" s="126"/>
      <c r="SLS32" s="126"/>
      <c r="SLT32" s="126"/>
      <c r="SLU32" s="126"/>
      <c r="SLV32" s="126"/>
      <c r="SLW32" s="126"/>
      <c r="SLX32" s="126"/>
      <c r="SLY32" s="126"/>
      <c r="SLZ32" s="126"/>
      <c r="SMA32" s="126"/>
      <c r="SMB32" s="126"/>
      <c r="SMC32" s="126"/>
      <c r="SMD32" s="126"/>
      <c r="SME32" s="126"/>
      <c r="SMF32" s="126"/>
      <c r="SMG32" s="126"/>
      <c r="SMH32" s="126"/>
      <c r="SMI32" s="126"/>
      <c r="SMJ32" s="126"/>
      <c r="SMK32" s="126"/>
      <c r="SML32" s="126"/>
      <c r="SMM32" s="126"/>
      <c r="SMN32" s="126"/>
      <c r="SMO32" s="126"/>
      <c r="SMP32" s="126"/>
      <c r="SMQ32" s="126"/>
      <c r="SMR32" s="126"/>
      <c r="SMS32" s="126"/>
      <c r="SMT32" s="126"/>
      <c r="SMU32" s="126"/>
      <c r="SMV32" s="126"/>
      <c r="SMW32" s="126"/>
      <c r="SMX32" s="126"/>
      <c r="SMY32" s="126"/>
      <c r="SMZ32" s="126"/>
      <c r="SNA32" s="126"/>
      <c r="SNB32" s="126"/>
      <c r="SNC32" s="126"/>
      <c r="SND32" s="126"/>
      <c r="SNE32" s="126"/>
      <c r="SNF32" s="126"/>
      <c r="SNG32" s="126"/>
      <c r="SNH32" s="126"/>
      <c r="SNI32" s="126"/>
      <c r="SNJ32" s="126"/>
      <c r="SNK32" s="126"/>
      <c r="SNL32" s="126"/>
      <c r="SNM32" s="126"/>
      <c r="SNN32" s="126"/>
      <c r="SNO32" s="126"/>
      <c r="SNP32" s="126"/>
      <c r="SNQ32" s="126"/>
      <c r="SNR32" s="126"/>
      <c r="SNS32" s="126"/>
      <c r="SNT32" s="126"/>
      <c r="SNU32" s="126"/>
      <c r="SNV32" s="126"/>
      <c r="SNW32" s="126"/>
      <c r="SNX32" s="126"/>
      <c r="SNY32" s="126"/>
      <c r="SNZ32" s="126"/>
      <c r="SOA32" s="126"/>
      <c r="SOB32" s="126"/>
      <c r="SOC32" s="126"/>
      <c r="SOD32" s="126"/>
      <c r="SOE32" s="126"/>
      <c r="SOF32" s="126"/>
      <c r="SOG32" s="126"/>
      <c r="SOH32" s="126"/>
      <c r="SOI32" s="126"/>
      <c r="SOJ32" s="126"/>
      <c r="SOK32" s="126"/>
      <c r="SOL32" s="126"/>
      <c r="SOM32" s="126"/>
      <c r="SON32" s="126"/>
      <c r="SOO32" s="126"/>
      <c r="SOP32" s="126"/>
      <c r="SOQ32" s="126"/>
      <c r="SOR32" s="126"/>
      <c r="SOS32" s="126"/>
      <c r="SOT32" s="126"/>
      <c r="SOU32" s="126"/>
      <c r="SOV32" s="126"/>
      <c r="SOW32" s="126"/>
      <c r="SOX32" s="126"/>
      <c r="SOY32" s="126"/>
      <c r="SOZ32" s="126"/>
      <c r="SPA32" s="126"/>
      <c r="SPB32" s="126"/>
      <c r="SPC32" s="126"/>
      <c r="SPD32" s="126"/>
      <c r="SPE32" s="126"/>
      <c r="SPF32" s="126"/>
      <c r="SPG32" s="126"/>
      <c r="SPH32" s="126"/>
      <c r="SPI32" s="126"/>
      <c r="SPJ32" s="126"/>
      <c r="SPK32" s="126"/>
      <c r="SPL32" s="126"/>
      <c r="SPM32" s="126"/>
      <c r="SPN32" s="126"/>
      <c r="SPO32" s="126"/>
      <c r="SPP32" s="126"/>
      <c r="SPQ32" s="126"/>
      <c r="SPR32" s="126"/>
      <c r="SPS32" s="126"/>
      <c r="SPT32" s="126"/>
      <c r="SPU32" s="126"/>
      <c r="SPV32" s="126"/>
      <c r="SPW32" s="126"/>
      <c r="SPX32" s="126"/>
      <c r="SPY32" s="126"/>
      <c r="SPZ32" s="126"/>
      <c r="SQA32" s="126"/>
      <c r="SQB32" s="126"/>
      <c r="SQC32" s="126"/>
      <c r="SQD32" s="126"/>
      <c r="SQE32" s="126"/>
      <c r="SQF32" s="126"/>
      <c r="SQG32" s="126"/>
      <c r="SQH32" s="126"/>
      <c r="SQI32" s="126"/>
      <c r="SQJ32" s="126"/>
      <c r="SQK32" s="126"/>
      <c r="SQL32" s="126"/>
      <c r="SQM32" s="126"/>
      <c r="SQN32" s="126"/>
      <c r="SQO32" s="126"/>
      <c r="SQP32" s="126"/>
      <c r="SQQ32" s="126"/>
      <c r="SQR32" s="126"/>
      <c r="SQS32" s="126"/>
      <c r="SQT32" s="126"/>
      <c r="SQU32" s="126"/>
      <c r="SQV32" s="126"/>
      <c r="SQW32" s="126"/>
      <c r="SQX32" s="126"/>
      <c r="SQY32" s="126"/>
      <c r="SQZ32" s="126"/>
      <c r="SRA32" s="126"/>
      <c r="SRB32" s="126"/>
      <c r="SRC32" s="126"/>
      <c r="SRD32" s="126"/>
      <c r="SRE32" s="126"/>
      <c r="SRF32" s="126"/>
      <c r="SRG32" s="126"/>
      <c r="SRH32" s="126"/>
      <c r="SRI32" s="126"/>
      <c r="SRJ32" s="126"/>
      <c r="SRK32" s="126"/>
      <c r="SRL32" s="126"/>
      <c r="SRM32" s="126"/>
      <c r="SRN32" s="126"/>
      <c r="SRO32" s="126"/>
      <c r="SRP32" s="126"/>
      <c r="SRQ32" s="126"/>
      <c r="SRR32" s="126"/>
      <c r="SRS32" s="126"/>
      <c r="SRT32" s="126"/>
      <c r="SRU32" s="126"/>
      <c r="SRV32" s="126"/>
      <c r="SRW32" s="126"/>
      <c r="SRX32" s="126"/>
      <c r="SRY32" s="126"/>
      <c r="SRZ32" s="126"/>
      <c r="SSA32" s="126"/>
      <c r="SSB32" s="126"/>
      <c r="SSC32" s="126"/>
      <c r="SSD32" s="126"/>
      <c r="SSE32" s="126"/>
      <c r="SSF32" s="126"/>
      <c r="SSG32" s="126"/>
      <c r="SSH32" s="126"/>
      <c r="SSI32" s="126"/>
      <c r="SSJ32" s="126"/>
      <c r="SSK32" s="126"/>
      <c r="SSL32" s="126"/>
      <c r="SSM32" s="126"/>
      <c r="SSN32" s="126"/>
      <c r="SSO32" s="126"/>
      <c r="SSP32" s="126"/>
      <c r="SSQ32" s="126"/>
      <c r="SSR32" s="126"/>
      <c r="SSS32" s="126"/>
      <c r="SST32" s="126"/>
      <c r="SSU32" s="126"/>
      <c r="SSV32" s="126"/>
      <c r="SSW32" s="126"/>
      <c r="SSX32" s="126"/>
      <c r="SSY32" s="126"/>
      <c r="SSZ32" s="126"/>
      <c r="STA32" s="126"/>
      <c r="STB32" s="126"/>
      <c r="STC32" s="126"/>
      <c r="STD32" s="126"/>
      <c r="STE32" s="126"/>
      <c r="STF32" s="126"/>
      <c r="STG32" s="126"/>
      <c r="STH32" s="126"/>
      <c r="STI32" s="126"/>
      <c r="STJ32" s="126"/>
      <c r="STK32" s="126"/>
      <c r="STL32" s="126"/>
      <c r="STM32" s="126"/>
      <c r="STN32" s="126"/>
      <c r="STO32" s="126"/>
      <c r="STP32" s="126"/>
      <c r="STQ32" s="126"/>
      <c r="STR32" s="126"/>
      <c r="STS32" s="126"/>
      <c r="STT32" s="126"/>
      <c r="STU32" s="126"/>
      <c r="STV32" s="126"/>
      <c r="STW32" s="126"/>
      <c r="STX32" s="126"/>
      <c r="STY32" s="126"/>
      <c r="STZ32" s="126"/>
      <c r="SUA32" s="126"/>
      <c r="SUB32" s="126"/>
      <c r="SUC32" s="126"/>
      <c r="SUD32" s="126"/>
      <c r="SUE32" s="126"/>
      <c r="SUF32" s="126"/>
      <c r="SUG32" s="126"/>
      <c r="SUH32" s="126"/>
      <c r="SUI32" s="126"/>
      <c r="SUJ32" s="126"/>
      <c r="SUK32" s="126"/>
      <c r="SUL32" s="126"/>
      <c r="SUM32" s="126"/>
      <c r="SUN32" s="126"/>
      <c r="SUO32" s="126"/>
      <c r="SUP32" s="126"/>
      <c r="SUQ32" s="126"/>
      <c r="SUR32" s="126"/>
      <c r="SUS32" s="126"/>
      <c r="SUT32" s="126"/>
      <c r="SUU32" s="126"/>
      <c r="SUV32" s="126"/>
      <c r="SUW32" s="126"/>
      <c r="SUX32" s="126"/>
      <c r="SUY32" s="126"/>
      <c r="SUZ32" s="126"/>
      <c r="SVA32" s="126"/>
      <c r="SVB32" s="126"/>
      <c r="SVC32" s="126"/>
      <c r="SVD32" s="126"/>
      <c r="SVE32" s="126"/>
      <c r="SVF32" s="126"/>
      <c r="SVG32" s="126"/>
      <c r="SVH32" s="126"/>
      <c r="SVI32" s="126"/>
      <c r="SVJ32" s="126"/>
      <c r="SVK32" s="126"/>
      <c r="SVL32" s="126"/>
      <c r="SVM32" s="126"/>
      <c r="SVN32" s="126"/>
      <c r="SVO32" s="126"/>
      <c r="SVP32" s="126"/>
      <c r="SVQ32" s="126"/>
      <c r="SVR32" s="126"/>
      <c r="SVS32" s="126"/>
      <c r="SVT32" s="126"/>
      <c r="SVU32" s="126"/>
      <c r="SVV32" s="126"/>
      <c r="SVW32" s="126"/>
      <c r="SVX32" s="126"/>
      <c r="SVY32" s="126"/>
      <c r="SVZ32" s="126"/>
      <c r="SWA32" s="126"/>
      <c r="SWB32" s="126"/>
      <c r="SWC32" s="126"/>
      <c r="SWD32" s="126"/>
      <c r="SWE32" s="126"/>
      <c r="SWF32" s="126"/>
      <c r="SWG32" s="126"/>
      <c r="SWH32" s="126"/>
      <c r="SWI32" s="126"/>
      <c r="SWJ32" s="126"/>
      <c r="SWK32" s="126"/>
      <c r="SWL32" s="126"/>
      <c r="SWM32" s="126"/>
      <c r="SWN32" s="126"/>
      <c r="SWO32" s="126"/>
      <c r="SWP32" s="126"/>
      <c r="SWQ32" s="126"/>
      <c r="SWR32" s="126"/>
      <c r="SWS32" s="126"/>
      <c r="SWT32" s="126"/>
      <c r="SWU32" s="126"/>
      <c r="SWV32" s="126"/>
      <c r="SWW32" s="126"/>
      <c r="SWX32" s="126"/>
      <c r="SWY32" s="126"/>
      <c r="SWZ32" s="126"/>
      <c r="SXA32" s="126"/>
      <c r="SXB32" s="126"/>
      <c r="SXC32" s="126"/>
      <c r="SXD32" s="126"/>
      <c r="SXE32" s="126"/>
      <c r="SXF32" s="126"/>
      <c r="SXG32" s="126"/>
      <c r="SXH32" s="126"/>
      <c r="SXI32" s="126"/>
      <c r="SXJ32" s="126"/>
      <c r="SXK32" s="126"/>
      <c r="SXL32" s="126"/>
      <c r="SXM32" s="126"/>
      <c r="SXN32" s="126"/>
      <c r="SXO32" s="126"/>
      <c r="SXP32" s="126"/>
      <c r="SXQ32" s="126"/>
      <c r="SXR32" s="126"/>
      <c r="SXS32" s="126"/>
      <c r="SXT32" s="126"/>
      <c r="SXU32" s="126"/>
      <c r="SXV32" s="126"/>
      <c r="SXW32" s="126"/>
      <c r="SXX32" s="126"/>
      <c r="SXY32" s="126"/>
      <c r="SXZ32" s="126"/>
      <c r="SYA32" s="126"/>
      <c r="SYB32" s="126"/>
      <c r="SYC32" s="126"/>
      <c r="SYD32" s="126"/>
      <c r="SYE32" s="126"/>
      <c r="SYF32" s="126"/>
      <c r="SYG32" s="126"/>
      <c r="SYH32" s="126"/>
      <c r="SYI32" s="126"/>
      <c r="SYJ32" s="126"/>
      <c r="SYK32" s="126"/>
      <c r="SYL32" s="126"/>
      <c r="SYM32" s="126"/>
      <c r="SYN32" s="126"/>
      <c r="SYO32" s="126"/>
      <c r="SYP32" s="126"/>
      <c r="SYQ32" s="126"/>
      <c r="SYR32" s="126"/>
      <c r="SYS32" s="126"/>
      <c r="SYT32" s="126"/>
      <c r="SYU32" s="126"/>
      <c r="SYV32" s="126"/>
      <c r="SYW32" s="126"/>
      <c r="SYX32" s="126"/>
      <c r="SYY32" s="126"/>
      <c r="SYZ32" s="126"/>
      <c r="SZA32" s="126"/>
      <c r="SZB32" s="126"/>
      <c r="SZC32" s="126"/>
      <c r="SZD32" s="126"/>
      <c r="SZE32" s="126"/>
      <c r="SZF32" s="126"/>
      <c r="SZG32" s="126"/>
      <c r="SZH32" s="126"/>
      <c r="SZI32" s="126"/>
      <c r="SZJ32" s="126"/>
      <c r="SZK32" s="126"/>
      <c r="SZL32" s="126"/>
      <c r="SZM32" s="126"/>
      <c r="SZN32" s="126"/>
      <c r="SZO32" s="126"/>
      <c r="SZP32" s="126"/>
      <c r="SZQ32" s="126"/>
      <c r="SZR32" s="126"/>
      <c r="SZS32" s="126"/>
      <c r="SZT32" s="126"/>
      <c r="SZU32" s="126"/>
      <c r="SZV32" s="126"/>
      <c r="SZW32" s="126"/>
      <c r="SZX32" s="126"/>
      <c r="SZY32" s="126"/>
      <c r="SZZ32" s="126"/>
      <c r="TAA32" s="126"/>
      <c r="TAB32" s="126"/>
      <c r="TAC32" s="126"/>
      <c r="TAD32" s="126"/>
      <c r="TAE32" s="126"/>
      <c r="TAF32" s="126"/>
      <c r="TAG32" s="126"/>
      <c r="TAH32" s="126"/>
      <c r="TAI32" s="126"/>
      <c r="TAJ32" s="126"/>
      <c r="TAK32" s="126"/>
      <c r="TAL32" s="126"/>
      <c r="TAM32" s="126"/>
      <c r="TAN32" s="126"/>
      <c r="TAO32" s="126"/>
      <c r="TAP32" s="126"/>
      <c r="TAQ32" s="126"/>
      <c r="TAR32" s="126"/>
      <c r="TAS32" s="126"/>
      <c r="TAT32" s="126"/>
      <c r="TAU32" s="126"/>
      <c r="TAV32" s="126"/>
      <c r="TAW32" s="126"/>
      <c r="TAX32" s="126"/>
      <c r="TAY32" s="126"/>
      <c r="TAZ32" s="126"/>
      <c r="TBA32" s="126"/>
      <c r="TBB32" s="126"/>
      <c r="TBC32" s="126"/>
      <c r="TBD32" s="126"/>
      <c r="TBE32" s="126"/>
      <c r="TBF32" s="126"/>
      <c r="TBG32" s="126"/>
      <c r="TBH32" s="126"/>
      <c r="TBI32" s="126"/>
      <c r="TBJ32" s="126"/>
      <c r="TBK32" s="126"/>
      <c r="TBL32" s="126"/>
      <c r="TBM32" s="126"/>
      <c r="TBN32" s="126"/>
      <c r="TBO32" s="126"/>
      <c r="TBP32" s="126"/>
      <c r="TBQ32" s="126"/>
      <c r="TBR32" s="126"/>
      <c r="TBS32" s="126"/>
      <c r="TBT32" s="126"/>
      <c r="TBU32" s="126"/>
      <c r="TBV32" s="126"/>
      <c r="TBW32" s="126"/>
      <c r="TBX32" s="126"/>
      <c r="TBY32" s="126"/>
      <c r="TBZ32" s="126"/>
      <c r="TCA32" s="126"/>
      <c r="TCB32" s="126"/>
      <c r="TCC32" s="126"/>
      <c r="TCD32" s="126"/>
      <c r="TCE32" s="126"/>
      <c r="TCF32" s="126"/>
      <c r="TCG32" s="126"/>
      <c r="TCH32" s="126"/>
      <c r="TCI32" s="126"/>
      <c r="TCJ32" s="126"/>
      <c r="TCK32" s="126"/>
      <c r="TCL32" s="126"/>
      <c r="TCM32" s="126"/>
      <c r="TCN32" s="126"/>
      <c r="TCO32" s="126"/>
      <c r="TCP32" s="126"/>
      <c r="TCQ32" s="126"/>
      <c r="TCR32" s="126"/>
      <c r="TCS32" s="126"/>
      <c r="TCT32" s="126"/>
      <c r="TCU32" s="126"/>
      <c r="TCV32" s="126"/>
      <c r="TCW32" s="126"/>
      <c r="TCX32" s="126"/>
      <c r="TCY32" s="126"/>
      <c r="TCZ32" s="126"/>
      <c r="TDA32" s="126"/>
      <c r="TDB32" s="126"/>
      <c r="TDC32" s="126"/>
      <c r="TDD32" s="126"/>
      <c r="TDE32" s="126"/>
      <c r="TDF32" s="126"/>
      <c r="TDG32" s="126"/>
      <c r="TDH32" s="126"/>
      <c r="TDI32" s="126"/>
      <c r="TDJ32" s="126"/>
      <c r="TDK32" s="126"/>
      <c r="TDL32" s="126"/>
      <c r="TDM32" s="126"/>
      <c r="TDN32" s="126"/>
      <c r="TDO32" s="126"/>
      <c r="TDP32" s="126"/>
      <c r="TDQ32" s="126"/>
      <c r="TDR32" s="126"/>
      <c r="TDS32" s="126"/>
      <c r="TDT32" s="126"/>
      <c r="TDU32" s="126"/>
      <c r="TDV32" s="126"/>
      <c r="TDW32" s="126"/>
      <c r="TDX32" s="126"/>
      <c r="TDY32" s="126"/>
      <c r="TDZ32" s="126"/>
      <c r="TEA32" s="126"/>
      <c r="TEB32" s="126"/>
      <c r="TEC32" s="126"/>
      <c r="TED32" s="126"/>
      <c r="TEE32" s="126"/>
      <c r="TEF32" s="126"/>
      <c r="TEG32" s="126"/>
      <c r="TEH32" s="126"/>
      <c r="TEI32" s="126"/>
      <c r="TEJ32" s="126"/>
      <c r="TEK32" s="126"/>
      <c r="TEL32" s="126"/>
      <c r="TEM32" s="126"/>
      <c r="TEN32" s="126"/>
      <c r="TEO32" s="126"/>
      <c r="TEP32" s="126"/>
      <c r="TEQ32" s="126"/>
      <c r="TER32" s="126"/>
      <c r="TES32" s="126"/>
      <c r="TET32" s="126"/>
      <c r="TEU32" s="126"/>
      <c r="TEV32" s="126"/>
      <c r="TEW32" s="126"/>
      <c r="TEX32" s="126"/>
      <c r="TEY32" s="126"/>
      <c r="TEZ32" s="126"/>
      <c r="TFA32" s="126"/>
      <c r="TFB32" s="126"/>
      <c r="TFC32" s="126"/>
      <c r="TFD32" s="126"/>
      <c r="TFE32" s="126"/>
      <c r="TFF32" s="126"/>
      <c r="TFG32" s="126"/>
      <c r="TFH32" s="126"/>
      <c r="TFI32" s="126"/>
      <c r="TFJ32" s="126"/>
      <c r="TFK32" s="126"/>
      <c r="TFL32" s="126"/>
      <c r="TFM32" s="126"/>
      <c r="TFN32" s="126"/>
      <c r="TFO32" s="126"/>
      <c r="TFP32" s="126"/>
      <c r="TFQ32" s="126"/>
      <c r="TFR32" s="126"/>
      <c r="TFS32" s="126"/>
      <c r="TFT32" s="126"/>
      <c r="TFU32" s="126"/>
      <c r="TFV32" s="126"/>
      <c r="TFW32" s="126"/>
      <c r="TFX32" s="126"/>
      <c r="TFY32" s="126"/>
      <c r="TFZ32" s="126"/>
      <c r="TGA32" s="126"/>
      <c r="TGB32" s="126"/>
      <c r="TGC32" s="126"/>
      <c r="TGD32" s="126"/>
      <c r="TGE32" s="126"/>
      <c r="TGF32" s="126"/>
      <c r="TGG32" s="126"/>
      <c r="TGH32" s="126"/>
      <c r="TGI32" s="126"/>
      <c r="TGJ32" s="126"/>
      <c r="TGK32" s="126"/>
      <c r="TGL32" s="126"/>
      <c r="TGM32" s="126"/>
      <c r="TGN32" s="126"/>
      <c r="TGO32" s="126"/>
      <c r="TGP32" s="126"/>
      <c r="TGQ32" s="126"/>
      <c r="TGR32" s="126"/>
      <c r="TGS32" s="126"/>
      <c r="TGT32" s="126"/>
      <c r="TGU32" s="126"/>
      <c r="TGV32" s="126"/>
      <c r="TGW32" s="126"/>
      <c r="TGX32" s="126"/>
      <c r="TGY32" s="126"/>
      <c r="TGZ32" s="126"/>
      <c r="THA32" s="126"/>
      <c r="THB32" s="126"/>
      <c r="THC32" s="126"/>
      <c r="THD32" s="126"/>
      <c r="THE32" s="126"/>
      <c r="THF32" s="126"/>
      <c r="THG32" s="126"/>
      <c r="THH32" s="126"/>
      <c r="THI32" s="126"/>
      <c r="THJ32" s="126"/>
      <c r="THK32" s="126"/>
      <c r="THL32" s="126"/>
      <c r="THM32" s="126"/>
      <c r="THN32" s="126"/>
      <c r="THO32" s="126"/>
      <c r="THP32" s="126"/>
      <c r="THQ32" s="126"/>
      <c r="THR32" s="126"/>
      <c r="THS32" s="126"/>
      <c r="THT32" s="126"/>
      <c r="THU32" s="126"/>
      <c r="THV32" s="126"/>
      <c r="THW32" s="126"/>
      <c r="THX32" s="126"/>
      <c r="THY32" s="126"/>
      <c r="THZ32" s="126"/>
      <c r="TIA32" s="126"/>
      <c r="TIB32" s="126"/>
      <c r="TIC32" s="126"/>
      <c r="TID32" s="126"/>
      <c r="TIE32" s="126"/>
      <c r="TIF32" s="126"/>
      <c r="TIG32" s="126"/>
      <c r="TIH32" s="126"/>
      <c r="TII32" s="126"/>
      <c r="TIJ32" s="126"/>
      <c r="TIK32" s="126"/>
      <c r="TIL32" s="126"/>
      <c r="TIM32" s="126"/>
      <c r="TIN32" s="126"/>
      <c r="TIO32" s="126"/>
      <c r="TIP32" s="126"/>
      <c r="TIQ32" s="126"/>
      <c r="TIR32" s="126"/>
      <c r="TIS32" s="126"/>
      <c r="TIT32" s="126"/>
      <c r="TIU32" s="126"/>
      <c r="TIV32" s="126"/>
      <c r="TIW32" s="126"/>
      <c r="TIX32" s="126"/>
      <c r="TIY32" s="126"/>
      <c r="TIZ32" s="126"/>
      <c r="TJA32" s="126"/>
      <c r="TJB32" s="126"/>
      <c r="TJC32" s="126"/>
      <c r="TJD32" s="126"/>
      <c r="TJE32" s="126"/>
      <c r="TJF32" s="126"/>
      <c r="TJG32" s="126"/>
      <c r="TJH32" s="126"/>
      <c r="TJI32" s="126"/>
      <c r="TJJ32" s="126"/>
      <c r="TJK32" s="126"/>
      <c r="TJL32" s="126"/>
      <c r="TJM32" s="126"/>
      <c r="TJN32" s="126"/>
      <c r="TJO32" s="126"/>
      <c r="TJP32" s="126"/>
      <c r="TJQ32" s="126"/>
      <c r="TJR32" s="126"/>
      <c r="TJS32" s="126"/>
      <c r="TJT32" s="126"/>
      <c r="TJU32" s="126"/>
      <c r="TJV32" s="126"/>
      <c r="TJW32" s="126"/>
      <c r="TJX32" s="126"/>
      <c r="TJY32" s="126"/>
      <c r="TJZ32" s="126"/>
      <c r="TKA32" s="126"/>
      <c r="TKB32" s="126"/>
      <c r="TKC32" s="126"/>
      <c r="TKD32" s="126"/>
      <c r="TKE32" s="126"/>
      <c r="TKF32" s="126"/>
      <c r="TKG32" s="126"/>
      <c r="TKH32" s="126"/>
      <c r="TKI32" s="126"/>
      <c r="TKJ32" s="126"/>
      <c r="TKK32" s="126"/>
      <c r="TKL32" s="126"/>
      <c r="TKM32" s="126"/>
      <c r="TKN32" s="126"/>
      <c r="TKO32" s="126"/>
      <c r="TKP32" s="126"/>
      <c r="TKQ32" s="126"/>
      <c r="TKR32" s="126"/>
      <c r="TKS32" s="126"/>
      <c r="TKT32" s="126"/>
      <c r="TKU32" s="126"/>
      <c r="TKV32" s="126"/>
      <c r="TKW32" s="126"/>
      <c r="TKX32" s="126"/>
      <c r="TKY32" s="126"/>
      <c r="TKZ32" s="126"/>
      <c r="TLA32" s="126"/>
      <c r="TLB32" s="126"/>
      <c r="TLC32" s="126"/>
      <c r="TLD32" s="126"/>
      <c r="TLE32" s="126"/>
      <c r="TLF32" s="126"/>
      <c r="TLG32" s="126"/>
      <c r="TLH32" s="126"/>
      <c r="TLI32" s="126"/>
      <c r="TLJ32" s="126"/>
      <c r="TLK32" s="126"/>
      <c r="TLL32" s="126"/>
      <c r="TLM32" s="126"/>
      <c r="TLN32" s="126"/>
      <c r="TLO32" s="126"/>
      <c r="TLP32" s="126"/>
      <c r="TLQ32" s="126"/>
      <c r="TLR32" s="126"/>
      <c r="TLS32" s="126"/>
      <c r="TLT32" s="126"/>
      <c r="TLU32" s="126"/>
      <c r="TLV32" s="126"/>
      <c r="TLW32" s="126"/>
      <c r="TLX32" s="126"/>
      <c r="TLY32" s="126"/>
      <c r="TLZ32" s="126"/>
      <c r="TMA32" s="126"/>
      <c r="TMB32" s="126"/>
      <c r="TMC32" s="126"/>
      <c r="TMD32" s="126"/>
      <c r="TME32" s="126"/>
      <c r="TMF32" s="126"/>
      <c r="TMG32" s="126"/>
      <c r="TMH32" s="126"/>
      <c r="TMI32" s="126"/>
      <c r="TMJ32" s="126"/>
      <c r="TMK32" s="126"/>
      <c r="TML32" s="126"/>
      <c r="TMM32" s="126"/>
      <c r="TMN32" s="126"/>
      <c r="TMO32" s="126"/>
      <c r="TMP32" s="126"/>
      <c r="TMQ32" s="126"/>
      <c r="TMR32" s="126"/>
      <c r="TMS32" s="126"/>
      <c r="TMT32" s="126"/>
      <c r="TMU32" s="126"/>
      <c r="TMV32" s="126"/>
      <c r="TMW32" s="126"/>
      <c r="TMX32" s="126"/>
      <c r="TMY32" s="126"/>
      <c r="TMZ32" s="126"/>
      <c r="TNA32" s="126"/>
      <c r="TNB32" s="126"/>
      <c r="TNC32" s="126"/>
      <c r="TND32" s="126"/>
      <c r="TNE32" s="126"/>
      <c r="TNF32" s="126"/>
      <c r="TNG32" s="126"/>
      <c r="TNH32" s="126"/>
      <c r="TNI32" s="126"/>
      <c r="TNJ32" s="126"/>
      <c r="TNK32" s="126"/>
      <c r="TNL32" s="126"/>
      <c r="TNM32" s="126"/>
      <c r="TNN32" s="126"/>
      <c r="TNO32" s="126"/>
      <c r="TNP32" s="126"/>
      <c r="TNQ32" s="126"/>
      <c r="TNR32" s="126"/>
      <c r="TNS32" s="126"/>
      <c r="TNT32" s="126"/>
      <c r="TNU32" s="126"/>
      <c r="TNV32" s="126"/>
      <c r="TNW32" s="126"/>
      <c r="TNX32" s="126"/>
      <c r="TNY32" s="126"/>
      <c r="TNZ32" s="126"/>
      <c r="TOA32" s="126"/>
      <c r="TOB32" s="126"/>
      <c r="TOC32" s="126"/>
      <c r="TOD32" s="126"/>
      <c r="TOE32" s="126"/>
      <c r="TOF32" s="126"/>
      <c r="TOG32" s="126"/>
      <c r="TOH32" s="126"/>
      <c r="TOI32" s="126"/>
      <c r="TOJ32" s="126"/>
      <c r="TOK32" s="126"/>
      <c r="TOL32" s="126"/>
      <c r="TOM32" s="126"/>
      <c r="TON32" s="126"/>
      <c r="TOO32" s="126"/>
      <c r="TOP32" s="126"/>
      <c r="TOQ32" s="126"/>
      <c r="TOR32" s="126"/>
      <c r="TOS32" s="126"/>
      <c r="TOT32" s="126"/>
      <c r="TOU32" s="126"/>
      <c r="TOV32" s="126"/>
      <c r="TOW32" s="126"/>
      <c r="TOX32" s="126"/>
      <c r="TOY32" s="126"/>
      <c r="TOZ32" s="126"/>
      <c r="TPA32" s="126"/>
      <c r="TPB32" s="126"/>
      <c r="TPC32" s="126"/>
      <c r="TPD32" s="126"/>
      <c r="TPE32" s="126"/>
      <c r="TPF32" s="126"/>
      <c r="TPG32" s="126"/>
      <c r="TPH32" s="126"/>
      <c r="TPI32" s="126"/>
      <c r="TPJ32" s="126"/>
      <c r="TPK32" s="126"/>
      <c r="TPL32" s="126"/>
      <c r="TPM32" s="126"/>
      <c r="TPN32" s="126"/>
      <c r="TPO32" s="126"/>
      <c r="TPP32" s="126"/>
      <c r="TPQ32" s="126"/>
      <c r="TPR32" s="126"/>
      <c r="TPS32" s="126"/>
      <c r="TPT32" s="126"/>
      <c r="TPU32" s="126"/>
      <c r="TPV32" s="126"/>
      <c r="TPW32" s="126"/>
      <c r="TPX32" s="126"/>
      <c r="TPY32" s="126"/>
      <c r="TPZ32" s="126"/>
      <c r="TQA32" s="126"/>
      <c r="TQB32" s="126"/>
      <c r="TQC32" s="126"/>
      <c r="TQD32" s="126"/>
      <c r="TQE32" s="126"/>
      <c r="TQF32" s="126"/>
      <c r="TQG32" s="126"/>
      <c r="TQH32" s="126"/>
      <c r="TQI32" s="126"/>
      <c r="TQJ32" s="126"/>
      <c r="TQK32" s="126"/>
      <c r="TQL32" s="126"/>
      <c r="TQM32" s="126"/>
      <c r="TQN32" s="126"/>
      <c r="TQO32" s="126"/>
      <c r="TQP32" s="126"/>
      <c r="TQQ32" s="126"/>
      <c r="TQR32" s="126"/>
      <c r="TQS32" s="126"/>
      <c r="TQT32" s="126"/>
      <c r="TQU32" s="126"/>
      <c r="TQV32" s="126"/>
      <c r="TQW32" s="126"/>
      <c r="TQX32" s="126"/>
      <c r="TQY32" s="126"/>
      <c r="TQZ32" s="126"/>
      <c r="TRA32" s="126"/>
      <c r="TRB32" s="126"/>
      <c r="TRC32" s="126"/>
      <c r="TRD32" s="126"/>
      <c r="TRE32" s="126"/>
      <c r="TRF32" s="126"/>
      <c r="TRG32" s="126"/>
      <c r="TRH32" s="126"/>
      <c r="TRI32" s="126"/>
      <c r="TRJ32" s="126"/>
      <c r="TRK32" s="126"/>
      <c r="TRL32" s="126"/>
      <c r="TRM32" s="126"/>
      <c r="TRN32" s="126"/>
      <c r="TRO32" s="126"/>
      <c r="TRP32" s="126"/>
      <c r="TRQ32" s="126"/>
      <c r="TRR32" s="126"/>
      <c r="TRS32" s="126"/>
      <c r="TRT32" s="126"/>
      <c r="TRU32" s="126"/>
      <c r="TRV32" s="126"/>
      <c r="TRW32" s="126"/>
      <c r="TRX32" s="126"/>
      <c r="TRY32" s="126"/>
      <c r="TRZ32" s="126"/>
      <c r="TSA32" s="126"/>
      <c r="TSB32" s="126"/>
      <c r="TSC32" s="126"/>
      <c r="TSD32" s="126"/>
      <c r="TSE32" s="126"/>
      <c r="TSF32" s="126"/>
      <c r="TSG32" s="126"/>
      <c r="TSH32" s="126"/>
      <c r="TSI32" s="126"/>
      <c r="TSJ32" s="126"/>
      <c r="TSK32" s="126"/>
      <c r="TSL32" s="126"/>
      <c r="TSM32" s="126"/>
      <c r="TSN32" s="126"/>
      <c r="TSO32" s="126"/>
      <c r="TSP32" s="126"/>
      <c r="TSQ32" s="126"/>
      <c r="TSR32" s="126"/>
      <c r="TSS32" s="126"/>
      <c r="TST32" s="126"/>
      <c r="TSU32" s="126"/>
      <c r="TSV32" s="126"/>
      <c r="TSW32" s="126"/>
      <c r="TSX32" s="126"/>
      <c r="TSY32" s="126"/>
      <c r="TSZ32" s="126"/>
      <c r="TTA32" s="126"/>
      <c r="TTB32" s="126"/>
      <c r="TTC32" s="126"/>
      <c r="TTD32" s="126"/>
      <c r="TTE32" s="126"/>
      <c r="TTF32" s="126"/>
      <c r="TTG32" s="126"/>
      <c r="TTH32" s="126"/>
      <c r="TTI32" s="126"/>
      <c r="TTJ32" s="126"/>
      <c r="TTK32" s="126"/>
      <c r="TTL32" s="126"/>
      <c r="TTM32" s="126"/>
      <c r="TTN32" s="126"/>
      <c r="TTO32" s="126"/>
      <c r="TTP32" s="126"/>
      <c r="TTQ32" s="126"/>
      <c r="TTR32" s="126"/>
      <c r="TTS32" s="126"/>
      <c r="TTT32" s="126"/>
      <c r="TTU32" s="126"/>
      <c r="TTV32" s="126"/>
      <c r="TTW32" s="126"/>
      <c r="TTX32" s="126"/>
      <c r="TTY32" s="126"/>
      <c r="TTZ32" s="126"/>
      <c r="TUA32" s="126"/>
      <c r="TUB32" s="126"/>
      <c r="TUC32" s="126"/>
      <c r="TUD32" s="126"/>
      <c r="TUE32" s="126"/>
      <c r="TUF32" s="126"/>
      <c r="TUG32" s="126"/>
      <c r="TUH32" s="126"/>
      <c r="TUI32" s="126"/>
      <c r="TUJ32" s="126"/>
      <c r="TUK32" s="126"/>
      <c r="TUL32" s="126"/>
      <c r="TUM32" s="126"/>
      <c r="TUN32" s="126"/>
      <c r="TUO32" s="126"/>
      <c r="TUP32" s="126"/>
      <c r="TUQ32" s="126"/>
      <c r="TUR32" s="126"/>
      <c r="TUS32" s="126"/>
      <c r="TUT32" s="126"/>
      <c r="TUU32" s="126"/>
      <c r="TUV32" s="126"/>
      <c r="TUW32" s="126"/>
      <c r="TUX32" s="126"/>
      <c r="TUY32" s="126"/>
      <c r="TUZ32" s="126"/>
      <c r="TVA32" s="126"/>
      <c r="TVB32" s="126"/>
      <c r="TVC32" s="126"/>
      <c r="TVD32" s="126"/>
      <c r="TVE32" s="126"/>
      <c r="TVF32" s="126"/>
      <c r="TVG32" s="126"/>
      <c r="TVH32" s="126"/>
      <c r="TVI32" s="126"/>
      <c r="TVJ32" s="126"/>
      <c r="TVK32" s="126"/>
      <c r="TVL32" s="126"/>
      <c r="TVM32" s="126"/>
      <c r="TVN32" s="126"/>
      <c r="TVO32" s="126"/>
      <c r="TVP32" s="126"/>
      <c r="TVQ32" s="126"/>
      <c r="TVR32" s="126"/>
      <c r="TVS32" s="126"/>
      <c r="TVT32" s="126"/>
      <c r="TVU32" s="126"/>
      <c r="TVV32" s="126"/>
      <c r="TVW32" s="126"/>
      <c r="TVX32" s="126"/>
      <c r="TVY32" s="126"/>
      <c r="TVZ32" s="126"/>
      <c r="TWA32" s="126"/>
      <c r="TWB32" s="126"/>
      <c r="TWC32" s="126"/>
      <c r="TWD32" s="126"/>
      <c r="TWE32" s="126"/>
      <c r="TWF32" s="126"/>
      <c r="TWG32" s="126"/>
      <c r="TWH32" s="126"/>
      <c r="TWI32" s="126"/>
      <c r="TWJ32" s="126"/>
      <c r="TWK32" s="126"/>
      <c r="TWL32" s="126"/>
      <c r="TWM32" s="126"/>
      <c r="TWN32" s="126"/>
      <c r="TWO32" s="126"/>
      <c r="TWP32" s="126"/>
      <c r="TWQ32" s="126"/>
      <c r="TWR32" s="126"/>
      <c r="TWS32" s="126"/>
      <c r="TWT32" s="126"/>
      <c r="TWU32" s="126"/>
      <c r="TWV32" s="126"/>
      <c r="TWW32" s="126"/>
      <c r="TWX32" s="126"/>
      <c r="TWY32" s="126"/>
      <c r="TWZ32" s="126"/>
      <c r="TXA32" s="126"/>
      <c r="TXB32" s="126"/>
      <c r="TXC32" s="126"/>
      <c r="TXD32" s="126"/>
      <c r="TXE32" s="126"/>
      <c r="TXF32" s="126"/>
      <c r="TXG32" s="126"/>
      <c r="TXH32" s="126"/>
      <c r="TXI32" s="126"/>
      <c r="TXJ32" s="126"/>
      <c r="TXK32" s="126"/>
      <c r="TXL32" s="126"/>
      <c r="TXM32" s="126"/>
      <c r="TXN32" s="126"/>
      <c r="TXO32" s="126"/>
      <c r="TXP32" s="126"/>
      <c r="TXQ32" s="126"/>
      <c r="TXR32" s="126"/>
      <c r="TXS32" s="126"/>
      <c r="TXT32" s="126"/>
      <c r="TXU32" s="126"/>
      <c r="TXV32" s="126"/>
      <c r="TXW32" s="126"/>
      <c r="TXX32" s="126"/>
      <c r="TXY32" s="126"/>
      <c r="TXZ32" s="126"/>
      <c r="TYA32" s="126"/>
      <c r="TYB32" s="126"/>
      <c r="TYC32" s="126"/>
      <c r="TYD32" s="126"/>
      <c r="TYE32" s="126"/>
      <c r="TYF32" s="126"/>
      <c r="TYG32" s="126"/>
      <c r="TYH32" s="126"/>
      <c r="TYI32" s="126"/>
      <c r="TYJ32" s="126"/>
      <c r="TYK32" s="126"/>
      <c r="TYL32" s="126"/>
      <c r="TYM32" s="126"/>
      <c r="TYN32" s="126"/>
      <c r="TYO32" s="126"/>
      <c r="TYP32" s="126"/>
      <c r="TYQ32" s="126"/>
      <c r="TYR32" s="126"/>
      <c r="TYS32" s="126"/>
      <c r="TYT32" s="126"/>
      <c r="TYU32" s="126"/>
      <c r="TYV32" s="126"/>
      <c r="TYW32" s="126"/>
      <c r="TYX32" s="126"/>
      <c r="TYY32" s="126"/>
      <c r="TYZ32" s="126"/>
      <c r="TZA32" s="126"/>
      <c r="TZB32" s="126"/>
      <c r="TZC32" s="126"/>
      <c r="TZD32" s="126"/>
      <c r="TZE32" s="126"/>
      <c r="TZF32" s="126"/>
      <c r="TZG32" s="126"/>
      <c r="TZH32" s="126"/>
      <c r="TZI32" s="126"/>
      <c r="TZJ32" s="126"/>
      <c r="TZK32" s="126"/>
      <c r="TZL32" s="126"/>
      <c r="TZM32" s="126"/>
      <c r="TZN32" s="126"/>
      <c r="TZO32" s="126"/>
      <c r="TZP32" s="126"/>
      <c r="TZQ32" s="126"/>
      <c r="TZR32" s="126"/>
      <c r="TZS32" s="126"/>
      <c r="TZT32" s="126"/>
      <c r="TZU32" s="126"/>
      <c r="TZV32" s="126"/>
      <c r="TZW32" s="126"/>
      <c r="TZX32" s="126"/>
      <c r="TZY32" s="126"/>
      <c r="TZZ32" s="126"/>
      <c r="UAA32" s="126"/>
      <c r="UAB32" s="126"/>
      <c r="UAC32" s="126"/>
      <c r="UAD32" s="126"/>
      <c r="UAE32" s="126"/>
      <c r="UAF32" s="126"/>
      <c r="UAG32" s="126"/>
      <c r="UAH32" s="126"/>
      <c r="UAI32" s="126"/>
      <c r="UAJ32" s="126"/>
      <c r="UAK32" s="126"/>
      <c r="UAL32" s="126"/>
      <c r="UAM32" s="126"/>
      <c r="UAN32" s="126"/>
      <c r="UAO32" s="126"/>
      <c r="UAP32" s="126"/>
      <c r="UAQ32" s="126"/>
      <c r="UAR32" s="126"/>
      <c r="UAS32" s="126"/>
      <c r="UAT32" s="126"/>
      <c r="UAU32" s="126"/>
      <c r="UAV32" s="126"/>
      <c r="UAW32" s="126"/>
      <c r="UAX32" s="126"/>
      <c r="UAY32" s="126"/>
      <c r="UAZ32" s="126"/>
      <c r="UBA32" s="126"/>
      <c r="UBB32" s="126"/>
      <c r="UBC32" s="126"/>
      <c r="UBD32" s="126"/>
      <c r="UBE32" s="126"/>
      <c r="UBF32" s="126"/>
      <c r="UBG32" s="126"/>
      <c r="UBH32" s="126"/>
      <c r="UBI32" s="126"/>
      <c r="UBJ32" s="126"/>
      <c r="UBK32" s="126"/>
      <c r="UBL32" s="126"/>
      <c r="UBM32" s="126"/>
      <c r="UBN32" s="126"/>
      <c r="UBO32" s="126"/>
      <c r="UBP32" s="126"/>
      <c r="UBQ32" s="126"/>
      <c r="UBR32" s="126"/>
      <c r="UBS32" s="126"/>
      <c r="UBT32" s="126"/>
      <c r="UBU32" s="126"/>
      <c r="UBV32" s="126"/>
      <c r="UBW32" s="126"/>
      <c r="UBX32" s="126"/>
      <c r="UBY32" s="126"/>
      <c r="UBZ32" s="126"/>
      <c r="UCA32" s="126"/>
      <c r="UCB32" s="126"/>
      <c r="UCC32" s="126"/>
      <c r="UCD32" s="126"/>
      <c r="UCE32" s="126"/>
      <c r="UCF32" s="126"/>
      <c r="UCG32" s="126"/>
      <c r="UCH32" s="126"/>
      <c r="UCI32" s="126"/>
      <c r="UCJ32" s="126"/>
      <c r="UCK32" s="126"/>
      <c r="UCL32" s="126"/>
      <c r="UCM32" s="126"/>
      <c r="UCN32" s="126"/>
      <c r="UCO32" s="126"/>
      <c r="UCP32" s="126"/>
      <c r="UCQ32" s="126"/>
      <c r="UCR32" s="126"/>
      <c r="UCS32" s="126"/>
      <c r="UCT32" s="126"/>
      <c r="UCU32" s="126"/>
      <c r="UCV32" s="126"/>
      <c r="UCW32" s="126"/>
      <c r="UCX32" s="126"/>
      <c r="UCY32" s="126"/>
      <c r="UCZ32" s="126"/>
      <c r="UDA32" s="126"/>
      <c r="UDB32" s="126"/>
      <c r="UDC32" s="126"/>
      <c r="UDD32" s="126"/>
      <c r="UDE32" s="126"/>
      <c r="UDF32" s="126"/>
      <c r="UDG32" s="126"/>
      <c r="UDH32" s="126"/>
      <c r="UDI32" s="126"/>
      <c r="UDJ32" s="126"/>
      <c r="UDK32" s="126"/>
      <c r="UDL32" s="126"/>
      <c r="UDM32" s="126"/>
      <c r="UDN32" s="126"/>
      <c r="UDO32" s="126"/>
      <c r="UDP32" s="126"/>
      <c r="UDQ32" s="126"/>
      <c r="UDR32" s="126"/>
      <c r="UDS32" s="126"/>
      <c r="UDT32" s="126"/>
      <c r="UDU32" s="126"/>
      <c r="UDV32" s="126"/>
      <c r="UDW32" s="126"/>
      <c r="UDX32" s="126"/>
      <c r="UDY32" s="126"/>
      <c r="UDZ32" s="126"/>
      <c r="UEA32" s="126"/>
      <c r="UEB32" s="126"/>
      <c r="UEC32" s="126"/>
      <c r="UED32" s="126"/>
      <c r="UEE32" s="126"/>
      <c r="UEF32" s="126"/>
      <c r="UEG32" s="126"/>
      <c r="UEH32" s="126"/>
      <c r="UEI32" s="126"/>
      <c r="UEJ32" s="126"/>
      <c r="UEK32" s="126"/>
      <c r="UEL32" s="126"/>
      <c r="UEM32" s="126"/>
      <c r="UEN32" s="126"/>
      <c r="UEO32" s="126"/>
      <c r="UEP32" s="126"/>
      <c r="UEQ32" s="126"/>
      <c r="UER32" s="126"/>
      <c r="UES32" s="126"/>
      <c r="UET32" s="126"/>
      <c r="UEU32" s="126"/>
      <c r="UEV32" s="126"/>
      <c r="UEW32" s="126"/>
      <c r="UEX32" s="126"/>
      <c r="UEY32" s="126"/>
      <c r="UEZ32" s="126"/>
      <c r="UFA32" s="126"/>
      <c r="UFB32" s="126"/>
      <c r="UFC32" s="126"/>
      <c r="UFD32" s="126"/>
      <c r="UFE32" s="126"/>
      <c r="UFF32" s="126"/>
      <c r="UFG32" s="126"/>
      <c r="UFH32" s="126"/>
      <c r="UFI32" s="126"/>
      <c r="UFJ32" s="126"/>
      <c r="UFK32" s="126"/>
      <c r="UFL32" s="126"/>
      <c r="UFM32" s="126"/>
      <c r="UFN32" s="126"/>
      <c r="UFO32" s="126"/>
      <c r="UFP32" s="126"/>
      <c r="UFQ32" s="126"/>
      <c r="UFR32" s="126"/>
      <c r="UFS32" s="126"/>
      <c r="UFT32" s="126"/>
      <c r="UFU32" s="126"/>
      <c r="UFV32" s="126"/>
      <c r="UFW32" s="126"/>
      <c r="UFX32" s="126"/>
      <c r="UFY32" s="126"/>
      <c r="UFZ32" s="126"/>
      <c r="UGA32" s="126"/>
      <c r="UGB32" s="126"/>
      <c r="UGC32" s="126"/>
      <c r="UGD32" s="126"/>
      <c r="UGE32" s="126"/>
      <c r="UGF32" s="126"/>
      <c r="UGG32" s="126"/>
      <c r="UGH32" s="126"/>
      <c r="UGI32" s="126"/>
      <c r="UGJ32" s="126"/>
      <c r="UGK32" s="126"/>
      <c r="UGL32" s="126"/>
      <c r="UGM32" s="126"/>
      <c r="UGN32" s="126"/>
      <c r="UGO32" s="126"/>
      <c r="UGP32" s="126"/>
      <c r="UGQ32" s="126"/>
      <c r="UGR32" s="126"/>
      <c r="UGS32" s="126"/>
      <c r="UGT32" s="126"/>
      <c r="UGU32" s="126"/>
      <c r="UGV32" s="126"/>
      <c r="UGW32" s="126"/>
      <c r="UGX32" s="126"/>
      <c r="UGY32" s="126"/>
      <c r="UGZ32" s="126"/>
      <c r="UHA32" s="126"/>
      <c r="UHB32" s="126"/>
      <c r="UHC32" s="126"/>
      <c r="UHD32" s="126"/>
      <c r="UHE32" s="126"/>
      <c r="UHF32" s="126"/>
      <c r="UHG32" s="126"/>
      <c r="UHH32" s="126"/>
      <c r="UHI32" s="126"/>
      <c r="UHJ32" s="126"/>
      <c r="UHK32" s="126"/>
      <c r="UHL32" s="126"/>
      <c r="UHM32" s="126"/>
      <c r="UHN32" s="126"/>
      <c r="UHO32" s="126"/>
      <c r="UHP32" s="126"/>
      <c r="UHQ32" s="126"/>
      <c r="UHR32" s="126"/>
      <c r="UHS32" s="126"/>
      <c r="UHT32" s="126"/>
      <c r="UHU32" s="126"/>
      <c r="UHV32" s="126"/>
      <c r="UHW32" s="126"/>
      <c r="UHX32" s="126"/>
      <c r="UHY32" s="126"/>
      <c r="UHZ32" s="126"/>
      <c r="UIA32" s="126"/>
      <c r="UIB32" s="126"/>
      <c r="UIC32" s="126"/>
      <c r="UID32" s="126"/>
      <c r="UIE32" s="126"/>
      <c r="UIF32" s="126"/>
      <c r="UIG32" s="126"/>
      <c r="UIH32" s="126"/>
      <c r="UII32" s="126"/>
      <c r="UIJ32" s="126"/>
      <c r="UIK32" s="126"/>
      <c r="UIL32" s="126"/>
      <c r="UIM32" s="126"/>
      <c r="UIN32" s="126"/>
      <c r="UIO32" s="126"/>
      <c r="UIP32" s="126"/>
      <c r="UIQ32" s="126"/>
      <c r="UIR32" s="126"/>
      <c r="UIS32" s="126"/>
      <c r="UIT32" s="126"/>
      <c r="UIU32" s="126"/>
      <c r="UIV32" s="126"/>
      <c r="UIW32" s="126"/>
      <c r="UIX32" s="126"/>
      <c r="UIY32" s="126"/>
      <c r="UIZ32" s="126"/>
      <c r="UJA32" s="126"/>
      <c r="UJB32" s="126"/>
      <c r="UJC32" s="126"/>
      <c r="UJD32" s="126"/>
      <c r="UJE32" s="126"/>
      <c r="UJF32" s="126"/>
      <c r="UJG32" s="126"/>
      <c r="UJH32" s="126"/>
      <c r="UJI32" s="126"/>
      <c r="UJJ32" s="126"/>
      <c r="UJK32" s="126"/>
      <c r="UJL32" s="126"/>
      <c r="UJM32" s="126"/>
      <c r="UJN32" s="126"/>
      <c r="UJO32" s="126"/>
      <c r="UJP32" s="126"/>
      <c r="UJQ32" s="126"/>
      <c r="UJR32" s="126"/>
      <c r="UJS32" s="126"/>
      <c r="UJT32" s="126"/>
      <c r="UJU32" s="126"/>
      <c r="UJV32" s="126"/>
      <c r="UJW32" s="126"/>
      <c r="UJX32" s="126"/>
      <c r="UJY32" s="126"/>
      <c r="UJZ32" s="126"/>
      <c r="UKA32" s="126"/>
      <c r="UKB32" s="126"/>
      <c r="UKC32" s="126"/>
      <c r="UKD32" s="126"/>
      <c r="UKE32" s="126"/>
      <c r="UKF32" s="126"/>
      <c r="UKG32" s="126"/>
      <c r="UKH32" s="126"/>
      <c r="UKI32" s="126"/>
      <c r="UKJ32" s="126"/>
      <c r="UKK32" s="126"/>
      <c r="UKL32" s="126"/>
      <c r="UKM32" s="126"/>
      <c r="UKN32" s="126"/>
      <c r="UKO32" s="126"/>
      <c r="UKP32" s="126"/>
      <c r="UKQ32" s="126"/>
      <c r="UKR32" s="126"/>
      <c r="UKS32" s="126"/>
      <c r="UKT32" s="126"/>
      <c r="UKU32" s="126"/>
      <c r="UKV32" s="126"/>
      <c r="UKW32" s="126"/>
      <c r="UKX32" s="126"/>
      <c r="UKY32" s="126"/>
      <c r="UKZ32" s="126"/>
      <c r="ULA32" s="126"/>
      <c r="ULB32" s="126"/>
      <c r="ULC32" s="126"/>
      <c r="ULD32" s="126"/>
      <c r="ULE32" s="126"/>
      <c r="ULF32" s="126"/>
      <c r="ULG32" s="126"/>
      <c r="ULH32" s="126"/>
      <c r="ULI32" s="126"/>
      <c r="ULJ32" s="126"/>
      <c r="ULK32" s="126"/>
      <c r="ULL32" s="126"/>
      <c r="ULM32" s="126"/>
      <c r="ULN32" s="126"/>
      <c r="ULO32" s="126"/>
      <c r="ULP32" s="126"/>
      <c r="ULQ32" s="126"/>
      <c r="ULR32" s="126"/>
      <c r="ULS32" s="126"/>
      <c r="ULT32" s="126"/>
      <c r="ULU32" s="126"/>
      <c r="ULV32" s="126"/>
      <c r="ULW32" s="126"/>
      <c r="ULX32" s="126"/>
      <c r="ULY32" s="126"/>
      <c r="ULZ32" s="126"/>
      <c r="UMA32" s="126"/>
      <c r="UMB32" s="126"/>
      <c r="UMC32" s="126"/>
      <c r="UMD32" s="126"/>
      <c r="UME32" s="126"/>
      <c r="UMF32" s="126"/>
      <c r="UMG32" s="126"/>
      <c r="UMH32" s="126"/>
      <c r="UMI32" s="126"/>
      <c r="UMJ32" s="126"/>
      <c r="UMK32" s="126"/>
      <c r="UML32" s="126"/>
      <c r="UMM32" s="126"/>
      <c r="UMN32" s="126"/>
      <c r="UMO32" s="126"/>
      <c r="UMP32" s="126"/>
      <c r="UMQ32" s="126"/>
      <c r="UMR32" s="126"/>
      <c r="UMS32" s="126"/>
      <c r="UMT32" s="126"/>
      <c r="UMU32" s="126"/>
      <c r="UMV32" s="126"/>
      <c r="UMW32" s="126"/>
      <c r="UMX32" s="126"/>
      <c r="UMY32" s="126"/>
      <c r="UMZ32" s="126"/>
      <c r="UNA32" s="126"/>
      <c r="UNB32" s="126"/>
      <c r="UNC32" s="126"/>
      <c r="UND32" s="126"/>
      <c r="UNE32" s="126"/>
      <c r="UNF32" s="126"/>
      <c r="UNG32" s="126"/>
      <c r="UNH32" s="126"/>
      <c r="UNI32" s="126"/>
      <c r="UNJ32" s="126"/>
      <c r="UNK32" s="126"/>
      <c r="UNL32" s="126"/>
      <c r="UNM32" s="126"/>
      <c r="UNN32" s="126"/>
      <c r="UNO32" s="126"/>
      <c r="UNP32" s="126"/>
      <c r="UNQ32" s="126"/>
      <c r="UNR32" s="126"/>
      <c r="UNS32" s="126"/>
      <c r="UNT32" s="126"/>
      <c r="UNU32" s="126"/>
      <c r="UNV32" s="126"/>
      <c r="UNW32" s="126"/>
      <c r="UNX32" s="126"/>
      <c r="UNY32" s="126"/>
      <c r="UNZ32" s="126"/>
      <c r="UOA32" s="126"/>
      <c r="UOB32" s="126"/>
      <c r="UOC32" s="126"/>
      <c r="UOD32" s="126"/>
      <c r="UOE32" s="126"/>
      <c r="UOF32" s="126"/>
      <c r="UOG32" s="126"/>
      <c r="UOH32" s="126"/>
      <c r="UOI32" s="126"/>
      <c r="UOJ32" s="126"/>
      <c r="UOK32" s="126"/>
      <c r="UOL32" s="126"/>
      <c r="UOM32" s="126"/>
      <c r="UON32" s="126"/>
      <c r="UOO32" s="126"/>
      <c r="UOP32" s="126"/>
      <c r="UOQ32" s="126"/>
      <c r="UOR32" s="126"/>
      <c r="UOS32" s="126"/>
      <c r="UOT32" s="126"/>
      <c r="UOU32" s="126"/>
      <c r="UOV32" s="126"/>
      <c r="UOW32" s="126"/>
      <c r="UOX32" s="126"/>
      <c r="UOY32" s="126"/>
      <c r="UOZ32" s="126"/>
      <c r="UPA32" s="126"/>
      <c r="UPB32" s="126"/>
      <c r="UPC32" s="126"/>
      <c r="UPD32" s="126"/>
      <c r="UPE32" s="126"/>
      <c r="UPF32" s="126"/>
      <c r="UPG32" s="126"/>
      <c r="UPH32" s="126"/>
      <c r="UPI32" s="126"/>
      <c r="UPJ32" s="126"/>
      <c r="UPK32" s="126"/>
      <c r="UPL32" s="126"/>
      <c r="UPM32" s="126"/>
      <c r="UPN32" s="126"/>
      <c r="UPO32" s="126"/>
      <c r="UPP32" s="126"/>
      <c r="UPQ32" s="126"/>
      <c r="UPR32" s="126"/>
      <c r="UPS32" s="126"/>
      <c r="UPT32" s="126"/>
      <c r="UPU32" s="126"/>
      <c r="UPV32" s="126"/>
      <c r="UPW32" s="126"/>
      <c r="UPX32" s="126"/>
      <c r="UPY32" s="126"/>
      <c r="UPZ32" s="126"/>
      <c r="UQA32" s="126"/>
      <c r="UQB32" s="126"/>
      <c r="UQC32" s="126"/>
      <c r="UQD32" s="126"/>
      <c r="UQE32" s="126"/>
      <c r="UQF32" s="126"/>
      <c r="UQG32" s="126"/>
      <c r="UQH32" s="126"/>
      <c r="UQI32" s="126"/>
      <c r="UQJ32" s="126"/>
      <c r="UQK32" s="126"/>
      <c r="UQL32" s="126"/>
      <c r="UQM32" s="126"/>
      <c r="UQN32" s="126"/>
      <c r="UQO32" s="126"/>
      <c r="UQP32" s="126"/>
      <c r="UQQ32" s="126"/>
      <c r="UQR32" s="126"/>
      <c r="UQS32" s="126"/>
      <c r="UQT32" s="126"/>
      <c r="UQU32" s="126"/>
      <c r="UQV32" s="126"/>
      <c r="UQW32" s="126"/>
      <c r="UQX32" s="126"/>
      <c r="UQY32" s="126"/>
      <c r="UQZ32" s="126"/>
      <c r="URA32" s="126"/>
      <c r="URB32" s="126"/>
      <c r="URC32" s="126"/>
      <c r="URD32" s="126"/>
      <c r="URE32" s="126"/>
      <c r="URF32" s="126"/>
      <c r="URG32" s="126"/>
      <c r="URH32" s="126"/>
      <c r="URI32" s="126"/>
      <c r="URJ32" s="126"/>
      <c r="URK32" s="126"/>
      <c r="URL32" s="126"/>
      <c r="URM32" s="126"/>
      <c r="URN32" s="126"/>
      <c r="URO32" s="126"/>
      <c r="URP32" s="126"/>
      <c r="URQ32" s="126"/>
      <c r="URR32" s="126"/>
      <c r="URS32" s="126"/>
      <c r="URT32" s="126"/>
      <c r="URU32" s="126"/>
      <c r="URV32" s="126"/>
      <c r="URW32" s="126"/>
      <c r="URX32" s="126"/>
      <c r="URY32" s="126"/>
      <c r="URZ32" s="126"/>
      <c r="USA32" s="126"/>
      <c r="USB32" s="126"/>
      <c r="USC32" s="126"/>
      <c r="USD32" s="126"/>
      <c r="USE32" s="126"/>
      <c r="USF32" s="126"/>
      <c r="USG32" s="126"/>
      <c r="USH32" s="126"/>
      <c r="USI32" s="126"/>
      <c r="USJ32" s="126"/>
      <c r="USK32" s="126"/>
      <c r="USL32" s="126"/>
      <c r="USM32" s="126"/>
      <c r="USN32" s="126"/>
      <c r="USO32" s="126"/>
      <c r="USP32" s="126"/>
      <c r="USQ32" s="126"/>
      <c r="USR32" s="126"/>
      <c r="USS32" s="126"/>
      <c r="UST32" s="126"/>
      <c r="USU32" s="126"/>
      <c r="USV32" s="126"/>
      <c r="USW32" s="126"/>
      <c r="USX32" s="126"/>
      <c r="USY32" s="126"/>
      <c r="USZ32" s="126"/>
      <c r="UTA32" s="126"/>
      <c r="UTB32" s="126"/>
      <c r="UTC32" s="126"/>
      <c r="UTD32" s="126"/>
      <c r="UTE32" s="126"/>
      <c r="UTF32" s="126"/>
      <c r="UTG32" s="126"/>
      <c r="UTH32" s="126"/>
      <c r="UTI32" s="126"/>
      <c r="UTJ32" s="126"/>
      <c r="UTK32" s="126"/>
      <c r="UTL32" s="126"/>
      <c r="UTM32" s="126"/>
      <c r="UTN32" s="126"/>
      <c r="UTO32" s="126"/>
      <c r="UTP32" s="126"/>
      <c r="UTQ32" s="126"/>
      <c r="UTR32" s="126"/>
      <c r="UTS32" s="126"/>
      <c r="UTT32" s="126"/>
      <c r="UTU32" s="126"/>
      <c r="UTV32" s="126"/>
      <c r="UTW32" s="126"/>
      <c r="UTX32" s="126"/>
      <c r="UTY32" s="126"/>
      <c r="UTZ32" s="126"/>
      <c r="UUA32" s="126"/>
      <c r="UUB32" s="126"/>
      <c r="UUC32" s="126"/>
      <c r="UUD32" s="126"/>
      <c r="UUE32" s="126"/>
      <c r="UUF32" s="126"/>
      <c r="UUG32" s="126"/>
      <c r="UUH32" s="126"/>
      <c r="UUI32" s="126"/>
      <c r="UUJ32" s="126"/>
      <c r="UUK32" s="126"/>
      <c r="UUL32" s="126"/>
      <c r="UUM32" s="126"/>
      <c r="UUN32" s="126"/>
      <c r="UUO32" s="126"/>
      <c r="UUP32" s="126"/>
      <c r="UUQ32" s="126"/>
      <c r="UUR32" s="126"/>
      <c r="UUS32" s="126"/>
      <c r="UUT32" s="126"/>
      <c r="UUU32" s="126"/>
      <c r="UUV32" s="126"/>
      <c r="UUW32" s="126"/>
      <c r="UUX32" s="126"/>
      <c r="UUY32" s="126"/>
      <c r="UUZ32" s="126"/>
      <c r="UVA32" s="126"/>
      <c r="UVB32" s="126"/>
      <c r="UVC32" s="126"/>
      <c r="UVD32" s="126"/>
      <c r="UVE32" s="126"/>
      <c r="UVF32" s="126"/>
      <c r="UVG32" s="126"/>
      <c r="UVH32" s="126"/>
      <c r="UVI32" s="126"/>
      <c r="UVJ32" s="126"/>
      <c r="UVK32" s="126"/>
      <c r="UVL32" s="126"/>
      <c r="UVM32" s="126"/>
      <c r="UVN32" s="126"/>
      <c r="UVO32" s="126"/>
      <c r="UVP32" s="126"/>
      <c r="UVQ32" s="126"/>
      <c r="UVR32" s="126"/>
      <c r="UVS32" s="126"/>
      <c r="UVT32" s="126"/>
      <c r="UVU32" s="126"/>
      <c r="UVV32" s="126"/>
      <c r="UVW32" s="126"/>
      <c r="UVX32" s="126"/>
      <c r="UVY32" s="126"/>
      <c r="UVZ32" s="126"/>
      <c r="UWA32" s="126"/>
      <c r="UWB32" s="126"/>
      <c r="UWC32" s="126"/>
      <c r="UWD32" s="126"/>
      <c r="UWE32" s="126"/>
      <c r="UWF32" s="126"/>
      <c r="UWG32" s="126"/>
      <c r="UWH32" s="126"/>
      <c r="UWI32" s="126"/>
      <c r="UWJ32" s="126"/>
      <c r="UWK32" s="126"/>
      <c r="UWL32" s="126"/>
      <c r="UWM32" s="126"/>
      <c r="UWN32" s="126"/>
      <c r="UWO32" s="126"/>
      <c r="UWP32" s="126"/>
      <c r="UWQ32" s="126"/>
      <c r="UWR32" s="126"/>
      <c r="UWS32" s="126"/>
      <c r="UWT32" s="126"/>
      <c r="UWU32" s="126"/>
      <c r="UWV32" s="126"/>
      <c r="UWW32" s="126"/>
      <c r="UWX32" s="126"/>
      <c r="UWY32" s="126"/>
      <c r="UWZ32" s="126"/>
      <c r="UXA32" s="126"/>
      <c r="UXB32" s="126"/>
      <c r="UXC32" s="126"/>
      <c r="UXD32" s="126"/>
      <c r="UXE32" s="126"/>
      <c r="UXF32" s="126"/>
      <c r="UXG32" s="126"/>
      <c r="UXH32" s="126"/>
      <c r="UXI32" s="126"/>
      <c r="UXJ32" s="126"/>
      <c r="UXK32" s="126"/>
      <c r="UXL32" s="126"/>
      <c r="UXM32" s="126"/>
      <c r="UXN32" s="126"/>
      <c r="UXO32" s="126"/>
      <c r="UXP32" s="126"/>
      <c r="UXQ32" s="126"/>
      <c r="UXR32" s="126"/>
      <c r="UXS32" s="126"/>
      <c r="UXT32" s="126"/>
      <c r="UXU32" s="126"/>
      <c r="UXV32" s="126"/>
      <c r="UXW32" s="126"/>
      <c r="UXX32" s="126"/>
      <c r="UXY32" s="126"/>
      <c r="UXZ32" s="126"/>
      <c r="UYA32" s="126"/>
      <c r="UYB32" s="126"/>
      <c r="UYC32" s="126"/>
      <c r="UYD32" s="126"/>
      <c r="UYE32" s="126"/>
      <c r="UYF32" s="126"/>
      <c r="UYG32" s="126"/>
      <c r="UYH32" s="126"/>
      <c r="UYI32" s="126"/>
      <c r="UYJ32" s="126"/>
      <c r="UYK32" s="126"/>
      <c r="UYL32" s="126"/>
      <c r="UYM32" s="126"/>
      <c r="UYN32" s="126"/>
      <c r="UYO32" s="126"/>
      <c r="UYP32" s="126"/>
      <c r="UYQ32" s="126"/>
      <c r="UYR32" s="126"/>
      <c r="UYS32" s="126"/>
      <c r="UYT32" s="126"/>
      <c r="UYU32" s="126"/>
      <c r="UYV32" s="126"/>
      <c r="UYW32" s="126"/>
      <c r="UYX32" s="126"/>
      <c r="UYY32" s="126"/>
      <c r="UYZ32" s="126"/>
      <c r="UZA32" s="126"/>
      <c r="UZB32" s="126"/>
      <c r="UZC32" s="126"/>
      <c r="UZD32" s="126"/>
      <c r="UZE32" s="126"/>
      <c r="UZF32" s="126"/>
      <c r="UZG32" s="126"/>
      <c r="UZH32" s="126"/>
      <c r="UZI32" s="126"/>
      <c r="UZJ32" s="126"/>
      <c r="UZK32" s="126"/>
      <c r="UZL32" s="126"/>
      <c r="UZM32" s="126"/>
      <c r="UZN32" s="126"/>
      <c r="UZO32" s="126"/>
      <c r="UZP32" s="126"/>
      <c r="UZQ32" s="126"/>
      <c r="UZR32" s="126"/>
      <c r="UZS32" s="126"/>
      <c r="UZT32" s="126"/>
      <c r="UZU32" s="126"/>
      <c r="UZV32" s="126"/>
      <c r="UZW32" s="126"/>
      <c r="UZX32" s="126"/>
      <c r="UZY32" s="126"/>
      <c r="UZZ32" s="126"/>
      <c r="VAA32" s="126"/>
      <c r="VAB32" s="126"/>
      <c r="VAC32" s="126"/>
      <c r="VAD32" s="126"/>
      <c r="VAE32" s="126"/>
      <c r="VAF32" s="126"/>
      <c r="VAG32" s="126"/>
      <c r="VAH32" s="126"/>
      <c r="VAI32" s="126"/>
      <c r="VAJ32" s="126"/>
      <c r="VAK32" s="126"/>
      <c r="VAL32" s="126"/>
      <c r="VAM32" s="126"/>
      <c r="VAN32" s="126"/>
      <c r="VAO32" s="126"/>
      <c r="VAP32" s="126"/>
      <c r="VAQ32" s="126"/>
      <c r="VAR32" s="126"/>
      <c r="VAS32" s="126"/>
      <c r="VAT32" s="126"/>
      <c r="VAU32" s="126"/>
      <c r="VAV32" s="126"/>
      <c r="VAW32" s="126"/>
      <c r="VAX32" s="126"/>
      <c r="VAY32" s="126"/>
      <c r="VAZ32" s="126"/>
      <c r="VBA32" s="126"/>
      <c r="VBB32" s="126"/>
      <c r="VBC32" s="126"/>
      <c r="VBD32" s="126"/>
      <c r="VBE32" s="126"/>
      <c r="VBF32" s="126"/>
      <c r="VBG32" s="126"/>
      <c r="VBH32" s="126"/>
      <c r="VBI32" s="126"/>
      <c r="VBJ32" s="126"/>
      <c r="VBK32" s="126"/>
      <c r="VBL32" s="126"/>
      <c r="VBM32" s="126"/>
      <c r="VBN32" s="126"/>
      <c r="VBO32" s="126"/>
      <c r="VBP32" s="126"/>
      <c r="VBQ32" s="126"/>
      <c r="VBR32" s="126"/>
      <c r="VBS32" s="126"/>
      <c r="VBT32" s="126"/>
      <c r="VBU32" s="126"/>
      <c r="VBV32" s="126"/>
      <c r="VBW32" s="126"/>
      <c r="VBX32" s="126"/>
      <c r="VBY32" s="126"/>
      <c r="VBZ32" s="126"/>
      <c r="VCA32" s="126"/>
      <c r="VCB32" s="126"/>
      <c r="VCC32" s="126"/>
      <c r="VCD32" s="126"/>
      <c r="VCE32" s="126"/>
      <c r="VCF32" s="126"/>
      <c r="VCG32" s="126"/>
      <c r="VCH32" s="126"/>
      <c r="VCI32" s="126"/>
      <c r="VCJ32" s="126"/>
      <c r="VCK32" s="126"/>
      <c r="VCL32" s="126"/>
      <c r="VCM32" s="126"/>
      <c r="VCN32" s="126"/>
      <c r="VCO32" s="126"/>
      <c r="VCP32" s="126"/>
      <c r="VCQ32" s="126"/>
      <c r="VCR32" s="126"/>
      <c r="VCS32" s="126"/>
      <c r="VCT32" s="126"/>
      <c r="VCU32" s="126"/>
      <c r="VCV32" s="126"/>
      <c r="VCW32" s="126"/>
      <c r="VCX32" s="126"/>
      <c r="VCY32" s="126"/>
      <c r="VCZ32" s="126"/>
      <c r="VDA32" s="126"/>
      <c r="VDB32" s="126"/>
      <c r="VDC32" s="126"/>
      <c r="VDD32" s="126"/>
      <c r="VDE32" s="126"/>
      <c r="VDF32" s="126"/>
      <c r="VDG32" s="126"/>
      <c r="VDH32" s="126"/>
      <c r="VDI32" s="126"/>
      <c r="VDJ32" s="126"/>
      <c r="VDK32" s="126"/>
      <c r="VDL32" s="126"/>
      <c r="VDM32" s="126"/>
      <c r="VDN32" s="126"/>
      <c r="VDO32" s="126"/>
      <c r="VDP32" s="126"/>
      <c r="VDQ32" s="126"/>
      <c r="VDR32" s="126"/>
      <c r="VDS32" s="126"/>
      <c r="VDT32" s="126"/>
      <c r="VDU32" s="126"/>
      <c r="VDV32" s="126"/>
      <c r="VDW32" s="126"/>
      <c r="VDX32" s="126"/>
      <c r="VDY32" s="126"/>
      <c r="VDZ32" s="126"/>
      <c r="VEA32" s="126"/>
      <c r="VEB32" s="126"/>
      <c r="VEC32" s="126"/>
      <c r="VED32" s="126"/>
      <c r="VEE32" s="126"/>
      <c r="VEF32" s="126"/>
      <c r="VEG32" s="126"/>
      <c r="VEH32" s="126"/>
      <c r="VEI32" s="126"/>
      <c r="VEJ32" s="126"/>
      <c r="VEK32" s="126"/>
      <c r="VEL32" s="126"/>
      <c r="VEM32" s="126"/>
      <c r="VEN32" s="126"/>
      <c r="VEO32" s="126"/>
      <c r="VEP32" s="126"/>
      <c r="VEQ32" s="126"/>
      <c r="VER32" s="126"/>
      <c r="VES32" s="126"/>
      <c r="VET32" s="126"/>
      <c r="VEU32" s="126"/>
      <c r="VEV32" s="126"/>
      <c r="VEW32" s="126"/>
      <c r="VEX32" s="126"/>
      <c r="VEY32" s="126"/>
      <c r="VEZ32" s="126"/>
      <c r="VFA32" s="126"/>
      <c r="VFB32" s="126"/>
      <c r="VFC32" s="126"/>
      <c r="VFD32" s="126"/>
      <c r="VFE32" s="126"/>
      <c r="VFF32" s="126"/>
      <c r="VFG32" s="126"/>
      <c r="VFH32" s="126"/>
      <c r="VFI32" s="126"/>
      <c r="VFJ32" s="126"/>
      <c r="VFK32" s="126"/>
      <c r="VFL32" s="126"/>
      <c r="VFM32" s="126"/>
      <c r="VFN32" s="126"/>
      <c r="VFO32" s="126"/>
      <c r="VFP32" s="126"/>
      <c r="VFQ32" s="126"/>
      <c r="VFR32" s="126"/>
      <c r="VFS32" s="126"/>
      <c r="VFT32" s="126"/>
      <c r="VFU32" s="126"/>
      <c r="VFV32" s="126"/>
      <c r="VFW32" s="126"/>
      <c r="VFX32" s="126"/>
      <c r="VFY32" s="126"/>
      <c r="VFZ32" s="126"/>
      <c r="VGA32" s="126"/>
      <c r="VGB32" s="126"/>
      <c r="VGC32" s="126"/>
      <c r="VGD32" s="126"/>
      <c r="VGE32" s="126"/>
      <c r="VGF32" s="126"/>
      <c r="VGG32" s="126"/>
      <c r="VGH32" s="126"/>
      <c r="VGI32" s="126"/>
      <c r="VGJ32" s="126"/>
      <c r="VGK32" s="126"/>
      <c r="VGL32" s="126"/>
      <c r="VGM32" s="126"/>
      <c r="VGN32" s="126"/>
      <c r="VGO32" s="126"/>
      <c r="VGP32" s="126"/>
      <c r="VGQ32" s="126"/>
      <c r="VGR32" s="126"/>
      <c r="VGS32" s="126"/>
      <c r="VGT32" s="126"/>
      <c r="VGU32" s="126"/>
      <c r="VGV32" s="126"/>
      <c r="VGW32" s="126"/>
      <c r="VGX32" s="126"/>
      <c r="VGY32" s="126"/>
      <c r="VGZ32" s="126"/>
      <c r="VHA32" s="126"/>
      <c r="VHB32" s="126"/>
      <c r="VHC32" s="126"/>
      <c r="VHD32" s="126"/>
      <c r="VHE32" s="126"/>
      <c r="VHF32" s="126"/>
      <c r="VHG32" s="126"/>
      <c r="VHH32" s="126"/>
      <c r="VHI32" s="126"/>
      <c r="VHJ32" s="126"/>
      <c r="VHK32" s="126"/>
      <c r="VHL32" s="126"/>
      <c r="VHM32" s="126"/>
      <c r="VHN32" s="126"/>
      <c r="VHO32" s="126"/>
      <c r="VHP32" s="126"/>
      <c r="VHQ32" s="126"/>
      <c r="VHR32" s="126"/>
      <c r="VHS32" s="126"/>
      <c r="VHT32" s="126"/>
      <c r="VHU32" s="126"/>
      <c r="VHV32" s="126"/>
      <c r="VHW32" s="126"/>
      <c r="VHX32" s="126"/>
      <c r="VHY32" s="126"/>
      <c r="VHZ32" s="126"/>
      <c r="VIA32" s="126"/>
      <c r="VIB32" s="126"/>
      <c r="VIC32" s="126"/>
      <c r="VID32" s="126"/>
      <c r="VIE32" s="126"/>
      <c r="VIF32" s="126"/>
      <c r="VIG32" s="126"/>
      <c r="VIH32" s="126"/>
      <c r="VII32" s="126"/>
      <c r="VIJ32" s="126"/>
      <c r="VIK32" s="126"/>
      <c r="VIL32" s="126"/>
      <c r="VIM32" s="126"/>
      <c r="VIN32" s="126"/>
      <c r="VIO32" s="126"/>
      <c r="VIP32" s="126"/>
      <c r="VIQ32" s="126"/>
      <c r="VIR32" s="126"/>
      <c r="VIS32" s="126"/>
      <c r="VIT32" s="126"/>
      <c r="VIU32" s="126"/>
      <c r="VIV32" s="126"/>
      <c r="VIW32" s="126"/>
      <c r="VIX32" s="126"/>
      <c r="VIY32" s="126"/>
      <c r="VIZ32" s="126"/>
      <c r="VJA32" s="126"/>
      <c r="VJB32" s="126"/>
      <c r="VJC32" s="126"/>
      <c r="VJD32" s="126"/>
      <c r="VJE32" s="126"/>
      <c r="VJF32" s="126"/>
      <c r="VJG32" s="126"/>
      <c r="VJH32" s="126"/>
      <c r="VJI32" s="126"/>
      <c r="VJJ32" s="126"/>
      <c r="VJK32" s="126"/>
      <c r="VJL32" s="126"/>
      <c r="VJM32" s="126"/>
      <c r="VJN32" s="126"/>
      <c r="VJO32" s="126"/>
      <c r="VJP32" s="126"/>
      <c r="VJQ32" s="126"/>
      <c r="VJR32" s="126"/>
      <c r="VJS32" s="126"/>
      <c r="VJT32" s="126"/>
      <c r="VJU32" s="126"/>
      <c r="VJV32" s="126"/>
      <c r="VJW32" s="126"/>
      <c r="VJX32" s="126"/>
      <c r="VJY32" s="126"/>
      <c r="VJZ32" s="126"/>
      <c r="VKA32" s="126"/>
      <c r="VKB32" s="126"/>
      <c r="VKC32" s="126"/>
      <c r="VKD32" s="126"/>
      <c r="VKE32" s="126"/>
      <c r="VKF32" s="126"/>
      <c r="VKG32" s="126"/>
      <c r="VKH32" s="126"/>
      <c r="VKI32" s="126"/>
      <c r="VKJ32" s="126"/>
      <c r="VKK32" s="126"/>
      <c r="VKL32" s="126"/>
      <c r="VKM32" s="126"/>
      <c r="VKN32" s="126"/>
      <c r="VKO32" s="126"/>
      <c r="VKP32" s="126"/>
      <c r="VKQ32" s="126"/>
      <c r="VKR32" s="126"/>
      <c r="VKS32" s="126"/>
      <c r="VKT32" s="126"/>
      <c r="VKU32" s="126"/>
      <c r="VKV32" s="126"/>
      <c r="VKW32" s="126"/>
      <c r="VKX32" s="126"/>
      <c r="VKY32" s="126"/>
      <c r="VKZ32" s="126"/>
      <c r="VLA32" s="126"/>
      <c r="VLB32" s="126"/>
      <c r="VLC32" s="126"/>
      <c r="VLD32" s="126"/>
      <c r="VLE32" s="126"/>
      <c r="VLF32" s="126"/>
      <c r="VLG32" s="126"/>
      <c r="VLH32" s="126"/>
      <c r="VLI32" s="126"/>
      <c r="VLJ32" s="126"/>
      <c r="VLK32" s="126"/>
      <c r="VLL32" s="126"/>
      <c r="VLM32" s="126"/>
      <c r="VLN32" s="126"/>
      <c r="VLO32" s="126"/>
      <c r="VLP32" s="126"/>
      <c r="VLQ32" s="126"/>
      <c r="VLR32" s="126"/>
      <c r="VLS32" s="126"/>
      <c r="VLT32" s="126"/>
      <c r="VLU32" s="126"/>
      <c r="VLV32" s="126"/>
      <c r="VLW32" s="126"/>
      <c r="VLX32" s="126"/>
      <c r="VLY32" s="126"/>
      <c r="VLZ32" s="126"/>
      <c r="VMA32" s="126"/>
      <c r="VMB32" s="126"/>
      <c r="VMC32" s="126"/>
      <c r="VMD32" s="126"/>
      <c r="VME32" s="126"/>
      <c r="VMF32" s="126"/>
      <c r="VMG32" s="126"/>
      <c r="VMH32" s="126"/>
      <c r="VMI32" s="126"/>
      <c r="VMJ32" s="126"/>
      <c r="VMK32" s="126"/>
      <c r="VML32" s="126"/>
      <c r="VMM32" s="126"/>
      <c r="VMN32" s="126"/>
      <c r="VMO32" s="126"/>
      <c r="VMP32" s="126"/>
      <c r="VMQ32" s="126"/>
      <c r="VMR32" s="126"/>
      <c r="VMS32" s="126"/>
      <c r="VMT32" s="126"/>
      <c r="VMU32" s="126"/>
      <c r="VMV32" s="126"/>
      <c r="VMW32" s="126"/>
      <c r="VMX32" s="126"/>
      <c r="VMY32" s="126"/>
      <c r="VMZ32" s="126"/>
      <c r="VNA32" s="126"/>
      <c r="VNB32" s="126"/>
      <c r="VNC32" s="126"/>
      <c r="VND32" s="126"/>
      <c r="VNE32" s="126"/>
      <c r="VNF32" s="126"/>
      <c r="VNG32" s="126"/>
      <c r="VNH32" s="126"/>
      <c r="VNI32" s="126"/>
      <c r="VNJ32" s="126"/>
      <c r="VNK32" s="126"/>
      <c r="VNL32" s="126"/>
      <c r="VNM32" s="126"/>
      <c r="VNN32" s="126"/>
      <c r="VNO32" s="126"/>
      <c r="VNP32" s="126"/>
      <c r="VNQ32" s="126"/>
      <c r="VNR32" s="126"/>
      <c r="VNS32" s="126"/>
      <c r="VNT32" s="126"/>
      <c r="VNU32" s="126"/>
      <c r="VNV32" s="126"/>
      <c r="VNW32" s="126"/>
      <c r="VNX32" s="126"/>
      <c r="VNY32" s="126"/>
      <c r="VNZ32" s="126"/>
      <c r="VOA32" s="126"/>
      <c r="VOB32" s="126"/>
      <c r="VOC32" s="126"/>
      <c r="VOD32" s="126"/>
      <c r="VOE32" s="126"/>
      <c r="VOF32" s="126"/>
      <c r="VOG32" s="126"/>
      <c r="VOH32" s="126"/>
      <c r="VOI32" s="126"/>
      <c r="VOJ32" s="126"/>
      <c r="VOK32" s="126"/>
      <c r="VOL32" s="126"/>
      <c r="VOM32" s="126"/>
      <c r="VON32" s="126"/>
      <c r="VOO32" s="126"/>
      <c r="VOP32" s="126"/>
      <c r="VOQ32" s="126"/>
      <c r="VOR32" s="126"/>
      <c r="VOS32" s="126"/>
      <c r="VOT32" s="126"/>
      <c r="VOU32" s="126"/>
      <c r="VOV32" s="126"/>
      <c r="VOW32" s="126"/>
      <c r="VOX32" s="126"/>
      <c r="VOY32" s="126"/>
      <c r="VOZ32" s="126"/>
      <c r="VPA32" s="126"/>
      <c r="VPB32" s="126"/>
      <c r="VPC32" s="126"/>
      <c r="VPD32" s="126"/>
      <c r="VPE32" s="126"/>
      <c r="VPF32" s="126"/>
      <c r="VPG32" s="126"/>
      <c r="VPH32" s="126"/>
      <c r="VPI32" s="126"/>
      <c r="VPJ32" s="126"/>
      <c r="VPK32" s="126"/>
      <c r="VPL32" s="126"/>
      <c r="VPM32" s="126"/>
      <c r="VPN32" s="126"/>
      <c r="VPO32" s="126"/>
      <c r="VPP32" s="126"/>
      <c r="VPQ32" s="126"/>
      <c r="VPR32" s="126"/>
      <c r="VPS32" s="126"/>
      <c r="VPT32" s="126"/>
      <c r="VPU32" s="126"/>
      <c r="VPV32" s="126"/>
      <c r="VPW32" s="126"/>
      <c r="VPX32" s="126"/>
      <c r="VPY32" s="126"/>
      <c r="VPZ32" s="126"/>
      <c r="VQA32" s="126"/>
      <c r="VQB32" s="126"/>
      <c r="VQC32" s="126"/>
      <c r="VQD32" s="126"/>
      <c r="VQE32" s="126"/>
      <c r="VQF32" s="126"/>
      <c r="VQG32" s="126"/>
      <c r="VQH32" s="126"/>
      <c r="VQI32" s="126"/>
      <c r="VQJ32" s="126"/>
      <c r="VQK32" s="126"/>
      <c r="VQL32" s="126"/>
      <c r="VQM32" s="126"/>
      <c r="VQN32" s="126"/>
      <c r="VQO32" s="126"/>
      <c r="VQP32" s="126"/>
      <c r="VQQ32" s="126"/>
      <c r="VQR32" s="126"/>
      <c r="VQS32" s="126"/>
      <c r="VQT32" s="126"/>
      <c r="VQU32" s="126"/>
      <c r="VQV32" s="126"/>
      <c r="VQW32" s="126"/>
      <c r="VQX32" s="126"/>
      <c r="VQY32" s="126"/>
      <c r="VQZ32" s="126"/>
      <c r="VRA32" s="126"/>
      <c r="VRB32" s="126"/>
      <c r="VRC32" s="126"/>
      <c r="VRD32" s="126"/>
      <c r="VRE32" s="126"/>
      <c r="VRF32" s="126"/>
      <c r="VRG32" s="126"/>
      <c r="VRH32" s="126"/>
      <c r="VRI32" s="126"/>
      <c r="VRJ32" s="126"/>
      <c r="VRK32" s="126"/>
      <c r="VRL32" s="126"/>
      <c r="VRM32" s="126"/>
      <c r="VRN32" s="126"/>
      <c r="VRO32" s="126"/>
      <c r="VRP32" s="126"/>
      <c r="VRQ32" s="126"/>
      <c r="VRR32" s="126"/>
      <c r="VRS32" s="126"/>
      <c r="VRT32" s="126"/>
      <c r="VRU32" s="126"/>
      <c r="VRV32" s="126"/>
      <c r="VRW32" s="126"/>
      <c r="VRX32" s="126"/>
      <c r="VRY32" s="126"/>
      <c r="VRZ32" s="126"/>
      <c r="VSA32" s="126"/>
      <c r="VSB32" s="126"/>
      <c r="VSC32" s="126"/>
      <c r="VSD32" s="126"/>
      <c r="VSE32" s="126"/>
      <c r="VSF32" s="126"/>
      <c r="VSG32" s="126"/>
      <c r="VSH32" s="126"/>
      <c r="VSI32" s="126"/>
      <c r="VSJ32" s="126"/>
      <c r="VSK32" s="126"/>
      <c r="VSL32" s="126"/>
      <c r="VSM32" s="126"/>
      <c r="VSN32" s="126"/>
      <c r="VSO32" s="126"/>
      <c r="VSP32" s="126"/>
      <c r="VSQ32" s="126"/>
      <c r="VSR32" s="126"/>
      <c r="VSS32" s="126"/>
      <c r="VST32" s="126"/>
      <c r="VSU32" s="126"/>
      <c r="VSV32" s="126"/>
      <c r="VSW32" s="126"/>
      <c r="VSX32" s="126"/>
      <c r="VSY32" s="126"/>
      <c r="VSZ32" s="126"/>
      <c r="VTA32" s="126"/>
      <c r="VTB32" s="126"/>
      <c r="VTC32" s="126"/>
      <c r="VTD32" s="126"/>
      <c r="VTE32" s="126"/>
      <c r="VTF32" s="126"/>
      <c r="VTG32" s="126"/>
      <c r="VTH32" s="126"/>
      <c r="VTI32" s="126"/>
      <c r="VTJ32" s="126"/>
      <c r="VTK32" s="126"/>
      <c r="VTL32" s="126"/>
      <c r="VTM32" s="126"/>
      <c r="VTN32" s="126"/>
      <c r="VTO32" s="126"/>
      <c r="VTP32" s="126"/>
      <c r="VTQ32" s="126"/>
      <c r="VTR32" s="126"/>
      <c r="VTS32" s="126"/>
      <c r="VTT32" s="126"/>
      <c r="VTU32" s="126"/>
      <c r="VTV32" s="126"/>
      <c r="VTW32" s="126"/>
      <c r="VTX32" s="126"/>
      <c r="VTY32" s="126"/>
      <c r="VTZ32" s="126"/>
      <c r="VUA32" s="126"/>
      <c r="VUB32" s="126"/>
      <c r="VUC32" s="126"/>
      <c r="VUD32" s="126"/>
      <c r="VUE32" s="126"/>
      <c r="VUF32" s="126"/>
      <c r="VUG32" s="126"/>
      <c r="VUH32" s="126"/>
      <c r="VUI32" s="126"/>
      <c r="VUJ32" s="126"/>
      <c r="VUK32" s="126"/>
      <c r="VUL32" s="126"/>
      <c r="VUM32" s="126"/>
      <c r="VUN32" s="126"/>
      <c r="VUO32" s="126"/>
      <c r="VUP32" s="126"/>
      <c r="VUQ32" s="126"/>
      <c r="VUR32" s="126"/>
      <c r="VUS32" s="126"/>
      <c r="VUT32" s="126"/>
      <c r="VUU32" s="126"/>
      <c r="VUV32" s="126"/>
      <c r="VUW32" s="126"/>
      <c r="VUX32" s="126"/>
      <c r="VUY32" s="126"/>
      <c r="VUZ32" s="126"/>
      <c r="VVA32" s="126"/>
      <c r="VVB32" s="126"/>
      <c r="VVC32" s="126"/>
      <c r="VVD32" s="126"/>
      <c r="VVE32" s="126"/>
      <c r="VVF32" s="126"/>
      <c r="VVG32" s="126"/>
      <c r="VVH32" s="126"/>
      <c r="VVI32" s="126"/>
      <c r="VVJ32" s="126"/>
      <c r="VVK32" s="126"/>
      <c r="VVL32" s="126"/>
      <c r="VVM32" s="126"/>
      <c r="VVN32" s="126"/>
      <c r="VVO32" s="126"/>
      <c r="VVP32" s="126"/>
      <c r="VVQ32" s="126"/>
      <c r="VVR32" s="126"/>
      <c r="VVS32" s="126"/>
      <c r="VVT32" s="126"/>
      <c r="VVU32" s="126"/>
      <c r="VVV32" s="126"/>
      <c r="VVW32" s="126"/>
      <c r="VVX32" s="126"/>
      <c r="VVY32" s="126"/>
      <c r="VVZ32" s="126"/>
      <c r="VWA32" s="126"/>
      <c r="VWB32" s="126"/>
      <c r="VWC32" s="126"/>
      <c r="VWD32" s="126"/>
      <c r="VWE32" s="126"/>
      <c r="VWF32" s="126"/>
      <c r="VWG32" s="126"/>
      <c r="VWH32" s="126"/>
      <c r="VWI32" s="126"/>
      <c r="VWJ32" s="126"/>
      <c r="VWK32" s="126"/>
      <c r="VWL32" s="126"/>
      <c r="VWM32" s="126"/>
      <c r="VWN32" s="126"/>
      <c r="VWO32" s="126"/>
      <c r="VWP32" s="126"/>
      <c r="VWQ32" s="126"/>
      <c r="VWR32" s="126"/>
      <c r="VWS32" s="126"/>
      <c r="VWT32" s="126"/>
      <c r="VWU32" s="126"/>
      <c r="VWV32" s="126"/>
      <c r="VWW32" s="126"/>
      <c r="VWX32" s="126"/>
      <c r="VWY32" s="126"/>
      <c r="VWZ32" s="126"/>
      <c r="VXA32" s="126"/>
      <c r="VXB32" s="126"/>
      <c r="VXC32" s="126"/>
      <c r="VXD32" s="126"/>
      <c r="VXE32" s="126"/>
      <c r="VXF32" s="126"/>
      <c r="VXG32" s="126"/>
      <c r="VXH32" s="126"/>
      <c r="VXI32" s="126"/>
      <c r="VXJ32" s="126"/>
      <c r="VXK32" s="126"/>
      <c r="VXL32" s="126"/>
      <c r="VXM32" s="126"/>
      <c r="VXN32" s="126"/>
      <c r="VXO32" s="126"/>
      <c r="VXP32" s="126"/>
      <c r="VXQ32" s="126"/>
      <c r="VXR32" s="126"/>
      <c r="VXS32" s="126"/>
      <c r="VXT32" s="126"/>
      <c r="VXU32" s="126"/>
      <c r="VXV32" s="126"/>
      <c r="VXW32" s="126"/>
      <c r="VXX32" s="126"/>
      <c r="VXY32" s="126"/>
      <c r="VXZ32" s="126"/>
      <c r="VYA32" s="126"/>
      <c r="VYB32" s="126"/>
      <c r="VYC32" s="126"/>
      <c r="VYD32" s="126"/>
      <c r="VYE32" s="126"/>
      <c r="VYF32" s="126"/>
      <c r="VYG32" s="126"/>
      <c r="VYH32" s="126"/>
      <c r="VYI32" s="126"/>
      <c r="VYJ32" s="126"/>
      <c r="VYK32" s="126"/>
      <c r="VYL32" s="126"/>
      <c r="VYM32" s="126"/>
      <c r="VYN32" s="126"/>
      <c r="VYO32" s="126"/>
      <c r="VYP32" s="126"/>
      <c r="VYQ32" s="126"/>
      <c r="VYR32" s="126"/>
      <c r="VYS32" s="126"/>
      <c r="VYT32" s="126"/>
      <c r="VYU32" s="126"/>
      <c r="VYV32" s="126"/>
      <c r="VYW32" s="126"/>
      <c r="VYX32" s="126"/>
      <c r="VYY32" s="126"/>
      <c r="VYZ32" s="126"/>
      <c r="VZA32" s="126"/>
      <c r="VZB32" s="126"/>
      <c r="VZC32" s="126"/>
      <c r="VZD32" s="126"/>
      <c r="VZE32" s="126"/>
      <c r="VZF32" s="126"/>
      <c r="VZG32" s="126"/>
      <c r="VZH32" s="126"/>
      <c r="VZI32" s="126"/>
      <c r="VZJ32" s="126"/>
      <c r="VZK32" s="126"/>
      <c r="VZL32" s="126"/>
      <c r="VZM32" s="126"/>
      <c r="VZN32" s="126"/>
      <c r="VZO32" s="126"/>
      <c r="VZP32" s="126"/>
      <c r="VZQ32" s="126"/>
      <c r="VZR32" s="126"/>
      <c r="VZS32" s="126"/>
      <c r="VZT32" s="126"/>
      <c r="VZU32" s="126"/>
      <c r="VZV32" s="126"/>
      <c r="VZW32" s="126"/>
      <c r="VZX32" s="126"/>
      <c r="VZY32" s="126"/>
      <c r="VZZ32" s="126"/>
      <c r="WAA32" s="126"/>
      <c r="WAB32" s="126"/>
      <c r="WAC32" s="126"/>
      <c r="WAD32" s="126"/>
      <c r="WAE32" s="126"/>
      <c r="WAF32" s="126"/>
      <c r="WAG32" s="126"/>
      <c r="WAH32" s="126"/>
      <c r="WAI32" s="126"/>
      <c r="WAJ32" s="126"/>
      <c r="WAK32" s="126"/>
      <c r="WAL32" s="126"/>
      <c r="WAM32" s="126"/>
      <c r="WAN32" s="126"/>
      <c r="WAO32" s="126"/>
      <c r="WAP32" s="126"/>
      <c r="WAQ32" s="126"/>
      <c r="WAR32" s="126"/>
      <c r="WAS32" s="126"/>
      <c r="WAT32" s="126"/>
      <c r="WAU32" s="126"/>
      <c r="WAV32" s="126"/>
      <c r="WAW32" s="126"/>
      <c r="WAX32" s="126"/>
      <c r="WAY32" s="126"/>
      <c r="WAZ32" s="126"/>
      <c r="WBA32" s="126"/>
      <c r="WBB32" s="126"/>
      <c r="WBC32" s="126"/>
      <c r="WBD32" s="126"/>
      <c r="WBE32" s="126"/>
      <c r="WBF32" s="126"/>
      <c r="WBG32" s="126"/>
      <c r="WBH32" s="126"/>
      <c r="WBI32" s="126"/>
      <c r="WBJ32" s="126"/>
      <c r="WBK32" s="126"/>
      <c r="WBL32" s="126"/>
      <c r="WBM32" s="126"/>
      <c r="WBN32" s="126"/>
      <c r="WBO32" s="126"/>
      <c r="WBP32" s="126"/>
      <c r="WBQ32" s="126"/>
      <c r="WBR32" s="126"/>
      <c r="WBS32" s="126"/>
      <c r="WBT32" s="126"/>
      <c r="WBU32" s="126"/>
      <c r="WBV32" s="126"/>
      <c r="WBW32" s="126"/>
      <c r="WBX32" s="126"/>
      <c r="WBY32" s="126"/>
      <c r="WBZ32" s="126"/>
      <c r="WCA32" s="126"/>
      <c r="WCB32" s="126"/>
      <c r="WCC32" s="126"/>
      <c r="WCD32" s="126"/>
      <c r="WCE32" s="126"/>
      <c r="WCF32" s="126"/>
      <c r="WCG32" s="126"/>
      <c r="WCH32" s="126"/>
      <c r="WCI32" s="126"/>
      <c r="WCJ32" s="126"/>
      <c r="WCK32" s="126"/>
      <c r="WCL32" s="126"/>
      <c r="WCM32" s="126"/>
      <c r="WCN32" s="126"/>
      <c r="WCO32" s="126"/>
      <c r="WCP32" s="126"/>
      <c r="WCQ32" s="126"/>
      <c r="WCR32" s="126"/>
      <c r="WCS32" s="126"/>
      <c r="WCT32" s="126"/>
      <c r="WCU32" s="126"/>
      <c r="WCV32" s="126"/>
      <c r="WCW32" s="126"/>
      <c r="WCX32" s="126"/>
      <c r="WCY32" s="126"/>
      <c r="WCZ32" s="126"/>
      <c r="WDA32" s="126"/>
      <c r="WDB32" s="126"/>
      <c r="WDC32" s="126"/>
      <c r="WDD32" s="126"/>
      <c r="WDE32" s="126"/>
      <c r="WDF32" s="126"/>
      <c r="WDG32" s="126"/>
      <c r="WDH32" s="126"/>
      <c r="WDI32" s="126"/>
      <c r="WDJ32" s="126"/>
      <c r="WDK32" s="126"/>
      <c r="WDL32" s="126"/>
      <c r="WDM32" s="126"/>
      <c r="WDN32" s="126"/>
      <c r="WDO32" s="126"/>
      <c r="WDP32" s="126"/>
      <c r="WDQ32" s="126"/>
      <c r="WDR32" s="126"/>
      <c r="WDS32" s="126"/>
      <c r="WDT32" s="126"/>
      <c r="WDU32" s="126"/>
      <c r="WDV32" s="126"/>
      <c r="WDW32" s="126"/>
      <c r="WDX32" s="126"/>
      <c r="WDY32" s="126"/>
      <c r="WDZ32" s="126"/>
      <c r="WEA32" s="126"/>
      <c r="WEB32" s="126"/>
      <c r="WEC32" s="126"/>
      <c r="WED32" s="126"/>
      <c r="WEE32" s="126"/>
      <c r="WEF32" s="126"/>
      <c r="WEG32" s="126"/>
      <c r="WEH32" s="126"/>
      <c r="WEI32" s="126"/>
      <c r="WEJ32" s="126"/>
      <c r="WEK32" s="126"/>
      <c r="WEL32" s="126"/>
      <c r="WEM32" s="126"/>
      <c r="WEN32" s="126"/>
      <c r="WEO32" s="126"/>
      <c r="WEP32" s="126"/>
      <c r="WEQ32" s="126"/>
      <c r="WER32" s="126"/>
      <c r="WES32" s="126"/>
      <c r="WET32" s="126"/>
      <c r="WEU32" s="126"/>
      <c r="WEV32" s="126"/>
      <c r="WEW32" s="126"/>
      <c r="WEX32" s="126"/>
      <c r="WEY32" s="126"/>
      <c r="WEZ32" s="126"/>
      <c r="WFA32" s="126"/>
      <c r="WFB32" s="126"/>
      <c r="WFC32" s="126"/>
      <c r="WFD32" s="126"/>
      <c r="WFE32" s="126"/>
      <c r="WFF32" s="126"/>
      <c r="WFG32" s="126"/>
      <c r="WFH32" s="126"/>
      <c r="WFI32" s="126"/>
      <c r="WFJ32" s="126"/>
      <c r="WFK32" s="126"/>
      <c r="WFL32" s="126"/>
      <c r="WFM32" s="126"/>
      <c r="WFN32" s="126"/>
      <c r="WFO32" s="126"/>
      <c r="WFP32" s="126"/>
      <c r="WFQ32" s="126"/>
      <c r="WFR32" s="126"/>
      <c r="WFS32" s="126"/>
      <c r="WFT32" s="126"/>
      <c r="WFU32" s="126"/>
      <c r="WFV32" s="126"/>
      <c r="WFW32" s="126"/>
      <c r="WFX32" s="126"/>
      <c r="WFY32" s="126"/>
      <c r="WFZ32" s="126"/>
      <c r="WGA32" s="126"/>
      <c r="WGB32" s="126"/>
      <c r="WGC32" s="126"/>
      <c r="WGD32" s="126"/>
      <c r="WGE32" s="126"/>
      <c r="WGF32" s="126"/>
      <c r="WGG32" s="126"/>
      <c r="WGH32" s="126"/>
      <c r="WGI32" s="126"/>
      <c r="WGJ32" s="126"/>
      <c r="WGK32" s="126"/>
      <c r="WGL32" s="126"/>
      <c r="WGM32" s="126"/>
      <c r="WGN32" s="126"/>
      <c r="WGO32" s="126"/>
      <c r="WGP32" s="126"/>
      <c r="WGQ32" s="126"/>
      <c r="WGR32" s="126"/>
      <c r="WGS32" s="126"/>
      <c r="WGT32" s="126"/>
      <c r="WGU32" s="126"/>
      <c r="WGV32" s="126"/>
      <c r="WGW32" s="126"/>
      <c r="WGX32" s="126"/>
      <c r="WGY32" s="126"/>
      <c r="WGZ32" s="126"/>
      <c r="WHA32" s="126"/>
      <c r="WHB32" s="126"/>
      <c r="WHC32" s="126"/>
      <c r="WHD32" s="126"/>
      <c r="WHE32" s="126"/>
      <c r="WHF32" s="126"/>
      <c r="WHG32" s="126"/>
      <c r="WHH32" s="126"/>
      <c r="WHI32" s="126"/>
      <c r="WHJ32" s="126"/>
      <c r="WHK32" s="126"/>
      <c r="WHL32" s="126"/>
      <c r="WHM32" s="126"/>
      <c r="WHN32" s="126"/>
      <c r="WHO32" s="126"/>
      <c r="WHP32" s="126"/>
      <c r="WHQ32" s="126"/>
      <c r="WHR32" s="126"/>
      <c r="WHS32" s="126"/>
      <c r="WHT32" s="126"/>
      <c r="WHU32" s="126"/>
      <c r="WHV32" s="126"/>
      <c r="WHW32" s="126"/>
      <c r="WHX32" s="126"/>
      <c r="WHY32" s="126"/>
      <c r="WHZ32" s="126"/>
      <c r="WIA32" s="126"/>
      <c r="WIB32" s="126"/>
      <c r="WIC32" s="126"/>
      <c r="WID32" s="126"/>
      <c r="WIE32" s="126"/>
      <c r="WIF32" s="126"/>
      <c r="WIG32" s="126"/>
      <c r="WIH32" s="126"/>
      <c r="WII32" s="126"/>
      <c r="WIJ32" s="126"/>
      <c r="WIK32" s="126"/>
      <c r="WIL32" s="126"/>
      <c r="WIM32" s="126"/>
      <c r="WIN32" s="126"/>
      <c r="WIO32" s="126"/>
      <c r="WIP32" s="126"/>
      <c r="WIQ32" s="126"/>
      <c r="WIR32" s="126"/>
      <c r="WIS32" s="126"/>
      <c r="WIT32" s="126"/>
      <c r="WIU32" s="126"/>
      <c r="WIV32" s="126"/>
      <c r="WIW32" s="126"/>
      <c r="WIX32" s="126"/>
      <c r="WIY32" s="126"/>
      <c r="WIZ32" s="126"/>
      <c r="WJA32" s="126"/>
      <c r="WJB32" s="126"/>
      <c r="WJC32" s="126"/>
      <c r="WJD32" s="126"/>
      <c r="WJE32" s="126"/>
      <c r="WJF32" s="126"/>
      <c r="WJG32" s="126"/>
      <c r="WJH32" s="126"/>
      <c r="WJI32" s="126"/>
      <c r="WJJ32" s="126"/>
      <c r="WJK32" s="126"/>
      <c r="WJL32" s="126"/>
      <c r="WJM32" s="126"/>
      <c r="WJN32" s="126"/>
      <c r="WJO32" s="126"/>
      <c r="WJP32" s="126"/>
      <c r="WJQ32" s="126"/>
      <c r="WJR32" s="126"/>
      <c r="WJS32" s="126"/>
      <c r="WJT32" s="126"/>
      <c r="WJU32" s="126"/>
      <c r="WJV32" s="126"/>
      <c r="WJW32" s="126"/>
      <c r="WJX32" s="126"/>
      <c r="WJY32" s="126"/>
      <c r="WJZ32" s="126"/>
      <c r="WKA32" s="126"/>
      <c r="WKB32" s="126"/>
      <c r="WKC32" s="126"/>
      <c r="WKD32" s="126"/>
      <c r="WKE32" s="126"/>
      <c r="WKF32" s="126"/>
      <c r="WKG32" s="126"/>
      <c r="WKH32" s="126"/>
      <c r="WKI32" s="126"/>
      <c r="WKJ32" s="126"/>
      <c r="WKK32" s="126"/>
      <c r="WKL32" s="126"/>
      <c r="WKM32" s="126"/>
      <c r="WKN32" s="126"/>
      <c r="WKO32" s="126"/>
      <c r="WKP32" s="126"/>
      <c r="WKQ32" s="126"/>
      <c r="WKR32" s="126"/>
      <c r="WKS32" s="126"/>
      <c r="WKT32" s="126"/>
      <c r="WKU32" s="126"/>
      <c r="WKV32" s="126"/>
      <c r="WKW32" s="126"/>
      <c r="WKX32" s="126"/>
      <c r="WKY32" s="126"/>
      <c r="WKZ32" s="126"/>
      <c r="WLA32" s="126"/>
      <c r="WLB32" s="126"/>
      <c r="WLC32" s="126"/>
      <c r="WLD32" s="126"/>
      <c r="WLE32" s="126"/>
      <c r="WLF32" s="126"/>
      <c r="WLG32" s="126"/>
      <c r="WLH32" s="126"/>
      <c r="WLI32" s="126"/>
      <c r="WLJ32" s="126"/>
      <c r="WLK32" s="126"/>
      <c r="WLL32" s="126"/>
      <c r="WLM32" s="126"/>
      <c r="WLN32" s="126"/>
      <c r="WLO32" s="126"/>
      <c r="WLP32" s="126"/>
      <c r="WLQ32" s="126"/>
      <c r="WLR32" s="126"/>
      <c r="WLS32" s="126"/>
      <c r="WLT32" s="126"/>
      <c r="WLU32" s="126"/>
      <c r="WLV32" s="126"/>
      <c r="WLW32" s="126"/>
      <c r="WLX32" s="126"/>
      <c r="WLY32" s="126"/>
      <c r="WLZ32" s="126"/>
      <c r="WMA32" s="126"/>
      <c r="WMB32" s="126"/>
      <c r="WMC32" s="126"/>
      <c r="WMD32" s="126"/>
      <c r="WME32" s="126"/>
      <c r="WMF32" s="126"/>
      <c r="WMG32" s="126"/>
      <c r="WMH32" s="126"/>
      <c r="WMI32" s="126"/>
      <c r="WMJ32" s="126"/>
      <c r="WMK32" s="126"/>
      <c r="WML32" s="126"/>
      <c r="WMM32" s="126"/>
      <c r="WMN32" s="126"/>
      <c r="WMO32" s="126"/>
      <c r="WMP32" s="126"/>
      <c r="WMQ32" s="126"/>
      <c r="WMR32" s="126"/>
      <c r="WMS32" s="126"/>
      <c r="WMT32" s="126"/>
      <c r="WMU32" s="126"/>
      <c r="WMV32" s="126"/>
      <c r="WMW32" s="126"/>
      <c r="WMX32" s="126"/>
      <c r="WMY32" s="126"/>
      <c r="WMZ32" s="126"/>
      <c r="WNA32" s="126"/>
      <c r="WNB32" s="126"/>
      <c r="WNC32" s="126"/>
      <c r="WND32" s="126"/>
      <c r="WNE32" s="126"/>
      <c r="WNF32" s="126"/>
      <c r="WNG32" s="126"/>
      <c r="WNH32" s="126"/>
      <c r="WNI32" s="126"/>
      <c r="WNJ32" s="126"/>
      <c r="WNK32" s="126"/>
      <c r="WNL32" s="126"/>
      <c r="WNM32" s="126"/>
      <c r="WNN32" s="126"/>
      <c r="WNO32" s="126"/>
      <c r="WNP32" s="126"/>
      <c r="WNQ32" s="126"/>
      <c r="WNR32" s="126"/>
      <c r="WNS32" s="126"/>
      <c r="WNT32" s="126"/>
      <c r="WNU32" s="126"/>
      <c r="WNV32" s="126"/>
      <c r="WNW32" s="126"/>
      <c r="WNX32" s="126"/>
      <c r="WNY32" s="126"/>
      <c r="WNZ32" s="126"/>
      <c r="WOA32" s="126"/>
      <c r="WOB32" s="126"/>
      <c r="WOC32" s="126"/>
      <c r="WOD32" s="126"/>
      <c r="WOE32" s="126"/>
      <c r="WOF32" s="126"/>
      <c r="WOG32" s="126"/>
      <c r="WOH32" s="126"/>
      <c r="WOI32" s="126"/>
      <c r="WOJ32" s="126"/>
      <c r="WOK32" s="126"/>
      <c r="WOL32" s="126"/>
      <c r="WOM32" s="126"/>
      <c r="WON32" s="126"/>
      <c r="WOO32" s="126"/>
      <c r="WOP32" s="126"/>
      <c r="WOQ32" s="126"/>
      <c r="WOR32" s="126"/>
      <c r="WOS32" s="126"/>
      <c r="WOT32" s="126"/>
      <c r="WOU32" s="126"/>
      <c r="WOV32" s="126"/>
      <c r="WOW32" s="126"/>
      <c r="WOX32" s="126"/>
      <c r="WOY32" s="126"/>
      <c r="WOZ32" s="126"/>
      <c r="WPA32" s="126"/>
      <c r="WPB32" s="126"/>
      <c r="WPC32" s="126"/>
      <c r="WPD32" s="126"/>
      <c r="WPE32" s="126"/>
      <c r="WPF32" s="126"/>
      <c r="WPG32" s="126"/>
      <c r="WPH32" s="126"/>
      <c r="WPI32" s="126"/>
      <c r="WPJ32" s="126"/>
      <c r="WPK32" s="126"/>
      <c r="WPL32" s="126"/>
      <c r="WPM32" s="126"/>
      <c r="WPN32" s="126"/>
      <c r="WPO32" s="126"/>
      <c r="WPP32" s="126"/>
      <c r="WPQ32" s="126"/>
      <c r="WPR32" s="126"/>
      <c r="WPS32" s="126"/>
      <c r="WPT32" s="126"/>
      <c r="WPU32" s="126"/>
      <c r="WPV32" s="126"/>
      <c r="WPW32" s="126"/>
      <c r="WPX32" s="126"/>
      <c r="WPY32" s="126"/>
      <c r="WPZ32" s="126"/>
      <c r="WQA32" s="126"/>
      <c r="WQB32" s="126"/>
      <c r="WQC32" s="126"/>
      <c r="WQD32" s="126"/>
      <c r="WQE32" s="126"/>
      <c r="WQF32" s="126"/>
      <c r="WQG32" s="126"/>
      <c r="WQH32" s="126"/>
      <c r="WQI32" s="126"/>
      <c r="WQJ32" s="126"/>
      <c r="WQK32" s="126"/>
      <c r="WQL32" s="126"/>
      <c r="WQM32" s="126"/>
      <c r="WQN32" s="126"/>
      <c r="WQO32" s="126"/>
      <c r="WQP32" s="126"/>
      <c r="WQQ32" s="126"/>
      <c r="WQR32" s="126"/>
      <c r="WQS32" s="126"/>
      <c r="WQT32" s="126"/>
      <c r="WQU32" s="126"/>
      <c r="WQV32" s="126"/>
      <c r="WQW32" s="126"/>
      <c r="WQX32" s="126"/>
      <c r="WQY32" s="126"/>
      <c r="WQZ32" s="126"/>
      <c r="WRA32" s="126"/>
      <c r="WRB32" s="126"/>
      <c r="WRC32" s="126"/>
      <c r="WRD32" s="126"/>
      <c r="WRE32" s="126"/>
      <c r="WRF32" s="126"/>
      <c r="WRG32" s="126"/>
      <c r="WRH32" s="126"/>
      <c r="WRI32" s="126"/>
      <c r="WRJ32" s="126"/>
      <c r="WRK32" s="126"/>
      <c r="WRL32" s="126"/>
      <c r="WRM32" s="126"/>
      <c r="WRN32" s="126"/>
      <c r="WRO32" s="126"/>
      <c r="WRP32" s="126"/>
      <c r="WRQ32" s="126"/>
      <c r="WRR32" s="126"/>
      <c r="WRS32" s="126"/>
      <c r="WRT32" s="126"/>
      <c r="WRU32" s="126"/>
      <c r="WRV32" s="126"/>
      <c r="WRW32" s="126"/>
      <c r="WRX32" s="126"/>
      <c r="WRY32" s="126"/>
      <c r="WRZ32" s="126"/>
      <c r="WSA32" s="126"/>
      <c r="WSB32" s="126"/>
      <c r="WSC32" s="126"/>
      <c r="WSD32" s="126"/>
      <c r="WSE32" s="126"/>
      <c r="WSF32" s="126"/>
      <c r="WSG32" s="126"/>
      <c r="WSH32" s="126"/>
      <c r="WSI32" s="126"/>
      <c r="WSJ32" s="126"/>
      <c r="WSK32" s="126"/>
      <c r="WSL32" s="126"/>
      <c r="WSM32" s="126"/>
      <c r="WSN32" s="126"/>
      <c r="WSO32" s="126"/>
      <c r="WSP32" s="126"/>
      <c r="WSQ32" s="126"/>
      <c r="WSR32" s="126"/>
      <c r="WSS32" s="126"/>
      <c r="WST32" s="126"/>
      <c r="WSU32" s="126"/>
      <c r="WSV32" s="126"/>
      <c r="WSW32" s="126"/>
      <c r="WSX32" s="126"/>
      <c r="WSY32" s="126"/>
      <c r="WSZ32" s="126"/>
      <c r="WTA32" s="126"/>
      <c r="WTB32" s="126"/>
      <c r="WTC32" s="126"/>
      <c r="WTD32" s="126"/>
      <c r="WTE32" s="126"/>
      <c r="WTF32" s="126"/>
      <c r="WTG32" s="126"/>
      <c r="WTH32" s="126"/>
      <c r="WTI32" s="126"/>
      <c r="WTJ32" s="126"/>
      <c r="WTK32" s="126"/>
      <c r="WTL32" s="126"/>
      <c r="WTM32" s="126"/>
      <c r="WTN32" s="126"/>
      <c r="WTO32" s="126"/>
      <c r="WTP32" s="126"/>
      <c r="WTQ32" s="126"/>
      <c r="WTR32" s="126"/>
      <c r="WTS32" s="126"/>
      <c r="WTT32" s="126"/>
      <c r="WTU32" s="126"/>
      <c r="WTV32" s="126"/>
      <c r="WTW32" s="126"/>
      <c r="WTX32" s="126"/>
      <c r="WTY32" s="126"/>
      <c r="WTZ32" s="126"/>
      <c r="WUA32" s="126"/>
      <c r="WUB32" s="126"/>
      <c r="WUC32" s="126"/>
      <c r="WUD32" s="126"/>
      <c r="WUE32" s="126"/>
      <c r="WUF32" s="126"/>
      <c r="WUG32" s="126"/>
      <c r="WUH32" s="126"/>
      <c r="WUI32" s="126"/>
      <c r="WUJ32" s="126"/>
      <c r="WUK32" s="126"/>
      <c r="WUL32" s="126"/>
      <c r="WUM32" s="126"/>
      <c r="WUN32" s="126"/>
      <c r="WUO32" s="126"/>
      <c r="WUP32" s="126"/>
      <c r="WUQ32" s="126"/>
      <c r="WUR32" s="126"/>
      <c r="WUS32" s="126"/>
      <c r="WUT32" s="126"/>
      <c r="WUU32" s="126"/>
      <c r="WUV32" s="126"/>
      <c r="WUW32" s="126"/>
      <c r="WUX32" s="126"/>
      <c r="WUY32" s="126"/>
      <c r="WUZ32" s="126"/>
      <c r="WVA32" s="126"/>
      <c r="WVB32" s="126"/>
    </row>
    <row r="33" spans="1:16122" s="125" customFormat="1" ht="151.5" customHeight="1" thickBot="1">
      <c r="A33" s="1053"/>
      <c r="B33" s="1054"/>
      <c r="C33" s="1054"/>
      <c r="D33" s="1054"/>
      <c r="E33" s="1054"/>
      <c r="F33" s="1054"/>
      <c r="G33" s="1054"/>
      <c r="H33" s="1054"/>
      <c r="I33" s="1054"/>
      <c r="J33" s="1054"/>
      <c r="K33" s="1055"/>
      <c r="L33" s="126"/>
      <c r="M33" s="126"/>
      <c r="N33" s="126"/>
      <c r="O33" s="126"/>
      <c r="P33" s="126"/>
      <c r="Q33" s="126"/>
      <c r="R33" s="126"/>
      <c r="S33" s="126"/>
      <c r="T33" s="126"/>
      <c r="U33" s="126"/>
      <c r="V33" s="126"/>
      <c r="W33" s="126"/>
      <c r="X33" s="126"/>
      <c r="Y33" s="126"/>
      <c r="Z33" s="126"/>
      <c r="AA33" s="126"/>
      <c r="AB33" s="126"/>
      <c r="AC33" s="126"/>
      <c r="AD33" s="126"/>
      <c r="AE33" s="126"/>
      <c r="AF33" s="126"/>
      <c r="AG33" s="126"/>
      <c r="AH33" s="126"/>
      <c r="AI33" s="126"/>
      <c r="AJ33" s="126"/>
      <c r="AK33" s="126"/>
      <c r="AL33" s="126"/>
      <c r="AM33" s="126"/>
      <c r="AN33" s="126"/>
      <c r="AO33" s="126"/>
      <c r="AP33" s="126"/>
      <c r="AQ33" s="126"/>
      <c r="AR33" s="126"/>
      <c r="AS33" s="126"/>
      <c r="AT33" s="126"/>
      <c r="AU33" s="126"/>
      <c r="AV33" s="126"/>
      <c r="AW33" s="126"/>
      <c r="AX33" s="126"/>
      <c r="AY33" s="126"/>
      <c r="AZ33" s="126"/>
      <c r="BA33" s="126"/>
      <c r="BB33" s="126"/>
      <c r="BC33" s="126"/>
      <c r="BD33" s="126"/>
      <c r="BE33" s="126"/>
      <c r="BF33" s="126"/>
      <c r="BG33" s="126"/>
      <c r="BH33" s="126"/>
      <c r="BI33" s="126"/>
      <c r="BJ33" s="126"/>
      <c r="BK33" s="126"/>
      <c r="BL33" s="126"/>
      <c r="BM33" s="126"/>
      <c r="BN33" s="126"/>
      <c r="BO33" s="126"/>
      <c r="BP33" s="126"/>
      <c r="BQ33" s="126"/>
      <c r="BR33" s="126"/>
      <c r="BS33" s="126"/>
      <c r="BT33" s="126"/>
      <c r="BU33" s="126"/>
      <c r="BV33" s="126"/>
      <c r="BW33" s="126"/>
      <c r="BX33" s="126"/>
      <c r="BY33" s="126"/>
      <c r="BZ33" s="126"/>
      <c r="CA33" s="126"/>
      <c r="CB33" s="126"/>
      <c r="CC33" s="126"/>
      <c r="CD33" s="126"/>
      <c r="CE33" s="126"/>
      <c r="CF33" s="126"/>
      <c r="CG33" s="126"/>
      <c r="CH33" s="126"/>
      <c r="CI33" s="126"/>
      <c r="CJ33" s="126"/>
      <c r="CK33" s="126"/>
      <c r="CL33" s="126"/>
      <c r="CM33" s="126"/>
      <c r="CN33" s="126"/>
      <c r="CO33" s="126"/>
      <c r="CP33" s="126"/>
      <c r="CQ33" s="126"/>
      <c r="CR33" s="126"/>
      <c r="CS33" s="126"/>
      <c r="CT33" s="126"/>
      <c r="CU33" s="126"/>
      <c r="CV33" s="126"/>
      <c r="CW33" s="126"/>
      <c r="CX33" s="126"/>
      <c r="CY33" s="126"/>
      <c r="CZ33" s="126"/>
      <c r="DA33" s="126"/>
      <c r="DB33" s="126"/>
      <c r="DC33" s="126"/>
      <c r="DD33" s="126"/>
      <c r="DE33" s="126"/>
      <c r="DF33" s="126"/>
      <c r="DG33" s="126"/>
      <c r="DH33" s="126"/>
      <c r="DI33" s="126"/>
      <c r="DJ33" s="126"/>
      <c r="DK33" s="126"/>
      <c r="DL33" s="126"/>
      <c r="DM33" s="126"/>
      <c r="DN33" s="126"/>
      <c r="DO33" s="126"/>
      <c r="DP33" s="126"/>
      <c r="DQ33" s="126"/>
      <c r="DR33" s="126"/>
      <c r="DS33" s="126"/>
      <c r="DT33" s="126"/>
      <c r="DU33" s="126"/>
      <c r="DV33" s="126"/>
      <c r="DW33" s="126"/>
      <c r="DX33" s="126"/>
      <c r="DY33" s="126"/>
      <c r="DZ33" s="126"/>
      <c r="EA33" s="126"/>
      <c r="EB33" s="126"/>
      <c r="EC33" s="126"/>
      <c r="ED33" s="126"/>
      <c r="EE33" s="126"/>
      <c r="EF33" s="126"/>
      <c r="EG33" s="126"/>
      <c r="EH33" s="126"/>
      <c r="EI33" s="126"/>
      <c r="EJ33" s="126"/>
      <c r="EK33" s="126"/>
      <c r="EL33" s="126"/>
      <c r="EM33" s="126"/>
      <c r="EN33" s="126"/>
      <c r="EO33" s="126"/>
      <c r="EP33" s="126"/>
      <c r="EQ33" s="126"/>
      <c r="ER33" s="126"/>
      <c r="ES33" s="126"/>
      <c r="ET33" s="126"/>
      <c r="EU33" s="126"/>
      <c r="EV33" s="126"/>
      <c r="EW33" s="126"/>
      <c r="EX33" s="126"/>
      <c r="EY33" s="126"/>
      <c r="EZ33" s="126"/>
      <c r="FA33" s="126"/>
      <c r="FB33" s="126"/>
      <c r="FC33" s="126"/>
      <c r="FD33" s="126"/>
      <c r="FE33" s="126"/>
      <c r="FF33" s="126"/>
      <c r="FG33" s="126"/>
      <c r="FH33" s="126"/>
      <c r="FI33" s="126"/>
      <c r="FJ33" s="126"/>
      <c r="FK33" s="126"/>
      <c r="FL33" s="126"/>
      <c r="FM33" s="126"/>
      <c r="FN33" s="126"/>
      <c r="FO33" s="126"/>
      <c r="FP33" s="126"/>
      <c r="FQ33" s="126"/>
      <c r="FR33" s="126"/>
      <c r="FS33" s="126"/>
      <c r="FT33" s="126"/>
      <c r="FU33" s="126"/>
      <c r="FV33" s="126"/>
      <c r="FW33" s="126"/>
      <c r="FX33" s="126"/>
      <c r="FY33" s="126"/>
      <c r="FZ33" s="126"/>
      <c r="GA33" s="126"/>
      <c r="GB33" s="126"/>
      <c r="GC33" s="126"/>
      <c r="GD33" s="126"/>
      <c r="GE33" s="126"/>
      <c r="GF33" s="126"/>
      <c r="GG33" s="126"/>
      <c r="GH33" s="126"/>
      <c r="GI33" s="126"/>
      <c r="GJ33" s="126"/>
      <c r="GK33" s="126"/>
      <c r="GL33" s="126"/>
      <c r="GM33" s="126"/>
      <c r="GN33" s="126"/>
      <c r="GO33" s="126"/>
      <c r="GP33" s="126"/>
      <c r="GQ33" s="126"/>
      <c r="GR33" s="126"/>
      <c r="GS33" s="126"/>
      <c r="GT33" s="126"/>
      <c r="GU33" s="126"/>
      <c r="GV33" s="126"/>
      <c r="GW33" s="126"/>
      <c r="GX33" s="126"/>
      <c r="GY33" s="126"/>
      <c r="GZ33" s="126"/>
      <c r="HA33" s="126"/>
      <c r="HB33" s="126"/>
      <c r="HC33" s="126"/>
      <c r="HD33" s="126"/>
      <c r="HE33" s="126"/>
      <c r="HF33" s="126"/>
      <c r="HG33" s="126"/>
      <c r="HH33" s="126"/>
      <c r="HI33" s="126"/>
      <c r="HJ33" s="126"/>
      <c r="HK33" s="126"/>
      <c r="HL33" s="126"/>
      <c r="HM33" s="126"/>
      <c r="HN33" s="126"/>
      <c r="HO33" s="126"/>
      <c r="HP33" s="126"/>
      <c r="HQ33" s="126"/>
      <c r="HR33" s="126"/>
      <c r="HS33" s="126"/>
      <c r="HT33" s="126"/>
      <c r="HU33" s="126"/>
      <c r="HV33" s="126"/>
      <c r="HW33" s="126"/>
      <c r="HX33" s="126"/>
      <c r="HY33" s="126"/>
      <c r="HZ33" s="126"/>
      <c r="IA33" s="126"/>
      <c r="IB33" s="126"/>
      <c r="IC33" s="126"/>
      <c r="ID33" s="126"/>
      <c r="IE33" s="126"/>
      <c r="IF33" s="126"/>
      <c r="IG33" s="126"/>
      <c r="IH33" s="126"/>
      <c r="II33" s="126"/>
      <c r="IJ33" s="126"/>
      <c r="IK33" s="126"/>
      <c r="IL33" s="126"/>
      <c r="IM33" s="126"/>
      <c r="IN33" s="126"/>
      <c r="IO33" s="126"/>
      <c r="IP33" s="126"/>
      <c r="IQ33" s="126"/>
      <c r="IR33" s="126"/>
      <c r="IS33" s="126"/>
      <c r="IT33" s="126"/>
      <c r="IU33" s="126"/>
      <c r="IV33" s="126"/>
      <c r="IW33" s="126"/>
      <c r="IX33" s="126"/>
      <c r="IY33" s="126"/>
      <c r="IZ33" s="126"/>
      <c r="JA33" s="126"/>
      <c r="JB33" s="126"/>
      <c r="JC33" s="126"/>
      <c r="JD33" s="126"/>
      <c r="JE33" s="126"/>
      <c r="JF33" s="126"/>
      <c r="JG33" s="126"/>
      <c r="JH33" s="126"/>
      <c r="JI33" s="126"/>
      <c r="JJ33" s="126"/>
      <c r="JK33" s="126"/>
      <c r="JL33" s="126"/>
      <c r="JM33" s="126"/>
      <c r="JN33" s="126"/>
      <c r="JO33" s="126"/>
      <c r="JP33" s="126"/>
      <c r="JQ33" s="126"/>
      <c r="JR33" s="126"/>
      <c r="JS33" s="126"/>
      <c r="JT33" s="126"/>
      <c r="JU33" s="126"/>
      <c r="JV33" s="126"/>
      <c r="JW33" s="126"/>
      <c r="JX33" s="126"/>
      <c r="JY33" s="126"/>
      <c r="JZ33" s="126"/>
      <c r="KA33" s="126"/>
      <c r="KB33" s="126"/>
      <c r="KC33" s="126"/>
      <c r="KD33" s="126"/>
      <c r="KE33" s="126"/>
      <c r="KF33" s="126"/>
      <c r="KG33" s="126"/>
      <c r="KH33" s="126"/>
      <c r="KI33" s="126"/>
      <c r="KJ33" s="126"/>
      <c r="KK33" s="126"/>
      <c r="KL33" s="126"/>
      <c r="KM33" s="126"/>
      <c r="KN33" s="126"/>
      <c r="KO33" s="126"/>
      <c r="KP33" s="126"/>
      <c r="KQ33" s="126"/>
      <c r="KR33" s="126"/>
      <c r="KS33" s="126"/>
      <c r="KT33" s="126"/>
      <c r="KU33" s="126"/>
      <c r="KV33" s="126"/>
      <c r="KW33" s="126"/>
      <c r="KX33" s="126"/>
      <c r="KY33" s="126"/>
      <c r="KZ33" s="126"/>
      <c r="LA33" s="126"/>
      <c r="LB33" s="126"/>
      <c r="LC33" s="126"/>
      <c r="LD33" s="126"/>
      <c r="LE33" s="126"/>
      <c r="LF33" s="126"/>
      <c r="LG33" s="126"/>
      <c r="LH33" s="126"/>
      <c r="LI33" s="126"/>
      <c r="LJ33" s="126"/>
      <c r="LK33" s="126"/>
      <c r="LL33" s="126"/>
      <c r="LM33" s="126"/>
      <c r="LN33" s="126"/>
      <c r="LO33" s="126"/>
      <c r="LP33" s="126"/>
      <c r="LQ33" s="126"/>
      <c r="LR33" s="126"/>
      <c r="LS33" s="126"/>
      <c r="LT33" s="126"/>
      <c r="LU33" s="126"/>
      <c r="LV33" s="126"/>
      <c r="LW33" s="126"/>
      <c r="LX33" s="126"/>
      <c r="LY33" s="126"/>
      <c r="LZ33" s="126"/>
      <c r="MA33" s="126"/>
      <c r="MB33" s="126"/>
      <c r="MC33" s="126"/>
      <c r="MD33" s="126"/>
      <c r="ME33" s="126"/>
      <c r="MF33" s="126"/>
      <c r="MG33" s="126"/>
      <c r="MH33" s="126"/>
      <c r="MI33" s="126"/>
      <c r="MJ33" s="126"/>
      <c r="MK33" s="126"/>
      <c r="ML33" s="126"/>
      <c r="MM33" s="126"/>
      <c r="MN33" s="126"/>
      <c r="MO33" s="126"/>
      <c r="MP33" s="126"/>
      <c r="MQ33" s="126"/>
      <c r="MR33" s="126"/>
      <c r="MS33" s="126"/>
      <c r="MT33" s="126"/>
      <c r="MU33" s="126"/>
      <c r="MV33" s="126"/>
      <c r="MW33" s="126"/>
      <c r="MX33" s="126"/>
      <c r="MY33" s="126"/>
      <c r="MZ33" s="126"/>
      <c r="NA33" s="126"/>
      <c r="NB33" s="126"/>
      <c r="NC33" s="126"/>
      <c r="ND33" s="126"/>
      <c r="NE33" s="126"/>
      <c r="NF33" s="126"/>
      <c r="NG33" s="126"/>
      <c r="NH33" s="126"/>
      <c r="NI33" s="126"/>
      <c r="NJ33" s="126"/>
      <c r="NK33" s="126"/>
      <c r="NL33" s="126"/>
      <c r="NM33" s="126"/>
      <c r="NN33" s="126"/>
      <c r="NO33" s="126"/>
      <c r="NP33" s="126"/>
      <c r="NQ33" s="126"/>
      <c r="NR33" s="126"/>
      <c r="NS33" s="126"/>
      <c r="NT33" s="126"/>
      <c r="NU33" s="126"/>
      <c r="NV33" s="126"/>
      <c r="NW33" s="126"/>
      <c r="NX33" s="126"/>
      <c r="NY33" s="126"/>
      <c r="NZ33" s="126"/>
      <c r="OA33" s="126"/>
      <c r="OB33" s="126"/>
      <c r="OC33" s="126"/>
      <c r="OD33" s="126"/>
      <c r="OE33" s="126"/>
      <c r="OF33" s="126"/>
      <c r="OG33" s="126"/>
      <c r="OH33" s="126"/>
      <c r="OI33" s="126"/>
      <c r="OJ33" s="126"/>
      <c r="OK33" s="126"/>
      <c r="OL33" s="126"/>
      <c r="OM33" s="126"/>
      <c r="ON33" s="126"/>
      <c r="OO33" s="126"/>
      <c r="OP33" s="126"/>
      <c r="OQ33" s="126"/>
      <c r="OR33" s="126"/>
      <c r="OS33" s="126"/>
      <c r="OT33" s="126"/>
      <c r="OU33" s="126"/>
      <c r="OV33" s="126"/>
      <c r="OW33" s="126"/>
      <c r="OX33" s="126"/>
      <c r="OY33" s="126"/>
      <c r="OZ33" s="126"/>
      <c r="PA33" s="126"/>
      <c r="PB33" s="126"/>
      <c r="PC33" s="126"/>
      <c r="PD33" s="126"/>
      <c r="PE33" s="126"/>
      <c r="PF33" s="126"/>
      <c r="PG33" s="126"/>
      <c r="PH33" s="126"/>
      <c r="PI33" s="126"/>
      <c r="PJ33" s="126"/>
      <c r="PK33" s="126"/>
      <c r="PL33" s="126"/>
      <c r="PM33" s="126"/>
      <c r="PN33" s="126"/>
      <c r="PO33" s="126"/>
      <c r="PP33" s="126"/>
      <c r="PQ33" s="126"/>
      <c r="PR33" s="126"/>
      <c r="PS33" s="126"/>
      <c r="PT33" s="126"/>
      <c r="PU33" s="126"/>
      <c r="PV33" s="126"/>
      <c r="PW33" s="126"/>
      <c r="PX33" s="126"/>
      <c r="PY33" s="126"/>
      <c r="PZ33" s="126"/>
      <c r="QA33" s="126"/>
      <c r="QB33" s="126"/>
      <c r="QC33" s="126"/>
      <c r="QD33" s="126"/>
      <c r="QE33" s="126"/>
      <c r="QF33" s="126"/>
      <c r="QG33" s="126"/>
      <c r="QH33" s="126"/>
      <c r="QI33" s="126"/>
      <c r="QJ33" s="126"/>
      <c r="QK33" s="126"/>
      <c r="QL33" s="126"/>
      <c r="QM33" s="126"/>
      <c r="QN33" s="126"/>
      <c r="QO33" s="126"/>
      <c r="QP33" s="126"/>
      <c r="QQ33" s="126"/>
      <c r="QR33" s="126"/>
      <c r="QS33" s="126"/>
      <c r="QT33" s="126"/>
      <c r="QU33" s="126"/>
      <c r="QV33" s="126"/>
      <c r="QW33" s="126"/>
      <c r="QX33" s="126"/>
      <c r="QY33" s="126"/>
      <c r="QZ33" s="126"/>
      <c r="RA33" s="126"/>
      <c r="RB33" s="126"/>
      <c r="RC33" s="126"/>
      <c r="RD33" s="126"/>
      <c r="RE33" s="126"/>
      <c r="RF33" s="126"/>
      <c r="RG33" s="126"/>
      <c r="RH33" s="126"/>
      <c r="RI33" s="126"/>
      <c r="RJ33" s="126"/>
      <c r="RK33" s="126"/>
      <c r="RL33" s="126"/>
      <c r="RM33" s="126"/>
      <c r="RN33" s="126"/>
      <c r="RO33" s="126"/>
      <c r="RP33" s="126"/>
      <c r="RQ33" s="126"/>
      <c r="RR33" s="126"/>
      <c r="RS33" s="126"/>
      <c r="RT33" s="126"/>
      <c r="RU33" s="126"/>
      <c r="RV33" s="126"/>
      <c r="RW33" s="126"/>
      <c r="RX33" s="126"/>
      <c r="RY33" s="126"/>
      <c r="RZ33" s="126"/>
      <c r="SA33" s="126"/>
      <c r="SB33" s="126"/>
      <c r="SC33" s="126"/>
      <c r="SD33" s="126"/>
      <c r="SE33" s="126"/>
      <c r="SF33" s="126"/>
      <c r="SG33" s="126"/>
      <c r="SH33" s="126"/>
      <c r="SI33" s="126"/>
      <c r="SJ33" s="126"/>
      <c r="SK33" s="126"/>
      <c r="SL33" s="126"/>
      <c r="SM33" s="126"/>
      <c r="SN33" s="126"/>
      <c r="SO33" s="126"/>
      <c r="SP33" s="126"/>
      <c r="SQ33" s="126"/>
      <c r="SR33" s="126"/>
      <c r="SS33" s="126"/>
      <c r="ST33" s="126"/>
      <c r="SU33" s="126"/>
      <c r="SV33" s="126"/>
      <c r="SW33" s="126"/>
      <c r="SX33" s="126"/>
      <c r="SY33" s="126"/>
      <c r="SZ33" s="126"/>
      <c r="TA33" s="126"/>
      <c r="TB33" s="126"/>
      <c r="TC33" s="126"/>
      <c r="TD33" s="126"/>
      <c r="TE33" s="126"/>
      <c r="TF33" s="126"/>
      <c r="TG33" s="126"/>
      <c r="TH33" s="126"/>
      <c r="TI33" s="126"/>
      <c r="TJ33" s="126"/>
      <c r="TK33" s="126"/>
      <c r="TL33" s="126"/>
      <c r="TM33" s="126"/>
      <c r="TN33" s="126"/>
      <c r="TO33" s="126"/>
      <c r="TP33" s="126"/>
      <c r="TQ33" s="126"/>
      <c r="TR33" s="126"/>
      <c r="TS33" s="126"/>
      <c r="TT33" s="126"/>
      <c r="TU33" s="126"/>
      <c r="TV33" s="126"/>
      <c r="TW33" s="126"/>
      <c r="TX33" s="126"/>
      <c r="TY33" s="126"/>
      <c r="TZ33" s="126"/>
      <c r="UA33" s="126"/>
      <c r="UB33" s="126"/>
      <c r="UC33" s="126"/>
      <c r="UD33" s="126"/>
      <c r="UE33" s="126"/>
      <c r="UF33" s="126"/>
      <c r="UG33" s="126"/>
      <c r="UH33" s="126"/>
      <c r="UI33" s="126"/>
      <c r="UJ33" s="126"/>
      <c r="UK33" s="126"/>
      <c r="UL33" s="126"/>
      <c r="UM33" s="126"/>
      <c r="UN33" s="126"/>
      <c r="UO33" s="126"/>
      <c r="UP33" s="126"/>
      <c r="UQ33" s="126"/>
      <c r="UR33" s="126"/>
      <c r="US33" s="126"/>
      <c r="UT33" s="126"/>
      <c r="UU33" s="126"/>
      <c r="UV33" s="126"/>
      <c r="UW33" s="126"/>
      <c r="UX33" s="126"/>
      <c r="UY33" s="126"/>
      <c r="UZ33" s="126"/>
      <c r="VA33" s="126"/>
      <c r="VB33" s="126"/>
      <c r="VC33" s="126"/>
      <c r="VD33" s="126"/>
      <c r="VE33" s="126"/>
      <c r="VF33" s="126"/>
      <c r="VG33" s="126"/>
      <c r="VH33" s="126"/>
      <c r="VI33" s="126"/>
      <c r="VJ33" s="126"/>
      <c r="VK33" s="126"/>
      <c r="VL33" s="126"/>
      <c r="VM33" s="126"/>
      <c r="VN33" s="126"/>
      <c r="VO33" s="126"/>
      <c r="VP33" s="126"/>
      <c r="VQ33" s="126"/>
      <c r="VR33" s="126"/>
      <c r="VS33" s="126"/>
      <c r="VT33" s="126"/>
      <c r="VU33" s="126"/>
      <c r="VV33" s="126"/>
      <c r="VW33" s="126"/>
      <c r="VX33" s="126"/>
      <c r="VY33" s="126"/>
      <c r="VZ33" s="126"/>
      <c r="WA33" s="126"/>
      <c r="WB33" s="126"/>
      <c r="WC33" s="126"/>
      <c r="WD33" s="126"/>
      <c r="WE33" s="126"/>
      <c r="WF33" s="126"/>
      <c r="WG33" s="126"/>
      <c r="WH33" s="126"/>
      <c r="WI33" s="126"/>
      <c r="WJ33" s="126"/>
      <c r="WK33" s="126"/>
      <c r="WL33" s="126"/>
      <c r="WM33" s="126"/>
      <c r="WN33" s="126"/>
      <c r="WO33" s="126"/>
      <c r="WP33" s="126"/>
      <c r="WQ33" s="126"/>
      <c r="WR33" s="126"/>
      <c r="WS33" s="126"/>
      <c r="WT33" s="126"/>
      <c r="WU33" s="126"/>
      <c r="WV33" s="126"/>
      <c r="WW33" s="126"/>
      <c r="WX33" s="126"/>
      <c r="WY33" s="126"/>
      <c r="WZ33" s="126"/>
      <c r="XA33" s="126"/>
      <c r="XB33" s="126"/>
      <c r="XC33" s="126"/>
      <c r="XD33" s="126"/>
      <c r="XE33" s="126"/>
      <c r="XF33" s="126"/>
      <c r="XG33" s="126"/>
      <c r="XH33" s="126"/>
      <c r="XI33" s="126"/>
      <c r="XJ33" s="126"/>
      <c r="XK33" s="126"/>
      <c r="XL33" s="126"/>
      <c r="XM33" s="126"/>
      <c r="XN33" s="126"/>
      <c r="XO33" s="126"/>
      <c r="XP33" s="126"/>
      <c r="XQ33" s="126"/>
      <c r="XR33" s="126"/>
      <c r="XS33" s="126"/>
      <c r="XT33" s="126"/>
      <c r="XU33" s="126"/>
      <c r="XV33" s="126"/>
      <c r="XW33" s="126"/>
      <c r="XX33" s="126"/>
      <c r="XY33" s="126"/>
      <c r="XZ33" s="126"/>
      <c r="YA33" s="126"/>
      <c r="YB33" s="126"/>
      <c r="YC33" s="126"/>
      <c r="YD33" s="126"/>
      <c r="YE33" s="126"/>
      <c r="YF33" s="126"/>
      <c r="YG33" s="126"/>
      <c r="YH33" s="126"/>
      <c r="YI33" s="126"/>
      <c r="YJ33" s="126"/>
      <c r="YK33" s="126"/>
      <c r="YL33" s="126"/>
      <c r="YM33" s="126"/>
      <c r="YN33" s="126"/>
      <c r="YO33" s="126"/>
      <c r="YP33" s="126"/>
      <c r="YQ33" s="126"/>
      <c r="YR33" s="126"/>
      <c r="YS33" s="126"/>
      <c r="YT33" s="126"/>
      <c r="YU33" s="126"/>
      <c r="YV33" s="126"/>
      <c r="YW33" s="126"/>
      <c r="YX33" s="126"/>
      <c r="YY33" s="126"/>
      <c r="YZ33" s="126"/>
      <c r="ZA33" s="126"/>
      <c r="ZB33" s="126"/>
      <c r="ZC33" s="126"/>
      <c r="ZD33" s="126"/>
      <c r="ZE33" s="126"/>
      <c r="ZF33" s="126"/>
      <c r="ZG33" s="126"/>
      <c r="ZH33" s="126"/>
      <c r="ZI33" s="126"/>
      <c r="ZJ33" s="126"/>
      <c r="ZK33" s="126"/>
      <c r="ZL33" s="126"/>
      <c r="ZM33" s="126"/>
      <c r="ZN33" s="126"/>
      <c r="ZO33" s="126"/>
      <c r="ZP33" s="126"/>
      <c r="ZQ33" s="126"/>
      <c r="ZR33" s="126"/>
      <c r="ZS33" s="126"/>
      <c r="ZT33" s="126"/>
      <c r="ZU33" s="126"/>
      <c r="ZV33" s="126"/>
      <c r="ZW33" s="126"/>
      <c r="ZX33" s="126"/>
      <c r="ZY33" s="126"/>
      <c r="ZZ33" s="126"/>
      <c r="AAA33" s="126"/>
      <c r="AAB33" s="126"/>
      <c r="AAC33" s="126"/>
      <c r="AAD33" s="126"/>
      <c r="AAE33" s="126"/>
      <c r="AAF33" s="126"/>
      <c r="AAG33" s="126"/>
      <c r="AAH33" s="126"/>
      <c r="AAI33" s="126"/>
      <c r="AAJ33" s="126"/>
      <c r="AAK33" s="126"/>
      <c r="AAL33" s="126"/>
      <c r="AAM33" s="126"/>
      <c r="AAN33" s="126"/>
      <c r="AAO33" s="126"/>
      <c r="AAP33" s="126"/>
      <c r="AAQ33" s="126"/>
      <c r="AAR33" s="126"/>
      <c r="AAS33" s="126"/>
      <c r="AAT33" s="126"/>
      <c r="AAU33" s="126"/>
      <c r="AAV33" s="126"/>
      <c r="AAW33" s="126"/>
      <c r="AAX33" s="126"/>
      <c r="AAY33" s="126"/>
      <c r="AAZ33" s="126"/>
      <c r="ABA33" s="126"/>
      <c r="ABB33" s="126"/>
      <c r="ABC33" s="126"/>
      <c r="ABD33" s="126"/>
      <c r="ABE33" s="126"/>
      <c r="ABF33" s="126"/>
      <c r="ABG33" s="126"/>
      <c r="ABH33" s="126"/>
      <c r="ABI33" s="126"/>
      <c r="ABJ33" s="126"/>
      <c r="ABK33" s="126"/>
      <c r="ABL33" s="126"/>
      <c r="ABM33" s="126"/>
      <c r="ABN33" s="126"/>
      <c r="ABO33" s="126"/>
      <c r="ABP33" s="126"/>
      <c r="ABQ33" s="126"/>
      <c r="ABR33" s="126"/>
      <c r="ABS33" s="126"/>
      <c r="ABT33" s="126"/>
      <c r="ABU33" s="126"/>
      <c r="ABV33" s="126"/>
      <c r="ABW33" s="126"/>
      <c r="ABX33" s="126"/>
      <c r="ABY33" s="126"/>
      <c r="ABZ33" s="126"/>
      <c r="ACA33" s="126"/>
      <c r="ACB33" s="126"/>
      <c r="ACC33" s="126"/>
      <c r="ACD33" s="126"/>
      <c r="ACE33" s="126"/>
      <c r="ACF33" s="126"/>
      <c r="ACG33" s="126"/>
      <c r="ACH33" s="126"/>
      <c r="ACI33" s="126"/>
      <c r="ACJ33" s="126"/>
      <c r="ACK33" s="126"/>
      <c r="ACL33" s="126"/>
      <c r="ACM33" s="126"/>
      <c r="ACN33" s="126"/>
      <c r="ACO33" s="126"/>
      <c r="ACP33" s="126"/>
      <c r="ACQ33" s="126"/>
      <c r="ACR33" s="126"/>
      <c r="ACS33" s="126"/>
      <c r="ACT33" s="126"/>
      <c r="ACU33" s="126"/>
      <c r="ACV33" s="126"/>
      <c r="ACW33" s="126"/>
      <c r="ACX33" s="126"/>
      <c r="ACY33" s="126"/>
      <c r="ACZ33" s="126"/>
      <c r="ADA33" s="126"/>
      <c r="ADB33" s="126"/>
      <c r="ADC33" s="126"/>
      <c r="ADD33" s="126"/>
      <c r="ADE33" s="126"/>
      <c r="ADF33" s="126"/>
      <c r="ADG33" s="126"/>
      <c r="ADH33" s="126"/>
      <c r="ADI33" s="126"/>
      <c r="ADJ33" s="126"/>
      <c r="ADK33" s="126"/>
      <c r="ADL33" s="126"/>
      <c r="ADM33" s="126"/>
      <c r="ADN33" s="126"/>
      <c r="ADO33" s="126"/>
      <c r="ADP33" s="126"/>
      <c r="ADQ33" s="126"/>
      <c r="ADR33" s="126"/>
      <c r="ADS33" s="126"/>
      <c r="ADT33" s="126"/>
      <c r="ADU33" s="126"/>
      <c r="ADV33" s="126"/>
      <c r="ADW33" s="126"/>
      <c r="ADX33" s="126"/>
      <c r="ADY33" s="126"/>
      <c r="ADZ33" s="126"/>
      <c r="AEA33" s="126"/>
      <c r="AEB33" s="126"/>
      <c r="AEC33" s="126"/>
      <c r="AED33" s="126"/>
      <c r="AEE33" s="126"/>
      <c r="AEF33" s="126"/>
      <c r="AEG33" s="126"/>
      <c r="AEH33" s="126"/>
      <c r="AEI33" s="126"/>
      <c r="AEJ33" s="126"/>
      <c r="AEK33" s="126"/>
      <c r="AEL33" s="126"/>
      <c r="AEM33" s="126"/>
      <c r="AEN33" s="126"/>
      <c r="AEO33" s="126"/>
      <c r="AEP33" s="126"/>
      <c r="AEQ33" s="126"/>
      <c r="AER33" s="126"/>
      <c r="AES33" s="126"/>
      <c r="AET33" s="126"/>
      <c r="AEU33" s="126"/>
      <c r="AEV33" s="126"/>
      <c r="AEW33" s="126"/>
      <c r="AEX33" s="126"/>
      <c r="AEY33" s="126"/>
      <c r="AEZ33" s="126"/>
      <c r="AFA33" s="126"/>
      <c r="AFB33" s="126"/>
      <c r="AFC33" s="126"/>
      <c r="AFD33" s="126"/>
      <c r="AFE33" s="126"/>
      <c r="AFF33" s="126"/>
      <c r="AFG33" s="126"/>
      <c r="AFH33" s="126"/>
      <c r="AFI33" s="126"/>
      <c r="AFJ33" s="126"/>
      <c r="AFK33" s="126"/>
      <c r="AFL33" s="126"/>
      <c r="AFM33" s="126"/>
      <c r="AFN33" s="126"/>
      <c r="AFO33" s="126"/>
      <c r="AFP33" s="126"/>
      <c r="AFQ33" s="126"/>
      <c r="AFR33" s="126"/>
      <c r="AFS33" s="126"/>
      <c r="AFT33" s="126"/>
      <c r="AFU33" s="126"/>
      <c r="AFV33" s="126"/>
      <c r="AFW33" s="126"/>
      <c r="AFX33" s="126"/>
      <c r="AFY33" s="126"/>
      <c r="AFZ33" s="126"/>
      <c r="AGA33" s="126"/>
      <c r="AGB33" s="126"/>
      <c r="AGC33" s="126"/>
      <c r="AGD33" s="126"/>
      <c r="AGE33" s="126"/>
      <c r="AGF33" s="126"/>
      <c r="AGG33" s="126"/>
      <c r="AGH33" s="126"/>
      <c r="AGI33" s="126"/>
      <c r="AGJ33" s="126"/>
      <c r="AGK33" s="126"/>
      <c r="AGL33" s="126"/>
      <c r="AGM33" s="126"/>
      <c r="AGN33" s="126"/>
      <c r="AGO33" s="126"/>
      <c r="AGP33" s="126"/>
      <c r="AGQ33" s="126"/>
      <c r="AGR33" s="126"/>
      <c r="AGS33" s="126"/>
      <c r="AGT33" s="126"/>
      <c r="AGU33" s="126"/>
      <c r="AGV33" s="126"/>
      <c r="AGW33" s="126"/>
      <c r="AGX33" s="126"/>
      <c r="AGY33" s="126"/>
      <c r="AGZ33" s="126"/>
      <c r="AHA33" s="126"/>
      <c r="AHB33" s="126"/>
      <c r="AHC33" s="126"/>
      <c r="AHD33" s="126"/>
      <c r="AHE33" s="126"/>
      <c r="AHF33" s="126"/>
      <c r="AHG33" s="126"/>
      <c r="AHH33" s="126"/>
      <c r="AHI33" s="126"/>
      <c r="AHJ33" s="126"/>
      <c r="AHK33" s="126"/>
      <c r="AHL33" s="126"/>
      <c r="AHM33" s="126"/>
      <c r="AHN33" s="126"/>
      <c r="AHO33" s="126"/>
      <c r="AHP33" s="126"/>
      <c r="AHQ33" s="126"/>
      <c r="AHR33" s="126"/>
      <c r="AHS33" s="126"/>
      <c r="AHT33" s="126"/>
      <c r="AHU33" s="126"/>
      <c r="AHV33" s="126"/>
      <c r="AHW33" s="126"/>
      <c r="AHX33" s="126"/>
      <c r="AHY33" s="126"/>
      <c r="AHZ33" s="126"/>
      <c r="AIA33" s="126"/>
      <c r="AIB33" s="126"/>
      <c r="AIC33" s="126"/>
      <c r="AID33" s="126"/>
      <c r="AIE33" s="126"/>
      <c r="AIF33" s="126"/>
      <c r="AIG33" s="126"/>
      <c r="AIH33" s="126"/>
      <c r="AII33" s="126"/>
      <c r="AIJ33" s="126"/>
      <c r="AIK33" s="126"/>
      <c r="AIL33" s="126"/>
      <c r="AIM33" s="126"/>
      <c r="AIN33" s="126"/>
      <c r="AIO33" s="126"/>
      <c r="AIP33" s="126"/>
      <c r="AIQ33" s="126"/>
      <c r="AIR33" s="126"/>
      <c r="AIS33" s="126"/>
      <c r="AIT33" s="126"/>
      <c r="AIU33" s="126"/>
      <c r="AIV33" s="126"/>
      <c r="AIW33" s="126"/>
      <c r="AIX33" s="126"/>
      <c r="AIY33" s="126"/>
      <c r="AIZ33" s="126"/>
      <c r="AJA33" s="126"/>
      <c r="AJB33" s="126"/>
      <c r="AJC33" s="126"/>
      <c r="AJD33" s="126"/>
      <c r="AJE33" s="126"/>
      <c r="AJF33" s="126"/>
      <c r="AJG33" s="126"/>
      <c r="AJH33" s="126"/>
      <c r="AJI33" s="126"/>
      <c r="AJJ33" s="126"/>
      <c r="AJK33" s="126"/>
      <c r="AJL33" s="126"/>
      <c r="AJM33" s="126"/>
      <c r="AJN33" s="126"/>
      <c r="AJO33" s="126"/>
      <c r="AJP33" s="126"/>
      <c r="AJQ33" s="126"/>
      <c r="AJR33" s="126"/>
      <c r="AJS33" s="126"/>
      <c r="AJT33" s="126"/>
      <c r="AJU33" s="126"/>
      <c r="AJV33" s="126"/>
      <c r="AJW33" s="126"/>
      <c r="AJX33" s="126"/>
      <c r="AJY33" s="126"/>
      <c r="AJZ33" s="126"/>
      <c r="AKA33" s="126"/>
      <c r="AKB33" s="126"/>
      <c r="AKC33" s="126"/>
      <c r="AKD33" s="126"/>
      <c r="AKE33" s="126"/>
      <c r="AKF33" s="126"/>
      <c r="AKG33" s="126"/>
      <c r="AKH33" s="126"/>
      <c r="AKI33" s="126"/>
      <c r="AKJ33" s="126"/>
      <c r="AKK33" s="126"/>
      <c r="AKL33" s="126"/>
      <c r="AKM33" s="126"/>
      <c r="AKN33" s="126"/>
      <c r="AKO33" s="126"/>
      <c r="AKP33" s="126"/>
      <c r="AKQ33" s="126"/>
      <c r="AKR33" s="126"/>
      <c r="AKS33" s="126"/>
      <c r="AKT33" s="126"/>
      <c r="AKU33" s="126"/>
      <c r="AKV33" s="126"/>
      <c r="AKW33" s="126"/>
      <c r="AKX33" s="126"/>
      <c r="AKY33" s="126"/>
      <c r="AKZ33" s="126"/>
      <c r="ALA33" s="126"/>
      <c r="ALB33" s="126"/>
      <c r="ALC33" s="126"/>
      <c r="ALD33" s="126"/>
      <c r="ALE33" s="126"/>
      <c r="ALF33" s="126"/>
      <c r="ALG33" s="126"/>
      <c r="ALH33" s="126"/>
      <c r="ALI33" s="126"/>
      <c r="ALJ33" s="126"/>
      <c r="ALK33" s="126"/>
      <c r="ALL33" s="126"/>
      <c r="ALM33" s="126"/>
      <c r="ALN33" s="126"/>
      <c r="ALO33" s="126"/>
      <c r="ALP33" s="126"/>
      <c r="ALQ33" s="126"/>
      <c r="ALR33" s="126"/>
      <c r="ALS33" s="126"/>
      <c r="ALT33" s="126"/>
      <c r="ALU33" s="126"/>
      <c r="ALV33" s="126"/>
      <c r="ALW33" s="126"/>
      <c r="ALX33" s="126"/>
      <c r="ALY33" s="126"/>
      <c r="ALZ33" s="126"/>
      <c r="AMA33" s="126"/>
      <c r="AMB33" s="126"/>
      <c r="AMC33" s="126"/>
      <c r="AMD33" s="126"/>
      <c r="AME33" s="126"/>
      <c r="AMF33" s="126"/>
      <c r="AMG33" s="126"/>
      <c r="AMH33" s="126"/>
      <c r="AMI33" s="126"/>
      <c r="AMJ33" s="126"/>
      <c r="AMK33" s="126"/>
      <c r="AML33" s="126"/>
      <c r="AMM33" s="126"/>
      <c r="AMN33" s="126"/>
      <c r="AMO33" s="126"/>
      <c r="AMP33" s="126"/>
      <c r="AMQ33" s="126"/>
      <c r="AMR33" s="126"/>
      <c r="AMS33" s="126"/>
      <c r="AMT33" s="126"/>
      <c r="AMU33" s="126"/>
      <c r="AMV33" s="126"/>
      <c r="AMW33" s="126"/>
      <c r="AMX33" s="126"/>
      <c r="AMY33" s="126"/>
      <c r="AMZ33" s="126"/>
      <c r="ANA33" s="126"/>
      <c r="ANB33" s="126"/>
      <c r="ANC33" s="126"/>
      <c r="AND33" s="126"/>
      <c r="ANE33" s="126"/>
      <c r="ANF33" s="126"/>
      <c r="ANG33" s="126"/>
      <c r="ANH33" s="126"/>
      <c r="ANI33" s="126"/>
      <c r="ANJ33" s="126"/>
      <c r="ANK33" s="126"/>
      <c r="ANL33" s="126"/>
      <c r="ANM33" s="126"/>
      <c r="ANN33" s="126"/>
      <c r="ANO33" s="126"/>
      <c r="ANP33" s="126"/>
      <c r="ANQ33" s="126"/>
      <c r="ANR33" s="126"/>
      <c r="ANS33" s="126"/>
      <c r="ANT33" s="126"/>
      <c r="ANU33" s="126"/>
      <c r="ANV33" s="126"/>
      <c r="ANW33" s="126"/>
      <c r="ANX33" s="126"/>
      <c r="ANY33" s="126"/>
      <c r="ANZ33" s="126"/>
      <c r="AOA33" s="126"/>
      <c r="AOB33" s="126"/>
      <c r="AOC33" s="126"/>
      <c r="AOD33" s="126"/>
      <c r="AOE33" s="126"/>
      <c r="AOF33" s="126"/>
      <c r="AOG33" s="126"/>
      <c r="AOH33" s="126"/>
      <c r="AOI33" s="126"/>
      <c r="AOJ33" s="126"/>
      <c r="AOK33" s="126"/>
      <c r="AOL33" s="126"/>
      <c r="AOM33" s="126"/>
      <c r="AON33" s="126"/>
      <c r="AOO33" s="126"/>
      <c r="AOP33" s="126"/>
      <c r="AOQ33" s="126"/>
      <c r="AOR33" s="126"/>
      <c r="AOS33" s="126"/>
      <c r="AOT33" s="126"/>
      <c r="AOU33" s="126"/>
      <c r="AOV33" s="126"/>
      <c r="AOW33" s="126"/>
      <c r="AOX33" s="126"/>
      <c r="AOY33" s="126"/>
      <c r="AOZ33" s="126"/>
      <c r="APA33" s="126"/>
      <c r="APB33" s="126"/>
      <c r="APC33" s="126"/>
      <c r="APD33" s="126"/>
      <c r="APE33" s="126"/>
      <c r="APF33" s="126"/>
      <c r="APG33" s="126"/>
      <c r="APH33" s="126"/>
      <c r="API33" s="126"/>
      <c r="APJ33" s="126"/>
      <c r="APK33" s="126"/>
      <c r="APL33" s="126"/>
      <c r="APM33" s="126"/>
      <c r="APN33" s="126"/>
      <c r="APO33" s="126"/>
      <c r="APP33" s="126"/>
      <c r="APQ33" s="126"/>
      <c r="APR33" s="126"/>
      <c r="APS33" s="126"/>
      <c r="APT33" s="126"/>
      <c r="APU33" s="126"/>
      <c r="APV33" s="126"/>
      <c r="APW33" s="126"/>
      <c r="APX33" s="126"/>
      <c r="APY33" s="126"/>
      <c r="APZ33" s="126"/>
      <c r="AQA33" s="126"/>
      <c r="AQB33" s="126"/>
      <c r="AQC33" s="126"/>
      <c r="AQD33" s="126"/>
      <c r="AQE33" s="126"/>
      <c r="AQF33" s="126"/>
      <c r="AQG33" s="126"/>
      <c r="AQH33" s="126"/>
      <c r="AQI33" s="126"/>
      <c r="AQJ33" s="126"/>
      <c r="AQK33" s="126"/>
      <c r="AQL33" s="126"/>
      <c r="AQM33" s="126"/>
      <c r="AQN33" s="126"/>
      <c r="AQO33" s="126"/>
      <c r="AQP33" s="126"/>
      <c r="AQQ33" s="126"/>
      <c r="AQR33" s="126"/>
      <c r="AQS33" s="126"/>
      <c r="AQT33" s="126"/>
      <c r="AQU33" s="126"/>
      <c r="AQV33" s="126"/>
      <c r="AQW33" s="126"/>
      <c r="AQX33" s="126"/>
      <c r="AQY33" s="126"/>
      <c r="AQZ33" s="126"/>
      <c r="ARA33" s="126"/>
      <c r="ARB33" s="126"/>
      <c r="ARC33" s="126"/>
      <c r="ARD33" s="126"/>
      <c r="ARE33" s="126"/>
      <c r="ARF33" s="126"/>
      <c r="ARG33" s="126"/>
      <c r="ARH33" s="126"/>
      <c r="ARI33" s="126"/>
      <c r="ARJ33" s="126"/>
      <c r="ARK33" s="126"/>
      <c r="ARL33" s="126"/>
      <c r="ARM33" s="126"/>
      <c r="ARN33" s="126"/>
      <c r="ARO33" s="126"/>
      <c r="ARP33" s="126"/>
      <c r="ARQ33" s="126"/>
      <c r="ARR33" s="126"/>
      <c r="ARS33" s="126"/>
      <c r="ART33" s="126"/>
      <c r="ARU33" s="126"/>
      <c r="ARV33" s="126"/>
      <c r="ARW33" s="126"/>
      <c r="ARX33" s="126"/>
      <c r="ARY33" s="126"/>
      <c r="ARZ33" s="126"/>
      <c r="ASA33" s="126"/>
      <c r="ASB33" s="126"/>
      <c r="ASC33" s="126"/>
      <c r="ASD33" s="126"/>
      <c r="ASE33" s="126"/>
      <c r="ASF33" s="126"/>
      <c r="ASG33" s="126"/>
      <c r="ASH33" s="126"/>
      <c r="ASI33" s="126"/>
      <c r="ASJ33" s="126"/>
      <c r="ASK33" s="126"/>
      <c r="ASL33" s="126"/>
      <c r="ASM33" s="126"/>
      <c r="ASN33" s="126"/>
      <c r="ASO33" s="126"/>
      <c r="ASP33" s="126"/>
      <c r="ASQ33" s="126"/>
      <c r="ASR33" s="126"/>
      <c r="ASS33" s="126"/>
      <c r="AST33" s="126"/>
      <c r="ASU33" s="126"/>
      <c r="ASV33" s="126"/>
      <c r="ASW33" s="126"/>
      <c r="ASX33" s="126"/>
      <c r="ASY33" s="126"/>
      <c r="ASZ33" s="126"/>
      <c r="ATA33" s="126"/>
      <c r="ATB33" s="126"/>
      <c r="ATC33" s="126"/>
      <c r="ATD33" s="126"/>
      <c r="ATE33" s="126"/>
      <c r="ATF33" s="126"/>
      <c r="ATG33" s="126"/>
      <c r="ATH33" s="126"/>
      <c r="ATI33" s="126"/>
      <c r="ATJ33" s="126"/>
      <c r="ATK33" s="126"/>
      <c r="ATL33" s="126"/>
      <c r="ATM33" s="126"/>
      <c r="ATN33" s="126"/>
      <c r="ATO33" s="126"/>
      <c r="ATP33" s="126"/>
      <c r="ATQ33" s="126"/>
      <c r="ATR33" s="126"/>
      <c r="ATS33" s="126"/>
      <c r="ATT33" s="126"/>
      <c r="ATU33" s="126"/>
      <c r="ATV33" s="126"/>
      <c r="ATW33" s="126"/>
      <c r="ATX33" s="126"/>
      <c r="ATY33" s="126"/>
      <c r="ATZ33" s="126"/>
      <c r="AUA33" s="126"/>
      <c r="AUB33" s="126"/>
      <c r="AUC33" s="126"/>
      <c r="AUD33" s="126"/>
      <c r="AUE33" s="126"/>
      <c r="AUF33" s="126"/>
      <c r="AUG33" s="126"/>
      <c r="AUH33" s="126"/>
      <c r="AUI33" s="126"/>
      <c r="AUJ33" s="126"/>
      <c r="AUK33" s="126"/>
      <c r="AUL33" s="126"/>
      <c r="AUM33" s="126"/>
      <c r="AUN33" s="126"/>
      <c r="AUO33" s="126"/>
      <c r="AUP33" s="126"/>
      <c r="AUQ33" s="126"/>
      <c r="AUR33" s="126"/>
      <c r="AUS33" s="126"/>
      <c r="AUT33" s="126"/>
      <c r="AUU33" s="126"/>
      <c r="AUV33" s="126"/>
      <c r="AUW33" s="126"/>
      <c r="AUX33" s="126"/>
      <c r="AUY33" s="126"/>
      <c r="AUZ33" s="126"/>
      <c r="AVA33" s="126"/>
      <c r="AVB33" s="126"/>
      <c r="AVC33" s="126"/>
      <c r="AVD33" s="126"/>
      <c r="AVE33" s="126"/>
      <c r="AVF33" s="126"/>
      <c r="AVG33" s="126"/>
      <c r="AVH33" s="126"/>
      <c r="AVI33" s="126"/>
      <c r="AVJ33" s="126"/>
      <c r="AVK33" s="126"/>
      <c r="AVL33" s="126"/>
      <c r="AVM33" s="126"/>
      <c r="AVN33" s="126"/>
      <c r="AVO33" s="126"/>
      <c r="AVP33" s="126"/>
      <c r="AVQ33" s="126"/>
      <c r="AVR33" s="126"/>
      <c r="AVS33" s="126"/>
      <c r="AVT33" s="126"/>
      <c r="AVU33" s="126"/>
      <c r="AVV33" s="126"/>
      <c r="AVW33" s="126"/>
      <c r="AVX33" s="126"/>
      <c r="AVY33" s="126"/>
      <c r="AVZ33" s="126"/>
      <c r="AWA33" s="126"/>
      <c r="AWB33" s="126"/>
      <c r="AWC33" s="126"/>
      <c r="AWD33" s="126"/>
      <c r="AWE33" s="126"/>
      <c r="AWF33" s="126"/>
      <c r="AWG33" s="126"/>
      <c r="AWH33" s="126"/>
      <c r="AWI33" s="126"/>
      <c r="AWJ33" s="126"/>
      <c r="AWK33" s="126"/>
      <c r="AWL33" s="126"/>
      <c r="AWM33" s="126"/>
      <c r="AWN33" s="126"/>
      <c r="AWO33" s="126"/>
      <c r="AWP33" s="126"/>
      <c r="AWQ33" s="126"/>
      <c r="AWR33" s="126"/>
      <c r="AWS33" s="126"/>
      <c r="AWT33" s="126"/>
      <c r="AWU33" s="126"/>
      <c r="AWV33" s="126"/>
      <c r="AWW33" s="126"/>
      <c r="AWX33" s="126"/>
      <c r="AWY33" s="126"/>
      <c r="AWZ33" s="126"/>
      <c r="AXA33" s="126"/>
      <c r="AXB33" s="126"/>
      <c r="AXC33" s="126"/>
      <c r="AXD33" s="126"/>
      <c r="AXE33" s="126"/>
      <c r="AXF33" s="126"/>
      <c r="AXG33" s="126"/>
      <c r="AXH33" s="126"/>
      <c r="AXI33" s="126"/>
      <c r="AXJ33" s="126"/>
      <c r="AXK33" s="126"/>
      <c r="AXL33" s="126"/>
      <c r="AXM33" s="126"/>
      <c r="AXN33" s="126"/>
      <c r="AXO33" s="126"/>
      <c r="AXP33" s="126"/>
      <c r="AXQ33" s="126"/>
      <c r="AXR33" s="126"/>
      <c r="AXS33" s="126"/>
      <c r="AXT33" s="126"/>
      <c r="AXU33" s="126"/>
      <c r="AXV33" s="126"/>
      <c r="AXW33" s="126"/>
      <c r="AXX33" s="126"/>
      <c r="AXY33" s="126"/>
      <c r="AXZ33" s="126"/>
      <c r="AYA33" s="126"/>
      <c r="AYB33" s="126"/>
      <c r="AYC33" s="126"/>
      <c r="AYD33" s="126"/>
      <c r="AYE33" s="126"/>
      <c r="AYF33" s="126"/>
      <c r="AYG33" s="126"/>
      <c r="AYH33" s="126"/>
      <c r="AYI33" s="126"/>
      <c r="AYJ33" s="126"/>
      <c r="AYK33" s="126"/>
      <c r="AYL33" s="126"/>
      <c r="AYM33" s="126"/>
      <c r="AYN33" s="126"/>
      <c r="AYO33" s="126"/>
      <c r="AYP33" s="126"/>
      <c r="AYQ33" s="126"/>
      <c r="AYR33" s="126"/>
      <c r="AYS33" s="126"/>
      <c r="AYT33" s="126"/>
      <c r="AYU33" s="126"/>
      <c r="AYV33" s="126"/>
      <c r="AYW33" s="126"/>
      <c r="AYX33" s="126"/>
      <c r="AYY33" s="126"/>
      <c r="AYZ33" s="126"/>
      <c r="AZA33" s="126"/>
      <c r="AZB33" s="126"/>
      <c r="AZC33" s="126"/>
      <c r="AZD33" s="126"/>
      <c r="AZE33" s="126"/>
      <c r="AZF33" s="126"/>
      <c r="AZG33" s="126"/>
      <c r="AZH33" s="126"/>
      <c r="AZI33" s="126"/>
      <c r="AZJ33" s="126"/>
      <c r="AZK33" s="126"/>
      <c r="AZL33" s="126"/>
      <c r="AZM33" s="126"/>
      <c r="AZN33" s="126"/>
      <c r="AZO33" s="126"/>
      <c r="AZP33" s="126"/>
      <c r="AZQ33" s="126"/>
      <c r="AZR33" s="126"/>
      <c r="AZS33" s="126"/>
      <c r="AZT33" s="126"/>
      <c r="AZU33" s="126"/>
      <c r="AZV33" s="126"/>
      <c r="AZW33" s="126"/>
      <c r="AZX33" s="126"/>
      <c r="AZY33" s="126"/>
      <c r="AZZ33" s="126"/>
      <c r="BAA33" s="126"/>
      <c r="BAB33" s="126"/>
      <c r="BAC33" s="126"/>
      <c r="BAD33" s="126"/>
      <c r="BAE33" s="126"/>
      <c r="BAF33" s="126"/>
      <c r="BAG33" s="126"/>
      <c r="BAH33" s="126"/>
      <c r="BAI33" s="126"/>
      <c r="BAJ33" s="126"/>
      <c r="BAK33" s="126"/>
      <c r="BAL33" s="126"/>
      <c r="BAM33" s="126"/>
      <c r="BAN33" s="126"/>
      <c r="BAO33" s="126"/>
      <c r="BAP33" s="126"/>
      <c r="BAQ33" s="126"/>
      <c r="BAR33" s="126"/>
      <c r="BAS33" s="126"/>
      <c r="BAT33" s="126"/>
      <c r="BAU33" s="126"/>
      <c r="BAV33" s="126"/>
      <c r="BAW33" s="126"/>
      <c r="BAX33" s="126"/>
      <c r="BAY33" s="126"/>
      <c r="BAZ33" s="126"/>
      <c r="BBA33" s="126"/>
      <c r="BBB33" s="126"/>
      <c r="BBC33" s="126"/>
      <c r="BBD33" s="126"/>
      <c r="BBE33" s="126"/>
      <c r="BBF33" s="126"/>
      <c r="BBG33" s="126"/>
      <c r="BBH33" s="126"/>
      <c r="BBI33" s="126"/>
      <c r="BBJ33" s="126"/>
      <c r="BBK33" s="126"/>
      <c r="BBL33" s="126"/>
      <c r="BBM33" s="126"/>
      <c r="BBN33" s="126"/>
      <c r="BBO33" s="126"/>
      <c r="BBP33" s="126"/>
      <c r="BBQ33" s="126"/>
      <c r="BBR33" s="126"/>
      <c r="BBS33" s="126"/>
      <c r="BBT33" s="126"/>
      <c r="BBU33" s="126"/>
      <c r="BBV33" s="126"/>
      <c r="BBW33" s="126"/>
      <c r="BBX33" s="126"/>
      <c r="BBY33" s="126"/>
      <c r="BBZ33" s="126"/>
      <c r="BCA33" s="126"/>
      <c r="BCB33" s="126"/>
      <c r="BCC33" s="126"/>
      <c r="BCD33" s="126"/>
      <c r="BCE33" s="126"/>
      <c r="BCF33" s="126"/>
      <c r="BCG33" s="126"/>
      <c r="BCH33" s="126"/>
      <c r="BCI33" s="126"/>
      <c r="BCJ33" s="126"/>
      <c r="BCK33" s="126"/>
      <c r="BCL33" s="126"/>
      <c r="BCM33" s="126"/>
      <c r="BCN33" s="126"/>
      <c r="BCO33" s="126"/>
      <c r="BCP33" s="126"/>
      <c r="BCQ33" s="126"/>
      <c r="BCR33" s="126"/>
      <c r="BCS33" s="126"/>
      <c r="BCT33" s="126"/>
      <c r="BCU33" s="126"/>
      <c r="BCV33" s="126"/>
      <c r="BCW33" s="126"/>
      <c r="BCX33" s="126"/>
      <c r="BCY33" s="126"/>
      <c r="BCZ33" s="126"/>
      <c r="BDA33" s="126"/>
      <c r="BDB33" s="126"/>
      <c r="BDC33" s="126"/>
      <c r="BDD33" s="126"/>
      <c r="BDE33" s="126"/>
      <c r="BDF33" s="126"/>
      <c r="BDG33" s="126"/>
      <c r="BDH33" s="126"/>
      <c r="BDI33" s="126"/>
      <c r="BDJ33" s="126"/>
      <c r="BDK33" s="126"/>
      <c r="BDL33" s="126"/>
      <c r="BDM33" s="126"/>
      <c r="BDN33" s="126"/>
      <c r="BDO33" s="126"/>
      <c r="BDP33" s="126"/>
      <c r="BDQ33" s="126"/>
      <c r="BDR33" s="126"/>
      <c r="BDS33" s="126"/>
      <c r="BDT33" s="126"/>
      <c r="BDU33" s="126"/>
      <c r="BDV33" s="126"/>
      <c r="BDW33" s="126"/>
      <c r="BDX33" s="126"/>
      <c r="BDY33" s="126"/>
      <c r="BDZ33" s="126"/>
      <c r="BEA33" s="126"/>
      <c r="BEB33" s="126"/>
      <c r="BEC33" s="126"/>
      <c r="BED33" s="126"/>
      <c r="BEE33" s="126"/>
      <c r="BEF33" s="126"/>
      <c r="BEG33" s="126"/>
      <c r="BEH33" s="126"/>
      <c r="BEI33" s="126"/>
      <c r="BEJ33" s="126"/>
      <c r="BEK33" s="126"/>
      <c r="BEL33" s="126"/>
      <c r="BEM33" s="126"/>
      <c r="BEN33" s="126"/>
      <c r="BEO33" s="126"/>
      <c r="BEP33" s="126"/>
      <c r="BEQ33" s="126"/>
      <c r="BER33" s="126"/>
      <c r="BES33" s="126"/>
      <c r="BET33" s="126"/>
      <c r="BEU33" s="126"/>
      <c r="BEV33" s="126"/>
      <c r="BEW33" s="126"/>
      <c r="BEX33" s="126"/>
      <c r="BEY33" s="126"/>
      <c r="BEZ33" s="126"/>
      <c r="BFA33" s="126"/>
      <c r="BFB33" s="126"/>
      <c r="BFC33" s="126"/>
      <c r="BFD33" s="126"/>
      <c r="BFE33" s="126"/>
      <c r="BFF33" s="126"/>
      <c r="BFG33" s="126"/>
      <c r="BFH33" s="126"/>
      <c r="BFI33" s="126"/>
      <c r="BFJ33" s="126"/>
      <c r="BFK33" s="126"/>
      <c r="BFL33" s="126"/>
      <c r="BFM33" s="126"/>
      <c r="BFN33" s="126"/>
      <c r="BFO33" s="126"/>
      <c r="BFP33" s="126"/>
      <c r="BFQ33" s="126"/>
      <c r="BFR33" s="126"/>
      <c r="BFS33" s="126"/>
      <c r="BFT33" s="126"/>
      <c r="BFU33" s="126"/>
      <c r="BFV33" s="126"/>
      <c r="BFW33" s="126"/>
      <c r="BFX33" s="126"/>
      <c r="BFY33" s="126"/>
      <c r="BFZ33" s="126"/>
      <c r="BGA33" s="126"/>
      <c r="BGB33" s="126"/>
      <c r="BGC33" s="126"/>
      <c r="BGD33" s="126"/>
      <c r="BGE33" s="126"/>
      <c r="BGF33" s="126"/>
      <c r="BGG33" s="126"/>
      <c r="BGH33" s="126"/>
      <c r="BGI33" s="126"/>
      <c r="BGJ33" s="126"/>
      <c r="BGK33" s="126"/>
      <c r="BGL33" s="126"/>
      <c r="BGM33" s="126"/>
      <c r="BGN33" s="126"/>
      <c r="BGO33" s="126"/>
      <c r="BGP33" s="126"/>
      <c r="BGQ33" s="126"/>
      <c r="BGR33" s="126"/>
      <c r="BGS33" s="126"/>
      <c r="BGT33" s="126"/>
      <c r="BGU33" s="126"/>
      <c r="BGV33" s="126"/>
      <c r="BGW33" s="126"/>
      <c r="BGX33" s="126"/>
      <c r="BGY33" s="126"/>
      <c r="BGZ33" s="126"/>
      <c r="BHA33" s="126"/>
      <c r="BHB33" s="126"/>
      <c r="BHC33" s="126"/>
      <c r="BHD33" s="126"/>
      <c r="BHE33" s="126"/>
      <c r="BHF33" s="126"/>
      <c r="BHG33" s="126"/>
      <c r="BHH33" s="126"/>
      <c r="BHI33" s="126"/>
      <c r="BHJ33" s="126"/>
      <c r="BHK33" s="126"/>
      <c r="BHL33" s="126"/>
      <c r="BHM33" s="126"/>
      <c r="BHN33" s="126"/>
      <c r="BHO33" s="126"/>
      <c r="BHP33" s="126"/>
      <c r="BHQ33" s="126"/>
      <c r="BHR33" s="126"/>
      <c r="BHS33" s="126"/>
      <c r="BHT33" s="126"/>
      <c r="BHU33" s="126"/>
      <c r="BHV33" s="126"/>
      <c r="BHW33" s="126"/>
      <c r="BHX33" s="126"/>
      <c r="BHY33" s="126"/>
      <c r="BHZ33" s="126"/>
      <c r="BIA33" s="126"/>
      <c r="BIB33" s="126"/>
      <c r="BIC33" s="126"/>
      <c r="BID33" s="126"/>
      <c r="BIE33" s="126"/>
      <c r="BIF33" s="126"/>
      <c r="BIG33" s="126"/>
      <c r="BIH33" s="126"/>
      <c r="BII33" s="126"/>
      <c r="BIJ33" s="126"/>
      <c r="BIK33" s="126"/>
      <c r="BIL33" s="126"/>
      <c r="BIM33" s="126"/>
      <c r="BIN33" s="126"/>
      <c r="BIO33" s="126"/>
      <c r="BIP33" s="126"/>
      <c r="BIQ33" s="126"/>
      <c r="BIR33" s="126"/>
      <c r="BIS33" s="126"/>
      <c r="BIT33" s="126"/>
      <c r="BIU33" s="126"/>
      <c r="BIV33" s="126"/>
      <c r="BIW33" s="126"/>
      <c r="BIX33" s="126"/>
      <c r="BIY33" s="126"/>
      <c r="BIZ33" s="126"/>
      <c r="BJA33" s="126"/>
      <c r="BJB33" s="126"/>
      <c r="BJC33" s="126"/>
      <c r="BJD33" s="126"/>
      <c r="BJE33" s="126"/>
      <c r="BJF33" s="126"/>
      <c r="BJG33" s="126"/>
      <c r="BJH33" s="126"/>
      <c r="BJI33" s="126"/>
      <c r="BJJ33" s="126"/>
      <c r="BJK33" s="126"/>
      <c r="BJL33" s="126"/>
      <c r="BJM33" s="126"/>
      <c r="BJN33" s="126"/>
      <c r="BJO33" s="126"/>
      <c r="BJP33" s="126"/>
      <c r="BJQ33" s="126"/>
      <c r="BJR33" s="126"/>
      <c r="BJS33" s="126"/>
      <c r="BJT33" s="126"/>
      <c r="BJU33" s="126"/>
      <c r="BJV33" s="126"/>
      <c r="BJW33" s="126"/>
      <c r="BJX33" s="126"/>
      <c r="BJY33" s="126"/>
      <c r="BJZ33" s="126"/>
      <c r="BKA33" s="126"/>
      <c r="BKB33" s="126"/>
      <c r="BKC33" s="126"/>
      <c r="BKD33" s="126"/>
      <c r="BKE33" s="126"/>
      <c r="BKF33" s="126"/>
      <c r="BKG33" s="126"/>
      <c r="BKH33" s="126"/>
      <c r="BKI33" s="126"/>
      <c r="BKJ33" s="126"/>
      <c r="BKK33" s="126"/>
      <c r="BKL33" s="126"/>
      <c r="BKM33" s="126"/>
      <c r="BKN33" s="126"/>
      <c r="BKO33" s="126"/>
      <c r="BKP33" s="126"/>
      <c r="BKQ33" s="126"/>
      <c r="BKR33" s="126"/>
      <c r="BKS33" s="126"/>
      <c r="BKT33" s="126"/>
      <c r="BKU33" s="126"/>
      <c r="BKV33" s="126"/>
      <c r="BKW33" s="126"/>
      <c r="BKX33" s="126"/>
      <c r="BKY33" s="126"/>
      <c r="BKZ33" s="126"/>
      <c r="BLA33" s="126"/>
      <c r="BLB33" s="126"/>
      <c r="BLC33" s="126"/>
      <c r="BLD33" s="126"/>
      <c r="BLE33" s="126"/>
      <c r="BLF33" s="126"/>
      <c r="BLG33" s="126"/>
      <c r="BLH33" s="126"/>
      <c r="BLI33" s="126"/>
      <c r="BLJ33" s="126"/>
      <c r="BLK33" s="126"/>
      <c r="BLL33" s="126"/>
      <c r="BLM33" s="126"/>
      <c r="BLN33" s="126"/>
      <c r="BLO33" s="126"/>
      <c r="BLP33" s="126"/>
      <c r="BLQ33" s="126"/>
      <c r="BLR33" s="126"/>
      <c r="BLS33" s="126"/>
      <c r="BLT33" s="126"/>
      <c r="BLU33" s="126"/>
      <c r="BLV33" s="126"/>
      <c r="BLW33" s="126"/>
      <c r="BLX33" s="126"/>
      <c r="BLY33" s="126"/>
      <c r="BLZ33" s="126"/>
      <c r="BMA33" s="126"/>
      <c r="BMB33" s="126"/>
      <c r="BMC33" s="126"/>
      <c r="BMD33" s="126"/>
      <c r="BME33" s="126"/>
      <c r="BMF33" s="126"/>
      <c r="BMG33" s="126"/>
      <c r="BMH33" s="126"/>
      <c r="BMI33" s="126"/>
      <c r="BMJ33" s="126"/>
      <c r="BMK33" s="126"/>
      <c r="BML33" s="126"/>
      <c r="BMM33" s="126"/>
      <c r="BMN33" s="126"/>
      <c r="BMO33" s="126"/>
      <c r="BMP33" s="126"/>
      <c r="BMQ33" s="126"/>
      <c r="BMR33" s="126"/>
      <c r="BMS33" s="126"/>
      <c r="BMT33" s="126"/>
      <c r="BMU33" s="126"/>
      <c r="BMV33" s="126"/>
      <c r="BMW33" s="126"/>
      <c r="BMX33" s="126"/>
      <c r="BMY33" s="126"/>
      <c r="BMZ33" s="126"/>
      <c r="BNA33" s="126"/>
      <c r="BNB33" s="126"/>
      <c r="BNC33" s="126"/>
      <c r="BND33" s="126"/>
      <c r="BNE33" s="126"/>
      <c r="BNF33" s="126"/>
      <c r="BNG33" s="126"/>
      <c r="BNH33" s="126"/>
      <c r="BNI33" s="126"/>
      <c r="BNJ33" s="126"/>
      <c r="BNK33" s="126"/>
      <c r="BNL33" s="126"/>
      <c r="BNM33" s="126"/>
      <c r="BNN33" s="126"/>
      <c r="BNO33" s="126"/>
      <c r="BNP33" s="126"/>
      <c r="BNQ33" s="126"/>
      <c r="BNR33" s="126"/>
      <c r="BNS33" s="126"/>
      <c r="BNT33" s="126"/>
      <c r="BNU33" s="126"/>
      <c r="BNV33" s="126"/>
      <c r="BNW33" s="126"/>
      <c r="BNX33" s="126"/>
      <c r="BNY33" s="126"/>
      <c r="BNZ33" s="126"/>
      <c r="BOA33" s="126"/>
      <c r="BOB33" s="126"/>
      <c r="BOC33" s="126"/>
      <c r="BOD33" s="126"/>
      <c r="BOE33" s="126"/>
      <c r="BOF33" s="126"/>
      <c r="BOG33" s="126"/>
      <c r="BOH33" s="126"/>
      <c r="BOI33" s="126"/>
      <c r="BOJ33" s="126"/>
      <c r="BOK33" s="126"/>
      <c r="BOL33" s="126"/>
      <c r="BOM33" s="126"/>
      <c r="BON33" s="126"/>
      <c r="BOO33" s="126"/>
      <c r="BOP33" s="126"/>
      <c r="BOQ33" s="126"/>
      <c r="BOR33" s="126"/>
      <c r="BOS33" s="126"/>
      <c r="BOT33" s="126"/>
      <c r="BOU33" s="126"/>
      <c r="BOV33" s="126"/>
      <c r="BOW33" s="126"/>
      <c r="BOX33" s="126"/>
      <c r="BOY33" s="126"/>
      <c r="BOZ33" s="126"/>
      <c r="BPA33" s="126"/>
      <c r="BPB33" s="126"/>
      <c r="BPC33" s="126"/>
      <c r="BPD33" s="126"/>
      <c r="BPE33" s="126"/>
      <c r="BPF33" s="126"/>
      <c r="BPG33" s="126"/>
      <c r="BPH33" s="126"/>
      <c r="BPI33" s="126"/>
      <c r="BPJ33" s="126"/>
      <c r="BPK33" s="126"/>
      <c r="BPL33" s="126"/>
      <c r="BPM33" s="126"/>
      <c r="BPN33" s="126"/>
      <c r="BPO33" s="126"/>
      <c r="BPP33" s="126"/>
      <c r="BPQ33" s="126"/>
      <c r="BPR33" s="126"/>
      <c r="BPS33" s="126"/>
      <c r="BPT33" s="126"/>
      <c r="BPU33" s="126"/>
      <c r="BPV33" s="126"/>
      <c r="BPW33" s="126"/>
      <c r="BPX33" s="126"/>
      <c r="BPY33" s="126"/>
      <c r="BPZ33" s="126"/>
      <c r="BQA33" s="126"/>
      <c r="BQB33" s="126"/>
      <c r="BQC33" s="126"/>
      <c r="BQD33" s="126"/>
      <c r="BQE33" s="126"/>
      <c r="BQF33" s="126"/>
      <c r="BQG33" s="126"/>
      <c r="BQH33" s="126"/>
      <c r="BQI33" s="126"/>
      <c r="BQJ33" s="126"/>
      <c r="BQK33" s="126"/>
      <c r="BQL33" s="126"/>
      <c r="BQM33" s="126"/>
      <c r="BQN33" s="126"/>
      <c r="BQO33" s="126"/>
      <c r="BQP33" s="126"/>
      <c r="BQQ33" s="126"/>
      <c r="BQR33" s="126"/>
      <c r="BQS33" s="126"/>
      <c r="BQT33" s="126"/>
      <c r="BQU33" s="126"/>
      <c r="BQV33" s="126"/>
      <c r="BQW33" s="126"/>
      <c r="BQX33" s="126"/>
      <c r="BQY33" s="126"/>
      <c r="BQZ33" s="126"/>
      <c r="BRA33" s="126"/>
      <c r="BRB33" s="126"/>
      <c r="BRC33" s="126"/>
      <c r="BRD33" s="126"/>
      <c r="BRE33" s="126"/>
      <c r="BRF33" s="126"/>
      <c r="BRG33" s="126"/>
      <c r="BRH33" s="126"/>
      <c r="BRI33" s="126"/>
      <c r="BRJ33" s="126"/>
      <c r="BRK33" s="126"/>
      <c r="BRL33" s="126"/>
      <c r="BRM33" s="126"/>
      <c r="BRN33" s="126"/>
      <c r="BRO33" s="126"/>
      <c r="BRP33" s="126"/>
      <c r="BRQ33" s="126"/>
      <c r="BRR33" s="126"/>
      <c r="BRS33" s="126"/>
      <c r="BRT33" s="126"/>
      <c r="BRU33" s="126"/>
      <c r="BRV33" s="126"/>
      <c r="BRW33" s="126"/>
      <c r="BRX33" s="126"/>
      <c r="BRY33" s="126"/>
      <c r="BRZ33" s="126"/>
      <c r="BSA33" s="126"/>
      <c r="BSB33" s="126"/>
      <c r="BSC33" s="126"/>
      <c r="BSD33" s="126"/>
      <c r="BSE33" s="126"/>
      <c r="BSF33" s="126"/>
      <c r="BSG33" s="126"/>
      <c r="BSH33" s="126"/>
      <c r="BSI33" s="126"/>
      <c r="BSJ33" s="126"/>
      <c r="BSK33" s="126"/>
      <c r="BSL33" s="126"/>
      <c r="BSM33" s="126"/>
      <c r="BSN33" s="126"/>
      <c r="BSO33" s="126"/>
      <c r="BSP33" s="126"/>
      <c r="BSQ33" s="126"/>
      <c r="BSR33" s="126"/>
      <c r="BSS33" s="126"/>
      <c r="BST33" s="126"/>
      <c r="BSU33" s="126"/>
      <c r="BSV33" s="126"/>
      <c r="BSW33" s="126"/>
      <c r="BSX33" s="126"/>
      <c r="BSY33" s="126"/>
      <c r="BSZ33" s="126"/>
      <c r="BTA33" s="126"/>
      <c r="BTB33" s="126"/>
      <c r="BTC33" s="126"/>
      <c r="BTD33" s="126"/>
      <c r="BTE33" s="126"/>
      <c r="BTF33" s="126"/>
      <c r="BTG33" s="126"/>
      <c r="BTH33" s="126"/>
      <c r="BTI33" s="126"/>
      <c r="BTJ33" s="126"/>
      <c r="BTK33" s="126"/>
      <c r="BTL33" s="126"/>
      <c r="BTM33" s="126"/>
      <c r="BTN33" s="126"/>
      <c r="BTO33" s="126"/>
      <c r="BTP33" s="126"/>
      <c r="BTQ33" s="126"/>
      <c r="BTR33" s="126"/>
      <c r="BTS33" s="126"/>
      <c r="BTT33" s="126"/>
      <c r="BTU33" s="126"/>
      <c r="BTV33" s="126"/>
      <c r="BTW33" s="126"/>
      <c r="BTX33" s="126"/>
      <c r="BTY33" s="126"/>
      <c r="BTZ33" s="126"/>
      <c r="BUA33" s="126"/>
      <c r="BUB33" s="126"/>
      <c r="BUC33" s="126"/>
      <c r="BUD33" s="126"/>
      <c r="BUE33" s="126"/>
      <c r="BUF33" s="126"/>
      <c r="BUG33" s="126"/>
      <c r="BUH33" s="126"/>
      <c r="BUI33" s="126"/>
      <c r="BUJ33" s="126"/>
      <c r="BUK33" s="126"/>
      <c r="BUL33" s="126"/>
      <c r="BUM33" s="126"/>
      <c r="BUN33" s="126"/>
      <c r="BUO33" s="126"/>
      <c r="BUP33" s="126"/>
      <c r="BUQ33" s="126"/>
      <c r="BUR33" s="126"/>
      <c r="BUS33" s="126"/>
      <c r="BUT33" s="126"/>
      <c r="BUU33" s="126"/>
      <c r="BUV33" s="126"/>
      <c r="BUW33" s="126"/>
      <c r="BUX33" s="126"/>
      <c r="BUY33" s="126"/>
      <c r="BUZ33" s="126"/>
      <c r="BVA33" s="126"/>
      <c r="BVB33" s="126"/>
      <c r="BVC33" s="126"/>
      <c r="BVD33" s="126"/>
      <c r="BVE33" s="126"/>
      <c r="BVF33" s="126"/>
      <c r="BVG33" s="126"/>
      <c r="BVH33" s="126"/>
      <c r="BVI33" s="126"/>
      <c r="BVJ33" s="126"/>
      <c r="BVK33" s="126"/>
      <c r="BVL33" s="126"/>
      <c r="BVM33" s="126"/>
      <c r="BVN33" s="126"/>
      <c r="BVO33" s="126"/>
      <c r="BVP33" s="126"/>
      <c r="BVQ33" s="126"/>
      <c r="BVR33" s="126"/>
      <c r="BVS33" s="126"/>
      <c r="BVT33" s="126"/>
      <c r="BVU33" s="126"/>
      <c r="BVV33" s="126"/>
      <c r="BVW33" s="126"/>
      <c r="BVX33" s="126"/>
      <c r="BVY33" s="126"/>
      <c r="BVZ33" s="126"/>
      <c r="BWA33" s="126"/>
      <c r="BWB33" s="126"/>
      <c r="BWC33" s="126"/>
      <c r="BWD33" s="126"/>
      <c r="BWE33" s="126"/>
      <c r="BWF33" s="126"/>
      <c r="BWG33" s="126"/>
      <c r="BWH33" s="126"/>
      <c r="BWI33" s="126"/>
      <c r="BWJ33" s="126"/>
      <c r="BWK33" s="126"/>
      <c r="BWL33" s="126"/>
      <c r="BWM33" s="126"/>
      <c r="BWN33" s="126"/>
      <c r="BWO33" s="126"/>
      <c r="BWP33" s="126"/>
      <c r="BWQ33" s="126"/>
      <c r="BWR33" s="126"/>
      <c r="BWS33" s="126"/>
      <c r="BWT33" s="126"/>
      <c r="BWU33" s="126"/>
      <c r="BWV33" s="126"/>
      <c r="BWW33" s="126"/>
      <c r="BWX33" s="126"/>
      <c r="BWY33" s="126"/>
      <c r="BWZ33" s="126"/>
      <c r="BXA33" s="126"/>
      <c r="BXB33" s="126"/>
      <c r="BXC33" s="126"/>
      <c r="BXD33" s="126"/>
      <c r="BXE33" s="126"/>
      <c r="BXF33" s="126"/>
      <c r="BXG33" s="126"/>
      <c r="BXH33" s="126"/>
      <c r="BXI33" s="126"/>
      <c r="BXJ33" s="126"/>
      <c r="BXK33" s="126"/>
      <c r="BXL33" s="126"/>
      <c r="BXM33" s="126"/>
      <c r="BXN33" s="126"/>
      <c r="BXO33" s="126"/>
      <c r="BXP33" s="126"/>
      <c r="BXQ33" s="126"/>
      <c r="BXR33" s="126"/>
      <c r="BXS33" s="126"/>
      <c r="BXT33" s="126"/>
      <c r="BXU33" s="126"/>
      <c r="BXV33" s="126"/>
      <c r="BXW33" s="126"/>
      <c r="BXX33" s="126"/>
      <c r="BXY33" s="126"/>
      <c r="BXZ33" s="126"/>
      <c r="BYA33" s="126"/>
      <c r="BYB33" s="126"/>
      <c r="BYC33" s="126"/>
      <c r="BYD33" s="126"/>
      <c r="BYE33" s="126"/>
      <c r="BYF33" s="126"/>
      <c r="BYG33" s="126"/>
      <c r="BYH33" s="126"/>
      <c r="BYI33" s="126"/>
      <c r="BYJ33" s="126"/>
      <c r="BYK33" s="126"/>
      <c r="BYL33" s="126"/>
      <c r="BYM33" s="126"/>
      <c r="BYN33" s="126"/>
      <c r="BYO33" s="126"/>
      <c r="BYP33" s="126"/>
      <c r="BYQ33" s="126"/>
      <c r="BYR33" s="126"/>
      <c r="BYS33" s="126"/>
      <c r="BYT33" s="126"/>
      <c r="BYU33" s="126"/>
      <c r="BYV33" s="126"/>
      <c r="BYW33" s="126"/>
      <c r="BYX33" s="126"/>
      <c r="BYY33" s="126"/>
      <c r="BYZ33" s="126"/>
      <c r="BZA33" s="126"/>
      <c r="BZB33" s="126"/>
      <c r="BZC33" s="126"/>
      <c r="BZD33" s="126"/>
      <c r="BZE33" s="126"/>
      <c r="BZF33" s="126"/>
      <c r="BZG33" s="126"/>
      <c r="BZH33" s="126"/>
      <c r="BZI33" s="126"/>
      <c r="BZJ33" s="126"/>
      <c r="BZK33" s="126"/>
      <c r="BZL33" s="126"/>
      <c r="BZM33" s="126"/>
      <c r="BZN33" s="126"/>
      <c r="BZO33" s="126"/>
      <c r="BZP33" s="126"/>
      <c r="BZQ33" s="126"/>
      <c r="BZR33" s="126"/>
      <c r="BZS33" s="126"/>
      <c r="BZT33" s="126"/>
      <c r="BZU33" s="126"/>
      <c r="BZV33" s="126"/>
      <c r="BZW33" s="126"/>
      <c r="BZX33" s="126"/>
      <c r="BZY33" s="126"/>
      <c r="BZZ33" s="126"/>
      <c r="CAA33" s="126"/>
      <c r="CAB33" s="126"/>
      <c r="CAC33" s="126"/>
      <c r="CAD33" s="126"/>
      <c r="CAE33" s="126"/>
      <c r="CAF33" s="126"/>
      <c r="CAG33" s="126"/>
      <c r="CAH33" s="126"/>
      <c r="CAI33" s="126"/>
      <c r="CAJ33" s="126"/>
      <c r="CAK33" s="126"/>
      <c r="CAL33" s="126"/>
      <c r="CAM33" s="126"/>
      <c r="CAN33" s="126"/>
      <c r="CAO33" s="126"/>
      <c r="CAP33" s="126"/>
      <c r="CAQ33" s="126"/>
      <c r="CAR33" s="126"/>
      <c r="CAS33" s="126"/>
      <c r="CAT33" s="126"/>
      <c r="CAU33" s="126"/>
      <c r="CAV33" s="126"/>
      <c r="CAW33" s="126"/>
      <c r="CAX33" s="126"/>
      <c r="CAY33" s="126"/>
      <c r="CAZ33" s="126"/>
      <c r="CBA33" s="126"/>
      <c r="CBB33" s="126"/>
      <c r="CBC33" s="126"/>
      <c r="CBD33" s="126"/>
      <c r="CBE33" s="126"/>
      <c r="CBF33" s="126"/>
      <c r="CBG33" s="126"/>
      <c r="CBH33" s="126"/>
      <c r="CBI33" s="126"/>
      <c r="CBJ33" s="126"/>
      <c r="CBK33" s="126"/>
      <c r="CBL33" s="126"/>
      <c r="CBM33" s="126"/>
      <c r="CBN33" s="126"/>
      <c r="CBO33" s="126"/>
      <c r="CBP33" s="126"/>
      <c r="CBQ33" s="126"/>
      <c r="CBR33" s="126"/>
      <c r="CBS33" s="126"/>
      <c r="CBT33" s="126"/>
      <c r="CBU33" s="126"/>
      <c r="CBV33" s="126"/>
      <c r="CBW33" s="126"/>
      <c r="CBX33" s="126"/>
      <c r="CBY33" s="126"/>
      <c r="CBZ33" s="126"/>
      <c r="CCA33" s="126"/>
      <c r="CCB33" s="126"/>
      <c r="CCC33" s="126"/>
      <c r="CCD33" s="126"/>
      <c r="CCE33" s="126"/>
      <c r="CCF33" s="126"/>
      <c r="CCG33" s="126"/>
      <c r="CCH33" s="126"/>
      <c r="CCI33" s="126"/>
      <c r="CCJ33" s="126"/>
      <c r="CCK33" s="126"/>
      <c r="CCL33" s="126"/>
      <c r="CCM33" s="126"/>
      <c r="CCN33" s="126"/>
      <c r="CCO33" s="126"/>
      <c r="CCP33" s="126"/>
      <c r="CCQ33" s="126"/>
      <c r="CCR33" s="126"/>
      <c r="CCS33" s="126"/>
      <c r="CCT33" s="126"/>
      <c r="CCU33" s="126"/>
      <c r="CCV33" s="126"/>
      <c r="CCW33" s="126"/>
      <c r="CCX33" s="126"/>
      <c r="CCY33" s="126"/>
      <c r="CCZ33" s="126"/>
      <c r="CDA33" s="126"/>
      <c r="CDB33" s="126"/>
      <c r="CDC33" s="126"/>
      <c r="CDD33" s="126"/>
      <c r="CDE33" s="126"/>
      <c r="CDF33" s="126"/>
      <c r="CDG33" s="126"/>
      <c r="CDH33" s="126"/>
      <c r="CDI33" s="126"/>
      <c r="CDJ33" s="126"/>
      <c r="CDK33" s="126"/>
      <c r="CDL33" s="126"/>
      <c r="CDM33" s="126"/>
      <c r="CDN33" s="126"/>
      <c r="CDO33" s="126"/>
      <c r="CDP33" s="126"/>
      <c r="CDQ33" s="126"/>
      <c r="CDR33" s="126"/>
      <c r="CDS33" s="126"/>
      <c r="CDT33" s="126"/>
      <c r="CDU33" s="126"/>
      <c r="CDV33" s="126"/>
      <c r="CDW33" s="126"/>
      <c r="CDX33" s="126"/>
      <c r="CDY33" s="126"/>
      <c r="CDZ33" s="126"/>
      <c r="CEA33" s="126"/>
      <c r="CEB33" s="126"/>
      <c r="CEC33" s="126"/>
      <c r="CED33" s="126"/>
      <c r="CEE33" s="126"/>
      <c r="CEF33" s="126"/>
      <c r="CEG33" s="126"/>
      <c r="CEH33" s="126"/>
      <c r="CEI33" s="126"/>
      <c r="CEJ33" s="126"/>
      <c r="CEK33" s="126"/>
      <c r="CEL33" s="126"/>
      <c r="CEM33" s="126"/>
      <c r="CEN33" s="126"/>
      <c r="CEO33" s="126"/>
      <c r="CEP33" s="126"/>
      <c r="CEQ33" s="126"/>
      <c r="CER33" s="126"/>
      <c r="CES33" s="126"/>
      <c r="CET33" s="126"/>
      <c r="CEU33" s="126"/>
      <c r="CEV33" s="126"/>
      <c r="CEW33" s="126"/>
      <c r="CEX33" s="126"/>
      <c r="CEY33" s="126"/>
      <c r="CEZ33" s="126"/>
      <c r="CFA33" s="126"/>
      <c r="CFB33" s="126"/>
      <c r="CFC33" s="126"/>
      <c r="CFD33" s="126"/>
      <c r="CFE33" s="126"/>
      <c r="CFF33" s="126"/>
      <c r="CFG33" s="126"/>
      <c r="CFH33" s="126"/>
      <c r="CFI33" s="126"/>
      <c r="CFJ33" s="126"/>
      <c r="CFK33" s="126"/>
      <c r="CFL33" s="126"/>
      <c r="CFM33" s="126"/>
      <c r="CFN33" s="126"/>
      <c r="CFO33" s="126"/>
      <c r="CFP33" s="126"/>
      <c r="CFQ33" s="126"/>
      <c r="CFR33" s="126"/>
      <c r="CFS33" s="126"/>
      <c r="CFT33" s="126"/>
      <c r="CFU33" s="126"/>
      <c r="CFV33" s="126"/>
      <c r="CFW33" s="126"/>
      <c r="CFX33" s="126"/>
      <c r="CFY33" s="126"/>
      <c r="CFZ33" s="126"/>
      <c r="CGA33" s="126"/>
      <c r="CGB33" s="126"/>
      <c r="CGC33" s="126"/>
      <c r="CGD33" s="126"/>
      <c r="CGE33" s="126"/>
      <c r="CGF33" s="126"/>
      <c r="CGG33" s="126"/>
      <c r="CGH33" s="126"/>
      <c r="CGI33" s="126"/>
      <c r="CGJ33" s="126"/>
      <c r="CGK33" s="126"/>
      <c r="CGL33" s="126"/>
      <c r="CGM33" s="126"/>
      <c r="CGN33" s="126"/>
      <c r="CGO33" s="126"/>
      <c r="CGP33" s="126"/>
      <c r="CGQ33" s="126"/>
      <c r="CGR33" s="126"/>
      <c r="CGS33" s="126"/>
      <c r="CGT33" s="126"/>
      <c r="CGU33" s="126"/>
      <c r="CGV33" s="126"/>
      <c r="CGW33" s="126"/>
      <c r="CGX33" s="126"/>
      <c r="CGY33" s="126"/>
      <c r="CGZ33" s="126"/>
      <c r="CHA33" s="126"/>
      <c r="CHB33" s="126"/>
      <c r="CHC33" s="126"/>
      <c r="CHD33" s="126"/>
      <c r="CHE33" s="126"/>
      <c r="CHF33" s="126"/>
      <c r="CHG33" s="126"/>
      <c r="CHH33" s="126"/>
      <c r="CHI33" s="126"/>
      <c r="CHJ33" s="126"/>
      <c r="CHK33" s="126"/>
      <c r="CHL33" s="126"/>
      <c r="CHM33" s="126"/>
      <c r="CHN33" s="126"/>
      <c r="CHO33" s="126"/>
      <c r="CHP33" s="126"/>
      <c r="CHQ33" s="126"/>
      <c r="CHR33" s="126"/>
      <c r="CHS33" s="126"/>
      <c r="CHT33" s="126"/>
      <c r="CHU33" s="126"/>
      <c r="CHV33" s="126"/>
      <c r="CHW33" s="126"/>
      <c r="CHX33" s="126"/>
      <c r="CHY33" s="126"/>
      <c r="CHZ33" s="126"/>
      <c r="CIA33" s="126"/>
      <c r="CIB33" s="126"/>
      <c r="CIC33" s="126"/>
      <c r="CID33" s="126"/>
      <c r="CIE33" s="126"/>
      <c r="CIF33" s="126"/>
      <c r="CIG33" s="126"/>
      <c r="CIH33" s="126"/>
      <c r="CII33" s="126"/>
      <c r="CIJ33" s="126"/>
      <c r="CIK33" s="126"/>
      <c r="CIL33" s="126"/>
      <c r="CIM33" s="126"/>
      <c r="CIN33" s="126"/>
      <c r="CIO33" s="126"/>
      <c r="CIP33" s="126"/>
      <c r="CIQ33" s="126"/>
      <c r="CIR33" s="126"/>
      <c r="CIS33" s="126"/>
      <c r="CIT33" s="126"/>
      <c r="CIU33" s="126"/>
      <c r="CIV33" s="126"/>
      <c r="CIW33" s="126"/>
      <c r="CIX33" s="126"/>
      <c r="CIY33" s="126"/>
      <c r="CIZ33" s="126"/>
      <c r="CJA33" s="126"/>
      <c r="CJB33" s="126"/>
      <c r="CJC33" s="126"/>
      <c r="CJD33" s="126"/>
      <c r="CJE33" s="126"/>
      <c r="CJF33" s="126"/>
      <c r="CJG33" s="126"/>
      <c r="CJH33" s="126"/>
      <c r="CJI33" s="126"/>
      <c r="CJJ33" s="126"/>
      <c r="CJK33" s="126"/>
      <c r="CJL33" s="126"/>
      <c r="CJM33" s="126"/>
      <c r="CJN33" s="126"/>
      <c r="CJO33" s="126"/>
      <c r="CJP33" s="126"/>
      <c r="CJQ33" s="126"/>
      <c r="CJR33" s="126"/>
      <c r="CJS33" s="126"/>
      <c r="CJT33" s="126"/>
      <c r="CJU33" s="126"/>
      <c r="CJV33" s="126"/>
      <c r="CJW33" s="126"/>
      <c r="CJX33" s="126"/>
      <c r="CJY33" s="126"/>
      <c r="CJZ33" s="126"/>
      <c r="CKA33" s="126"/>
      <c r="CKB33" s="126"/>
      <c r="CKC33" s="126"/>
      <c r="CKD33" s="126"/>
      <c r="CKE33" s="126"/>
      <c r="CKF33" s="126"/>
      <c r="CKG33" s="126"/>
      <c r="CKH33" s="126"/>
      <c r="CKI33" s="126"/>
      <c r="CKJ33" s="126"/>
      <c r="CKK33" s="126"/>
      <c r="CKL33" s="126"/>
      <c r="CKM33" s="126"/>
      <c r="CKN33" s="126"/>
      <c r="CKO33" s="126"/>
      <c r="CKP33" s="126"/>
      <c r="CKQ33" s="126"/>
      <c r="CKR33" s="126"/>
      <c r="CKS33" s="126"/>
      <c r="CKT33" s="126"/>
      <c r="CKU33" s="126"/>
      <c r="CKV33" s="126"/>
      <c r="CKW33" s="126"/>
      <c r="CKX33" s="126"/>
      <c r="CKY33" s="126"/>
      <c r="CKZ33" s="126"/>
      <c r="CLA33" s="126"/>
      <c r="CLB33" s="126"/>
      <c r="CLC33" s="126"/>
      <c r="CLD33" s="126"/>
      <c r="CLE33" s="126"/>
      <c r="CLF33" s="126"/>
      <c r="CLG33" s="126"/>
      <c r="CLH33" s="126"/>
      <c r="CLI33" s="126"/>
      <c r="CLJ33" s="126"/>
      <c r="CLK33" s="126"/>
      <c r="CLL33" s="126"/>
      <c r="CLM33" s="126"/>
      <c r="CLN33" s="126"/>
      <c r="CLO33" s="126"/>
      <c r="CLP33" s="126"/>
      <c r="CLQ33" s="126"/>
      <c r="CLR33" s="126"/>
      <c r="CLS33" s="126"/>
      <c r="CLT33" s="126"/>
      <c r="CLU33" s="126"/>
      <c r="CLV33" s="126"/>
      <c r="CLW33" s="126"/>
      <c r="CLX33" s="126"/>
      <c r="CLY33" s="126"/>
      <c r="CLZ33" s="126"/>
      <c r="CMA33" s="126"/>
      <c r="CMB33" s="126"/>
      <c r="CMC33" s="126"/>
      <c r="CMD33" s="126"/>
      <c r="CME33" s="126"/>
      <c r="CMF33" s="126"/>
      <c r="CMG33" s="126"/>
      <c r="CMH33" s="126"/>
      <c r="CMI33" s="126"/>
      <c r="CMJ33" s="126"/>
      <c r="CMK33" s="126"/>
      <c r="CML33" s="126"/>
      <c r="CMM33" s="126"/>
      <c r="CMN33" s="126"/>
      <c r="CMO33" s="126"/>
      <c r="CMP33" s="126"/>
      <c r="CMQ33" s="126"/>
      <c r="CMR33" s="126"/>
      <c r="CMS33" s="126"/>
      <c r="CMT33" s="126"/>
      <c r="CMU33" s="126"/>
      <c r="CMV33" s="126"/>
      <c r="CMW33" s="126"/>
      <c r="CMX33" s="126"/>
      <c r="CMY33" s="126"/>
      <c r="CMZ33" s="126"/>
      <c r="CNA33" s="126"/>
      <c r="CNB33" s="126"/>
      <c r="CNC33" s="126"/>
      <c r="CND33" s="126"/>
      <c r="CNE33" s="126"/>
      <c r="CNF33" s="126"/>
      <c r="CNG33" s="126"/>
      <c r="CNH33" s="126"/>
      <c r="CNI33" s="126"/>
      <c r="CNJ33" s="126"/>
      <c r="CNK33" s="126"/>
      <c r="CNL33" s="126"/>
      <c r="CNM33" s="126"/>
      <c r="CNN33" s="126"/>
      <c r="CNO33" s="126"/>
      <c r="CNP33" s="126"/>
      <c r="CNQ33" s="126"/>
      <c r="CNR33" s="126"/>
      <c r="CNS33" s="126"/>
      <c r="CNT33" s="126"/>
      <c r="CNU33" s="126"/>
      <c r="CNV33" s="126"/>
      <c r="CNW33" s="126"/>
      <c r="CNX33" s="126"/>
      <c r="CNY33" s="126"/>
      <c r="CNZ33" s="126"/>
      <c r="COA33" s="126"/>
      <c r="COB33" s="126"/>
      <c r="COC33" s="126"/>
      <c r="COD33" s="126"/>
      <c r="COE33" s="126"/>
      <c r="COF33" s="126"/>
      <c r="COG33" s="126"/>
      <c r="COH33" s="126"/>
      <c r="COI33" s="126"/>
      <c r="COJ33" s="126"/>
      <c r="COK33" s="126"/>
      <c r="COL33" s="126"/>
      <c r="COM33" s="126"/>
      <c r="CON33" s="126"/>
      <c r="COO33" s="126"/>
      <c r="COP33" s="126"/>
      <c r="COQ33" s="126"/>
      <c r="COR33" s="126"/>
      <c r="COS33" s="126"/>
      <c r="COT33" s="126"/>
      <c r="COU33" s="126"/>
      <c r="COV33" s="126"/>
      <c r="COW33" s="126"/>
      <c r="COX33" s="126"/>
      <c r="COY33" s="126"/>
      <c r="COZ33" s="126"/>
      <c r="CPA33" s="126"/>
      <c r="CPB33" s="126"/>
      <c r="CPC33" s="126"/>
      <c r="CPD33" s="126"/>
      <c r="CPE33" s="126"/>
      <c r="CPF33" s="126"/>
      <c r="CPG33" s="126"/>
      <c r="CPH33" s="126"/>
      <c r="CPI33" s="126"/>
      <c r="CPJ33" s="126"/>
      <c r="CPK33" s="126"/>
      <c r="CPL33" s="126"/>
      <c r="CPM33" s="126"/>
      <c r="CPN33" s="126"/>
      <c r="CPO33" s="126"/>
      <c r="CPP33" s="126"/>
      <c r="CPQ33" s="126"/>
      <c r="CPR33" s="126"/>
      <c r="CPS33" s="126"/>
      <c r="CPT33" s="126"/>
      <c r="CPU33" s="126"/>
      <c r="CPV33" s="126"/>
      <c r="CPW33" s="126"/>
      <c r="CPX33" s="126"/>
      <c r="CPY33" s="126"/>
      <c r="CPZ33" s="126"/>
      <c r="CQA33" s="126"/>
      <c r="CQB33" s="126"/>
      <c r="CQC33" s="126"/>
      <c r="CQD33" s="126"/>
      <c r="CQE33" s="126"/>
      <c r="CQF33" s="126"/>
      <c r="CQG33" s="126"/>
      <c r="CQH33" s="126"/>
      <c r="CQI33" s="126"/>
      <c r="CQJ33" s="126"/>
      <c r="CQK33" s="126"/>
      <c r="CQL33" s="126"/>
      <c r="CQM33" s="126"/>
      <c r="CQN33" s="126"/>
      <c r="CQO33" s="126"/>
      <c r="CQP33" s="126"/>
      <c r="CQQ33" s="126"/>
      <c r="CQR33" s="126"/>
      <c r="CQS33" s="126"/>
      <c r="CQT33" s="126"/>
      <c r="CQU33" s="126"/>
      <c r="CQV33" s="126"/>
      <c r="CQW33" s="126"/>
      <c r="CQX33" s="126"/>
      <c r="CQY33" s="126"/>
      <c r="CQZ33" s="126"/>
      <c r="CRA33" s="126"/>
      <c r="CRB33" s="126"/>
      <c r="CRC33" s="126"/>
      <c r="CRD33" s="126"/>
      <c r="CRE33" s="126"/>
      <c r="CRF33" s="126"/>
      <c r="CRG33" s="126"/>
      <c r="CRH33" s="126"/>
      <c r="CRI33" s="126"/>
      <c r="CRJ33" s="126"/>
      <c r="CRK33" s="126"/>
      <c r="CRL33" s="126"/>
      <c r="CRM33" s="126"/>
      <c r="CRN33" s="126"/>
      <c r="CRO33" s="126"/>
      <c r="CRP33" s="126"/>
      <c r="CRQ33" s="126"/>
      <c r="CRR33" s="126"/>
      <c r="CRS33" s="126"/>
      <c r="CRT33" s="126"/>
      <c r="CRU33" s="126"/>
      <c r="CRV33" s="126"/>
      <c r="CRW33" s="126"/>
      <c r="CRX33" s="126"/>
      <c r="CRY33" s="126"/>
      <c r="CRZ33" s="126"/>
      <c r="CSA33" s="126"/>
      <c r="CSB33" s="126"/>
      <c r="CSC33" s="126"/>
      <c r="CSD33" s="126"/>
      <c r="CSE33" s="126"/>
      <c r="CSF33" s="126"/>
      <c r="CSG33" s="126"/>
      <c r="CSH33" s="126"/>
      <c r="CSI33" s="126"/>
      <c r="CSJ33" s="126"/>
      <c r="CSK33" s="126"/>
      <c r="CSL33" s="126"/>
      <c r="CSM33" s="126"/>
      <c r="CSN33" s="126"/>
      <c r="CSO33" s="126"/>
      <c r="CSP33" s="126"/>
      <c r="CSQ33" s="126"/>
      <c r="CSR33" s="126"/>
      <c r="CSS33" s="126"/>
      <c r="CST33" s="126"/>
      <c r="CSU33" s="126"/>
      <c r="CSV33" s="126"/>
      <c r="CSW33" s="126"/>
      <c r="CSX33" s="126"/>
      <c r="CSY33" s="126"/>
      <c r="CSZ33" s="126"/>
      <c r="CTA33" s="126"/>
      <c r="CTB33" s="126"/>
      <c r="CTC33" s="126"/>
      <c r="CTD33" s="126"/>
      <c r="CTE33" s="126"/>
      <c r="CTF33" s="126"/>
      <c r="CTG33" s="126"/>
      <c r="CTH33" s="126"/>
      <c r="CTI33" s="126"/>
      <c r="CTJ33" s="126"/>
      <c r="CTK33" s="126"/>
      <c r="CTL33" s="126"/>
      <c r="CTM33" s="126"/>
      <c r="CTN33" s="126"/>
      <c r="CTO33" s="126"/>
      <c r="CTP33" s="126"/>
      <c r="CTQ33" s="126"/>
      <c r="CTR33" s="126"/>
      <c r="CTS33" s="126"/>
      <c r="CTT33" s="126"/>
      <c r="CTU33" s="126"/>
      <c r="CTV33" s="126"/>
      <c r="CTW33" s="126"/>
      <c r="CTX33" s="126"/>
      <c r="CTY33" s="126"/>
      <c r="CTZ33" s="126"/>
      <c r="CUA33" s="126"/>
      <c r="CUB33" s="126"/>
      <c r="CUC33" s="126"/>
      <c r="CUD33" s="126"/>
      <c r="CUE33" s="126"/>
      <c r="CUF33" s="126"/>
      <c r="CUG33" s="126"/>
      <c r="CUH33" s="126"/>
      <c r="CUI33" s="126"/>
      <c r="CUJ33" s="126"/>
      <c r="CUK33" s="126"/>
      <c r="CUL33" s="126"/>
      <c r="CUM33" s="126"/>
      <c r="CUN33" s="126"/>
      <c r="CUO33" s="126"/>
      <c r="CUP33" s="126"/>
      <c r="CUQ33" s="126"/>
      <c r="CUR33" s="126"/>
      <c r="CUS33" s="126"/>
      <c r="CUT33" s="126"/>
      <c r="CUU33" s="126"/>
      <c r="CUV33" s="126"/>
      <c r="CUW33" s="126"/>
      <c r="CUX33" s="126"/>
      <c r="CUY33" s="126"/>
      <c r="CUZ33" s="126"/>
      <c r="CVA33" s="126"/>
      <c r="CVB33" s="126"/>
      <c r="CVC33" s="126"/>
      <c r="CVD33" s="126"/>
      <c r="CVE33" s="126"/>
      <c r="CVF33" s="126"/>
      <c r="CVG33" s="126"/>
      <c r="CVH33" s="126"/>
      <c r="CVI33" s="126"/>
      <c r="CVJ33" s="126"/>
      <c r="CVK33" s="126"/>
      <c r="CVL33" s="126"/>
      <c r="CVM33" s="126"/>
      <c r="CVN33" s="126"/>
      <c r="CVO33" s="126"/>
      <c r="CVP33" s="126"/>
      <c r="CVQ33" s="126"/>
      <c r="CVR33" s="126"/>
      <c r="CVS33" s="126"/>
      <c r="CVT33" s="126"/>
      <c r="CVU33" s="126"/>
      <c r="CVV33" s="126"/>
      <c r="CVW33" s="126"/>
      <c r="CVX33" s="126"/>
      <c r="CVY33" s="126"/>
      <c r="CVZ33" s="126"/>
      <c r="CWA33" s="126"/>
      <c r="CWB33" s="126"/>
      <c r="CWC33" s="126"/>
      <c r="CWD33" s="126"/>
      <c r="CWE33" s="126"/>
      <c r="CWF33" s="126"/>
      <c r="CWG33" s="126"/>
      <c r="CWH33" s="126"/>
      <c r="CWI33" s="126"/>
      <c r="CWJ33" s="126"/>
      <c r="CWK33" s="126"/>
      <c r="CWL33" s="126"/>
      <c r="CWM33" s="126"/>
      <c r="CWN33" s="126"/>
      <c r="CWO33" s="126"/>
      <c r="CWP33" s="126"/>
      <c r="CWQ33" s="126"/>
      <c r="CWR33" s="126"/>
      <c r="CWS33" s="126"/>
      <c r="CWT33" s="126"/>
      <c r="CWU33" s="126"/>
      <c r="CWV33" s="126"/>
      <c r="CWW33" s="126"/>
      <c r="CWX33" s="126"/>
      <c r="CWY33" s="126"/>
      <c r="CWZ33" s="126"/>
      <c r="CXA33" s="126"/>
      <c r="CXB33" s="126"/>
      <c r="CXC33" s="126"/>
      <c r="CXD33" s="126"/>
      <c r="CXE33" s="126"/>
      <c r="CXF33" s="126"/>
      <c r="CXG33" s="126"/>
      <c r="CXH33" s="126"/>
      <c r="CXI33" s="126"/>
      <c r="CXJ33" s="126"/>
      <c r="CXK33" s="126"/>
      <c r="CXL33" s="126"/>
      <c r="CXM33" s="126"/>
      <c r="CXN33" s="126"/>
      <c r="CXO33" s="126"/>
      <c r="CXP33" s="126"/>
      <c r="CXQ33" s="126"/>
      <c r="CXR33" s="126"/>
      <c r="CXS33" s="126"/>
      <c r="CXT33" s="126"/>
      <c r="CXU33" s="126"/>
      <c r="CXV33" s="126"/>
      <c r="CXW33" s="126"/>
      <c r="CXX33" s="126"/>
      <c r="CXY33" s="126"/>
      <c r="CXZ33" s="126"/>
      <c r="CYA33" s="126"/>
      <c r="CYB33" s="126"/>
      <c r="CYC33" s="126"/>
      <c r="CYD33" s="126"/>
      <c r="CYE33" s="126"/>
      <c r="CYF33" s="126"/>
      <c r="CYG33" s="126"/>
      <c r="CYH33" s="126"/>
      <c r="CYI33" s="126"/>
      <c r="CYJ33" s="126"/>
      <c r="CYK33" s="126"/>
      <c r="CYL33" s="126"/>
      <c r="CYM33" s="126"/>
      <c r="CYN33" s="126"/>
      <c r="CYO33" s="126"/>
      <c r="CYP33" s="126"/>
      <c r="CYQ33" s="126"/>
      <c r="CYR33" s="126"/>
      <c r="CYS33" s="126"/>
      <c r="CYT33" s="126"/>
      <c r="CYU33" s="126"/>
      <c r="CYV33" s="126"/>
      <c r="CYW33" s="126"/>
      <c r="CYX33" s="126"/>
      <c r="CYY33" s="126"/>
      <c r="CYZ33" s="126"/>
      <c r="CZA33" s="126"/>
      <c r="CZB33" s="126"/>
      <c r="CZC33" s="126"/>
      <c r="CZD33" s="126"/>
      <c r="CZE33" s="126"/>
      <c r="CZF33" s="126"/>
      <c r="CZG33" s="126"/>
      <c r="CZH33" s="126"/>
      <c r="CZI33" s="126"/>
      <c r="CZJ33" s="126"/>
      <c r="CZK33" s="126"/>
      <c r="CZL33" s="126"/>
      <c r="CZM33" s="126"/>
      <c r="CZN33" s="126"/>
      <c r="CZO33" s="126"/>
      <c r="CZP33" s="126"/>
      <c r="CZQ33" s="126"/>
      <c r="CZR33" s="126"/>
      <c r="CZS33" s="126"/>
      <c r="CZT33" s="126"/>
      <c r="CZU33" s="126"/>
      <c r="CZV33" s="126"/>
      <c r="CZW33" s="126"/>
      <c r="CZX33" s="126"/>
      <c r="CZY33" s="126"/>
      <c r="CZZ33" s="126"/>
      <c r="DAA33" s="126"/>
      <c r="DAB33" s="126"/>
      <c r="DAC33" s="126"/>
      <c r="DAD33" s="126"/>
      <c r="DAE33" s="126"/>
      <c r="DAF33" s="126"/>
      <c r="DAG33" s="126"/>
      <c r="DAH33" s="126"/>
      <c r="DAI33" s="126"/>
      <c r="DAJ33" s="126"/>
      <c r="DAK33" s="126"/>
      <c r="DAL33" s="126"/>
      <c r="DAM33" s="126"/>
      <c r="DAN33" s="126"/>
      <c r="DAO33" s="126"/>
      <c r="DAP33" s="126"/>
      <c r="DAQ33" s="126"/>
      <c r="DAR33" s="126"/>
      <c r="DAS33" s="126"/>
      <c r="DAT33" s="126"/>
      <c r="DAU33" s="126"/>
      <c r="DAV33" s="126"/>
      <c r="DAW33" s="126"/>
      <c r="DAX33" s="126"/>
      <c r="DAY33" s="126"/>
      <c r="DAZ33" s="126"/>
      <c r="DBA33" s="126"/>
      <c r="DBB33" s="126"/>
      <c r="DBC33" s="126"/>
      <c r="DBD33" s="126"/>
      <c r="DBE33" s="126"/>
      <c r="DBF33" s="126"/>
      <c r="DBG33" s="126"/>
      <c r="DBH33" s="126"/>
      <c r="DBI33" s="126"/>
      <c r="DBJ33" s="126"/>
      <c r="DBK33" s="126"/>
      <c r="DBL33" s="126"/>
      <c r="DBM33" s="126"/>
      <c r="DBN33" s="126"/>
      <c r="DBO33" s="126"/>
      <c r="DBP33" s="126"/>
      <c r="DBQ33" s="126"/>
      <c r="DBR33" s="126"/>
      <c r="DBS33" s="126"/>
      <c r="DBT33" s="126"/>
      <c r="DBU33" s="126"/>
      <c r="DBV33" s="126"/>
      <c r="DBW33" s="126"/>
      <c r="DBX33" s="126"/>
      <c r="DBY33" s="126"/>
      <c r="DBZ33" s="126"/>
      <c r="DCA33" s="126"/>
      <c r="DCB33" s="126"/>
      <c r="DCC33" s="126"/>
      <c r="DCD33" s="126"/>
      <c r="DCE33" s="126"/>
      <c r="DCF33" s="126"/>
      <c r="DCG33" s="126"/>
      <c r="DCH33" s="126"/>
      <c r="DCI33" s="126"/>
      <c r="DCJ33" s="126"/>
      <c r="DCK33" s="126"/>
      <c r="DCL33" s="126"/>
      <c r="DCM33" s="126"/>
      <c r="DCN33" s="126"/>
      <c r="DCO33" s="126"/>
      <c r="DCP33" s="126"/>
      <c r="DCQ33" s="126"/>
      <c r="DCR33" s="126"/>
      <c r="DCS33" s="126"/>
      <c r="DCT33" s="126"/>
      <c r="DCU33" s="126"/>
      <c r="DCV33" s="126"/>
      <c r="DCW33" s="126"/>
      <c r="DCX33" s="126"/>
      <c r="DCY33" s="126"/>
      <c r="DCZ33" s="126"/>
      <c r="DDA33" s="126"/>
      <c r="DDB33" s="126"/>
      <c r="DDC33" s="126"/>
      <c r="DDD33" s="126"/>
      <c r="DDE33" s="126"/>
      <c r="DDF33" s="126"/>
      <c r="DDG33" s="126"/>
      <c r="DDH33" s="126"/>
      <c r="DDI33" s="126"/>
      <c r="DDJ33" s="126"/>
      <c r="DDK33" s="126"/>
      <c r="DDL33" s="126"/>
      <c r="DDM33" s="126"/>
      <c r="DDN33" s="126"/>
      <c r="DDO33" s="126"/>
      <c r="DDP33" s="126"/>
      <c r="DDQ33" s="126"/>
      <c r="DDR33" s="126"/>
      <c r="DDS33" s="126"/>
      <c r="DDT33" s="126"/>
      <c r="DDU33" s="126"/>
      <c r="DDV33" s="126"/>
      <c r="DDW33" s="126"/>
      <c r="DDX33" s="126"/>
      <c r="DDY33" s="126"/>
      <c r="DDZ33" s="126"/>
      <c r="DEA33" s="126"/>
      <c r="DEB33" s="126"/>
      <c r="DEC33" s="126"/>
      <c r="DED33" s="126"/>
      <c r="DEE33" s="126"/>
      <c r="DEF33" s="126"/>
      <c r="DEG33" s="126"/>
      <c r="DEH33" s="126"/>
      <c r="DEI33" s="126"/>
      <c r="DEJ33" s="126"/>
      <c r="DEK33" s="126"/>
      <c r="DEL33" s="126"/>
      <c r="DEM33" s="126"/>
      <c r="DEN33" s="126"/>
      <c r="DEO33" s="126"/>
      <c r="DEP33" s="126"/>
      <c r="DEQ33" s="126"/>
      <c r="DER33" s="126"/>
      <c r="DES33" s="126"/>
      <c r="DET33" s="126"/>
      <c r="DEU33" s="126"/>
      <c r="DEV33" s="126"/>
      <c r="DEW33" s="126"/>
      <c r="DEX33" s="126"/>
      <c r="DEY33" s="126"/>
      <c r="DEZ33" s="126"/>
      <c r="DFA33" s="126"/>
      <c r="DFB33" s="126"/>
      <c r="DFC33" s="126"/>
      <c r="DFD33" s="126"/>
      <c r="DFE33" s="126"/>
      <c r="DFF33" s="126"/>
      <c r="DFG33" s="126"/>
      <c r="DFH33" s="126"/>
      <c r="DFI33" s="126"/>
      <c r="DFJ33" s="126"/>
      <c r="DFK33" s="126"/>
      <c r="DFL33" s="126"/>
      <c r="DFM33" s="126"/>
      <c r="DFN33" s="126"/>
      <c r="DFO33" s="126"/>
      <c r="DFP33" s="126"/>
      <c r="DFQ33" s="126"/>
      <c r="DFR33" s="126"/>
      <c r="DFS33" s="126"/>
      <c r="DFT33" s="126"/>
      <c r="DFU33" s="126"/>
      <c r="DFV33" s="126"/>
      <c r="DFW33" s="126"/>
      <c r="DFX33" s="126"/>
      <c r="DFY33" s="126"/>
      <c r="DFZ33" s="126"/>
      <c r="DGA33" s="126"/>
      <c r="DGB33" s="126"/>
      <c r="DGC33" s="126"/>
      <c r="DGD33" s="126"/>
      <c r="DGE33" s="126"/>
      <c r="DGF33" s="126"/>
      <c r="DGG33" s="126"/>
      <c r="DGH33" s="126"/>
      <c r="DGI33" s="126"/>
      <c r="DGJ33" s="126"/>
      <c r="DGK33" s="126"/>
      <c r="DGL33" s="126"/>
      <c r="DGM33" s="126"/>
      <c r="DGN33" s="126"/>
      <c r="DGO33" s="126"/>
      <c r="DGP33" s="126"/>
      <c r="DGQ33" s="126"/>
      <c r="DGR33" s="126"/>
      <c r="DGS33" s="126"/>
      <c r="DGT33" s="126"/>
      <c r="DGU33" s="126"/>
      <c r="DGV33" s="126"/>
      <c r="DGW33" s="126"/>
      <c r="DGX33" s="126"/>
      <c r="DGY33" s="126"/>
      <c r="DGZ33" s="126"/>
      <c r="DHA33" s="126"/>
      <c r="DHB33" s="126"/>
      <c r="DHC33" s="126"/>
      <c r="DHD33" s="126"/>
      <c r="DHE33" s="126"/>
      <c r="DHF33" s="126"/>
      <c r="DHG33" s="126"/>
      <c r="DHH33" s="126"/>
      <c r="DHI33" s="126"/>
      <c r="DHJ33" s="126"/>
      <c r="DHK33" s="126"/>
      <c r="DHL33" s="126"/>
      <c r="DHM33" s="126"/>
      <c r="DHN33" s="126"/>
      <c r="DHO33" s="126"/>
      <c r="DHP33" s="126"/>
      <c r="DHQ33" s="126"/>
      <c r="DHR33" s="126"/>
      <c r="DHS33" s="126"/>
      <c r="DHT33" s="126"/>
      <c r="DHU33" s="126"/>
      <c r="DHV33" s="126"/>
      <c r="DHW33" s="126"/>
      <c r="DHX33" s="126"/>
      <c r="DHY33" s="126"/>
      <c r="DHZ33" s="126"/>
      <c r="DIA33" s="126"/>
      <c r="DIB33" s="126"/>
      <c r="DIC33" s="126"/>
      <c r="DID33" s="126"/>
      <c r="DIE33" s="126"/>
      <c r="DIF33" s="126"/>
      <c r="DIG33" s="126"/>
      <c r="DIH33" s="126"/>
      <c r="DII33" s="126"/>
      <c r="DIJ33" s="126"/>
      <c r="DIK33" s="126"/>
      <c r="DIL33" s="126"/>
      <c r="DIM33" s="126"/>
      <c r="DIN33" s="126"/>
      <c r="DIO33" s="126"/>
      <c r="DIP33" s="126"/>
      <c r="DIQ33" s="126"/>
      <c r="DIR33" s="126"/>
      <c r="DIS33" s="126"/>
      <c r="DIT33" s="126"/>
      <c r="DIU33" s="126"/>
      <c r="DIV33" s="126"/>
      <c r="DIW33" s="126"/>
      <c r="DIX33" s="126"/>
      <c r="DIY33" s="126"/>
      <c r="DIZ33" s="126"/>
      <c r="DJA33" s="126"/>
      <c r="DJB33" s="126"/>
      <c r="DJC33" s="126"/>
      <c r="DJD33" s="126"/>
      <c r="DJE33" s="126"/>
      <c r="DJF33" s="126"/>
      <c r="DJG33" s="126"/>
      <c r="DJH33" s="126"/>
      <c r="DJI33" s="126"/>
      <c r="DJJ33" s="126"/>
      <c r="DJK33" s="126"/>
      <c r="DJL33" s="126"/>
      <c r="DJM33" s="126"/>
      <c r="DJN33" s="126"/>
      <c r="DJO33" s="126"/>
      <c r="DJP33" s="126"/>
      <c r="DJQ33" s="126"/>
      <c r="DJR33" s="126"/>
      <c r="DJS33" s="126"/>
      <c r="DJT33" s="126"/>
      <c r="DJU33" s="126"/>
      <c r="DJV33" s="126"/>
      <c r="DJW33" s="126"/>
      <c r="DJX33" s="126"/>
      <c r="DJY33" s="126"/>
      <c r="DJZ33" s="126"/>
      <c r="DKA33" s="126"/>
      <c r="DKB33" s="126"/>
      <c r="DKC33" s="126"/>
      <c r="DKD33" s="126"/>
      <c r="DKE33" s="126"/>
      <c r="DKF33" s="126"/>
      <c r="DKG33" s="126"/>
      <c r="DKH33" s="126"/>
      <c r="DKI33" s="126"/>
      <c r="DKJ33" s="126"/>
      <c r="DKK33" s="126"/>
      <c r="DKL33" s="126"/>
      <c r="DKM33" s="126"/>
      <c r="DKN33" s="126"/>
      <c r="DKO33" s="126"/>
      <c r="DKP33" s="126"/>
      <c r="DKQ33" s="126"/>
      <c r="DKR33" s="126"/>
      <c r="DKS33" s="126"/>
      <c r="DKT33" s="126"/>
      <c r="DKU33" s="126"/>
      <c r="DKV33" s="126"/>
      <c r="DKW33" s="126"/>
      <c r="DKX33" s="126"/>
      <c r="DKY33" s="126"/>
      <c r="DKZ33" s="126"/>
      <c r="DLA33" s="126"/>
      <c r="DLB33" s="126"/>
      <c r="DLC33" s="126"/>
      <c r="DLD33" s="126"/>
      <c r="DLE33" s="126"/>
      <c r="DLF33" s="126"/>
      <c r="DLG33" s="126"/>
      <c r="DLH33" s="126"/>
      <c r="DLI33" s="126"/>
      <c r="DLJ33" s="126"/>
      <c r="DLK33" s="126"/>
      <c r="DLL33" s="126"/>
      <c r="DLM33" s="126"/>
      <c r="DLN33" s="126"/>
      <c r="DLO33" s="126"/>
      <c r="DLP33" s="126"/>
      <c r="DLQ33" s="126"/>
      <c r="DLR33" s="126"/>
      <c r="DLS33" s="126"/>
      <c r="DLT33" s="126"/>
      <c r="DLU33" s="126"/>
      <c r="DLV33" s="126"/>
      <c r="DLW33" s="126"/>
      <c r="DLX33" s="126"/>
      <c r="DLY33" s="126"/>
      <c r="DLZ33" s="126"/>
      <c r="DMA33" s="126"/>
      <c r="DMB33" s="126"/>
      <c r="DMC33" s="126"/>
      <c r="DMD33" s="126"/>
      <c r="DME33" s="126"/>
      <c r="DMF33" s="126"/>
      <c r="DMG33" s="126"/>
      <c r="DMH33" s="126"/>
      <c r="DMI33" s="126"/>
      <c r="DMJ33" s="126"/>
      <c r="DMK33" s="126"/>
      <c r="DML33" s="126"/>
      <c r="DMM33" s="126"/>
      <c r="DMN33" s="126"/>
      <c r="DMO33" s="126"/>
      <c r="DMP33" s="126"/>
      <c r="DMQ33" s="126"/>
      <c r="DMR33" s="126"/>
      <c r="DMS33" s="126"/>
      <c r="DMT33" s="126"/>
      <c r="DMU33" s="126"/>
      <c r="DMV33" s="126"/>
      <c r="DMW33" s="126"/>
      <c r="DMX33" s="126"/>
      <c r="DMY33" s="126"/>
      <c r="DMZ33" s="126"/>
      <c r="DNA33" s="126"/>
      <c r="DNB33" s="126"/>
      <c r="DNC33" s="126"/>
      <c r="DND33" s="126"/>
      <c r="DNE33" s="126"/>
      <c r="DNF33" s="126"/>
      <c r="DNG33" s="126"/>
      <c r="DNH33" s="126"/>
      <c r="DNI33" s="126"/>
      <c r="DNJ33" s="126"/>
      <c r="DNK33" s="126"/>
      <c r="DNL33" s="126"/>
      <c r="DNM33" s="126"/>
      <c r="DNN33" s="126"/>
      <c r="DNO33" s="126"/>
      <c r="DNP33" s="126"/>
      <c r="DNQ33" s="126"/>
      <c r="DNR33" s="126"/>
      <c r="DNS33" s="126"/>
      <c r="DNT33" s="126"/>
      <c r="DNU33" s="126"/>
      <c r="DNV33" s="126"/>
      <c r="DNW33" s="126"/>
      <c r="DNX33" s="126"/>
      <c r="DNY33" s="126"/>
      <c r="DNZ33" s="126"/>
      <c r="DOA33" s="126"/>
      <c r="DOB33" s="126"/>
      <c r="DOC33" s="126"/>
      <c r="DOD33" s="126"/>
      <c r="DOE33" s="126"/>
      <c r="DOF33" s="126"/>
      <c r="DOG33" s="126"/>
      <c r="DOH33" s="126"/>
      <c r="DOI33" s="126"/>
      <c r="DOJ33" s="126"/>
      <c r="DOK33" s="126"/>
      <c r="DOL33" s="126"/>
      <c r="DOM33" s="126"/>
      <c r="DON33" s="126"/>
      <c r="DOO33" s="126"/>
      <c r="DOP33" s="126"/>
      <c r="DOQ33" s="126"/>
      <c r="DOR33" s="126"/>
      <c r="DOS33" s="126"/>
      <c r="DOT33" s="126"/>
      <c r="DOU33" s="126"/>
      <c r="DOV33" s="126"/>
      <c r="DOW33" s="126"/>
      <c r="DOX33" s="126"/>
      <c r="DOY33" s="126"/>
      <c r="DOZ33" s="126"/>
      <c r="DPA33" s="126"/>
      <c r="DPB33" s="126"/>
      <c r="DPC33" s="126"/>
      <c r="DPD33" s="126"/>
      <c r="DPE33" s="126"/>
      <c r="DPF33" s="126"/>
      <c r="DPG33" s="126"/>
      <c r="DPH33" s="126"/>
      <c r="DPI33" s="126"/>
      <c r="DPJ33" s="126"/>
      <c r="DPK33" s="126"/>
      <c r="DPL33" s="126"/>
      <c r="DPM33" s="126"/>
      <c r="DPN33" s="126"/>
      <c r="DPO33" s="126"/>
      <c r="DPP33" s="126"/>
      <c r="DPQ33" s="126"/>
      <c r="DPR33" s="126"/>
      <c r="DPS33" s="126"/>
      <c r="DPT33" s="126"/>
      <c r="DPU33" s="126"/>
      <c r="DPV33" s="126"/>
      <c r="DPW33" s="126"/>
      <c r="DPX33" s="126"/>
      <c r="DPY33" s="126"/>
      <c r="DPZ33" s="126"/>
      <c r="DQA33" s="126"/>
      <c r="DQB33" s="126"/>
      <c r="DQC33" s="126"/>
      <c r="DQD33" s="126"/>
      <c r="DQE33" s="126"/>
      <c r="DQF33" s="126"/>
      <c r="DQG33" s="126"/>
      <c r="DQH33" s="126"/>
      <c r="DQI33" s="126"/>
      <c r="DQJ33" s="126"/>
      <c r="DQK33" s="126"/>
      <c r="DQL33" s="126"/>
      <c r="DQM33" s="126"/>
      <c r="DQN33" s="126"/>
      <c r="DQO33" s="126"/>
      <c r="DQP33" s="126"/>
      <c r="DQQ33" s="126"/>
      <c r="DQR33" s="126"/>
      <c r="DQS33" s="126"/>
      <c r="DQT33" s="126"/>
      <c r="DQU33" s="126"/>
      <c r="DQV33" s="126"/>
      <c r="DQW33" s="126"/>
      <c r="DQX33" s="126"/>
      <c r="DQY33" s="126"/>
      <c r="DQZ33" s="126"/>
      <c r="DRA33" s="126"/>
      <c r="DRB33" s="126"/>
      <c r="DRC33" s="126"/>
      <c r="DRD33" s="126"/>
      <c r="DRE33" s="126"/>
      <c r="DRF33" s="126"/>
      <c r="DRG33" s="126"/>
      <c r="DRH33" s="126"/>
      <c r="DRI33" s="126"/>
      <c r="DRJ33" s="126"/>
      <c r="DRK33" s="126"/>
      <c r="DRL33" s="126"/>
      <c r="DRM33" s="126"/>
      <c r="DRN33" s="126"/>
      <c r="DRO33" s="126"/>
      <c r="DRP33" s="126"/>
      <c r="DRQ33" s="126"/>
      <c r="DRR33" s="126"/>
      <c r="DRS33" s="126"/>
      <c r="DRT33" s="126"/>
      <c r="DRU33" s="126"/>
      <c r="DRV33" s="126"/>
      <c r="DRW33" s="126"/>
      <c r="DRX33" s="126"/>
      <c r="DRY33" s="126"/>
      <c r="DRZ33" s="126"/>
      <c r="DSA33" s="126"/>
      <c r="DSB33" s="126"/>
      <c r="DSC33" s="126"/>
      <c r="DSD33" s="126"/>
      <c r="DSE33" s="126"/>
      <c r="DSF33" s="126"/>
      <c r="DSG33" s="126"/>
      <c r="DSH33" s="126"/>
      <c r="DSI33" s="126"/>
      <c r="DSJ33" s="126"/>
      <c r="DSK33" s="126"/>
      <c r="DSL33" s="126"/>
      <c r="DSM33" s="126"/>
      <c r="DSN33" s="126"/>
      <c r="DSO33" s="126"/>
      <c r="DSP33" s="126"/>
      <c r="DSQ33" s="126"/>
      <c r="DSR33" s="126"/>
      <c r="DSS33" s="126"/>
      <c r="DST33" s="126"/>
      <c r="DSU33" s="126"/>
      <c r="DSV33" s="126"/>
      <c r="DSW33" s="126"/>
      <c r="DSX33" s="126"/>
      <c r="DSY33" s="126"/>
      <c r="DSZ33" s="126"/>
      <c r="DTA33" s="126"/>
      <c r="DTB33" s="126"/>
      <c r="DTC33" s="126"/>
      <c r="DTD33" s="126"/>
      <c r="DTE33" s="126"/>
      <c r="DTF33" s="126"/>
      <c r="DTG33" s="126"/>
      <c r="DTH33" s="126"/>
      <c r="DTI33" s="126"/>
      <c r="DTJ33" s="126"/>
      <c r="DTK33" s="126"/>
      <c r="DTL33" s="126"/>
      <c r="DTM33" s="126"/>
      <c r="DTN33" s="126"/>
      <c r="DTO33" s="126"/>
      <c r="DTP33" s="126"/>
      <c r="DTQ33" s="126"/>
      <c r="DTR33" s="126"/>
      <c r="DTS33" s="126"/>
      <c r="DTT33" s="126"/>
      <c r="DTU33" s="126"/>
      <c r="DTV33" s="126"/>
      <c r="DTW33" s="126"/>
      <c r="DTX33" s="126"/>
      <c r="DTY33" s="126"/>
      <c r="DTZ33" s="126"/>
      <c r="DUA33" s="126"/>
      <c r="DUB33" s="126"/>
      <c r="DUC33" s="126"/>
      <c r="DUD33" s="126"/>
      <c r="DUE33" s="126"/>
      <c r="DUF33" s="126"/>
      <c r="DUG33" s="126"/>
      <c r="DUH33" s="126"/>
      <c r="DUI33" s="126"/>
      <c r="DUJ33" s="126"/>
      <c r="DUK33" s="126"/>
      <c r="DUL33" s="126"/>
      <c r="DUM33" s="126"/>
      <c r="DUN33" s="126"/>
      <c r="DUO33" s="126"/>
      <c r="DUP33" s="126"/>
      <c r="DUQ33" s="126"/>
      <c r="DUR33" s="126"/>
      <c r="DUS33" s="126"/>
      <c r="DUT33" s="126"/>
      <c r="DUU33" s="126"/>
      <c r="DUV33" s="126"/>
      <c r="DUW33" s="126"/>
      <c r="DUX33" s="126"/>
      <c r="DUY33" s="126"/>
      <c r="DUZ33" s="126"/>
      <c r="DVA33" s="126"/>
      <c r="DVB33" s="126"/>
      <c r="DVC33" s="126"/>
      <c r="DVD33" s="126"/>
      <c r="DVE33" s="126"/>
      <c r="DVF33" s="126"/>
      <c r="DVG33" s="126"/>
      <c r="DVH33" s="126"/>
      <c r="DVI33" s="126"/>
      <c r="DVJ33" s="126"/>
      <c r="DVK33" s="126"/>
      <c r="DVL33" s="126"/>
      <c r="DVM33" s="126"/>
      <c r="DVN33" s="126"/>
      <c r="DVO33" s="126"/>
      <c r="DVP33" s="126"/>
      <c r="DVQ33" s="126"/>
      <c r="DVR33" s="126"/>
      <c r="DVS33" s="126"/>
      <c r="DVT33" s="126"/>
      <c r="DVU33" s="126"/>
      <c r="DVV33" s="126"/>
      <c r="DVW33" s="126"/>
      <c r="DVX33" s="126"/>
      <c r="DVY33" s="126"/>
      <c r="DVZ33" s="126"/>
      <c r="DWA33" s="126"/>
      <c r="DWB33" s="126"/>
      <c r="DWC33" s="126"/>
      <c r="DWD33" s="126"/>
      <c r="DWE33" s="126"/>
      <c r="DWF33" s="126"/>
      <c r="DWG33" s="126"/>
      <c r="DWH33" s="126"/>
      <c r="DWI33" s="126"/>
      <c r="DWJ33" s="126"/>
      <c r="DWK33" s="126"/>
      <c r="DWL33" s="126"/>
      <c r="DWM33" s="126"/>
      <c r="DWN33" s="126"/>
      <c r="DWO33" s="126"/>
      <c r="DWP33" s="126"/>
      <c r="DWQ33" s="126"/>
      <c r="DWR33" s="126"/>
      <c r="DWS33" s="126"/>
      <c r="DWT33" s="126"/>
      <c r="DWU33" s="126"/>
      <c r="DWV33" s="126"/>
      <c r="DWW33" s="126"/>
      <c r="DWX33" s="126"/>
      <c r="DWY33" s="126"/>
      <c r="DWZ33" s="126"/>
      <c r="DXA33" s="126"/>
      <c r="DXB33" s="126"/>
      <c r="DXC33" s="126"/>
      <c r="DXD33" s="126"/>
      <c r="DXE33" s="126"/>
      <c r="DXF33" s="126"/>
      <c r="DXG33" s="126"/>
      <c r="DXH33" s="126"/>
      <c r="DXI33" s="126"/>
      <c r="DXJ33" s="126"/>
      <c r="DXK33" s="126"/>
      <c r="DXL33" s="126"/>
      <c r="DXM33" s="126"/>
      <c r="DXN33" s="126"/>
      <c r="DXO33" s="126"/>
      <c r="DXP33" s="126"/>
      <c r="DXQ33" s="126"/>
      <c r="DXR33" s="126"/>
      <c r="DXS33" s="126"/>
      <c r="DXT33" s="126"/>
      <c r="DXU33" s="126"/>
      <c r="DXV33" s="126"/>
      <c r="DXW33" s="126"/>
      <c r="DXX33" s="126"/>
      <c r="DXY33" s="126"/>
      <c r="DXZ33" s="126"/>
      <c r="DYA33" s="126"/>
      <c r="DYB33" s="126"/>
      <c r="DYC33" s="126"/>
      <c r="DYD33" s="126"/>
      <c r="DYE33" s="126"/>
      <c r="DYF33" s="126"/>
      <c r="DYG33" s="126"/>
      <c r="DYH33" s="126"/>
      <c r="DYI33" s="126"/>
      <c r="DYJ33" s="126"/>
      <c r="DYK33" s="126"/>
      <c r="DYL33" s="126"/>
      <c r="DYM33" s="126"/>
      <c r="DYN33" s="126"/>
      <c r="DYO33" s="126"/>
      <c r="DYP33" s="126"/>
      <c r="DYQ33" s="126"/>
      <c r="DYR33" s="126"/>
      <c r="DYS33" s="126"/>
      <c r="DYT33" s="126"/>
      <c r="DYU33" s="126"/>
      <c r="DYV33" s="126"/>
      <c r="DYW33" s="126"/>
      <c r="DYX33" s="126"/>
      <c r="DYY33" s="126"/>
      <c r="DYZ33" s="126"/>
      <c r="DZA33" s="126"/>
      <c r="DZB33" s="126"/>
      <c r="DZC33" s="126"/>
      <c r="DZD33" s="126"/>
      <c r="DZE33" s="126"/>
      <c r="DZF33" s="126"/>
      <c r="DZG33" s="126"/>
      <c r="DZH33" s="126"/>
      <c r="DZI33" s="126"/>
      <c r="DZJ33" s="126"/>
      <c r="DZK33" s="126"/>
      <c r="DZL33" s="126"/>
      <c r="DZM33" s="126"/>
      <c r="DZN33" s="126"/>
      <c r="DZO33" s="126"/>
      <c r="DZP33" s="126"/>
      <c r="DZQ33" s="126"/>
      <c r="DZR33" s="126"/>
      <c r="DZS33" s="126"/>
      <c r="DZT33" s="126"/>
      <c r="DZU33" s="126"/>
      <c r="DZV33" s="126"/>
      <c r="DZW33" s="126"/>
      <c r="DZX33" s="126"/>
      <c r="DZY33" s="126"/>
      <c r="DZZ33" s="126"/>
      <c r="EAA33" s="126"/>
      <c r="EAB33" s="126"/>
      <c r="EAC33" s="126"/>
      <c r="EAD33" s="126"/>
      <c r="EAE33" s="126"/>
      <c r="EAF33" s="126"/>
      <c r="EAG33" s="126"/>
      <c r="EAH33" s="126"/>
      <c r="EAI33" s="126"/>
      <c r="EAJ33" s="126"/>
      <c r="EAK33" s="126"/>
      <c r="EAL33" s="126"/>
      <c r="EAM33" s="126"/>
      <c r="EAN33" s="126"/>
      <c r="EAO33" s="126"/>
      <c r="EAP33" s="126"/>
      <c r="EAQ33" s="126"/>
      <c r="EAR33" s="126"/>
      <c r="EAS33" s="126"/>
      <c r="EAT33" s="126"/>
      <c r="EAU33" s="126"/>
      <c r="EAV33" s="126"/>
      <c r="EAW33" s="126"/>
      <c r="EAX33" s="126"/>
      <c r="EAY33" s="126"/>
      <c r="EAZ33" s="126"/>
      <c r="EBA33" s="126"/>
      <c r="EBB33" s="126"/>
      <c r="EBC33" s="126"/>
      <c r="EBD33" s="126"/>
      <c r="EBE33" s="126"/>
      <c r="EBF33" s="126"/>
      <c r="EBG33" s="126"/>
      <c r="EBH33" s="126"/>
      <c r="EBI33" s="126"/>
      <c r="EBJ33" s="126"/>
      <c r="EBK33" s="126"/>
      <c r="EBL33" s="126"/>
      <c r="EBM33" s="126"/>
      <c r="EBN33" s="126"/>
      <c r="EBO33" s="126"/>
      <c r="EBP33" s="126"/>
      <c r="EBQ33" s="126"/>
      <c r="EBR33" s="126"/>
      <c r="EBS33" s="126"/>
      <c r="EBT33" s="126"/>
      <c r="EBU33" s="126"/>
      <c r="EBV33" s="126"/>
      <c r="EBW33" s="126"/>
      <c r="EBX33" s="126"/>
      <c r="EBY33" s="126"/>
      <c r="EBZ33" s="126"/>
      <c r="ECA33" s="126"/>
      <c r="ECB33" s="126"/>
      <c r="ECC33" s="126"/>
      <c r="ECD33" s="126"/>
      <c r="ECE33" s="126"/>
      <c r="ECF33" s="126"/>
      <c r="ECG33" s="126"/>
      <c r="ECH33" s="126"/>
      <c r="ECI33" s="126"/>
      <c r="ECJ33" s="126"/>
      <c r="ECK33" s="126"/>
      <c r="ECL33" s="126"/>
      <c r="ECM33" s="126"/>
      <c r="ECN33" s="126"/>
      <c r="ECO33" s="126"/>
      <c r="ECP33" s="126"/>
      <c r="ECQ33" s="126"/>
      <c r="ECR33" s="126"/>
      <c r="ECS33" s="126"/>
      <c r="ECT33" s="126"/>
      <c r="ECU33" s="126"/>
      <c r="ECV33" s="126"/>
      <c r="ECW33" s="126"/>
      <c r="ECX33" s="126"/>
      <c r="ECY33" s="126"/>
      <c r="ECZ33" s="126"/>
      <c r="EDA33" s="126"/>
      <c r="EDB33" s="126"/>
      <c r="EDC33" s="126"/>
      <c r="EDD33" s="126"/>
      <c r="EDE33" s="126"/>
      <c r="EDF33" s="126"/>
      <c r="EDG33" s="126"/>
      <c r="EDH33" s="126"/>
      <c r="EDI33" s="126"/>
      <c r="EDJ33" s="126"/>
      <c r="EDK33" s="126"/>
      <c r="EDL33" s="126"/>
      <c r="EDM33" s="126"/>
      <c r="EDN33" s="126"/>
      <c r="EDO33" s="126"/>
      <c r="EDP33" s="126"/>
      <c r="EDQ33" s="126"/>
      <c r="EDR33" s="126"/>
      <c r="EDS33" s="126"/>
      <c r="EDT33" s="126"/>
      <c r="EDU33" s="126"/>
      <c r="EDV33" s="126"/>
      <c r="EDW33" s="126"/>
      <c r="EDX33" s="126"/>
      <c r="EDY33" s="126"/>
      <c r="EDZ33" s="126"/>
      <c r="EEA33" s="126"/>
      <c r="EEB33" s="126"/>
      <c r="EEC33" s="126"/>
      <c r="EED33" s="126"/>
      <c r="EEE33" s="126"/>
      <c r="EEF33" s="126"/>
      <c r="EEG33" s="126"/>
      <c r="EEH33" s="126"/>
      <c r="EEI33" s="126"/>
      <c r="EEJ33" s="126"/>
      <c r="EEK33" s="126"/>
      <c r="EEL33" s="126"/>
      <c r="EEM33" s="126"/>
      <c r="EEN33" s="126"/>
      <c r="EEO33" s="126"/>
      <c r="EEP33" s="126"/>
      <c r="EEQ33" s="126"/>
      <c r="EER33" s="126"/>
      <c r="EES33" s="126"/>
      <c r="EET33" s="126"/>
      <c r="EEU33" s="126"/>
      <c r="EEV33" s="126"/>
      <c r="EEW33" s="126"/>
      <c r="EEX33" s="126"/>
      <c r="EEY33" s="126"/>
      <c r="EEZ33" s="126"/>
      <c r="EFA33" s="126"/>
      <c r="EFB33" s="126"/>
      <c r="EFC33" s="126"/>
      <c r="EFD33" s="126"/>
      <c r="EFE33" s="126"/>
      <c r="EFF33" s="126"/>
      <c r="EFG33" s="126"/>
      <c r="EFH33" s="126"/>
      <c r="EFI33" s="126"/>
      <c r="EFJ33" s="126"/>
      <c r="EFK33" s="126"/>
      <c r="EFL33" s="126"/>
      <c r="EFM33" s="126"/>
      <c r="EFN33" s="126"/>
      <c r="EFO33" s="126"/>
      <c r="EFP33" s="126"/>
      <c r="EFQ33" s="126"/>
      <c r="EFR33" s="126"/>
      <c r="EFS33" s="126"/>
      <c r="EFT33" s="126"/>
      <c r="EFU33" s="126"/>
      <c r="EFV33" s="126"/>
      <c r="EFW33" s="126"/>
      <c r="EFX33" s="126"/>
      <c r="EFY33" s="126"/>
      <c r="EFZ33" s="126"/>
      <c r="EGA33" s="126"/>
      <c r="EGB33" s="126"/>
      <c r="EGC33" s="126"/>
      <c r="EGD33" s="126"/>
      <c r="EGE33" s="126"/>
      <c r="EGF33" s="126"/>
      <c r="EGG33" s="126"/>
      <c r="EGH33" s="126"/>
      <c r="EGI33" s="126"/>
      <c r="EGJ33" s="126"/>
      <c r="EGK33" s="126"/>
      <c r="EGL33" s="126"/>
      <c r="EGM33" s="126"/>
      <c r="EGN33" s="126"/>
      <c r="EGO33" s="126"/>
      <c r="EGP33" s="126"/>
      <c r="EGQ33" s="126"/>
      <c r="EGR33" s="126"/>
      <c r="EGS33" s="126"/>
      <c r="EGT33" s="126"/>
      <c r="EGU33" s="126"/>
      <c r="EGV33" s="126"/>
      <c r="EGW33" s="126"/>
      <c r="EGX33" s="126"/>
      <c r="EGY33" s="126"/>
      <c r="EGZ33" s="126"/>
      <c r="EHA33" s="126"/>
      <c r="EHB33" s="126"/>
      <c r="EHC33" s="126"/>
      <c r="EHD33" s="126"/>
      <c r="EHE33" s="126"/>
      <c r="EHF33" s="126"/>
      <c r="EHG33" s="126"/>
      <c r="EHH33" s="126"/>
      <c r="EHI33" s="126"/>
      <c r="EHJ33" s="126"/>
      <c r="EHK33" s="126"/>
      <c r="EHL33" s="126"/>
      <c r="EHM33" s="126"/>
      <c r="EHN33" s="126"/>
      <c r="EHO33" s="126"/>
      <c r="EHP33" s="126"/>
      <c r="EHQ33" s="126"/>
      <c r="EHR33" s="126"/>
      <c r="EHS33" s="126"/>
      <c r="EHT33" s="126"/>
      <c r="EHU33" s="126"/>
      <c r="EHV33" s="126"/>
      <c r="EHW33" s="126"/>
      <c r="EHX33" s="126"/>
      <c r="EHY33" s="126"/>
      <c r="EHZ33" s="126"/>
      <c r="EIA33" s="126"/>
      <c r="EIB33" s="126"/>
      <c r="EIC33" s="126"/>
      <c r="EID33" s="126"/>
      <c r="EIE33" s="126"/>
      <c r="EIF33" s="126"/>
      <c r="EIG33" s="126"/>
      <c r="EIH33" s="126"/>
      <c r="EII33" s="126"/>
      <c r="EIJ33" s="126"/>
      <c r="EIK33" s="126"/>
      <c r="EIL33" s="126"/>
      <c r="EIM33" s="126"/>
      <c r="EIN33" s="126"/>
      <c r="EIO33" s="126"/>
      <c r="EIP33" s="126"/>
      <c r="EIQ33" s="126"/>
      <c r="EIR33" s="126"/>
      <c r="EIS33" s="126"/>
      <c r="EIT33" s="126"/>
      <c r="EIU33" s="126"/>
      <c r="EIV33" s="126"/>
      <c r="EIW33" s="126"/>
      <c r="EIX33" s="126"/>
      <c r="EIY33" s="126"/>
      <c r="EIZ33" s="126"/>
      <c r="EJA33" s="126"/>
      <c r="EJB33" s="126"/>
      <c r="EJC33" s="126"/>
      <c r="EJD33" s="126"/>
      <c r="EJE33" s="126"/>
      <c r="EJF33" s="126"/>
      <c r="EJG33" s="126"/>
      <c r="EJH33" s="126"/>
      <c r="EJI33" s="126"/>
      <c r="EJJ33" s="126"/>
      <c r="EJK33" s="126"/>
      <c r="EJL33" s="126"/>
      <c r="EJM33" s="126"/>
      <c r="EJN33" s="126"/>
      <c r="EJO33" s="126"/>
      <c r="EJP33" s="126"/>
      <c r="EJQ33" s="126"/>
      <c r="EJR33" s="126"/>
      <c r="EJS33" s="126"/>
      <c r="EJT33" s="126"/>
      <c r="EJU33" s="126"/>
      <c r="EJV33" s="126"/>
      <c r="EJW33" s="126"/>
      <c r="EJX33" s="126"/>
      <c r="EJY33" s="126"/>
      <c r="EJZ33" s="126"/>
      <c r="EKA33" s="126"/>
      <c r="EKB33" s="126"/>
      <c r="EKC33" s="126"/>
      <c r="EKD33" s="126"/>
      <c r="EKE33" s="126"/>
      <c r="EKF33" s="126"/>
      <c r="EKG33" s="126"/>
      <c r="EKH33" s="126"/>
      <c r="EKI33" s="126"/>
      <c r="EKJ33" s="126"/>
      <c r="EKK33" s="126"/>
      <c r="EKL33" s="126"/>
      <c r="EKM33" s="126"/>
      <c r="EKN33" s="126"/>
      <c r="EKO33" s="126"/>
      <c r="EKP33" s="126"/>
      <c r="EKQ33" s="126"/>
      <c r="EKR33" s="126"/>
      <c r="EKS33" s="126"/>
      <c r="EKT33" s="126"/>
      <c r="EKU33" s="126"/>
      <c r="EKV33" s="126"/>
      <c r="EKW33" s="126"/>
      <c r="EKX33" s="126"/>
      <c r="EKY33" s="126"/>
      <c r="EKZ33" s="126"/>
      <c r="ELA33" s="126"/>
      <c r="ELB33" s="126"/>
      <c r="ELC33" s="126"/>
      <c r="ELD33" s="126"/>
      <c r="ELE33" s="126"/>
      <c r="ELF33" s="126"/>
      <c r="ELG33" s="126"/>
      <c r="ELH33" s="126"/>
      <c r="ELI33" s="126"/>
      <c r="ELJ33" s="126"/>
      <c r="ELK33" s="126"/>
      <c r="ELL33" s="126"/>
      <c r="ELM33" s="126"/>
      <c r="ELN33" s="126"/>
      <c r="ELO33" s="126"/>
      <c r="ELP33" s="126"/>
      <c r="ELQ33" s="126"/>
      <c r="ELR33" s="126"/>
      <c r="ELS33" s="126"/>
      <c r="ELT33" s="126"/>
      <c r="ELU33" s="126"/>
      <c r="ELV33" s="126"/>
      <c r="ELW33" s="126"/>
      <c r="ELX33" s="126"/>
      <c r="ELY33" s="126"/>
      <c r="ELZ33" s="126"/>
      <c r="EMA33" s="126"/>
      <c r="EMB33" s="126"/>
      <c r="EMC33" s="126"/>
      <c r="EMD33" s="126"/>
      <c r="EME33" s="126"/>
      <c r="EMF33" s="126"/>
      <c r="EMG33" s="126"/>
      <c r="EMH33" s="126"/>
      <c r="EMI33" s="126"/>
      <c r="EMJ33" s="126"/>
      <c r="EMK33" s="126"/>
      <c r="EML33" s="126"/>
      <c r="EMM33" s="126"/>
      <c r="EMN33" s="126"/>
      <c r="EMO33" s="126"/>
      <c r="EMP33" s="126"/>
      <c r="EMQ33" s="126"/>
      <c r="EMR33" s="126"/>
      <c r="EMS33" s="126"/>
      <c r="EMT33" s="126"/>
      <c r="EMU33" s="126"/>
      <c r="EMV33" s="126"/>
      <c r="EMW33" s="126"/>
      <c r="EMX33" s="126"/>
      <c r="EMY33" s="126"/>
      <c r="EMZ33" s="126"/>
      <c r="ENA33" s="126"/>
      <c r="ENB33" s="126"/>
      <c r="ENC33" s="126"/>
      <c r="END33" s="126"/>
      <c r="ENE33" s="126"/>
      <c r="ENF33" s="126"/>
      <c r="ENG33" s="126"/>
      <c r="ENH33" s="126"/>
      <c r="ENI33" s="126"/>
      <c r="ENJ33" s="126"/>
      <c r="ENK33" s="126"/>
      <c r="ENL33" s="126"/>
      <c r="ENM33" s="126"/>
      <c r="ENN33" s="126"/>
      <c r="ENO33" s="126"/>
      <c r="ENP33" s="126"/>
      <c r="ENQ33" s="126"/>
      <c r="ENR33" s="126"/>
      <c r="ENS33" s="126"/>
      <c r="ENT33" s="126"/>
      <c r="ENU33" s="126"/>
      <c r="ENV33" s="126"/>
      <c r="ENW33" s="126"/>
      <c r="ENX33" s="126"/>
      <c r="ENY33" s="126"/>
      <c r="ENZ33" s="126"/>
      <c r="EOA33" s="126"/>
      <c r="EOB33" s="126"/>
      <c r="EOC33" s="126"/>
      <c r="EOD33" s="126"/>
      <c r="EOE33" s="126"/>
      <c r="EOF33" s="126"/>
      <c r="EOG33" s="126"/>
      <c r="EOH33" s="126"/>
      <c r="EOI33" s="126"/>
      <c r="EOJ33" s="126"/>
      <c r="EOK33" s="126"/>
      <c r="EOL33" s="126"/>
      <c r="EOM33" s="126"/>
      <c r="EON33" s="126"/>
      <c r="EOO33" s="126"/>
      <c r="EOP33" s="126"/>
      <c r="EOQ33" s="126"/>
      <c r="EOR33" s="126"/>
      <c r="EOS33" s="126"/>
      <c r="EOT33" s="126"/>
      <c r="EOU33" s="126"/>
      <c r="EOV33" s="126"/>
      <c r="EOW33" s="126"/>
      <c r="EOX33" s="126"/>
      <c r="EOY33" s="126"/>
      <c r="EOZ33" s="126"/>
      <c r="EPA33" s="126"/>
      <c r="EPB33" s="126"/>
      <c r="EPC33" s="126"/>
      <c r="EPD33" s="126"/>
      <c r="EPE33" s="126"/>
      <c r="EPF33" s="126"/>
      <c r="EPG33" s="126"/>
      <c r="EPH33" s="126"/>
      <c r="EPI33" s="126"/>
      <c r="EPJ33" s="126"/>
      <c r="EPK33" s="126"/>
      <c r="EPL33" s="126"/>
      <c r="EPM33" s="126"/>
      <c r="EPN33" s="126"/>
      <c r="EPO33" s="126"/>
      <c r="EPP33" s="126"/>
      <c r="EPQ33" s="126"/>
      <c r="EPR33" s="126"/>
      <c r="EPS33" s="126"/>
      <c r="EPT33" s="126"/>
      <c r="EPU33" s="126"/>
      <c r="EPV33" s="126"/>
      <c r="EPW33" s="126"/>
      <c r="EPX33" s="126"/>
      <c r="EPY33" s="126"/>
      <c r="EPZ33" s="126"/>
      <c r="EQA33" s="126"/>
      <c r="EQB33" s="126"/>
      <c r="EQC33" s="126"/>
      <c r="EQD33" s="126"/>
      <c r="EQE33" s="126"/>
      <c r="EQF33" s="126"/>
      <c r="EQG33" s="126"/>
      <c r="EQH33" s="126"/>
      <c r="EQI33" s="126"/>
      <c r="EQJ33" s="126"/>
      <c r="EQK33" s="126"/>
      <c r="EQL33" s="126"/>
      <c r="EQM33" s="126"/>
      <c r="EQN33" s="126"/>
      <c r="EQO33" s="126"/>
      <c r="EQP33" s="126"/>
      <c r="EQQ33" s="126"/>
      <c r="EQR33" s="126"/>
      <c r="EQS33" s="126"/>
      <c r="EQT33" s="126"/>
      <c r="EQU33" s="126"/>
      <c r="EQV33" s="126"/>
      <c r="EQW33" s="126"/>
      <c r="EQX33" s="126"/>
      <c r="EQY33" s="126"/>
      <c r="EQZ33" s="126"/>
      <c r="ERA33" s="126"/>
      <c r="ERB33" s="126"/>
      <c r="ERC33" s="126"/>
      <c r="ERD33" s="126"/>
      <c r="ERE33" s="126"/>
      <c r="ERF33" s="126"/>
      <c r="ERG33" s="126"/>
      <c r="ERH33" s="126"/>
      <c r="ERI33" s="126"/>
      <c r="ERJ33" s="126"/>
      <c r="ERK33" s="126"/>
      <c r="ERL33" s="126"/>
      <c r="ERM33" s="126"/>
      <c r="ERN33" s="126"/>
      <c r="ERO33" s="126"/>
      <c r="ERP33" s="126"/>
      <c r="ERQ33" s="126"/>
      <c r="ERR33" s="126"/>
      <c r="ERS33" s="126"/>
      <c r="ERT33" s="126"/>
      <c r="ERU33" s="126"/>
      <c r="ERV33" s="126"/>
      <c r="ERW33" s="126"/>
      <c r="ERX33" s="126"/>
      <c r="ERY33" s="126"/>
      <c r="ERZ33" s="126"/>
      <c r="ESA33" s="126"/>
      <c r="ESB33" s="126"/>
      <c r="ESC33" s="126"/>
      <c r="ESD33" s="126"/>
      <c r="ESE33" s="126"/>
      <c r="ESF33" s="126"/>
      <c r="ESG33" s="126"/>
      <c r="ESH33" s="126"/>
      <c r="ESI33" s="126"/>
      <c r="ESJ33" s="126"/>
      <c r="ESK33" s="126"/>
      <c r="ESL33" s="126"/>
      <c r="ESM33" s="126"/>
      <c r="ESN33" s="126"/>
      <c r="ESO33" s="126"/>
      <c r="ESP33" s="126"/>
      <c r="ESQ33" s="126"/>
      <c r="ESR33" s="126"/>
      <c r="ESS33" s="126"/>
      <c r="EST33" s="126"/>
      <c r="ESU33" s="126"/>
      <c r="ESV33" s="126"/>
      <c r="ESW33" s="126"/>
      <c r="ESX33" s="126"/>
      <c r="ESY33" s="126"/>
      <c r="ESZ33" s="126"/>
      <c r="ETA33" s="126"/>
      <c r="ETB33" s="126"/>
      <c r="ETC33" s="126"/>
      <c r="ETD33" s="126"/>
      <c r="ETE33" s="126"/>
      <c r="ETF33" s="126"/>
      <c r="ETG33" s="126"/>
      <c r="ETH33" s="126"/>
      <c r="ETI33" s="126"/>
      <c r="ETJ33" s="126"/>
      <c r="ETK33" s="126"/>
      <c r="ETL33" s="126"/>
      <c r="ETM33" s="126"/>
      <c r="ETN33" s="126"/>
      <c r="ETO33" s="126"/>
      <c r="ETP33" s="126"/>
      <c r="ETQ33" s="126"/>
      <c r="ETR33" s="126"/>
      <c r="ETS33" s="126"/>
      <c r="ETT33" s="126"/>
      <c r="ETU33" s="126"/>
      <c r="ETV33" s="126"/>
      <c r="ETW33" s="126"/>
      <c r="ETX33" s="126"/>
      <c r="ETY33" s="126"/>
      <c r="ETZ33" s="126"/>
      <c r="EUA33" s="126"/>
      <c r="EUB33" s="126"/>
      <c r="EUC33" s="126"/>
      <c r="EUD33" s="126"/>
      <c r="EUE33" s="126"/>
      <c r="EUF33" s="126"/>
      <c r="EUG33" s="126"/>
      <c r="EUH33" s="126"/>
      <c r="EUI33" s="126"/>
      <c r="EUJ33" s="126"/>
      <c r="EUK33" s="126"/>
      <c r="EUL33" s="126"/>
      <c r="EUM33" s="126"/>
      <c r="EUN33" s="126"/>
      <c r="EUO33" s="126"/>
      <c r="EUP33" s="126"/>
      <c r="EUQ33" s="126"/>
      <c r="EUR33" s="126"/>
      <c r="EUS33" s="126"/>
      <c r="EUT33" s="126"/>
      <c r="EUU33" s="126"/>
      <c r="EUV33" s="126"/>
      <c r="EUW33" s="126"/>
      <c r="EUX33" s="126"/>
      <c r="EUY33" s="126"/>
      <c r="EUZ33" s="126"/>
      <c r="EVA33" s="126"/>
      <c r="EVB33" s="126"/>
      <c r="EVC33" s="126"/>
      <c r="EVD33" s="126"/>
      <c r="EVE33" s="126"/>
      <c r="EVF33" s="126"/>
      <c r="EVG33" s="126"/>
      <c r="EVH33" s="126"/>
      <c r="EVI33" s="126"/>
      <c r="EVJ33" s="126"/>
      <c r="EVK33" s="126"/>
      <c r="EVL33" s="126"/>
      <c r="EVM33" s="126"/>
      <c r="EVN33" s="126"/>
      <c r="EVO33" s="126"/>
      <c r="EVP33" s="126"/>
      <c r="EVQ33" s="126"/>
      <c r="EVR33" s="126"/>
      <c r="EVS33" s="126"/>
      <c r="EVT33" s="126"/>
      <c r="EVU33" s="126"/>
      <c r="EVV33" s="126"/>
      <c r="EVW33" s="126"/>
      <c r="EVX33" s="126"/>
      <c r="EVY33" s="126"/>
      <c r="EVZ33" s="126"/>
      <c r="EWA33" s="126"/>
      <c r="EWB33" s="126"/>
      <c r="EWC33" s="126"/>
      <c r="EWD33" s="126"/>
      <c r="EWE33" s="126"/>
      <c r="EWF33" s="126"/>
      <c r="EWG33" s="126"/>
      <c r="EWH33" s="126"/>
      <c r="EWI33" s="126"/>
      <c r="EWJ33" s="126"/>
      <c r="EWK33" s="126"/>
      <c r="EWL33" s="126"/>
      <c r="EWM33" s="126"/>
      <c r="EWN33" s="126"/>
      <c r="EWO33" s="126"/>
      <c r="EWP33" s="126"/>
      <c r="EWQ33" s="126"/>
      <c r="EWR33" s="126"/>
      <c r="EWS33" s="126"/>
      <c r="EWT33" s="126"/>
      <c r="EWU33" s="126"/>
      <c r="EWV33" s="126"/>
      <c r="EWW33" s="126"/>
      <c r="EWX33" s="126"/>
      <c r="EWY33" s="126"/>
      <c r="EWZ33" s="126"/>
      <c r="EXA33" s="126"/>
      <c r="EXB33" s="126"/>
      <c r="EXC33" s="126"/>
      <c r="EXD33" s="126"/>
      <c r="EXE33" s="126"/>
      <c r="EXF33" s="126"/>
      <c r="EXG33" s="126"/>
      <c r="EXH33" s="126"/>
      <c r="EXI33" s="126"/>
      <c r="EXJ33" s="126"/>
      <c r="EXK33" s="126"/>
      <c r="EXL33" s="126"/>
      <c r="EXM33" s="126"/>
      <c r="EXN33" s="126"/>
      <c r="EXO33" s="126"/>
      <c r="EXP33" s="126"/>
      <c r="EXQ33" s="126"/>
      <c r="EXR33" s="126"/>
      <c r="EXS33" s="126"/>
      <c r="EXT33" s="126"/>
      <c r="EXU33" s="126"/>
      <c r="EXV33" s="126"/>
      <c r="EXW33" s="126"/>
      <c r="EXX33" s="126"/>
      <c r="EXY33" s="126"/>
      <c r="EXZ33" s="126"/>
      <c r="EYA33" s="126"/>
      <c r="EYB33" s="126"/>
      <c r="EYC33" s="126"/>
      <c r="EYD33" s="126"/>
      <c r="EYE33" s="126"/>
      <c r="EYF33" s="126"/>
      <c r="EYG33" s="126"/>
      <c r="EYH33" s="126"/>
      <c r="EYI33" s="126"/>
      <c r="EYJ33" s="126"/>
      <c r="EYK33" s="126"/>
      <c r="EYL33" s="126"/>
      <c r="EYM33" s="126"/>
      <c r="EYN33" s="126"/>
      <c r="EYO33" s="126"/>
      <c r="EYP33" s="126"/>
      <c r="EYQ33" s="126"/>
      <c r="EYR33" s="126"/>
      <c r="EYS33" s="126"/>
      <c r="EYT33" s="126"/>
      <c r="EYU33" s="126"/>
      <c r="EYV33" s="126"/>
      <c r="EYW33" s="126"/>
      <c r="EYX33" s="126"/>
      <c r="EYY33" s="126"/>
      <c r="EYZ33" s="126"/>
      <c r="EZA33" s="126"/>
      <c r="EZB33" s="126"/>
      <c r="EZC33" s="126"/>
      <c r="EZD33" s="126"/>
      <c r="EZE33" s="126"/>
      <c r="EZF33" s="126"/>
      <c r="EZG33" s="126"/>
      <c r="EZH33" s="126"/>
      <c r="EZI33" s="126"/>
      <c r="EZJ33" s="126"/>
      <c r="EZK33" s="126"/>
      <c r="EZL33" s="126"/>
      <c r="EZM33" s="126"/>
      <c r="EZN33" s="126"/>
      <c r="EZO33" s="126"/>
      <c r="EZP33" s="126"/>
      <c r="EZQ33" s="126"/>
      <c r="EZR33" s="126"/>
      <c r="EZS33" s="126"/>
      <c r="EZT33" s="126"/>
      <c r="EZU33" s="126"/>
      <c r="EZV33" s="126"/>
      <c r="EZW33" s="126"/>
      <c r="EZX33" s="126"/>
      <c r="EZY33" s="126"/>
      <c r="EZZ33" s="126"/>
      <c r="FAA33" s="126"/>
      <c r="FAB33" s="126"/>
      <c r="FAC33" s="126"/>
      <c r="FAD33" s="126"/>
      <c r="FAE33" s="126"/>
      <c r="FAF33" s="126"/>
      <c r="FAG33" s="126"/>
      <c r="FAH33" s="126"/>
      <c r="FAI33" s="126"/>
      <c r="FAJ33" s="126"/>
      <c r="FAK33" s="126"/>
      <c r="FAL33" s="126"/>
      <c r="FAM33" s="126"/>
      <c r="FAN33" s="126"/>
      <c r="FAO33" s="126"/>
      <c r="FAP33" s="126"/>
      <c r="FAQ33" s="126"/>
      <c r="FAR33" s="126"/>
      <c r="FAS33" s="126"/>
      <c r="FAT33" s="126"/>
      <c r="FAU33" s="126"/>
      <c r="FAV33" s="126"/>
      <c r="FAW33" s="126"/>
      <c r="FAX33" s="126"/>
      <c r="FAY33" s="126"/>
      <c r="FAZ33" s="126"/>
      <c r="FBA33" s="126"/>
      <c r="FBB33" s="126"/>
      <c r="FBC33" s="126"/>
      <c r="FBD33" s="126"/>
      <c r="FBE33" s="126"/>
      <c r="FBF33" s="126"/>
      <c r="FBG33" s="126"/>
      <c r="FBH33" s="126"/>
      <c r="FBI33" s="126"/>
      <c r="FBJ33" s="126"/>
      <c r="FBK33" s="126"/>
      <c r="FBL33" s="126"/>
      <c r="FBM33" s="126"/>
      <c r="FBN33" s="126"/>
      <c r="FBO33" s="126"/>
      <c r="FBP33" s="126"/>
      <c r="FBQ33" s="126"/>
      <c r="FBR33" s="126"/>
      <c r="FBS33" s="126"/>
      <c r="FBT33" s="126"/>
      <c r="FBU33" s="126"/>
      <c r="FBV33" s="126"/>
      <c r="FBW33" s="126"/>
      <c r="FBX33" s="126"/>
      <c r="FBY33" s="126"/>
      <c r="FBZ33" s="126"/>
      <c r="FCA33" s="126"/>
      <c r="FCB33" s="126"/>
      <c r="FCC33" s="126"/>
      <c r="FCD33" s="126"/>
      <c r="FCE33" s="126"/>
      <c r="FCF33" s="126"/>
      <c r="FCG33" s="126"/>
      <c r="FCH33" s="126"/>
      <c r="FCI33" s="126"/>
      <c r="FCJ33" s="126"/>
      <c r="FCK33" s="126"/>
      <c r="FCL33" s="126"/>
      <c r="FCM33" s="126"/>
      <c r="FCN33" s="126"/>
      <c r="FCO33" s="126"/>
      <c r="FCP33" s="126"/>
      <c r="FCQ33" s="126"/>
      <c r="FCR33" s="126"/>
      <c r="FCS33" s="126"/>
      <c r="FCT33" s="126"/>
      <c r="FCU33" s="126"/>
      <c r="FCV33" s="126"/>
      <c r="FCW33" s="126"/>
      <c r="FCX33" s="126"/>
      <c r="FCY33" s="126"/>
      <c r="FCZ33" s="126"/>
      <c r="FDA33" s="126"/>
      <c r="FDB33" s="126"/>
      <c r="FDC33" s="126"/>
      <c r="FDD33" s="126"/>
      <c r="FDE33" s="126"/>
      <c r="FDF33" s="126"/>
      <c r="FDG33" s="126"/>
      <c r="FDH33" s="126"/>
      <c r="FDI33" s="126"/>
      <c r="FDJ33" s="126"/>
      <c r="FDK33" s="126"/>
      <c r="FDL33" s="126"/>
      <c r="FDM33" s="126"/>
      <c r="FDN33" s="126"/>
      <c r="FDO33" s="126"/>
      <c r="FDP33" s="126"/>
      <c r="FDQ33" s="126"/>
      <c r="FDR33" s="126"/>
      <c r="FDS33" s="126"/>
      <c r="FDT33" s="126"/>
      <c r="FDU33" s="126"/>
      <c r="FDV33" s="126"/>
      <c r="FDW33" s="126"/>
      <c r="FDX33" s="126"/>
      <c r="FDY33" s="126"/>
      <c r="FDZ33" s="126"/>
      <c r="FEA33" s="126"/>
      <c r="FEB33" s="126"/>
      <c r="FEC33" s="126"/>
      <c r="FED33" s="126"/>
      <c r="FEE33" s="126"/>
      <c r="FEF33" s="126"/>
      <c r="FEG33" s="126"/>
      <c r="FEH33" s="126"/>
      <c r="FEI33" s="126"/>
      <c r="FEJ33" s="126"/>
      <c r="FEK33" s="126"/>
      <c r="FEL33" s="126"/>
      <c r="FEM33" s="126"/>
      <c r="FEN33" s="126"/>
      <c r="FEO33" s="126"/>
      <c r="FEP33" s="126"/>
      <c r="FEQ33" s="126"/>
      <c r="FER33" s="126"/>
      <c r="FES33" s="126"/>
      <c r="FET33" s="126"/>
      <c r="FEU33" s="126"/>
      <c r="FEV33" s="126"/>
      <c r="FEW33" s="126"/>
      <c r="FEX33" s="126"/>
      <c r="FEY33" s="126"/>
      <c r="FEZ33" s="126"/>
      <c r="FFA33" s="126"/>
      <c r="FFB33" s="126"/>
      <c r="FFC33" s="126"/>
      <c r="FFD33" s="126"/>
      <c r="FFE33" s="126"/>
      <c r="FFF33" s="126"/>
      <c r="FFG33" s="126"/>
      <c r="FFH33" s="126"/>
      <c r="FFI33" s="126"/>
      <c r="FFJ33" s="126"/>
      <c r="FFK33" s="126"/>
      <c r="FFL33" s="126"/>
      <c r="FFM33" s="126"/>
      <c r="FFN33" s="126"/>
      <c r="FFO33" s="126"/>
      <c r="FFP33" s="126"/>
      <c r="FFQ33" s="126"/>
      <c r="FFR33" s="126"/>
      <c r="FFS33" s="126"/>
      <c r="FFT33" s="126"/>
      <c r="FFU33" s="126"/>
      <c r="FFV33" s="126"/>
      <c r="FFW33" s="126"/>
      <c r="FFX33" s="126"/>
      <c r="FFY33" s="126"/>
      <c r="FFZ33" s="126"/>
      <c r="FGA33" s="126"/>
      <c r="FGB33" s="126"/>
      <c r="FGC33" s="126"/>
      <c r="FGD33" s="126"/>
      <c r="FGE33" s="126"/>
      <c r="FGF33" s="126"/>
      <c r="FGG33" s="126"/>
      <c r="FGH33" s="126"/>
      <c r="FGI33" s="126"/>
      <c r="FGJ33" s="126"/>
      <c r="FGK33" s="126"/>
      <c r="FGL33" s="126"/>
      <c r="FGM33" s="126"/>
      <c r="FGN33" s="126"/>
      <c r="FGO33" s="126"/>
      <c r="FGP33" s="126"/>
      <c r="FGQ33" s="126"/>
      <c r="FGR33" s="126"/>
      <c r="FGS33" s="126"/>
      <c r="FGT33" s="126"/>
      <c r="FGU33" s="126"/>
      <c r="FGV33" s="126"/>
      <c r="FGW33" s="126"/>
      <c r="FGX33" s="126"/>
      <c r="FGY33" s="126"/>
      <c r="FGZ33" s="126"/>
      <c r="FHA33" s="126"/>
      <c r="FHB33" s="126"/>
      <c r="FHC33" s="126"/>
      <c r="FHD33" s="126"/>
      <c r="FHE33" s="126"/>
      <c r="FHF33" s="126"/>
      <c r="FHG33" s="126"/>
      <c r="FHH33" s="126"/>
      <c r="FHI33" s="126"/>
      <c r="FHJ33" s="126"/>
      <c r="FHK33" s="126"/>
      <c r="FHL33" s="126"/>
      <c r="FHM33" s="126"/>
      <c r="FHN33" s="126"/>
      <c r="FHO33" s="126"/>
      <c r="FHP33" s="126"/>
      <c r="FHQ33" s="126"/>
      <c r="FHR33" s="126"/>
      <c r="FHS33" s="126"/>
      <c r="FHT33" s="126"/>
      <c r="FHU33" s="126"/>
      <c r="FHV33" s="126"/>
      <c r="FHW33" s="126"/>
      <c r="FHX33" s="126"/>
      <c r="FHY33" s="126"/>
      <c r="FHZ33" s="126"/>
      <c r="FIA33" s="126"/>
      <c r="FIB33" s="126"/>
      <c r="FIC33" s="126"/>
      <c r="FID33" s="126"/>
      <c r="FIE33" s="126"/>
      <c r="FIF33" s="126"/>
      <c r="FIG33" s="126"/>
      <c r="FIH33" s="126"/>
      <c r="FII33" s="126"/>
      <c r="FIJ33" s="126"/>
      <c r="FIK33" s="126"/>
      <c r="FIL33" s="126"/>
      <c r="FIM33" s="126"/>
      <c r="FIN33" s="126"/>
      <c r="FIO33" s="126"/>
      <c r="FIP33" s="126"/>
      <c r="FIQ33" s="126"/>
      <c r="FIR33" s="126"/>
      <c r="FIS33" s="126"/>
      <c r="FIT33" s="126"/>
      <c r="FIU33" s="126"/>
      <c r="FIV33" s="126"/>
      <c r="FIW33" s="126"/>
      <c r="FIX33" s="126"/>
      <c r="FIY33" s="126"/>
      <c r="FIZ33" s="126"/>
      <c r="FJA33" s="126"/>
      <c r="FJB33" s="126"/>
      <c r="FJC33" s="126"/>
      <c r="FJD33" s="126"/>
      <c r="FJE33" s="126"/>
      <c r="FJF33" s="126"/>
      <c r="FJG33" s="126"/>
      <c r="FJH33" s="126"/>
      <c r="FJI33" s="126"/>
      <c r="FJJ33" s="126"/>
      <c r="FJK33" s="126"/>
      <c r="FJL33" s="126"/>
      <c r="FJM33" s="126"/>
      <c r="FJN33" s="126"/>
      <c r="FJO33" s="126"/>
      <c r="FJP33" s="126"/>
      <c r="FJQ33" s="126"/>
      <c r="FJR33" s="126"/>
      <c r="FJS33" s="126"/>
      <c r="FJT33" s="126"/>
      <c r="FJU33" s="126"/>
      <c r="FJV33" s="126"/>
      <c r="FJW33" s="126"/>
      <c r="FJX33" s="126"/>
      <c r="FJY33" s="126"/>
      <c r="FJZ33" s="126"/>
      <c r="FKA33" s="126"/>
      <c r="FKB33" s="126"/>
      <c r="FKC33" s="126"/>
      <c r="FKD33" s="126"/>
      <c r="FKE33" s="126"/>
      <c r="FKF33" s="126"/>
      <c r="FKG33" s="126"/>
      <c r="FKH33" s="126"/>
      <c r="FKI33" s="126"/>
      <c r="FKJ33" s="126"/>
      <c r="FKK33" s="126"/>
      <c r="FKL33" s="126"/>
      <c r="FKM33" s="126"/>
      <c r="FKN33" s="126"/>
      <c r="FKO33" s="126"/>
      <c r="FKP33" s="126"/>
      <c r="FKQ33" s="126"/>
      <c r="FKR33" s="126"/>
      <c r="FKS33" s="126"/>
      <c r="FKT33" s="126"/>
      <c r="FKU33" s="126"/>
      <c r="FKV33" s="126"/>
      <c r="FKW33" s="126"/>
      <c r="FKX33" s="126"/>
      <c r="FKY33" s="126"/>
      <c r="FKZ33" s="126"/>
      <c r="FLA33" s="126"/>
      <c r="FLB33" s="126"/>
      <c r="FLC33" s="126"/>
      <c r="FLD33" s="126"/>
      <c r="FLE33" s="126"/>
      <c r="FLF33" s="126"/>
      <c r="FLG33" s="126"/>
      <c r="FLH33" s="126"/>
      <c r="FLI33" s="126"/>
      <c r="FLJ33" s="126"/>
      <c r="FLK33" s="126"/>
      <c r="FLL33" s="126"/>
      <c r="FLM33" s="126"/>
      <c r="FLN33" s="126"/>
      <c r="FLO33" s="126"/>
      <c r="FLP33" s="126"/>
      <c r="FLQ33" s="126"/>
      <c r="FLR33" s="126"/>
      <c r="FLS33" s="126"/>
      <c r="FLT33" s="126"/>
      <c r="FLU33" s="126"/>
      <c r="FLV33" s="126"/>
      <c r="FLW33" s="126"/>
      <c r="FLX33" s="126"/>
      <c r="FLY33" s="126"/>
      <c r="FLZ33" s="126"/>
      <c r="FMA33" s="126"/>
      <c r="FMB33" s="126"/>
      <c r="FMC33" s="126"/>
      <c r="FMD33" s="126"/>
      <c r="FME33" s="126"/>
      <c r="FMF33" s="126"/>
      <c r="FMG33" s="126"/>
      <c r="FMH33" s="126"/>
      <c r="FMI33" s="126"/>
      <c r="FMJ33" s="126"/>
      <c r="FMK33" s="126"/>
      <c r="FML33" s="126"/>
      <c r="FMM33" s="126"/>
      <c r="FMN33" s="126"/>
      <c r="FMO33" s="126"/>
      <c r="FMP33" s="126"/>
      <c r="FMQ33" s="126"/>
      <c r="FMR33" s="126"/>
      <c r="FMS33" s="126"/>
      <c r="FMT33" s="126"/>
      <c r="FMU33" s="126"/>
      <c r="FMV33" s="126"/>
      <c r="FMW33" s="126"/>
      <c r="FMX33" s="126"/>
      <c r="FMY33" s="126"/>
      <c r="FMZ33" s="126"/>
      <c r="FNA33" s="126"/>
      <c r="FNB33" s="126"/>
      <c r="FNC33" s="126"/>
      <c r="FND33" s="126"/>
      <c r="FNE33" s="126"/>
      <c r="FNF33" s="126"/>
      <c r="FNG33" s="126"/>
      <c r="FNH33" s="126"/>
      <c r="FNI33" s="126"/>
      <c r="FNJ33" s="126"/>
      <c r="FNK33" s="126"/>
      <c r="FNL33" s="126"/>
      <c r="FNM33" s="126"/>
      <c r="FNN33" s="126"/>
      <c r="FNO33" s="126"/>
      <c r="FNP33" s="126"/>
      <c r="FNQ33" s="126"/>
      <c r="FNR33" s="126"/>
      <c r="FNS33" s="126"/>
      <c r="FNT33" s="126"/>
      <c r="FNU33" s="126"/>
      <c r="FNV33" s="126"/>
      <c r="FNW33" s="126"/>
      <c r="FNX33" s="126"/>
      <c r="FNY33" s="126"/>
      <c r="FNZ33" s="126"/>
      <c r="FOA33" s="126"/>
      <c r="FOB33" s="126"/>
      <c r="FOC33" s="126"/>
      <c r="FOD33" s="126"/>
      <c r="FOE33" s="126"/>
      <c r="FOF33" s="126"/>
      <c r="FOG33" s="126"/>
      <c r="FOH33" s="126"/>
      <c r="FOI33" s="126"/>
      <c r="FOJ33" s="126"/>
      <c r="FOK33" s="126"/>
      <c r="FOL33" s="126"/>
      <c r="FOM33" s="126"/>
      <c r="FON33" s="126"/>
      <c r="FOO33" s="126"/>
      <c r="FOP33" s="126"/>
      <c r="FOQ33" s="126"/>
      <c r="FOR33" s="126"/>
      <c r="FOS33" s="126"/>
      <c r="FOT33" s="126"/>
      <c r="FOU33" s="126"/>
      <c r="FOV33" s="126"/>
      <c r="FOW33" s="126"/>
      <c r="FOX33" s="126"/>
      <c r="FOY33" s="126"/>
      <c r="FOZ33" s="126"/>
      <c r="FPA33" s="126"/>
      <c r="FPB33" s="126"/>
      <c r="FPC33" s="126"/>
      <c r="FPD33" s="126"/>
      <c r="FPE33" s="126"/>
      <c r="FPF33" s="126"/>
      <c r="FPG33" s="126"/>
      <c r="FPH33" s="126"/>
      <c r="FPI33" s="126"/>
      <c r="FPJ33" s="126"/>
      <c r="FPK33" s="126"/>
      <c r="FPL33" s="126"/>
      <c r="FPM33" s="126"/>
      <c r="FPN33" s="126"/>
      <c r="FPO33" s="126"/>
      <c r="FPP33" s="126"/>
      <c r="FPQ33" s="126"/>
      <c r="FPR33" s="126"/>
      <c r="FPS33" s="126"/>
      <c r="FPT33" s="126"/>
      <c r="FPU33" s="126"/>
      <c r="FPV33" s="126"/>
      <c r="FPW33" s="126"/>
      <c r="FPX33" s="126"/>
      <c r="FPY33" s="126"/>
      <c r="FPZ33" s="126"/>
      <c r="FQA33" s="126"/>
      <c r="FQB33" s="126"/>
      <c r="FQC33" s="126"/>
      <c r="FQD33" s="126"/>
      <c r="FQE33" s="126"/>
      <c r="FQF33" s="126"/>
      <c r="FQG33" s="126"/>
      <c r="FQH33" s="126"/>
      <c r="FQI33" s="126"/>
      <c r="FQJ33" s="126"/>
      <c r="FQK33" s="126"/>
      <c r="FQL33" s="126"/>
      <c r="FQM33" s="126"/>
      <c r="FQN33" s="126"/>
      <c r="FQO33" s="126"/>
      <c r="FQP33" s="126"/>
      <c r="FQQ33" s="126"/>
      <c r="FQR33" s="126"/>
      <c r="FQS33" s="126"/>
      <c r="FQT33" s="126"/>
      <c r="FQU33" s="126"/>
      <c r="FQV33" s="126"/>
      <c r="FQW33" s="126"/>
      <c r="FQX33" s="126"/>
      <c r="FQY33" s="126"/>
      <c r="FQZ33" s="126"/>
      <c r="FRA33" s="126"/>
      <c r="FRB33" s="126"/>
      <c r="FRC33" s="126"/>
      <c r="FRD33" s="126"/>
      <c r="FRE33" s="126"/>
      <c r="FRF33" s="126"/>
      <c r="FRG33" s="126"/>
      <c r="FRH33" s="126"/>
      <c r="FRI33" s="126"/>
      <c r="FRJ33" s="126"/>
      <c r="FRK33" s="126"/>
      <c r="FRL33" s="126"/>
      <c r="FRM33" s="126"/>
      <c r="FRN33" s="126"/>
      <c r="FRO33" s="126"/>
      <c r="FRP33" s="126"/>
      <c r="FRQ33" s="126"/>
      <c r="FRR33" s="126"/>
      <c r="FRS33" s="126"/>
      <c r="FRT33" s="126"/>
      <c r="FRU33" s="126"/>
      <c r="FRV33" s="126"/>
      <c r="FRW33" s="126"/>
      <c r="FRX33" s="126"/>
      <c r="FRY33" s="126"/>
      <c r="FRZ33" s="126"/>
      <c r="FSA33" s="126"/>
      <c r="FSB33" s="126"/>
      <c r="FSC33" s="126"/>
      <c r="FSD33" s="126"/>
      <c r="FSE33" s="126"/>
      <c r="FSF33" s="126"/>
      <c r="FSG33" s="126"/>
      <c r="FSH33" s="126"/>
      <c r="FSI33" s="126"/>
      <c r="FSJ33" s="126"/>
      <c r="FSK33" s="126"/>
      <c r="FSL33" s="126"/>
      <c r="FSM33" s="126"/>
      <c r="FSN33" s="126"/>
      <c r="FSO33" s="126"/>
      <c r="FSP33" s="126"/>
      <c r="FSQ33" s="126"/>
      <c r="FSR33" s="126"/>
      <c r="FSS33" s="126"/>
      <c r="FST33" s="126"/>
      <c r="FSU33" s="126"/>
      <c r="FSV33" s="126"/>
      <c r="FSW33" s="126"/>
      <c r="FSX33" s="126"/>
      <c r="FSY33" s="126"/>
      <c r="FSZ33" s="126"/>
      <c r="FTA33" s="126"/>
      <c r="FTB33" s="126"/>
      <c r="FTC33" s="126"/>
      <c r="FTD33" s="126"/>
      <c r="FTE33" s="126"/>
      <c r="FTF33" s="126"/>
      <c r="FTG33" s="126"/>
      <c r="FTH33" s="126"/>
      <c r="FTI33" s="126"/>
      <c r="FTJ33" s="126"/>
      <c r="FTK33" s="126"/>
      <c r="FTL33" s="126"/>
      <c r="FTM33" s="126"/>
      <c r="FTN33" s="126"/>
      <c r="FTO33" s="126"/>
      <c r="FTP33" s="126"/>
      <c r="FTQ33" s="126"/>
      <c r="FTR33" s="126"/>
      <c r="FTS33" s="126"/>
      <c r="FTT33" s="126"/>
      <c r="FTU33" s="126"/>
      <c r="FTV33" s="126"/>
      <c r="FTW33" s="126"/>
      <c r="FTX33" s="126"/>
      <c r="FTY33" s="126"/>
      <c r="FTZ33" s="126"/>
      <c r="FUA33" s="126"/>
      <c r="FUB33" s="126"/>
      <c r="FUC33" s="126"/>
      <c r="FUD33" s="126"/>
      <c r="FUE33" s="126"/>
      <c r="FUF33" s="126"/>
      <c r="FUG33" s="126"/>
      <c r="FUH33" s="126"/>
      <c r="FUI33" s="126"/>
      <c r="FUJ33" s="126"/>
      <c r="FUK33" s="126"/>
      <c r="FUL33" s="126"/>
      <c r="FUM33" s="126"/>
      <c r="FUN33" s="126"/>
      <c r="FUO33" s="126"/>
      <c r="FUP33" s="126"/>
      <c r="FUQ33" s="126"/>
      <c r="FUR33" s="126"/>
      <c r="FUS33" s="126"/>
      <c r="FUT33" s="126"/>
      <c r="FUU33" s="126"/>
      <c r="FUV33" s="126"/>
      <c r="FUW33" s="126"/>
      <c r="FUX33" s="126"/>
      <c r="FUY33" s="126"/>
      <c r="FUZ33" s="126"/>
      <c r="FVA33" s="126"/>
      <c r="FVB33" s="126"/>
      <c r="FVC33" s="126"/>
      <c r="FVD33" s="126"/>
      <c r="FVE33" s="126"/>
      <c r="FVF33" s="126"/>
      <c r="FVG33" s="126"/>
      <c r="FVH33" s="126"/>
      <c r="FVI33" s="126"/>
      <c r="FVJ33" s="126"/>
      <c r="FVK33" s="126"/>
      <c r="FVL33" s="126"/>
      <c r="FVM33" s="126"/>
      <c r="FVN33" s="126"/>
      <c r="FVO33" s="126"/>
      <c r="FVP33" s="126"/>
      <c r="FVQ33" s="126"/>
      <c r="FVR33" s="126"/>
      <c r="FVS33" s="126"/>
      <c r="FVT33" s="126"/>
      <c r="FVU33" s="126"/>
      <c r="FVV33" s="126"/>
      <c r="FVW33" s="126"/>
      <c r="FVX33" s="126"/>
      <c r="FVY33" s="126"/>
      <c r="FVZ33" s="126"/>
      <c r="FWA33" s="126"/>
      <c r="FWB33" s="126"/>
      <c r="FWC33" s="126"/>
      <c r="FWD33" s="126"/>
      <c r="FWE33" s="126"/>
      <c r="FWF33" s="126"/>
      <c r="FWG33" s="126"/>
      <c r="FWH33" s="126"/>
      <c r="FWI33" s="126"/>
      <c r="FWJ33" s="126"/>
      <c r="FWK33" s="126"/>
      <c r="FWL33" s="126"/>
      <c r="FWM33" s="126"/>
      <c r="FWN33" s="126"/>
      <c r="FWO33" s="126"/>
      <c r="FWP33" s="126"/>
      <c r="FWQ33" s="126"/>
      <c r="FWR33" s="126"/>
      <c r="FWS33" s="126"/>
      <c r="FWT33" s="126"/>
      <c r="FWU33" s="126"/>
      <c r="FWV33" s="126"/>
      <c r="FWW33" s="126"/>
      <c r="FWX33" s="126"/>
      <c r="FWY33" s="126"/>
      <c r="FWZ33" s="126"/>
      <c r="FXA33" s="126"/>
      <c r="FXB33" s="126"/>
      <c r="FXC33" s="126"/>
      <c r="FXD33" s="126"/>
      <c r="FXE33" s="126"/>
      <c r="FXF33" s="126"/>
      <c r="FXG33" s="126"/>
      <c r="FXH33" s="126"/>
      <c r="FXI33" s="126"/>
      <c r="FXJ33" s="126"/>
      <c r="FXK33" s="126"/>
      <c r="FXL33" s="126"/>
      <c r="FXM33" s="126"/>
      <c r="FXN33" s="126"/>
      <c r="FXO33" s="126"/>
      <c r="FXP33" s="126"/>
      <c r="FXQ33" s="126"/>
      <c r="FXR33" s="126"/>
      <c r="FXS33" s="126"/>
      <c r="FXT33" s="126"/>
      <c r="FXU33" s="126"/>
      <c r="FXV33" s="126"/>
      <c r="FXW33" s="126"/>
      <c r="FXX33" s="126"/>
      <c r="FXY33" s="126"/>
      <c r="FXZ33" s="126"/>
      <c r="FYA33" s="126"/>
      <c r="FYB33" s="126"/>
      <c r="FYC33" s="126"/>
      <c r="FYD33" s="126"/>
      <c r="FYE33" s="126"/>
      <c r="FYF33" s="126"/>
      <c r="FYG33" s="126"/>
      <c r="FYH33" s="126"/>
      <c r="FYI33" s="126"/>
      <c r="FYJ33" s="126"/>
      <c r="FYK33" s="126"/>
      <c r="FYL33" s="126"/>
      <c r="FYM33" s="126"/>
      <c r="FYN33" s="126"/>
      <c r="FYO33" s="126"/>
      <c r="FYP33" s="126"/>
      <c r="FYQ33" s="126"/>
      <c r="FYR33" s="126"/>
      <c r="FYS33" s="126"/>
      <c r="FYT33" s="126"/>
      <c r="FYU33" s="126"/>
      <c r="FYV33" s="126"/>
      <c r="FYW33" s="126"/>
      <c r="FYX33" s="126"/>
      <c r="FYY33" s="126"/>
      <c r="FYZ33" s="126"/>
      <c r="FZA33" s="126"/>
      <c r="FZB33" s="126"/>
      <c r="FZC33" s="126"/>
      <c r="FZD33" s="126"/>
      <c r="FZE33" s="126"/>
      <c r="FZF33" s="126"/>
      <c r="FZG33" s="126"/>
      <c r="FZH33" s="126"/>
      <c r="FZI33" s="126"/>
      <c r="FZJ33" s="126"/>
      <c r="FZK33" s="126"/>
      <c r="FZL33" s="126"/>
      <c r="FZM33" s="126"/>
      <c r="FZN33" s="126"/>
      <c r="FZO33" s="126"/>
      <c r="FZP33" s="126"/>
      <c r="FZQ33" s="126"/>
      <c r="FZR33" s="126"/>
      <c r="FZS33" s="126"/>
      <c r="FZT33" s="126"/>
      <c r="FZU33" s="126"/>
      <c r="FZV33" s="126"/>
      <c r="FZW33" s="126"/>
      <c r="FZX33" s="126"/>
      <c r="FZY33" s="126"/>
      <c r="FZZ33" s="126"/>
      <c r="GAA33" s="126"/>
      <c r="GAB33" s="126"/>
      <c r="GAC33" s="126"/>
      <c r="GAD33" s="126"/>
      <c r="GAE33" s="126"/>
      <c r="GAF33" s="126"/>
      <c r="GAG33" s="126"/>
      <c r="GAH33" s="126"/>
      <c r="GAI33" s="126"/>
      <c r="GAJ33" s="126"/>
      <c r="GAK33" s="126"/>
      <c r="GAL33" s="126"/>
      <c r="GAM33" s="126"/>
      <c r="GAN33" s="126"/>
      <c r="GAO33" s="126"/>
      <c r="GAP33" s="126"/>
      <c r="GAQ33" s="126"/>
      <c r="GAR33" s="126"/>
      <c r="GAS33" s="126"/>
      <c r="GAT33" s="126"/>
      <c r="GAU33" s="126"/>
      <c r="GAV33" s="126"/>
      <c r="GAW33" s="126"/>
      <c r="GAX33" s="126"/>
      <c r="GAY33" s="126"/>
      <c r="GAZ33" s="126"/>
      <c r="GBA33" s="126"/>
      <c r="GBB33" s="126"/>
      <c r="GBC33" s="126"/>
      <c r="GBD33" s="126"/>
      <c r="GBE33" s="126"/>
      <c r="GBF33" s="126"/>
      <c r="GBG33" s="126"/>
      <c r="GBH33" s="126"/>
      <c r="GBI33" s="126"/>
      <c r="GBJ33" s="126"/>
      <c r="GBK33" s="126"/>
      <c r="GBL33" s="126"/>
      <c r="GBM33" s="126"/>
      <c r="GBN33" s="126"/>
      <c r="GBO33" s="126"/>
      <c r="GBP33" s="126"/>
      <c r="GBQ33" s="126"/>
      <c r="GBR33" s="126"/>
      <c r="GBS33" s="126"/>
      <c r="GBT33" s="126"/>
      <c r="GBU33" s="126"/>
      <c r="GBV33" s="126"/>
      <c r="GBW33" s="126"/>
      <c r="GBX33" s="126"/>
      <c r="GBY33" s="126"/>
      <c r="GBZ33" s="126"/>
      <c r="GCA33" s="126"/>
      <c r="GCB33" s="126"/>
      <c r="GCC33" s="126"/>
      <c r="GCD33" s="126"/>
      <c r="GCE33" s="126"/>
      <c r="GCF33" s="126"/>
      <c r="GCG33" s="126"/>
      <c r="GCH33" s="126"/>
      <c r="GCI33" s="126"/>
      <c r="GCJ33" s="126"/>
      <c r="GCK33" s="126"/>
      <c r="GCL33" s="126"/>
      <c r="GCM33" s="126"/>
      <c r="GCN33" s="126"/>
      <c r="GCO33" s="126"/>
      <c r="GCP33" s="126"/>
      <c r="GCQ33" s="126"/>
      <c r="GCR33" s="126"/>
      <c r="GCS33" s="126"/>
      <c r="GCT33" s="126"/>
      <c r="GCU33" s="126"/>
      <c r="GCV33" s="126"/>
      <c r="GCW33" s="126"/>
      <c r="GCX33" s="126"/>
      <c r="GCY33" s="126"/>
      <c r="GCZ33" s="126"/>
      <c r="GDA33" s="126"/>
      <c r="GDB33" s="126"/>
      <c r="GDC33" s="126"/>
      <c r="GDD33" s="126"/>
      <c r="GDE33" s="126"/>
      <c r="GDF33" s="126"/>
      <c r="GDG33" s="126"/>
      <c r="GDH33" s="126"/>
      <c r="GDI33" s="126"/>
      <c r="GDJ33" s="126"/>
      <c r="GDK33" s="126"/>
      <c r="GDL33" s="126"/>
      <c r="GDM33" s="126"/>
      <c r="GDN33" s="126"/>
      <c r="GDO33" s="126"/>
      <c r="GDP33" s="126"/>
      <c r="GDQ33" s="126"/>
      <c r="GDR33" s="126"/>
      <c r="GDS33" s="126"/>
      <c r="GDT33" s="126"/>
      <c r="GDU33" s="126"/>
      <c r="GDV33" s="126"/>
      <c r="GDW33" s="126"/>
      <c r="GDX33" s="126"/>
      <c r="GDY33" s="126"/>
      <c r="GDZ33" s="126"/>
      <c r="GEA33" s="126"/>
      <c r="GEB33" s="126"/>
      <c r="GEC33" s="126"/>
      <c r="GED33" s="126"/>
      <c r="GEE33" s="126"/>
      <c r="GEF33" s="126"/>
      <c r="GEG33" s="126"/>
      <c r="GEH33" s="126"/>
      <c r="GEI33" s="126"/>
      <c r="GEJ33" s="126"/>
      <c r="GEK33" s="126"/>
      <c r="GEL33" s="126"/>
      <c r="GEM33" s="126"/>
      <c r="GEN33" s="126"/>
      <c r="GEO33" s="126"/>
      <c r="GEP33" s="126"/>
      <c r="GEQ33" s="126"/>
      <c r="GER33" s="126"/>
      <c r="GES33" s="126"/>
      <c r="GET33" s="126"/>
      <c r="GEU33" s="126"/>
      <c r="GEV33" s="126"/>
      <c r="GEW33" s="126"/>
      <c r="GEX33" s="126"/>
      <c r="GEY33" s="126"/>
      <c r="GEZ33" s="126"/>
      <c r="GFA33" s="126"/>
      <c r="GFB33" s="126"/>
      <c r="GFC33" s="126"/>
      <c r="GFD33" s="126"/>
      <c r="GFE33" s="126"/>
      <c r="GFF33" s="126"/>
      <c r="GFG33" s="126"/>
      <c r="GFH33" s="126"/>
      <c r="GFI33" s="126"/>
      <c r="GFJ33" s="126"/>
      <c r="GFK33" s="126"/>
      <c r="GFL33" s="126"/>
      <c r="GFM33" s="126"/>
      <c r="GFN33" s="126"/>
      <c r="GFO33" s="126"/>
      <c r="GFP33" s="126"/>
      <c r="GFQ33" s="126"/>
      <c r="GFR33" s="126"/>
      <c r="GFS33" s="126"/>
      <c r="GFT33" s="126"/>
      <c r="GFU33" s="126"/>
      <c r="GFV33" s="126"/>
      <c r="GFW33" s="126"/>
      <c r="GFX33" s="126"/>
      <c r="GFY33" s="126"/>
      <c r="GFZ33" s="126"/>
      <c r="GGA33" s="126"/>
      <c r="GGB33" s="126"/>
      <c r="GGC33" s="126"/>
      <c r="GGD33" s="126"/>
      <c r="GGE33" s="126"/>
      <c r="GGF33" s="126"/>
      <c r="GGG33" s="126"/>
      <c r="GGH33" s="126"/>
      <c r="GGI33" s="126"/>
      <c r="GGJ33" s="126"/>
      <c r="GGK33" s="126"/>
      <c r="GGL33" s="126"/>
      <c r="GGM33" s="126"/>
      <c r="GGN33" s="126"/>
      <c r="GGO33" s="126"/>
      <c r="GGP33" s="126"/>
      <c r="GGQ33" s="126"/>
      <c r="GGR33" s="126"/>
      <c r="GGS33" s="126"/>
      <c r="GGT33" s="126"/>
      <c r="GGU33" s="126"/>
      <c r="GGV33" s="126"/>
      <c r="GGW33" s="126"/>
      <c r="GGX33" s="126"/>
      <c r="GGY33" s="126"/>
      <c r="GGZ33" s="126"/>
      <c r="GHA33" s="126"/>
      <c r="GHB33" s="126"/>
      <c r="GHC33" s="126"/>
      <c r="GHD33" s="126"/>
      <c r="GHE33" s="126"/>
      <c r="GHF33" s="126"/>
      <c r="GHG33" s="126"/>
      <c r="GHH33" s="126"/>
      <c r="GHI33" s="126"/>
      <c r="GHJ33" s="126"/>
      <c r="GHK33" s="126"/>
      <c r="GHL33" s="126"/>
      <c r="GHM33" s="126"/>
      <c r="GHN33" s="126"/>
      <c r="GHO33" s="126"/>
      <c r="GHP33" s="126"/>
      <c r="GHQ33" s="126"/>
      <c r="GHR33" s="126"/>
      <c r="GHS33" s="126"/>
      <c r="GHT33" s="126"/>
      <c r="GHU33" s="126"/>
      <c r="GHV33" s="126"/>
      <c r="GHW33" s="126"/>
      <c r="GHX33" s="126"/>
      <c r="GHY33" s="126"/>
      <c r="GHZ33" s="126"/>
      <c r="GIA33" s="126"/>
      <c r="GIB33" s="126"/>
      <c r="GIC33" s="126"/>
      <c r="GID33" s="126"/>
      <c r="GIE33" s="126"/>
      <c r="GIF33" s="126"/>
      <c r="GIG33" s="126"/>
      <c r="GIH33" s="126"/>
      <c r="GII33" s="126"/>
      <c r="GIJ33" s="126"/>
      <c r="GIK33" s="126"/>
      <c r="GIL33" s="126"/>
      <c r="GIM33" s="126"/>
      <c r="GIN33" s="126"/>
      <c r="GIO33" s="126"/>
      <c r="GIP33" s="126"/>
      <c r="GIQ33" s="126"/>
      <c r="GIR33" s="126"/>
      <c r="GIS33" s="126"/>
      <c r="GIT33" s="126"/>
      <c r="GIU33" s="126"/>
      <c r="GIV33" s="126"/>
      <c r="GIW33" s="126"/>
      <c r="GIX33" s="126"/>
      <c r="GIY33" s="126"/>
      <c r="GIZ33" s="126"/>
      <c r="GJA33" s="126"/>
      <c r="GJB33" s="126"/>
      <c r="GJC33" s="126"/>
      <c r="GJD33" s="126"/>
      <c r="GJE33" s="126"/>
      <c r="GJF33" s="126"/>
      <c r="GJG33" s="126"/>
      <c r="GJH33" s="126"/>
      <c r="GJI33" s="126"/>
      <c r="GJJ33" s="126"/>
      <c r="GJK33" s="126"/>
      <c r="GJL33" s="126"/>
      <c r="GJM33" s="126"/>
      <c r="GJN33" s="126"/>
      <c r="GJO33" s="126"/>
      <c r="GJP33" s="126"/>
      <c r="GJQ33" s="126"/>
      <c r="GJR33" s="126"/>
      <c r="GJS33" s="126"/>
      <c r="GJT33" s="126"/>
      <c r="GJU33" s="126"/>
      <c r="GJV33" s="126"/>
      <c r="GJW33" s="126"/>
      <c r="GJX33" s="126"/>
      <c r="GJY33" s="126"/>
      <c r="GJZ33" s="126"/>
      <c r="GKA33" s="126"/>
      <c r="GKB33" s="126"/>
      <c r="GKC33" s="126"/>
      <c r="GKD33" s="126"/>
      <c r="GKE33" s="126"/>
      <c r="GKF33" s="126"/>
      <c r="GKG33" s="126"/>
      <c r="GKH33" s="126"/>
      <c r="GKI33" s="126"/>
      <c r="GKJ33" s="126"/>
      <c r="GKK33" s="126"/>
      <c r="GKL33" s="126"/>
      <c r="GKM33" s="126"/>
      <c r="GKN33" s="126"/>
      <c r="GKO33" s="126"/>
      <c r="GKP33" s="126"/>
      <c r="GKQ33" s="126"/>
      <c r="GKR33" s="126"/>
      <c r="GKS33" s="126"/>
      <c r="GKT33" s="126"/>
      <c r="GKU33" s="126"/>
      <c r="GKV33" s="126"/>
      <c r="GKW33" s="126"/>
      <c r="GKX33" s="126"/>
      <c r="GKY33" s="126"/>
      <c r="GKZ33" s="126"/>
      <c r="GLA33" s="126"/>
      <c r="GLB33" s="126"/>
      <c r="GLC33" s="126"/>
      <c r="GLD33" s="126"/>
      <c r="GLE33" s="126"/>
      <c r="GLF33" s="126"/>
      <c r="GLG33" s="126"/>
      <c r="GLH33" s="126"/>
      <c r="GLI33" s="126"/>
      <c r="GLJ33" s="126"/>
      <c r="GLK33" s="126"/>
      <c r="GLL33" s="126"/>
      <c r="GLM33" s="126"/>
      <c r="GLN33" s="126"/>
      <c r="GLO33" s="126"/>
      <c r="GLP33" s="126"/>
      <c r="GLQ33" s="126"/>
      <c r="GLR33" s="126"/>
      <c r="GLS33" s="126"/>
      <c r="GLT33" s="126"/>
      <c r="GLU33" s="126"/>
      <c r="GLV33" s="126"/>
      <c r="GLW33" s="126"/>
      <c r="GLX33" s="126"/>
      <c r="GLY33" s="126"/>
      <c r="GLZ33" s="126"/>
      <c r="GMA33" s="126"/>
      <c r="GMB33" s="126"/>
      <c r="GMC33" s="126"/>
      <c r="GMD33" s="126"/>
      <c r="GME33" s="126"/>
      <c r="GMF33" s="126"/>
      <c r="GMG33" s="126"/>
      <c r="GMH33" s="126"/>
      <c r="GMI33" s="126"/>
      <c r="GMJ33" s="126"/>
      <c r="GMK33" s="126"/>
      <c r="GML33" s="126"/>
      <c r="GMM33" s="126"/>
      <c r="GMN33" s="126"/>
      <c r="GMO33" s="126"/>
      <c r="GMP33" s="126"/>
      <c r="GMQ33" s="126"/>
      <c r="GMR33" s="126"/>
      <c r="GMS33" s="126"/>
      <c r="GMT33" s="126"/>
      <c r="GMU33" s="126"/>
      <c r="GMV33" s="126"/>
      <c r="GMW33" s="126"/>
      <c r="GMX33" s="126"/>
      <c r="GMY33" s="126"/>
      <c r="GMZ33" s="126"/>
      <c r="GNA33" s="126"/>
      <c r="GNB33" s="126"/>
      <c r="GNC33" s="126"/>
      <c r="GND33" s="126"/>
      <c r="GNE33" s="126"/>
      <c r="GNF33" s="126"/>
      <c r="GNG33" s="126"/>
      <c r="GNH33" s="126"/>
      <c r="GNI33" s="126"/>
      <c r="GNJ33" s="126"/>
      <c r="GNK33" s="126"/>
      <c r="GNL33" s="126"/>
      <c r="GNM33" s="126"/>
      <c r="GNN33" s="126"/>
      <c r="GNO33" s="126"/>
      <c r="GNP33" s="126"/>
      <c r="GNQ33" s="126"/>
      <c r="GNR33" s="126"/>
      <c r="GNS33" s="126"/>
      <c r="GNT33" s="126"/>
      <c r="GNU33" s="126"/>
      <c r="GNV33" s="126"/>
      <c r="GNW33" s="126"/>
      <c r="GNX33" s="126"/>
      <c r="GNY33" s="126"/>
      <c r="GNZ33" s="126"/>
      <c r="GOA33" s="126"/>
      <c r="GOB33" s="126"/>
      <c r="GOC33" s="126"/>
      <c r="GOD33" s="126"/>
      <c r="GOE33" s="126"/>
      <c r="GOF33" s="126"/>
      <c r="GOG33" s="126"/>
      <c r="GOH33" s="126"/>
      <c r="GOI33" s="126"/>
      <c r="GOJ33" s="126"/>
      <c r="GOK33" s="126"/>
      <c r="GOL33" s="126"/>
      <c r="GOM33" s="126"/>
      <c r="GON33" s="126"/>
      <c r="GOO33" s="126"/>
      <c r="GOP33" s="126"/>
      <c r="GOQ33" s="126"/>
      <c r="GOR33" s="126"/>
      <c r="GOS33" s="126"/>
      <c r="GOT33" s="126"/>
      <c r="GOU33" s="126"/>
      <c r="GOV33" s="126"/>
      <c r="GOW33" s="126"/>
      <c r="GOX33" s="126"/>
      <c r="GOY33" s="126"/>
      <c r="GOZ33" s="126"/>
      <c r="GPA33" s="126"/>
      <c r="GPB33" s="126"/>
      <c r="GPC33" s="126"/>
      <c r="GPD33" s="126"/>
      <c r="GPE33" s="126"/>
      <c r="GPF33" s="126"/>
      <c r="GPG33" s="126"/>
      <c r="GPH33" s="126"/>
      <c r="GPI33" s="126"/>
      <c r="GPJ33" s="126"/>
      <c r="GPK33" s="126"/>
      <c r="GPL33" s="126"/>
      <c r="GPM33" s="126"/>
      <c r="GPN33" s="126"/>
      <c r="GPO33" s="126"/>
      <c r="GPP33" s="126"/>
      <c r="GPQ33" s="126"/>
      <c r="GPR33" s="126"/>
      <c r="GPS33" s="126"/>
      <c r="GPT33" s="126"/>
      <c r="GPU33" s="126"/>
      <c r="GPV33" s="126"/>
      <c r="GPW33" s="126"/>
      <c r="GPX33" s="126"/>
      <c r="GPY33" s="126"/>
      <c r="GPZ33" s="126"/>
      <c r="GQA33" s="126"/>
      <c r="GQB33" s="126"/>
      <c r="GQC33" s="126"/>
      <c r="GQD33" s="126"/>
      <c r="GQE33" s="126"/>
      <c r="GQF33" s="126"/>
      <c r="GQG33" s="126"/>
      <c r="GQH33" s="126"/>
      <c r="GQI33" s="126"/>
      <c r="GQJ33" s="126"/>
      <c r="GQK33" s="126"/>
      <c r="GQL33" s="126"/>
      <c r="GQM33" s="126"/>
      <c r="GQN33" s="126"/>
      <c r="GQO33" s="126"/>
      <c r="GQP33" s="126"/>
      <c r="GQQ33" s="126"/>
      <c r="GQR33" s="126"/>
      <c r="GQS33" s="126"/>
      <c r="GQT33" s="126"/>
      <c r="GQU33" s="126"/>
      <c r="GQV33" s="126"/>
      <c r="GQW33" s="126"/>
      <c r="GQX33" s="126"/>
      <c r="GQY33" s="126"/>
      <c r="GQZ33" s="126"/>
      <c r="GRA33" s="126"/>
      <c r="GRB33" s="126"/>
      <c r="GRC33" s="126"/>
      <c r="GRD33" s="126"/>
      <c r="GRE33" s="126"/>
      <c r="GRF33" s="126"/>
      <c r="GRG33" s="126"/>
      <c r="GRH33" s="126"/>
      <c r="GRI33" s="126"/>
      <c r="GRJ33" s="126"/>
      <c r="GRK33" s="126"/>
      <c r="GRL33" s="126"/>
      <c r="GRM33" s="126"/>
      <c r="GRN33" s="126"/>
      <c r="GRO33" s="126"/>
      <c r="GRP33" s="126"/>
      <c r="GRQ33" s="126"/>
      <c r="GRR33" s="126"/>
      <c r="GRS33" s="126"/>
      <c r="GRT33" s="126"/>
      <c r="GRU33" s="126"/>
      <c r="GRV33" s="126"/>
      <c r="GRW33" s="126"/>
      <c r="GRX33" s="126"/>
      <c r="GRY33" s="126"/>
      <c r="GRZ33" s="126"/>
      <c r="GSA33" s="126"/>
      <c r="GSB33" s="126"/>
      <c r="GSC33" s="126"/>
      <c r="GSD33" s="126"/>
      <c r="GSE33" s="126"/>
      <c r="GSF33" s="126"/>
      <c r="GSG33" s="126"/>
      <c r="GSH33" s="126"/>
      <c r="GSI33" s="126"/>
      <c r="GSJ33" s="126"/>
      <c r="GSK33" s="126"/>
      <c r="GSL33" s="126"/>
      <c r="GSM33" s="126"/>
      <c r="GSN33" s="126"/>
      <c r="GSO33" s="126"/>
      <c r="GSP33" s="126"/>
      <c r="GSQ33" s="126"/>
      <c r="GSR33" s="126"/>
      <c r="GSS33" s="126"/>
      <c r="GST33" s="126"/>
      <c r="GSU33" s="126"/>
      <c r="GSV33" s="126"/>
      <c r="GSW33" s="126"/>
      <c r="GSX33" s="126"/>
      <c r="GSY33" s="126"/>
      <c r="GSZ33" s="126"/>
      <c r="GTA33" s="126"/>
      <c r="GTB33" s="126"/>
      <c r="GTC33" s="126"/>
      <c r="GTD33" s="126"/>
      <c r="GTE33" s="126"/>
      <c r="GTF33" s="126"/>
      <c r="GTG33" s="126"/>
      <c r="GTH33" s="126"/>
      <c r="GTI33" s="126"/>
      <c r="GTJ33" s="126"/>
      <c r="GTK33" s="126"/>
      <c r="GTL33" s="126"/>
      <c r="GTM33" s="126"/>
      <c r="GTN33" s="126"/>
      <c r="GTO33" s="126"/>
      <c r="GTP33" s="126"/>
      <c r="GTQ33" s="126"/>
      <c r="GTR33" s="126"/>
      <c r="GTS33" s="126"/>
      <c r="GTT33" s="126"/>
      <c r="GTU33" s="126"/>
      <c r="GTV33" s="126"/>
      <c r="GTW33" s="126"/>
      <c r="GTX33" s="126"/>
      <c r="GTY33" s="126"/>
      <c r="GTZ33" s="126"/>
      <c r="GUA33" s="126"/>
      <c r="GUB33" s="126"/>
      <c r="GUC33" s="126"/>
      <c r="GUD33" s="126"/>
      <c r="GUE33" s="126"/>
      <c r="GUF33" s="126"/>
      <c r="GUG33" s="126"/>
      <c r="GUH33" s="126"/>
      <c r="GUI33" s="126"/>
      <c r="GUJ33" s="126"/>
      <c r="GUK33" s="126"/>
      <c r="GUL33" s="126"/>
      <c r="GUM33" s="126"/>
      <c r="GUN33" s="126"/>
      <c r="GUO33" s="126"/>
      <c r="GUP33" s="126"/>
      <c r="GUQ33" s="126"/>
      <c r="GUR33" s="126"/>
      <c r="GUS33" s="126"/>
      <c r="GUT33" s="126"/>
      <c r="GUU33" s="126"/>
      <c r="GUV33" s="126"/>
      <c r="GUW33" s="126"/>
      <c r="GUX33" s="126"/>
      <c r="GUY33" s="126"/>
      <c r="GUZ33" s="126"/>
      <c r="GVA33" s="126"/>
      <c r="GVB33" s="126"/>
      <c r="GVC33" s="126"/>
      <c r="GVD33" s="126"/>
      <c r="GVE33" s="126"/>
      <c r="GVF33" s="126"/>
      <c r="GVG33" s="126"/>
      <c r="GVH33" s="126"/>
      <c r="GVI33" s="126"/>
      <c r="GVJ33" s="126"/>
      <c r="GVK33" s="126"/>
      <c r="GVL33" s="126"/>
      <c r="GVM33" s="126"/>
      <c r="GVN33" s="126"/>
      <c r="GVO33" s="126"/>
      <c r="GVP33" s="126"/>
      <c r="GVQ33" s="126"/>
      <c r="GVR33" s="126"/>
      <c r="GVS33" s="126"/>
      <c r="GVT33" s="126"/>
      <c r="GVU33" s="126"/>
      <c r="GVV33" s="126"/>
      <c r="GVW33" s="126"/>
      <c r="GVX33" s="126"/>
      <c r="GVY33" s="126"/>
      <c r="GVZ33" s="126"/>
      <c r="GWA33" s="126"/>
      <c r="GWB33" s="126"/>
      <c r="GWC33" s="126"/>
      <c r="GWD33" s="126"/>
      <c r="GWE33" s="126"/>
      <c r="GWF33" s="126"/>
      <c r="GWG33" s="126"/>
      <c r="GWH33" s="126"/>
      <c r="GWI33" s="126"/>
      <c r="GWJ33" s="126"/>
      <c r="GWK33" s="126"/>
      <c r="GWL33" s="126"/>
      <c r="GWM33" s="126"/>
      <c r="GWN33" s="126"/>
      <c r="GWO33" s="126"/>
      <c r="GWP33" s="126"/>
      <c r="GWQ33" s="126"/>
      <c r="GWR33" s="126"/>
      <c r="GWS33" s="126"/>
      <c r="GWT33" s="126"/>
      <c r="GWU33" s="126"/>
      <c r="GWV33" s="126"/>
      <c r="GWW33" s="126"/>
      <c r="GWX33" s="126"/>
      <c r="GWY33" s="126"/>
      <c r="GWZ33" s="126"/>
      <c r="GXA33" s="126"/>
      <c r="GXB33" s="126"/>
      <c r="GXC33" s="126"/>
      <c r="GXD33" s="126"/>
      <c r="GXE33" s="126"/>
      <c r="GXF33" s="126"/>
      <c r="GXG33" s="126"/>
      <c r="GXH33" s="126"/>
      <c r="GXI33" s="126"/>
      <c r="GXJ33" s="126"/>
      <c r="GXK33" s="126"/>
      <c r="GXL33" s="126"/>
      <c r="GXM33" s="126"/>
      <c r="GXN33" s="126"/>
      <c r="GXO33" s="126"/>
      <c r="GXP33" s="126"/>
      <c r="GXQ33" s="126"/>
      <c r="GXR33" s="126"/>
      <c r="GXS33" s="126"/>
      <c r="GXT33" s="126"/>
      <c r="GXU33" s="126"/>
      <c r="GXV33" s="126"/>
      <c r="GXW33" s="126"/>
      <c r="GXX33" s="126"/>
      <c r="GXY33" s="126"/>
      <c r="GXZ33" s="126"/>
      <c r="GYA33" s="126"/>
      <c r="GYB33" s="126"/>
      <c r="GYC33" s="126"/>
      <c r="GYD33" s="126"/>
      <c r="GYE33" s="126"/>
      <c r="GYF33" s="126"/>
      <c r="GYG33" s="126"/>
      <c r="GYH33" s="126"/>
      <c r="GYI33" s="126"/>
      <c r="GYJ33" s="126"/>
      <c r="GYK33" s="126"/>
      <c r="GYL33" s="126"/>
      <c r="GYM33" s="126"/>
      <c r="GYN33" s="126"/>
      <c r="GYO33" s="126"/>
      <c r="GYP33" s="126"/>
      <c r="GYQ33" s="126"/>
      <c r="GYR33" s="126"/>
      <c r="GYS33" s="126"/>
      <c r="GYT33" s="126"/>
      <c r="GYU33" s="126"/>
      <c r="GYV33" s="126"/>
      <c r="GYW33" s="126"/>
      <c r="GYX33" s="126"/>
      <c r="GYY33" s="126"/>
      <c r="GYZ33" s="126"/>
      <c r="GZA33" s="126"/>
      <c r="GZB33" s="126"/>
      <c r="GZC33" s="126"/>
      <c r="GZD33" s="126"/>
      <c r="GZE33" s="126"/>
      <c r="GZF33" s="126"/>
      <c r="GZG33" s="126"/>
      <c r="GZH33" s="126"/>
      <c r="GZI33" s="126"/>
      <c r="GZJ33" s="126"/>
      <c r="GZK33" s="126"/>
      <c r="GZL33" s="126"/>
      <c r="GZM33" s="126"/>
      <c r="GZN33" s="126"/>
      <c r="GZO33" s="126"/>
      <c r="GZP33" s="126"/>
      <c r="GZQ33" s="126"/>
      <c r="GZR33" s="126"/>
      <c r="GZS33" s="126"/>
      <c r="GZT33" s="126"/>
      <c r="GZU33" s="126"/>
      <c r="GZV33" s="126"/>
      <c r="GZW33" s="126"/>
      <c r="GZX33" s="126"/>
      <c r="GZY33" s="126"/>
      <c r="GZZ33" s="126"/>
      <c r="HAA33" s="126"/>
      <c r="HAB33" s="126"/>
      <c r="HAC33" s="126"/>
      <c r="HAD33" s="126"/>
      <c r="HAE33" s="126"/>
      <c r="HAF33" s="126"/>
      <c r="HAG33" s="126"/>
      <c r="HAH33" s="126"/>
      <c r="HAI33" s="126"/>
      <c r="HAJ33" s="126"/>
      <c r="HAK33" s="126"/>
      <c r="HAL33" s="126"/>
      <c r="HAM33" s="126"/>
      <c r="HAN33" s="126"/>
      <c r="HAO33" s="126"/>
      <c r="HAP33" s="126"/>
      <c r="HAQ33" s="126"/>
      <c r="HAR33" s="126"/>
      <c r="HAS33" s="126"/>
      <c r="HAT33" s="126"/>
      <c r="HAU33" s="126"/>
      <c r="HAV33" s="126"/>
      <c r="HAW33" s="126"/>
      <c r="HAX33" s="126"/>
      <c r="HAY33" s="126"/>
      <c r="HAZ33" s="126"/>
      <c r="HBA33" s="126"/>
      <c r="HBB33" s="126"/>
      <c r="HBC33" s="126"/>
      <c r="HBD33" s="126"/>
      <c r="HBE33" s="126"/>
      <c r="HBF33" s="126"/>
      <c r="HBG33" s="126"/>
      <c r="HBH33" s="126"/>
      <c r="HBI33" s="126"/>
      <c r="HBJ33" s="126"/>
      <c r="HBK33" s="126"/>
      <c r="HBL33" s="126"/>
      <c r="HBM33" s="126"/>
      <c r="HBN33" s="126"/>
      <c r="HBO33" s="126"/>
      <c r="HBP33" s="126"/>
      <c r="HBQ33" s="126"/>
      <c r="HBR33" s="126"/>
      <c r="HBS33" s="126"/>
      <c r="HBT33" s="126"/>
      <c r="HBU33" s="126"/>
      <c r="HBV33" s="126"/>
      <c r="HBW33" s="126"/>
      <c r="HBX33" s="126"/>
      <c r="HBY33" s="126"/>
      <c r="HBZ33" s="126"/>
      <c r="HCA33" s="126"/>
      <c r="HCB33" s="126"/>
      <c r="HCC33" s="126"/>
      <c r="HCD33" s="126"/>
      <c r="HCE33" s="126"/>
      <c r="HCF33" s="126"/>
      <c r="HCG33" s="126"/>
      <c r="HCH33" s="126"/>
      <c r="HCI33" s="126"/>
      <c r="HCJ33" s="126"/>
      <c r="HCK33" s="126"/>
      <c r="HCL33" s="126"/>
      <c r="HCM33" s="126"/>
      <c r="HCN33" s="126"/>
      <c r="HCO33" s="126"/>
      <c r="HCP33" s="126"/>
      <c r="HCQ33" s="126"/>
      <c r="HCR33" s="126"/>
      <c r="HCS33" s="126"/>
      <c r="HCT33" s="126"/>
      <c r="HCU33" s="126"/>
      <c r="HCV33" s="126"/>
      <c r="HCW33" s="126"/>
      <c r="HCX33" s="126"/>
      <c r="HCY33" s="126"/>
      <c r="HCZ33" s="126"/>
      <c r="HDA33" s="126"/>
      <c r="HDB33" s="126"/>
      <c r="HDC33" s="126"/>
      <c r="HDD33" s="126"/>
      <c r="HDE33" s="126"/>
      <c r="HDF33" s="126"/>
      <c r="HDG33" s="126"/>
      <c r="HDH33" s="126"/>
      <c r="HDI33" s="126"/>
      <c r="HDJ33" s="126"/>
      <c r="HDK33" s="126"/>
      <c r="HDL33" s="126"/>
      <c r="HDM33" s="126"/>
      <c r="HDN33" s="126"/>
      <c r="HDO33" s="126"/>
      <c r="HDP33" s="126"/>
      <c r="HDQ33" s="126"/>
      <c r="HDR33" s="126"/>
      <c r="HDS33" s="126"/>
      <c r="HDT33" s="126"/>
      <c r="HDU33" s="126"/>
      <c r="HDV33" s="126"/>
      <c r="HDW33" s="126"/>
      <c r="HDX33" s="126"/>
      <c r="HDY33" s="126"/>
      <c r="HDZ33" s="126"/>
      <c r="HEA33" s="126"/>
      <c r="HEB33" s="126"/>
      <c r="HEC33" s="126"/>
      <c r="HED33" s="126"/>
      <c r="HEE33" s="126"/>
      <c r="HEF33" s="126"/>
      <c r="HEG33" s="126"/>
      <c r="HEH33" s="126"/>
      <c r="HEI33" s="126"/>
      <c r="HEJ33" s="126"/>
      <c r="HEK33" s="126"/>
      <c r="HEL33" s="126"/>
      <c r="HEM33" s="126"/>
      <c r="HEN33" s="126"/>
      <c r="HEO33" s="126"/>
      <c r="HEP33" s="126"/>
      <c r="HEQ33" s="126"/>
      <c r="HER33" s="126"/>
      <c r="HES33" s="126"/>
      <c r="HET33" s="126"/>
      <c r="HEU33" s="126"/>
      <c r="HEV33" s="126"/>
      <c r="HEW33" s="126"/>
      <c r="HEX33" s="126"/>
      <c r="HEY33" s="126"/>
      <c r="HEZ33" s="126"/>
      <c r="HFA33" s="126"/>
      <c r="HFB33" s="126"/>
      <c r="HFC33" s="126"/>
      <c r="HFD33" s="126"/>
      <c r="HFE33" s="126"/>
      <c r="HFF33" s="126"/>
      <c r="HFG33" s="126"/>
      <c r="HFH33" s="126"/>
      <c r="HFI33" s="126"/>
      <c r="HFJ33" s="126"/>
      <c r="HFK33" s="126"/>
      <c r="HFL33" s="126"/>
      <c r="HFM33" s="126"/>
      <c r="HFN33" s="126"/>
      <c r="HFO33" s="126"/>
      <c r="HFP33" s="126"/>
      <c r="HFQ33" s="126"/>
      <c r="HFR33" s="126"/>
      <c r="HFS33" s="126"/>
      <c r="HFT33" s="126"/>
      <c r="HFU33" s="126"/>
      <c r="HFV33" s="126"/>
      <c r="HFW33" s="126"/>
      <c r="HFX33" s="126"/>
      <c r="HFY33" s="126"/>
      <c r="HFZ33" s="126"/>
      <c r="HGA33" s="126"/>
      <c r="HGB33" s="126"/>
      <c r="HGC33" s="126"/>
      <c r="HGD33" s="126"/>
      <c r="HGE33" s="126"/>
      <c r="HGF33" s="126"/>
      <c r="HGG33" s="126"/>
      <c r="HGH33" s="126"/>
      <c r="HGI33" s="126"/>
      <c r="HGJ33" s="126"/>
      <c r="HGK33" s="126"/>
      <c r="HGL33" s="126"/>
      <c r="HGM33" s="126"/>
      <c r="HGN33" s="126"/>
      <c r="HGO33" s="126"/>
      <c r="HGP33" s="126"/>
      <c r="HGQ33" s="126"/>
      <c r="HGR33" s="126"/>
      <c r="HGS33" s="126"/>
      <c r="HGT33" s="126"/>
      <c r="HGU33" s="126"/>
      <c r="HGV33" s="126"/>
      <c r="HGW33" s="126"/>
      <c r="HGX33" s="126"/>
      <c r="HGY33" s="126"/>
      <c r="HGZ33" s="126"/>
      <c r="HHA33" s="126"/>
      <c r="HHB33" s="126"/>
      <c r="HHC33" s="126"/>
      <c r="HHD33" s="126"/>
      <c r="HHE33" s="126"/>
      <c r="HHF33" s="126"/>
      <c r="HHG33" s="126"/>
      <c r="HHH33" s="126"/>
      <c r="HHI33" s="126"/>
      <c r="HHJ33" s="126"/>
      <c r="HHK33" s="126"/>
      <c r="HHL33" s="126"/>
      <c r="HHM33" s="126"/>
      <c r="HHN33" s="126"/>
      <c r="HHO33" s="126"/>
      <c r="HHP33" s="126"/>
      <c r="HHQ33" s="126"/>
      <c r="HHR33" s="126"/>
      <c r="HHS33" s="126"/>
      <c r="HHT33" s="126"/>
      <c r="HHU33" s="126"/>
      <c r="HHV33" s="126"/>
      <c r="HHW33" s="126"/>
      <c r="HHX33" s="126"/>
      <c r="HHY33" s="126"/>
      <c r="HHZ33" s="126"/>
      <c r="HIA33" s="126"/>
      <c r="HIB33" s="126"/>
      <c r="HIC33" s="126"/>
      <c r="HID33" s="126"/>
      <c r="HIE33" s="126"/>
      <c r="HIF33" s="126"/>
      <c r="HIG33" s="126"/>
      <c r="HIH33" s="126"/>
      <c r="HII33" s="126"/>
      <c r="HIJ33" s="126"/>
      <c r="HIK33" s="126"/>
      <c r="HIL33" s="126"/>
      <c r="HIM33" s="126"/>
      <c r="HIN33" s="126"/>
      <c r="HIO33" s="126"/>
      <c r="HIP33" s="126"/>
      <c r="HIQ33" s="126"/>
      <c r="HIR33" s="126"/>
      <c r="HIS33" s="126"/>
      <c r="HIT33" s="126"/>
      <c r="HIU33" s="126"/>
      <c r="HIV33" s="126"/>
      <c r="HIW33" s="126"/>
      <c r="HIX33" s="126"/>
      <c r="HIY33" s="126"/>
      <c r="HIZ33" s="126"/>
      <c r="HJA33" s="126"/>
      <c r="HJB33" s="126"/>
      <c r="HJC33" s="126"/>
      <c r="HJD33" s="126"/>
      <c r="HJE33" s="126"/>
      <c r="HJF33" s="126"/>
      <c r="HJG33" s="126"/>
      <c r="HJH33" s="126"/>
      <c r="HJI33" s="126"/>
      <c r="HJJ33" s="126"/>
      <c r="HJK33" s="126"/>
      <c r="HJL33" s="126"/>
      <c r="HJM33" s="126"/>
      <c r="HJN33" s="126"/>
      <c r="HJO33" s="126"/>
      <c r="HJP33" s="126"/>
      <c r="HJQ33" s="126"/>
      <c r="HJR33" s="126"/>
      <c r="HJS33" s="126"/>
      <c r="HJT33" s="126"/>
      <c r="HJU33" s="126"/>
      <c r="HJV33" s="126"/>
      <c r="HJW33" s="126"/>
      <c r="HJX33" s="126"/>
      <c r="HJY33" s="126"/>
      <c r="HJZ33" s="126"/>
      <c r="HKA33" s="126"/>
      <c r="HKB33" s="126"/>
      <c r="HKC33" s="126"/>
      <c r="HKD33" s="126"/>
      <c r="HKE33" s="126"/>
      <c r="HKF33" s="126"/>
      <c r="HKG33" s="126"/>
      <c r="HKH33" s="126"/>
      <c r="HKI33" s="126"/>
      <c r="HKJ33" s="126"/>
      <c r="HKK33" s="126"/>
      <c r="HKL33" s="126"/>
      <c r="HKM33" s="126"/>
      <c r="HKN33" s="126"/>
      <c r="HKO33" s="126"/>
      <c r="HKP33" s="126"/>
      <c r="HKQ33" s="126"/>
      <c r="HKR33" s="126"/>
      <c r="HKS33" s="126"/>
      <c r="HKT33" s="126"/>
      <c r="HKU33" s="126"/>
      <c r="HKV33" s="126"/>
      <c r="HKW33" s="126"/>
      <c r="HKX33" s="126"/>
      <c r="HKY33" s="126"/>
      <c r="HKZ33" s="126"/>
      <c r="HLA33" s="126"/>
      <c r="HLB33" s="126"/>
      <c r="HLC33" s="126"/>
      <c r="HLD33" s="126"/>
      <c r="HLE33" s="126"/>
      <c r="HLF33" s="126"/>
      <c r="HLG33" s="126"/>
      <c r="HLH33" s="126"/>
      <c r="HLI33" s="126"/>
      <c r="HLJ33" s="126"/>
      <c r="HLK33" s="126"/>
      <c r="HLL33" s="126"/>
      <c r="HLM33" s="126"/>
      <c r="HLN33" s="126"/>
      <c r="HLO33" s="126"/>
      <c r="HLP33" s="126"/>
      <c r="HLQ33" s="126"/>
      <c r="HLR33" s="126"/>
      <c r="HLS33" s="126"/>
      <c r="HLT33" s="126"/>
      <c r="HLU33" s="126"/>
      <c r="HLV33" s="126"/>
      <c r="HLW33" s="126"/>
      <c r="HLX33" s="126"/>
      <c r="HLY33" s="126"/>
      <c r="HLZ33" s="126"/>
      <c r="HMA33" s="126"/>
      <c r="HMB33" s="126"/>
      <c r="HMC33" s="126"/>
      <c r="HMD33" s="126"/>
      <c r="HME33" s="126"/>
      <c r="HMF33" s="126"/>
      <c r="HMG33" s="126"/>
      <c r="HMH33" s="126"/>
      <c r="HMI33" s="126"/>
      <c r="HMJ33" s="126"/>
      <c r="HMK33" s="126"/>
      <c r="HML33" s="126"/>
      <c r="HMM33" s="126"/>
      <c r="HMN33" s="126"/>
      <c r="HMO33" s="126"/>
      <c r="HMP33" s="126"/>
      <c r="HMQ33" s="126"/>
      <c r="HMR33" s="126"/>
      <c r="HMS33" s="126"/>
      <c r="HMT33" s="126"/>
      <c r="HMU33" s="126"/>
      <c r="HMV33" s="126"/>
      <c r="HMW33" s="126"/>
      <c r="HMX33" s="126"/>
      <c r="HMY33" s="126"/>
      <c r="HMZ33" s="126"/>
      <c r="HNA33" s="126"/>
      <c r="HNB33" s="126"/>
      <c r="HNC33" s="126"/>
      <c r="HND33" s="126"/>
      <c r="HNE33" s="126"/>
      <c r="HNF33" s="126"/>
      <c r="HNG33" s="126"/>
      <c r="HNH33" s="126"/>
      <c r="HNI33" s="126"/>
      <c r="HNJ33" s="126"/>
      <c r="HNK33" s="126"/>
      <c r="HNL33" s="126"/>
      <c r="HNM33" s="126"/>
      <c r="HNN33" s="126"/>
      <c r="HNO33" s="126"/>
      <c r="HNP33" s="126"/>
      <c r="HNQ33" s="126"/>
      <c r="HNR33" s="126"/>
      <c r="HNS33" s="126"/>
      <c r="HNT33" s="126"/>
      <c r="HNU33" s="126"/>
      <c r="HNV33" s="126"/>
      <c r="HNW33" s="126"/>
      <c r="HNX33" s="126"/>
      <c r="HNY33" s="126"/>
      <c r="HNZ33" s="126"/>
      <c r="HOA33" s="126"/>
      <c r="HOB33" s="126"/>
      <c r="HOC33" s="126"/>
      <c r="HOD33" s="126"/>
      <c r="HOE33" s="126"/>
      <c r="HOF33" s="126"/>
      <c r="HOG33" s="126"/>
      <c r="HOH33" s="126"/>
      <c r="HOI33" s="126"/>
      <c r="HOJ33" s="126"/>
      <c r="HOK33" s="126"/>
      <c r="HOL33" s="126"/>
      <c r="HOM33" s="126"/>
      <c r="HON33" s="126"/>
      <c r="HOO33" s="126"/>
      <c r="HOP33" s="126"/>
      <c r="HOQ33" s="126"/>
      <c r="HOR33" s="126"/>
      <c r="HOS33" s="126"/>
      <c r="HOT33" s="126"/>
      <c r="HOU33" s="126"/>
      <c r="HOV33" s="126"/>
      <c r="HOW33" s="126"/>
      <c r="HOX33" s="126"/>
      <c r="HOY33" s="126"/>
      <c r="HOZ33" s="126"/>
      <c r="HPA33" s="126"/>
      <c r="HPB33" s="126"/>
      <c r="HPC33" s="126"/>
      <c r="HPD33" s="126"/>
      <c r="HPE33" s="126"/>
      <c r="HPF33" s="126"/>
      <c r="HPG33" s="126"/>
      <c r="HPH33" s="126"/>
      <c r="HPI33" s="126"/>
      <c r="HPJ33" s="126"/>
      <c r="HPK33" s="126"/>
      <c r="HPL33" s="126"/>
      <c r="HPM33" s="126"/>
      <c r="HPN33" s="126"/>
      <c r="HPO33" s="126"/>
      <c r="HPP33" s="126"/>
      <c r="HPQ33" s="126"/>
      <c r="HPR33" s="126"/>
      <c r="HPS33" s="126"/>
      <c r="HPT33" s="126"/>
      <c r="HPU33" s="126"/>
      <c r="HPV33" s="126"/>
      <c r="HPW33" s="126"/>
      <c r="HPX33" s="126"/>
      <c r="HPY33" s="126"/>
      <c r="HPZ33" s="126"/>
      <c r="HQA33" s="126"/>
      <c r="HQB33" s="126"/>
      <c r="HQC33" s="126"/>
      <c r="HQD33" s="126"/>
      <c r="HQE33" s="126"/>
      <c r="HQF33" s="126"/>
      <c r="HQG33" s="126"/>
      <c r="HQH33" s="126"/>
      <c r="HQI33" s="126"/>
      <c r="HQJ33" s="126"/>
      <c r="HQK33" s="126"/>
      <c r="HQL33" s="126"/>
      <c r="HQM33" s="126"/>
      <c r="HQN33" s="126"/>
      <c r="HQO33" s="126"/>
      <c r="HQP33" s="126"/>
      <c r="HQQ33" s="126"/>
      <c r="HQR33" s="126"/>
      <c r="HQS33" s="126"/>
      <c r="HQT33" s="126"/>
      <c r="HQU33" s="126"/>
      <c r="HQV33" s="126"/>
      <c r="HQW33" s="126"/>
      <c r="HQX33" s="126"/>
      <c r="HQY33" s="126"/>
      <c r="HQZ33" s="126"/>
      <c r="HRA33" s="126"/>
      <c r="HRB33" s="126"/>
      <c r="HRC33" s="126"/>
      <c r="HRD33" s="126"/>
      <c r="HRE33" s="126"/>
      <c r="HRF33" s="126"/>
      <c r="HRG33" s="126"/>
      <c r="HRH33" s="126"/>
      <c r="HRI33" s="126"/>
      <c r="HRJ33" s="126"/>
      <c r="HRK33" s="126"/>
      <c r="HRL33" s="126"/>
      <c r="HRM33" s="126"/>
      <c r="HRN33" s="126"/>
      <c r="HRO33" s="126"/>
      <c r="HRP33" s="126"/>
      <c r="HRQ33" s="126"/>
      <c r="HRR33" s="126"/>
      <c r="HRS33" s="126"/>
      <c r="HRT33" s="126"/>
      <c r="HRU33" s="126"/>
      <c r="HRV33" s="126"/>
      <c r="HRW33" s="126"/>
      <c r="HRX33" s="126"/>
      <c r="HRY33" s="126"/>
      <c r="HRZ33" s="126"/>
      <c r="HSA33" s="126"/>
      <c r="HSB33" s="126"/>
      <c r="HSC33" s="126"/>
      <c r="HSD33" s="126"/>
      <c r="HSE33" s="126"/>
      <c r="HSF33" s="126"/>
      <c r="HSG33" s="126"/>
      <c r="HSH33" s="126"/>
      <c r="HSI33" s="126"/>
      <c r="HSJ33" s="126"/>
      <c r="HSK33" s="126"/>
      <c r="HSL33" s="126"/>
      <c r="HSM33" s="126"/>
      <c r="HSN33" s="126"/>
      <c r="HSO33" s="126"/>
      <c r="HSP33" s="126"/>
      <c r="HSQ33" s="126"/>
      <c r="HSR33" s="126"/>
      <c r="HSS33" s="126"/>
      <c r="HST33" s="126"/>
      <c r="HSU33" s="126"/>
      <c r="HSV33" s="126"/>
      <c r="HSW33" s="126"/>
      <c r="HSX33" s="126"/>
      <c r="HSY33" s="126"/>
      <c r="HSZ33" s="126"/>
      <c r="HTA33" s="126"/>
      <c r="HTB33" s="126"/>
      <c r="HTC33" s="126"/>
      <c r="HTD33" s="126"/>
      <c r="HTE33" s="126"/>
      <c r="HTF33" s="126"/>
      <c r="HTG33" s="126"/>
      <c r="HTH33" s="126"/>
      <c r="HTI33" s="126"/>
      <c r="HTJ33" s="126"/>
      <c r="HTK33" s="126"/>
      <c r="HTL33" s="126"/>
      <c r="HTM33" s="126"/>
      <c r="HTN33" s="126"/>
      <c r="HTO33" s="126"/>
      <c r="HTP33" s="126"/>
      <c r="HTQ33" s="126"/>
      <c r="HTR33" s="126"/>
      <c r="HTS33" s="126"/>
      <c r="HTT33" s="126"/>
      <c r="HTU33" s="126"/>
      <c r="HTV33" s="126"/>
      <c r="HTW33" s="126"/>
      <c r="HTX33" s="126"/>
      <c r="HTY33" s="126"/>
      <c r="HTZ33" s="126"/>
      <c r="HUA33" s="126"/>
      <c r="HUB33" s="126"/>
      <c r="HUC33" s="126"/>
      <c r="HUD33" s="126"/>
      <c r="HUE33" s="126"/>
      <c r="HUF33" s="126"/>
      <c r="HUG33" s="126"/>
      <c r="HUH33" s="126"/>
      <c r="HUI33" s="126"/>
      <c r="HUJ33" s="126"/>
      <c r="HUK33" s="126"/>
      <c r="HUL33" s="126"/>
      <c r="HUM33" s="126"/>
      <c r="HUN33" s="126"/>
      <c r="HUO33" s="126"/>
      <c r="HUP33" s="126"/>
      <c r="HUQ33" s="126"/>
      <c r="HUR33" s="126"/>
      <c r="HUS33" s="126"/>
      <c r="HUT33" s="126"/>
      <c r="HUU33" s="126"/>
      <c r="HUV33" s="126"/>
      <c r="HUW33" s="126"/>
      <c r="HUX33" s="126"/>
      <c r="HUY33" s="126"/>
      <c r="HUZ33" s="126"/>
      <c r="HVA33" s="126"/>
      <c r="HVB33" s="126"/>
      <c r="HVC33" s="126"/>
      <c r="HVD33" s="126"/>
      <c r="HVE33" s="126"/>
      <c r="HVF33" s="126"/>
      <c r="HVG33" s="126"/>
      <c r="HVH33" s="126"/>
      <c r="HVI33" s="126"/>
      <c r="HVJ33" s="126"/>
      <c r="HVK33" s="126"/>
      <c r="HVL33" s="126"/>
      <c r="HVM33" s="126"/>
      <c r="HVN33" s="126"/>
      <c r="HVO33" s="126"/>
      <c r="HVP33" s="126"/>
      <c r="HVQ33" s="126"/>
      <c r="HVR33" s="126"/>
      <c r="HVS33" s="126"/>
      <c r="HVT33" s="126"/>
      <c r="HVU33" s="126"/>
      <c r="HVV33" s="126"/>
      <c r="HVW33" s="126"/>
      <c r="HVX33" s="126"/>
      <c r="HVY33" s="126"/>
      <c r="HVZ33" s="126"/>
      <c r="HWA33" s="126"/>
      <c r="HWB33" s="126"/>
      <c r="HWC33" s="126"/>
      <c r="HWD33" s="126"/>
      <c r="HWE33" s="126"/>
      <c r="HWF33" s="126"/>
      <c r="HWG33" s="126"/>
      <c r="HWH33" s="126"/>
      <c r="HWI33" s="126"/>
      <c r="HWJ33" s="126"/>
      <c r="HWK33" s="126"/>
      <c r="HWL33" s="126"/>
      <c r="HWM33" s="126"/>
      <c r="HWN33" s="126"/>
      <c r="HWO33" s="126"/>
      <c r="HWP33" s="126"/>
      <c r="HWQ33" s="126"/>
      <c r="HWR33" s="126"/>
      <c r="HWS33" s="126"/>
      <c r="HWT33" s="126"/>
      <c r="HWU33" s="126"/>
      <c r="HWV33" s="126"/>
      <c r="HWW33" s="126"/>
      <c r="HWX33" s="126"/>
      <c r="HWY33" s="126"/>
      <c r="HWZ33" s="126"/>
      <c r="HXA33" s="126"/>
      <c r="HXB33" s="126"/>
      <c r="HXC33" s="126"/>
      <c r="HXD33" s="126"/>
      <c r="HXE33" s="126"/>
      <c r="HXF33" s="126"/>
      <c r="HXG33" s="126"/>
      <c r="HXH33" s="126"/>
      <c r="HXI33" s="126"/>
      <c r="HXJ33" s="126"/>
      <c r="HXK33" s="126"/>
      <c r="HXL33" s="126"/>
      <c r="HXM33" s="126"/>
      <c r="HXN33" s="126"/>
      <c r="HXO33" s="126"/>
      <c r="HXP33" s="126"/>
      <c r="HXQ33" s="126"/>
      <c r="HXR33" s="126"/>
      <c r="HXS33" s="126"/>
      <c r="HXT33" s="126"/>
      <c r="HXU33" s="126"/>
      <c r="HXV33" s="126"/>
      <c r="HXW33" s="126"/>
      <c r="HXX33" s="126"/>
      <c r="HXY33" s="126"/>
      <c r="HXZ33" s="126"/>
      <c r="HYA33" s="126"/>
      <c r="HYB33" s="126"/>
      <c r="HYC33" s="126"/>
      <c r="HYD33" s="126"/>
      <c r="HYE33" s="126"/>
      <c r="HYF33" s="126"/>
      <c r="HYG33" s="126"/>
      <c r="HYH33" s="126"/>
      <c r="HYI33" s="126"/>
      <c r="HYJ33" s="126"/>
      <c r="HYK33" s="126"/>
      <c r="HYL33" s="126"/>
      <c r="HYM33" s="126"/>
      <c r="HYN33" s="126"/>
      <c r="HYO33" s="126"/>
      <c r="HYP33" s="126"/>
      <c r="HYQ33" s="126"/>
      <c r="HYR33" s="126"/>
      <c r="HYS33" s="126"/>
      <c r="HYT33" s="126"/>
      <c r="HYU33" s="126"/>
      <c r="HYV33" s="126"/>
      <c r="HYW33" s="126"/>
      <c r="HYX33" s="126"/>
      <c r="HYY33" s="126"/>
      <c r="HYZ33" s="126"/>
      <c r="HZA33" s="126"/>
      <c r="HZB33" s="126"/>
      <c r="HZC33" s="126"/>
      <c r="HZD33" s="126"/>
      <c r="HZE33" s="126"/>
      <c r="HZF33" s="126"/>
      <c r="HZG33" s="126"/>
      <c r="HZH33" s="126"/>
      <c r="HZI33" s="126"/>
      <c r="HZJ33" s="126"/>
      <c r="HZK33" s="126"/>
      <c r="HZL33" s="126"/>
      <c r="HZM33" s="126"/>
      <c r="HZN33" s="126"/>
      <c r="HZO33" s="126"/>
      <c r="HZP33" s="126"/>
      <c r="HZQ33" s="126"/>
      <c r="HZR33" s="126"/>
      <c r="HZS33" s="126"/>
      <c r="HZT33" s="126"/>
      <c r="HZU33" s="126"/>
      <c r="HZV33" s="126"/>
      <c r="HZW33" s="126"/>
      <c r="HZX33" s="126"/>
      <c r="HZY33" s="126"/>
      <c r="HZZ33" s="126"/>
      <c r="IAA33" s="126"/>
      <c r="IAB33" s="126"/>
      <c r="IAC33" s="126"/>
      <c r="IAD33" s="126"/>
      <c r="IAE33" s="126"/>
      <c r="IAF33" s="126"/>
      <c r="IAG33" s="126"/>
      <c r="IAH33" s="126"/>
      <c r="IAI33" s="126"/>
      <c r="IAJ33" s="126"/>
      <c r="IAK33" s="126"/>
      <c r="IAL33" s="126"/>
      <c r="IAM33" s="126"/>
      <c r="IAN33" s="126"/>
      <c r="IAO33" s="126"/>
      <c r="IAP33" s="126"/>
      <c r="IAQ33" s="126"/>
      <c r="IAR33" s="126"/>
      <c r="IAS33" s="126"/>
      <c r="IAT33" s="126"/>
      <c r="IAU33" s="126"/>
      <c r="IAV33" s="126"/>
      <c r="IAW33" s="126"/>
      <c r="IAX33" s="126"/>
      <c r="IAY33" s="126"/>
      <c r="IAZ33" s="126"/>
      <c r="IBA33" s="126"/>
      <c r="IBB33" s="126"/>
      <c r="IBC33" s="126"/>
      <c r="IBD33" s="126"/>
      <c r="IBE33" s="126"/>
      <c r="IBF33" s="126"/>
      <c r="IBG33" s="126"/>
      <c r="IBH33" s="126"/>
      <c r="IBI33" s="126"/>
      <c r="IBJ33" s="126"/>
      <c r="IBK33" s="126"/>
      <c r="IBL33" s="126"/>
      <c r="IBM33" s="126"/>
      <c r="IBN33" s="126"/>
      <c r="IBO33" s="126"/>
      <c r="IBP33" s="126"/>
      <c r="IBQ33" s="126"/>
      <c r="IBR33" s="126"/>
      <c r="IBS33" s="126"/>
      <c r="IBT33" s="126"/>
      <c r="IBU33" s="126"/>
      <c r="IBV33" s="126"/>
      <c r="IBW33" s="126"/>
      <c r="IBX33" s="126"/>
      <c r="IBY33" s="126"/>
      <c r="IBZ33" s="126"/>
      <c r="ICA33" s="126"/>
      <c r="ICB33" s="126"/>
      <c r="ICC33" s="126"/>
      <c r="ICD33" s="126"/>
      <c r="ICE33" s="126"/>
      <c r="ICF33" s="126"/>
      <c r="ICG33" s="126"/>
      <c r="ICH33" s="126"/>
      <c r="ICI33" s="126"/>
      <c r="ICJ33" s="126"/>
      <c r="ICK33" s="126"/>
      <c r="ICL33" s="126"/>
      <c r="ICM33" s="126"/>
      <c r="ICN33" s="126"/>
      <c r="ICO33" s="126"/>
      <c r="ICP33" s="126"/>
      <c r="ICQ33" s="126"/>
      <c r="ICR33" s="126"/>
      <c r="ICS33" s="126"/>
      <c r="ICT33" s="126"/>
      <c r="ICU33" s="126"/>
      <c r="ICV33" s="126"/>
      <c r="ICW33" s="126"/>
      <c r="ICX33" s="126"/>
      <c r="ICY33" s="126"/>
      <c r="ICZ33" s="126"/>
      <c r="IDA33" s="126"/>
      <c r="IDB33" s="126"/>
      <c r="IDC33" s="126"/>
      <c r="IDD33" s="126"/>
      <c r="IDE33" s="126"/>
      <c r="IDF33" s="126"/>
      <c r="IDG33" s="126"/>
      <c r="IDH33" s="126"/>
      <c r="IDI33" s="126"/>
      <c r="IDJ33" s="126"/>
      <c r="IDK33" s="126"/>
      <c r="IDL33" s="126"/>
      <c r="IDM33" s="126"/>
      <c r="IDN33" s="126"/>
      <c r="IDO33" s="126"/>
      <c r="IDP33" s="126"/>
      <c r="IDQ33" s="126"/>
      <c r="IDR33" s="126"/>
      <c r="IDS33" s="126"/>
      <c r="IDT33" s="126"/>
      <c r="IDU33" s="126"/>
      <c r="IDV33" s="126"/>
      <c r="IDW33" s="126"/>
      <c r="IDX33" s="126"/>
      <c r="IDY33" s="126"/>
      <c r="IDZ33" s="126"/>
      <c r="IEA33" s="126"/>
      <c r="IEB33" s="126"/>
      <c r="IEC33" s="126"/>
      <c r="IED33" s="126"/>
      <c r="IEE33" s="126"/>
      <c r="IEF33" s="126"/>
      <c r="IEG33" s="126"/>
      <c r="IEH33" s="126"/>
      <c r="IEI33" s="126"/>
      <c r="IEJ33" s="126"/>
      <c r="IEK33" s="126"/>
      <c r="IEL33" s="126"/>
      <c r="IEM33" s="126"/>
      <c r="IEN33" s="126"/>
      <c r="IEO33" s="126"/>
      <c r="IEP33" s="126"/>
      <c r="IEQ33" s="126"/>
      <c r="IER33" s="126"/>
      <c r="IES33" s="126"/>
      <c r="IET33" s="126"/>
      <c r="IEU33" s="126"/>
      <c r="IEV33" s="126"/>
      <c r="IEW33" s="126"/>
      <c r="IEX33" s="126"/>
      <c r="IEY33" s="126"/>
      <c r="IEZ33" s="126"/>
      <c r="IFA33" s="126"/>
      <c r="IFB33" s="126"/>
      <c r="IFC33" s="126"/>
      <c r="IFD33" s="126"/>
      <c r="IFE33" s="126"/>
      <c r="IFF33" s="126"/>
      <c r="IFG33" s="126"/>
      <c r="IFH33" s="126"/>
      <c r="IFI33" s="126"/>
      <c r="IFJ33" s="126"/>
      <c r="IFK33" s="126"/>
      <c r="IFL33" s="126"/>
      <c r="IFM33" s="126"/>
      <c r="IFN33" s="126"/>
      <c r="IFO33" s="126"/>
      <c r="IFP33" s="126"/>
      <c r="IFQ33" s="126"/>
      <c r="IFR33" s="126"/>
      <c r="IFS33" s="126"/>
      <c r="IFT33" s="126"/>
      <c r="IFU33" s="126"/>
      <c r="IFV33" s="126"/>
      <c r="IFW33" s="126"/>
      <c r="IFX33" s="126"/>
      <c r="IFY33" s="126"/>
      <c r="IFZ33" s="126"/>
      <c r="IGA33" s="126"/>
      <c r="IGB33" s="126"/>
      <c r="IGC33" s="126"/>
      <c r="IGD33" s="126"/>
      <c r="IGE33" s="126"/>
      <c r="IGF33" s="126"/>
      <c r="IGG33" s="126"/>
      <c r="IGH33" s="126"/>
      <c r="IGI33" s="126"/>
      <c r="IGJ33" s="126"/>
      <c r="IGK33" s="126"/>
      <c r="IGL33" s="126"/>
      <c r="IGM33" s="126"/>
      <c r="IGN33" s="126"/>
      <c r="IGO33" s="126"/>
      <c r="IGP33" s="126"/>
      <c r="IGQ33" s="126"/>
      <c r="IGR33" s="126"/>
      <c r="IGS33" s="126"/>
      <c r="IGT33" s="126"/>
      <c r="IGU33" s="126"/>
      <c r="IGV33" s="126"/>
      <c r="IGW33" s="126"/>
      <c r="IGX33" s="126"/>
      <c r="IGY33" s="126"/>
      <c r="IGZ33" s="126"/>
      <c r="IHA33" s="126"/>
      <c r="IHB33" s="126"/>
      <c r="IHC33" s="126"/>
      <c r="IHD33" s="126"/>
      <c r="IHE33" s="126"/>
      <c r="IHF33" s="126"/>
      <c r="IHG33" s="126"/>
      <c r="IHH33" s="126"/>
      <c r="IHI33" s="126"/>
      <c r="IHJ33" s="126"/>
      <c r="IHK33" s="126"/>
      <c r="IHL33" s="126"/>
      <c r="IHM33" s="126"/>
      <c r="IHN33" s="126"/>
      <c r="IHO33" s="126"/>
      <c r="IHP33" s="126"/>
      <c r="IHQ33" s="126"/>
      <c r="IHR33" s="126"/>
      <c r="IHS33" s="126"/>
      <c r="IHT33" s="126"/>
      <c r="IHU33" s="126"/>
      <c r="IHV33" s="126"/>
      <c r="IHW33" s="126"/>
      <c r="IHX33" s="126"/>
      <c r="IHY33" s="126"/>
      <c r="IHZ33" s="126"/>
      <c r="IIA33" s="126"/>
      <c r="IIB33" s="126"/>
      <c r="IIC33" s="126"/>
      <c r="IID33" s="126"/>
      <c r="IIE33" s="126"/>
      <c r="IIF33" s="126"/>
      <c r="IIG33" s="126"/>
      <c r="IIH33" s="126"/>
      <c r="III33" s="126"/>
      <c r="IIJ33" s="126"/>
      <c r="IIK33" s="126"/>
      <c r="IIL33" s="126"/>
      <c r="IIM33" s="126"/>
      <c r="IIN33" s="126"/>
      <c r="IIO33" s="126"/>
      <c r="IIP33" s="126"/>
      <c r="IIQ33" s="126"/>
      <c r="IIR33" s="126"/>
      <c r="IIS33" s="126"/>
      <c r="IIT33" s="126"/>
      <c r="IIU33" s="126"/>
      <c r="IIV33" s="126"/>
      <c r="IIW33" s="126"/>
      <c r="IIX33" s="126"/>
      <c r="IIY33" s="126"/>
      <c r="IIZ33" s="126"/>
      <c r="IJA33" s="126"/>
      <c r="IJB33" s="126"/>
      <c r="IJC33" s="126"/>
      <c r="IJD33" s="126"/>
      <c r="IJE33" s="126"/>
      <c r="IJF33" s="126"/>
      <c r="IJG33" s="126"/>
      <c r="IJH33" s="126"/>
      <c r="IJI33" s="126"/>
      <c r="IJJ33" s="126"/>
      <c r="IJK33" s="126"/>
      <c r="IJL33" s="126"/>
      <c r="IJM33" s="126"/>
      <c r="IJN33" s="126"/>
      <c r="IJO33" s="126"/>
      <c r="IJP33" s="126"/>
      <c r="IJQ33" s="126"/>
      <c r="IJR33" s="126"/>
      <c r="IJS33" s="126"/>
      <c r="IJT33" s="126"/>
      <c r="IJU33" s="126"/>
      <c r="IJV33" s="126"/>
      <c r="IJW33" s="126"/>
      <c r="IJX33" s="126"/>
      <c r="IJY33" s="126"/>
      <c r="IJZ33" s="126"/>
      <c r="IKA33" s="126"/>
      <c r="IKB33" s="126"/>
      <c r="IKC33" s="126"/>
      <c r="IKD33" s="126"/>
      <c r="IKE33" s="126"/>
      <c r="IKF33" s="126"/>
      <c r="IKG33" s="126"/>
      <c r="IKH33" s="126"/>
      <c r="IKI33" s="126"/>
      <c r="IKJ33" s="126"/>
      <c r="IKK33" s="126"/>
      <c r="IKL33" s="126"/>
      <c r="IKM33" s="126"/>
      <c r="IKN33" s="126"/>
      <c r="IKO33" s="126"/>
      <c r="IKP33" s="126"/>
      <c r="IKQ33" s="126"/>
      <c r="IKR33" s="126"/>
      <c r="IKS33" s="126"/>
      <c r="IKT33" s="126"/>
      <c r="IKU33" s="126"/>
      <c r="IKV33" s="126"/>
      <c r="IKW33" s="126"/>
      <c r="IKX33" s="126"/>
      <c r="IKY33" s="126"/>
      <c r="IKZ33" s="126"/>
      <c r="ILA33" s="126"/>
      <c r="ILB33" s="126"/>
      <c r="ILC33" s="126"/>
      <c r="ILD33" s="126"/>
      <c r="ILE33" s="126"/>
      <c r="ILF33" s="126"/>
      <c r="ILG33" s="126"/>
      <c r="ILH33" s="126"/>
      <c r="ILI33" s="126"/>
      <c r="ILJ33" s="126"/>
      <c r="ILK33" s="126"/>
      <c r="ILL33" s="126"/>
      <c r="ILM33" s="126"/>
      <c r="ILN33" s="126"/>
      <c r="ILO33" s="126"/>
      <c r="ILP33" s="126"/>
      <c r="ILQ33" s="126"/>
      <c r="ILR33" s="126"/>
      <c r="ILS33" s="126"/>
      <c r="ILT33" s="126"/>
      <c r="ILU33" s="126"/>
      <c r="ILV33" s="126"/>
      <c r="ILW33" s="126"/>
      <c r="ILX33" s="126"/>
      <c r="ILY33" s="126"/>
      <c r="ILZ33" s="126"/>
      <c r="IMA33" s="126"/>
      <c r="IMB33" s="126"/>
      <c r="IMC33" s="126"/>
      <c r="IMD33" s="126"/>
      <c r="IME33" s="126"/>
      <c r="IMF33" s="126"/>
      <c r="IMG33" s="126"/>
      <c r="IMH33" s="126"/>
      <c r="IMI33" s="126"/>
      <c r="IMJ33" s="126"/>
      <c r="IMK33" s="126"/>
      <c r="IML33" s="126"/>
      <c r="IMM33" s="126"/>
      <c r="IMN33" s="126"/>
      <c r="IMO33" s="126"/>
      <c r="IMP33" s="126"/>
      <c r="IMQ33" s="126"/>
      <c r="IMR33" s="126"/>
      <c r="IMS33" s="126"/>
      <c r="IMT33" s="126"/>
      <c r="IMU33" s="126"/>
      <c r="IMV33" s="126"/>
      <c r="IMW33" s="126"/>
      <c r="IMX33" s="126"/>
      <c r="IMY33" s="126"/>
      <c r="IMZ33" s="126"/>
      <c r="INA33" s="126"/>
      <c r="INB33" s="126"/>
      <c r="INC33" s="126"/>
      <c r="IND33" s="126"/>
      <c r="INE33" s="126"/>
      <c r="INF33" s="126"/>
      <c r="ING33" s="126"/>
      <c r="INH33" s="126"/>
      <c r="INI33" s="126"/>
      <c r="INJ33" s="126"/>
      <c r="INK33" s="126"/>
      <c r="INL33" s="126"/>
      <c r="INM33" s="126"/>
      <c r="INN33" s="126"/>
      <c r="INO33" s="126"/>
      <c r="INP33" s="126"/>
      <c r="INQ33" s="126"/>
      <c r="INR33" s="126"/>
      <c r="INS33" s="126"/>
      <c r="INT33" s="126"/>
      <c r="INU33" s="126"/>
      <c r="INV33" s="126"/>
      <c r="INW33" s="126"/>
      <c r="INX33" s="126"/>
      <c r="INY33" s="126"/>
      <c r="INZ33" s="126"/>
      <c r="IOA33" s="126"/>
      <c r="IOB33" s="126"/>
      <c r="IOC33" s="126"/>
      <c r="IOD33" s="126"/>
      <c r="IOE33" s="126"/>
      <c r="IOF33" s="126"/>
      <c r="IOG33" s="126"/>
      <c r="IOH33" s="126"/>
      <c r="IOI33" s="126"/>
      <c r="IOJ33" s="126"/>
      <c r="IOK33" s="126"/>
      <c r="IOL33" s="126"/>
      <c r="IOM33" s="126"/>
      <c r="ION33" s="126"/>
      <c r="IOO33" s="126"/>
      <c r="IOP33" s="126"/>
      <c r="IOQ33" s="126"/>
      <c r="IOR33" s="126"/>
      <c r="IOS33" s="126"/>
      <c r="IOT33" s="126"/>
      <c r="IOU33" s="126"/>
      <c r="IOV33" s="126"/>
      <c r="IOW33" s="126"/>
      <c r="IOX33" s="126"/>
      <c r="IOY33" s="126"/>
      <c r="IOZ33" s="126"/>
      <c r="IPA33" s="126"/>
      <c r="IPB33" s="126"/>
      <c r="IPC33" s="126"/>
      <c r="IPD33" s="126"/>
      <c r="IPE33" s="126"/>
      <c r="IPF33" s="126"/>
      <c r="IPG33" s="126"/>
      <c r="IPH33" s="126"/>
      <c r="IPI33" s="126"/>
      <c r="IPJ33" s="126"/>
      <c r="IPK33" s="126"/>
      <c r="IPL33" s="126"/>
      <c r="IPM33" s="126"/>
      <c r="IPN33" s="126"/>
      <c r="IPO33" s="126"/>
      <c r="IPP33" s="126"/>
      <c r="IPQ33" s="126"/>
      <c r="IPR33" s="126"/>
      <c r="IPS33" s="126"/>
      <c r="IPT33" s="126"/>
      <c r="IPU33" s="126"/>
      <c r="IPV33" s="126"/>
      <c r="IPW33" s="126"/>
      <c r="IPX33" s="126"/>
      <c r="IPY33" s="126"/>
      <c r="IPZ33" s="126"/>
      <c r="IQA33" s="126"/>
      <c r="IQB33" s="126"/>
      <c r="IQC33" s="126"/>
      <c r="IQD33" s="126"/>
      <c r="IQE33" s="126"/>
      <c r="IQF33" s="126"/>
      <c r="IQG33" s="126"/>
      <c r="IQH33" s="126"/>
      <c r="IQI33" s="126"/>
      <c r="IQJ33" s="126"/>
      <c r="IQK33" s="126"/>
      <c r="IQL33" s="126"/>
      <c r="IQM33" s="126"/>
      <c r="IQN33" s="126"/>
      <c r="IQO33" s="126"/>
      <c r="IQP33" s="126"/>
      <c r="IQQ33" s="126"/>
      <c r="IQR33" s="126"/>
      <c r="IQS33" s="126"/>
      <c r="IQT33" s="126"/>
      <c r="IQU33" s="126"/>
      <c r="IQV33" s="126"/>
      <c r="IQW33" s="126"/>
      <c r="IQX33" s="126"/>
      <c r="IQY33" s="126"/>
      <c r="IQZ33" s="126"/>
      <c r="IRA33" s="126"/>
      <c r="IRB33" s="126"/>
      <c r="IRC33" s="126"/>
      <c r="IRD33" s="126"/>
      <c r="IRE33" s="126"/>
      <c r="IRF33" s="126"/>
      <c r="IRG33" s="126"/>
      <c r="IRH33" s="126"/>
      <c r="IRI33" s="126"/>
      <c r="IRJ33" s="126"/>
      <c r="IRK33" s="126"/>
      <c r="IRL33" s="126"/>
      <c r="IRM33" s="126"/>
      <c r="IRN33" s="126"/>
      <c r="IRO33" s="126"/>
      <c r="IRP33" s="126"/>
      <c r="IRQ33" s="126"/>
      <c r="IRR33" s="126"/>
      <c r="IRS33" s="126"/>
      <c r="IRT33" s="126"/>
      <c r="IRU33" s="126"/>
      <c r="IRV33" s="126"/>
      <c r="IRW33" s="126"/>
      <c r="IRX33" s="126"/>
      <c r="IRY33" s="126"/>
      <c r="IRZ33" s="126"/>
      <c r="ISA33" s="126"/>
      <c r="ISB33" s="126"/>
      <c r="ISC33" s="126"/>
      <c r="ISD33" s="126"/>
      <c r="ISE33" s="126"/>
      <c r="ISF33" s="126"/>
      <c r="ISG33" s="126"/>
      <c r="ISH33" s="126"/>
      <c r="ISI33" s="126"/>
      <c r="ISJ33" s="126"/>
      <c r="ISK33" s="126"/>
      <c r="ISL33" s="126"/>
      <c r="ISM33" s="126"/>
      <c r="ISN33" s="126"/>
      <c r="ISO33" s="126"/>
      <c r="ISP33" s="126"/>
      <c r="ISQ33" s="126"/>
      <c r="ISR33" s="126"/>
      <c r="ISS33" s="126"/>
      <c r="IST33" s="126"/>
      <c r="ISU33" s="126"/>
      <c r="ISV33" s="126"/>
      <c r="ISW33" s="126"/>
      <c r="ISX33" s="126"/>
      <c r="ISY33" s="126"/>
      <c r="ISZ33" s="126"/>
      <c r="ITA33" s="126"/>
      <c r="ITB33" s="126"/>
      <c r="ITC33" s="126"/>
      <c r="ITD33" s="126"/>
      <c r="ITE33" s="126"/>
      <c r="ITF33" s="126"/>
      <c r="ITG33" s="126"/>
      <c r="ITH33" s="126"/>
      <c r="ITI33" s="126"/>
      <c r="ITJ33" s="126"/>
      <c r="ITK33" s="126"/>
      <c r="ITL33" s="126"/>
      <c r="ITM33" s="126"/>
      <c r="ITN33" s="126"/>
      <c r="ITO33" s="126"/>
      <c r="ITP33" s="126"/>
      <c r="ITQ33" s="126"/>
      <c r="ITR33" s="126"/>
      <c r="ITS33" s="126"/>
      <c r="ITT33" s="126"/>
      <c r="ITU33" s="126"/>
      <c r="ITV33" s="126"/>
      <c r="ITW33" s="126"/>
      <c r="ITX33" s="126"/>
      <c r="ITY33" s="126"/>
      <c r="ITZ33" s="126"/>
      <c r="IUA33" s="126"/>
      <c r="IUB33" s="126"/>
      <c r="IUC33" s="126"/>
      <c r="IUD33" s="126"/>
      <c r="IUE33" s="126"/>
      <c r="IUF33" s="126"/>
      <c r="IUG33" s="126"/>
      <c r="IUH33" s="126"/>
      <c r="IUI33" s="126"/>
      <c r="IUJ33" s="126"/>
      <c r="IUK33" s="126"/>
      <c r="IUL33" s="126"/>
      <c r="IUM33" s="126"/>
      <c r="IUN33" s="126"/>
      <c r="IUO33" s="126"/>
      <c r="IUP33" s="126"/>
      <c r="IUQ33" s="126"/>
      <c r="IUR33" s="126"/>
      <c r="IUS33" s="126"/>
      <c r="IUT33" s="126"/>
      <c r="IUU33" s="126"/>
      <c r="IUV33" s="126"/>
      <c r="IUW33" s="126"/>
      <c r="IUX33" s="126"/>
      <c r="IUY33" s="126"/>
      <c r="IUZ33" s="126"/>
      <c r="IVA33" s="126"/>
      <c r="IVB33" s="126"/>
      <c r="IVC33" s="126"/>
      <c r="IVD33" s="126"/>
      <c r="IVE33" s="126"/>
      <c r="IVF33" s="126"/>
      <c r="IVG33" s="126"/>
      <c r="IVH33" s="126"/>
      <c r="IVI33" s="126"/>
      <c r="IVJ33" s="126"/>
      <c r="IVK33" s="126"/>
      <c r="IVL33" s="126"/>
      <c r="IVM33" s="126"/>
      <c r="IVN33" s="126"/>
      <c r="IVO33" s="126"/>
      <c r="IVP33" s="126"/>
      <c r="IVQ33" s="126"/>
      <c r="IVR33" s="126"/>
      <c r="IVS33" s="126"/>
      <c r="IVT33" s="126"/>
      <c r="IVU33" s="126"/>
      <c r="IVV33" s="126"/>
      <c r="IVW33" s="126"/>
      <c r="IVX33" s="126"/>
      <c r="IVY33" s="126"/>
      <c r="IVZ33" s="126"/>
      <c r="IWA33" s="126"/>
      <c r="IWB33" s="126"/>
      <c r="IWC33" s="126"/>
      <c r="IWD33" s="126"/>
      <c r="IWE33" s="126"/>
      <c r="IWF33" s="126"/>
      <c r="IWG33" s="126"/>
      <c r="IWH33" s="126"/>
      <c r="IWI33" s="126"/>
      <c r="IWJ33" s="126"/>
      <c r="IWK33" s="126"/>
      <c r="IWL33" s="126"/>
      <c r="IWM33" s="126"/>
      <c r="IWN33" s="126"/>
      <c r="IWO33" s="126"/>
      <c r="IWP33" s="126"/>
      <c r="IWQ33" s="126"/>
      <c r="IWR33" s="126"/>
      <c r="IWS33" s="126"/>
      <c r="IWT33" s="126"/>
      <c r="IWU33" s="126"/>
      <c r="IWV33" s="126"/>
      <c r="IWW33" s="126"/>
      <c r="IWX33" s="126"/>
      <c r="IWY33" s="126"/>
      <c r="IWZ33" s="126"/>
      <c r="IXA33" s="126"/>
      <c r="IXB33" s="126"/>
      <c r="IXC33" s="126"/>
      <c r="IXD33" s="126"/>
      <c r="IXE33" s="126"/>
      <c r="IXF33" s="126"/>
      <c r="IXG33" s="126"/>
      <c r="IXH33" s="126"/>
      <c r="IXI33" s="126"/>
      <c r="IXJ33" s="126"/>
      <c r="IXK33" s="126"/>
      <c r="IXL33" s="126"/>
      <c r="IXM33" s="126"/>
      <c r="IXN33" s="126"/>
      <c r="IXO33" s="126"/>
      <c r="IXP33" s="126"/>
      <c r="IXQ33" s="126"/>
      <c r="IXR33" s="126"/>
      <c r="IXS33" s="126"/>
      <c r="IXT33" s="126"/>
      <c r="IXU33" s="126"/>
      <c r="IXV33" s="126"/>
      <c r="IXW33" s="126"/>
      <c r="IXX33" s="126"/>
      <c r="IXY33" s="126"/>
      <c r="IXZ33" s="126"/>
      <c r="IYA33" s="126"/>
      <c r="IYB33" s="126"/>
      <c r="IYC33" s="126"/>
      <c r="IYD33" s="126"/>
      <c r="IYE33" s="126"/>
      <c r="IYF33" s="126"/>
      <c r="IYG33" s="126"/>
      <c r="IYH33" s="126"/>
      <c r="IYI33" s="126"/>
      <c r="IYJ33" s="126"/>
      <c r="IYK33" s="126"/>
      <c r="IYL33" s="126"/>
      <c r="IYM33" s="126"/>
      <c r="IYN33" s="126"/>
      <c r="IYO33" s="126"/>
      <c r="IYP33" s="126"/>
      <c r="IYQ33" s="126"/>
      <c r="IYR33" s="126"/>
      <c r="IYS33" s="126"/>
      <c r="IYT33" s="126"/>
      <c r="IYU33" s="126"/>
      <c r="IYV33" s="126"/>
      <c r="IYW33" s="126"/>
      <c r="IYX33" s="126"/>
      <c r="IYY33" s="126"/>
      <c r="IYZ33" s="126"/>
      <c r="IZA33" s="126"/>
      <c r="IZB33" s="126"/>
      <c r="IZC33" s="126"/>
      <c r="IZD33" s="126"/>
      <c r="IZE33" s="126"/>
      <c r="IZF33" s="126"/>
      <c r="IZG33" s="126"/>
      <c r="IZH33" s="126"/>
      <c r="IZI33" s="126"/>
      <c r="IZJ33" s="126"/>
      <c r="IZK33" s="126"/>
      <c r="IZL33" s="126"/>
      <c r="IZM33" s="126"/>
      <c r="IZN33" s="126"/>
      <c r="IZO33" s="126"/>
      <c r="IZP33" s="126"/>
      <c r="IZQ33" s="126"/>
      <c r="IZR33" s="126"/>
      <c r="IZS33" s="126"/>
      <c r="IZT33" s="126"/>
      <c r="IZU33" s="126"/>
      <c r="IZV33" s="126"/>
      <c r="IZW33" s="126"/>
      <c r="IZX33" s="126"/>
      <c r="IZY33" s="126"/>
      <c r="IZZ33" s="126"/>
      <c r="JAA33" s="126"/>
      <c r="JAB33" s="126"/>
      <c r="JAC33" s="126"/>
      <c r="JAD33" s="126"/>
      <c r="JAE33" s="126"/>
      <c r="JAF33" s="126"/>
      <c r="JAG33" s="126"/>
      <c r="JAH33" s="126"/>
      <c r="JAI33" s="126"/>
      <c r="JAJ33" s="126"/>
      <c r="JAK33" s="126"/>
      <c r="JAL33" s="126"/>
      <c r="JAM33" s="126"/>
      <c r="JAN33" s="126"/>
      <c r="JAO33" s="126"/>
      <c r="JAP33" s="126"/>
      <c r="JAQ33" s="126"/>
      <c r="JAR33" s="126"/>
      <c r="JAS33" s="126"/>
      <c r="JAT33" s="126"/>
      <c r="JAU33" s="126"/>
      <c r="JAV33" s="126"/>
      <c r="JAW33" s="126"/>
      <c r="JAX33" s="126"/>
      <c r="JAY33" s="126"/>
      <c r="JAZ33" s="126"/>
      <c r="JBA33" s="126"/>
      <c r="JBB33" s="126"/>
      <c r="JBC33" s="126"/>
      <c r="JBD33" s="126"/>
      <c r="JBE33" s="126"/>
      <c r="JBF33" s="126"/>
      <c r="JBG33" s="126"/>
      <c r="JBH33" s="126"/>
      <c r="JBI33" s="126"/>
      <c r="JBJ33" s="126"/>
      <c r="JBK33" s="126"/>
      <c r="JBL33" s="126"/>
      <c r="JBM33" s="126"/>
      <c r="JBN33" s="126"/>
      <c r="JBO33" s="126"/>
      <c r="JBP33" s="126"/>
      <c r="JBQ33" s="126"/>
      <c r="JBR33" s="126"/>
      <c r="JBS33" s="126"/>
      <c r="JBT33" s="126"/>
      <c r="JBU33" s="126"/>
      <c r="JBV33" s="126"/>
      <c r="JBW33" s="126"/>
      <c r="JBX33" s="126"/>
      <c r="JBY33" s="126"/>
      <c r="JBZ33" s="126"/>
      <c r="JCA33" s="126"/>
      <c r="JCB33" s="126"/>
      <c r="JCC33" s="126"/>
      <c r="JCD33" s="126"/>
      <c r="JCE33" s="126"/>
      <c r="JCF33" s="126"/>
      <c r="JCG33" s="126"/>
      <c r="JCH33" s="126"/>
      <c r="JCI33" s="126"/>
      <c r="JCJ33" s="126"/>
      <c r="JCK33" s="126"/>
      <c r="JCL33" s="126"/>
      <c r="JCM33" s="126"/>
      <c r="JCN33" s="126"/>
      <c r="JCO33" s="126"/>
      <c r="JCP33" s="126"/>
      <c r="JCQ33" s="126"/>
      <c r="JCR33" s="126"/>
      <c r="JCS33" s="126"/>
      <c r="JCT33" s="126"/>
      <c r="JCU33" s="126"/>
      <c r="JCV33" s="126"/>
      <c r="JCW33" s="126"/>
      <c r="JCX33" s="126"/>
      <c r="JCY33" s="126"/>
      <c r="JCZ33" s="126"/>
      <c r="JDA33" s="126"/>
      <c r="JDB33" s="126"/>
      <c r="JDC33" s="126"/>
      <c r="JDD33" s="126"/>
      <c r="JDE33" s="126"/>
      <c r="JDF33" s="126"/>
      <c r="JDG33" s="126"/>
      <c r="JDH33" s="126"/>
      <c r="JDI33" s="126"/>
      <c r="JDJ33" s="126"/>
      <c r="JDK33" s="126"/>
      <c r="JDL33" s="126"/>
      <c r="JDM33" s="126"/>
      <c r="JDN33" s="126"/>
      <c r="JDO33" s="126"/>
      <c r="JDP33" s="126"/>
      <c r="JDQ33" s="126"/>
      <c r="JDR33" s="126"/>
      <c r="JDS33" s="126"/>
      <c r="JDT33" s="126"/>
      <c r="JDU33" s="126"/>
      <c r="JDV33" s="126"/>
      <c r="JDW33" s="126"/>
      <c r="JDX33" s="126"/>
      <c r="JDY33" s="126"/>
      <c r="JDZ33" s="126"/>
      <c r="JEA33" s="126"/>
      <c r="JEB33" s="126"/>
      <c r="JEC33" s="126"/>
      <c r="JED33" s="126"/>
      <c r="JEE33" s="126"/>
      <c r="JEF33" s="126"/>
      <c r="JEG33" s="126"/>
      <c r="JEH33" s="126"/>
      <c r="JEI33" s="126"/>
      <c r="JEJ33" s="126"/>
      <c r="JEK33" s="126"/>
      <c r="JEL33" s="126"/>
      <c r="JEM33" s="126"/>
      <c r="JEN33" s="126"/>
      <c r="JEO33" s="126"/>
      <c r="JEP33" s="126"/>
      <c r="JEQ33" s="126"/>
      <c r="JER33" s="126"/>
      <c r="JES33" s="126"/>
      <c r="JET33" s="126"/>
      <c r="JEU33" s="126"/>
      <c r="JEV33" s="126"/>
      <c r="JEW33" s="126"/>
      <c r="JEX33" s="126"/>
      <c r="JEY33" s="126"/>
      <c r="JEZ33" s="126"/>
      <c r="JFA33" s="126"/>
      <c r="JFB33" s="126"/>
      <c r="JFC33" s="126"/>
      <c r="JFD33" s="126"/>
      <c r="JFE33" s="126"/>
      <c r="JFF33" s="126"/>
      <c r="JFG33" s="126"/>
      <c r="JFH33" s="126"/>
      <c r="JFI33" s="126"/>
      <c r="JFJ33" s="126"/>
      <c r="JFK33" s="126"/>
      <c r="JFL33" s="126"/>
      <c r="JFM33" s="126"/>
      <c r="JFN33" s="126"/>
      <c r="JFO33" s="126"/>
      <c r="JFP33" s="126"/>
      <c r="JFQ33" s="126"/>
      <c r="JFR33" s="126"/>
      <c r="JFS33" s="126"/>
      <c r="JFT33" s="126"/>
      <c r="JFU33" s="126"/>
      <c r="JFV33" s="126"/>
      <c r="JFW33" s="126"/>
      <c r="JFX33" s="126"/>
      <c r="JFY33" s="126"/>
      <c r="JFZ33" s="126"/>
      <c r="JGA33" s="126"/>
      <c r="JGB33" s="126"/>
      <c r="JGC33" s="126"/>
      <c r="JGD33" s="126"/>
      <c r="JGE33" s="126"/>
      <c r="JGF33" s="126"/>
      <c r="JGG33" s="126"/>
      <c r="JGH33" s="126"/>
      <c r="JGI33" s="126"/>
      <c r="JGJ33" s="126"/>
      <c r="JGK33" s="126"/>
      <c r="JGL33" s="126"/>
      <c r="JGM33" s="126"/>
      <c r="JGN33" s="126"/>
      <c r="JGO33" s="126"/>
      <c r="JGP33" s="126"/>
      <c r="JGQ33" s="126"/>
      <c r="JGR33" s="126"/>
      <c r="JGS33" s="126"/>
      <c r="JGT33" s="126"/>
      <c r="JGU33" s="126"/>
      <c r="JGV33" s="126"/>
      <c r="JGW33" s="126"/>
      <c r="JGX33" s="126"/>
      <c r="JGY33" s="126"/>
      <c r="JGZ33" s="126"/>
      <c r="JHA33" s="126"/>
      <c r="JHB33" s="126"/>
      <c r="JHC33" s="126"/>
      <c r="JHD33" s="126"/>
      <c r="JHE33" s="126"/>
      <c r="JHF33" s="126"/>
      <c r="JHG33" s="126"/>
      <c r="JHH33" s="126"/>
      <c r="JHI33" s="126"/>
      <c r="JHJ33" s="126"/>
      <c r="JHK33" s="126"/>
      <c r="JHL33" s="126"/>
      <c r="JHM33" s="126"/>
      <c r="JHN33" s="126"/>
      <c r="JHO33" s="126"/>
      <c r="JHP33" s="126"/>
      <c r="JHQ33" s="126"/>
      <c r="JHR33" s="126"/>
      <c r="JHS33" s="126"/>
      <c r="JHT33" s="126"/>
      <c r="JHU33" s="126"/>
      <c r="JHV33" s="126"/>
      <c r="JHW33" s="126"/>
      <c r="JHX33" s="126"/>
      <c r="JHY33" s="126"/>
      <c r="JHZ33" s="126"/>
      <c r="JIA33" s="126"/>
      <c r="JIB33" s="126"/>
      <c r="JIC33" s="126"/>
      <c r="JID33" s="126"/>
      <c r="JIE33" s="126"/>
      <c r="JIF33" s="126"/>
      <c r="JIG33" s="126"/>
      <c r="JIH33" s="126"/>
      <c r="JII33" s="126"/>
      <c r="JIJ33" s="126"/>
      <c r="JIK33" s="126"/>
      <c r="JIL33" s="126"/>
      <c r="JIM33" s="126"/>
      <c r="JIN33" s="126"/>
      <c r="JIO33" s="126"/>
      <c r="JIP33" s="126"/>
      <c r="JIQ33" s="126"/>
      <c r="JIR33" s="126"/>
      <c r="JIS33" s="126"/>
      <c r="JIT33" s="126"/>
      <c r="JIU33" s="126"/>
      <c r="JIV33" s="126"/>
      <c r="JIW33" s="126"/>
      <c r="JIX33" s="126"/>
      <c r="JIY33" s="126"/>
      <c r="JIZ33" s="126"/>
      <c r="JJA33" s="126"/>
      <c r="JJB33" s="126"/>
      <c r="JJC33" s="126"/>
      <c r="JJD33" s="126"/>
      <c r="JJE33" s="126"/>
      <c r="JJF33" s="126"/>
      <c r="JJG33" s="126"/>
      <c r="JJH33" s="126"/>
      <c r="JJI33" s="126"/>
      <c r="JJJ33" s="126"/>
      <c r="JJK33" s="126"/>
      <c r="JJL33" s="126"/>
      <c r="JJM33" s="126"/>
      <c r="JJN33" s="126"/>
      <c r="JJO33" s="126"/>
      <c r="JJP33" s="126"/>
      <c r="JJQ33" s="126"/>
      <c r="JJR33" s="126"/>
      <c r="JJS33" s="126"/>
      <c r="JJT33" s="126"/>
      <c r="JJU33" s="126"/>
      <c r="JJV33" s="126"/>
      <c r="JJW33" s="126"/>
      <c r="JJX33" s="126"/>
      <c r="JJY33" s="126"/>
      <c r="JJZ33" s="126"/>
      <c r="JKA33" s="126"/>
      <c r="JKB33" s="126"/>
      <c r="JKC33" s="126"/>
      <c r="JKD33" s="126"/>
      <c r="JKE33" s="126"/>
      <c r="JKF33" s="126"/>
      <c r="JKG33" s="126"/>
      <c r="JKH33" s="126"/>
      <c r="JKI33" s="126"/>
      <c r="JKJ33" s="126"/>
      <c r="JKK33" s="126"/>
      <c r="JKL33" s="126"/>
      <c r="JKM33" s="126"/>
      <c r="JKN33" s="126"/>
      <c r="JKO33" s="126"/>
      <c r="JKP33" s="126"/>
      <c r="JKQ33" s="126"/>
      <c r="JKR33" s="126"/>
      <c r="JKS33" s="126"/>
      <c r="JKT33" s="126"/>
      <c r="JKU33" s="126"/>
      <c r="JKV33" s="126"/>
      <c r="JKW33" s="126"/>
      <c r="JKX33" s="126"/>
      <c r="JKY33" s="126"/>
      <c r="JKZ33" s="126"/>
      <c r="JLA33" s="126"/>
      <c r="JLB33" s="126"/>
      <c r="JLC33" s="126"/>
      <c r="JLD33" s="126"/>
      <c r="JLE33" s="126"/>
      <c r="JLF33" s="126"/>
      <c r="JLG33" s="126"/>
      <c r="JLH33" s="126"/>
      <c r="JLI33" s="126"/>
      <c r="JLJ33" s="126"/>
      <c r="JLK33" s="126"/>
      <c r="JLL33" s="126"/>
      <c r="JLM33" s="126"/>
      <c r="JLN33" s="126"/>
      <c r="JLO33" s="126"/>
      <c r="JLP33" s="126"/>
      <c r="JLQ33" s="126"/>
      <c r="JLR33" s="126"/>
      <c r="JLS33" s="126"/>
      <c r="JLT33" s="126"/>
      <c r="JLU33" s="126"/>
      <c r="JLV33" s="126"/>
      <c r="JLW33" s="126"/>
      <c r="JLX33" s="126"/>
      <c r="JLY33" s="126"/>
      <c r="JLZ33" s="126"/>
      <c r="JMA33" s="126"/>
      <c r="JMB33" s="126"/>
      <c r="JMC33" s="126"/>
      <c r="JMD33" s="126"/>
      <c r="JME33" s="126"/>
      <c r="JMF33" s="126"/>
      <c r="JMG33" s="126"/>
      <c r="JMH33" s="126"/>
      <c r="JMI33" s="126"/>
      <c r="JMJ33" s="126"/>
      <c r="JMK33" s="126"/>
      <c r="JML33" s="126"/>
      <c r="JMM33" s="126"/>
      <c r="JMN33" s="126"/>
      <c r="JMO33" s="126"/>
      <c r="JMP33" s="126"/>
      <c r="JMQ33" s="126"/>
      <c r="JMR33" s="126"/>
      <c r="JMS33" s="126"/>
      <c r="JMT33" s="126"/>
      <c r="JMU33" s="126"/>
      <c r="JMV33" s="126"/>
      <c r="JMW33" s="126"/>
      <c r="JMX33" s="126"/>
      <c r="JMY33" s="126"/>
      <c r="JMZ33" s="126"/>
      <c r="JNA33" s="126"/>
      <c r="JNB33" s="126"/>
      <c r="JNC33" s="126"/>
      <c r="JND33" s="126"/>
      <c r="JNE33" s="126"/>
      <c r="JNF33" s="126"/>
      <c r="JNG33" s="126"/>
      <c r="JNH33" s="126"/>
      <c r="JNI33" s="126"/>
      <c r="JNJ33" s="126"/>
      <c r="JNK33" s="126"/>
      <c r="JNL33" s="126"/>
      <c r="JNM33" s="126"/>
      <c r="JNN33" s="126"/>
      <c r="JNO33" s="126"/>
      <c r="JNP33" s="126"/>
      <c r="JNQ33" s="126"/>
      <c r="JNR33" s="126"/>
      <c r="JNS33" s="126"/>
      <c r="JNT33" s="126"/>
      <c r="JNU33" s="126"/>
      <c r="JNV33" s="126"/>
      <c r="JNW33" s="126"/>
      <c r="JNX33" s="126"/>
      <c r="JNY33" s="126"/>
      <c r="JNZ33" s="126"/>
      <c r="JOA33" s="126"/>
      <c r="JOB33" s="126"/>
      <c r="JOC33" s="126"/>
      <c r="JOD33" s="126"/>
      <c r="JOE33" s="126"/>
      <c r="JOF33" s="126"/>
      <c r="JOG33" s="126"/>
      <c r="JOH33" s="126"/>
      <c r="JOI33" s="126"/>
      <c r="JOJ33" s="126"/>
      <c r="JOK33" s="126"/>
      <c r="JOL33" s="126"/>
      <c r="JOM33" s="126"/>
      <c r="JON33" s="126"/>
      <c r="JOO33" s="126"/>
      <c r="JOP33" s="126"/>
      <c r="JOQ33" s="126"/>
      <c r="JOR33" s="126"/>
      <c r="JOS33" s="126"/>
      <c r="JOT33" s="126"/>
      <c r="JOU33" s="126"/>
      <c r="JOV33" s="126"/>
      <c r="JOW33" s="126"/>
      <c r="JOX33" s="126"/>
      <c r="JOY33" s="126"/>
      <c r="JOZ33" s="126"/>
      <c r="JPA33" s="126"/>
      <c r="JPB33" s="126"/>
      <c r="JPC33" s="126"/>
      <c r="JPD33" s="126"/>
      <c r="JPE33" s="126"/>
      <c r="JPF33" s="126"/>
      <c r="JPG33" s="126"/>
      <c r="JPH33" s="126"/>
      <c r="JPI33" s="126"/>
      <c r="JPJ33" s="126"/>
      <c r="JPK33" s="126"/>
      <c r="JPL33" s="126"/>
      <c r="JPM33" s="126"/>
      <c r="JPN33" s="126"/>
      <c r="JPO33" s="126"/>
      <c r="JPP33" s="126"/>
      <c r="JPQ33" s="126"/>
      <c r="JPR33" s="126"/>
      <c r="JPS33" s="126"/>
      <c r="JPT33" s="126"/>
      <c r="JPU33" s="126"/>
      <c r="JPV33" s="126"/>
      <c r="JPW33" s="126"/>
      <c r="JPX33" s="126"/>
      <c r="JPY33" s="126"/>
      <c r="JPZ33" s="126"/>
      <c r="JQA33" s="126"/>
      <c r="JQB33" s="126"/>
      <c r="JQC33" s="126"/>
      <c r="JQD33" s="126"/>
      <c r="JQE33" s="126"/>
      <c r="JQF33" s="126"/>
      <c r="JQG33" s="126"/>
      <c r="JQH33" s="126"/>
      <c r="JQI33" s="126"/>
      <c r="JQJ33" s="126"/>
      <c r="JQK33" s="126"/>
      <c r="JQL33" s="126"/>
      <c r="JQM33" s="126"/>
      <c r="JQN33" s="126"/>
      <c r="JQO33" s="126"/>
      <c r="JQP33" s="126"/>
      <c r="JQQ33" s="126"/>
      <c r="JQR33" s="126"/>
      <c r="JQS33" s="126"/>
      <c r="JQT33" s="126"/>
      <c r="JQU33" s="126"/>
      <c r="JQV33" s="126"/>
      <c r="JQW33" s="126"/>
      <c r="JQX33" s="126"/>
      <c r="JQY33" s="126"/>
      <c r="JQZ33" s="126"/>
      <c r="JRA33" s="126"/>
      <c r="JRB33" s="126"/>
      <c r="JRC33" s="126"/>
      <c r="JRD33" s="126"/>
      <c r="JRE33" s="126"/>
      <c r="JRF33" s="126"/>
      <c r="JRG33" s="126"/>
      <c r="JRH33" s="126"/>
      <c r="JRI33" s="126"/>
      <c r="JRJ33" s="126"/>
      <c r="JRK33" s="126"/>
      <c r="JRL33" s="126"/>
      <c r="JRM33" s="126"/>
      <c r="JRN33" s="126"/>
      <c r="JRO33" s="126"/>
      <c r="JRP33" s="126"/>
      <c r="JRQ33" s="126"/>
      <c r="JRR33" s="126"/>
      <c r="JRS33" s="126"/>
      <c r="JRT33" s="126"/>
      <c r="JRU33" s="126"/>
      <c r="JRV33" s="126"/>
      <c r="JRW33" s="126"/>
      <c r="JRX33" s="126"/>
      <c r="JRY33" s="126"/>
      <c r="JRZ33" s="126"/>
      <c r="JSA33" s="126"/>
      <c r="JSB33" s="126"/>
      <c r="JSC33" s="126"/>
      <c r="JSD33" s="126"/>
      <c r="JSE33" s="126"/>
      <c r="JSF33" s="126"/>
      <c r="JSG33" s="126"/>
      <c r="JSH33" s="126"/>
      <c r="JSI33" s="126"/>
      <c r="JSJ33" s="126"/>
      <c r="JSK33" s="126"/>
      <c r="JSL33" s="126"/>
      <c r="JSM33" s="126"/>
      <c r="JSN33" s="126"/>
      <c r="JSO33" s="126"/>
      <c r="JSP33" s="126"/>
      <c r="JSQ33" s="126"/>
      <c r="JSR33" s="126"/>
      <c r="JSS33" s="126"/>
      <c r="JST33" s="126"/>
      <c r="JSU33" s="126"/>
      <c r="JSV33" s="126"/>
      <c r="JSW33" s="126"/>
      <c r="JSX33" s="126"/>
      <c r="JSY33" s="126"/>
      <c r="JSZ33" s="126"/>
      <c r="JTA33" s="126"/>
      <c r="JTB33" s="126"/>
      <c r="JTC33" s="126"/>
      <c r="JTD33" s="126"/>
      <c r="JTE33" s="126"/>
      <c r="JTF33" s="126"/>
      <c r="JTG33" s="126"/>
      <c r="JTH33" s="126"/>
      <c r="JTI33" s="126"/>
      <c r="JTJ33" s="126"/>
      <c r="JTK33" s="126"/>
      <c r="JTL33" s="126"/>
      <c r="JTM33" s="126"/>
      <c r="JTN33" s="126"/>
      <c r="JTO33" s="126"/>
      <c r="JTP33" s="126"/>
      <c r="JTQ33" s="126"/>
      <c r="JTR33" s="126"/>
      <c r="JTS33" s="126"/>
      <c r="JTT33" s="126"/>
      <c r="JTU33" s="126"/>
      <c r="JTV33" s="126"/>
      <c r="JTW33" s="126"/>
      <c r="JTX33" s="126"/>
      <c r="JTY33" s="126"/>
      <c r="JTZ33" s="126"/>
      <c r="JUA33" s="126"/>
      <c r="JUB33" s="126"/>
      <c r="JUC33" s="126"/>
      <c r="JUD33" s="126"/>
      <c r="JUE33" s="126"/>
      <c r="JUF33" s="126"/>
      <c r="JUG33" s="126"/>
      <c r="JUH33" s="126"/>
      <c r="JUI33" s="126"/>
      <c r="JUJ33" s="126"/>
      <c r="JUK33" s="126"/>
      <c r="JUL33" s="126"/>
      <c r="JUM33" s="126"/>
      <c r="JUN33" s="126"/>
      <c r="JUO33" s="126"/>
      <c r="JUP33" s="126"/>
      <c r="JUQ33" s="126"/>
      <c r="JUR33" s="126"/>
      <c r="JUS33" s="126"/>
      <c r="JUT33" s="126"/>
      <c r="JUU33" s="126"/>
      <c r="JUV33" s="126"/>
      <c r="JUW33" s="126"/>
      <c r="JUX33" s="126"/>
      <c r="JUY33" s="126"/>
      <c r="JUZ33" s="126"/>
      <c r="JVA33" s="126"/>
      <c r="JVB33" s="126"/>
      <c r="JVC33" s="126"/>
      <c r="JVD33" s="126"/>
      <c r="JVE33" s="126"/>
      <c r="JVF33" s="126"/>
      <c r="JVG33" s="126"/>
      <c r="JVH33" s="126"/>
      <c r="JVI33" s="126"/>
      <c r="JVJ33" s="126"/>
      <c r="JVK33" s="126"/>
      <c r="JVL33" s="126"/>
      <c r="JVM33" s="126"/>
      <c r="JVN33" s="126"/>
      <c r="JVO33" s="126"/>
      <c r="JVP33" s="126"/>
      <c r="JVQ33" s="126"/>
      <c r="JVR33" s="126"/>
      <c r="JVS33" s="126"/>
      <c r="JVT33" s="126"/>
      <c r="JVU33" s="126"/>
      <c r="JVV33" s="126"/>
      <c r="JVW33" s="126"/>
      <c r="JVX33" s="126"/>
      <c r="JVY33" s="126"/>
      <c r="JVZ33" s="126"/>
      <c r="JWA33" s="126"/>
      <c r="JWB33" s="126"/>
      <c r="JWC33" s="126"/>
      <c r="JWD33" s="126"/>
      <c r="JWE33" s="126"/>
      <c r="JWF33" s="126"/>
      <c r="JWG33" s="126"/>
      <c r="JWH33" s="126"/>
      <c r="JWI33" s="126"/>
      <c r="JWJ33" s="126"/>
      <c r="JWK33" s="126"/>
      <c r="JWL33" s="126"/>
      <c r="JWM33" s="126"/>
      <c r="JWN33" s="126"/>
      <c r="JWO33" s="126"/>
      <c r="JWP33" s="126"/>
      <c r="JWQ33" s="126"/>
      <c r="JWR33" s="126"/>
      <c r="JWS33" s="126"/>
      <c r="JWT33" s="126"/>
      <c r="JWU33" s="126"/>
      <c r="JWV33" s="126"/>
      <c r="JWW33" s="126"/>
      <c r="JWX33" s="126"/>
      <c r="JWY33" s="126"/>
      <c r="JWZ33" s="126"/>
      <c r="JXA33" s="126"/>
      <c r="JXB33" s="126"/>
      <c r="JXC33" s="126"/>
      <c r="JXD33" s="126"/>
      <c r="JXE33" s="126"/>
      <c r="JXF33" s="126"/>
      <c r="JXG33" s="126"/>
      <c r="JXH33" s="126"/>
      <c r="JXI33" s="126"/>
      <c r="JXJ33" s="126"/>
      <c r="JXK33" s="126"/>
      <c r="JXL33" s="126"/>
      <c r="JXM33" s="126"/>
      <c r="JXN33" s="126"/>
      <c r="JXO33" s="126"/>
      <c r="JXP33" s="126"/>
      <c r="JXQ33" s="126"/>
      <c r="JXR33" s="126"/>
      <c r="JXS33" s="126"/>
      <c r="JXT33" s="126"/>
      <c r="JXU33" s="126"/>
      <c r="JXV33" s="126"/>
      <c r="JXW33" s="126"/>
      <c r="JXX33" s="126"/>
      <c r="JXY33" s="126"/>
      <c r="JXZ33" s="126"/>
      <c r="JYA33" s="126"/>
      <c r="JYB33" s="126"/>
      <c r="JYC33" s="126"/>
      <c r="JYD33" s="126"/>
      <c r="JYE33" s="126"/>
      <c r="JYF33" s="126"/>
      <c r="JYG33" s="126"/>
      <c r="JYH33" s="126"/>
      <c r="JYI33" s="126"/>
      <c r="JYJ33" s="126"/>
      <c r="JYK33" s="126"/>
      <c r="JYL33" s="126"/>
      <c r="JYM33" s="126"/>
      <c r="JYN33" s="126"/>
      <c r="JYO33" s="126"/>
      <c r="JYP33" s="126"/>
      <c r="JYQ33" s="126"/>
      <c r="JYR33" s="126"/>
      <c r="JYS33" s="126"/>
      <c r="JYT33" s="126"/>
      <c r="JYU33" s="126"/>
      <c r="JYV33" s="126"/>
      <c r="JYW33" s="126"/>
      <c r="JYX33" s="126"/>
      <c r="JYY33" s="126"/>
      <c r="JYZ33" s="126"/>
      <c r="JZA33" s="126"/>
      <c r="JZB33" s="126"/>
      <c r="JZC33" s="126"/>
      <c r="JZD33" s="126"/>
      <c r="JZE33" s="126"/>
      <c r="JZF33" s="126"/>
      <c r="JZG33" s="126"/>
      <c r="JZH33" s="126"/>
      <c r="JZI33" s="126"/>
      <c r="JZJ33" s="126"/>
      <c r="JZK33" s="126"/>
      <c r="JZL33" s="126"/>
      <c r="JZM33" s="126"/>
      <c r="JZN33" s="126"/>
      <c r="JZO33" s="126"/>
      <c r="JZP33" s="126"/>
      <c r="JZQ33" s="126"/>
      <c r="JZR33" s="126"/>
      <c r="JZS33" s="126"/>
      <c r="JZT33" s="126"/>
      <c r="JZU33" s="126"/>
      <c r="JZV33" s="126"/>
      <c r="JZW33" s="126"/>
      <c r="JZX33" s="126"/>
      <c r="JZY33" s="126"/>
      <c r="JZZ33" s="126"/>
      <c r="KAA33" s="126"/>
      <c r="KAB33" s="126"/>
      <c r="KAC33" s="126"/>
      <c r="KAD33" s="126"/>
      <c r="KAE33" s="126"/>
      <c r="KAF33" s="126"/>
      <c r="KAG33" s="126"/>
      <c r="KAH33" s="126"/>
      <c r="KAI33" s="126"/>
      <c r="KAJ33" s="126"/>
      <c r="KAK33" s="126"/>
      <c r="KAL33" s="126"/>
      <c r="KAM33" s="126"/>
      <c r="KAN33" s="126"/>
      <c r="KAO33" s="126"/>
      <c r="KAP33" s="126"/>
      <c r="KAQ33" s="126"/>
      <c r="KAR33" s="126"/>
      <c r="KAS33" s="126"/>
      <c r="KAT33" s="126"/>
      <c r="KAU33" s="126"/>
      <c r="KAV33" s="126"/>
      <c r="KAW33" s="126"/>
      <c r="KAX33" s="126"/>
      <c r="KAY33" s="126"/>
      <c r="KAZ33" s="126"/>
      <c r="KBA33" s="126"/>
      <c r="KBB33" s="126"/>
      <c r="KBC33" s="126"/>
      <c r="KBD33" s="126"/>
      <c r="KBE33" s="126"/>
      <c r="KBF33" s="126"/>
      <c r="KBG33" s="126"/>
      <c r="KBH33" s="126"/>
      <c r="KBI33" s="126"/>
      <c r="KBJ33" s="126"/>
      <c r="KBK33" s="126"/>
      <c r="KBL33" s="126"/>
      <c r="KBM33" s="126"/>
      <c r="KBN33" s="126"/>
      <c r="KBO33" s="126"/>
      <c r="KBP33" s="126"/>
      <c r="KBQ33" s="126"/>
      <c r="KBR33" s="126"/>
      <c r="KBS33" s="126"/>
      <c r="KBT33" s="126"/>
      <c r="KBU33" s="126"/>
      <c r="KBV33" s="126"/>
      <c r="KBW33" s="126"/>
      <c r="KBX33" s="126"/>
      <c r="KBY33" s="126"/>
      <c r="KBZ33" s="126"/>
      <c r="KCA33" s="126"/>
      <c r="KCB33" s="126"/>
      <c r="KCC33" s="126"/>
      <c r="KCD33" s="126"/>
      <c r="KCE33" s="126"/>
      <c r="KCF33" s="126"/>
      <c r="KCG33" s="126"/>
      <c r="KCH33" s="126"/>
      <c r="KCI33" s="126"/>
      <c r="KCJ33" s="126"/>
      <c r="KCK33" s="126"/>
      <c r="KCL33" s="126"/>
      <c r="KCM33" s="126"/>
      <c r="KCN33" s="126"/>
      <c r="KCO33" s="126"/>
      <c r="KCP33" s="126"/>
      <c r="KCQ33" s="126"/>
      <c r="KCR33" s="126"/>
      <c r="KCS33" s="126"/>
      <c r="KCT33" s="126"/>
      <c r="KCU33" s="126"/>
      <c r="KCV33" s="126"/>
      <c r="KCW33" s="126"/>
      <c r="KCX33" s="126"/>
      <c r="KCY33" s="126"/>
      <c r="KCZ33" s="126"/>
      <c r="KDA33" s="126"/>
      <c r="KDB33" s="126"/>
      <c r="KDC33" s="126"/>
      <c r="KDD33" s="126"/>
      <c r="KDE33" s="126"/>
      <c r="KDF33" s="126"/>
      <c r="KDG33" s="126"/>
      <c r="KDH33" s="126"/>
      <c r="KDI33" s="126"/>
      <c r="KDJ33" s="126"/>
      <c r="KDK33" s="126"/>
      <c r="KDL33" s="126"/>
      <c r="KDM33" s="126"/>
      <c r="KDN33" s="126"/>
      <c r="KDO33" s="126"/>
      <c r="KDP33" s="126"/>
      <c r="KDQ33" s="126"/>
      <c r="KDR33" s="126"/>
      <c r="KDS33" s="126"/>
      <c r="KDT33" s="126"/>
      <c r="KDU33" s="126"/>
      <c r="KDV33" s="126"/>
      <c r="KDW33" s="126"/>
      <c r="KDX33" s="126"/>
      <c r="KDY33" s="126"/>
      <c r="KDZ33" s="126"/>
      <c r="KEA33" s="126"/>
      <c r="KEB33" s="126"/>
      <c r="KEC33" s="126"/>
      <c r="KED33" s="126"/>
      <c r="KEE33" s="126"/>
      <c r="KEF33" s="126"/>
      <c r="KEG33" s="126"/>
      <c r="KEH33" s="126"/>
      <c r="KEI33" s="126"/>
      <c r="KEJ33" s="126"/>
      <c r="KEK33" s="126"/>
      <c r="KEL33" s="126"/>
      <c r="KEM33" s="126"/>
      <c r="KEN33" s="126"/>
      <c r="KEO33" s="126"/>
      <c r="KEP33" s="126"/>
      <c r="KEQ33" s="126"/>
      <c r="KER33" s="126"/>
      <c r="KES33" s="126"/>
      <c r="KET33" s="126"/>
      <c r="KEU33" s="126"/>
      <c r="KEV33" s="126"/>
      <c r="KEW33" s="126"/>
      <c r="KEX33" s="126"/>
      <c r="KEY33" s="126"/>
      <c r="KEZ33" s="126"/>
      <c r="KFA33" s="126"/>
      <c r="KFB33" s="126"/>
      <c r="KFC33" s="126"/>
      <c r="KFD33" s="126"/>
      <c r="KFE33" s="126"/>
      <c r="KFF33" s="126"/>
      <c r="KFG33" s="126"/>
      <c r="KFH33" s="126"/>
      <c r="KFI33" s="126"/>
      <c r="KFJ33" s="126"/>
      <c r="KFK33" s="126"/>
      <c r="KFL33" s="126"/>
      <c r="KFM33" s="126"/>
      <c r="KFN33" s="126"/>
      <c r="KFO33" s="126"/>
      <c r="KFP33" s="126"/>
      <c r="KFQ33" s="126"/>
      <c r="KFR33" s="126"/>
      <c r="KFS33" s="126"/>
      <c r="KFT33" s="126"/>
      <c r="KFU33" s="126"/>
      <c r="KFV33" s="126"/>
      <c r="KFW33" s="126"/>
      <c r="KFX33" s="126"/>
      <c r="KFY33" s="126"/>
      <c r="KFZ33" s="126"/>
      <c r="KGA33" s="126"/>
      <c r="KGB33" s="126"/>
      <c r="KGC33" s="126"/>
      <c r="KGD33" s="126"/>
      <c r="KGE33" s="126"/>
      <c r="KGF33" s="126"/>
      <c r="KGG33" s="126"/>
      <c r="KGH33" s="126"/>
      <c r="KGI33" s="126"/>
      <c r="KGJ33" s="126"/>
      <c r="KGK33" s="126"/>
      <c r="KGL33" s="126"/>
      <c r="KGM33" s="126"/>
      <c r="KGN33" s="126"/>
      <c r="KGO33" s="126"/>
      <c r="KGP33" s="126"/>
      <c r="KGQ33" s="126"/>
      <c r="KGR33" s="126"/>
      <c r="KGS33" s="126"/>
      <c r="KGT33" s="126"/>
      <c r="KGU33" s="126"/>
      <c r="KGV33" s="126"/>
      <c r="KGW33" s="126"/>
      <c r="KGX33" s="126"/>
      <c r="KGY33" s="126"/>
      <c r="KGZ33" s="126"/>
      <c r="KHA33" s="126"/>
      <c r="KHB33" s="126"/>
      <c r="KHC33" s="126"/>
      <c r="KHD33" s="126"/>
      <c r="KHE33" s="126"/>
      <c r="KHF33" s="126"/>
      <c r="KHG33" s="126"/>
      <c r="KHH33" s="126"/>
      <c r="KHI33" s="126"/>
      <c r="KHJ33" s="126"/>
      <c r="KHK33" s="126"/>
      <c r="KHL33" s="126"/>
      <c r="KHM33" s="126"/>
      <c r="KHN33" s="126"/>
      <c r="KHO33" s="126"/>
      <c r="KHP33" s="126"/>
      <c r="KHQ33" s="126"/>
      <c r="KHR33" s="126"/>
      <c r="KHS33" s="126"/>
      <c r="KHT33" s="126"/>
      <c r="KHU33" s="126"/>
      <c r="KHV33" s="126"/>
      <c r="KHW33" s="126"/>
      <c r="KHX33" s="126"/>
      <c r="KHY33" s="126"/>
      <c r="KHZ33" s="126"/>
      <c r="KIA33" s="126"/>
      <c r="KIB33" s="126"/>
      <c r="KIC33" s="126"/>
      <c r="KID33" s="126"/>
      <c r="KIE33" s="126"/>
      <c r="KIF33" s="126"/>
      <c r="KIG33" s="126"/>
      <c r="KIH33" s="126"/>
      <c r="KII33" s="126"/>
      <c r="KIJ33" s="126"/>
      <c r="KIK33" s="126"/>
      <c r="KIL33" s="126"/>
      <c r="KIM33" s="126"/>
      <c r="KIN33" s="126"/>
      <c r="KIO33" s="126"/>
      <c r="KIP33" s="126"/>
      <c r="KIQ33" s="126"/>
      <c r="KIR33" s="126"/>
      <c r="KIS33" s="126"/>
      <c r="KIT33" s="126"/>
      <c r="KIU33" s="126"/>
      <c r="KIV33" s="126"/>
      <c r="KIW33" s="126"/>
      <c r="KIX33" s="126"/>
      <c r="KIY33" s="126"/>
      <c r="KIZ33" s="126"/>
      <c r="KJA33" s="126"/>
      <c r="KJB33" s="126"/>
      <c r="KJC33" s="126"/>
      <c r="KJD33" s="126"/>
      <c r="KJE33" s="126"/>
      <c r="KJF33" s="126"/>
      <c r="KJG33" s="126"/>
      <c r="KJH33" s="126"/>
      <c r="KJI33" s="126"/>
      <c r="KJJ33" s="126"/>
      <c r="KJK33" s="126"/>
      <c r="KJL33" s="126"/>
      <c r="KJM33" s="126"/>
      <c r="KJN33" s="126"/>
      <c r="KJO33" s="126"/>
      <c r="KJP33" s="126"/>
      <c r="KJQ33" s="126"/>
      <c r="KJR33" s="126"/>
      <c r="KJS33" s="126"/>
      <c r="KJT33" s="126"/>
      <c r="KJU33" s="126"/>
      <c r="KJV33" s="126"/>
      <c r="KJW33" s="126"/>
      <c r="KJX33" s="126"/>
      <c r="KJY33" s="126"/>
      <c r="KJZ33" s="126"/>
      <c r="KKA33" s="126"/>
      <c r="KKB33" s="126"/>
      <c r="KKC33" s="126"/>
      <c r="KKD33" s="126"/>
      <c r="KKE33" s="126"/>
      <c r="KKF33" s="126"/>
      <c r="KKG33" s="126"/>
      <c r="KKH33" s="126"/>
      <c r="KKI33" s="126"/>
      <c r="KKJ33" s="126"/>
      <c r="KKK33" s="126"/>
      <c r="KKL33" s="126"/>
      <c r="KKM33" s="126"/>
      <c r="KKN33" s="126"/>
      <c r="KKO33" s="126"/>
      <c r="KKP33" s="126"/>
      <c r="KKQ33" s="126"/>
      <c r="KKR33" s="126"/>
      <c r="KKS33" s="126"/>
      <c r="KKT33" s="126"/>
      <c r="KKU33" s="126"/>
      <c r="KKV33" s="126"/>
      <c r="KKW33" s="126"/>
      <c r="KKX33" s="126"/>
      <c r="KKY33" s="126"/>
      <c r="KKZ33" s="126"/>
      <c r="KLA33" s="126"/>
      <c r="KLB33" s="126"/>
      <c r="KLC33" s="126"/>
      <c r="KLD33" s="126"/>
      <c r="KLE33" s="126"/>
      <c r="KLF33" s="126"/>
      <c r="KLG33" s="126"/>
      <c r="KLH33" s="126"/>
      <c r="KLI33" s="126"/>
      <c r="KLJ33" s="126"/>
      <c r="KLK33" s="126"/>
      <c r="KLL33" s="126"/>
      <c r="KLM33" s="126"/>
      <c r="KLN33" s="126"/>
      <c r="KLO33" s="126"/>
      <c r="KLP33" s="126"/>
      <c r="KLQ33" s="126"/>
      <c r="KLR33" s="126"/>
      <c r="KLS33" s="126"/>
      <c r="KLT33" s="126"/>
      <c r="KLU33" s="126"/>
      <c r="KLV33" s="126"/>
      <c r="KLW33" s="126"/>
      <c r="KLX33" s="126"/>
      <c r="KLY33" s="126"/>
      <c r="KLZ33" s="126"/>
      <c r="KMA33" s="126"/>
      <c r="KMB33" s="126"/>
      <c r="KMC33" s="126"/>
      <c r="KMD33" s="126"/>
      <c r="KME33" s="126"/>
      <c r="KMF33" s="126"/>
      <c r="KMG33" s="126"/>
      <c r="KMH33" s="126"/>
      <c r="KMI33" s="126"/>
      <c r="KMJ33" s="126"/>
      <c r="KMK33" s="126"/>
      <c r="KML33" s="126"/>
      <c r="KMM33" s="126"/>
      <c r="KMN33" s="126"/>
      <c r="KMO33" s="126"/>
      <c r="KMP33" s="126"/>
      <c r="KMQ33" s="126"/>
      <c r="KMR33" s="126"/>
      <c r="KMS33" s="126"/>
      <c r="KMT33" s="126"/>
      <c r="KMU33" s="126"/>
      <c r="KMV33" s="126"/>
      <c r="KMW33" s="126"/>
      <c r="KMX33" s="126"/>
      <c r="KMY33" s="126"/>
      <c r="KMZ33" s="126"/>
      <c r="KNA33" s="126"/>
      <c r="KNB33" s="126"/>
      <c r="KNC33" s="126"/>
      <c r="KND33" s="126"/>
      <c r="KNE33" s="126"/>
      <c r="KNF33" s="126"/>
      <c r="KNG33" s="126"/>
      <c r="KNH33" s="126"/>
      <c r="KNI33" s="126"/>
      <c r="KNJ33" s="126"/>
      <c r="KNK33" s="126"/>
      <c r="KNL33" s="126"/>
      <c r="KNM33" s="126"/>
      <c r="KNN33" s="126"/>
      <c r="KNO33" s="126"/>
      <c r="KNP33" s="126"/>
      <c r="KNQ33" s="126"/>
      <c r="KNR33" s="126"/>
      <c r="KNS33" s="126"/>
      <c r="KNT33" s="126"/>
      <c r="KNU33" s="126"/>
      <c r="KNV33" s="126"/>
      <c r="KNW33" s="126"/>
      <c r="KNX33" s="126"/>
      <c r="KNY33" s="126"/>
      <c r="KNZ33" s="126"/>
      <c r="KOA33" s="126"/>
      <c r="KOB33" s="126"/>
      <c r="KOC33" s="126"/>
      <c r="KOD33" s="126"/>
      <c r="KOE33" s="126"/>
      <c r="KOF33" s="126"/>
      <c r="KOG33" s="126"/>
      <c r="KOH33" s="126"/>
      <c r="KOI33" s="126"/>
      <c r="KOJ33" s="126"/>
      <c r="KOK33" s="126"/>
      <c r="KOL33" s="126"/>
      <c r="KOM33" s="126"/>
      <c r="KON33" s="126"/>
      <c r="KOO33" s="126"/>
      <c r="KOP33" s="126"/>
      <c r="KOQ33" s="126"/>
      <c r="KOR33" s="126"/>
      <c r="KOS33" s="126"/>
      <c r="KOT33" s="126"/>
      <c r="KOU33" s="126"/>
      <c r="KOV33" s="126"/>
      <c r="KOW33" s="126"/>
      <c r="KOX33" s="126"/>
      <c r="KOY33" s="126"/>
      <c r="KOZ33" s="126"/>
      <c r="KPA33" s="126"/>
      <c r="KPB33" s="126"/>
      <c r="KPC33" s="126"/>
      <c r="KPD33" s="126"/>
      <c r="KPE33" s="126"/>
      <c r="KPF33" s="126"/>
      <c r="KPG33" s="126"/>
      <c r="KPH33" s="126"/>
      <c r="KPI33" s="126"/>
      <c r="KPJ33" s="126"/>
      <c r="KPK33" s="126"/>
      <c r="KPL33" s="126"/>
      <c r="KPM33" s="126"/>
      <c r="KPN33" s="126"/>
      <c r="KPO33" s="126"/>
      <c r="KPP33" s="126"/>
      <c r="KPQ33" s="126"/>
      <c r="KPR33" s="126"/>
      <c r="KPS33" s="126"/>
      <c r="KPT33" s="126"/>
      <c r="KPU33" s="126"/>
      <c r="KPV33" s="126"/>
      <c r="KPW33" s="126"/>
      <c r="KPX33" s="126"/>
      <c r="KPY33" s="126"/>
      <c r="KPZ33" s="126"/>
      <c r="KQA33" s="126"/>
      <c r="KQB33" s="126"/>
      <c r="KQC33" s="126"/>
      <c r="KQD33" s="126"/>
      <c r="KQE33" s="126"/>
      <c r="KQF33" s="126"/>
      <c r="KQG33" s="126"/>
      <c r="KQH33" s="126"/>
      <c r="KQI33" s="126"/>
      <c r="KQJ33" s="126"/>
      <c r="KQK33" s="126"/>
      <c r="KQL33" s="126"/>
      <c r="KQM33" s="126"/>
      <c r="KQN33" s="126"/>
      <c r="KQO33" s="126"/>
      <c r="KQP33" s="126"/>
      <c r="KQQ33" s="126"/>
      <c r="KQR33" s="126"/>
      <c r="KQS33" s="126"/>
      <c r="KQT33" s="126"/>
      <c r="KQU33" s="126"/>
      <c r="KQV33" s="126"/>
      <c r="KQW33" s="126"/>
      <c r="KQX33" s="126"/>
      <c r="KQY33" s="126"/>
      <c r="KQZ33" s="126"/>
      <c r="KRA33" s="126"/>
      <c r="KRB33" s="126"/>
      <c r="KRC33" s="126"/>
      <c r="KRD33" s="126"/>
      <c r="KRE33" s="126"/>
      <c r="KRF33" s="126"/>
      <c r="KRG33" s="126"/>
      <c r="KRH33" s="126"/>
      <c r="KRI33" s="126"/>
      <c r="KRJ33" s="126"/>
      <c r="KRK33" s="126"/>
      <c r="KRL33" s="126"/>
      <c r="KRM33" s="126"/>
      <c r="KRN33" s="126"/>
      <c r="KRO33" s="126"/>
      <c r="KRP33" s="126"/>
      <c r="KRQ33" s="126"/>
      <c r="KRR33" s="126"/>
      <c r="KRS33" s="126"/>
      <c r="KRT33" s="126"/>
      <c r="KRU33" s="126"/>
      <c r="KRV33" s="126"/>
      <c r="KRW33" s="126"/>
      <c r="KRX33" s="126"/>
      <c r="KRY33" s="126"/>
      <c r="KRZ33" s="126"/>
      <c r="KSA33" s="126"/>
      <c r="KSB33" s="126"/>
      <c r="KSC33" s="126"/>
      <c r="KSD33" s="126"/>
      <c r="KSE33" s="126"/>
      <c r="KSF33" s="126"/>
      <c r="KSG33" s="126"/>
      <c r="KSH33" s="126"/>
      <c r="KSI33" s="126"/>
      <c r="KSJ33" s="126"/>
      <c r="KSK33" s="126"/>
      <c r="KSL33" s="126"/>
      <c r="KSM33" s="126"/>
      <c r="KSN33" s="126"/>
      <c r="KSO33" s="126"/>
      <c r="KSP33" s="126"/>
      <c r="KSQ33" s="126"/>
      <c r="KSR33" s="126"/>
      <c r="KSS33" s="126"/>
      <c r="KST33" s="126"/>
      <c r="KSU33" s="126"/>
      <c r="KSV33" s="126"/>
      <c r="KSW33" s="126"/>
      <c r="KSX33" s="126"/>
      <c r="KSY33" s="126"/>
      <c r="KSZ33" s="126"/>
      <c r="KTA33" s="126"/>
      <c r="KTB33" s="126"/>
      <c r="KTC33" s="126"/>
      <c r="KTD33" s="126"/>
      <c r="KTE33" s="126"/>
      <c r="KTF33" s="126"/>
      <c r="KTG33" s="126"/>
      <c r="KTH33" s="126"/>
      <c r="KTI33" s="126"/>
      <c r="KTJ33" s="126"/>
      <c r="KTK33" s="126"/>
      <c r="KTL33" s="126"/>
      <c r="KTM33" s="126"/>
      <c r="KTN33" s="126"/>
      <c r="KTO33" s="126"/>
      <c r="KTP33" s="126"/>
      <c r="KTQ33" s="126"/>
      <c r="KTR33" s="126"/>
      <c r="KTS33" s="126"/>
      <c r="KTT33" s="126"/>
      <c r="KTU33" s="126"/>
      <c r="KTV33" s="126"/>
      <c r="KTW33" s="126"/>
      <c r="KTX33" s="126"/>
      <c r="KTY33" s="126"/>
      <c r="KTZ33" s="126"/>
      <c r="KUA33" s="126"/>
      <c r="KUB33" s="126"/>
      <c r="KUC33" s="126"/>
      <c r="KUD33" s="126"/>
      <c r="KUE33" s="126"/>
      <c r="KUF33" s="126"/>
      <c r="KUG33" s="126"/>
      <c r="KUH33" s="126"/>
      <c r="KUI33" s="126"/>
      <c r="KUJ33" s="126"/>
      <c r="KUK33" s="126"/>
      <c r="KUL33" s="126"/>
      <c r="KUM33" s="126"/>
      <c r="KUN33" s="126"/>
      <c r="KUO33" s="126"/>
      <c r="KUP33" s="126"/>
      <c r="KUQ33" s="126"/>
      <c r="KUR33" s="126"/>
      <c r="KUS33" s="126"/>
      <c r="KUT33" s="126"/>
      <c r="KUU33" s="126"/>
      <c r="KUV33" s="126"/>
      <c r="KUW33" s="126"/>
      <c r="KUX33" s="126"/>
      <c r="KUY33" s="126"/>
      <c r="KUZ33" s="126"/>
      <c r="KVA33" s="126"/>
      <c r="KVB33" s="126"/>
      <c r="KVC33" s="126"/>
      <c r="KVD33" s="126"/>
      <c r="KVE33" s="126"/>
      <c r="KVF33" s="126"/>
      <c r="KVG33" s="126"/>
      <c r="KVH33" s="126"/>
      <c r="KVI33" s="126"/>
      <c r="KVJ33" s="126"/>
      <c r="KVK33" s="126"/>
      <c r="KVL33" s="126"/>
      <c r="KVM33" s="126"/>
      <c r="KVN33" s="126"/>
      <c r="KVO33" s="126"/>
      <c r="KVP33" s="126"/>
      <c r="KVQ33" s="126"/>
      <c r="KVR33" s="126"/>
      <c r="KVS33" s="126"/>
      <c r="KVT33" s="126"/>
      <c r="KVU33" s="126"/>
      <c r="KVV33" s="126"/>
      <c r="KVW33" s="126"/>
      <c r="KVX33" s="126"/>
      <c r="KVY33" s="126"/>
      <c r="KVZ33" s="126"/>
      <c r="KWA33" s="126"/>
      <c r="KWB33" s="126"/>
      <c r="KWC33" s="126"/>
      <c r="KWD33" s="126"/>
      <c r="KWE33" s="126"/>
      <c r="KWF33" s="126"/>
      <c r="KWG33" s="126"/>
      <c r="KWH33" s="126"/>
      <c r="KWI33" s="126"/>
      <c r="KWJ33" s="126"/>
      <c r="KWK33" s="126"/>
      <c r="KWL33" s="126"/>
      <c r="KWM33" s="126"/>
      <c r="KWN33" s="126"/>
      <c r="KWO33" s="126"/>
      <c r="KWP33" s="126"/>
      <c r="KWQ33" s="126"/>
      <c r="KWR33" s="126"/>
      <c r="KWS33" s="126"/>
      <c r="KWT33" s="126"/>
      <c r="KWU33" s="126"/>
      <c r="KWV33" s="126"/>
      <c r="KWW33" s="126"/>
      <c r="KWX33" s="126"/>
      <c r="KWY33" s="126"/>
      <c r="KWZ33" s="126"/>
      <c r="KXA33" s="126"/>
      <c r="KXB33" s="126"/>
      <c r="KXC33" s="126"/>
      <c r="KXD33" s="126"/>
      <c r="KXE33" s="126"/>
      <c r="KXF33" s="126"/>
      <c r="KXG33" s="126"/>
      <c r="KXH33" s="126"/>
      <c r="KXI33" s="126"/>
      <c r="KXJ33" s="126"/>
      <c r="KXK33" s="126"/>
      <c r="KXL33" s="126"/>
      <c r="KXM33" s="126"/>
      <c r="KXN33" s="126"/>
      <c r="KXO33" s="126"/>
      <c r="KXP33" s="126"/>
      <c r="KXQ33" s="126"/>
      <c r="KXR33" s="126"/>
      <c r="KXS33" s="126"/>
      <c r="KXT33" s="126"/>
      <c r="KXU33" s="126"/>
      <c r="KXV33" s="126"/>
      <c r="KXW33" s="126"/>
      <c r="KXX33" s="126"/>
      <c r="KXY33" s="126"/>
      <c r="KXZ33" s="126"/>
      <c r="KYA33" s="126"/>
      <c r="KYB33" s="126"/>
      <c r="KYC33" s="126"/>
      <c r="KYD33" s="126"/>
      <c r="KYE33" s="126"/>
      <c r="KYF33" s="126"/>
      <c r="KYG33" s="126"/>
      <c r="KYH33" s="126"/>
      <c r="KYI33" s="126"/>
      <c r="KYJ33" s="126"/>
      <c r="KYK33" s="126"/>
      <c r="KYL33" s="126"/>
      <c r="KYM33" s="126"/>
      <c r="KYN33" s="126"/>
      <c r="KYO33" s="126"/>
      <c r="KYP33" s="126"/>
      <c r="KYQ33" s="126"/>
      <c r="KYR33" s="126"/>
      <c r="KYS33" s="126"/>
      <c r="KYT33" s="126"/>
      <c r="KYU33" s="126"/>
      <c r="KYV33" s="126"/>
      <c r="KYW33" s="126"/>
      <c r="KYX33" s="126"/>
      <c r="KYY33" s="126"/>
      <c r="KYZ33" s="126"/>
      <c r="KZA33" s="126"/>
      <c r="KZB33" s="126"/>
      <c r="KZC33" s="126"/>
      <c r="KZD33" s="126"/>
      <c r="KZE33" s="126"/>
      <c r="KZF33" s="126"/>
      <c r="KZG33" s="126"/>
      <c r="KZH33" s="126"/>
      <c r="KZI33" s="126"/>
      <c r="KZJ33" s="126"/>
      <c r="KZK33" s="126"/>
      <c r="KZL33" s="126"/>
      <c r="KZM33" s="126"/>
      <c r="KZN33" s="126"/>
      <c r="KZO33" s="126"/>
      <c r="KZP33" s="126"/>
      <c r="KZQ33" s="126"/>
      <c r="KZR33" s="126"/>
      <c r="KZS33" s="126"/>
      <c r="KZT33" s="126"/>
      <c r="KZU33" s="126"/>
      <c r="KZV33" s="126"/>
      <c r="KZW33" s="126"/>
      <c r="KZX33" s="126"/>
      <c r="KZY33" s="126"/>
      <c r="KZZ33" s="126"/>
      <c r="LAA33" s="126"/>
      <c r="LAB33" s="126"/>
      <c r="LAC33" s="126"/>
      <c r="LAD33" s="126"/>
      <c r="LAE33" s="126"/>
      <c r="LAF33" s="126"/>
      <c r="LAG33" s="126"/>
      <c r="LAH33" s="126"/>
      <c r="LAI33" s="126"/>
      <c r="LAJ33" s="126"/>
      <c r="LAK33" s="126"/>
      <c r="LAL33" s="126"/>
      <c r="LAM33" s="126"/>
      <c r="LAN33" s="126"/>
      <c r="LAO33" s="126"/>
      <c r="LAP33" s="126"/>
      <c r="LAQ33" s="126"/>
      <c r="LAR33" s="126"/>
      <c r="LAS33" s="126"/>
      <c r="LAT33" s="126"/>
      <c r="LAU33" s="126"/>
      <c r="LAV33" s="126"/>
      <c r="LAW33" s="126"/>
      <c r="LAX33" s="126"/>
      <c r="LAY33" s="126"/>
      <c r="LAZ33" s="126"/>
      <c r="LBA33" s="126"/>
      <c r="LBB33" s="126"/>
      <c r="LBC33" s="126"/>
      <c r="LBD33" s="126"/>
      <c r="LBE33" s="126"/>
      <c r="LBF33" s="126"/>
      <c r="LBG33" s="126"/>
      <c r="LBH33" s="126"/>
      <c r="LBI33" s="126"/>
      <c r="LBJ33" s="126"/>
      <c r="LBK33" s="126"/>
      <c r="LBL33" s="126"/>
      <c r="LBM33" s="126"/>
      <c r="LBN33" s="126"/>
      <c r="LBO33" s="126"/>
      <c r="LBP33" s="126"/>
      <c r="LBQ33" s="126"/>
      <c r="LBR33" s="126"/>
      <c r="LBS33" s="126"/>
      <c r="LBT33" s="126"/>
      <c r="LBU33" s="126"/>
      <c r="LBV33" s="126"/>
      <c r="LBW33" s="126"/>
      <c r="LBX33" s="126"/>
      <c r="LBY33" s="126"/>
      <c r="LBZ33" s="126"/>
      <c r="LCA33" s="126"/>
      <c r="LCB33" s="126"/>
      <c r="LCC33" s="126"/>
      <c r="LCD33" s="126"/>
      <c r="LCE33" s="126"/>
      <c r="LCF33" s="126"/>
      <c r="LCG33" s="126"/>
      <c r="LCH33" s="126"/>
      <c r="LCI33" s="126"/>
      <c r="LCJ33" s="126"/>
      <c r="LCK33" s="126"/>
      <c r="LCL33" s="126"/>
      <c r="LCM33" s="126"/>
      <c r="LCN33" s="126"/>
      <c r="LCO33" s="126"/>
      <c r="LCP33" s="126"/>
      <c r="LCQ33" s="126"/>
      <c r="LCR33" s="126"/>
      <c r="LCS33" s="126"/>
      <c r="LCT33" s="126"/>
      <c r="LCU33" s="126"/>
      <c r="LCV33" s="126"/>
      <c r="LCW33" s="126"/>
      <c r="LCX33" s="126"/>
      <c r="LCY33" s="126"/>
      <c r="LCZ33" s="126"/>
      <c r="LDA33" s="126"/>
      <c r="LDB33" s="126"/>
      <c r="LDC33" s="126"/>
      <c r="LDD33" s="126"/>
      <c r="LDE33" s="126"/>
      <c r="LDF33" s="126"/>
      <c r="LDG33" s="126"/>
      <c r="LDH33" s="126"/>
      <c r="LDI33" s="126"/>
      <c r="LDJ33" s="126"/>
      <c r="LDK33" s="126"/>
      <c r="LDL33" s="126"/>
      <c r="LDM33" s="126"/>
      <c r="LDN33" s="126"/>
      <c r="LDO33" s="126"/>
      <c r="LDP33" s="126"/>
      <c r="LDQ33" s="126"/>
      <c r="LDR33" s="126"/>
      <c r="LDS33" s="126"/>
      <c r="LDT33" s="126"/>
      <c r="LDU33" s="126"/>
      <c r="LDV33" s="126"/>
      <c r="LDW33" s="126"/>
      <c r="LDX33" s="126"/>
      <c r="LDY33" s="126"/>
      <c r="LDZ33" s="126"/>
      <c r="LEA33" s="126"/>
      <c r="LEB33" s="126"/>
      <c r="LEC33" s="126"/>
      <c r="LED33" s="126"/>
      <c r="LEE33" s="126"/>
      <c r="LEF33" s="126"/>
      <c r="LEG33" s="126"/>
      <c r="LEH33" s="126"/>
      <c r="LEI33" s="126"/>
      <c r="LEJ33" s="126"/>
      <c r="LEK33" s="126"/>
      <c r="LEL33" s="126"/>
      <c r="LEM33" s="126"/>
      <c r="LEN33" s="126"/>
      <c r="LEO33" s="126"/>
      <c r="LEP33" s="126"/>
      <c r="LEQ33" s="126"/>
      <c r="LER33" s="126"/>
      <c r="LES33" s="126"/>
      <c r="LET33" s="126"/>
      <c r="LEU33" s="126"/>
      <c r="LEV33" s="126"/>
      <c r="LEW33" s="126"/>
      <c r="LEX33" s="126"/>
      <c r="LEY33" s="126"/>
      <c r="LEZ33" s="126"/>
      <c r="LFA33" s="126"/>
      <c r="LFB33" s="126"/>
      <c r="LFC33" s="126"/>
      <c r="LFD33" s="126"/>
      <c r="LFE33" s="126"/>
      <c r="LFF33" s="126"/>
      <c r="LFG33" s="126"/>
      <c r="LFH33" s="126"/>
      <c r="LFI33" s="126"/>
      <c r="LFJ33" s="126"/>
      <c r="LFK33" s="126"/>
      <c r="LFL33" s="126"/>
      <c r="LFM33" s="126"/>
      <c r="LFN33" s="126"/>
      <c r="LFO33" s="126"/>
      <c r="LFP33" s="126"/>
      <c r="LFQ33" s="126"/>
      <c r="LFR33" s="126"/>
      <c r="LFS33" s="126"/>
      <c r="LFT33" s="126"/>
      <c r="LFU33" s="126"/>
      <c r="LFV33" s="126"/>
      <c r="LFW33" s="126"/>
      <c r="LFX33" s="126"/>
      <c r="LFY33" s="126"/>
      <c r="LFZ33" s="126"/>
      <c r="LGA33" s="126"/>
      <c r="LGB33" s="126"/>
      <c r="LGC33" s="126"/>
      <c r="LGD33" s="126"/>
      <c r="LGE33" s="126"/>
      <c r="LGF33" s="126"/>
      <c r="LGG33" s="126"/>
      <c r="LGH33" s="126"/>
      <c r="LGI33" s="126"/>
      <c r="LGJ33" s="126"/>
      <c r="LGK33" s="126"/>
      <c r="LGL33" s="126"/>
      <c r="LGM33" s="126"/>
      <c r="LGN33" s="126"/>
      <c r="LGO33" s="126"/>
      <c r="LGP33" s="126"/>
      <c r="LGQ33" s="126"/>
      <c r="LGR33" s="126"/>
      <c r="LGS33" s="126"/>
      <c r="LGT33" s="126"/>
      <c r="LGU33" s="126"/>
      <c r="LGV33" s="126"/>
      <c r="LGW33" s="126"/>
      <c r="LGX33" s="126"/>
      <c r="LGY33" s="126"/>
      <c r="LGZ33" s="126"/>
      <c r="LHA33" s="126"/>
      <c r="LHB33" s="126"/>
      <c r="LHC33" s="126"/>
      <c r="LHD33" s="126"/>
      <c r="LHE33" s="126"/>
      <c r="LHF33" s="126"/>
      <c r="LHG33" s="126"/>
      <c r="LHH33" s="126"/>
      <c r="LHI33" s="126"/>
      <c r="LHJ33" s="126"/>
      <c r="LHK33" s="126"/>
      <c r="LHL33" s="126"/>
      <c r="LHM33" s="126"/>
      <c r="LHN33" s="126"/>
      <c r="LHO33" s="126"/>
      <c r="LHP33" s="126"/>
      <c r="LHQ33" s="126"/>
      <c r="LHR33" s="126"/>
      <c r="LHS33" s="126"/>
      <c r="LHT33" s="126"/>
      <c r="LHU33" s="126"/>
      <c r="LHV33" s="126"/>
      <c r="LHW33" s="126"/>
      <c r="LHX33" s="126"/>
      <c r="LHY33" s="126"/>
      <c r="LHZ33" s="126"/>
      <c r="LIA33" s="126"/>
      <c r="LIB33" s="126"/>
      <c r="LIC33" s="126"/>
      <c r="LID33" s="126"/>
      <c r="LIE33" s="126"/>
      <c r="LIF33" s="126"/>
      <c r="LIG33" s="126"/>
      <c r="LIH33" s="126"/>
      <c r="LII33" s="126"/>
      <c r="LIJ33" s="126"/>
      <c r="LIK33" s="126"/>
      <c r="LIL33" s="126"/>
      <c r="LIM33" s="126"/>
      <c r="LIN33" s="126"/>
      <c r="LIO33" s="126"/>
      <c r="LIP33" s="126"/>
      <c r="LIQ33" s="126"/>
      <c r="LIR33" s="126"/>
      <c r="LIS33" s="126"/>
      <c r="LIT33" s="126"/>
      <c r="LIU33" s="126"/>
      <c r="LIV33" s="126"/>
      <c r="LIW33" s="126"/>
      <c r="LIX33" s="126"/>
      <c r="LIY33" s="126"/>
      <c r="LIZ33" s="126"/>
      <c r="LJA33" s="126"/>
      <c r="LJB33" s="126"/>
      <c r="LJC33" s="126"/>
      <c r="LJD33" s="126"/>
      <c r="LJE33" s="126"/>
      <c r="LJF33" s="126"/>
      <c r="LJG33" s="126"/>
      <c r="LJH33" s="126"/>
      <c r="LJI33" s="126"/>
      <c r="LJJ33" s="126"/>
      <c r="LJK33" s="126"/>
      <c r="LJL33" s="126"/>
      <c r="LJM33" s="126"/>
      <c r="LJN33" s="126"/>
      <c r="LJO33" s="126"/>
      <c r="LJP33" s="126"/>
      <c r="LJQ33" s="126"/>
      <c r="LJR33" s="126"/>
      <c r="LJS33" s="126"/>
      <c r="LJT33" s="126"/>
      <c r="LJU33" s="126"/>
      <c r="LJV33" s="126"/>
      <c r="LJW33" s="126"/>
      <c r="LJX33" s="126"/>
      <c r="LJY33" s="126"/>
      <c r="LJZ33" s="126"/>
      <c r="LKA33" s="126"/>
      <c r="LKB33" s="126"/>
      <c r="LKC33" s="126"/>
      <c r="LKD33" s="126"/>
      <c r="LKE33" s="126"/>
      <c r="LKF33" s="126"/>
      <c r="LKG33" s="126"/>
      <c r="LKH33" s="126"/>
      <c r="LKI33" s="126"/>
      <c r="LKJ33" s="126"/>
      <c r="LKK33" s="126"/>
      <c r="LKL33" s="126"/>
      <c r="LKM33" s="126"/>
      <c r="LKN33" s="126"/>
      <c r="LKO33" s="126"/>
      <c r="LKP33" s="126"/>
      <c r="LKQ33" s="126"/>
      <c r="LKR33" s="126"/>
      <c r="LKS33" s="126"/>
      <c r="LKT33" s="126"/>
      <c r="LKU33" s="126"/>
      <c r="LKV33" s="126"/>
      <c r="LKW33" s="126"/>
      <c r="LKX33" s="126"/>
      <c r="LKY33" s="126"/>
      <c r="LKZ33" s="126"/>
      <c r="LLA33" s="126"/>
      <c r="LLB33" s="126"/>
      <c r="LLC33" s="126"/>
      <c r="LLD33" s="126"/>
      <c r="LLE33" s="126"/>
      <c r="LLF33" s="126"/>
      <c r="LLG33" s="126"/>
      <c r="LLH33" s="126"/>
      <c r="LLI33" s="126"/>
      <c r="LLJ33" s="126"/>
      <c r="LLK33" s="126"/>
      <c r="LLL33" s="126"/>
      <c r="LLM33" s="126"/>
      <c r="LLN33" s="126"/>
      <c r="LLO33" s="126"/>
      <c r="LLP33" s="126"/>
      <c r="LLQ33" s="126"/>
      <c r="LLR33" s="126"/>
      <c r="LLS33" s="126"/>
      <c r="LLT33" s="126"/>
      <c r="LLU33" s="126"/>
      <c r="LLV33" s="126"/>
      <c r="LLW33" s="126"/>
      <c r="LLX33" s="126"/>
      <c r="LLY33" s="126"/>
      <c r="LLZ33" s="126"/>
      <c r="LMA33" s="126"/>
      <c r="LMB33" s="126"/>
      <c r="LMC33" s="126"/>
      <c r="LMD33" s="126"/>
      <c r="LME33" s="126"/>
      <c r="LMF33" s="126"/>
      <c r="LMG33" s="126"/>
      <c r="LMH33" s="126"/>
      <c r="LMI33" s="126"/>
      <c r="LMJ33" s="126"/>
      <c r="LMK33" s="126"/>
      <c r="LML33" s="126"/>
      <c r="LMM33" s="126"/>
      <c r="LMN33" s="126"/>
      <c r="LMO33" s="126"/>
      <c r="LMP33" s="126"/>
      <c r="LMQ33" s="126"/>
      <c r="LMR33" s="126"/>
      <c r="LMS33" s="126"/>
      <c r="LMT33" s="126"/>
      <c r="LMU33" s="126"/>
      <c r="LMV33" s="126"/>
      <c r="LMW33" s="126"/>
      <c r="LMX33" s="126"/>
      <c r="LMY33" s="126"/>
      <c r="LMZ33" s="126"/>
      <c r="LNA33" s="126"/>
      <c r="LNB33" s="126"/>
      <c r="LNC33" s="126"/>
      <c r="LND33" s="126"/>
      <c r="LNE33" s="126"/>
      <c r="LNF33" s="126"/>
      <c r="LNG33" s="126"/>
      <c r="LNH33" s="126"/>
      <c r="LNI33" s="126"/>
      <c r="LNJ33" s="126"/>
      <c r="LNK33" s="126"/>
      <c r="LNL33" s="126"/>
      <c r="LNM33" s="126"/>
      <c r="LNN33" s="126"/>
      <c r="LNO33" s="126"/>
      <c r="LNP33" s="126"/>
      <c r="LNQ33" s="126"/>
      <c r="LNR33" s="126"/>
      <c r="LNS33" s="126"/>
      <c r="LNT33" s="126"/>
      <c r="LNU33" s="126"/>
      <c r="LNV33" s="126"/>
      <c r="LNW33" s="126"/>
      <c r="LNX33" s="126"/>
      <c r="LNY33" s="126"/>
      <c r="LNZ33" s="126"/>
      <c r="LOA33" s="126"/>
      <c r="LOB33" s="126"/>
      <c r="LOC33" s="126"/>
      <c r="LOD33" s="126"/>
      <c r="LOE33" s="126"/>
      <c r="LOF33" s="126"/>
      <c r="LOG33" s="126"/>
      <c r="LOH33" s="126"/>
      <c r="LOI33" s="126"/>
      <c r="LOJ33" s="126"/>
      <c r="LOK33" s="126"/>
      <c r="LOL33" s="126"/>
      <c r="LOM33" s="126"/>
      <c r="LON33" s="126"/>
      <c r="LOO33" s="126"/>
      <c r="LOP33" s="126"/>
      <c r="LOQ33" s="126"/>
      <c r="LOR33" s="126"/>
      <c r="LOS33" s="126"/>
      <c r="LOT33" s="126"/>
      <c r="LOU33" s="126"/>
      <c r="LOV33" s="126"/>
      <c r="LOW33" s="126"/>
      <c r="LOX33" s="126"/>
      <c r="LOY33" s="126"/>
      <c r="LOZ33" s="126"/>
      <c r="LPA33" s="126"/>
      <c r="LPB33" s="126"/>
      <c r="LPC33" s="126"/>
      <c r="LPD33" s="126"/>
      <c r="LPE33" s="126"/>
      <c r="LPF33" s="126"/>
      <c r="LPG33" s="126"/>
      <c r="LPH33" s="126"/>
      <c r="LPI33" s="126"/>
      <c r="LPJ33" s="126"/>
      <c r="LPK33" s="126"/>
      <c r="LPL33" s="126"/>
      <c r="LPM33" s="126"/>
      <c r="LPN33" s="126"/>
      <c r="LPO33" s="126"/>
      <c r="LPP33" s="126"/>
      <c r="LPQ33" s="126"/>
      <c r="LPR33" s="126"/>
      <c r="LPS33" s="126"/>
      <c r="LPT33" s="126"/>
      <c r="LPU33" s="126"/>
      <c r="LPV33" s="126"/>
      <c r="LPW33" s="126"/>
      <c r="LPX33" s="126"/>
      <c r="LPY33" s="126"/>
      <c r="LPZ33" s="126"/>
      <c r="LQA33" s="126"/>
      <c r="LQB33" s="126"/>
      <c r="LQC33" s="126"/>
      <c r="LQD33" s="126"/>
      <c r="LQE33" s="126"/>
      <c r="LQF33" s="126"/>
      <c r="LQG33" s="126"/>
      <c r="LQH33" s="126"/>
      <c r="LQI33" s="126"/>
      <c r="LQJ33" s="126"/>
      <c r="LQK33" s="126"/>
      <c r="LQL33" s="126"/>
      <c r="LQM33" s="126"/>
      <c r="LQN33" s="126"/>
      <c r="LQO33" s="126"/>
      <c r="LQP33" s="126"/>
      <c r="LQQ33" s="126"/>
      <c r="LQR33" s="126"/>
      <c r="LQS33" s="126"/>
      <c r="LQT33" s="126"/>
      <c r="LQU33" s="126"/>
      <c r="LQV33" s="126"/>
      <c r="LQW33" s="126"/>
      <c r="LQX33" s="126"/>
      <c r="LQY33" s="126"/>
      <c r="LQZ33" s="126"/>
      <c r="LRA33" s="126"/>
      <c r="LRB33" s="126"/>
      <c r="LRC33" s="126"/>
      <c r="LRD33" s="126"/>
      <c r="LRE33" s="126"/>
      <c r="LRF33" s="126"/>
      <c r="LRG33" s="126"/>
      <c r="LRH33" s="126"/>
      <c r="LRI33" s="126"/>
      <c r="LRJ33" s="126"/>
      <c r="LRK33" s="126"/>
      <c r="LRL33" s="126"/>
      <c r="LRM33" s="126"/>
      <c r="LRN33" s="126"/>
      <c r="LRO33" s="126"/>
      <c r="LRP33" s="126"/>
      <c r="LRQ33" s="126"/>
      <c r="LRR33" s="126"/>
      <c r="LRS33" s="126"/>
      <c r="LRT33" s="126"/>
      <c r="LRU33" s="126"/>
      <c r="LRV33" s="126"/>
      <c r="LRW33" s="126"/>
      <c r="LRX33" s="126"/>
      <c r="LRY33" s="126"/>
      <c r="LRZ33" s="126"/>
      <c r="LSA33" s="126"/>
      <c r="LSB33" s="126"/>
      <c r="LSC33" s="126"/>
      <c r="LSD33" s="126"/>
      <c r="LSE33" s="126"/>
      <c r="LSF33" s="126"/>
      <c r="LSG33" s="126"/>
      <c r="LSH33" s="126"/>
      <c r="LSI33" s="126"/>
      <c r="LSJ33" s="126"/>
      <c r="LSK33" s="126"/>
      <c r="LSL33" s="126"/>
      <c r="LSM33" s="126"/>
      <c r="LSN33" s="126"/>
      <c r="LSO33" s="126"/>
      <c r="LSP33" s="126"/>
      <c r="LSQ33" s="126"/>
      <c r="LSR33" s="126"/>
      <c r="LSS33" s="126"/>
      <c r="LST33" s="126"/>
      <c r="LSU33" s="126"/>
      <c r="LSV33" s="126"/>
      <c r="LSW33" s="126"/>
      <c r="LSX33" s="126"/>
      <c r="LSY33" s="126"/>
      <c r="LSZ33" s="126"/>
      <c r="LTA33" s="126"/>
      <c r="LTB33" s="126"/>
      <c r="LTC33" s="126"/>
      <c r="LTD33" s="126"/>
      <c r="LTE33" s="126"/>
      <c r="LTF33" s="126"/>
      <c r="LTG33" s="126"/>
      <c r="LTH33" s="126"/>
      <c r="LTI33" s="126"/>
      <c r="LTJ33" s="126"/>
      <c r="LTK33" s="126"/>
      <c r="LTL33" s="126"/>
      <c r="LTM33" s="126"/>
      <c r="LTN33" s="126"/>
      <c r="LTO33" s="126"/>
      <c r="LTP33" s="126"/>
      <c r="LTQ33" s="126"/>
      <c r="LTR33" s="126"/>
      <c r="LTS33" s="126"/>
      <c r="LTT33" s="126"/>
      <c r="LTU33" s="126"/>
      <c r="LTV33" s="126"/>
      <c r="LTW33" s="126"/>
      <c r="LTX33" s="126"/>
      <c r="LTY33" s="126"/>
      <c r="LTZ33" s="126"/>
      <c r="LUA33" s="126"/>
      <c r="LUB33" s="126"/>
      <c r="LUC33" s="126"/>
      <c r="LUD33" s="126"/>
      <c r="LUE33" s="126"/>
      <c r="LUF33" s="126"/>
      <c r="LUG33" s="126"/>
      <c r="LUH33" s="126"/>
      <c r="LUI33" s="126"/>
      <c r="LUJ33" s="126"/>
      <c r="LUK33" s="126"/>
      <c r="LUL33" s="126"/>
      <c r="LUM33" s="126"/>
      <c r="LUN33" s="126"/>
      <c r="LUO33" s="126"/>
      <c r="LUP33" s="126"/>
      <c r="LUQ33" s="126"/>
      <c r="LUR33" s="126"/>
      <c r="LUS33" s="126"/>
      <c r="LUT33" s="126"/>
      <c r="LUU33" s="126"/>
      <c r="LUV33" s="126"/>
      <c r="LUW33" s="126"/>
      <c r="LUX33" s="126"/>
      <c r="LUY33" s="126"/>
      <c r="LUZ33" s="126"/>
      <c r="LVA33" s="126"/>
      <c r="LVB33" s="126"/>
      <c r="LVC33" s="126"/>
      <c r="LVD33" s="126"/>
      <c r="LVE33" s="126"/>
      <c r="LVF33" s="126"/>
      <c r="LVG33" s="126"/>
      <c r="LVH33" s="126"/>
      <c r="LVI33" s="126"/>
      <c r="LVJ33" s="126"/>
      <c r="LVK33" s="126"/>
      <c r="LVL33" s="126"/>
      <c r="LVM33" s="126"/>
      <c r="LVN33" s="126"/>
      <c r="LVO33" s="126"/>
      <c r="LVP33" s="126"/>
      <c r="LVQ33" s="126"/>
      <c r="LVR33" s="126"/>
      <c r="LVS33" s="126"/>
      <c r="LVT33" s="126"/>
      <c r="LVU33" s="126"/>
      <c r="LVV33" s="126"/>
      <c r="LVW33" s="126"/>
      <c r="LVX33" s="126"/>
      <c r="LVY33" s="126"/>
      <c r="LVZ33" s="126"/>
      <c r="LWA33" s="126"/>
      <c r="LWB33" s="126"/>
      <c r="LWC33" s="126"/>
      <c r="LWD33" s="126"/>
      <c r="LWE33" s="126"/>
      <c r="LWF33" s="126"/>
      <c r="LWG33" s="126"/>
      <c r="LWH33" s="126"/>
      <c r="LWI33" s="126"/>
      <c r="LWJ33" s="126"/>
      <c r="LWK33" s="126"/>
      <c r="LWL33" s="126"/>
      <c r="LWM33" s="126"/>
      <c r="LWN33" s="126"/>
      <c r="LWO33" s="126"/>
      <c r="LWP33" s="126"/>
      <c r="LWQ33" s="126"/>
      <c r="LWR33" s="126"/>
      <c r="LWS33" s="126"/>
      <c r="LWT33" s="126"/>
      <c r="LWU33" s="126"/>
      <c r="LWV33" s="126"/>
      <c r="LWW33" s="126"/>
      <c r="LWX33" s="126"/>
      <c r="LWY33" s="126"/>
      <c r="LWZ33" s="126"/>
      <c r="LXA33" s="126"/>
      <c r="LXB33" s="126"/>
      <c r="LXC33" s="126"/>
      <c r="LXD33" s="126"/>
      <c r="LXE33" s="126"/>
      <c r="LXF33" s="126"/>
      <c r="LXG33" s="126"/>
      <c r="LXH33" s="126"/>
      <c r="LXI33" s="126"/>
      <c r="LXJ33" s="126"/>
      <c r="LXK33" s="126"/>
      <c r="LXL33" s="126"/>
      <c r="LXM33" s="126"/>
      <c r="LXN33" s="126"/>
      <c r="LXO33" s="126"/>
      <c r="LXP33" s="126"/>
      <c r="LXQ33" s="126"/>
      <c r="LXR33" s="126"/>
      <c r="LXS33" s="126"/>
      <c r="LXT33" s="126"/>
      <c r="LXU33" s="126"/>
      <c r="LXV33" s="126"/>
      <c r="LXW33" s="126"/>
      <c r="LXX33" s="126"/>
      <c r="LXY33" s="126"/>
      <c r="LXZ33" s="126"/>
      <c r="LYA33" s="126"/>
      <c r="LYB33" s="126"/>
      <c r="LYC33" s="126"/>
      <c r="LYD33" s="126"/>
      <c r="LYE33" s="126"/>
      <c r="LYF33" s="126"/>
      <c r="LYG33" s="126"/>
      <c r="LYH33" s="126"/>
      <c r="LYI33" s="126"/>
      <c r="LYJ33" s="126"/>
      <c r="LYK33" s="126"/>
      <c r="LYL33" s="126"/>
      <c r="LYM33" s="126"/>
      <c r="LYN33" s="126"/>
      <c r="LYO33" s="126"/>
      <c r="LYP33" s="126"/>
      <c r="LYQ33" s="126"/>
      <c r="LYR33" s="126"/>
      <c r="LYS33" s="126"/>
      <c r="LYT33" s="126"/>
      <c r="LYU33" s="126"/>
      <c r="LYV33" s="126"/>
      <c r="LYW33" s="126"/>
      <c r="LYX33" s="126"/>
      <c r="LYY33" s="126"/>
      <c r="LYZ33" s="126"/>
      <c r="LZA33" s="126"/>
      <c r="LZB33" s="126"/>
      <c r="LZC33" s="126"/>
      <c r="LZD33" s="126"/>
      <c r="LZE33" s="126"/>
      <c r="LZF33" s="126"/>
      <c r="LZG33" s="126"/>
      <c r="LZH33" s="126"/>
      <c r="LZI33" s="126"/>
      <c r="LZJ33" s="126"/>
      <c r="LZK33" s="126"/>
      <c r="LZL33" s="126"/>
      <c r="LZM33" s="126"/>
      <c r="LZN33" s="126"/>
      <c r="LZO33" s="126"/>
      <c r="LZP33" s="126"/>
      <c r="LZQ33" s="126"/>
      <c r="LZR33" s="126"/>
      <c r="LZS33" s="126"/>
      <c r="LZT33" s="126"/>
      <c r="LZU33" s="126"/>
      <c r="LZV33" s="126"/>
      <c r="LZW33" s="126"/>
      <c r="LZX33" s="126"/>
      <c r="LZY33" s="126"/>
      <c r="LZZ33" s="126"/>
      <c r="MAA33" s="126"/>
      <c r="MAB33" s="126"/>
      <c r="MAC33" s="126"/>
      <c r="MAD33" s="126"/>
      <c r="MAE33" s="126"/>
      <c r="MAF33" s="126"/>
      <c r="MAG33" s="126"/>
      <c r="MAH33" s="126"/>
      <c r="MAI33" s="126"/>
      <c r="MAJ33" s="126"/>
      <c r="MAK33" s="126"/>
      <c r="MAL33" s="126"/>
      <c r="MAM33" s="126"/>
      <c r="MAN33" s="126"/>
      <c r="MAO33" s="126"/>
      <c r="MAP33" s="126"/>
      <c r="MAQ33" s="126"/>
      <c r="MAR33" s="126"/>
      <c r="MAS33" s="126"/>
      <c r="MAT33" s="126"/>
      <c r="MAU33" s="126"/>
      <c r="MAV33" s="126"/>
      <c r="MAW33" s="126"/>
      <c r="MAX33" s="126"/>
      <c r="MAY33" s="126"/>
      <c r="MAZ33" s="126"/>
      <c r="MBA33" s="126"/>
      <c r="MBB33" s="126"/>
      <c r="MBC33" s="126"/>
      <c r="MBD33" s="126"/>
      <c r="MBE33" s="126"/>
      <c r="MBF33" s="126"/>
      <c r="MBG33" s="126"/>
      <c r="MBH33" s="126"/>
      <c r="MBI33" s="126"/>
      <c r="MBJ33" s="126"/>
      <c r="MBK33" s="126"/>
      <c r="MBL33" s="126"/>
      <c r="MBM33" s="126"/>
      <c r="MBN33" s="126"/>
      <c r="MBO33" s="126"/>
      <c r="MBP33" s="126"/>
      <c r="MBQ33" s="126"/>
      <c r="MBR33" s="126"/>
      <c r="MBS33" s="126"/>
      <c r="MBT33" s="126"/>
      <c r="MBU33" s="126"/>
      <c r="MBV33" s="126"/>
      <c r="MBW33" s="126"/>
      <c r="MBX33" s="126"/>
      <c r="MBY33" s="126"/>
      <c r="MBZ33" s="126"/>
      <c r="MCA33" s="126"/>
      <c r="MCB33" s="126"/>
      <c r="MCC33" s="126"/>
      <c r="MCD33" s="126"/>
      <c r="MCE33" s="126"/>
      <c r="MCF33" s="126"/>
      <c r="MCG33" s="126"/>
      <c r="MCH33" s="126"/>
      <c r="MCI33" s="126"/>
      <c r="MCJ33" s="126"/>
      <c r="MCK33" s="126"/>
      <c r="MCL33" s="126"/>
      <c r="MCM33" s="126"/>
      <c r="MCN33" s="126"/>
      <c r="MCO33" s="126"/>
      <c r="MCP33" s="126"/>
      <c r="MCQ33" s="126"/>
      <c r="MCR33" s="126"/>
      <c r="MCS33" s="126"/>
      <c r="MCT33" s="126"/>
      <c r="MCU33" s="126"/>
      <c r="MCV33" s="126"/>
      <c r="MCW33" s="126"/>
      <c r="MCX33" s="126"/>
      <c r="MCY33" s="126"/>
      <c r="MCZ33" s="126"/>
      <c r="MDA33" s="126"/>
      <c r="MDB33" s="126"/>
      <c r="MDC33" s="126"/>
      <c r="MDD33" s="126"/>
      <c r="MDE33" s="126"/>
      <c r="MDF33" s="126"/>
      <c r="MDG33" s="126"/>
      <c r="MDH33" s="126"/>
      <c r="MDI33" s="126"/>
      <c r="MDJ33" s="126"/>
      <c r="MDK33" s="126"/>
      <c r="MDL33" s="126"/>
      <c r="MDM33" s="126"/>
      <c r="MDN33" s="126"/>
      <c r="MDO33" s="126"/>
      <c r="MDP33" s="126"/>
      <c r="MDQ33" s="126"/>
      <c r="MDR33" s="126"/>
      <c r="MDS33" s="126"/>
      <c r="MDT33" s="126"/>
      <c r="MDU33" s="126"/>
      <c r="MDV33" s="126"/>
      <c r="MDW33" s="126"/>
      <c r="MDX33" s="126"/>
      <c r="MDY33" s="126"/>
      <c r="MDZ33" s="126"/>
      <c r="MEA33" s="126"/>
      <c r="MEB33" s="126"/>
      <c r="MEC33" s="126"/>
      <c r="MED33" s="126"/>
      <c r="MEE33" s="126"/>
      <c r="MEF33" s="126"/>
      <c r="MEG33" s="126"/>
      <c r="MEH33" s="126"/>
      <c r="MEI33" s="126"/>
      <c r="MEJ33" s="126"/>
      <c r="MEK33" s="126"/>
      <c r="MEL33" s="126"/>
      <c r="MEM33" s="126"/>
      <c r="MEN33" s="126"/>
      <c r="MEO33" s="126"/>
      <c r="MEP33" s="126"/>
      <c r="MEQ33" s="126"/>
      <c r="MER33" s="126"/>
      <c r="MES33" s="126"/>
      <c r="MET33" s="126"/>
      <c r="MEU33" s="126"/>
      <c r="MEV33" s="126"/>
      <c r="MEW33" s="126"/>
      <c r="MEX33" s="126"/>
      <c r="MEY33" s="126"/>
      <c r="MEZ33" s="126"/>
      <c r="MFA33" s="126"/>
      <c r="MFB33" s="126"/>
      <c r="MFC33" s="126"/>
      <c r="MFD33" s="126"/>
      <c r="MFE33" s="126"/>
      <c r="MFF33" s="126"/>
      <c r="MFG33" s="126"/>
      <c r="MFH33" s="126"/>
      <c r="MFI33" s="126"/>
      <c r="MFJ33" s="126"/>
      <c r="MFK33" s="126"/>
      <c r="MFL33" s="126"/>
      <c r="MFM33" s="126"/>
      <c r="MFN33" s="126"/>
      <c r="MFO33" s="126"/>
      <c r="MFP33" s="126"/>
      <c r="MFQ33" s="126"/>
      <c r="MFR33" s="126"/>
      <c r="MFS33" s="126"/>
      <c r="MFT33" s="126"/>
      <c r="MFU33" s="126"/>
      <c r="MFV33" s="126"/>
      <c r="MFW33" s="126"/>
      <c r="MFX33" s="126"/>
      <c r="MFY33" s="126"/>
      <c r="MFZ33" s="126"/>
      <c r="MGA33" s="126"/>
      <c r="MGB33" s="126"/>
      <c r="MGC33" s="126"/>
      <c r="MGD33" s="126"/>
      <c r="MGE33" s="126"/>
      <c r="MGF33" s="126"/>
      <c r="MGG33" s="126"/>
      <c r="MGH33" s="126"/>
      <c r="MGI33" s="126"/>
      <c r="MGJ33" s="126"/>
      <c r="MGK33" s="126"/>
      <c r="MGL33" s="126"/>
      <c r="MGM33" s="126"/>
      <c r="MGN33" s="126"/>
      <c r="MGO33" s="126"/>
      <c r="MGP33" s="126"/>
      <c r="MGQ33" s="126"/>
      <c r="MGR33" s="126"/>
      <c r="MGS33" s="126"/>
      <c r="MGT33" s="126"/>
      <c r="MGU33" s="126"/>
      <c r="MGV33" s="126"/>
      <c r="MGW33" s="126"/>
      <c r="MGX33" s="126"/>
      <c r="MGY33" s="126"/>
      <c r="MGZ33" s="126"/>
      <c r="MHA33" s="126"/>
      <c r="MHB33" s="126"/>
      <c r="MHC33" s="126"/>
      <c r="MHD33" s="126"/>
      <c r="MHE33" s="126"/>
      <c r="MHF33" s="126"/>
      <c r="MHG33" s="126"/>
      <c r="MHH33" s="126"/>
      <c r="MHI33" s="126"/>
      <c r="MHJ33" s="126"/>
      <c r="MHK33" s="126"/>
      <c r="MHL33" s="126"/>
      <c r="MHM33" s="126"/>
      <c r="MHN33" s="126"/>
      <c r="MHO33" s="126"/>
      <c r="MHP33" s="126"/>
      <c r="MHQ33" s="126"/>
      <c r="MHR33" s="126"/>
      <c r="MHS33" s="126"/>
      <c r="MHT33" s="126"/>
      <c r="MHU33" s="126"/>
      <c r="MHV33" s="126"/>
      <c r="MHW33" s="126"/>
      <c r="MHX33" s="126"/>
      <c r="MHY33" s="126"/>
      <c r="MHZ33" s="126"/>
      <c r="MIA33" s="126"/>
      <c r="MIB33" s="126"/>
      <c r="MIC33" s="126"/>
      <c r="MID33" s="126"/>
      <c r="MIE33" s="126"/>
      <c r="MIF33" s="126"/>
      <c r="MIG33" s="126"/>
      <c r="MIH33" s="126"/>
      <c r="MII33" s="126"/>
      <c r="MIJ33" s="126"/>
      <c r="MIK33" s="126"/>
      <c r="MIL33" s="126"/>
      <c r="MIM33" s="126"/>
      <c r="MIN33" s="126"/>
      <c r="MIO33" s="126"/>
      <c r="MIP33" s="126"/>
      <c r="MIQ33" s="126"/>
      <c r="MIR33" s="126"/>
      <c r="MIS33" s="126"/>
      <c r="MIT33" s="126"/>
      <c r="MIU33" s="126"/>
      <c r="MIV33" s="126"/>
      <c r="MIW33" s="126"/>
      <c r="MIX33" s="126"/>
      <c r="MIY33" s="126"/>
      <c r="MIZ33" s="126"/>
      <c r="MJA33" s="126"/>
      <c r="MJB33" s="126"/>
      <c r="MJC33" s="126"/>
      <c r="MJD33" s="126"/>
      <c r="MJE33" s="126"/>
      <c r="MJF33" s="126"/>
      <c r="MJG33" s="126"/>
      <c r="MJH33" s="126"/>
      <c r="MJI33" s="126"/>
      <c r="MJJ33" s="126"/>
      <c r="MJK33" s="126"/>
      <c r="MJL33" s="126"/>
      <c r="MJM33" s="126"/>
      <c r="MJN33" s="126"/>
      <c r="MJO33" s="126"/>
      <c r="MJP33" s="126"/>
      <c r="MJQ33" s="126"/>
      <c r="MJR33" s="126"/>
      <c r="MJS33" s="126"/>
      <c r="MJT33" s="126"/>
      <c r="MJU33" s="126"/>
      <c r="MJV33" s="126"/>
      <c r="MJW33" s="126"/>
      <c r="MJX33" s="126"/>
      <c r="MJY33" s="126"/>
      <c r="MJZ33" s="126"/>
      <c r="MKA33" s="126"/>
      <c r="MKB33" s="126"/>
      <c r="MKC33" s="126"/>
      <c r="MKD33" s="126"/>
      <c r="MKE33" s="126"/>
      <c r="MKF33" s="126"/>
      <c r="MKG33" s="126"/>
      <c r="MKH33" s="126"/>
      <c r="MKI33" s="126"/>
      <c r="MKJ33" s="126"/>
      <c r="MKK33" s="126"/>
      <c r="MKL33" s="126"/>
      <c r="MKM33" s="126"/>
      <c r="MKN33" s="126"/>
      <c r="MKO33" s="126"/>
      <c r="MKP33" s="126"/>
      <c r="MKQ33" s="126"/>
      <c r="MKR33" s="126"/>
      <c r="MKS33" s="126"/>
      <c r="MKT33" s="126"/>
      <c r="MKU33" s="126"/>
      <c r="MKV33" s="126"/>
      <c r="MKW33" s="126"/>
      <c r="MKX33" s="126"/>
      <c r="MKY33" s="126"/>
      <c r="MKZ33" s="126"/>
      <c r="MLA33" s="126"/>
      <c r="MLB33" s="126"/>
      <c r="MLC33" s="126"/>
      <c r="MLD33" s="126"/>
      <c r="MLE33" s="126"/>
      <c r="MLF33" s="126"/>
      <c r="MLG33" s="126"/>
      <c r="MLH33" s="126"/>
      <c r="MLI33" s="126"/>
      <c r="MLJ33" s="126"/>
      <c r="MLK33" s="126"/>
      <c r="MLL33" s="126"/>
      <c r="MLM33" s="126"/>
      <c r="MLN33" s="126"/>
      <c r="MLO33" s="126"/>
      <c r="MLP33" s="126"/>
      <c r="MLQ33" s="126"/>
      <c r="MLR33" s="126"/>
      <c r="MLS33" s="126"/>
      <c r="MLT33" s="126"/>
      <c r="MLU33" s="126"/>
      <c r="MLV33" s="126"/>
      <c r="MLW33" s="126"/>
      <c r="MLX33" s="126"/>
      <c r="MLY33" s="126"/>
      <c r="MLZ33" s="126"/>
      <c r="MMA33" s="126"/>
      <c r="MMB33" s="126"/>
      <c r="MMC33" s="126"/>
      <c r="MMD33" s="126"/>
      <c r="MME33" s="126"/>
      <c r="MMF33" s="126"/>
      <c r="MMG33" s="126"/>
      <c r="MMH33" s="126"/>
      <c r="MMI33" s="126"/>
      <c r="MMJ33" s="126"/>
      <c r="MMK33" s="126"/>
      <c r="MML33" s="126"/>
      <c r="MMM33" s="126"/>
      <c r="MMN33" s="126"/>
      <c r="MMO33" s="126"/>
      <c r="MMP33" s="126"/>
      <c r="MMQ33" s="126"/>
      <c r="MMR33" s="126"/>
      <c r="MMS33" s="126"/>
      <c r="MMT33" s="126"/>
      <c r="MMU33" s="126"/>
      <c r="MMV33" s="126"/>
      <c r="MMW33" s="126"/>
      <c r="MMX33" s="126"/>
      <c r="MMY33" s="126"/>
      <c r="MMZ33" s="126"/>
      <c r="MNA33" s="126"/>
      <c r="MNB33" s="126"/>
      <c r="MNC33" s="126"/>
      <c r="MND33" s="126"/>
      <c r="MNE33" s="126"/>
      <c r="MNF33" s="126"/>
      <c r="MNG33" s="126"/>
      <c r="MNH33" s="126"/>
      <c r="MNI33" s="126"/>
      <c r="MNJ33" s="126"/>
      <c r="MNK33" s="126"/>
      <c r="MNL33" s="126"/>
      <c r="MNM33" s="126"/>
      <c r="MNN33" s="126"/>
      <c r="MNO33" s="126"/>
      <c r="MNP33" s="126"/>
      <c r="MNQ33" s="126"/>
      <c r="MNR33" s="126"/>
      <c r="MNS33" s="126"/>
      <c r="MNT33" s="126"/>
      <c r="MNU33" s="126"/>
      <c r="MNV33" s="126"/>
      <c r="MNW33" s="126"/>
      <c r="MNX33" s="126"/>
      <c r="MNY33" s="126"/>
      <c r="MNZ33" s="126"/>
      <c r="MOA33" s="126"/>
      <c r="MOB33" s="126"/>
      <c r="MOC33" s="126"/>
      <c r="MOD33" s="126"/>
      <c r="MOE33" s="126"/>
      <c r="MOF33" s="126"/>
      <c r="MOG33" s="126"/>
      <c r="MOH33" s="126"/>
      <c r="MOI33" s="126"/>
      <c r="MOJ33" s="126"/>
      <c r="MOK33" s="126"/>
      <c r="MOL33" s="126"/>
      <c r="MOM33" s="126"/>
      <c r="MON33" s="126"/>
      <c r="MOO33" s="126"/>
      <c r="MOP33" s="126"/>
      <c r="MOQ33" s="126"/>
      <c r="MOR33" s="126"/>
      <c r="MOS33" s="126"/>
      <c r="MOT33" s="126"/>
      <c r="MOU33" s="126"/>
      <c r="MOV33" s="126"/>
      <c r="MOW33" s="126"/>
      <c r="MOX33" s="126"/>
      <c r="MOY33" s="126"/>
      <c r="MOZ33" s="126"/>
      <c r="MPA33" s="126"/>
      <c r="MPB33" s="126"/>
      <c r="MPC33" s="126"/>
      <c r="MPD33" s="126"/>
      <c r="MPE33" s="126"/>
      <c r="MPF33" s="126"/>
      <c r="MPG33" s="126"/>
      <c r="MPH33" s="126"/>
      <c r="MPI33" s="126"/>
      <c r="MPJ33" s="126"/>
      <c r="MPK33" s="126"/>
      <c r="MPL33" s="126"/>
      <c r="MPM33" s="126"/>
      <c r="MPN33" s="126"/>
      <c r="MPO33" s="126"/>
      <c r="MPP33" s="126"/>
      <c r="MPQ33" s="126"/>
      <c r="MPR33" s="126"/>
      <c r="MPS33" s="126"/>
      <c r="MPT33" s="126"/>
      <c r="MPU33" s="126"/>
      <c r="MPV33" s="126"/>
      <c r="MPW33" s="126"/>
      <c r="MPX33" s="126"/>
      <c r="MPY33" s="126"/>
      <c r="MPZ33" s="126"/>
      <c r="MQA33" s="126"/>
      <c r="MQB33" s="126"/>
      <c r="MQC33" s="126"/>
      <c r="MQD33" s="126"/>
      <c r="MQE33" s="126"/>
      <c r="MQF33" s="126"/>
      <c r="MQG33" s="126"/>
      <c r="MQH33" s="126"/>
      <c r="MQI33" s="126"/>
      <c r="MQJ33" s="126"/>
      <c r="MQK33" s="126"/>
      <c r="MQL33" s="126"/>
      <c r="MQM33" s="126"/>
      <c r="MQN33" s="126"/>
      <c r="MQO33" s="126"/>
      <c r="MQP33" s="126"/>
      <c r="MQQ33" s="126"/>
      <c r="MQR33" s="126"/>
      <c r="MQS33" s="126"/>
      <c r="MQT33" s="126"/>
      <c r="MQU33" s="126"/>
      <c r="MQV33" s="126"/>
      <c r="MQW33" s="126"/>
      <c r="MQX33" s="126"/>
      <c r="MQY33" s="126"/>
      <c r="MQZ33" s="126"/>
      <c r="MRA33" s="126"/>
      <c r="MRB33" s="126"/>
      <c r="MRC33" s="126"/>
      <c r="MRD33" s="126"/>
      <c r="MRE33" s="126"/>
      <c r="MRF33" s="126"/>
      <c r="MRG33" s="126"/>
      <c r="MRH33" s="126"/>
      <c r="MRI33" s="126"/>
      <c r="MRJ33" s="126"/>
      <c r="MRK33" s="126"/>
      <c r="MRL33" s="126"/>
      <c r="MRM33" s="126"/>
      <c r="MRN33" s="126"/>
      <c r="MRO33" s="126"/>
      <c r="MRP33" s="126"/>
      <c r="MRQ33" s="126"/>
      <c r="MRR33" s="126"/>
      <c r="MRS33" s="126"/>
      <c r="MRT33" s="126"/>
      <c r="MRU33" s="126"/>
      <c r="MRV33" s="126"/>
      <c r="MRW33" s="126"/>
      <c r="MRX33" s="126"/>
      <c r="MRY33" s="126"/>
      <c r="MRZ33" s="126"/>
      <c r="MSA33" s="126"/>
      <c r="MSB33" s="126"/>
      <c r="MSC33" s="126"/>
      <c r="MSD33" s="126"/>
      <c r="MSE33" s="126"/>
      <c r="MSF33" s="126"/>
      <c r="MSG33" s="126"/>
      <c r="MSH33" s="126"/>
      <c r="MSI33" s="126"/>
      <c r="MSJ33" s="126"/>
      <c r="MSK33" s="126"/>
      <c r="MSL33" s="126"/>
      <c r="MSM33" s="126"/>
      <c r="MSN33" s="126"/>
      <c r="MSO33" s="126"/>
      <c r="MSP33" s="126"/>
      <c r="MSQ33" s="126"/>
      <c r="MSR33" s="126"/>
      <c r="MSS33" s="126"/>
      <c r="MST33" s="126"/>
      <c r="MSU33" s="126"/>
      <c r="MSV33" s="126"/>
      <c r="MSW33" s="126"/>
      <c r="MSX33" s="126"/>
      <c r="MSY33" s="126"/>
      <c r="MSZ33" s="126"/>
      <c r="MTA33" s="126"/>
      <c r="MTB33" s="126"/>
      <c r="MTC33" s="126"/>
      <c r="MTD33" s="126"/>
      <c r="MTE33" s="126"/>
      <c r="MTF33" s="126"/>
      <c r="MTG33" s="126"/>
      <c r="MTH33" s="126"/>
      <c r="MTI33" s="126"/>
      <c r="MTJ33" s="126"/>
      <c r="MTK33" s="126"/>
      <c r="MTL33" s="126"/>
      <c r="MTM33" s="126"/>
      <c r="MTN33" s="126"/>
      <c r="MTO33" s="126"/>
      <c r="MTP33" s="126"/>
      <c r="MTQ33" s="126"/>
      <c r="MTR33" s="126"/>
      <c r="MTS33" s="126"/>
      <c r="MTT33" s="126"/>
      <c r="MTU33" s="126"/>
      <c r="MTV33" s="126"/>
      <c r="MTW33" s="126"/>
      <c r="MTX33" s="126"/>
      <c r="MTY33" s="126"/>
      <c r="MTZ33" s="126"/>
      <c r="MUA33" s="126"/>
      <c r="MUB33" s="126"/>
      <c r="MUC33" s="126"/>
      <c r="MUD33" s="126"/>
      <c r="MUE33" s="126"/>
      <c r="MUF33" s="126"/>
      <c r="MUG33" s="126"/>
      <c r="MUH33" s="126"/>
      <c r="MUI33" s="126"/>
      <c r="MUJ33" s="126"/>
      <c r="MUK33" s="126"/>
      <c r="MUL33" s="126"/>
      <c r="MUM33" s="126"/>
      <c r="MUN33" s="126"/>
      <c r="MUO33" s="126"/>
      <c r="MUP33" s="126"/>
      <c r="MUQ33" s="126"/>
      <c r="MUR33" s="126"/>
      <c r="MUS33" s="126"/>
      <c r="MUT33" s="126"/>
      <c r="MUU33" s="126"/>
      <c r="MUV33" s="126"/>
      <c r="MUW33" s="126"/>
      <c r="MUX33" s="126"/>
      <c r="MUY33" s="126"/>
      <c r="MUZ33" s="126"/>
      <c r="MVA33" s="126"/>
      <c r="MVB33" s="126"/>
      <c r="MVC33" s="126"/>
      <c r="MVD33" s="126"/>
      <c r="MVE33" s="126"/>
      <c r="MVF33" s="126"/>
      <c r="MVG33" s="126"/>
      <c r="MVH33" s="126"/>
      <c r="MVI33" s="126"/>
      <c r="MVJ33" s="126"/>
      <c r="MVK33" s="126"/>
      <c r="MVL33" s="126"/>
      <c r="MVM33" s="126"/>
      <c r="MVN33" s="126"/>
      <c r="MVO33" s="126"/>
      <c r="MVP33" s="126"/>
      <c r="MVQ33" s="126"/>
      <c r="MVR33" s="126"/>
      <c r="MVS33" s="126"/>
      <c r="MVT33" s="126"/>
      <c r="MVU33" s="126"/>
      <c r="MVV33" s="126"/>
      <c r="MVW33" s="126"/>
      <c r="MVX33" s="126"/>
      <c r="MVY33" s="126"/>
      <c r="MVZ33" s="126"/>
      <c r="MWA33" s="126"/>
      <c r="MWB33" s="126"/>
      <c r="MWC33" s="126"/>
      <c r="MWD33" s="126"/>
      <c r="MWE33" s="126"/>
      <c r="MWF33" s="126"/>
      <c r="MWG33" s="126"/>
      <c r="MWH33" s="126"/>
      <c r="MWI33" s="126"/>
      <c r="MWJ33" s="126"/>
      <c r="MWK33" s="126"/>
      <c r="MWL33" s="126"/>
      <c r="MWM33" s="126"/>
      <c r="MWN33" s="126"/>
      <c r="MWO33" s="126"/>
      <c r="MWP33" s="126"/>
      <c r="MWQ33" s="126"/>
      <c r="MWR33" s="126"/>
      <c r="MWS33" s="126"/>
      <c r="MWT33" s="126"/>
      <c r="MWU33" s="126"/>
      <c r="MWV33" s="126"/>
      <c r="MWW33" s="126"/>
      <c r="MWX33" s="126"/>
      <c r="MWY33" s="126"/>
      <c r="MWZ33" s="126"/>
      <c r="MXA33" s="126"/>
      <c r="MXB33" s="126"/>
      <c r="MXC33" s="126"/>
      <c r="MXD33" s="126"/>
      <c r="MXE33" s="126"/>
      <c r="MXF33" s="126"/>
      <c r="MXG33" s="126"/>
      <c r="MXH33" s="126"/>
      <c r="MXI33" s="126"/>
      <c r="MXJ33" s="126"/>
      <c r="MXK33" s="126"/>
      <c r="MXL33" s="126"/>
      <c r="MXM33" s="126"/>
      <c r="MXN33" s="126"/>
      <c r="MXO33" s="126"/>
      <c r="MXP33" s="126"/>
      <c r="MXQ33" s="126"/>
      <c r="MXR33" s="126"/>
      <c r="MXS33" s="126"/>
      <c r="MXT33" s="126"/>
      <c r="MXU33" s="126"/>
      <c r="MXV33" s="126"/>
      <c r="MXW33" s="126"/>
      <c r="MXX33" s="126"/>
      <c r="MXY33" s="126"/>
      <c r="MXZ33" s="126"/>
      <c r="MYA33" s="126"/>
      <c r="MYB33" s="126"/>
      <c r="MYC33" s="126"/>
      <c r="MYD33" s="126"/>
      <c r="MYE33" s="126"/>
      <c r="MYF33" s="126"/>
      <c r="MYG33" s="126"/>
      <c r="MYH33" s="126"/>
      <c r="MYI33" s="126"/>
      <c r="MYJ33" s="126"/>
      <c r="MYK33" s="126"/>
      <c r="MYL33" s="126"/>
      <c r="MYM33" s="126"/>
      <c r="MYN33" s="126"/>
      <c r="MYO33" s="126"/>
      <c r="MYP33" s="126"/>
      <c r="MYQ33" s="126"/>
      <c r="MYR33" s="126"/>
      <c r="MYS33" s="126"/>
      <c r="MYT33" s="126"/>
      <c r="MYU33" s="126"/>
      <c r="MYV33" s="126"/>
      <c r="MYW33" s="126"/>
      <c r="MYX33" s="126"/>
      <c r="MYY33" s="126"/>
      <c r="MYZ33" s="126"/>
      <c r="MZA33" s="126"/>
      <c r="MZB33" s="126"/>
      <c r="MZC33" s="126"/>
      <c r="MZD33" s="126"/>
      <c r="MZE33" s="126"/>
      <c r="MZF33" s="126"/>
      <c r="MZG33" s="126"/>
      <c r="MZH33" s="126"/>
      <c r="MZI33" s="126"/>
      <c r="MZJ33" s="126"/>
      <c r="MZK33" s="126"/>
      <c r="MZL33" s="126"/>
      <c r="MZM33" s="126"/>
      <c r="MZN33" s="126"/>
      <c r="MZO33" s="126"/>
      <c r="MZP33" s="126"/>
      <c r="MZQ33" s="126"/>
      <c r="MZR33" s="126"/>
      <c r="MZS33" s="126"/>
      <c r="MZT33" s="126"/>
      <c r="MZU33" s="126"/>
      <c r="MZV33" s="126"/>
      <c r="MZW33" s="126"/>
      <c r="MZX33" s="126"/>
      <c r="MZY33" s="126"/>
      <c r="MZZ33" s="126"/>
      <c r="NAA33" s="126"/>
      <c r="NAB33" s="126"/>
      <c r="NAC33" s="126"/>
      <c r="NAD33" s="126"/>
      <c r="NAE33" s="126"/>
      <c r="NAF33" s="126"/>
      <c r="NAG33" s="126"/>
      <c r="NAH33" s="126"/>
      <c r="NAI33" s="126"/>
      <c r="NAJ33" s="126"/>
      <c r="NAK33" s="126"/>
      <c r="NAL33" s="126"/>
      <c r="NAM33" s="126"/>
      <c r="NAN33" s="126"/>
      <c r="NAO33" s="126"/>
      <c r="NAP33" s="126"/>
      <c r="NAQ33" s="126"/>
      <c r="NAR33" s="126"/>
      <c r="NAS33" s="126"/>
      <c r="NAT33" s="126"/>
      <c r="NAU33" s="126"/>
      <c r="NAV33" s="126"/>
      <c r="NAW33" s="126"/>
      <c r="NAX33" s="126"/>
      <c r="NAY33" s="126"/>
      <c r="NAZ33" s="126"/>
      <c r="NBA33" s="126"/>
      <c r="NBB33" s="126"/>
      <c r="NBC33" s="126"/>
      <c r="NBD33" s="126"/>
      <c r="NBE33" s="126"/>
      <c r="NBF33" s="126"/>
      <c r="NBG33" s="126"/>
      <c r="NBH33" s="126"/>
      <c r="NBI33" s="126"/>
      <c r="NBJ33" s="126"/>
      <c r="NBK33" s="126"/>
      <c r="NBL33" s="126"/>
      <c r="NBM33" s="126"/>
      <c r="NBN33" s="126"/>
      <c r="NBO33" s="126"/>
      <c r="NBP33" s="126"/>
      <c r="NBQ33" s="126"/>
      <c r="NBR33" s="126"/>
      <c r="NBS33" s="126"/>
      <c r="NBT33" s="126"/>
      <c r="NBU33" s="126"/>
      <c r="NBV33" s="126"/>
      <c r="NBW33" s="126"/>
      <c r="NBX33" s="126"/>
      <c r="NBY33" s="126"/>
      <c r="NBZ33" s="126"/>
      <c r="NCA33" s="126"/>
      <c r="NCB33" s="126"/>
      <c r="NCC33" s="126"/>
      <c r="NCD33" s="126"/>
      <c r="NCE33" s="126"/>
      <c r="NCF33" s="126"/>
      <c r="NCG33" s="126"/>
      <c r="NCH33" s="126"/>
      <c r="NCI33" s="126"/>
      <c r="NCJ33" s="126"/>
      <c r="NCK33" s="126"/>
      <c r="NCL33" s="126"/>
      <c r="NCM33" s="126"/>
      <c r="NCN33" s="126"/>
      <c r="NCO33" s="126"/>
      <c r="NCP33" s="126"/>
      <c r="NCQ33" s="126"/>
      <c r="NCR33" s="126"/>
      <c r="NCS33" s="126"/>
      <c r="NCT33" s="126"/>
      <c r="NCU33" s="126"/>
      <c r="NCV33" s="126"/>
      <c r="NCW33" s="126"/>
      <c r="NCX33" s="126"/>
      <c r="NCY33" s="126"/>
      <c r="NCZ33" s="126"/>
      <c r="NDA33" s="126"/>
      <c r="NDB33" s="126"/>
      <c r="NDC33" s="126"/>
      <c r="NDD33" s="126"/>
      <c r="NDE33" s="126"/>
      <c r="NDF33" s="126"/>
      <c r="NDG33" s="126"/>
      <c r="NDH33" s="126"/>
      <c r="NDI33" s="126"/>
      <c r="NDJ33" s="126"/>
      <c r="NDK33" s="126"/>
      <c r="NDL33" s="126"/>
      <c r="NDM33" s="126"/>
      <c r="NDN33" s="126"/>
      <c r="NDO33" s="126"/>
      <c r="NDP33" s="126"/>
      <c r="NDQ33" s="126"/>
      <c r="NDR33" s="126"/>
      <c r="NDS33" s="126"/>
      <c r="NDT33" s="126"/>
      <c r="NDU33" s="126"/>
      <c r="NDV33" s="126"/>
      <c r="NDW33" s="126"/>
      <c r="NDX33" s="126"/>
      <c r="NDY33" s="126"/>
      <c r="NDZ33" s="126"/>
      <c r="NEA33" s="126"/>
      <c r="NEB33" s="126"/>
      <c r="NEC33" s="126"/>
      <c r="NED33" s="126"/>
      <c r="NEE33" s="126"/>
      <c r="NEF33" s="126"/>
      <c r="NEG33" s="126"/>
      <c r="NEH33" s="126"/>
      <c r="NEI33" s="126"/>
      <c r="NEJ33" s="126"/>
      <c r="NEK33" s="126"/>
      <c r="NEL33" s="126"/>
      <c r="NEM33" s="126"/>
      <c r="NEN33" s="126"/>
      <c r="NEO33" s="126"/>
      <c r="NEP33" s="126"/>
      <c r="NEQ33" s="126"/>
      <c r="NER33" s="126"/>
      <c r="NES33" s="126"/>
      <c r="NET33" s="126"/>
      <c r="NEU33" s="126"/>
      <c r="NEV33" s="126"/>
      <c r="NEW33" s="126"/>
      <c r="NEX33" s="126"/>
      <c r="NEY33" s="126"/>
      <c r="NEZ33" s="126"/>
      <c r="NFA33" s="126"/>
      <c r="NFB33" s="126"/>
      <c r="NFC33" s="126"/>
      <c r="NFD33" s="126"/>
      <c r="NFE33" s="126"/>
      <c r="NFF33" s="126"/>
      <c r="NFG33" s="126"/>
      <c r="NFH33" s="126"/>
      <c r="NFI33" s="126"/>
      <c r="NFJ33" s="126"/>
      <c r="NFK33" s="126"/>
      <c r="NFL33" s="126"/>
      <c r="NFM33" s="126"/>
      <c r="NFN33" s="126"/>
      <c r="NFO33" s="126"/>
      <c r="NFP33" s="126"/>
      <c r="NFQ33" s="126"/>
      <c r="NFR33" s="126"/>
      <c r="NFS33" s="126"/>
      <c r="NFT33" s="126"/>
      <c r="NFU33" s="126"/>
      <c r="NFV33" s="126"/>
      <c r="NFW33" s="126"/>
      <c r="NFX33" s="126"/>
      <c r="NFY33" s="126"/>
      <c r="NFZ33" s="126"/>
      <c r="NGA33" s="126"/>
      <c r="NGB33" s="126"/>
      <c r="NGC33" s="126"/>
      <c r="NGD33" s="126"/>
      <c r="NGE33" s="126"/>
      <c r="NGF33" s="126"/>
      <c r="NGG33" s="126"/>
      <c r="NGH33" s="126"/>
      <c r="NGI33" s="126"/>
      <c r="NGJ33" s="126"/>
      <c r="NGK33" s="126"/>
      <c r="NGL33" s="126"/>
      <c r="NGM33" s="126"/>
      <c r="NGN33" s="126"/>
      <c r="NGO33" s="126"/>
      <c r="NGP33" s="126"/>
      <c r="NGQ33" s="126"/>
      <c r="NGR33" s="126"/>
      <c r="NGS33" s="126"/>
      <c r="NGT33" s="126"/>
      <c r="NGU33" s="126"/>
      <c r="NGV33" s="126"/>
      <c r="NGW33" s="126"/>
      <c r="NGX33" s="126"/>
      <c r="NGY33" s="126"/>
      <c r="NGZ33" s="126"/>
      <c r="NHA33" s="126"/>
      <c r="NHB33" s="126"/>
      <c r="NHC33" s="126"/>
      <c r="NHD33" s="126"/>
      <c r="NHE33" s="126"/>
      <c r="NHF33" s="126"/>
      <c r="NHG33" s="126"/>
      <c r="NHH33" s="126"/>
      <c r="NHI33" s="126"/>
      <c r="NHJ33" s="126"/>
      <c r="NHK33" s="126"/>
      <c r="NHL33" s="126"/>
      <c r="NHM33" s="126"/>
      <c r="NHN33" s="126"/>
      <c r="NHO33" s="126"/>
      <c r="NHP33" s="126"/>
      <c r="NHQ33" s="126"/>
      <c r="NHR33" s="126"/>
      <c r="NHS33" s="126"/>
      <c r="NHT33" s="126"/>
      <c r="NHU33" s="126"/>
      <c r="NHV33" s="126"/>
      <c r="NHW33" s="126"/>
      <c r="NHX33" s="126"/>
      <c r="NHY33" s="126"/>
      <c r="NHZ33" s="126"/>
      <c r="NIA33" s="126"/>
      <c r="NIB33" s="126"/>
      <c r="NIC33" s="126"/>
      <c r="NID33" s="126"/>
      <c r="NIE33" s="126"/>
      <c r="NIF33" s="126"/>
      <c r="NIG33" s="126"/>
      <c r="NIH33" s="126"/>
      <c r="NII33" s="126"/>
      <c r="NIJ33" s="126"/>
      <c r="NIK33" s="126"/>
      <c r="NIL33" s="126"/>
      <c r="NIM33" s="126"/>
      <c r="NIN33" s="126"/>
      <c r="NIO33" s="126"/>
      <c r="NIP33" s="126"/>
      <c r="NIQ33" s="126"/>
      <c r="NIR33" s="126"/>
      <c r="NIS33" s="126"/>
      <c r="NIT33" s="126"/>
      <c r="NIU33" s="126"/>
      <c r="NIV33" s="126"/>
      <c r="NIW33" s="126"/>
      <c r="NIX33" s="126"/>
      <c r="NIY33" s="126"/>
      <c r="NIZ33" s="126"/>
      <c r="NJA33" s="126"/>
      <c r="NJB33" s="126"/>
      <c r="NJC33" s="126"/>
      <c r="NJD33" s="126"/>
      <c r="NJE33" s="126"/>
      <c r="NJF33" s="126"/>
      <c r="NJG33" s="126"/>
      <c r="NJH33" s="126"/>
      <c r="NJI33" s="126"/>
      <c r="NJJ33" s="126"/>
      <c r="NJK33" s="126"/>
      <c r="NJL33" s="126"/>
      <c r="NJM33" s="126"/>
      <c r="NJN33" s="126"/>
      <c r="NJO33" s="126"/>
      <c r="NJP33" s="126"/>
      <c r="NJQ33" s="126"/>
      <c r="NJR33" s="126"/>
      <c r="NJS33" s="126"/>
      <c r="NJT33" s="126"/>
      <c r="NJU33" s="126"/>
      <c r="NJV33" s="126"/>
      <c r="NJW33" s="126"/>
      <c r="NJX33" s="126"/>
      <c r="NJY33" s="126"/>
      <c r="NJZ33" s="126"/>
      <c r="NKA33" s="126"/>
      <c r="NKB33" s="126"/>
      <c r="NKC33" s="126"/>
      <c r="NKD33" s="126"/>
      <c r="NKE33" s="126"/>
      <c r="NKF33" s="126"/>
      <c r="NKG33" s="126"/>
      <c r="NKH33" s="126"/>
      <c r="NKI33" s="126"/>
      <c r="NKJ33" s="126"/>
      <c r="NKK33" s="126"/>
      <c r="NKL33" s="126"/>
      <c r="NKM33" s="126"/>
      <c r="NKN33" s="126"/>
      <c r="NKO33" s="126"/>
      <c r="NKP33" s="126"/>
      <c r="NKQ33" s="126"/>
      <c r="NKR33" s="126"/>
      <c r="NKS33" s="126"/>
      <c r="NKT33" s="126"/>
      <c r="NKU33" s="126"/>
      <c r="NKV33" s="126"/>
      <c r="NKW33" s="126"/>
      <c r="NKX33" s="126"/>
      <c r="NKY33" s="126"/>
      <c r="NKZ33" s="126"/>
      <c r="NLA33" s="126"/>
      <c r="NLB33" s="126"/>
      <c r="NLC33" s="126"/>
      <c r="NLD33" s="126"/>
      <c r="NLE33" s="126"/>
      <c r="NLF33" s="126"/>
      <c r="NLG33" s="126"/>
      <c r="NLH33" s="126"/>
      <c r="NLI33" s="126"/>
      <c r="NLJ33" s="126"/>
      <c r="NLK33" s="126"/>
      <c r="NLL33" s="126"/>
      <c r="NLM33" s="126"/>
      <c r="NLN33" s="126"/>
      <c r="NLO33" s="126"/>
      <c r="NLP33" s="126"/>
      <c r="NLQ33" s="126"/>
      <c r="NLR33" s="126"/>
      <c r="NLS33" s="126"/>
      <c r="NLT33" s="126"/>
      <c r="NLU33" s="126"/>
      <c r="NLV33" s="126"/>
      <c r="NLW33" s="126"/>
      <c r="NLX33" s="126"/>
      <c r="NLY33" s="126"/>
      <c r="NLZ33" s="126"/>
      <c r="NMA33" s="126"/>
      <c r="NMB33" s="126"/>
      <c r="NMC33" s="126"/>
      <c r="NMD33" s="126"/>
      <c r="NME33" s="126"/>
      <c r="NMF33" s="126"/>
      <c r="NMG33" s="126"/>
      <c r="NMH33" s="126"/>
      <c r="NMI33" s="126"/>
      <c r="NMJ33" s="126"/>
      <c r="NMK33" s="126"/>
      <c r="NML33" s="126"/>
      <c r="NMM33" s="126"/>
      <c r="NMN33" s="126"/>
      <c r="NMO33" s="126"/>
      <c r="NMP33" s="126"/>
      <c r="NMQ33" s="126"/>
      <c r="NMR33" s="126"/>
      <c r="NMS33" s="126"/>
      <c r="NMT33" s="126"/>
      <c r="NMU33" s="126"/>
      <c r="NMV33" s="126"/>
      <c r="NMW33" s="126"/>
      <c r="NMX33" s="126"/>
      <c r="NMY33" s="126"/>
      <c r="NMZ33" s="126"/>
      <c r="NNA33" s="126"/>
      <c r="NNB33" s="126"/>
      <c r="NNC33" s="126"/>
      <c r="NND33" s="126"/>
      <c r="NNE33" s="126"/>
      <c r="NNF33" s="126"/>
      <c r="NNG33" s="126"/>
      <c r="NNH33" s="126"/>
      <c r="NNI33" s="126"/>
      <c r="NNJ33" s="126"/>
      <c r="NNK33" s="126"/>
      <c r="NNL33" s="126"/>
      <c r="NNM33" s="126"/>
      <c r="NNN33" s="126"/>
      <c r="NNO33" s="126"/>
      <c r="NNP33" s="126"/>
      <c r="NNQ33" s="126"/>
      <c r="NNR33" s="126"/>
      <c r="NNS33" s="126"/>
      <c r="NNT33" s="126"/>
      <c r="NNU33" s="126"/>
      <c r="NNV33" s="126"/>
      <c r="NNW33" s="126"/>
      <c r="NNX33" s="126"/>
      <c r="NNY33" s="126"/>
      <c r="NNZ33" s="126"/>
      <c r="NOA33" s="126"/>
      <c r="NOB33" s="126"/>
      <c r="NOC33" s="126"/>
      <c r="NOD33" s="126"/>
      <c r="NOE33" s="126"/>
      <c r="NOF33" s="126"/>
      <c r="NOG33" s="126"/>
      <c r="NOH33" s="126"/>
      <c r="NOI33" s="126"/>
      <c r="NOJ33" s="126"/>
      <c r="NOK33" s="126"/>
      <c r="NOL33" s="126"/>
      <c r="NOM33" s="126"/>
      <c r="NON33" s="126"/>
      <c r="NOO33" s="126"/>
      <c r="NOP33" s="126"/>
      <c r="NOQ33" s="126"/>
      <c r="NOR33" s="126"/>
      <c r="NOS33" s="126"/>
      <c r="NOT33" s="126"/>
      <c r="NOU33" s="126"/>
      <c r="NOV33" s="126"/>
      <c r="NOW33" s="126"/>
      <c r="NOX33" s="126"/>
      <c r="NOY33" s="126"/>
      <c r="NOZ33" s="126"/>
      <c r="NPA33" s="126"/>
      <c r="NPB33" s="126"/>
      <c r="NPC33" s="126"/>
      <c r="NPD33" s="126"/>
      <c r="NPE33" s="126"/>
      <c r="NPF33" s="126"/>
      <c r="NPG33" s="126"/>
      <c r="NPH33" s="126"/>
      <c r="NPI33" s="126"/>
      <c r="NPJ33" s="126"/>
      <c r="NPK33" s="126"/>
      <c r="NPL33" s="126"/>
      <c r="NPM33" s="126"/>
      <c r="NPN33" s="126"/>
      <c r="NPO33" s="126"/>
      <c r="NPP33" s="126"/>
      <c r="NPQ33" s="126"/>
      <c r="NPR33" s="126"/>
      <c r="NPS33" s="126"/>
      <c r="NPT33" s="126"/>
      <c r="NPU33" s="126"/>
      <c r="NPV33" s="126"/>
      <c r="NPW33" s="126"/>
      <c r="NPX33" s="126"/>
      <c r="NPY33" s="126"/>
      <c r="NPZ33" s="126"/>
      <c r="NQA33" s="126"/>
      <c r="NQB33" s="126"/>
      <c r="NQC33" s="126"/>
      <c r="NQD33" s="126"/>
      <c r="NQE33" s="126"/>
      <c r="NQF33" s="126"/>
      <c r="NQG33" s="126"/>
      <c r="NQH33" s="126"/>
      <c r="NQI33" s="126"/>
      <c r="NQJ33" s="126"/>
      <c r="NQK33" s="126"/>
      <c r="NQL33" s="126"/>
      <c r="NQM33" s="126"/>
      <c r="NQN33" s="126"/>
      <c r="NQO33" s="126"/>
      <c r="NQP33" s="126"/>
      <c r="NQQ33" s="126"/>
      <c r="NQR33" s="126"/>
      <c r="NQS33" s="126"/>
      <c r="NQT33" s="126"/>
      <c r="NQU33" s="126"/>
      <c r="NQV33" s="126"/>
      <c r="NQW33" s="126"/>
      <c r="NQX33" s="126"/>
      <c r="NQY33" s="126"/>
      <c r="NQZ33" s="126"/>
      <c r="NRA33" s="126"/>
      <c r="NRB33" s="126"/>
      <c r="NRC33" s="126"/>
      <c r="NRD33" s="126"/>
      <c r="NRE33" s="126"/>
      <c r="NRF33" s="126"/>
      <c r="NRG33" s="126"/>
      <c r="NRH33" s="126"/>
      <c r="NRI33" s="126"/>
      <c r="NRJ33" s="126"/>
      <c r="NRK33" s="126"/>
      <c r="NRL33" s="126"/>
      <c r="NRM33" s="126"/>
      <c r="NRN33" s="126"/>
      <c r="NRO33" s="126"/>
      <c r="NRP33" s="126"/>
      <c r="NRQ33" s="126"/>
      <c r="NRR33" s="126"/>
      <c r="NRS33" s="126"/>
      <c r="NRT33" s="126"/>
      <c r="NRU33" s="126"/>
      <c r="NRV33" s="126"/>
      <c r="NRW33" s="126"/>
      <c r="NRX33" s="126"/>
      <c r="NRY33" s="126"/>
      <c r="NRZ33" s="126"/>
      <c r="NSA33" s="126"/>
      <c r="NSB33" s="126"/>
      <c r="NSC33" s="126"/>
      <c r="NSD33" s="126"/>
      <c r="NSE33" s="126"/>
      <c r="NSF33" s="126"/>
      <c r="NSG33" s="126"/>
      <c r="NSH33" s="126"/>
      <c r="NSI33" s="126"/>
      <c r="NSJ33" s="126"/>
      <c r="NSK33" s="126"/>
      <c r="NSL33" s="126"/>
      <c r="NSM33" s="126"/>
      <c r="NSN33" s="126"/>
      <c r="NSO33" s="126"/>
      <c r="NSP33" s="126"/>
      <c r="NSQ33" s="126"/>
      <c r="NSR33" s="126"/>
      <c r="NSS33" s="126"/>
      <c r="NST33" s="126"/>
      <c r="NSU33" s="126"/>
      <c r="NSV33" s="126"/>
      <c r="NSW33" s="126"/>
      <c r="NSX33" s="126"/>
      <c r="NSY33" s="126"/>
      <c r="NSZ33" s="126"/>
      <c r="NTA33" s="126"/>
      <c r="NTB33" s="126"/>
      <c r="NTC33" s="126"/>
      <c r="NTD33" s="126"/>
      <c r="NTE33" s="126"/>
      <c r="NTF33" s="126"/>
      <c r="NTG33" s="126"/>
      <c r="NTH33" s="126"/>
      <c r="NTI33" s="126"/>
      <c r="NTJ33" s="126"/>
      <c r="NTK33" s="126"/>
      <c r="NTL33" s="126"/>
      <c r="NTM33" s="126"/>
      <c r="NTN33" s="126"/>
      <c r="NTO33" s="126"/>
      <c r="NTP33" s="126"/>
      <c r="NTQ33" s="126"/>
      <c r="NTR33" s="126"/>
      <c r="NTS33" s="126"/>
      <c r="NTT33" s="126"/>
      <c r="NTU33" s="126"/>
      <c r="NTV33" s="126"/>
      <c r="NTW33" s="126"/>
      <c r="NTX33" s="126"/>
      <c r="NTY33" s="126"/>
      <c r="NTZ33" s="126"/>
      <c r="NUA33" s="126"/>
      <c r="NUB33" s="126"/>
      <c r="NUC33" s="126"/>
      <c r="NUD33" s="126"/>
      <c r="NUE33" s="126"/>
      <c r="NUF33" s="126"/>
      <c r="NUG33" s="126"/>
      <c r="NUH33" s="126"/>
      <c r="NUI33" s="126"/>
      <c r="NUJ33" s="126"/>
      <c r="NUK33" s="126"/>
      <c r="NUL33" s="126"/>
      <c r="NUM33" s="126"/>
      <c r="NUN33" s="126"/>
      <c r="NUO33" s="126"/>
      <c r="NUP33" s="126"/>
      <c r="NUQ33" s="126"/>
      <c r="NUR33" s="126"/>
      <c r="NUS33" s="126"/>
      <c r="NUT33" s="126"/>
      <c r="NUU33" s="126"/>
      <c r="NUV33" s="126"/>
      <c r="NUW33" s="126"/>
      <c r="NUX33" s="126"/>
      <c r="NUY33" s="126"/>
      <c r="NUZ33" s="126"/>
      <c r="NVA33" s="126"/>
      <c r="NVB33" s="126"/>
      <c r="NVC33" s="126"/>
      <c r="NVD33" s="126"/>
      <c r="NVE33" s="126"/>
      <c r="NVF33" s="126"/>
      <c r="NVG33" s="126"/>
      <c r="NVH33" s="126"/>
      <c r="NVI33" s="126"/>
      <c r="NVJ33" s="126"/>
      <c r="NVK33" s="126"/>
      <c r="NVL33" s="126"/>
      <c r="NVM33" s="126"/>
      <c r="NVN33" s="126"/>
      <c r="NVO33" s="126"/>
      <c r="NVP33" s="126"/>
      <c r="NVQ33" s="126"/>
      <c r="NVR33" s="126"/>
      <c r="NVS33" s="126"/>
      <c r="NVT33" s="126"/>
      <c r="NVU33" s="126"/>
      <c r="NVV33" s="126"/>
      <c r="NVW33" s="126"/>
      <c r="NVX33" s="126"/>
      <c r="NVY33" s="126"/>
      <c r="NVZ33" s="126"/>
      <c r="NWA33" s="126"/>
      <c r="NWB33" s="126"/>
      <c r="NWC33" s="126"/>
      <c r="NWD33" s="126"/>
      <c r="NWE33" s="126"/>
      <c r="NWF33" s="126"/>
      <c r="NWG33" s="126"/>
      <c r="NWH33" s="126"/>
      <c r="NWI33" s="126"/>
      <c r="NWJ33" s="126"/>
      <c r="NWK33" s="126"/>
      <c r="NWL33" s="126"/>
      <c r="NWM33" s="126"/>
      <c r="NWN33" s="126"/>
      <c r="NWO33" s="126"/>
      <c r="NWP33" s="126"/>
      <c r="NWQ33" s="126"/>
      <c r="NWR33" s="126"/>
      <c r="NWS33" s="126"/>
      <c r="NWT33" s="126"/>
      <c r="NWU33" s="126"/>
      <c r="NWV33" s="126"/>
      <c r="NWW33" s="126"/>
      <c r="NWX33" s="126"/>
      <c r="NWY33" s="126"/>
      <c r="NWZ33" s="126"/>
      <c r="NXA33" s="126"/>
      <c r="NXB33" s="126"/>
      <c r="NXC33" s="126"/>
      <c r="NXD33" s="126"/>
      <c r="NXE33" s="126"/>
      <c r="NXF33" s="126"/>
      <c r="NXG33" s="126"/>
      <c r="NXH33" s="126"/>
      <c r="NXI33" s="126"/>
      <c r="NXJ33" s="126"/>
      <c r="NXK33" s="126"/>
      <c r="NXL33" s="126"/>
      <c r="NXM33" s="126"/>
      <c r="NXN33" s="126"/>
      <c r="NXO33" s="126"/>
      <c r="NXP33" s="126"/>
      <c r="NXQ33" s="126"/>
      <c r="NXR33" s="126"/>
      <c r="NXS33" s="126"/>
      <c r="NXT33" s="126"/>
      <c r="NXU33" s="126"/>
      <c r="NXV33" s="126"/>
      <c r="NXW33" s="126"/>
      <c r="NXX33" s="126"/>
      <c r="NXY33" s="126"/>
      <c r="NXZ33" s="126"/>
      <c r="NYA33" s="126"/>
      <c r="NYB33" s="126"/>
      <c r="NYC33" s="126"/>
      <c r="NYD33" s="126"/>
      <c r="NYE33" s="126"/>
      <c r="NYF33" s="126"/>
      <c r="NYG33" s="126"/>
      <c r="NYH33" s="126"/>
      <c r="NYI33" s="126"/>
      <c r="NYJ33" s="126"/>
      <c r="NYK33" s="126"/>
      <c r="NYL33" s="126"/>
      <c r="NYM33" s="126"/>
      <c r="NYN33" s="126"/>
      <c r="NYO33" s="126"/>
      <c r="NYP33" s="126"/>
      <c r="NYQ33" s="126"/>
      <c r="NYR33" s="126"/>
      <c r="NYS33" s="126"/>
      <c r="NYT33" s="126"/>
      <c r="NYU33" s="126"/>
      <c r="NYV33" s="126"/>
      <c r="NYW33" s="126"/>
      <c r="NYX33" s="126"/>
      <c r="NYY33" s="126"/>
      <c r="NYZ33" s="126"/>
      <c r="NZA33" s="126"/>
      <c r="NZB33" s="126"/>
      <c r="NZC33" s="126"/>
      <c r="NZD33" s="126"/>
      <c r="NZE33" s="126"/>
      <c r="NZF33" s="126"/>
      <c r="NZG33" s="126"/>
      <c r="NZH33" s="126"/>
      <c r="NZI33" s="126"/>
      <c r="NZJ33" s="126"/>
      <c r="NZK33" s="126"/>
      <c r="NZL33" s="126"/>
      <c r="NZM33" s="126"/>
      <c r="NZN33" s="126"/>
      <c r="NZO33" s="126"/>
      <c r="NZP33" s="126"/>
      <c r="NZQ33" s="126"/>
      <c r="NZR33" s="126"/>
      <c r="NZS33" s="126"/>
      <c r="NZT33" s="126"/>
      <c r="NZU33" s="126"/>
      <c r="NZV33" s="126"/>
      <c r="NZW33" s="126"/>
      <c r="NZX33" s="126"/>
      <c r="NZY33" s="126"/>
      <c r="NZZ33" s="126"/>
      <c r="OAA33" s="126"/>
      <c r="OAB33" s="126"/>
      <c r="OAC33" s="126"/>
      <c r="OAD33" s="126"/>
      <c r="OAE33" s="126"/>
      <c r="OAF33" s="126"/>
      <c r="OAG33" s="126"/>
      <c r="OAH33" s="126"/>
      <c r="OAI33" s="126"/>
      <c r="OAJ33" s="126"/>
      <c r="OAK33" s="126"/>
      <c r="OAL33" s="126"/>
      <c r="OAM33" s="126"/>
      <c r="OAN33" s="126"/>
      <c r="OAO33" s="126"/>
      <c r="OAP33" s="126"/>
      <c r="OAQ33" s="126"/>
      <c r="OAR33" s="126"/>
      <c r="OAS33" s="126"/>
      <c r="OAT33" s="126"/>
      <c r="OAU33" s="126"/>
      <c r="OAV33" s="126"/>
      <c r="OAW33" s="126"/>
      <c r="OAX33" s="126"/>
      <c r="OAY33" s="126"/>
      <c r="OAZ33" s="126"/>
      <c r="OBA33" s="126"/>
      <c r="OBB33" s="126"/>
      <c r="OBC33" s="126"/>
      <c r="OBD33" s="126"/>
      <c r="OBE33" s="126"/>
      <c r="OBF33" s="126"/>
      <c r="OBG33" s="126"/>
      <c r="OBH33" s="126"/>
      <c r="OBI33" s="126"/>
      <c r="OBJ33" s="126"/>
      <c r="OBK33" s="126"/>
      <c r="OBL33" s="126"/>
      <c r="OBM33" s="126"/>
      <c r="OBN33" s="126"/>
      <c r="OBO33" s="126"/>
      <c r="OBP33" s="126"/>
      <c r="OBQ33" s="126"/>
      <c r="OBR33" s="126"/>
      <c r="OBS33" s="126"/>
      <c r="OBT33" s="126"/>
      <c r="OBU33" s="126"/>
      <c r="OBV33" s="126"/>
      <c r="OBW33" s="126"/>
      <c r="OBX33" s="126"/>
      <c r="OBY33" s="126"/>
      <c r="OBZ33" s="126"/>
      <c r="OCA33" s="126"/>
      <c r="OCB33" s="126"/>
      <c r="OCC33" s="126"/>
      <c r="OCD33" s="126"/>
      <c r="OCE33" s="126"/>
      <c r="OCF33" s="126"/>
      <c r="OCG33" s="126"/>
      <c r="OCH33" s="126"/>
      <c r="OCI33" s="126"/>
      <c r="OCJ33" s="126"/>
      <c r="OCK33" s="126"/>
      <c r="OCL33" s="126"/>
      <c r="OCM33" s="126"/>
      <c r="OCN33" s="126"/>
      <c r="OCO33" s="126"/>
      <c r="OCP33" s="126"/>
      <c r="OCQ33" s="126"/>
      <c r="OCR33" s="126"/>
      <c r="OCS33" s="126"/>
      <c r="OCT33" s="126"/>
      <c r="OCU33" s="126"/>
      <c r="OCV33" s="126"/>
      <c r="OCW33" s="126"/>
      <c r="OCX33" s="126"/>
      <c r="OCY33" s="126"/>
      <c r="OCZ33" s="126"/>
      <c r="ODA33" s="126"/>
      <c r="ODB33" s="126"/>
      <c r="ODC33" s="126"/>
      <c r="ODD33" s="126"/>
      <c r="ODE33" s="126"/>
      <c r="ODF33" s="126"/>
      <c r="ODG33" s="126"/>
      <c r="ODH33" s="126"/>
      <c r="ODI33" s="126"/>
      <c r="ODJ33" s="126"/>
      <c r="ODK33" s="126"/>
      <c r="ODL33" s="126"/>
      <c r="ODM33" s="126"/>
      <c r="ODN33" s="126"/>
      <c r="ODO33" s="126"/>
      <c r="ODP33" s="126"/>
      <c r="ODQ33" s="126"/>
      <c r="ODR33" s="126"/>
      <c r="ODS33" s="126"/>
      <c r="ODT33" s="126"/>
      <c r="ODU33" s="126"/>
      <c r="ODV33" s="126"/>
      <c r="ODW33" s="126"/>
      <c r="ODX33" s="126"/>
      <c r="ODY33" s="126"/>
      <c r="ODZ33" s="126"/>
      <c r="OEA33" s="126"/>
      <c r="OEB33" s="126"/>
      <c r="OEC33" s="126"/>
      <c r="OED33" s="126"/>
      <c r="OEE33" s="126"/>
      <c r="OEF33" s="126"/>
      <c r="OEG33" s="126"/>
      <c r="OEH33" s="126"/>
      <c r="OEI33" s="126"/>
      <c r="OEJ33" s="126"/>
      <c r="OEK33" s="126"/>
      <c r="OEL33" s="126"/>
      <c r="OEM33" s="126"/>
      <c r="OEN33" s="126"/>
      <c r="OEO33" s="126"/>
      <c r="OEP33" s="126"/>
      <c r="OEQ33" s="126"/>
      <c r="OER33" s="126"/>
      <c r="OES33" s="126"/>
      <c r="OET33" s="126"/>
      <c r="OEU33" s="126"/>
      <c r="OEV33" s="126"/>
      <c r="OEW33" s="126"/>
      <c r="OEX33" s="126"/>
      <c r="OEY33" s="126"/>
      <c r="OEZ33" s="126"/>
      <c r="OFA33" s="126"/>
      <c r="OFB33" s="126"/>
      <c r="OFC33" s="126"/>
      <c r="OFD33" s="126"/>
      <c r="OFE33" s="126"/>
      <c r="OFF33" s="126"/>
      <c r="OFG33" s="126"/>
      <c r="OFH33" s="126"/>
      <c r="OFI33" s="126"/>
      <c r="OFJ33" s="126"/>
      <c r="OFK33" s="126"/>
      <c r="OFL33" s="126"/>
      <c r="OFM33" s="126"/>
      <c r="OFN33" s="126"/>
      <c r="OFO33" s="126"/>
      <c r="OFP33" s="126"/>
      <c r="OFQ33" s="126"/>
      <c r="OFR33" s="126"/>
      <c r="OFS33" s="126"/>
      <c r="OFT33" s="126"/>
      <c r="OFU33" s="126"/>
      <c r="OFV33" s="126"/>
      <c r="OFW33" s="126"/>
      <c r="OFX33" s="126"/>
      <c r="OFY33" s="126"/>
      <c r="OFZ33" s="126"/>
      <c r="OGA33" s="126"/>
      <c r="OGB33" s="126"/>
      <c r="OGC33" s="126"/>
      <c r="OGD33" s="126"/>
      <c r="OGE33" s="126"/>
      <c r="OGF33" s="126"/>
      <c r="OGG33" s="126"/>
      <c r="OGH33" s="126"/>
      <c r="OGI33" s="126"/>
      <c r="OGJ33" s="126"/>
      <c r="OGK33" s="126"/>
      <c r="OGL33" s="126"/>
      <c r="OGM33" s="126"/>
      <c r="OGN33" s="126"/>
      <c r="OGO33" s="126"/>
      <c r="OGP33" s="126"/>
      <c r="OGQ33" s="126"/>
      <c r="OGR33" s="126"/>
      <c r="OGS33" s="126"/>
      <c r="OGT33" s="126"/>
      <c r="OGU33" s="126"/>
      <c r="OGV33" s="126"/>
      <c r="OGW33" s="126"/>
      <c r="OGX33" s="126"/>
      <c r="OGY33" s="126"/>
      <c r="OGZ33" s="126"/>
      <c r="OHA33" s="126"/>
      <c r="OHB33" s="126"/>
      <c r="OHC33" s="126"/>
      <c r="OHD33" s="126"/>
      <c r="OHE33" s="126"/>
      <c r="OHF33" s="126"/>
      <c r="OHG33" s="126"/>
      <c r="OHH33" s="126"/>
      <c r="OHI33" s="126"/>
      <c r="OHJ33" s="126"/>
      <c r="OHK33" s="126"/>
      <c r="OHL33" s="126"/>
      <c r="OHM33" s="126"/>
      <c r="OHN33" s="126"/>
      <c r="OHO33" s="126"/>
      <c r="OHP33" s="126"/>
      <c r="OHQ33" s="126"/>
      <c r="OHR33" s="126"/>
      <c r="OHS33" s="126"/>
      <c r="OHT33" s="126"/>
      <c r="OHU33" s="126"/>
      <c r="OHV33" s="126"/>
      <c r="OHW33" s="126"/>
      <c r="OHX33" s="126"/>
      <c r="OHY33" s="126"/>
      <c r="OHZ33" s="126"/>
      <c r="OIA33" s="126"/>
      <c r="OIB33" s="126"/>
      <c r="OIC33" s="126"/>
      <c r="OID33" s="126"/>
      <c r="OIE33" s="126"/>
      <c r="OIF33" s="126"/>
      <c r="OIG33" s="126"/>
      <c r="OIH33" s="126"/>
      <c r="OII33" s="126"/>
      <c r="OIJ33" s="126"/>
      <c r="OIK33" s="126"/>
      <c r="OIL33" s="126"/>
      <c r="OIM33" s="126"/>
      <c r="OIN33" s="126"/>
      <c r="OIO33" s="126"/>
      <c r="OIP33" s="126"/>
      <c r="OIQ33" s="126"/>
      <c r="OIR33" s="126"/>
      <c r="OIS33" s="126"/>
      <c r="OIT33" s="126"/>
      <c r="OIU33" s="126"/>
      <c r="OIV33" s="126"/>
      <c r="OIW33" s="126"/>
      <c r="OIX33" s="126"/>
      <c r="OIY33" s="126"/>
      <c r="OIZ33" s="126"/>
      <c r="OJA33" s="126"/>
      <c r="OJB33" s="126"/>
      <c r="OJC33" s="126"/>
      <c r="OJD33" s="126"/>
      <c r="OJE33" s="126"/>
      <c r="OJF33" s="126"/>
      <c r="OJG33" s="126"/>
      <c r="OJH33" s="126"/>
      <c r="OJI33" s="126"/>
      <c r="OJJ33" s="126"/>
      <c r="OJK33" s="126"/>
      <c r="OJL33" s="126"/>
      <c r="OJM33" s="126"/>
      <c r="OJN33" s="126"/>
      <c r="OJO33" s="126"/>
      <c r="OJP33" s="126"/>
      <c r="OJQ33" s="126"/>
      <c r="OJR33" s="126"/>
      <c r="OJS33" s="126"/>
      <c r="OJT33" s="126"/>
      <c r="OJU33" s="126"/>
      <c r="OJV33" s="126"/>
      <c r="OJW33" s="126"/>
      <c r="OJX33" s="126"/>
      <c r="OJY33" s="126"/>
      <c r="OJZ33" s="126"/>
      <c r="OKA33" s="126"/>
      <c r="OKB33" s="126"/>
      <c r="OKC33" s="126"/>
      <c r="OKD33" s="126"/>
      <c r="OKE33" s="126"/>
      <c r="OKF33" s="126"/>
      <c r="OKG33" s="126"/>
      <c r="OKH33" s="126"/>
      <c r="OKI33" s="126"/>
      <c r="OKJ33" s="126"/>
      <c r="OKK33" s="126"/>
      <c r="OKL33" s="126"/>
      <c r="OKM33" s="126"/>
      <c r="OKN33" s="126"/>
      <c r="OKO33" s="126"/>
      <c r="OKP33" s="126"/>
      <c r="OKQ33" s="126"/>
      <c r="OKR33" s="126"/>
      <c r="OKS33" s="126"/>
      <c r="OKT33" s="126"/>
      <c r="OKU33" s="126"/>
      <c r="OKV33" s="126"/>
      <c r="OKW33" s="126"/>
      <c r="OKX33" s="126"/>
      <c r="OKY33" s="126"/>
      <c r="OKZ33" s="126"/>
      <c r="OLA33" s="126"/>
      <c r="OLB33" s="126"/>
      <c r="OLC33" s="126"/>
      <c r="OLD33" s="126"/>
      <c r="OLE33" s="126"/>
      <c r="OLF33" s="126"/>
      <c r="OLG33" s="126"/>
      <c r="OLH33" s="126"/>
      <c r="OLI33" s="126"/>
      <c r="OLJ33" s="126"/>
      <c r="OLK33" s="126"/>
      <c r="OLL33" s="126"/>
      <c r="OLM33" s="126"/>
      <c r="OLN33" s="126"/>
      <c r="OLO33" s="126"/>
      <c r="OLP33" s="126"/>
      <c r="OLQ33" s="126"/>
      <c r="OLR33" s="126"/>
      <c r="OLS33" s="126"/>
      <c r="OLT33" s="126"/>
      <c r="OLU33" s="126"/>
      <c r="OLV33" s="126"/>
      <c r="OLW33" s="126"/>
      <c r="OLX33" s="126"/>
      <c r="OLY33" s="126"/>
      <c r="OLZ33" s="126"/>
      <c r="OMA33" s="126"/>
      <c r="OMB33" s="126"/>
      <c r="OMC33" s="126"/>
      <c r="OMD33" s="126"/>
      <c r="OME33" s="126"/>
      <c r="OMF33" s="126"/>
      <c r="OMG33" s="126"/>
      <c r="OMH33" s="126"/>
      <c r="OMI33" s="126"/>
      <c r="OMJ33" s="126"/>
      <c r="OMK33" s="126"/>
      <c r="OML33" s="126"/>
      <c r="OMM33" s="126"/>
      <c r="OMN33" s="126"/>
      <c r="OMO33" s="126"/>
      <c r="OMP33" s="126"/>
      <c r="OMQ33" s="126"/>
      <c r="OMR33" s="126"/>
      <c r="OMS33" s="126"/>
      <c r="OMT33" s="126"/>
      <c r="OMU33" s="126"/>
      <c r="OMV33" s="126"/>
      <c r="OMW33" s="126"/>
      <c r="OMX33" s="126"/>
      <c r="OMY33" s="126"/>
      <c r="OMZ33" s="126"/>
      <c r="ONA33" s="126"/>
      <c r="ONB33" s="126"/>
      <c r="ONC33" s="126"/>
      <c r="OND33" s="126"/>
      <c r="ONE33" s="126"/>
      <c r="ONF33" s="126"/>
      <c r="ONG33" s="126"/>
      <c r="ONH33" s="126"/>
      <c r="ONI33" s="126"/>
      <c r="ONJ33" s="126"/>
      <c r="ONK33" s="126"/>
      <c r="ONL33" s="126"/>
      <c r="ONM33" s="126"/>
      <c r="ONN33" s="126"/>
      <c r="ONO33" s="126"/>
      <c r="ONP33" s="126"/>
      <c r="ONQ33" s="126"/>
      <c r="ONR33" s="126"/>
      <c r="ONS33" s="126"/>
      <c r="ONT33" s="126"/>
      <c r="ONU33" s="126"/>
      <c r="ONV33" s="126"/>
      <c r="ONW33" s="126"/>
      <c r="ONX33" s="126"/>
      <c r="ONY33" s="126"/>
      <c r="ONZ33" s="126"/>
      <c r="OOA33" s="126"/>
      <c r="OOB33" s="126"/>
      <c r="OOC33" s="126"/>
      <c r="OOD33" s="126"/>
      <c r="OOE33" s="126"/>
      <c r="OOF33" s="126"/>
      <c r="OOG33" s="126"/>
      <c r="OOH33" s="126"/>
      <c r="OOI33" s="126"/>
      <c r="OOJ33" s="126"/>
      <c r="OOK33" s="126"/>
      <c r="OOL33" s="126"/>
      <c r="OOM33" s="126"/>
      <c r="OON33" s="126"/>
      <c r="OOO33" s="126"/>
      <c r="OOP33" s="126"/>
      <c r="OOQ33" s="126"/>
      <c r="OOR33" s="126"/>
      <c r="OOS33" s="126"/>
      <c r="OOT33" s="126"/>
      <c r="OOU33" s="126"/>
      <c r="OOV33" s="126"/>
      <c r="OOW33" s="126"/>
      <c r="OOX33" s="126"/>
      <c r="OOY33" s="126"/>
      <c r="OOZ33" s="126"/>
      <c r="OPA33" s="126"/>
      <c r="OPB33" s="126"/>
      <c r="OPC33" s="126"/>
      <c r="OPD33" s="126"/>
      <c r="OPE33" s="126"/>
      <c r="OPF33" s="126"/>
      <c r="OPG33" s="126"/>
      <c r="OPH33" s="126"/>
      <c r="OPI33" s="126"/>
      <c r="OPJ33" s="126"/>
      <c r="OPK33" s="126"/>
      <c r="OPL33" s="126"/>
      <c r="OPM33" s="126"/>
      <c r="OPN33" s="126"/>
      <c r="OPO33" s="126"/>
      <c r="OPP33" s="126"/>
      <c r="OPQ33" s="126"/>
      <c r="OPR33" s="126"/>
      <c r="OPS33" s="126"/>
      <c r="OPT33" s="126"/>
      <c r="OPU33" s="126"/>
      <c r="OPV33" s="126"/>
      <c r="OPW33" s="126"/>
      <c r="OPX33" s="126"/>
      <c r="OPY33" s="126"/>
      <c r="OPZ33" s="126"/>
      <c r="OQA33" s="126"/>
      <c r="OQB33" s="126"/>
      <c r="OQC33" s="126"/>
      <c r="OQD33" s="126"/>
      <c r="OQE33" s="126"/>
      <c r="OQF33" s="126"/>
      <c r="OQG33" s="126"/>
      <c r="OQH33" s="126"/>
      <c r="OQI33" s="126"/>
      <c r="OQJ33" s="126"/>
      <c r="OQK33" s="126"/>
      <c r="OQL33" s="126"/>
      <c r="OQM33" s="126"/>
      <c r="OQN33" s="126"/>
      <c r="OQO33" s="126"/>
      <c r="OQP33" s="126"/>
      <c r="OQQ33" s="126"/>
      <c r="OQR33" s="126"/>
      <c r="OQS33" s="126"/>
      <c r="OQT33" s="126"/>
      <c r="OQU33" s="126"/>
      <c r="OQV33" s="126"/>
      <c r="OQW33" s="126"/>
      <c r="OQX33" s="126"/>
      <c r="OQY33" s="126"/>
      <c r="OQZ33" s="126"/>
      <c r="ORA33" s="126"/>
      <c r="ORB33" s="126"/>
      <c r="ORC33" s="126"/>
      <c r="ORD33" s="126"/>
      <c r="ORE33" s="126"/>
      <c r="ORF33" s="126"/>
      <c r="ORG33" s="126"/>
      <c r="ORH33" s="126"/>
      <c r="ORI33" s="126"/>
      <c r="ORJ33" s="126"/>
      <c r="ORK33" s="126"/>
      <c r="ORL33" s="126"/>
      <c r="ORM33" s="126"/>
      <c r="ORN33" s="126"/>
      <c r="ORO33" s="126"/>
      <c r="ORP33" s="126"/>
      <c r="ORQ33" s="126"/>
      <c r="ORR33" s="126"/>
      <c r="ORS33" s="126"/>
      <c r="ORT33" s="126"/>
      <c r="ORU33" s="126"/>
      <c r="ORV33" s="126"/>
      <c r="ORW33" s="126"/>
      <c r="ORX33" s="126"/>
      <c r="ORY33" s="126"/>
      <c r="ORZ33" s="126"/>
      <c r="OSA33" s="126"/>
      <c r="OSB33" s="126"/>
      <c r="OSC33" s="126"/>
      <c r="OSD33" s="126"/>
      <c r="OSE33" s="126"/>
      <c r="OSF33" s="126"/>
      <c r="OSG33" s="126"/>
      <c r="OSH33" s="126"/>
      <c r="OSI33" s="126"/>
      <c r="OSJ33" s="126"/>
      <c r="OSK33" s="126"/>
      <c r="OSL33" s="126"/>
      <c r="OSM33" s="126"/>
      <c r="OSN33" s="126"/>
      <c r="OSO33" s="126"/>
      <c r="OSP33" s="126"/>
      <c r="OSQ33" s="126"/>
      <c r="OSR33" s="126"/>
      <c r="OSS33" s="126"/>
      <c r="OST33" s="126"/>
      <c r="OSU33" s="126"/>
      <c r="OSV33" s="126"/>
      <c r="OSW33" s="126"/>
      <c r="OSX33" s="126"/>
      <c r="OSY33" s="126"/>
      <c r="OSZ33" s="126"/>
      <c r="OTA33" s="126"/>
      <c r="OTB33" s="126"/>
      <c r="OTC33" s="126"/>
      <c r="OTD33" s="126"/>
      <c r="OTE33" s="126"/>
      <c r="OTF33" s="126"/>
      <c r="OTG33" s="126"/>
      <c r="OTH33" s="126"/>
      <c r="OTI33" s="126"/>
      <c r="OTJ33" s="126"/>
      <c r="OTK33" s="126"/>
      <c r="OTL33" s="126"/>
      <c r="OTM33" s="126"/>
      <c r="OTN33" s="126"/>
      <c r="OTO33" s="126"/>
      <c r="OTP33" s="126"/>
      <c r="OTQ33" s="126"/>
      <c r="OTR33" s="126"/>
      <c r="OTS33" s="126"/>
      <c r="OTT33" s="126"/>
      <c r="OTU33" s="126"/>
      <c r="OTV33" s="126"/>
      <c r="OTW33" s="126"/>
      <c r="OTX33" s="126"/>
      <c r="OTY33" s="126"/>
      <c r="OTZ33" s="126"/>
      <c r="OUA33" s="126"/>
      <c r="OUB33" s="126"/>
      <c r="OUC33" s="126"/>
      <c r="OUD33" s="126"/>
      <c r="OUE33" s="126"/>
      <c r="OUF33" s="126"/>
      <c r="OUG33" s="126"/>
      <c r="OUH33" s="126"/>
      <c r="OUI33" s="126"/>
      <c r="OUJ33" s="126"/>
      <c r="OUK33" s="126"/>
      <c r="OUL33" s="126"/>
      <c r="OUM33" s="126"/>
      <c r="OUN33" s="126"/>
      <c r="OUO33" s="126"/>
      <c r="OUP33" s="126"/>
      <c r="OUQ33" s="126"/>
      <c r="OUR33" s="126"/>
      <c r="OUS33" s="126"/>
      <c r="OUT33" s="126"/>
      <c r="OUU33" s="126"/>
      <c r="OUV33" s="126"/>
      <c r="OUW33" s="126"/>
      <c r="OUX33" s="126"/>
      <c r="OUY33" s="126"/>
      <c r="OUZ33" s="126"/>
      <c r="OVA33" s="126"/>
      <c r="OVB33" s="126"/>
      <c r="OVC33" s="126"/>
      <c r="OVD33" s="126"/>
      <c r="OVE33" s="126"/>
      <c r="OVF33" s="126"/>
      <c r="OVG33" s="126"/>
      <c r="OVH33" s="126"/>
      <c r="OVI33" s="126"/>
      <c r="OVJ33" s="126"/>
      <c r="OVK33" s="126"/>
      <c r="OVL33" s="126"/>
      <c r="OVM33" s="126"/>
      <c r="OVN33" s="126"/>
      <c r="OVO33" s="126"/>
      <c r="OVP33" s="126"/>
      <c r="OVQ33" s="126"/>
      <c r="OVR33" s="126"/>
      <c r="OVS33" s="126"/>
      <c r="OVT33" s="126"/>
      <c r="OVU33" s="126"/>
      <c r="OVV33" s="126"/>
      <c r="OVW33" s="126"/>
      <c r="OVX33" s="126"/>
      <c r="OVY33" s="126"/>
      <c r="OVZ33" s="126"/>
      <c r="OWA33" s="126"/>
      <c r="OWB33" s="126"/>
      <c r="OWC33" s="126"/>
      <c r="OWD33" s="126"/>
      <c r="OWE33" s="126"/>
      <c r="OWF33" s="126"/>
      <c r="OWG33" s="126"/>
      <c r="OWH33" s="126"/>
      <c r="OWI33" s="126"/>
      <c r="OWJ33" s="126"/>
      <c r="OWK33" s="126"/>
      <c r="OWL33" s="126"/>
      <c r="OWM33" s="126"/>
      <c r="OWN33" s="126"/>
      <c r="OWO33" s="126"/>
      <c r="OWP33" s="126"/>
      <c r="OWQ33" s="126"/>
      <c r="OWR33" s="126"/>
      <c r="OWS33" s="126"/>
      <c r="OWT33" s="126"/>
      <c r="OWU33" s="126"/>
      <c r="OWV33" s="126"/>
      <c r="OWW33" s="126"/>
      <c r="OWX33" s="126"/>
      <c r="OWY33" s="126"/>
      <c r="OWZ33" s="126"/>
      <c r="OXA33" s="126"/>
      <c r="OXB33" s="126"/>
      <c r="OXC33" s="126"/>
      <c r="OXD33" s="126"/>
      <c r="OXE33" s="126"/>
      <c r="OXF33" s="126"/>
      <c r="OXG33" s="126"/>
      <c r="OXH33" s="126"/>
      <c r="OXI33" s="126"/>
      <c r="OXJ33" s="126"/>
      <c r="OXK33" s="126"/>
      <c r="OXL33" s="126"/>
      <c r="OXM33" s="126"/>
      <c r="OXN33" s="126"/>
      <c r="OXO33" s="126"/>
      <c r="OXP33" s="126"/>
      <c r="OXQ33" s="126"/>
      <c r="OXR33" s="126"/>
      <c r="OXS33" s="126"/>
      <c r="OXT33" s="126"/>
      <c r="OXU33" s="126"/>
      <c r="OXV33" s="126"/>
      <c r="OXW33" s="126"/>
      <c r="OXX33" s="126"/>
      <c r="OXY33" s="126"/>
      <c r="OXZ33" s="126"/>
      <c r="OYA33" s="126"/>
      <c r="OYB33" s="126"/>
      <c r="OYC33" s="126"/>
      <c r="OYD33" s="126"/>
      <c r="OYE33" s="126"/>
      <c r="OYF33" s="126"/>
      <c r="OYG33" s="126"/>
      <c r="OYH33" s="126"/>
      <c r="OYI33" s="126"/>
      <c r="OYJ33" s="126"/>
      <c r="OYK33" s="126"/>
      <c r="OYL33" s="126"/>
      <c r="OYM33" s="126"/>
      <c r="OYN33" s="126"/>
      <c r="OYO33" s="126"/>
      <c r="OYP33" s="126"/>
      <c r="OYQ33" s="126"/>
      <c r="OYR33" s="126"/>
      <c r="OYS33" s="126"/>
      <c r="OYT33" s="126"/>
      <c r="OYU33" s="126"/>
      <c r="OYV33" s="126"/>
      <c r="OYW33" s="126"/>
      <c r="OYX33" s="126"/>
      <c r="OYY33" s="126"/>
      <c r="OYZ33" s="126"/>
      <c r="OZA33" s="126"/>
      <c r="OZB33" s="126"/>
      <c r="OZC33" s="126"/>
      <c r="OZD33" s="126"/>
      <c r="OZE33" s="126"/>
      <c r="OZF33" s="126"/>
      <c r="OZG33" s="126"/>
      <c r="OZH33" s="126"/>
      <c r="OZI33" s="126"/>
      <c r="OZJ33" s="126"/>
      <c r="OZK33" s="126"/>
      <c r="OZL33" s="126"/>
      <c r="OZM33" s="126"/>
      <c r="OZN33" s="126"/>
      <c r="OZO33" s="126"/>
      <c r="OZP33" s="126"/>
      <c r="OZQ33" s="126"/>
      <c r="OZR33" s="126"/>
      <c r="OZS33" s="126"/>
      <c r="OZT33" s="126"/>
      <c r="OZU33" s="126"/>
      <c r="OZV33" s="126"/>
      <c r="OZW33" s="126"/>
      <c r="OZX33" s="126"/>
      <c r="OZY33" s="126"/>
      <c r="OZZ33" s="126"/>
      <c r="PAA33" s="126"/>
      <c r="PAB33" s="126"/>
      <c r="PAC33" s="126"/>
      <c r="PAD33" s="126"/>
      <c r="PAE33" s="126"/>
      <c r="PAF33" s="126"/>
      <c r="PAG33" s="126"/>
      <c r="PAH33" s="126"/>
      <c r="PAI33" s="126"/>
      <c r="PAJ33" s="126"/>
      <c r="PAK33" s="126"/>
      <c r="PAL33" s="126"/>
      <c r="PAM33" s="126"/>
      <c r="PAN33" s="126"/>
      <c r="PAO33" s="126"/>
      <c r="PAP33" s="126"/>
      <c r="PAQ33" s="126"/>
      <c r="PAR33" s="126"/>
      <c r="PAS33" s="126"/>
      <c r="PAT33" s="126"/>
      <c r="PAU33" s="126"/>
      <c r="PAV33" s="126"/>
      <c r="PAW33" s="126"/>
      <c r="PAX33" s="126"/>
      <c r="PAY33" s="126"/>
      <c r="PAZ33" s="126"/>
      <c r="PBA33" s="126"/>
      <c r="PBB33" s="126"/>
      <c r="PBC33" s="126"/>
      <c r="PBD33" s="126"/>
      <c r="PBE33" s="126"/>
      <c r="PBF33" s="126"/>
      <c r="PBG33" s="126"/>
      <c r="PBH33" s="126"/>
      <c r="PBI33" s="126"/>
      <c r="PBJ33" s="126"/>
      <c r="PBK33" s="126"/>
      <c r="PBL33" s="126"/>
      <c r="PBM33" s="126"/>
      <c r="PBN33" s="126"/>
      <c r="PBO33" s="126"/>
      <c r="PBP33" s="126"/>
      <c r="PBQ33" s="126"/>
      <c r="PBR33" s="126"/>
      <c r="PBS33" s="126"/>
      <c r="PBT33" s="126"/>
      <c r="PBU33" s="126"/>
      <c r="PBV33" s="126"/>
      <c r="PBW33" s="126"/>
      <c r="PBX33" s="126"/>
      <c r="PBY33" s="126"/>
      <c r="PBZ33" s="126"/>
      <c r="PCA33" s="126"/>
      <c r="PCB33" s="126"/>
      <c r="PCC33" s="126"/>
      <c r="PCD33" s="126"/>
      <c r="PCE33" s="126"/>
      <c r="PCF33" s="126"/>
      <c r="PCG33" s="126"/>
      <c r="PCH33" s="126"/>
      <c r="PCI33" s="126"/>
      <c r="PCJ33" s="126"/>
      <c r="PCK33" s="126"/>
      <c r="PCL33" s="126"/>
      <c r="PCM33" s="126"/>
      <c r="PCN33" s="126"/>
      <c r="PCO33" s="126"/>
      <c r="PCP33" s="126"/>
      <c r="PCQ33" s="126"/>
      <c r="PCR33" s="126"/>
      <c r="PCS33" s="126"/>
      <c r="PCT33" s="126"/>
      <c r="PCU33" s="126"/>
      <c r="PCV33" s="126"/>
      <c r="PCW33" s="126"/>
      <c r="PCX33" s="126"/>
      <c r="PCY33" s="126"/>
      <c r="PCZ33" s="126"/>
      <c r="PDA33" s="126"/>
      <c r="PDB33" s="126"/>
      <c r="PDC33" s="126"/>
      <c r="PDD33" s="126"/>
      <c r="PDE33" s="126"/>
      <c r="PDF33" s="126"/>
      <c r="PDG33" s="126"/>
      <c r="PDH33" s="126"/>
      <c r="PDI33" s="126"/>
      <c r="PDJ33" s="126"/>
      <c r="PDK33" s="126"/>
      <c r="PDL33" s="126"/>
      <c r="PDM33" s="126"/>
      <c r="PDN33" s="126"/>
      <c r="PDO33" s="126"/>
      <c r="PDP33" s="126"/>
      <c r="PDQ33" s="126"/>
      <c r="PDR33" s="126"/>
      <c r="PDS33" s="126"/>
      <c r="PDT33" s="126"/>
      <c r="PDU33" s="126"/>
      <c r="PDV33" s="126"/>
      <c r="PDW33" s="126"/>
      <c r="PDX33" s="126"/>
      <c r="PDY33" s="126"/>
      <c r="PDZ33" s="126"/>
      <c r="PEA33" s="126"/>
      <c r="PEB33" s="126"/>
      <c r="PEC33" s="126"/>
      <c r="PED33" s="126"/>
      <c r="PEE33" s="126"/>
      <c r="PEF33" s="126"/>
      <c r="PEG33" s="126"/>
      <c r="PEH33" s="126"/>
      <c r="PEI33" s="126"/>
      <c r="PEJ33" s="126"/>
      <c r="PEK33" s="126"/>
      <c r="PEL33" s="126"/>
      <c r="PEM33" s="126"/>
      <c r="PEN33" s="126"/>
      <c r="PEO33" s="126"/>
      <c r="PEP33" s="126"/>
      <c r="PEQ33" s="126"/>
      <c r="PER33" s="126"/>
      <c r="PES33" s="126"/>
      <c r="PET33" s="126"/>
      <c r="PEU33" s="126"/>
      <c r="PEV33" s="126"/>
      <c r="PEW33" s="126"/>
      <c r="PEX33" s="126"/>
      <c r="PEY33" s="126"/>
      <c r="PEZ33" s="126"/>
      <c r="PFA33" s="126"/>
      <c r="PFB33" s="126"/>
      <c r="PFC33" s="126"/>
      <c r="PFD33" s="126"/>
      <c r="PFE33" s="126"/>
      <c r="PFF33" s="126"/>
      <c r="PFG33" s="126"/>
      <c r="PFH33" s="126"/>
      <c r="PFI33" s="126"/>
      <c r="PFJ33" s="126"/>
      <c r="PFK33" s="126"/>
      <c r="PFL33" s="126"/>
      <c r="PFM33" s="126"/>
      <c r="PFN33" s="126"/>
      <c r="PFO33" s="126"/>
      <c r="PFP33" s="126"/>
      <c r="PFQ33" s="126"/>
      <c r="PFR33" s="126"/>
      <c r="PFS33" s="126"/>
      <c r="PFT33" s="126"/>
      <c r="PFU33" s="126"/>
      <c r="PFV33" s="126"/>
      <c r="PFW33" s="126"/>
      <c r="PFX33" s="126"/>
      <c r="PFY33" s="126"/>
      <c r="PFZ33" s="126"/>
      <c r="PGA33" s="126"/>
      <c r="PGB33" s="126"/>
      <c r="PGC33" s="126"/>
      <c r="PGD33" s="126"/>
      <c r="PGE33" s="126"/>
      <c r="PGF33" s="126"/>
      <c r="PGG33" s="126"/>
      <c r="PGH33" s="126"/>
      <c r="PGI33" s="126"/>
      <c r="PGJ33" s="126"/>
      <c r="PGK33" s="126"/>
      <c r="PGL33" s="126"/>
      <c r="PGM33" s="126"/>
      <c r="PGN33" s="126"/>
      <c r="PGO33" s="126"/>
      <c r="PGP33" s="126"/>
      <c r="PGQ33" s="126"/>
      <c r="PGR33" s="126"/>
      <c r="PGS33" s="126"/>
      <c r="PGT33" s="126"/>
      <c r="PGU33" s="126"/>
      <c r="PGV33" s="126"/>
      <c r="PGW33" s="126"/>
      <c r="PGX33" s="126"/>
      <c r="PGY33" s="126"/>
      <c r="PGZ33" s="126"/>
      <c r="PHA33" s="126"/>
      <c r="PHB33" s="126"/>
      <c r="PHC33" s="126"/>
      <c r="PHD33" s="126"/>
      <c r="PHE33" s="126"/>
      <c r="PHF33" s="126"/>
      <c r="PHG33" s="126"/>
      <c r="PHH33" s="126"/>
      <c r="PHI33" s="126"/>
      <c r="PHJ33" s="126"/>
      <c r="PHK33" s="126"/>
      <c r="PHL33" s="126"/>
      <c r="PHM33" s="126"/>
      <c r="PHN33" s="126"/>
      <c r="PHO33" s="126"/>
      <c r="PHP33" s="126"/>
      <c r="PHQ33" s="126"/>
      <c r="PHR33" s="126"/>
      <c r="PHS33" s="126"/>
      <c r="PHT33" s="126"/>
      <c r="PHU33" s="126"/>
      <c r="PHV33" s="126"/>
      <c r="PHW33" s="126"/>
      <c r="PHX33" s="126"/>
      <c r="PHY33" s="126"/>
      <c r="PHZ33" s="126"/>
      <c r="PIA33" s="126"/>
      <c r="PIB33" s="126"/>
      <c r="PIC33" s="126"/>
      <c r="PID33" s="126"/>
      <c r="PIE33" s="126"/>
      <c r="PIF33" s="126"/>
      <c r="PIG33" s="126"/>
      <c r="PIH33" s="126"/>
      <c r="PII33" s="126"/>
      <c r="PIJ33" s="126"/>
      <c r="PIK33" s="126"/>
      <c r="PIL33" s="126"/>
      <c r="PIM33" s="126"/>
      <c r="PIN33" s="126"/>
      <c r="PIO33" s="126"/>
      <c r="PIP33" s="126"/>
      <c r="PIQ33" s="126"/>
      <c r="PIR33" s="126"/>
      <c r="PIS33" s="126"/>
      <c r="PIT33" s="126"/>
      <c r="PIU33" s="126"/>
      <c r="PIV33" s="126"/>
      <c r="PIW33" s="126"/>
      <c r="PIX33" s="126"/>
      <c r="PIY33" s="126"/>
      <c r="PIZ33" s="126"/>
      <c r="PJA33" s="126"/>
      <c r="PJB33" s="126"/>
      <c r="PJC33" s="126"/>
      <c r="PJD33" s="126"/>
      <c r="PJE33" s="126"/>
      <c r="PJF33" s="126"/>
      <c r="PJG33" s="126"/>
      <c r="PJH33" s="126"/>
      <c r="PJI33" s="126"/>
      <c r="PJJ33" s="126"/>
      <c r="PJK33" s="126"/>
      <c r="PJL33" s="126"/>
      <c r="PJM33" s="126"/>
      <c r="PJN33" s="126"/>
      <c r="PJO33" s="126"/>
      <c r="PJP33" s="126"/>
      <c r="PJQ33" s="126"/>
      <c r="PJR33" s="126"/>
      <c r="PJS33" s="126"/>
      <c r="PJT33" s="126"/>
      <c r="PJU33" s="126"/>
      <c r="PJV33" s="126"/>
      <c r="PJW33" s="126"/>
      <c r="PJX33" s="126"/>
      <c r="PJY33" s="126"/>
      <c r="PJZ33" s="126"/>
      <c r="PKA33" s="126"/>
      <c r="PKB33" s="126"/>
      <c r="PKC33" s="126"/>
      <c r="PKD33" s="126"/>
      <c r="PKE33" s="126"/>
      <c r="PKF33" s="126"/>
      <c r="PKG33" s="126"/>
      <c r="PKH33" s="126"/>
      <c r="PKI33" s="126"/>
      <c r="PKJ33" s="126"/>
      <c r="PKK33" s="126"/>
      <c r="PKL33" s="126"/>
      <c r="PKM33" s="126"/>
      <c r="PKN33" s="126"/>
      <c r="PKO33" s="126"/>
      <c r="PKP33" s="126"/>
      <c r="PKQ33" s="126"/>
      <c r="PKR33" s="126"/>
      <c r="PKS33" s="126"/>
      <c r="PKT33" s="126"/>
      <c r="PKU33" s="126"/>
      <c r="PKV33" s="126"/>
      <c r="PKW33" s="126"/>
      <c r="PKX33" s="126"/>
      <c r="PKY33" s="126"/>
      <c r="PKZ33" s="126"/>
      <c r="PLA33" s="126"/>
      <c r="PLB33" s="126"/>
      <c r="PLC33" s="126"/>
      <c r="PLD33" s="126"/>
      <c r="PLE33" s="126"/>
      <c r="PLF33" s="126"/>
      <c r="PLG33" s="126"/>
      <c r="PLH33" s="126"/>
      <c r="PLI33" s="126"/>
      <c r="PLJ33" s="126"/>
      <c r="PLK33" s="126"/>
      <c r="PLL33" s="126"/>
      <c r="PLM33" s="126"/>
      <c r="PLN33" s="126"/>
      <c r="PLO33" s="126"/>
      <c r="PLP33" s="126"/>
      <c r="PLQ33" s="126"/>
      <c r="PLR33" s="126"/>
      <c r="PLS33" s="126"/>
      <c r="PLT33" s="126"/>
      <c r="PLU33" s="126"/>
      <c r="PLV33" s="126"/>
      <c r="PLW33" s="126"/>
      <c r="PLX33" s="126"/>
      <c r="PLY33" s="126"/>
      <c r="PLZ33" s="126"/>
      <c r="PMA33" s="126"/>
      <c r="PMB33" s="126"/>
      <c r="PMC33" s="126"/>
      <c r="PMD33" s="126"/>
      <c r="PME33" s="126"/>
      <c r="PMF33" s="126"/>
      <c r="PMG33" s="126"/>
      <c r="PMH33" s="126"/>
      <c r="PMI33" s="126"/>
      <c r="PMJ33" s="126"/>
      <c r="PMK33" s="126"/>
      <c r="PML33" s="126"/>
      <c r="PMM33" s="126"/>
      <c r="PMN33" s="126"/>
      <c r="PMO33" s="126"/>
      <c r="PMP33" s="126"/>
      <c r="PMQ33" s="126"/>
      <c r="PMR33" s="126"/>
      <c r="PMS33" s="126"/>
      <c r="PMT33" s="126"/>
      <c r="PMU33" s="126"/>
      <c r="PMV33" s="126"/>
      <c r="PMW33" s="126"/>
      <c r="PMX33" s="126"/>
      <c r="PMY33" s="126"/>
      <c r="PMZ33" s="126"/>
      <c r="PNA33" s="126"/>
      <c r="PNB33" s="126"/>
      <c r="PNC33" s="126"/>
      <c r="PND33" s="126"/>
      <c r="PNE33" s="126"/>
      <c r="PNF33" s="126"/>
      <c r="PNG33" s="126"/>
      <c r="PNH33" s="126"/>
      <c r="PNI33" s="126"/>
      <c r="PNJ33" s="126"/>
      <c r="PNK33" s="126"/>
      <c r="PNL33" s="126"/>
      <c r="PNM33" s="126"/>
      <c r="PNN33" s="126"/>
      <c r="PNO33" s="126"/>
      <c r="PNP33" s="126"/>
      <c r="PNQ33" s="126"/>
      <c r="PNR33" s="126"/>
      <c r="PNS33" s="126"/>
      <c r="PNT33" s="126"/>
      <c r="PNU33" s="126"/>
      <c r="PNV33" s="126"/>
      <c r="PNW33" s="126"/>
      <c r="PNX33" s="126"/>
      <c r="PNY33" s="126"/>
      <c r="PNZ33" s="126"/>
      <c r="POA33" s="126"/>
      <c r="POB33" s="126"/>
      <c r="POC33" s="126"/>
      <c r="POD33" s="126"/>
      <c r="POE33" s="126"/>
      <c r="POF33" s="126"/>
      <c r="POG33" s="126"/>
      <c r="POH33" s="126"/>
      <c r="POI33" s="126"/>
      <c r="POJ33" s="126"/>
      <c r="POK33" s="126"/>
      <c r="POL33" s="126"/>
      <c r="POM33" s="126"/>
      <c r="PON33" s="126"/>
      <c r="POO33" s="126"/>
      <c r="POP33" s="126"/>
      <c r="POQ33" s="126"/>
      <c r="POR33" s="126"/>
      <c r="POS33" s="126"/>
      <c r="POT33" s="126"/>
      <c r="POU33" s="126"/>
      <c r="POV33" s="126"/>
      <c r="POW33" s="126"/>
      <c r="POX33" s="126"/>
      <c r="POY33" s="126"/>
      <c r="POZ33" s="126"/>
      <c r="PPA33" s="126"/>
      <c r="PPB33" s="126"/>
      <c r="PPC33" s="126"/>
      <c r="PPD33" s="126"/>
      <c r="PPE33" s="126"/>
      <c r="PPF33" s="126"/>
      <c r="PPG33" s="126"/>
      <c r="PPH33" s="126"/>
      <c r="PPI33" s="126"/>
      <c r="PPJ33" s="126"/>
      <c r="PPK33" s="126"/>
      <c r="PPL33" s="126"/>
      <c r="PPM33" s="126"/>
      <c r="PPN33" s="126"/>
      <c r="PPO33" s="126"/>
      <c r="PPP33" s="126"/>
      <c r="PPQ33" s="126"/>
      <c r="PPR33" s="126"/>
      <c r="PPS33" s="126"/>
      <c r="PPT33" s="126"/>
      <c r="PPU33" s="126"/>
      <c r="PPV33" s="126"/>
      <c r="PPW33" s="126"/>
      <c r="PPX33" s="126"/>
      <c r="PPY33" s="126"/>
      <c r="PPZ33" s="126"/>
      <c r="PQA33" s="126"/>
      <c r="PQB33" s="126"/>
      <c r="PQC33" s="126"/>
      <c r="PQD33" s="126"/>
      <c r="PQE33" s="126"/>
      <c r="PQF33" s="126"/>
      <c r="PQG33" s="126"/>
      <c r="PQH33" s="126"/>
      <c r="PQI33" s="126"/>
      <c r="PQJ33" s="126"/>
      <c r="PQK33" s="126"/>
      <c r="PQL33" s="126"/>
      <c r="PQM33" s="126"/>
      <c r="PQN33" s="126"/>
      <c r="PQO33" s="126"/>
      <c r="PQP33" s="126"/>
      <c r="PQQ33" s="126"/>
      <c r="PQR33" s="126"/>
      <c r="PQS33" s="126"/>
      <c r="PQT33" s="126"/>
      <c r="PQU33" s="126"/>
      <c r="PQV33" s="126"/>
      <c r="PQW33" s="126"/>
      <c r="PQX33" s="126"/>
      <c r="PQY33" s="126"/>
      <c r="PQZ33" s="126"/>
      <c r="PRA33" s="126"/>
      <c r="PRB33" s="126"/>
      <c r="PRC33" s="126"/>
      <c r="PRD33" s="126"/>
      <c r="PRE33" s="126"/>
      <c r="PRF33" s="126"/>
      <c r="PRG33" s="126"/>
      <c r="PRH33" s="126"/>
      <c r="PRI33" s="126"/>
      <c r="PRJ33" s="126"/>
      <c r="PRK33" s="126"/>
      <c r="PRL33" s="126"/>
      <c r="PRM33" s="126"/>
      <c r="PRN33" s="126"/>
      <c r="PRO33" s="126"/>
      <c r="PRP33" s="126"/>
      <c r="PRQ33" s="126"/>
      <c r="PRR33" s="126"/>
      <c r="PRS33" s="126"/>
      <c r="PRT33" s="126"/>
      <c r="PRU33" s="126"/>
      <c r="PRV33" s="126"/>
      <c r="PRW33" s="126"/>
      <c r="PRX33" s="126"/>
      <c r="PRY33" s="126"/>
      <c r="PRZ33" s="126"/>
      <c r="PSA33" s="126"/>
      <c r="PSB33" s="126"/>
      <c r="PSC33" s="126"/>
      <c r="PSD33" s="126"/>
      <c r="PSE33" s="126"/>
      <c r="PSF33" s="126"/>
      <c r="PSG33" s="126"/>
      <c r="PSH33" s="126"/>
      <c r="PSI33" s="126"/>
      <c r="PSJ33" s="126"/>
      <c r="PSK33" s="126"/>
      <c r="PSL33" s="126"/>
      <c r="PSM33" s="126"/>
      <c r="PSN33" s="126"/>
      <c r="PSO33" s="126"/>
      <c r="PSP33" s="126"/>
      <c r="PSQ33" s="126"/>
      <c r="PSR33" s="126"/>
      <c r="PSS33" s="126"/>
      <c r="PST33" s="126"/>
      <c r="PSU33" s="126"/>
      <c r="PSV33" s="126"/>
      <c r="PSW33" s="126"/>
      <c r="PSX33" s="126"/>
      <c r="PSY33" s="126"/>
      <c r="PSZ33" s="126"/>
      <c r="PTA33" s="126"/>
      <c r="PTB33" s="126"/>
      <c r="PTC33" s="126"/>
      <c r="PTD33" s="126"/>
      <c r="PTE33" s="126"/>
      <c r="PTF33" s="126"/>
      <c r="PTG33" s="126"/>
      <c r="PTH33" s="126"/>
      <c r="PTI33" s="126"/>
      <c r="PTJ33" s="126"/>
      <c r="PTK33" s="126"/>
      <c r="PTL33" s="126"/>
      <c r="PTM33" s="126"/>
      <c r="PTN33" s="126"/>
      <c r="PTO33" s="126"/>
      <c r="PTP33" s="126"/>
      <c r="PTQ33" s="126"/>
      <c r="PTR33" s="126"/>
      <c r="PTS33" s="126"/>
      <c r="PTT33" s="126"/>
      <c r="PTU33" s="126"/>
      <c r="PTV33" s="126"/>
      <c r="PTW33" s="126"/>
      <c r="PTX33" s="126"/>
      <c r="PTY33" s="126"/>
      <c r="PTZ33" s="126"/>
      <c r="PUA33" s="126"/>
      <c r="PUB33" s="126"/>
      <c r="PUC33" s="126"/>
      <c r="PUD33" s="126"/>
      <c r="PUE33" s="126"/>
      <c r="PUF33" s="126"/>
      <c r="PUG33" s="126"/>
      <c r="PUH33" s="126"/>
      <c r="PUI33" s="126"/>
      <c r="PUJ33" s="126"/>
      <c r="PUK33" s="126"/>
      <c r="PUL33" s="126"/>
      <c r="PUM33" s="126"/>
      <c r="PUN33" s="126"/>
      <c r="PUO33" s="126"/>
      <c r="PUP33" s="126"/>
      <c r="PUQ33" s="126"/>
      <c r="PUR33" s="126"/>
      <c r="PUS33" s="126"/>
      <c r="PUT33" s="126"/>
      <c r="PUU33" s="126"/>
      <c r="PUV33" s="126"/>
      <c r="PUW33" s="126"/>
      <c r="PUX33" s="126"/>
      <c r="PUY33" s="126"/>
      <c r="PUZ33" s="126"/>
      <c r="PVA33" s="126"/>
      <c r="PVB33" s="126"/>
      <c r="PVC33" s="126"/>
      <c r="PVD33" s="126"/>
      <c r="PVE33" s="126"/>
      <c r="PVF33" s="126"/>
      <c r="PVG33" s="126"/>
      <c r="PVH33" s="126"/>
      <c r="PVI33" s="126"/>
      <c r="PVJ33" s="126"/>
      <c r="PVK33" s="126"/>
      <c r="PVL33" s="126"/>
      <c r="PVM33" s="126"/>
      <c r="PVN33" s="126"/>
      <c r="PVO33" s="126"/>
      <c r="PVP33" s="126"/>
      <c r="PVQ33" s="126"/>
      <c r="PVR33" s="126"/>
      <c r="PVS33" s="126"/>
      <c r="PVT33" s="126"/>
      <c r="PVU33" s="126"/>
      <c r="PVV33" s="126"/>
      <c r="PVW33" s="126"/>
      <c r="PVX33" s="126"/>
      <c r="PVY33" s="126"/>
      <c r="PVZ33" s="126"/>
      <c r="PWA33" s="126"/>
      <c r="PWB33" s="126"/>
      <c r="PWC33" s="126"/>
      <c r="PWD33" s="126"/>
      <c r="PWE33" s="126"/>
      <c r="PWF33" s="126"/>
      <c r="PWG33" s="126"/>
      <c r="PWH33" s="126"/>
      <c r="PWI33" s="126"/>
      <c r="PWJ33" s="126"/>
      <c r="PWK33" s="126"/>
      <c r="PWL33" s="126"/>
      <c r="PWM33" s="126"/>
      <c r="PWN33" s="126"/>
      <c r="PWO33" s="126"/>
      <c r="PWP33" s="126"/>
      <c r="PWQ33" s="126"/>
      <c r="PWR33" s="126"/>
      <c r="PWS33" s="126"/>
      <c r="PWT33" s="126"/>
      <c r="PWU33" s="126"/>
      <c r="PWV33" s="126"/>
      <c r="PWW33" s="126"/>
      <c r="PWX33" s="126"/>
      <c r="PWY33" s="126"/>
      <c r="PWZ33" s="126"/>
      <c r="PXA33" s="126"/>
      <c r="PXB33" s="126"/>
      <c r="PXC33" s="126"/>
      <c r="PXD33" s="126"/>
      <c r="PXE33" s="126"/>
      <c r="PXF33" s="126"/>
      <c r="PXG33" s="126"/>
      <c r="PXH33" s="126"/>
      <c r="PXI33" s="126"/>
      <c r="PXJ33" s="126"/>
      <c r="PXK33" s="126"/>
      <c r="PXL33" s="126"/>
      <c r="PXM33" s="126"/>
      <c r="PXN33" s="126"/>
      <c r="PXO33" s="126"/>
      <c r="PXP33" s="126"/>
      <c r="PXQ33" s="126"/>
      <c r="PXR33" s="126"/>
      <c r="PXS33" s="126"/>
      <c r="PXT33" s="126"/>
      <c r="PXU33" s="126"/>
      <c r="PXV33" s="126"/>
      <c r="PXW33" s="126"/>
      <c r="PXX33" s="126"/>
      <c r="PXY33" s="126"/>
      <c r="PXZ33" s="126"/>
      <c r="PYA33" s="126"/>
      <c r="PYB33" s="126"/>
      <c r="PYC33" s="126"/>
      <c r="PYD33" s="126"/>
      <c r="PYE33" s="126"/>
      <c r="PYF33" s="126"/>
      <c r="PYG33" s="126"/>
      <c r="PYH33" s="126"/>
      <c r="PYI33" s="126"/>
      <c r="PYJ33" s="126"/>
      <c r="PYK33" s="126"/>
      <c r="PYL33" s="126"/>
      <c r="PYM33" s="126"/>
      <c r="PYN33" s="126"/>
      <c r="PYO33" s="126"/>
      <c r="PYP33" s="126"/>
      <c r="PYQ33" s="126"/>
      <c r="PYR33" s="126"/>
      <c r="PYS33" s="126"/>
      <c r="PYT33" s="126"/>
      <c r="PYU33" s="126"/>
      <c r="PYV33" s="126"/>
      <c r="PYW33" s="126"/>
      <c r="PYX33" s="126"/>
      <c r="PYY33" s="126"/>
      <c r="PYZ33" s="126"/>
      <c r="PZA33" s="126"/>
      <c r="PZB33" s="126"/>
      <c r="PZC33" s="126"/>
      <c r="PZD33" s="126"/>
      <c r="PZE33" s="126"/>
      <c r="PZF33" s="126"/>
      <c r="PZG33" s="126"/>
      <c r="PZH33" s="126"/>
      <c r="PZI33" s="126"/>
      <c r="PZJ33" s="126"/>
      <c r="PZK33" s="126"/>
      <c r="PZL33" s="126"/>
      <c r="PZM33" s="126"/>
      <c r="PZN33" s="126"/>
      <c r="PZO33" s="126"/>
      <c r="PZP33" s="126"/>
      <c r="PZQ33" s="126"/>
      <c r="PZR33" s="126"/>
      <c r="PZS33" s="126"/>
      <c r="PZT33" s="126"/>
      <c r="PZU33" s="126"/>
      <c r="PZV33" s="126"/>
      <c r="PZW33" s="126"/>
      <c r="PZX33" s="126"/>
      <c r="PZY33" s="126"/>
      <c r="PZZ33" s="126"/>
      <c r="QAA33" s="126"/>
      <c r="QAB33" s="126"/>
      <c r="QAC33" s="126"/>
      <c r="QAD33" s="126"/>
      <c r="QAE33" s="126"/>
      <c r="QAF33" s="126"/>
      <c r="QAG33" s="126"/>
      <c r="QAH33" s="126"/>
      <c r="QAI33" s="126"/>
      <c r="QAJ33" s="126"/>
      <c r="QAK33" s="126"/>
      <c r="QAL33" s="126"/>
      <c r="QAM33" s="126"/>
      <c r="QAN33" s="126"/>
      <c r="QAO33" s="126"/>
      <c r="QAP33" s="126"/>
      <c r="QAQ33" s="126"/>
      <c r="QAR33" s="126"/>
      <c r="QAS33" s="126"/>
      <c r="QAT33" s="126"/>
      <c r="QAU33" s="126"/>
      <c r="QAV33" s="126"/>
      <c r="QAW33" s="126"/>
      <c r="QAX33" s="126"/>
      <c r="QAY33" s="126"/>
      <c r="QAZ33" s="126"/>
      <c r="QBA33" s="126"/>
      <c r="QBB33" s="126"/>
      <c r="QBC33" s="126"/>
      <c r="QBD33" s="126"/>
      <c r="QBE33" s="126"/>
      <c r="QBF33" s="126"/>
      <c r="QBG33" s="126"/>
      <c r="QBH33" s="126"/>
      <c r="QBI33" s="126"/>
      <c r="QBJ33" s="126"/>
      <c r="QBK33" s="126"/>
      <c r="QBL33" s="126"/>
      <c r="QBM33" s="126"/>
      <c r="QBN33" s="126"/>
      <c r="QBO33" s="126"/>
      <c r="QBP33" s="126"/>
      <c r="QBQ33" s="126"/>
      <c r="QBR33" s="126"/>
      <c r="QBS33" s="126"/>
      <c r="QBT33" s="126"/>
      <c r="QBU33" s="126"/>
      <c r="QBV33" s="126"/>
      <c r="QBW33" s="126"/>
      <c r="QBX33" s="126"/>
      <c r="QBY33" s="126"/>
      <c r="QBZ33" s="126"/>
      <c r="QCA33" s="126"/>
      <c r="QCB33" s="126"/>
      <c r="QCC33" s="126"/>
      <c r="QCD33" s="126"/>
      <c r="QCE33" s="126"/>
      <c r="QCF33" s="126"/>
      <c r="QCG33" s="126"/>
      <c r="QCH33" s="126"/>
      <c r="QCI33" s="126"/>
      <c r="QCJ33" s="126"/>
      <c r="QCK33" s="126"/>
      <c r="QCL33" s="126"/>
      <c r="QCM33" s="126"/>
      <c r="QCN33" s="126"/>
      <c r="QCO33" s="126"/>
      <c r="QCP33" s="126"/>
      <c r="QCQ33" s="126"/>
      <c r="QCR33" s="126"/>
      <c r="QCS33" s="126"/>
      <c r="QCT33" s="126"/>
      <c r="QCU33" s="126"/>
      <c r="QCV33" s="126"/>
      <c r="QCW33" s="126"/>
      <c r="QCX33" s="126"/>
      <c r="QCY33" s="126"/>
      <c r="QCZ33" s="126"/>
      <c r="QDA33" s="126"/>
      <c r="QDB33" s="126"/>
      <c r="QDC33" s="126"/>
      <c r="QDD33" s="126"/>
      <c r="QDE33" s="126"/>
      <c r="QDF33" s="126"/>
      <c r="QDG33" s="126"/>
      <c r="QDH33" s="126"/>
      <c r="QDI33" s="126"/>
      <c r="QDJ33" s="126"/>
      <c r="QDK33" s="126"/>
      <c r="QDL33" s="126"/>
      <c r="QDM33" s="126"/>
      <c r="QDN33" s="126"/>
      <c r="QDO33" s="126"/>
      <c r="QDP33" s="126"/>
      <c r="QDQ33" s="126"/>
      <c r="QDR33" s="126"/>
      <c r="QDS33" s="126"/>
      <c r="QDT33" s="126"/>
      <c r="QDU33" s="126"/>
      <c r="QDV33" s="126"/>
      <c r="QDW33" s="126"/>
      <c r="QDX33" s="126"/>
      <c r="QDY33" s="126"/>
      <c r="QDZ33" s="126"/>
      <c r="QEA33" s="126"/>
      <c r="QEB33" s="126"/>
      <c r="QEC33" s="126"/>
      <c r="QED33" s="126"/>
      <c r="QEE33" s="126"/>
      <c r="QEF33" s="126"/>
      <c r="QEG33" s="126"/>
      <c r="QEH33" s="126"/>
      <c r="QEI33" s="126"/>
      <c r="QEJ33" s="126"/>
      <c r="QEK33" s="126"/>
      <c r="QEL33" s="126"/>
      <c r="QEM33" s="126"/>
      <c r="QEN33" s="126"/>
      <c r="QEO33" s="126"/>
      <c r="QEP33" s="126"/>
      <c r="QEQ33" s="126"/>
      <c r="QER33" s="126"/>
      <c r="QES33" s="126"/>
      <c r="QET33" s="126"/>
      <c r="QEU33" s="126"/>
      <c r="QEV33" s="126"/>
      <c r="QEW33" s="126"/>
      <c r="QEX33" s="126"/>
      <c r="QEY33" s="126"/>
      <c r="QEZ33" s="126"/>
      <c r="QFA33" s="126"/>
      <c r="QFB33" s="126"/>
      <c r="QFC33" s="126"/>
      <c r="QFD33" s="126"/>
      <c r="QFE33" s="126"/>
      <c r="QFF33" s="126"/>
      <c r="QFG33" s="126"/>
      <c r="QFH33" s="126"/>
      <c r="QFI33" s="126"/>
      <c r="QFJ33" s="126"/>
      <c r="QFK33" s="126"/>
      <c r="QFL33" s="126"/>
      <c r="QFM33" s="126"/>
      <c r="QFN33" s="126"/>
      <c r="QFO33" s="126"/>
      <c r="QFP33" s="126"/>
      <c r="QFQ33" s="126"/>
      <c r="QFR33" s="126"/>
      <c r="QFS33" s="126"/>
      <c r="QFT33" s="126"/>
      <c r="QFU33" s="126"/>
      <c r="QFV33" s="126"/>
      <c r="QFW33" s="126"/>
      <c r="QFX33" s="126"/>
      <c r="QFY33" s="126"/>
      <c r="QFZ33" s="126"/>
      <c r="QGA33" s="126"/>
      <c r="QGB33" s="126"/>
      <c r="QGC33" s="126"/>
      <c r="QGD33" s="126"/>
      <c r="QGE33" s="126"/>
      <c r="QGF33" s="126"/>
      <c r="QGG33" s="126"/>
      <c r="QGH33" s="126"/>
      <c r="QGI33" s="126"/>
      <c r="QGJ33" s="126"/>
      <c r="QGK33" s="126"/>
      <c r="QGL33" s="126"/>
      <c r="QGM33" s="126"/>
      <c r="QGN33" s="126"/>
      <c r="QGO33" s="126"/>
      <c r="QGP33" s="126"/>
      <c r="QGQ33" s="126"/>
      <c r="QGR33" s="126"/>
      <c r="QGS33" s="126"/>
      <c r="QGT33" s="126"/>
      <c r="QGU33" s="126"/>
      <c r="QGV33" s="126"/>
      <c r="QGW33" s="126"/>
      <c r="QGX33" s="126"/>
      <c r="QGY33" s="126"/>
      <c r="QGZ33" s="126"/>
      <c r="QHA33" s="126"/>
      <c r="QHB33" s="126"/>
      <c r="QHC33" s="126"/>
      <c r="QHD33" s="126"/>
      <c r="QHE33" s="126"/>
      <c r="QHF33" s="126"/>
      <c r="QHG33" s="126"/>
      <c r="QHH33" s="126"/>
      <c r="QHI33" s="126"/>
      <c r="QHJ33" s="126"/>
      <c r="QHK33" s="126"/>
      <c r="QHL33" s="126"/>
      <c r="QHM33" s="126"/>
      <c r="QHN33" s="126"/>
      <c r="QHO33" s="126"/>
      <c r="QHP33" s="126"/>
      <c r="QHQ33" s="126"/>
      <c r="QHR33" s="126"/>
      <c r="QHS33" s="126"/>
      <c r="QHT33" s="126"/>
      <c r="QHU33" s="126"/>
      <c r="QHV33" s="126"/>
      <c r="QHW33" s="126"/>
      <c r="QHX33" s="126"/>
      <c r="QHY33" s="126"/>
      <c r="QHZ33" s="126"/>
      <c r="QIA33" s="126"/>
      <c r="QIB33" s="126"/>
      <c r="QIC33" s="126"/>
      <c r="QID33" s="126"/>
      <c r="QIE33" s="126"/>
      <c r="QIF33" s="126"/>
      <c r="QIG33" s="126"/>
      <c r="QIH33" s="126"/>
      <c r="QII33" s="126"/>
      <c r="QIJ33" s="126"/>
      <c r="QIK33" s="126"/>
      <c r="QIL33" s="126"/>
      <c r="QIM33" s="126"/>
      <c r="QIN33" s="126"/>
      <c r="QIO33" s="126"/>
      <c r="QIP33" s="126"/>
      <c r="QIQ33" s="126"/>
      <c r="QIR33" s="126"/>
      <c r="QIS33" s="126"/>
      <c r="QIT33" s="126"/>
      <c r="QIU33" s="126"/>
      <c r="QIV33" s="126"/>
      <c r="QIW33" s="126"/>
      <c r="QIX33" s="126"/>
      <c r="QIY33" s="126"/>
      <c r="QIZ33" s="126"/>
      <c r="QJA33" s="126"/>
      <c r="QJB33" s="126"/>
      <c r="QJC33" s="126"/>
      <c r="QJD33" s="126"/>
      <c r="QJE33" s="126"/>
      <c r="QJF33" s="126"/>
      <c r="QJG33" s="126"/>
      <c r="QJH33" s="126"/>
      <c r="QJI33" s="126"/>
      <c r="QJJ33" s="126"/>
      <c r="QJK33" s="126"/>
      <c r="QJL33" s="126"/>
      <c r="QJM33" s="126"/>
      <c r="QJN33" s="126"/>
      <c r="QJO33" s="126"/>
      <c r="QJP33" s="126"/>
      <c r="QJQ33" s="126"/>
      <c r="QJR33" s="126"/>
      <c r="QJS33" s="126"/>
      <c r="QJT33" s="126"/>
      <c r="QJU33" s="126"/>
      <c r="QJV33" s="126"/>
      <c r="QJW33" s="126"/>
      <c r="QJX33" s="126"/>
      <c r="QJY33" s="126"/>
      <c r="QJZ33" s="126"/>
      <c r="QKA33" s="126"/>
      <c r="QKB33" s="126"/>
      <c r="QKC33" s="126"/>
      <c r="QKD33" s="126"/>
      <c r="QKE33" s="126"/>
      <c r="QKF33" s="126"/>
      <c r="QKG33" s="126"/>
      <c r="QKH33" s="126"/>
      <c r="QKI33" s="126"/>
      <c r="QKJ33" s="126"/>
      <c r="QKK33" s="126"/>
      <c r="QKL33" s="126"/>
      <c r="QKM33" s="126"/>
      <c r="QKN33" s="126"/>
      <c r="QKO33" s="126"/>
      <c r="QKP33" s="126"/>
      <c r="QKQ33" s="126"/>
      <c r="QKR33" s="126"/>
      <c r="QKS33" s="126"/>
      <c r="QKT33" s="126"/>
      <c r="QKU33" s="126"/>
      <c r="QKV33" s="126"/>
      <c r="QKW33" s="126"/>
      <c r="QKX33" s="126"/>
      <c r="QKY33" s="126"/>
      <c r="QKZ33" s="126"/>
      <c r="QLA33" s="126"/>
      <c r="QLB33" s="126"/>
      <c r="QLC33" s="126"/>
      <c r="QLD33" s="126"/>
      <c r="QLE33" s="126"/>
      <c r="QLF33" s="126"/>
      <c r="QLG33" s="126"/>
      <c r="QLH33" s="126"/>
      <c r="QLI33" s="126"/>
      <c r="QLJ33" s="126"/>
      <c r="QLK33" s="126"/>
      <c r="QLL33" s="126"/>
      <c r="QLM33" s="126"/>
      <c r="QLN33" s="126"/>
      <c r="QLO33" s="126"/>
      <c r="QLP33" s="126"/>
      <c r="QLQ33" s="126"/>
      <c r="QLR33" s="126"/>
      <c r="QLS33" s="126"/>
      <c r="QLT33" s="126"/>
      <c r="QLU33" s="126"/>
      <c r="QLV33" s="126"/>
      <c r="QLW33" s="126"/>
      <c r="QLX33" s="126"/>
      <c r="QLY33" s="126"/>
      <c r="QLZ33" s="126"/>
      <c r="QMA33" s="126"/>
      <c r="QMB33" s="126"/>
      <c r="QMC33" s="126"/>
      <c r="QMD33" s="126"/>
      <c r="QME33" s="126"/>
      <c r="QMF33" s="126"/>
      <c r="QMG33" s="126"/>
      <c r="QMH33" s="126"/>
      <c r="QMI33" s="126"/>
      <c r="QMJ33" s="126"/>
      <c r="QMK33" s="126"/>
      <c r="QML33" s="126"/>
      <c r="QMM33" s="126"/>
      <c r="QMN33" s="126"/>
      <c r="QMO33" s="126"/>
      <c r="QMP33" s="126"/>
      <c r="QMQ33" s="126"/>
      <c r="QMR33" s="126"/>
      <c r="QMS33" s="126"/>
      <c r="QMT33" s="126"/>
      <c r="QMU33" s="126"/>
      <c r="QMV33" s="126"/>
      <c r="QMW33" s="126"/>
      <c r="QMX33" s="126"/>
      <c r="QMY33" s="126"/>
      <c r="QMZ33" s="126"/>
      <c r="QNA33" s="126"/>
      <c r="QNB33" s="126"/>
      <c r="QNC33" s="126"/>
      <c r="QND33" s="126"/>
      <c r="QNE33" s="126"/>
      <c r="QNF33" s="126"/>
      <c r="QNG33" s="126"/>
      <c r="QNH33" s="126"/>
      <c r="QNI33" s="126"/>
      <c r="QNJ33" s="126"/>
      <c r="QNK33" s="126"/>
      <c r="QNL33" s="126"/>
      <c r="QNM33" s="126"/>
      <c r="QNN33" s="126"/>
      <c r="QNO33" s="126"/>
      <c r="QNP33" s="126"/>
      <c r="QNQ33" s="126"/>
      <c r="QNR33" s="126"/>
      <c r="QNS33" s="126"/>
      <c r="QNT33" s="126"/>
      <c r="QNU33" s="126"/>
      <c r="QNV33" s="126"/>
      <c r="QNW33" s="126"/>
      <c r="QNX33" s="126"/>
      <c r="QNY33" s="126"/>
      <c r="QNZ33" s="126"/>
      <c r="QOA33" s="126"/>
      <c r="QOB33" s="126"/>
      <c r="QOC33" s="126"/>
      <c r="QOD33" s="126"/>
      <c r="QOE33" s="126"/>
      <c r="QOF33" s="126"/>
      <c r="QOG33" s="126"/>
      <c r="QOH33" s="126"/>
      <c r="QOI33" s="126"/>
      <c r="QOJ33" s="126"/>
      <c r="QOK33" s="126"/>
      <c r="QOL33" s="126"/>
      <c r="QOM33" s="126"/>
      <c r="QON33" s="126"/>
      <c r="QOO33" s="126"/>
      <c r="QOP33" s="126"/>
      <c r="QOQ33" s="126"/>
      <c r="QOR33" s="126"/>
      <c r="QOS33" s="126"/>
      <c r="QOT33" s="126"/>
      <c r="QOU33" s="126"/>
      <c r="QOV33" s="126"/>
      <c r="QOW33" s="126"/>
      <c r="QOX33" s="126"/>
      <c r="QOY33" s="126"/>
      <c r="QOZ33" s="126"/>
      <c r="QPA33" s="126"/>
      <c r="QPB33" s="126"/>
      <c r="QPC33" s="126"/>
      <c r="QPD33" s="126"/>
      <c r="QPE33" s="126"/>
      <c r="QPF33" s="126"/>
      <c r="QPG33" s="126"/>
      <c r="QPH33" s="126"/>
      <c r="QPI33" s="126"/>
      <c r="QPJ33" s="126"/>
      <c r="QPK33" s="126"/>
      <c r="QPL33" s="126"/>
      <c r="QPM33" s="126"/>
      <c r="QPN33" s="126"/>
      <c r="QPO33" s="126"/>
      <c r="QPP33" s="126"/>
      <c r="QPQ33" s="126"/>
      <c r="QPR33" s="126"/>
      <c r="QPS33" s="126"/>
      <c r="QPT33" s="126"/>
      <c r="QPU33" s="126"/>
      <c r="QPV33" s="126"/>
      <c r="QPW33" s="126"/>
      <c r="QPX33" s="126"/>
      <c r="QPY33" s="126"/>
      <c r="QPZ33" s="126"/>
      <c r="QQA33" s="126"/>
      <c r="QQB33" s="126"/>
      <c r="QQC33" s="126"/>
      <c r="QQD33" s="126"/>
      <c r="QQE33" s="126"/>
      <c r="QQF33" s="126"/>
      <c r="QQG33" s="126"/>
      <c r="QQH33" s="126"/>
      <c r="QQI33" s="126"/>
      <c r="QQJ33" s="126"/>
      <c r="QQK33" s="126"/>
      <c r="QQL33" s="126"/>
      <c r="QQM33" s="126"/>
      <c r="QQN33" s="126"/>
      <c r="QQO33" s="126"/>
      <c r="QQP33" s="126"/>
      <c r="QQQ33" s="126"/>
      <c r="QQR33" s="126"/>
      <c r="QQS33" s="126"/>
      <c r="QQT33" s="126"/>
      <c r="QQU33" s="126"/>
      <c r="QQV33" s="126"/>
      <c r="QQW33" s="126"/>
      <c r="QQX33" s="126"/>
      <c r="QQY33" s="126"/>
      <c r="QQZ33" s="126"/>
      <c r="QRA33" s="126"/>
      <c r="QRB33" s="126"/>
      <c r="QRC33" s="126"/>
      <c r="QRD33" s="126"/>
      <c r="QRE33" s="126"/>
      <c r="QRF33" s="126"/>
      <c r="QRG33" s="126"/>
      <c r="QRH33" s="126"/>
      <c r="QRI33" s="126"/>
      <c r="QRJ33" s="126"/>
      <c r="QRK33" s="126"/>
      <c r="QRL33" s="126"/>
      <c r="QRM33" s="126"/>
      <c r="QRN33" s="126"/>
      <c r="QRO33" s="126"/>
      <c r="QRP33" s="126"/>
      <c r="QRQ33" s="126"/>
      <c r="QRR33" s="126"/>
      <c r="QRS33" s="126"/>
      <c r="QRT33" s="126"/>
      <c r="QRU33" s="126"/>
      <c r="QRV33" s="126"/>
      <c r="QRW33" s="126"/>
      <c r="QRX33" s="126"/>
      <c r="QRY33" s="126"/>
      <c r="QRZ33" s="126"/>
      <c r="QSA33" s="126"/>
      <c r="QSB33" s="126"/>
      <c r="QSC33" s="126"/>
      <c r="QSD33" s="126"/>
      <c r="QSE33" s="126"/>
      <c r="QSF33" s="126"/>
      <c r="QSG33" s="126"/>
      <c r="QSH33" s="126"/>
      <c r="QSI33" s="126"/>
      <c r="QSJ33" s="126"/>
      <c r="QSK33" s="126"/>
      <c r="QSL33" s="126"/>
      <c r="QSM33" s="126"/>
      <c r="QSN33" s="126"/>
      <c r="QSO33" s="126"/>
      <c r="QSP33" s="126"/>
      <c r="QSQ33" s="126"/>
      <c r="QSR33" s="126"/>
      <c r="QSS33" s="126"/>
      <c r="QST33" s="126"/>
      <c r="QSU33" s="126"/>
      <c r="QSV33" s="126"/>
      <c r="QSW33" s="126"/>
      <c r="QSX33" s="126"/>
      <c r="QSY33" s="126"/>
      <c r="QSZ33" s="126"/>
      <c r="QTA33" s="126"/>
      <c r="QTB33" s="126"/>
      <c r="QTC33" s="126"/>
      <c r="QTD33" s="126"/>
      <c r="QTE33" s="126"/>
      <c r="QTF33" s="126"/>
      <c r="QTG33" s="126"/>
      <c r="QTH33" s="126"/>
      <c r="QTI33" s="126"/>
      <c r="QTJ33" s="126"/>
      <c r="QTK33" s="126"/>
      <c r="QTL33" s="126"/>
      <c r="QTM33" s="126"/>
      <c r="QTN33" s="126"/>
      <c r="QTO33" s="126"/>
      <c r="QTP33" s="126"/>
      <c r="QTQ33" s="126"/>
      <c r="QTR33" s="126"/>
      <c r="QTS33" s="126"/>
      <c r="QTT33" s="126"/>
      <c r="QTU33" s="126"/>
      <c r="QTV33" s="126"/>
      <c r="QTW33" s="126"/>
      <c r="QTX33" s="126"/>
      <c r="QTY33" s="126"/>
      <c r="QTZ33" s="126"/>
      <c r="QUA33" s="126"/>
      <c r="QUB33" s="126"/>
      <c r="QUC33" s="126"/>
      <c r="QUD33" s="126"/>
      <c r="QUE33" s="126"/>
      <c r="QUF33" s="126"/>
      <c r="QUG33" s="126"/>
      <c r="QUH33" s="126"/>
      <c r="QUI33" s="126"/>
      <c r="QUJ33" s="126"/>
      <c r="QUK33" s="126"/>
      <c r="QUL33" s="126"/>
      <c r="QUM33" s="126"/>
      <c r="QUN33" s="126"/>
      <c r="QUO33" s="126"/>
      <c r="QUP33" s="126"/>
      <c r="QUQ33" s="126"/>
      <c r="QUR33" s="126"/>
      <c r="QUS33" s="126"/>
      <c r="QUT33" s="126"/>
      <c r="QUU33" s="126"/>
      <c r="QUV33" s="126"/>
      <c r="QUW33" s="126"/>
      <c r="QUX33" s="126"/>
      <c r="QUY33" s="126"/>
      <c r="QUZ33" s="126"/>
      <c r="QVA33" s="126"/>
      <c r="QVB33" s="126"/>
      <c r="QVC33" s="126"/>
      <c r="QVD33" s="126"/>
      <c r="QVE33" s="126"/>
      <c r="QVF33" s="126"/>
      <c r="QVG33" s="126"/>
      <c r="QVH33" s="126"/>
      <c r="QVI33" s="126"/>
      <c r="QVJ33" s="126"/>
      <c r="QVK33" s="126"/>
      <c r="QVL33" s="126"/>
      <c r="QVM33" s="126"/>
      <c r="QVN33" s="126"/>
      <c r="QVO33" s="126"/>
      <c r="QVP33" s="126"/>
      <c r="QVQ33" s="126"/>
      <c r="QVR33" s="126"/>
      <c r="QVS33" s="126"/>
      <c r="QVT33" s="126"/>
      <c r="QVU33" s="126"/>
      <c r="QVV33" s="126"/>
      <c r="QVW33" s="126"/>
      <c r="QVX33" s="126"/>
      <c r="QVY33" s="126"/>
      <c r="QVZ33" s="126"/>
      <c r="QWA33" s="126"/>
      <c r="QWB33" s="126"/>
      <c r="QWC33" s="126"/>
      <c r="QWD33" s="126"/>
      <c r="QWE33" s="126"/>
      <c r="QWF33" s="126"/>
      <c r="QWG33" s="126"/>
      <c r="QWH33" s="126"/>
      <c r="QWI33" s="126"/>
      <c r="QWJ33" s="126"/>
      <c r="QWK33" s="126"/>
      <c r="QWL33" s="126"/>
      <c r="QWM33" s="126"/>
      <c r="QWN33" s="126"/>
      <c r="QWO33" s="126"/>
      <c r="QWP33" s="126"/>
      <c r="QWQ33" s="126"/>
      <c r="QWR33" s="126"/>
      <c r="QWS33" s="126"/>
      <c r="QWT33" s="126"/>
      <c r="QWU33" s="126"/>
      <c r="QWV33" s="126"/>
      <c r="QWW33" s="126"/>
      <c r="QWX33" s="126"/>
      <c r="QWY33" s="126"/>
      <c r="QWZ33" s="126"/>
      <c r="QXA33" s="126"/>
      <c r="QXB33" s="126"/>
      <c r="QXC33" s="126"/>
      <c r="QXD33" s="126"/>
      <c r="QXE33" s="126"/>
      <c r="QXF33" s="126"/>
      <c r="QXG33" s="126"/>
      <c r="QXH33" s="126"/>
      <c r="QXI33" s="126"/>
      <c r="QXJ33" s="126"/>
      <c r="QXK33" s="126"/>
      <c r="QXL33" s="126"/>
      <c r="QXM33" s="126"/>
      <c r="QXN33" s="126"/>
      <c r="QXO33" s="126"/>
      <c r="QXP33" s="126"/>
      <c r="QXQ33" s="126"/>
      <c r="QXR33" s="126"/>
      <c r="QXS33" s="126"/>
      <c r="QXT33" s="126"/>
      <c r="QXU33" s="126"/>
      <c r="QXV33" s="126"/>
      <c r="QXW33" s="126"/>
      <c r="QXX33" s="126"/>
      <c r="QXY33" s="126"/>
      <c r="QXZ33" s="126"/>
      <c r="QYA33" s="126"/>
      <c r="QYB33" s="126"/>
      <c r="QYC33" s="126"/>
      <c r="QYD33" s="126"/>
      <c r="QYE33" s="126"/>
      <c r="QYF33" s="126"/>
      <c r="QYG33" s="126"/>
      <c r="QYH33" s="126"/>
      <c r="QYI33" s="126"/>
      <c r="QYJ33" s="126"/>
      <c r="QYK33" s="126"/>
      <c r="QYL33" s="126"/>
      <c r="QYM33" s="126"/>
      <c r="QYN33" s="126"/>
      <c r="QYO33" s="126"/>
      <c r="QYP33" s="126"/>
      <c r="QYQ33" s="126"/>
      <c r="QYR33" s="126"/>
      <c r="QYS33" s="126"/>
      <c r="QYT33" s="126"/>
      <c r="QYU33" s="126"/>
      <c r="QYV33" s="126"/>
      <c r="QYW33" s="126"/>
      <c r="QYX33" s="126"/>
      <c r="QYY33" s="126"/>
      <c r="QYZ33" s="126"/>
      <c r="QZA33" s="126"/>
      <c r="QZB33" s="126"/>
      <c r="QZC33" s="126"/>
      <c r="QZD33" s="126"/>
      <c r="QZE33" s="126"/>
      <c r="QZF33" s="126"/>
      <c r="QZG33" s="126"/>
      <c r="QZH33" s="126"/>
      <c r="QZI33" s="126"/>
      <c r="QZJ33" s="126"/>
      <c r="QZK33" s="126"/>
      <c r="QZL33" s="126"/>
      <c r="QZM33" s="126"/>
      <c r="QZN33" s="126"/>
      <c r="QZO33" s="126"/>
      <c r="QZP33" s="126"/>
      <c r="QZQ33" s="126"/>
      <c r="QZR33" s="126"/>
      <c r="QZS33" s="126"/>
      <c r="QZT33" s="126"/>
      <c r="QZU33" s="126"/>
      <c r="QZV33" s="126"/>
      <c r="QZW33" s="126"/>
      <c r="QZX33" s="126"/>
      <c r="QZY33" s="126"/>
      <c r="QZZ33" s="126"/>
      <c r="RAA33" s="126"/>
      <c r="RAB33" s="126"/>
      <c r="RAC33" s="126"/>
      <c r="RAD33" s="126"/>
      <c r="RAE33" s="126"/>
      <c r="RAF33" s="126"/>
      <c r="RAG33" s="126"/>
      <c r="RAH33" s="126"/>
      <c r="RAI33" s="126"/>
      <c r="RAJ33" s="126"/>
      <c r="RAK33" s="126"/>
      <c r="RAL33" s="126"/>
      <c r="RAM33" s="126"/>
      <c r="RAN33" s="126"/>
      <c r="RAO33" s="126"/>
      <c r="RAP33" s="126"/>
      <c r="RAQ33" s="126"/>
      <c r="RAR33" s="126"/>
      <c r="RAS33" s="126"/>
      <c r="RAT33" s="126"/>
      <c r="RAU33" s="126"/>
      <c r="RAV33" s="126"/>
      <c r="RAW33" s="126"/>
      <c r="RAX33" s="126"/>
      <c r="RAY33" s="126"/>
      <c r="RAZ33" s="126"/>
      <c r="RBA33" s="126"/>
      <c r="RBB33" s="126"/>
      <c r="RBC33" s="126"/>
      <c r="RBD33" s="126"/>
      <c r="RBE33" s="126"/>
      <c r="RBF33" s="126"/>
      <c r="RBG33" s="126"/>
      <c r="RBH33" s="126"/>
      <c r="RBI33" s="126"/>
      <c r="RBJ33" s="126"/>
      <c r="RBK33" s="126"/>
      <c r="RBL33" s="126"/>
      <c r="RBM33" s="126"/>
      <c r="RBN33" s="126"/>
      <c r="RBO33" s="126"/>
      <c r="RBP33" s="126"/>
      <c r="RBQ33" s="126"/>
      <c r="RBR33" s="126"/>
      <c r="RBS33" s="126"/>
      <c r="RBT33" s="126"/>
      <c r="RBU33" s="126"/>
      <c r="RBV33" s="126"/>
      <c r="RBW33" s="126"/>
      <c r="RBX33" s="126"/>
      <c r="RBY33" s="126"/>
      <c r="RBZ33" s="126"/>
      <c r="RCA33" s="126"/>
      <c r="RCB33" s="126"/>
      <c r="RCC33" s="126"/>
      <c r="RCD33" s="126"/>
      <c r="RCE33" s="126"/>
      <c r="RCF33" s="126"/>
      <c r="RCG33" s="126"/>
      <c r="RCH33" s="126"/>
      <c r="RCI33" s="126"/>
      <c r="RCJ33" s="126"/>
      <c r="RCK33" s="126"/>
      <c r="RCL33" s="126"/>
      <c r="RCM33" s="126"/>
      <c r="RCN33" s="126"/>
      <c r="RCO33" s="126"/>
      <c r="RCP33" s="126"/>
      <c r="RCQ33" s="126"/>
      <c r="RCR33" s="126"/>
      <c r="RCS33" s="126"/>
      <c r="RCT33" s="126"/>
      <c r="RCU33" s="126"/>
      <c r="RCV33" s="126"/>
      <c r="RCW33" s="126"/>
      <c r="RCX33" s="126"/>
      <c r="RCY33" s="126"/>
      <c r="RCZ33" s="126"/>
      <c r="RDA33" s="126"/>
      <c r="RDB33" s="126"/>
      <c r="RDC33" s="126"/>
      <c r="RDD33" s="126"/>
      <c r="RDE33" s="126"/>
      <c r="RDF33" s="126"/>
      <c r="RDG33" s="126"/>
      <c r="RDH33" s="126"/>
      <c r="RDI33" s="126"/>
      <c r="RDJ33" s="126"/>
      <c r="RDK33" s="126"/>
      <c r="RDL33" s="126"/>
      <c r="RDM33" s="126"/>
      <c r="RDN33" s="126"/>
      <c r="RDO33" s="126"/>
      <c r="RDP33" s="126"/>
      <c r="RDQ33" s="126"/>
      <c r="RDR33" s="126"/>
      <c r="RDS33" s="126"/>
      <c r="RDT33" s="126"/>
      <c r="RDU33" s="126"/>
      <c r="RDV33" s="126"/>
      <c r="RDW33" s="126"/>
      <c r="RDX33" s="126"/>
      <c r="RDY33" s="126"/>
      <c r="RDZ33" s="126"/>
      <c r="REA33" s="126"/>
      <c r="REB33" s="126"/>
      <c r="REC33" s="126"/>
      <c r="RED33" s="126"/>
      <c r="REE33" s="126"/>
      <c r="REF33" s="126"/>
      <c r="REG33" s="126"/>
      <c r="REH33" s="126"/>
      <c r="REI33" s="126"/>
      <c r="REJ33" s="126"/>
      <c r="REK33" s="126"/>
      <c r="REL33" s="126"/>
      <c r="REM33" s="126"/>
      <c r="REN33" s="126"/>
      <c r="REO33" s="126"/>
      <c r="REP33" s="126"/>
      <c r="REQ33" s="126"/>
      <c r="RER33" s="126"/>
      <c r="RES33" s="126"/>
      <c r="RET33" s="126"/>
      <c r="REU33" s="126"/>
      <c r="REV33" s="126"/>
      <c r="REW33" s="126"/>
      <c r="REX33" s="126"/>
      <c r="REY33" s="126"/>
      <c r="REZ33" s="126"/>
      <c r="RFA33" s="126"/>
      <c r="RFB33" s="126"/>
      <c r="RFC33" s="126"/>
      <c r="RFD33" s="126"/>
      <c r="RFE33" s="126"/>
      <c r="RFF33" s="126"/>
      <c r="RFG33" s="126"/>
      <c r="RFH33" s="126"/>
      <c r="RFI33" s="126"/>
      <c r="RFJ33" s="126"/>
      <c r="RFK33" s="126"/>
      <c r="RFL33" s="126"/>
      <c r="RFM33" s="126"/>
      <c r="RFN33" s="126"/>
      <c r="RFO33" s="126"/>
      <c r="RFP33" s="126"/>
      <c r="RFQ33" s="126"/>
      <c r="RFR33" s="126"/>
      <c r="RFS33" s="126"/>
      <c r="RFT33" s="126"/>
      <c r="RFU33" s="126"/>
      <c r="RFV33" s="126"/>
      <c r="RFW33" s="126"/>
      <c r="RFX33" s="126"/>
      <c r="RFY33" s="126"/>
      <c r="RFZ33" s="126"/>
      <c r="RGA33" s="126"/>
      <c r="RGB33" s="126"/>
      <c r="RGC33" s="126"/>
      <c r="RGD33" s="126"/>
      <c r="RGE33" s="126"/>
      <c r="RGF33" s="126"/>
      <c r="RGG33" s="126"/>
      <c r="RGH33" s="126"/>
      <c r="RGI33" s="126"/>
      <c r="RGJ33" s="126"/>
      <c r="RGK33" s="126"/>
      <c r="RGL33" s="126"/>
      <c r="RGM33" s="126"/>
      <c r="RGN33" s="126"/>
      <c r="RGO33" s="126"/>
      <c r="RGP33" s="126"/>
      <c r="RGQ33" s="126"/>
      <c r="RGR33" s="126"/>
      <c r="RGS33" s="126"/>
      <c r="RGT33" s="126"/>
      <c r="RGU33" s="126"/>
      <c r="RGV33" s="126"/>
      <c r="RGW33" s="126"/>
      <c r="RGX33" s="126"/>
      <c r="RGY33" s="126"/>
      <c r="RGZ33" s="126"/>
      <c r="RHA33" s="126"/>
      <c r="RHB33" s="126"/>
      <c r="RHC33" s="126"/>
      <c r="RHD33" s="126"/>
      <c r="RHE33" s="126"/>
      <c r="RHF33" s="126"/>
      <c r="RHG33" s="126"/>
      <c r="RHH33" s="126"/>
      <c r="RHI33" s="126"/>
      <c r="RHJ33" s="126"/>
      <c r="RHK33" s="126"/>
      <c r="RHL33" s="126"/>
      <c r="RHM33" s="126"/>
      <c r="RHN33" s="126"/>
      <c r="RHO33" s="126"/>
      <c r="RHP33" s="126"/>
      <c r="RHQ33" s="126"/>
      <c r="RHR33" s="126"/>
      <c r="RHS33" s="126"/>
      <c r="RHT33" s="126"/>
      <c r="RHU33" s="126"/>
      <c r="RHV33" s="126"/>
      <c r="RHW33" s="126"/>
      <c r="RHX33" s="126"/>
      <c r="RHY33" s="126"/>
      <c r="RHZ33" s="126"/>
      <c r="RIA33" s="126"/>
      <c r="RIB33" s="126"/>
      <c r="RIC33" s="126"/>
      <c r="RID33" s="126"/>
      <c r="RIE33" s="126"/>
      <c r="RIF33" s="126"/>
      <c r="RIG33" s="126"/>
      <c r="RIH33" s="126"/>
      <c r="RII33" s="126"/>
      <c r="RIJ33" s="126"/>
      <c r="RIK33" s="126"/>
      <c r="RIL33" s="126"/>
      <c r="RIM33" s="126"/>
      <c r="RIN33" s="126"/>
      <c r="RIO33" s="126"/>
      <c r="RIP33" s="126"/>
      <c r="RIQ33" s="126"/>
      <c r="RIR33" s="126"/>
      <c r="RIS33" s="126"/>
      <c r="RIT33" s="126"/>
      <c r="RIU33" s="126"/>
      <c r="RIV33" s="126"/>
      <c r="RIW33" s="126"/>
      <c r="RIX33" s="126"/>
      <c r="RIY33" s="126"/>
      <c r="RIZ33" s="126"/>
      <c r="RJA33" s="126"/>
      <c r="RJB33" s="126"/>
      <c r="RJC33" s="126"/>
      <c r="RJD33" s="126"/>
      <c r="RJE33" s="126"/>
      <c r="RJF33" s="126"/>
      <c r="RJG33" s="126"/>
      <c r="RJH33" s="126"/>
      <c r="RJI33" s="126"/>
      <c r="RJJ33" s="126"/>
      <c r="RJK33" s="126"/>
      <c r="RJL33" s="126"/>
      <c r="RJM33" s="126"/>
      <c r="RJN33" s="126"/>
      <c r="RJO33" s="126"/>
      <c r="RJP33" s="126"/>
      <c r="RJQ33" s="126"/>
      <c r="RJR33" s="126"/>
      <c r="RJS33" s="126"/>
      <c r="RJT33" s="126"/>
      <c r="RJU33" s="126"/>
      <c r="RJV33" s="126"/>
      <c r="RJW33" s="126"/>
      <c r="RJX33" s="126"/>
      <c r="RJY33" s="126"/>
      <c r="RJZ33" s="126"/>
      <c r="RKA33" s="126"/>
      <c r="RKB33" s="126"/>
      <c r="RKC33" s="126"/>
      <c r="RKD33" s="126"/>
      <c r="RKE33" s="126"/>
      <c r="RKF33" s="126"/>
      <c r="RKG33" s="126"/>
      <c r="RKH33" s="126"/>
      <c r="RKI33" s="126"/>
      <c r="RKJ33" s="126"/>
      <c r="RKK33" s="126"/>
      <c r="RKL33" s="126"/>
      <c r="RKM33" s="126"/>
      <c r="RKN33" s="126"/>
      <c r="RKO33" s="126"/>
      <c r="RKP33" s="126"/>
      <c r="RKQ33" s="126"/>
      <c r="RKR33" s="126"/>
      <c r="RKS33" s="126"/>
      <c r="RKT33" s="126"/>
      <c r="RKU33" s="126"/>
      <c r="RKV33" s="126"/>
      <c r="RKW33" s="126"/>
      <c r="RKX33" s="126"/>
      <c r="RKY33" s="126"/>
      <c r="RKZ33" s="126"/>
      <c r="RLA33" s="126"/>
      <c r="RLB33" s="126"/>
      <c r="RLC33" s="126"/>
      <c r="RLD33" s="126"/>
      <c r="RLE33" s="126"/>
      <c r="RLF33" s="126"/>
      <c r="RLG33" s="126"/>
      <c r="RLH33" s="126"/>
      <c r="RLI33" s="126"/>
      <c r="RLJ33" s="126"/>
      <c r="RLK33" s="126"/>
      <c r="RLL33" s="126"/>
      <c r="RLM33" s="126"/>
      <c r="RLN33" s="126"/>
      <c r="RLO33" s="126"/>
      <c r="RLP33" s="126"/>
      <c r="RLQ33" s="126"/>
      <c r="RLR33" s="126"/>
      <c r="RLS33" s="126"/>
      <c r="RLT33" s="126"/>
      <c r="RLU33" s="126"/>
      <c r="RLV33" s="126"/>
      <c r="RLW33" s="126"/>
      <c r="RLX33" s="126"/>
      <c r="RLY33" s="126"/>
      <c r="RLZ33" s="126"/>
      <c r="RMA33" s="126"/>
      <c r="RMB33" s="126"/>
      <c r="RMC33" s="126"/>
      <c r="RMD33" s="126"/>
      <c r="RME33" s="126"/>
      <c r="RMF33" s="126"/>
      <c r="RMG33" s="126"/>
      <c r="RMH33" s="126"/>
      <c r="RMI33" s="126"/>
      <c r="RMJ33" s="126"/>
      <c r="RMK33" s="126"/>
      <c r="RML33" s="126"/>
      <c r="RMM33" s="126"/>
      <c r="RMN33" s="126"/>
      <c r="RMO33" s="126"/>
      <c r="RMP33" s="126"/>
      <c r="RMQ33" s="126"/>
      <c r="RMR33" s="126"/>
      <c r="RMS33" s="126"/>
      <c r="RMT33" s="126"/>
      <c r="RMU33" s="126"/>
      <c r="RMV33" s="126"/>
      <c r="RMW33" s="126"/>
      <c r="RMX33" s="126"/>
      <c r="RMY33" s="126"/>
      <c r="RMZ33" s="126"/>
      <c r="RNA33" s="126"/>
      <c r="RNB33" s="126"/>
      <c r="RNC33" s="126"/>
      <c r="RND33" s="126"/>
      <c r="RNE33" s="126"/>
      <c r="RNF33" s="126"/>
      <c r="RNG33" s="126"/>
      <c r="RNH33" s="126"/>
      <c r="RNI33" s="126"/>
      <c r="RNJ33" s="126"/>
      <c r="RNK33" s="126"/>
      <c r="RNL33" s="126"/>
      <c r="RNM33" s="126"/>
      <c r="RNN33" s="126"/>
      <c r="RNO33" s="126"/>
      <c r="RNP33" s="126"/>
      <c r="RNQ33" s="126"/>
      <c r="RNR33" s="126"/>
      <c r="RNS33" s="126"/>
      <c r="RNT33" s="126"/>
      <c r="RNU33" s="126"/>
      <c r="RNV33" s="126"/>
      <c r="RNW33" s="126"/>
      <c r="RNX33" s="126"/>
      <c r="RNY33" s="126"/>
      <c r="RNZ33" s="126"/>
      <c r="ROA33" s="126"/>
      <c r="ROB33" s="126"/>
      <c r="ROC33" s="126"/>
      <c r="ROD33" s="126"/>
      <c r="ROE33" s="126"/>
      <c r="ROF33" s="126"/>
      <c r="ROG33" s="126"/>
      <c r="ROH33" s="126"/>
      <c r="ROI33" s="126"/>
      <c r="ROJ33" s="126"/>
      <c r="ROK33" s="126"/>
      <c r="ROL33" s="126"/>
      <c r="ROM33" s="126"/>
      <c r="RON33" s="126"/>
      <c r="ROO33" s="126"/>
      <c r="ROP33" s="126"/>
      <c r="ROQ33" s="126"/>
      <c r="ROR33" s="126"/>
      <c r="ROS33" s="126"/>
      <c r="ROT33" s="126"/>
      <c r="ROU33" s="126"/>
      <c r="ROV33" s="126"/>
      <c r="ROW33" s="126"/>
      <c r="ROX33" s="126"/>
      <c r="ROY33" s="126"/>
      <c r="ROZ33" s="126"/>
      <c r="RPA33" s="126"/>
      <c r="RPB33" s="126"/>
      <c r="RPC33" s="126"/>
      <c r="RPD33" s="126"/>
      <c r="RPE33" s="126"/>
      <c r="RPF33" s="126"/>
      <c r="RPG33" s="126"/>
      <c r="RPH33" s="126"/>
      <c r="RPI33" s="126"/>
      <c r="RPJ33" s="126"/>
      <c r="RPK33" s="126"/>
      <c r="RPL33" s="126"/>
      <c r="RPM33" s="126"/>
      <c r="RPN33" s="126"/>
      <c r="RPO33" s="126"/>
      <c r="RPP33" s="126"/>
      <c r="RPQ33" s="126"/>
      <c r="RPR33" s="126"/>
      <c r="RPS33" s="126"/>
      <c r="RPT33" s="126"/>
      <c r="RPU33" s="126"/>
      <c r="RPV33" s="126"/>
      <c r="RPW33" s="126"/>
      <c r="RPX33" s="126"/>
      <c r="RPY33" s="126"/>
      <c r="RPZ33" s="126"/>
      <c r="RQA33" s="126"/>
      <c r="RQB33" s="126"/>
      <c r="RQC33" s="126"/>
      <c r="RQD33" s="126"/>
      <c r="RQE33" s="126"/>
      <c r="RQF33" s="126"/>
      <c r="RQG33" s="126"/>
      <c r="RQH33" s="126"/>
      <c r="RQI33" s="126"/>
      <c r="RQJ33" s="126"/>
      <c r="RQK33" s="126"/>
      <c r="RQL33" s="126"/>
      <c r="RQM33" s="126"/>
      <c r="RQN33" s="126"/>
      <c r="RQO33" s="126"/>
      <c r="RQP33" s="126"/>
      <c r="RQQ33" s="126"/>
      <c r="RQR33" s="126"/>
      <c r="RQS33" s="126"/>
      <c r="RQT33" s="126"/>
      <c r="RQU33" s="126"/>
      <c r="RQV33" s="126"/>
      <c r="RQW33" s="126"/>
      <c r="RQX33" s="126"/>
      <c r="RQY33" s="126"/>
      <c r="RQZ33" s="126"/>
      <c r="RRA33" s="126"/>
      <c r="RRB33" s="126"/>
      <c r="RRC33" s="126"/>
      <c r="RRD33" s="126"/>
      <c r="RRE33" s="126"/>
      <c r="RRF33" s="126"/>
      <c r="RRG33" s="126"/>
      <c r="RRH33" s="126"/>
      <c r="RRI33" s="126"/>
      <c r="RRJ33" s="126"/>
      <c r="RRK33" s="126"/>
      <c r="RRL33" s="126"/>
      <c r="RRM33" s="126"/>
      <c r="RRN33" s="126"/>
      <c r="RRO33" s="126"/>
      <c r="RRP33" s="126"/>
      <c r="RRQ33" s="126"/>
      <c r="RRR33" s="126"/>
      <c r="RRS33" s="126"/>
      <c r="RRT33" s="126"/>
      <c r="RRU33" s="126"/>
      <c r="RRV33" s="126"/>
      <c r="RRW33" s="126"/>
      <c r="RRX33" s="126"/>
      <c r="RRY33" s="126"/>
      <c r="RRZ33" s="126"/>
      <c r="RSA33" s="126"/>
      <c r="RSB33" s="126"/>
      <c r="RSC33" s="126"/>
      <c r="RSD33" s="126"/>
      <c r="RSE33" s="126"/>
      <c r="RSF33" s="126"/>
      <c r="RSG33" s="126"/>
      <c r="RSH33" s="126"/>
      <c r="RSI33" s="126"/>
      <c r="RSJ33" s="126"/>
      <c r="RSK33" s="126"/>
      <c r="RSL33" s="126"/>
      <c r="RSM33" s="126"/>
      <c r="RSN33" s="126"/>
      <c r="RSO33" s="126"/>
      <c r="RSP33" s="126"/>
      <c r="RSQ33" s="126"/>
      <c r="RSR33" s="126"/>
      <c r="RSS33" s="126"/>
      <c r="RST33" s="126"/>
      <c r="RSU33" s="126"/>
      <c r="RSV33" s="126"/>
      <c r="RSW33" s="126"/>
      <c r="RSX33" s="126"/>
      <c r="RSY33" s="126"/>
      <c r="RSZ33" s="126"/>
      <c r="RTA33" s="126"/>
      <c r="RTB33" s="126"/>
      <c r="RTC33" s="126"/>
      <c r="RTD33" s="126"/>
      <c r="RTE33" s="126"/>
      <c r="RTF33" s="126"/>
      <c r="RTG33" s="126"/>
      <c r="RTH33" s="126"/>
      <c r="RTI33" s="126"/>
      <c r="RTJ33" s="126"/>
      <c r="RTK33" s="126"/>
      <c r="RTL33" s="126"/>
      <c r="RTM33" s="126"/>
      <c r="RTN33" s="126"/>
      <c r="RTO33" s="126"/>
      <c r="RTP33" s="126"/>
      <c r="RTQ33" s="126"/>
      <c r="RTR33" s="126"/>
      <c r="RTS33" s="126"/>
      <c r="RTT33" s="126"/>
      <c r="RTU33" s="126"/>
      <c r="RTV33" s="126"/>
      <c r="RTW33" s="126"/>
      <c r="RTX33" s="126"/>
      <c r="RTY33" s="126"/>
      <c r="RTZ33" s="126"/>
      <c r="RUA33" s="126"/>
      <c r="RUB33" s="126"/>
      <c r="RUC33" s="126"/>
      <c r="RUD33" s="126"/>
      <c r="RUE33" s="126"/>
      <c r="RUF33" s="126"/>
      <c r="RUG33" s="126"/>
      <c r="RUH33" s="126"/>
      <c r="RUI33" s="126"/>
      <c r="RUJ33" s="126"/>
      <c r="RUK33" s="126"/>
      <c r="RUL33" s="126"/>
      <c r="RUM33" s="126"/>
      <c r="RUN33" s="126"/>
      <c r="RUO33" s="126"/>
      <c r="RUP33" s="126"/>
      <c r="RUQ33" s="126"/>
      <c r="RUR33" s="126"/>
      <c r="RUS33" s="126"/>
      <c r="RUT33" s="126"/>
      <c r="RUU33" s="126"/>
      <c r="RUV33" s="126"/>
      <c r="RUW33" s="126"/>
      <c r="RUX33" s="126"/>
      <c r="RUY33" s="126"/>
      <c r="RUZ33" s="126"/>
      <c r="RVA33" s="126"/>
      <c r="RVB33" s="126"/>
      <c r="RVC33" s="126"/>
      <c r="RVD33" s="126"/>
      <c r="RVE33" s="126"/>
      <c r="RVF33" s="126"/>
      <c r="RVG33" s="126"/>
      <c r="RVH33" s="126"/>
      <c r="RVI33" s="126"/>
      <c r="RVJ33" s="126"/>
      <c r="RVK33" s="126"/>
      <c r="RVL33" s="126"/>
      <c r="RVM33" s="126"/>
      <c r="RVN33" s="126"/>
      <c r="RVO33" s="126"/>
      <c r="RVP33" s="126"/>
      <c r="RVQ33" s="126"/>
      <c r="RVR33" s="126"/>
      <c r="RVS33" s="126"/>
      <c r="RVT33" s="126"/>
      <c r="RVU33" s="126"/>
      <c r="RVV33" s="126"/>
      <c r="RVW33" s="126"/>
      <c r="RVX33" s="126"/>
      <c r="RVY33" s="126"/>
      <c r="RVZ33" s="126"/>
      <c r="RWA33" s="126"/>
      <c r="RWB33" s="126"/>
      <c r="RWC33" s="126"/>
      <c r="RWD33" s="126"/>
      <c r="RWE33" s="126"/>
      <c r="RWF33" s="126"/>
      <c r="RWG33" s="126"/>
      <c r="RWH33" s="126"/>
      <c r="RWI33" s="126"/>
      <c r="RWJ33" s="126"/>
      <c r="RWK33" s="126"/>
      <c r="RWL33" s="126"/>
      <c r="RWM33" s="126"/>
      <c r="RWN33" s="126"/>
      <c r="RWO33" s="126"/>
      <c r="RWP33" s="126"/>
      <c r="RWQ33" s="126"/>
      <c r="RWR33" s="126"/>
      <c r="RWS33" s="126"/>
      <c r="RWT33" s="126"/>
      <c r="RWU33" s="126"/>
      <c r="RWV33" s="126"/>
      <c r="RWW33" s="126"/>
      <c r="RWX33" s="126"/>
      <c r="RWY33" s="126"/>
      <c r="RWZ33" s="126"/>
      <c r="RXA33" s="126"/>
      <c r="RXB33" s="126"/>
      <c r="RXC33" s="126"/>
      <c r="RXD33" s="126"/>
      <c r="RXE33" s="126"/>
      <c r="RXF33" s="126"/>
      <c r="RXG33" s="126"/>
      <c r="RXH33" s="126"/>
      <c r="RXI33" s="126"/>
      <c r="RXJ33" s="126"/>
      <c r="RXK33" s="126"/>
      <c r="RXL33" s="126"/>
      <c r="RXM33" s="126"/>
      <c r="RXN33" s="126"/>
      <c r="RXO33" s="126"/>
      <c r="RXP33" s="126"/>
      <c r="RXQ33" s="126"/>
      <c r="RXR33" s="126"/>
      <c r="RXS33" s="126"/>
      <c r="RXT33" s="126"/>
      <c r="RXU33" s="126"/>
      <c r="RXV33" s="126"/>
      <c r="RXW33" s="126"/>
      <c r="RXX33" s="126"/>
      <c r="RXY33" s="126"/>
      <c r="RXZ33" s="126"/>
      <c r="RYA33" s="126"/>
      <c r="RYB33" s="126"/>
      <c r="RYC33" s="126"/>
      <c r="RYD33" s="126"/>
      <c r="RYE33" s="126"/>
      <c r="RYF33" s="126"/>
      <c r="RYG33" s="126"/>
      <c r="RYH33" s="126"/>
      <c r="RYI33" s="126"/>
      <c r="RYJ33" s="126"/>
      <c r="RYK33" s="126"/>
      <c r="RYL33" s="126"/>
      <c r="RYM33" s="126"/>
      <c r="RYN33" s="126"/>
      <c r="RYO33" s="126"/>
      <c r="RYP33" s="126"/>
      <c r="RYQ33" s="126"/>
      <c r="RYR33" s="126"/>
      <c r="RYS33" s="126"/>
      <c r="RYT33" s="126"/>
      <c r="RYU33" s="126"/>
      <c r="RYV33" s="126"/>
      <c r="RYW33" s="126"/>
      <c r="RYX33" s="126"/>
      <c r="RYY33" s="126"/>
      <c r="RYZ33" s="126"/>
      <c r="RZA33" s="126"/>
      <c r="RZB33" s="126"/>
      <c r="RZC33" s="126"/>
      <c r="RZD33" s="126"/>
      <c r="RZE33" s="126"/>
      <c r="RZF33" s="126"/>
      <c r="RZG33" s="126"/>
      <c r="RZH33" s="126"/>
      <c r="RZI33" s="126"/>
      <c r="RZJ33" s="126"/>
      <c r="RZK33" s="126"/>
      <c r="RZL33" s="126"/>
      <c r="RZM33" s="126"/>
      <c r="RZN33" s="126"/>
      <c r="RZO33" s="126"/>
      <c r="RZP33" s="126"/>
      <c r="RZQ33" s="126"/>
      <c r="RZR33" s="126"/>
      <c r="RZS33" s="126"/>
      <c r="RZT33" s="126"/>
      <c r="RZU33" s="126"/>
      <c r="RZV33" s="126"/>
      <c r="RZW33" s="126"/>
      <c r="RZX33" s="126"/>
      <c r="RZY33" s="126"/>
      <c r="RZZ33" s="126"/>
      <c r="SAA33" s="126"/>
      <c r="SAB33" s="126"/>
      <c r="SAC33" s="126"/>
      <c r="SAD33" s="126"/>
      <c r="SAE33" s="126"/>
      <c r="SAF33" s="126"/>
      <c r="SAG33" s="126"/>
      <c r="SAH33" s="126"/>
      <c r="SAI33" s="126"/>
      <c r="SAJ33" s="126"/>
      <c r="SAK33" s="126"/>
      <c r="SAL33" s="126"/>
      <c r="SAM33" s="126"/>
      <c r="SAN33" s="126"/>
      <c r="SAO33" s="126"/>
      <c r="SAP33" s="126"/>
      <c r="SAQ33" s="126"/>
      <c r="SAR33" s="126"/>
      <c r="SAS33" s="126"/>
      <c r="SAT33" s="126"/>
      <c r="SAU33" s="126"/>
      <c r="SAV33" s="126"/>
      <c r="SAW33" s="126"/>
      <c r="SAX33" s="126"/>
      <c r="SAY33" s="126"/>
      <c r="SAZ33" s="126"/>
      <c r="SBA33" s="126"/>
      <c r="SBB33" s="126"/>
      <c r="SBC33" s="126"/>
      <c r="SBD33" s="126"/>
      <c r="SBE33" s="126"/>
      <c r="SBF33" s="126"/>
      <c r="SBG33" s="126"/>
      <c r="SBH33" s="126"/>
      <c r="SBI33" s="126"/>
      <c r="SBJ33" s="126"/>
      <c r="SBK33" s="126"/>
      <c r="SBL33" s="126"/>
      <c r="SBM33" s="126"/>
      <c r="SBN33" s="126"/>
      <c r="SBO33" s="126"/>
      <c r="SBP33" s="126"/>
      <c r="SBQ33" s="126"/>
      <c r="SBR33" s="126"/>
      <c r="SBS33" s="126"/>
      <c r="SBT33" s="126"/>
      <c r="SBU33" s="126"/>
      <c r="SBV33" s="126"/>
      <c r="SBW33" s="126"/>
      <c r="SBX33" s="126"/>
      <c r="SBY33" s="126"/>
      <c r="SBZ33" s="126"/>
      <c r="SCA33" s="126"/>
      <c r="SCB33" s="126"/>
      <c r="SCC33" s="126"/>
      <c r="SCD33" s="126"/>
      <c r="SCE33" s="126"/>
      <c r="SCF33" s="126"/>
      <c r="SCG33" s="126"/>
      <c r="SCH33" s="126"/>
      <c r="SCI33" s="126"/>
      <c r="SCJ33" s="126"/>
      <c r="SCK33" s="126"/>
      <c r="SCL33" s="126"/>
      <c r="SCM33" s="126"/>
      <c r="SCN33" s="126"/>
      <c r="SCO33" s="126"/>
      <c r="SCP33" s="126"/>
      <c r="SCQ33" s="126"/>
      <c r="SCR33" s="126"/>
      <c r="SCS33" s="126"/>
      <c r="SCT33" s="126"/>
      <c r="SCU33" s="126"/>
      <c r="SCV33" s="126"/>
      <c r="SCW33" s="126"/>
      <c r="SCX33" s="126"/>
      <c r="SCY33" s="126"/>
      <c r="SCZ33" s="126"/>
      <c r="SDA33" s="126"/>
      <c r="SDB33" s="126"/>
      <c r="SDC33" s="126"/>
      <c r="SDD33" s="126"/>
      <c r="SDE33" s="126"/>
      <c r="SDF33" s="126"/>
      <c r="SDG33" s="126"/>
      <c r="SDH33" s="126"/>
      <c r="SDI33" s="126"/>
      <c r="SDJ33" s="126"/>
      <c r="SDK33" s="126"/>
      <c r="SDL33" s="126"/>
      <c r="SDM33" s="126"/>
      <c r="SDN33" s="126"/>
      <c r="SDO33" s="126"/>
      <c r="SDP33" s="126"/>
      <c r="SDQ33" s="126"/>
      <c r="SDR33" s="126"/>
      <c r="SDS33" s="126"/>
      <c r="SDT33" s="126"/>
      <c r="SDU33" s="126"/>
      <c r="SDV33" s="126"/>
      <c r="SDW33" s="126"/>
      <c r="SDX33" s="126"/>
      <c r="SDY33" s="126"/>
      <c r="SDZ33" s="126"/>
      <c r="SEA33" s="126"/>
      <c r="SEB33" s="126"/>
      <c r="SEC33" s="126"/>
      <c r="SED33" s="126"/>
      <c r="SEE33" s="126"/>
      <c r="SEF33" s="126"/>
      <c r="SEG33" s="126"/>
      <c r="SEH33" s="126"/>
      <c r="SEI33" s="126"/>
      <c r="SEJ33" s="126"/>
      <c r="SEK33" s="126"/>
      <c r="SEL33" s="126"/>
      <c r="SEM33" s="126"/>
      <c r="SEN33" s="126"/>
      <c r="SEO33" s="126"/>
      <c r="SEP33" s="126"/>
      <c r="SEQ33" s="126"/>
      <c r="SER33" s="126"/>
      <c r="SES33" s="126"/>
      <c r="SET33" s="126"/>
      <c r="SEU33" s="126"/>
      <c r="SEV33" s="126"/>
      <c r="SEW33" s="126"/>
      <c r="SEX33" s="126"/>
      <c r="SEY33" s="126"/>
      <c r="SEZ33" s="126"/>
      <c r="SFA33" s="126"/>
      <c r="SFB33" s="126"/>
      <c r="SFC33" s="126"/>
      <c r="SFD33" s="126"/>
      <c r="SFE33" s="126"/>
      <c r="SFF33" s="126"/>
      <c r="SFG33" s="126"/>
      <c r="SFH33" s="126"/>
      <c r="SFI33" s="126"/>
      <c r="SFJ33" s="126"/>
      <c r="SFK33" s="126"/>
      <c r="SFL33" s="126"/>
      <c r="SFM33" s="126"/>
      <c r="SFN33" s="126"/>
      <c r="SFO33" s="126"/>
      <c r="SFP33" s="126"/>
      <c r="SFQ33" s="126"/>
      <c r="SFR33" s="126"/>
      <c r="SFS33" s="126"/>
      <c r="SFT33" s="126"/>
      <c r="SFU33" s="126"/>
      <c r="SFV33" s="126"/>
      <c r="SFW33" s="126"/>
      <c r="SFX33" s="126"/>
      <c r="SFY33" s="126"/>
      <c r="SFZ33" s="126"/>
      <c r="SGA33" s="126"/>
      <c r="SGB33" s="126"/>
      <c r="SGC33" s="126"/>
      <c r="SGD33" s="126"/>
      <c r="SGE33" s="126"/>
      <c r="SGF33" s="126"/>
      <c r="SGG33" s="126"/>
      <c r="SGH33" s="126"/>
      <c r="SGI33" s="126"/>
      <c r="SGJ33" s="126"/>
      <c r="SGK33" s="126"/>
      <c r="SGL33" s="126"/>
      <c r="SGM33" s="126"/>
      <c r="SGN33" s="126"/>
      <c r="SGO33" s="126"/>
      <c r="SGP33" s="126"/>
      <c r="SGQ33" s="126"/>
      <c r="SGR33" s="126"/>
      <c r="SGS33" s="126"/>
      <c r="SGT33" s="126"/>
      <c r="SGU33" s="126"/>
      <c r="SGV33" s="126"/>
      <c r="SGW33" s="126"/>
      <c r="SGX33" s="126"/>
      <c r="SGY33" s="126"/>
      <c r="SGZ33" s="126"/>
      <c r="SHA33" s="126"/>
      <c r="SHB33" s="126"/>
      <c r="SHC33" s="126"/>
      <c r="SHD33" s="126"/>
      <c r="SHE33" s="126"/>
      <c r="SHF33" s="126"/>
      <c r="SHG33" s="126"/>
      <c r="SHH33" s="126"/>
      <c r="SHI33" s="126"/>
      <c r="SHJ33" s="126"/>
      <c r="SHK33" s="126"/>
      <c r="SHL33" s="126"/>
      <c r="SHM33" s="126"/>
      <c r="SHN33" s="126"/>
      <c r="SHO33" s="126"/>
      <c r="SHP33" s="126"/>
      <c r="SHQ33" s="126"/>
      <c r="SHR33" s="126"/>
      <c r="SHS33" s="126"/>
      <c r="SHT33" s="126"/>
      <c r="SHU33" s="126"/>
      <c r="SHV33" s="126"/>
      <c r="SHW33" s="126"/>
      <c r="SHX33" s="126"/>
      <c r="SHY33" s="126"/>
      <c r="SHZ33" s="126"/>
      <c r="SIA33" s="126"/>
      <c r="SIB33" s="126"/>
      <c r="SIC33" s="126"/>
      <c r="SID33" s="126"/>
      <c r="SIE33" s="126"/>
      <c r="SIF33" s="126"/>
      <c r="SIG33" s="126"/>
      <c r="SIH33" s="126"/>
      <c r="SII33" s="126"/>
      <c r="SIJ33" s="126"/>
      <c r="SIK33" s="126"/>
      <c r="SIL33" s="126"/>
      <c r="SIM33" s="126"/>
      <c r="SIN33" s="126"/>
      <c r="SIO33" s="126"/>
      <c r="SIP33" s="126"/>
      <c r="SIQ33" s="126"/>
      <c r="SIR33" s="126"/>
      <c r="SIS33" s="126"/>
      <c r="SIT33" s="126"/>
      <c r="SIU33" s="126"/>
      <c r="SIV33" s="126"/>
      <c r="SIW33" s="126"/>
      <c r="SIX33" s="126"/>
      <c r="SIY33" s="126"/>
      <c r="SIZ33" s="126"/>
      <c r="SJA33" s="126"/>
      <c r="SJB33" s="126"/>
      <c r="SJC33" s="126"/>
      <c r="SJD33" s="126"/>
      <c r="SJE33" s="126"/>
      <c r="SJF33" s="126"/>
      <c r="SJG33" s="126"/>
      <c r="SJH33" s="126"/>
      <c r="SJI33" s="126"/>
      <c r="SJJ33" s="126"/>
      <c r="SJK33" s="126"/>
      <c r="SJL33" s="126"/>
      <c r="SJM33" s="126"/>
      <c r="SJN33" s="126"/>
      <c r="SJO33" s="126"/>
      <c r="SJP33" s="126"/>
      <c r="SJQ33" s="126"/>
      <c r="SJR33" s="126"/>
      <c r="SJS33" s="126"/>
      <c r="SJT33" s="126"/>
      <c r="SJU33" s="126"/>
      <c r="SJV33" s="126"/>
      <c r="SJW33" s="126"/>
      <c r="SJX33" s="126"/>
      <c r="SJY33" s="126"/>
      <c r="SJZ33" s="126"/>
      <c r="SKA33" s="126"/>
      <c r="SKB33" s="126"/>
      <c r="SKC33" s="126"/>
      <c r="SKD33" s="126"/>
      <c r="SKE33" s="126"/>
      <c r="SKF33" s="126"/>
      <c r="SKG33" s="126"/>
      <c r="SKH33" s="126"/>
      <c r="SKI33" s="126"/>
      <c r="SKJ33" s="126"/>
      <c r="SKK33" s="126"/>
      <c r="SKL33" s="126"/>
      <c r="SKM33" s="126"/>
      <c r="SKN33" s="126"/>
      <c r="SKO33" s="126"/>
      <c r="SKP33" s="126"/>
      <c r="SKQ33" s="126"/>
      <c r="SKR33" s="126"/>
      <c r="SKS33" s="126"/>
      <c r="SKT33" s="126"/>
      <c r="SKU33" s="126"/>
      <c r="SKV33" s="126"/>
      <c r="SKW33" s="126"/>
      <c r="SKX33" s="126"/>
      <c r="SKY33" s="126"/>
      <c r="SKZ33" s="126"/>
      <c r="SLA33" s="126"/>
      <c r="SLB33" s="126"/>
      <c r="SLC33" s="126"/>
      <c r="SLD33" s="126"/>
      <c r="SLE33" s="126"/>
      <c r="SLF33" s="126"/>
      <c r="SLG33" s="126"/>
      <c r="SLH33" s="126"/>
      <c r="SLI33" s="126"/>
      <c r="SLJ33" s="126"/>
      <c r="SLK33" s="126"/>
      <c r="SLL33" s="126"/>
      <c r="SLM33" s="126"/>
      <c r="SLN33" s="126"/>
      <c r="SLO33" s="126"/>
      <c r="SLP33" s="126"/>
      <c r="SLQ33" s="126"/>
      <c r="SLR33" s="126"/>
      <c r="SLS33" s="126"/>
      <c r="SLT33" s="126"/>
      <c r="SLU33" s="126"/>
      <c r="SLV33" s="126"/>
      <c r="SLW33" s="126"/>
      <c r="SLX33" s="126"/>
      <c r="SLY33" s="126"/>
      <c r="SLZ33" s="126"/>
      <c r="SMA33" s="126"/>
      <c r="SMB33" s="126"/>
      <c r="SMC33" s="126"/>
      <c r="SMD33" s="126"/>
      <c r="SME33" s="126"/>
      <c r="SMF33" s="126"/>
      <c r="SMG33" s="126"/>
      <c r="SMH33" s="126"/>
      <c r="SMI33" s="126"/>
      <c r="SMJ33" s="126"/>
      <c r="SMK33" s="126"/>
      <c r="SML33" s="126"/>
      <c r="SMM33" s="126"/>
      <c r="SMN33" s="126"/>
      <c r="SMO33" s="126"/>
      <c r="SMP33" s="126"/>
      <c r="SMQ33" s="126"/>
      <c r="SMR33" s="126"/>
      <c r="SMS33" s="126"/>
      <c r="SMT33" s="126"/>
      <c r="SMU33" s="126"/>
      <c r="SMV33" s="126"/>
      <c r="SMW33" s="126"/>
      <c r="SMX33" s="126"/>
      <c r="SMY33" s="126"/>
      <c r="SMZ33" s="126"/>
      <c r="SNA33" s="126"/>
      <c r="SNB33" s="126"/>
      <c r="SNC33" s="126"/>
      <c r="SND33" s="126"/>
      <c r="SNE33" s="126"/>
      <c r="SNF33" s="126"/>
      <c r="SNG33" s="126"/>
      <c r="SNH33" s="126"/>
      <c r="SNI33" s="126"/>
      <c r="SNJ33" s="126"/>
      <c r="SNK33" s="126"/>
      <c r="SNL33" s="126"/>
      <c r="SNM33" s="126"/>
      <c r="SNN33" s="126"/>
      <c r="SNO33" s="126"/>
      <c r="SNP33" s="126"/>
      <c r="SNQ33" s="126"/>
      <c r="SNR33" s="126"/>
      <c r="SNS33" s="126"/>
      <c r="SNT33" s="126"/>
      <c r="SNU33" s="126"/>
      <c r="SNV33" s="126"/>
      <c r="SNW33" s="126"/>
      <c r="SNX33" s="126"/>
      <c r="SNY33" s="126"/>
      <c r="SNZ33" s="126"/>
      <c r="SOA33" s="126"/>
      <c r="SOB33" s="126"/>
      <c r="SOC33" s="126"/>
      <c r="SOD33" s="126"/>
      <c r="SOE33" s="126"/>
      <c r="SOF33" s="126"/>
      <c r="SOG33" s="126"/>
      <c r="SOH33" s="126"/>
      <c r="SOI33" s="126"/>
      <c r="SOJ33" s="126"/>
      <c r="SOK33" s="126"/>
      <c r="SOL33" s="126"/>
      <c r="SOM33" s="126"/>
      <c r="SON33" s="126"/>
      <c r="SOO33" s="126"/>
      <c r="SOP33" s="126"/>
      <c r="SOQ33" s="126"/>
      <c r="SOR33" s="126"/>
      <c r="SOS33" s="126"/>
      <c r="SOT33" s="126"/>
      <c r="SOU33" s="126"/>
      <c r="SOV33" s="126"/>
      <c r="SOW33" s="126"/>
      <c r="SOX33" s="126"/>
      <c r="SOY33" s="126"/>
      <c r="SOZ33" s="126"/>
      <c r="SPA33" s="126"/>
      <c r="SPB33" s="126"/>
      <c r="SPC33" s="126"/>
      <c r="SPD33" s="126"/>
      <c r="SPE33" s="126"/>
      <c r="SPF33" s="126"/>
      <c r="SPG33" s="126"/>
      <c r="SPH33" s="126"/>
      <c r="SPI33" s="126"/>
      <c r="SPJ33" s="126"/>
      <c r="SPK33" s="126"/>
      <c r="SPL33" s="126"/>
      <c r="SPM33" s="126"/>
      <c r="SPN33" s="126"/>
      <c r="SPO33" s="126"/>
      <c r="SPP33" s="126"/>
      <c r="SPQ33" s="126"/>
      <c r="SPR33" s="126"/>
      <c r="SPS33" s="126"/>
      <c r="SPT33" s="126"/>
      <c r="SPU33" s="126"/>
      <c r="SPV33" s="126"/>
      <c r="SPW33" s="126"/>
      <c r="SPX33" s="126"/>
      <c r="SPY33" s="126"/>
      <c r="SPZ33" s="126"/>
      <c r="SQA33" s="126"/>
      <c r="SQB33" s="126"/>
      <c r="SQC33" s="126"/>
      <c r="SQD33" s="126"/>
      <c r="SQE33" s="126"/>
      <c r="SQF33" s="126"/>
      <c r="SQG33" s="126"/>
      <c r="SQH33" s="126"/>
      <c r="SQI33" s="126"/>
      <c r="SQJ33" s="126"/>
      <c r="SQK33" s="126"/>
      <c r="SQL33" s="126"/>
      <c r="SQM33" s="126"/>
      <c r="SQN33" s="126"/>
      <c r="SQO33" s="126"/>
      <c r="SQP33" s="126"/>
      <c r="SQQ33" s="126"/>
      <c r="SQR33" s="126"/>
      <c r="SQS33" s="126"/>
      <c r="SQT33" s="126"/>
      <c r="SQU33" s="126"/>
      <c r="SQV33" s="126"/>
      <c r="SQW33" s="126"/>
      <c r="SQX33" s="126"/>
      <c r="SQY33" s="126"/>
      <c r="SQZ33" s="126"/>
      <c r="SRA33" s="126"/>
      <c r="SRB33" s="126"/>
      <c r="SRC33" s="126"/>
      <c r="SRD33" s="126"/>
      <c r="SRE33" s="126"/>
      <c r="SRF33" s="126"/>
      <c r="SRG33" s="126"/>
      <c r="SRH33" s="126"/>
      <c r="SRI33" s="126"/>
      <c r="SRJ33" s="126"/>
      <c r="SRK33" s="126"/>
      <c r="SRL33" s="126"/>
      <c r="SRM33" s="126"/>
      <c r="SRN33" s="126"/>
      <c r="SRO33" s="126"/>
      <c r="SRP33" s="126"/>
      <c r="SRQ33" s="126"/>
      <c r="SRR33" s="126"/>
      <c r="SRS33" s="126"/>
      <c r="SRT33" s="126"/>
      <c r="SRU33" s="126"/>
      <c r="SRV33" s="126"/>
      <c r="SRW33" s="126"/>
      <c r="SRX33" s="126"/>
      <c r="SRY33" s="126"/>
      <c r="SRZ33" s="126"/>
      <c r="SSA33" s="126"/>
      <c r="SSB33" s="126"/>
      <c r="SSC33" s="126"/>
      <c r="SSD33" s="126"/>
      <c r="SSE33" s="126"/>
      <c r="SSF33" s="126"/>
      <c r="SSG33" s="126"/>
      <c r="SSH33" s="126"/>
      <c r="SSI33" s="126"/>
      <c r="SSJ33" s="126"/>
      <c r="SSK33" s="126"/>
      <c r="SSL33" s="126"/>
      <c r="SSM33" s="126"/>
      <c r="SSN33" s="126"/>
      <c r="SSO33" s="126"/>
      <c r="SSP33" s="126"/>
      <c r="SSQ33" s="126"/>
      <c r="SSR33" s="126"/>
      <c r="SSS33" s="126"/>
      <c r="SST33" s="126"/>
      <c r="SSU33" s="126"/>
      <c r="SSV33" s="126"/>
      <c r="SSW33" s="126"/>
      <c r="SSX33" s="126"/>
      <c r="SSY33" s="126"/>
      <c r="SSZ33" s="126"/>
      <c r="STA33" s="126"/>
      <c r="STB33" s="126"/>
      <c r="STC33" s="126"/>
      <c r="STD33" s="126"/>
      <c r="STE33" s="126"/>
      <c r="STF33" s="126"/>
      <c r="STG33" s="126"/>
      <c r="STH33" s="126"/>
      <c r="STI33" s="126"/>
      <c r="STJ33" s="126"/>
      <c r="STK33" s="126"/>
      <c r="STL33" s="126"/>
      <c r="STM33" s="126"/>
      <c r="STN33" s="126"/>
      <c r="STO33" s="126"/>
      <c r="STP33" s="126"/>
      <c r="STQ33" s="126"/>
      <c r="STR33" s="126"/>
      <c r="STS33" s="126"/>
      <c r="STT33" s="126"/>
      <c r="STU33" s="126"/>
      <c r="STV33" s="126"/>
      <c r="STW33" s="126"/>
      <c r="STX33" s="126"/>
      <c r="STY33" s="126"/>
      <c r="STZ33" s="126"/>
      <c r="SUA33" s="126"/>
      <c r="SUB33" s="126"/>
      <c r="SUC33" s="126"/>
      <c r="SUD33" s="126"/>
      <c r="SUE33" s="126"/>
      <c r="SUF33" s="126"/>
      <c r="SUG33" s="126"/>
      <c r="SUH33" s="126"/>
      <c r="SUI33" s="126"/>
      <c r="SUJ33" s="126"/>
      <c r="SUK33" s="126"/>
      <c r="SUL33" s="126"/>
      <c r="SUM33" s="126"/>
      <c r="SUN33" s="126"/>
      <c r="SUO33" s="126"/>
      <c r="SUP33" s="126"/>
      <c r="SUQ33" s="126"/>
      <c r="SUR33" s="126"/>
      <c r="SUS33" s="126"/>
      <c r="SUT33" s="126"/>
      <c r="SUU33" s="126"/>
      <c r="SUV33" s="126"/>
      <c r="SUW33" s="126"/>
      <c r="SUX33" s="126"/>
      <c r="SUY33" s="126"/>
      <c r="SUZ33" s="126"/>
      <c r="SVA33" s="126"/>
      <c r="SVB33" s="126"/>
      <c r="SVC33" s="126"/>
      <c r="SVD33" s="126"/>
      <c r="SVE33" s="126"/>
      <c r="SVF33" s="126"/>
      <c r="SVG33" s="126"/>
      <c r="SVH33" s="126"/>
      <c r="SVI33" s="126"/>
      <c r="SVJ33" s="126"/>
      <c r="SVK33" s="126"/>
      <c r="SVL33" s="126"/>
      <c r="SVM33" s="126"/>
      <c r="SVN33" s="126"/>
      <c r="SVO33" s="126"/>
      <c r="SVP33" s="126"/>
      <c r="SVQ33" s="126"/>
      <c r="SVR33" s="126"/>
      <c r="SVS33" s="126"/>
      <c r="SVT33" s="126"/>
      <c r="SVU33" s="126"/>
      <c r="SVV33" s="126"/>
      <c r="SVW33" s="126"/>
      <c r="SVX33" s="126"/>
      <c r="SVY33" s="126"/>
      <c r="SVZ33" s="126"/>
      <c r="SWA33" s="126"/>
      <c r="SWB33" s="126"/>
      <c r="SWC33" s="126"/>
      <c r="SWD33" s="126"/>
      <c r="SWE33" s="126"/>
      <c r="SWF33" s="126"/>
      <c r="SWG33" s="126"/>
      <c r="SWH33" s="126"/>
      <c r="SWI33" s="126"/>
      <c r="SWJ33" s="126"/>
      <c r="SWK33" s="126"/>
      <c r="SWL33" s="126"/>
      <c r="SWM33" s="126"/>
      <c r="SWN33" s="126"/>
      <c r="SWO33" s="126"/>
      <c r="SWP33" s="126"/>
      <c r="SWQ33" s="126"/>
      <c r="SWR33" s="126"/>
      <c r="SWS33" s="126"/>
      <c r="SWT33" s="126"/>
      <c r="SWU33" s="126"/>
      <c r="SWV33" s="126"/>
      <c r="SWW33" s="126"/>
      <c r="SWX33" s="126"/>
      <c r="SWY33" s="126"/>
      <c r="SWZ33" s="126"/>
      <c r="SXA33" s="126"/>
      <c r="SXB33" s="126"/>
      <c r="SXC33" s="126"/>
      <c r="SXD33" s="126"/>
      <c r="SXE33" s="126"/>
      <c r="SXF33" s="126"/>
      <c r="SXG33" s="126"/>
      <c r="SXH33" s="126"/>
      <c r="SXI33" s="126"/>
      <c r="SXJ33" s="126"/>
      <c r="SXK33" s="126"/>
      <c r="SXL33" s="126"/>
      <c r="SXM33" s="126"/>
      <c r="SXN33" s="126"/>
      <c r="SXO33" s="126"/>
      <c r="SXP33" s="126"/>
      <c r="SXQ33" s="126"/>
      <c r="SXR33" s="126"/>
      <c r="SXS33" s="126"/>
      <c r="SXT33" s="126"/>
      <c r="SXU33" s="126"/>
      <c r="SXV33" s="126"/>
      <c r="SXW33" s="126"/>
      <c r="SXX33" s="126"/>
      <c r="SXY33" s="126"/>
      <c r="SXZ33" s="126"/>
      <c r="SYA33" s="126"/>
      <c r="SYB33" s="126"/>
      <c r="SYC33" s="126"/>
      <c r="SYD33" s="126"/>
      <c r="SYE33" s="126"/>
      <c r="SYF33" s="126"/>
      <c r="SYG33" s="126"/>
      <c r="SYH33" s="126"/>
      <c r="SYI33" s="126"/>
      <c r="SYJ33" s="126"/>
      <c r="SYK33" s="126"/>
      <c r="SYL33" s="126"/>
      <c r="SYM33" s="126"/>
      <c r="SYN33" s="126"/>
      <c r="SYO33" s="126"/>
      <c r="SYP33" s="126"/>
      <c r="SYQ33" s="126"/>
      <c r="SYR33" s="126"/>
      <c r="SYS33" s="126"/>
      <c r="SYT33" s="126"/>
      <c r="SYU33" s="126"/>
      <c r="SYV33" s="126"/>
      <c r="SYW33" s="126"/>
      <c r="SYX33" s="126"/>
      <c r="SYY33" s="126"/>
      <c r="SYZ33" s="126"/>
      <c r="SZA33" s="126"/>
      <c r="SZB33" s="126"/>
      <c r="SZC33" s="126"/>
      <c r="SZD33" s="126"/>
      <c r="SZE33" s="126"/>
      <c r="SZF33" s="126"/>
      <c r="SZG33" s="126"/>
      <c r="SZH33" s="126"/>
      <c r="SZI33" s="126"/>
      <c r="SZJ33" s="126"/>
      <c r="SZK33" s="126"/>
      <c r="SZL33" s="126"/>
      <c r="SZM33" s="126"/>
      <c r="SZN33" s="126"/>
      <c r="SZO33" s="126"/>
      <c r="SZP33" s="126"/>
      <c r="SZQ33" s="126"/>
      <c r="SZR33" s="126"/>
      <c r="SZS33" s="126"/>
      <c r="SZT33" s="126"/>
      <c r="SZU33" s="126"/>
      <c r="SZV33" s="126"/>
      <c r="SZW33" s="126"/>
      <c r="SZX33" s="126"/>
      <c r="SZY33" s="126"/>
      <c r="SZZ33" s="126"/>
      <c r="TAA33" s="126"/>
      <c r="TAB33" s="126"/>
      <c r="TAC33" s="126"/>
      <c r="TAD33" s="126"/>
      <c r="TAE33" s="126"/>
      <c r="TAF33" s="126"/>
      <c r="TAG33" s="126"/>
      <c r="TAH33" s="126"/>
      <c r="TAI33" s="126"/>
      <c r="TAJ33" s="126"/>
      <c r="TAK33" s="126"/>
      <c r="TAL33" s="126"/>
      <c r="TAM33" s="126"/>
      <c r="TAN33" s="126"/>
      <c r="TAO33" s="126"/>
      <c r="TAP33" s="126"/>
      <c r="TAQ33" s="126"/>
      <c r="TAR33" s="126"/>
      <c r="TAS33" s="126"/>
      <c r="TAT33" s="126"/>
      <c r="TAU33" s="126"/>
      <c r="TAV33" s="126"/>
      <c r="TAW33" s="126"/>
      <c r="TAX33" s="126"/>
      <c r="TAY33" s="126"/>
      <c r="TAZ33" s="126"/>
      <c r="TBA33" s="126"/>
      <c r="TBB33" s="126"/>
      <c r="TBC33" s="126"/>
      <c r="TBD33" s="126"/>
      <c r="TBE33" s="126"/>
      <c r="TBF33" s="126"/>
      <c r="TBG33" s="126"/>
      <c r="TBH33" s="126"/>
      <c r="TBI33" s="126"/>
      <c r="TBJ33" s="126"/>
      <c r="TBK33" s="126"/>
      <c r="TBL33" s="126"/>
      <c r="TBM33" s="126"/>
      <c r="TBN33" s="126"/>
      <c r="TBO33" s="126"/>
      <c r="TBP33" s="126"/>
      <c r="TBQ33" s="126"/>
      <c r="TBR33" s="126"/>
      <c r="TBS33" s="126"/>
      <c r="TBT33" s="126"/>
      <c r="TBU33" s="126"/>
      <c r="TBV33" s="126"/>
      <c r="TBW33" s="126"/>
      <c r="TBX33" s="126"/>
      <c r="TBY33" s="126"/>
      <c r="TBZ33" s="126"/>
      <c r="TCA33" s="126"/>
      <c r="TCB33" s="126"/>
      <c r="TCC33" s="126"/>
      <c r="TCD33" s="126"/>
      <c r="TCE33" s="126"/>
      <c r="TCF33" s="126"/>
      <c r="TCG33" s="126"/>
      <c r="TCH33" s="126"/>
      <c r="TCI33" s="126"/>
      <c r="TCJ33" s="126"/>
      <c r="TCK33" s="126"/>
      <c r="TCL33" s="126"/>
      <c r="TCM33" s="126"/>
      <c r="TCN33" s="126"/>
      <c r="TCO33" s="126"/>
      <c r="TCP33" s="126"/>
      <c r="TCQ33" s="126"/>
      <c r="TCR33" s="126"/>
      <c r="TCS33" s="126"/>
      <c r="TCT33" s="126"/>
      <c r="TCU33" s="126"/>
      <c r="TCV33" s="126"/>
      <c r="TCW33" s="126"/>
      <c r="TCX33" s="126"/>
      <c r="TCY33" s="126"/>
      <c r="TCZ33" s="126"/>
      <c r="TDA33" s="126"/>
      <c r="TDB33" s="126"/>
      <c r="TDC33" s="126"/>
      <c r="TDD33" s="126"/>
      <c r="TDE33" s="126"/>
      <c r="TDF33" s="126"/>
      <c r="TDG33" s="126"/>
      <c r="TDH33" s="126"/>
      <c r="TDI33" s="126"/>
      <c r="TDJ33" s="126"/>
      <c r="TDK33" s="126"/>
      <c r="TDL33" s="126"/>
      <c r="TDM33" s="126"/>
      <c r="TDN33" s="126"/>
      <c r="TDO33" s="126"/>
      <c r="TDP33" s="126"/>
      <c r="TDQ33" s="126"/>
      <c r="TDR33" s="126"/>
      <c r="TDS33" s="126"/>
      <c r="TDT33" s="126"/>
      <c r="TDU33" s="126"/>
      <c r="TDV33" s="126"/>
      <c r="TDW33" s="126"/>
      <c r="TDX33" s="126"/>
      <c r="TDY33" s="126"/>
      <c r="TDZ33" s="126"/>
      <c r="TEA33" s="126"/>
      <c r="TEB33" s="126"/>
      <c r="TEC33" s="126"/>
      <c r="TED33" s="126"/>
      <c r="TEE33" s="126"/>
      <c r="TEF33" s="126"/>
      <c r="TEG33" s="126"/>
      <c r="TEH33" s="126"/>
      <c r="TEI33" s="126"/>
      <c r="TEJ33" s="126"/>
      <c r="TEK33" s="126"/>
      <c r="TEL33" s="126"/>
      <c r="TEM33" s="126"/>
      <c r="TEN33" s="126"/>
      <c r="TEO33" s="126"/>
      <c r="TEP33" s="126"/>
      <c r="TEQ33" s="126"/>
      <c r="TER33" s="126"/>
      <c r="TES33" s="126"/>
      <c r="TET33" s="126"/>
      <c r="TEU33" s="126"/>
      <c r="TEV33" s="126"/>
      <c r="TEW33" s="126"/>
      <c r="TEX33" s="126"/>
      <c r="TEY33" s="126"/>
      <c r="TEZ33" s="126"/>
      <c r="TFA33" s="126"/>
      <c r="TFB33" s="126"/>
      <c r="TFC33" s="126"/>
      <c r="TFD33" s="126"/>
      <c r="TFE33" s="126"/>
      <c r="TFF33" s="126"/>
      <c r="TFG33" s="126"/>
      <c r="TFH33" s="126"/>
      <c r="TFI33" s="126"/>
      <c r="TFJ33" s="126"/>
      <c r="TFK33" s="126"/>
      <c r="TFL33" s="126"/>
      <c r="TFM33" s="126"/>
      <c r="TFN33" s="126"/>
      <c r="TFO33" s="126"/>
      <c r="TFP33" s="126"/>
      <c r="TFQ33" s="126"/>
      <c r="TFR33" s="126"/>
      <c r="TFS33" s="126"/>
      <c r="TFT33" s="126"/>
      <c r="TFU33" s="126"/>
      <c r="TFV33" s="126"/>
      <c r="TFW33" s="126"/>
      <c r="TFX33" s="126"/>
      <c r="TFY33" s="126"/>
      <c r="TFZ33" s="126"/>
      <c r="TGA33" s="126"/>
      <c r="TGB33" s="126"/>
      <c r="TGC33" s="126"/>
      <c r="TGD33" s="126"/>
      <c r="TGE33" s="126"/>
      <c r="TGF33" s="126"/>
      <c r="TGG33" s="126"/>
      <c r="TGH33" s="126"/>
      <c r="TGI33" s="126"/>
      <c r="TGJ33" s="126"/>
      <c r="TGK33" s="126"/>
      <c r="TGL33" s="126"/>
      <c r="TGM33" s="126"/>
      <c r="TGN33" s="126"/>
      <c r="TGO33" s="126"/>
      <c r="TGP33" s="126"/>
      <c r="TGQ33" s="126"/>
      <c r="TGR33" s="126"/>
      <c r="TGS33" s="126"/>
      <c r="TGT33" s="126"/>
      <c r="TGU33" s="126"/>
      <c r="TGV33" s="126"/>
      <c r="TGW33" s="126"/>
      <c r="TGX33" s="126"/>
      <c r="TGY33" s="126"/>
      <c r="TGZ33" s="126"/>
      <c r="THA33" s="126"/>
      <c r="THB33" s="126"/>
      <c r="THC33" s="126"/>
      <c r="THD33" s="126"/>
      <c r="THE33" s="126"/>
      <c r="THF33" s="126"/>
      <c r="THG33" s="126"/>
      <c r="THH33" s="126"/>
      <c r="THI33" s="126"/>
      <c r="THJ33" s="126"/>
      <c r="THK33" s="126"/>
      <c r="THL33" s="126"/>
      <c r="THM33" s="126"/>
      <c r="THN33" s="126"/>
      <c r="THO33" s="126"/>
      <c r="THP33" s="126"/>
      <c r="THQ33" s="126"/>
      <c r="THR33" s="126"/>
      <c r="THS33" s="126"/>
      <c r="THT33" s="126"/>
      <c r="THU33" s="126"/>
      <c r="THV33" s="126"/>
      <c r="THW33" s="126"/>
      <c r="THX33" s="126"/>
      <c r="THY33" s="126"/>
      <c r="THZ33" s="126"/>
      <c r="TIA33" s="126"/>
      <c r="TIB33" s="126"/>
      <c r="TIC33" s="126"/>
      <c r="TID33" s="126"/>
      <c r="TIE33" s="126"/>
      <c r="TIF33" s="126"/>
      <c r="TIG33" s="126"/>
      <c r="TIH33" s="126"/>
      <c r="TII33" s="126"/>
      <c r="TIJ33" s="126"/>
      <c r="TIK33" s="126"/>
      <c r="TIL33" s="126"/>
      <c r="TIM33" s="126"/>
      <c r="TIN33" s="126"/>
      <c r="TIO33" s="126"/>
      <c r="TIP33" s="126"/>
      <c r="TIQ33" s="126"/>
      <c r="TIR33" s="126"/>
      <c r="TIS33" s="126"/>
      <c r="TIT33" s="126"/>
      <c r="TIU33" s="126"/>
      <c r="TIV33" s="126"/>
      <c r="TIW33" s="126"/>
      <c r="TIX33" s="126"/>
      <c r="TIY33" s="126"/>
      <c r="TIZ33" s="126"/>
      <c r="TJA33" s="126"/>
      <c r="TJB33" s="126"/>
      <c r="TJC33" s="126"/>
      <c r="TJD33" s="126"/>
      <c r="TJE33" s="126"/>
      <c r="TJF33" s="126"/>
      <c r="TJG33" s="126"/>
      <c r="TJH33" s="126"/>
      <c r="TJI33" s="126"/>
      <c r="TJJ33" s="126"/>
      <c r="TJK33" s="126"/>
      <c r="TJL33" s="126"/>
      <c r="TJM33" s="126"/>
      <c r="TJN33" s="126"/>
      <c r="TJO33" s="126"/>
      <c r="TJP33" s="126"/>
      <c r="TJQ33" s="126"/>
      <c r="TJR33" s="126"/>
      <c r="TJS33" s="126"/>
      <c r="TJT33" s="126"/>
      <c r="TJU33" s="126"/>
      <c r="TJV33" s="126"/>
      <c r="TJW33" s="126"/>
      <c r="TJX33" s="126"/>
      <c r="TJY33" s="126"/>
      <c r="TJZ33" s="126"/>
      <c r="TKA33" s="126"/>
      <c r="TKB33" s="126"/>
      <c r="TKC33" s="126"/>
      <c r="TKD33" s="126"/>
      <c r="TKE33" s="126"/>
      <c r="TKF33" s="126"/>
      <c r="TKG33" s="126"/>
      <c r="TKH33" s="126"/>
      <c r="TKI33" s="126"/>
      <c r="TKJ33" s="126"/>
      <c r="TKK33" s="126"/>
      <c r="TKL33" s="126"/>
      <c r="TKM33" s="126"/>
      <c r="TKN33" s="126"/>
      <c r="TKO33" s="126"/>
      <c r="TKP33" s="126"/>
      <c r="TKQ33" s="126"/>
      <c r="TKR33" s="126"/>
      <c r="TKS33" s="126"/>
      <c r="TKT33" s="126"/>
      <c r="TKU33" s="126"/>
      <c r="TKV33" s="126"/>
      <c r="TKW33" s="126"/>
      <c r="TKX33" s="126"/>
      <c r="TKY33" s="126"/>
      <c r="TKZ33" s="126"/>
      <c r="TLA33" s="126"/>
      <c r="TLB33" s="126"/>
      <c r="TLC33" s="126"/>
      <c r="TLD33" s="126"/>
      <c r="TLE33" s="126"/>
      <c r="TLF33" s="126"/>
      <c r="TLG33" s="126"/>
      <c r="TLH33" s="126"/>
      <c r="TLI33" s="126"/>
      <c r="TLJ33" s="126"/>
      <c r="TLK33" s="126"/>
      <c r="TLL33" s="126"/>
      <c r="TLM33" s="126"/>
      <c r="TLN33" s="126"/>
      <c r="TLO33" s="126"/>
      <c r="TLP33" s="126"/>
      <c r="TLQ33" s="126"/>
      <c r="TLR33" s="126"/>
      <c r="TLS33" s="126"/>
      <c r="TLT33" s="126"/>
      <c r="TLU33" s="126"/>
      <c r="TLV33" s="126"/>
      <c r="TLW33" s="126"/>
      <c r="TLX33" s="126"/>
      <c r="TLY33" s="126"/>
      <c r="TLZ33" s="126"/>
      <c r="TMA33" s="126"/>
      <c r="TMB33" s="126"/>
      <c r="TMC33" s="126"/>
      <c r="TMD33" s="126"/>
      <c r="TME33" s="126"/>
      <c r="TMF33" s="126"/>
      <c r="TMG33" s="126"/>
      <c r="TMH33" s="126"/>
      <c r="TMI33" s="126"/>
      <c r="TMJ33" s="126"/>
      <c r="TMK33" s="126"/>
      <c r="TML33" s="126"/>
      <c r="TMM33" s="126"/>
      <c r="TMN33" s="126"/>
      <c r="TMO33" s="126"/>
      <c r="TMP33" s="126"/>
      <c r="TMQ33" s="126"/>
      <c r="TMR33" s="126"/>
      <c r="TMS33" s="126"/>
      <c r="TMT33" s="126"/>
      <c r="TMU33" s="126"/>
      <c r="TMV33" s="126"/>
      <c r="TMW33" s="126"/>
      <c r="TMX33" s="126"/>
      <c r="TMY33" s="126"/>
      <c r="TMZ33" s="126"/>
      <c r="TNA33" s="126"/>
      <c r="TNB33" s="126"/>
      <c r="TNC33" s="126"/>
      <c r="TND33" s="126"/>
      <c r="TNE33" s="126"/>
      <c r="TNF33" s="126"/>
      <c r="TNG33" s="126"/>
      <c r="TNH33" s="126"/>
      <c r="TNI33" s="126"/>
      <c r="TNJ33" s="126"/>
      <c r="TNK33" s="126"/>
      <c r="TNL33" s="126"/>
      <c r="TNM33" s="126"/>
      <c r="TNN33" s="126"/>
      <c r="TNO33" s="126"/>
      <c r="TNP33" s="126"/>
      <c r="TNQ33" s="126"/>
      <c r="TNR33" s="126"/>
      <c r="TNS33" s="126"/>
      <c r="TNT33" s="126"/>
      <c r="TNU33" s="126"/>
      <c r="TNV33" s="126"/>
      <c r="TNW33" s="126"/>
      <c r="TNX33" s="126"/>
      <c r="TNY33" s="126"/>
      <c r="TNZ33" s="126"/>
      <c r="TOA33" s="126"/>
      <c r="TOB33" s="126"/>
      <c r="TOC33" s="126"/>
      <c r="TOD33" s="126"/>
      <c r="TOE33" s="126"/>
      <c r="TOF33" s="126"/>
      <c r="TOG33" s="126"/>
      <c r="TOH33" s="126"/>
      <c r="TOI33" s="126"/>
      <c r="TOJ33" s="126"/>
      <c r="TOK33" s="126"/>
      <c r="TOL33" s="126"/>
      <c r="TOM33" s="126"/>
      <c r="TON33" s="126"/>
      <c r="TOO33" s="126"/>
      <c r="TOP33" s="126"/>
      <c r="TOQ33" s="126"/>
      <c r="TOR33" s="126"/>
      <c r="TOS33" s="126"/>
      <c r="TOT33" s="126"/>
      <c r="TOU33" s="126"/>
      <c r="TOV33" s="126"/>
      <c r="TOW33" s="126"/>
      <c r="TOX33" s="126"/>
      <c r="TOY33" s="126"/>
      <c r="TOZ33" s="126"/>
      <c r="TPA33" s="126"/>
      <c r="TPB33" s="126"/>
      <c r="TPC33" s="126"/>
      <c r="TPD33" s="126"/>
      <c r="TPE33" s="126"/>
      <c r="TPF33" s="126"/>
      <c r="TPG33" s="126"/>
      <c r="TPH33" s="126"/>
      <c r="TPI33" s="126"/>
      <c r="TPJ33" s="126"/>
      <c r="TPK33" s="126"/>
      <c r="TPL33" s="126"/>
      <c r="TPM33" s="126"/>
      <c r="TPN33" s="126"/>
      <c r="TPO33" s="126"/>
      <c r="TPP33" s="126"/>
      <c r="TPQ33" s="126"/>
      <c r="TPR33" s="126"/>
      <c r="TPS33" s="126"/>
      <c r="TPT33" s="126"/>
      <c r="TPU33" s="126"/>
      <c r="TPV33" s="126"/>
      <c r="TPW33" s="126"/>
      <c r="TPX33" s="126"/>
      <c r="TPY33" s="126"/>
      <c r="TPZ33" s="126"/>
      <c r="TQA33" s="126"/>
      <c r="TQB33" s="126"/>
      <c r="TQC33" s="126"/>
      <c r="TQD33" s="126"/>
      <c r="TQE33" s="126"/>
      <c r="TQF33" s="126"/>
      <c r="TQG33" s="126"/>
      <c r="TQH33" s="126"/>
      <c r="TQI33" s="126"/>
      <c r="TQJ33" s="126"/>
      <c r="TQK33" s="126"/>
      <c r="TQL33" s="126"/>
      <c r="TQM33" s="126"/>
      <c r="TQN33" s="126"/>
      <c r="TQO33" s="126"/>
      <c r="TQP33" s="126"/>
      <c r="TQQ33" s="126"/>
      <c r="TQR33" s="126"/>
      <c r="TQS33" s="126"/>
      <c r="TQT33" s="126"/>
      <c r="TQU33" s="126"/>
      <c r="TQV33" s="126"/>
      <c r="TQW33" s="126"/>
      <c r="TQX33" s="126"/>
      <c r="TQY33" s="126"/>
      <c r="TQZ33" s="126"/>
      <c r="TRA33" s="126"/>
      <c r="TRB33" s="126"/>
      <c r="TRC33" s="126"/>
      <c r="TRD33" s="126"/>
      <c r="TRE33" s="126"/>
      <c r="TRF33" s="126"/>
      <c r="TRG33" s="126"/>
      <c r="TRH33" s="126"/>
      <c r="TRI33" s="126"/>
      <c r="TRJ33" s="126"/>
      <c r="TRK33" s="126"/>
      <c r="TRL33" s="126"/>
      <c r="TRM33" s="126"/>
      <c r="TRN33" s="126"/>
      <c r="TRO33" s="126"/>
      <c r="TRP33" s="126"/>
      <c r="TRQ33" s="126"/>
      <c r="TRR33" s="126"/>
      <c r="TRS33" s="126"/>
      <c r="TRT33" s="126"/>
      <c r="TRU33" s="126"/>
      <c r="TRV33" s="126"/>
      <c r="TRW33" s="126"/>
      <c r="TRX33" s="126"/>
      <c r="TRY33" s="126"/>
      <c r="TRZ33" s="126"/>
      <c r="TSA33" s="126"/>
      <c r="TSB33" s="126"/>
      <c r="TSC33" s="126"/>
      <c r="TSD33" s="126"/>
      <c r="TSE33" s="126"/>
      <c r="TSF33" s="126"/>
      <c r="TSG33" s="126"/>
      <c r="TSH33" s="126"/>
      <c r="TSI33" s="126"/>
      <c r="TSJ33" s="126"/>
      <c r="TSK33" s="126"/>
      <c r="TSL33" s="126"/>
      <c r="TSM33" s="126"/>
      <c r="TSN33" s="126"/>
      <c r="TSO33" s="126"/>
      <c r="TSP33" s="126"/>
      <c r="TSQ33" s="126"/>
      <c r="TSR33" s="126"/>
      <c r="TSS33" s="126"/>
      <c r="TST33" s="126"/>
      <c r="TSU33" s="126"/>
      <c r="TSV33" s="126"/>
      <c r="TSW33" s="126"/>
      <c r="TSX33" s="126"/>
      <c r="TSY33" s="126"/>
      <c r="TSZ33" s="126"/>
      <c r="TTA33" s="126"/>
      <c r="TTB33" s="126"/>
      <c r="TTC33" s="126"/>
      <c r="TTD33" s="126"/>
      <c r="TTE33" s="126"/>
      <c r="TTF33" s="126"/>
      <c r="TTG33" s="126"/>
      <c r="TTH33" s="126"/>
      <c r="TTI33" s="126"/>
      <c r="TTJ33" s="126"/>
      <c r="TTK33" s="126"/>
      <c r="TTL33" s="126"/>
      <c r="TTM33" s="126"/>
      <c r="TTN33" s="126"/>
      <c r="TTO33" s="126"/>
      <c r="TTP33" s="126"/>
      <c r="TTQ33" s="126"/>
      <c r="TTR33" s="126"/>
      <c r="TTS33" s="126"/>
      <c r="TTT33" s="126"/>
      <c r="TTU33" s="126"/>
      <c r="TTV33" s="126"/>
      <c r="TTW33" s="126"/>
      <c r="TTX33" s="126"/>
      <c r="TTY33" s="126"/>
      <c r="TTZ33" s="126"/>
      <c r="TUA33" s="126"/>
      <c r="TUB33" s="126"/>
      <c r="TUC33" s="126"/>
      <c r="TUD33" s="126"/>
      <c r="TUE33" s="126"/>
      <c r="TUF33" s="126"/>
      <c r="TUG33" s="126"/>
      <c r="TUH33" s="126"/>
      <c r="TUI33" s="126"/>
      <c r="TUJ33" s="126"/>
      <c r="TUK33" s="126"/>
      <c r="TUL33" s="126"/>
      <c r="TUM33" s="126"/>
      <c r="TUN33" s="126"/>
      <c r="TUO33" s="126"/>
      <c r="TUP33" s="126"/>
      <c r="TUQ33" s="126"/>
      <c r="TUR33" s="126"/>
      <c r="TUS33" s="126"/>
      <c r="TUT33" s="126"/>
      <c r="TUU33" s="126"/>
      <c r="TUV33" s="126"/>
      <c r="TUW33" s="126"/>
      <c r="TUX33" s="126"/>
      <c r="TUY33" s="126"/>
      <c r="TUZ33" s="126"/>
      <c r="TVA33" s="126"/>
      <c r="TVB33" s="126"/>
      <c r="TVC33" s="126"/>
      <c r="TVD33" s="126"/>
      <c r="TVE33" s="126"/>
      <c r="TVF33" s="126"/>
      <c r="TVG33" s="126"/>
      <c r="TVH33" s="126"/>
      <c r="TVI33" s="126"/>
      <c r="TVJ33" s="126"/>
      <c r="TVK33" s="126"/>
      <c r="TVL33" s="126"/>
      <c r="TVM33" s="126"/>
      <c r="TVN33" s="126"/>
      <c r="TVO33" s="126"/>
      <c r="TVP33" s="126"/>
      <c r="TVQ33" s="126"/>
      <c r="TVR33" s="126"/>
      <c r="TVS33" s="126"/>
      <c r="TVT33" s="126"/>
      <c r="TVU33" s="126"/>
      <c r="TVV33" s="126"/>
      <c r="TVW33" s="126"/>
      <c r="TVX33" s="126"/>
      <c r="TVY33" s="126"/>
      <c r="TVZ33" s="126"/>
      <c r="TWA33" s="126"/>
      <c r="TWB33" s="126"/>
      <c r="TWC33" s="126"/>
      <c r="TWD33" s="126"/>
      <c r="TWE33" s="126"/>
      <c r="TWF33" s="126"/>
      <c r="TWG33" s="126"/>
      <c r="TWH33" s="126"/>
      <c r="TWI33" s="126"/>
      <c r="TWJ33" s="126"/>
      <c r="TWK33" s="126"/>
      <c r="TWL33" s="126"/>
      <c r="TWM33" s="126"/>
      <c r="TWN33" s="126"/>
      <c r="TWO33" s="126"/>
      <c r="TWP33" s="126"/>
      <c r="TWQ33" s="126"/>
      <c r="TWR33" s="126"/>
      <c r="TWS33" s="126"/>
      <c r="TWT33" s="126"/>
      <c r="TWU33" s="126"/>
      <c r="TWV33" s="126"/>
      <c r="TWW33" s="126"/>
      <c r="TWX33" s="126"/>
      <c r="TWY33" s="126"/>
      <c r="TWZ33" s="126"/>
      <c r="TXA33" s="126"/>
      <c r="TXB33" s="126"/>
      <c r="TXC33" s="126"/>
      <c r="TXD33" s="126"/>
      <c r="TXE33" s="126"/>
      <c r="TXF33" s="126"/>
      <c r="TXG33" s="126"/>
      <c r="TXH33" s="126"/>
      <c r="TXI33" s="126"/>
      <c r="TXJ33" s="126"/>
      <c r="TXK33" s="126"/>
      <c r="TXL33" s="126"/>
      <c r="TXM33" s="126"/>
      <c r="TXN33" s="126"/>
      <c r="TXO33" s="126"/>
      <c r="TXP33" s="126"/>
      <c r="TXQ33" s="126"/>
      <c r="TXR33" s="126"/>
      <c r="TXS33" s="126"/>
      <c r="TXT33" s="126"/>
      <c r="TXU33" s="126"/>
      <c r="TXV33" s="126"/>
      <c r="TXW33" s="126"/>
      <c r="TXX33" s="126"/>
      <c r="TXY33" s="126"/>
      <c r="TXZ33" s="126"/>
      <c r="TYA33" s="126"/>
      <c r="TYB33" s="126"/>
      <c r="TYC33" s="126"/>
      <c r="TYD33" s="126"/>
      <c r="TYE33" s="126"/>
      <c r="TYF33" s="126"/>
      <c r="TYG33" s="126"/>
      <c r="TYH33" s="126"/>
      <c r="TYI33" s="126"/>
      <c r="TYJ33" s="126"/>
      <c r="TYK33" s="126"/>
      <c r="TYL33" s="126"/>
      <c r="TYM33" s="126"/>
      <c r="TYN33" s="126"/>
      <c r="TYO33" s="126"/>
      <c r="TYP33" s="126"/>
      <c r="TYQ33" s="126"/>
      <c r="TYR33" s="126"/>
      <c r="TYS33" s="126"/>
      <c r="TYT33" s="126"/>
      <c r="TYU33" s="126"/>
      <c r="TYV33" s="126"/>
      <c r="TYW33" s="126"/>
      <c r="TYX33" s="126"/>
      <c r="TYY33" s="126"/>
      <c r="TYZ33" s="126"/>
      <c r="TZA33" s="126"/>
      <c r="TZB33" s="126"/>
      <c r="TZC33" s="126"/>
      <c r="TZD33" s="126"/>
      <c r="TZE33" s="126"/>
      <c r="TZF33" s="126"/>
      <c r="TZG33" s="126"/>
      <c r="TZH33" s="126"/>
      <c r="TZI33" s="126"/>
      <c r="TZJ33" s="126"/>
      <c r="TZK33" s="126"/>
      <c r="TZL33" s="126"/>
      <c r="TZM33" s="126"/>
      <c r="TZN33" s="126"/>
      <c r="TZO33" s="126"/>
      <c r="TZP33" s="126"/>
      <c r="TZQ33" s="126"/>
      <c r="TZR33" s="126"/>
      <c r="TZS33" s="126"/>
      <c r="TZT33" s="126"/>
      <c r="TZU33" s="126"/>
      <c r="TZV33" s="126"/>
      <c r="TZW33" s="126"/>
      <c r="TZX33" s="126"/>
      <c r="TZY33" s="126"/>
      <c r="TZZ33" s="126"/>
      <c r="UAA33" s="126"/>
      <c r="UAB33" s="126"/>
      <c r="UAC33" s="126"/>
      <c r="UAD33" s="126"/>
      <c r="UAE33" s="126"/>
      <c r="UAF33" s="126"/>
      <c r="UAG33" s="126"/>
      <c r="UAH33" s="126"/>
      <c r="UAI33" s="126"/>
      <c r="UAJ33" s="126"/>
      <c r="UAK33" s="126"/>
      <c r="UAL33" s="126"/>
      <c r="UAM33" s="126"/>
      <c r="UAN33" s="126"/>
      <c r="UAO33" s="126"/>
      <c r="UAP33" s="126"/>
      <c r="UAQ33" s="126"/>
      <c r="UAR33" s="126"/>
      <c r="UAS33" s="126"/>
      <c r="UAT33" s="126"/>
      <c r="UAU33" s="126"/>
      <c r="UAV33" s="126"/>
      <c r="UAW33" s="126"/>
      <c r="UAX33" s="126"/>
      <c r="UAY33" s="126"/>
      <c r="UAZ33" s="126"/>
      <c r="UBA33" s="126"/>
      <c r="UBB33" s="126"/>
      <c r="UBC33" s="126"/>
      <c r="UBD33" s="126"/>
      <c r="UBE33" s="126"/>
      <c r="UBF33" s="126"/>
      <c r="UBG33" s="126"/>
      <c r="UBH33" s="126"/>
      <c r="UBI33" s="126"/>
      <c r="UBJ33" s="126"/>
      <c r="UBK33" s="126"/>
      <c r="UBL33" s="126"/>
      <c r="UBM33" s="126"/>
      <c r="UBN33" s="126"/>
      <c r="UBO33" s="126"/>
      <c r="UBP33" s="126"/>
      <c r="UBQ33" s="126"/>
      <c r="UBR33" s="126"/>
      <c r="UBS33" s="126"/>
      <c r="UBT33" s="126"/>
      <c r="UBU33" s="126"/>
      <c r="UBV33" s="126"/>
      <c r="UBW33" s="126"/>
      <c r="UBX33" s="126"/>
      <c r="UBY33" s="126"/>
      <c r="UBZ33" s="126"/>
      <c r="UCA33" s="126"/>
      <c r="UCB33" s="126"/>
      <c r="UCC33" s="126"/>
      <c r="UCD33" s="126"/>
      <c r="UCE33" s="126"/>
      <c r="UCF33" s="126"/>
      <c r="UCG33" s="126"/>
      <c r="UCH33" s="126"/>
      <c r="UCI33" s="126"/>
      <c r="UCJ33" s="126"/>
      <c r="UCK33" s="126"/>
      <c r="UCL33" s="126"/>
      <c r="UCM33" s="126"/>
      <c r="UCN33" s="126"/>
      <c r="UCO33" s="126"/>
      <c r="UCP33" s="126"/>
      <c r="UCQ33" s="126"/>
      <c r="UCR33" s="126"/>
      <c r="UCS33" s="126"/>
      <c r="UCT33" s="126"/>
      <c r="UCU33" s="126"/>
      <c r="UCV33" s="126"/>
      <c r="UCW33" s="126"/>
      <c r="UCX33" s="126"/>
      <c r="UCY33" s="126"/>
      <c r="UCZ33" s="126"/>
      <c r="UDA33" s="126"/>
      <c r="UDB33" s="126"/>
      <c r="UDC33" s="126"/>
      <c r="UDD33" s="126"/>
      <c r="UDE33" s="126"/>
      <c r="UDF33" s="126"/>
      <c r="UDG33" s="126"/>
      <c r="UDH33" s="126"/>
      <c r="UDI33" s="126"/>
      <c r="UDJ33" s="126"/>
      <c r="UDK33" s="126"/>
      <c r="UDL33" s="126"/>
      <c r="UDM33" s="126"/>
      <c r="UDN33" s="126"/>
      <c r="UDO33" s="126"/>
      <c r="UDP33" s="126"/>
      <c r="UDQ33" s="126"/>
      <c r="UDR33" s="126"/>
      <c r="UDS33" s="126"/>
      <c r="UDT33" s="126"/>
      <c r="UDU33" s="126"/>
      <c r="UDV33" s="126"/>
      <c r="UDW33" s="126"/>
      <c r="UDX33" s="126"/>
      <c r="UDY33" s="126"/>
      <c r="UDZ33" s="126"/>
      <c r="UEA33" s="126"/>
      <c r="UEB33" s="126"/>
      <c r="UEC33" s="126"/>
      <c r="UED33" s="126"/>
      <c r="UEE33" s="126"/>
      <c r="UEF33" s="126"/>
      <c r="UEG33" s="126"/>
      <c r="UEH33" s="126"/>
      <c r="UEI33" s="126"/>
      <c r="UEJ33" s="126"/>
      <c r="UEK33" s="126"/>
      <c r="UEL33" s="126"/>
      <c r="UEM33" s="126"/>
      <c r="UEN33" s="126"/>
      <c r="UEO33" s="126"/>
      <c r="UEP33" s="126"/>
      <c r="UEQ33" s="126"/>
      <c r="UER33" s="126"/>
      <c r="UES33" s="126"/>
      <c r="UET33" s="126"/>
      <c r="UEU33" s="126"/>
      <c r="UEV33" s="126"/>
      <c r="UEW33" s="126"/>
      <c r="UEX33" s="126"/>
      <c r="UEY33" s="126"/>
      <c r="UEZ33" s="126"/>
      <c r="UFA33" s="126"/>
      <c r="UFB33" s="126"/>
      <c r="UFC33" s="126"/>
      <c r="UFD33" s="126"/>
      <c r="UFE33" s="126"/>
      <c r="UFF33" s="126"/>
      <c r="UFG33" s="126"/>
      <c r="UFH33" s="126"/>
      <c r="UFI33" s="126"/>
      <c r="UFJ33" s="126"/>
      <c r="UFK33" s="126"/>
      <c r="UFL33" s="126"/>
      <c r="UFM33" s="126"/>
      <c r="UFN33" s="126"/>
      <c r="UFO33" s="126"/>
      <c r="UFP33" s="126"/>
      <c r="UFQ33" s="126"/>
      <c r="UFR33" s="126"/>
      <c r="UFS33" s="126"/>
      <c r="UFT33" s="126"/>
      <c r="UFU33" s="126"/>
      <c r="UFV33" s="126"/>
      <c r="UFW33" s="126"/>
      <c r="UFX33" s="126"/>
      <c r="UFY33" s="126"/>
      <c r="UFZ33" s="126"/>
      <c r="UGA33" s="126"/>
      <c r="UGB33" s="126"/>
      <c r="UGC33" s="126"/>
      <c r="UGD33" s="126"/>
      <c r="UGE33" s="126"/>
      <c r="UGF33" s="126"/>
      <c r="UGG33" s="126"/>
      <c r="UGH33" s="126"/>
      <c r="UGI33" s="126"/>
      <c r="UGJ33" s="126"/>
      <c r="UGK33" s="126"/>
      <c r="UGL33" s="126"/>
      <c r="UGM33" s="126"/>
      <c r="UGN33" s="126"/>
      <c r="UGO33" s="126"/>
      <c r="UGP33" s="126"/>
      <c r="UGQ33" s="126"/>
      <c r="UGR33" s="126"/>
      <c r="UGS33" s="126"/>
      <c r="UGT33" s="126"/>
      <c r="UGU33" s="126"/>
      <c r="UGV33" s="126"/>
      <c r="UGW33" s="126"/>
      <c r="UGX33" s="126"/>
      <c r="UGY33" s="126"/>
      <c r="UGZ33" s="126"/>
      <c r="UHA33" s="126"/>
      <c r="UHB33" s="126"/>
      <c r="UHC33" s="126"/>
      <c r="UHD33" s="126"/>
      <c r="UHE33" s="126"/>
      <c r="UHF33" s="126"/>
      <c r="UHG33" s="126"/>
      <c r="UHH33" s="126"/>
      <c r="UHI33" s="126"/>
      <c r="UHJ33" s="126"/>
      <c r="UHK33" s="126"/>
      <c r="UHL33" s="126"/>
      <c r="UHM33" s="126"/>
      <c r="UHN33" s="126"/>
      <c r="UHO33" s="126"/>
      <c r="UHP33" s="126"/>
      <c r="UHQ33" s="126"/>
      <c r="UHR33" s="126"/>
      <c r="UHS33" s="126"/>
      <c r="UHT33" s="126"/>
      <c r="UHU33" s="126"/>
      <c r="UHV33" s="126"/>
      <c r="UHW33" s="126"/>
      <c r="UHX33" s="126"/>
      <c r="UHY33" s="126"/>
      <c r="UHZ33" s="126"/>
      <c r="UIA33" s="126"/>
      <c r="UIB33" s="126"/>
      <c r="UIC33" s="126"/>
      <c r="UID33" s="126"/>
      <c r="UIE33" s="126"/>
      <c r="UIF33" s="126"/>
      <c r="UIG33" s="126"/>
      <c r="UIH33" s="126"/>
      <c r="UII33" s="126"/>
      <c r="UIJ33" s="126"/>
      <c r="UIK33" s="126"/>
      <c r="UIL33" s="126"/>
      <c r="UIM33" s="126"/>
      <c r="UIN33" s="126"/>
      <c r="UIO33" s="126"/>
      <c r="UIP33" s="126"/>
      <c r="UIQ33" s="126"/>
      <c r="UIR33" s="126"/>
      <c r="UIS33" s="126"/>
      <c r="UIT33" s="126"/>
      <c r="UIU33" s="126"/>
      <c r="UIV33" s="126"/>
      <c r="UIW33" s="126"/>
      <c r="UIX33" s="126"/>
      <c r="UIY33" s="126"/>
      <c r="UIZ33" s="126"/>
      <c r="UJA33" s="126"/>
      <c r="UJB33" s="126"/>
      <c r="UJC33" s="126"/>
      <c r="UJD33" s="126"/>
      <c r="UJE33" s="126"/>
      <c r="UJF33" s="126"/>
      <c r="UJG33" s="126"/>
      <c r="UJH33" s="126"/>
      <c r="UJI33" s="126"/>
      <c r="UJJ33" s="126"/>
      <c r="UJK33" s="126"/>
      <c r="UJL33" s="126"/>
      <c r="UJM33" s="126"/>
      <c r="UJN33" s="126"/>
      <c r="UJO33" s="126"/>
      <c r="UJP33" s="126"/>
      <c r="UJQ33" s="126"/>
      <c r="UJR33" s="126"/>
      <c r="UJS33" s="126"/>
      <c r="UJT33" s="126"/>
      <c r="UJU33" s="126"/>
      <c r="UJV33" s="126"/>
      <c r="UJW33" s="126"/>
      <c r="UJX33" s="126"/>
      <c r="UJY33" s="126"/>
      <c r="UJZ33" s="126"/>
      <c r="UKA33" s="126"/>
      <c r="UKB33" s="126"/>
      <c r="UKC33" s="126"/>
      <c r="UKD33" s="126"/>
      <c r="UKE33" s="126"/>
      <c r="UKF33" s="126"/>
      <c r="UKG33" s="126"/>
      <c r="UKH33" s="126"/>
      <c r="UKI33" s="126"/>
      <c r="UKJ33" s="126"/>
      <c r="UKK33" s="126"/>
      <c r="UKL33" s="126"/>
      <c r="UKM33" s="126"/>
      <c r="UKN33" s="126"/>
      <c r="UKO33" s="126"/>
      <c r="UKP33" s="126"/>
      <c r="UKQ33" s="126"/>
      <c r="UKR33" s="126"/>
      <c r="UKS33" s="126"/>
      <c r="UKT33" s="126"/>
      <c r="UKU33" s="126"/>
      <c r="UKV33" s="126"/>
      <c r="UKW33" s="126"/>
      <c r="UKX33" s="126"/>
      <c r="UKY33" s="126"/>
      <c r="UKZ33" s="126"/>
      <c r="ULA33" s="126"/>
      <c r="ULB33" s="126"/>
      <c r="ULC33" s="126"/>
      <c r="ULD33" s="126"/>
      <c r="ULE33" s="126"/>
      <c r="ULF33" s="126"/>
      <c r="ULG33" s="126"/>
      <c r="ULH33" s="126"/>
      <c r="ULI33" s="126"/>
      <c r="ULJ33" s="126"/>
      <c r="ULK33" s="126"/>
      <c r="ULL33" s="126"/>
      <c r="ULM33" s="126"/>
      <c r="ULN33" s="126"/>
      <c r="ULO33" s="126"/>
      <c r="ULP33" s="126"/>
      <c r="ULQ33" s="126"/>
      <c r="ULR33" s="126"/>
      <c r="ULS33" s="126"/>
      <c r="ULT33" s="126"/>
      <c r="ULU33" s="126"/>
      <c r="ULV33" s="126"/>
      <c r="ULW33" s="126"/>
      <c r="ULX33" s="126"/>
      <c r="ULY33" s="126"/>
      <c r="ULZ33" s="126"/>
      <c r="UMA33" s="126"/>
      <c r="UMB33" s="126"/>
      <c r="UMC33" s="126"/>
      <c r="UMD33" s="126"/>
      <c r="UME33" s="126"/>
      <c r="UMF33" s="126"/>
      <c r="UMG33" s="126"/>
      <c r="UMH33" s="126"/>
      <c r="UMI33" s="126"/>
      <c r="UMJ33" s="126"/>
      <c r="UMK33" s="126"/>
      <c r="UML33" s="126"/>
      <c r="UMM33" s="126"/>
      <c r="UMN33" s="126"/>
      <c r="UMO33" s="126"/>
      <c r="UMP33" s="126"/>
      <c r="UMQ33" s="126"/>
      <c r="UMR33" s="126"/>
      <c r="UMS33" s="126"/>
      <c r="UMT33" s="126"/>
      <c r="UMU33" s="126"/>
      <c r="UMV33" s="126"/>
      <c r="UMW33" s="126"/>
      <c r="UMX33" s="126"/>
      <c r="UMY33" s="126"/>
      <c r="UMZ33" s="126"/>
      <c r="UNA33" s="126"/>
      <c r="UNB33" s="126"/>
      <c r="UNC33" s="126"/>
      <c r="UND33" s="126"/>
      <c r="UNE33" s="126"/>
      <c r="UNF33" s="126"/>
      <c r="UNG33" s="126"/>
      <c r="UNH33" s="126"/>
      <c r="UNI33" s="126"/>
      <c r="UNJ33" s="126"/>
      <c r="UNK33" s="126"/>
      <c r="UNL33" s="126"/>
      <c r="UNM33" s="126"/>
      <c r="UNN33" s="126"/>
      <c r="UNO33" s="126"/>
      <c r="UNP33" s="126"/>
      <c r="UNQ33" s="126"/>
      <c r="UNR33" s="126"/>
      <c r="UNS33" s="126"/>
      <c r="UNT33" s="126"/>
      <c r="UNU33" s="126"/>
      <c r="UNV33" s="126"/>
      <c r="UNW33" s="126"/>
      <c r="UNX33" s="126"/>
      <c r="UNY33" s="126"/>
      <c r="UNZ33" s="126"/>
      <c r="UOA33" s="126"/>
      <c r="UOB33" s="126"/>
      <c r="UOC33" s="126"/>
      <c r="UOD33" s="126"/>
      <c r="UOE33" s="126"/>
      <c r="UOF33" s="126"/>
      <c r="UOG33" s="126"/>
      <c r="UOH33" s="126"/>
      <c r="UOI33" s="126"/>
      <c r="UOJ33" s="126"/>
      <c r="UOK33" s="126"/>
      <c r="UOL33" s="126"/>
      <c r="UOM33" s="126"/>
      <c r="UON33" s="126"/>
      <c r="UOO33" s="126"/>
      <c r="UOP33" s="126"/>
      <c r="UOQ33" s="126"/>
      <c r="UOR33" s="126"/>
      <c r="UOS33" s="126"/>
      <c r="UOT33" s="126"/>
      <c r="UOU33" s="126"/>
      <c r="UOV33" s="126"/>
      <c r="UOW33" s="126"/>
      <c r="UOX33" s="126"/>
      <c r="UOY33" s="126"/>
      <c r="UOZ33" s="126"/>
      <c r="UPA33" s="126"/>
      <c r="UPB33" s="126"/>
      <c r="UPC33" s="126"/>
      <c r="UPD33" s="126"/>
      <c r="UPE33" s="126"/>
      <c r="UPF33" s="126"/>
      <c r="UPG33" s="126"/>
      <c r="UPH33" s="126"/>
      <c r="UPI33" s="126"/>
      <c r="UPJ33" s="126"/>
      <c r="UPK33" s="126"/>
      <c r="UPL33" s="126"/>
      <c r="UPM33" s="126"/>
      <c r="UPN33" s="126"/>
      <c r="UPO33" s="126"/>
      <c r="UPP33" s="126"/>
      <c r="UPQ33" s="126"/>
      <c r="UPR33" s="126"/>
      <c r="UPS33" s="126"/>
      <c r="UPT33" s="126"/>
      <c r="UPU33" s="126"/>
      <c r="UPV33" s="126"/>
      <c r="UPW33" s="126"/>
      <c r="UPX33" s="126"/>
      <c r="UPY33" s="126"/>
      <c r="UPZ33" s="126"/>
      <c r="UQA33" s="126"/>
      <c r="UQB33" s="126"/>
      <c r="UQC33" s="126"/>
      <c r="UQD33" s="126"/>
      <c r="UQE33" s="126"/>
      <c r="UQF33" s="126"/>
      <c r="UQG33" s="126"/>
      <c r="UQH33" s="126"/>
      <c r="UQI33" s="126"/>
      <c r="UQJ33" s="126"/>
      <c r="UQK33" s="126"/>
      <c r="UQL33" s="126"/>
      <c r="UQM33" s="126"/>
      <c r="UQN33" s="126"/>
      <c r="UQO33" s="126"/>
      <c r="UQP33" s="126"/>
      <c r="UQQ33" s="126"/>
      <c r="UQR33" s="126"/>
      <c r="UQS33" s="126"/>
      <c r="UQT33" s="126"/>
      <c r="UQU33" s="126"/>
      <c r="UQV33" s="126"/>
      <c r="UQW33" s="126"/>
      <c r="UQX33" s="126"/>
      <c r="UQY33" s="126"/>
      <c r="UQZ33" s="126"/>
      <c r="URA33" s="126"/>
      <c r="URB33" s="126"/>
      <c r="URC33" s="126"/>
      <c r="URD33" s="126"/>
      <c r="URE33" s="126"/>
      <c r="URF33" s="126"/>
      <c r="URG33" s="126"/>
      <c r="URH33" s="126"/>
      <c r="URI33" s="126"/>
      <c r="URJ33" s="126"/>
      <c r="URK33" s="126"/>
      <c r="URL33" s="126"/>
      <c r="URM33" s="126"/>
      <c r="URN33" s="126"/>
      <c r="URO33" s="126"/>
      <c r="URP33" s="126"/>
      <c r="URQ33" s="126"/>
      <c r="URR33" s="126"/>
      <c r="URS33" s="126"/>
      <c r="URT33" s="126"/>
      <c r="URU33" s="126"/>
      <c r="URV33" s="126"/>
      <c r="URW33" s="126"/>
      <c r="URX33" s="126"/>
      <c r="URY33" s="126"/>
      <c r="URZ33" s="126"/>
      <c r="USA33" s="126"/>
      <c r="USB33" s="126"/>
      <c r="USC33" s="126"/>
      <c r="USD33" s="126"/>
      <c r="USE33" s="126"/>
      <c r="USF33" s="126"/>
      <c r="USG33" s="126"/>
      <c r="USH33" s="126"/>
      <c r="USI33" s="126"/>
      <c r="USJ33" s="126"/>
      <c r="USK33" s="126"/>
      <c r="USL33" s="126"/>
      <c r="USM33" s="126"/>
      <c r="USN33" s="126"/>
      <c r="USO33" s="126"/>
      <c r="USP33" s="126"/>
      <c r="USQ33" s="126"/>
      <c r="USR33" s="126"/>
      <c r="USS33" s="126"/>
      <c r="UST33" s="126"/>
      <c r="USU33" s="126"/>
      <c r="USV33" s="126"/>
      <c r="USW33" s="126"/>
      <c r="USX33" s="126"/>
      <c r="USY33" s="126"/>
      <c r="USZ33" s="126"/>
      <c r="UTA33" s="126"/>
      <c r="UTB33" s="126"/>
      <c r="UTC33" s="126"/>
      <c r="UTD33" s="126"/>
      <c r="UTE33" s="126"/>
      <c r="UTF33" s="126"/>
      <c r="UTG33" s="126"/>
      <c r="UTH33" s="126"/>
      <c r="UTI33" s="126"/>
      <c r="UTJ33" s="126"/>
      <c r="UTK33" s="126"/>
      <c r="UTL33" s="126"/>
      <c r="UTM33" s="126"/>
      <c r="UTN33" s="126"/>
      <c r="UTO33" s="126"/>
      <c r="UTP33" s="126"/>
      <c r="UTQ33" s="126"/>
      <c r="UTR33" s="126"/>
      <c r="UTS33" s="126"/>
      <c r="UTT33" s="126"/>
      <c r="UTU33" s="126"/>
      <c r="UTV33" s="126"/>
      <c r="UTW33" s="126"/>
      <c r="UTX33" s="126"/>
      <c r="UTY33" s="126"/>
      <c r="UTZ33" s="126"/>
      <c r="UUA33" s="126"/>
      <c r="UUB33" s="126"/>
      <c r="UUC33" s="126"/>
      <c r="UUD33" s="126"/>
      <c r="UUE33" s="126"/>
      <c r="UUF33" s="126"/>
      <c r="UUG33" s="126"/>
      <c r="UUH33" s="126"/>
      <c r="UUI33" s="126"/>
      <c r="UUJ33" s="126"/>
      <c r="UUK33" s="126"/>
      <c r="UUL33" s="126"/>
      <c r="UUM33" s="126"/>
      <c r="UUN33" s="126"/>
      <c r="UUO33" s="126"/>
      <c r="UUP33" s="126"/>
      <c r="UUQ33" s="126"/>
      <c r="UUR33" s="126"/>
      <c r="UUS33" s="126"/>
      <c r="UUT33" s="126"/>
      <c r="UUU33" s="126"/>
      <c r="UUV33" s="126"/>
      <c r="UUW33" s="126"/>
      <c r="UUX33" s="126"/>
      <c r="UUY33" s="126"/>
      <c r="UUZ33" s="126"/>
      <c r="UVA33" s="126"/>
      <c r="UVB33" s="126"/>
      <c r="UVC33" s="126"/>
      <c r="UVD33" s="126"/>
      <c r="UVE33" s="126"/>
      <c r="UVF33" s="126"/>
      <c r="UVG33" s="126"/>
      <c r="UVH33" s="126"/>
      <c r="UVI33" s="126"/>
      <c r="UVJ33" s="126"/>
      <c r="UVK33" s="126"/>
      <c r="UVL33" s="126"/>
      <c r="UVM33" s="126"/>
      <c r="UVN33" s="126"/>
      <c r="UVO33" s="126"/>
      <c r="UVP33" s="126"/>
      <c r="UVQ33" s="126"/>
      <c r="UVR33" s="126"/>
      <c r="UVS33" s="126"/>
      <c r="UVT33" s="126"/>
      <c r="UVU33" s="126"/>
      <c r="UVV33" s="126"/>
      <c r="UVW33" s="126"/>
      <c r="UVX33" s="126"/>
      <c r="UVY33" s="126"/>
      <c r="UVZ33" s="126"/>
      <c r="UWA33" s="126"/>
      <c r="UWB33" s="126"/>
      <c r="UWC33" s="126"/>
      <c r="UWD33" s="126"/>
      <c r="UWE33" s="126"/>
      <c r="UWF33" s="126"/>
      <c r="UWG33" s="126"/>
      <c r="UWH33" s="126"/>
      <c r="UWI33" s="126"/>
      <c r="UWJ33" s="126"/>
      <c r="UWK33" s="126"/>
      <c r="UWL33" s="126"/>
      <c r="UWM33" s="126"/>
      <c r="UWN33" s="126"/>
      <c r="UWO33" s="126"/>
      <c r="UWP33" s="126"/>
      <c r="UWQ33" s="126"/>
      <c r="UWR33" s="126"/>
      <c r="UWS33" s="126"/>
      <c r="UWT33" s="126"/>
      <c r="UWU33" s="126"/>
      <c r="UWV33" s="126"/>
      <c r="UWW33" s="126"/>
      <c r="UWX33" s="126"/>
      <c r="UWY33" s="126"/>
      <c r="UWZ33" s="126"/>
      <c r="UXA33" s="126"/>
      <c r="UXB33" s="126"/>
      <c r="UXC33" s="126"/>
      <c r="UXD33" s="126"/>
      <c r="UXE33" s="126"/>
      <c r="UXF33" s="126"/>
      <c r="UXG33" s="126"/>
      <c r="UXH33" s="126"/>
      <c r="UXI33" s="126"/>
      <c r="UXJ33" s="126"/>
      <c r="UXK33" s="126"/>
      <c r="UXL33" s="126"/>
      <c r="UXM33" s="126"/>
      <c r="UXN33" s="126"/>
      <c r="UXO33" s="126"/>
      <c r="UXP33" s="126"/>
      <c r="UXQ33" s="126"/>
      <c r="UXR33" s="126"/>
      <c r="UXS33" s="126"/>
      <c r="UXT33" s="126"/>
      <c r="UXU33" s="126"/>
      <c r="UXV33" s="126"/>
      <c r="UXW33" s="126"/>
      <c r="UXX33" s="126"/>
      <c r="UXY33" s="126"/>
      <c r="UXZ33" s="126"/>
      <c r="UYA33" s="126"/>
      <c r="UYB33" s="126"/>
      <c r="UYC33" s="126"/>
      <c r="UYD33" s="126"/>
      <c r="UYE33" s="126"/>
      <c r="UYF33" s="126"/>
      <c r="UYG33" s="126"/>
      <c r="UYH33" s="126"/>
      <c r="UYI33" s="126"/>
      <c r="UYJ33" s="126"/>
      <c r="UYK33" s="126"/>
      <c r="UYL33" s="126"/>
      <c r="UYM33" s="126"/>
      <c r="UYN33" s="126"/>
      <c r="UYO33" s="126"/>
      <c r="UYP33" s="126"/>
      <c r="UYQ33" s="126"/>
      <c r="UYR33" s="126"/>
      <c r="UYS33" s="126"/>
      <c r="UYT33" s="126"/>
      <c r="UYU33" s="126"/>
      <c r="UYV33" s="126"/>
      <c r="UYW33" s="126"/>
      <c r="UYX33" s="126"/>
      <c r="UYY33" s="126"/>
      <c r="UYZ33" s="126"/>
      <c r="UZA33" s="126"/>
      <c r="UZB33" s="126"/>
      <c r="UZC33" s="126"/>
      <c r="UZD33" s="126"/>
      <c r="UZE33" s="126"/>
      <c r="UZF33" s="126"/>
      <c r="UZG33" s="126"/>
      <c r="UZH33" s="126"/>
      <c r="UZI33" s="126"/>
      <c r="UZJ33" s="126"/>
      <c r="UZK33" s="126"/>
      <c r="UZL33" s="126"/>
      <c r="UZM33" s="126"/>
      <c r="UZN33" s="126"/>
      <c r="UZO33" s="126"/>
      <c r="UZP33" s="126"/>
      <c r="UZQ33" s="126"/>
      <c r="UZR33" s="126"/>
      <c r="UZS33" s="126"/>
      <c r="UZT33" s="126"/>
      <c r="UZU33" s="126"/>
      <c r="UZV33" s="126"/>
      <c r="UZW33" s="126"/>
      <c r="UZX33" s="126"/>
      <c r="UZY33" s="126"/>
      <c r="UZZ33" s="126"/>
      <c r="VAA33" s="126"/>
      <c r="VAB33" s="126"/>
      <c r="VAC33" s="126"/>
      <c r="VAD33" s="126"/>
      <c r="VAE33" s="126"/>
      <c r="VAF33" s="126"/>
      <c r="VAG33" s="126"/>
      <c r="VAH33" s="126"/>
      <c r="VAI33" s="126"/>
      <c r="VAJ33" s="126"/>
      <c r="VAK33" s="126"/>
      <c r="VAL33" s="126"/>
      <c r="VAM33" s="126"/>
      <c r="VAN33" s="126"/>
      <c r="VAO33" s="126"/>
      <c r="VAP33" s="126"/>
      <c r="VAQ33" s="126"/>
      <c r="VAR33" s="126"/>
      <c r="VAS33" s="126"/>
      <c r="VAT33" s="126"/>
      <c r="VAU33" s="126"/>
      <c r="VAV33" s="126"/>
      <c r="VAW33" s="126"/>
      <c r="VAX33" s="126"/>
      <c r="VAY33" s="126"/>
      <c r="VAZ33" s="126"/>
      <c r="VBA33" s="126"/>
      <c r="VBB33" s="126"/>
      <c r="VBC33" s="126"/>
      <c r="VBD33" s="126"/>
      <c r="VBE33" s="126"/>
      <c r="VBF33" s="126"/>
      <c r="VBG33" s="126"/>
      <c r="VBH33" s="126"/>
      <c r="VBI33" s="126"/>
      <c r="VBJ33" s="126"/>
      <c r="VBK33" s="126"/>
      <c r="VBL33" s="126"/>
      <c r="VBM33" s="126"/>
      <c r="VBN33" s="126"/>
      <c r="VBO33" s="126"/>
      <c r="VBP33" s="126"/>
      <c r="VBQ33" s="126"/>
      <c r="VBR33" s="126"/>
      <c r="VBS33" s="126"/>
      <c r="VBT33" s="126"/>
      <c r="VBU33" s="126"/>
      <c r="VBV33" s="126"/>
      <c r="VBW33" s="126"/>
      <c r="VBX33" s="126"/>
      <c r="VBY33" s="126"/>
      <c r="VBZ33" s="126"/>
      <c r="VCA33" s="126"/>
      <c r="VCB33" s="126"/>
      <c r="VCC33" s="126"/>
      <c r="VCD33" s="126"/>
      <c r="VCE33" s="126"/>
      <c r="VCF33" s="126"/>
      <c r="VCG33" s="126"/>
      <c r="VCH33" s="126"/>
      <c r="VCI33" s="126"/>
      <c r="VCJ33" s="126"/>
      <c r="VCK33" s="126"/>
      <c r="VCL33" s="126"/>
      <c r="VCM33" s="126"/>
      <c r="VCN33" s="126"/>
      <c r="VCO33" s="126"/>
      <c r="VCP33" s="126"/>
      <c r="VCQ33" s="126"/>
      <c r="VCR33" s="126"/>
      <c r="VCS33" s="126"/>
      <c r="VCT33" s="126"/>
      <c r="VCU33" s="126"/>
      <c r="VCV33" s="126"/>
      <c r="VCW33" s="126"/>
      <c r="VCX33" s="126"/>
      <c r="VCY33" s="126"/>
      <c r="VCZ33" s="126"/>
      <c r="VDA33" s="126"/>
      <c r="VDB33" s="126"/>
      <c r="VDC33" s="126"/>
      <c r="VDD33" s="126"/>
      <c r="VDE33" s="126"/>
      <c r="VDF33" s="126"/>
      <c r="VDG33" s="126"/>
      <c r="VDH33" s="126"/>
      <c r="VDI33" s="126"/>
      <c r="VDJ33" s="126"/>
      <c r="VDK33" s="126"/>
      <c r="VDL33" s="126"/>
      <c r="VDM33" s="126"/>
      <c r="VDN33" s="126"/>
      <c r="VDO33" s="126"/>
      <c r="VDP33" s="126"/>
      <c r="VDQ33" s="126"/>
      <c r="VDR33" s="126"/>
      <c r="VDS33" s="126"/>
      <c r="VDT33" s="126"/>
      <c r="VDU33" s="126"/>
      <c r="VDV33" s="126"/>
      <c r="VDW33" s="126"/>
      <c r="VDX33" s="126"/>
      <c r="VDY33" s="126"/>
      <c r="VDZ33" s="126"/>
      <c r="VEA33" s="126"/>
      <c r="VEB33" s="126"/>
      <c r="VEC33" s="126"/>
      <c r="VED33" s="126"/>
      <c r="VEE33" s="126"/>
      <c r="VEF33" s="126"/>
      <c r="VEG33" s="126"/>
      <c r="VEH33" s="126"/>
      <c r="VEI33" s="126"/>
      <c r="VEJ33" s="126"/>
      <c r="VEK33" s="126"/>
      <c r="VEL33" s="126"/>
      <c r="VEM33" s="126"/>
      <c r="VEN33" s="126"/>
      <c r="VEO33" s="126"/>
      <c r="VEP33" s="126"/>
      <c r="VEQ33" s="126"/>
      <c r="VER33" s="126"/>
      <c r="VES33" s="126"/>
      <c r="VET33" s="126"/>
      <c r="VEU33" s="126"/>
      <c r="VEV33" s="126"/>
      <c r="VEW33" s="126"/>
      <c r="VEX33" s="126"/>
      <c r="VEY33" s="126"/>
      <c r="VEZ33" s="126"/>
      <c r="VFA33" s="126"/>
      <c r="VFB33" s="126"/>
      <c r="VFC33" s="126"/>
      <c r="VFD33" s="126"/>
      <c r="VFE33" s="126"/>
      <c r="VFF33" s="126"/>
      <c r="VFG33" s="126"/>
      <c r="VFH33" s="126"/>
      <c r="VFI33" s="126"/>
      <c r="VFJ33" s="126"/>
      <c r="VFK33" s="126"/>
      <c r="VFL33" s="126"/>
      <c r="VFM33" s="126"/>
      <c r="VFN33" s="126"/>
      <c r="VFO33" s="126"/>
      <c r="VFP33" s="126"/>
      <c r="VFQ33" s="126"/>
      <c r="VFR33" s="126"/>
      <c r="VFS33" s="126"/>
      <c r="VFT33" s="126"/>
      <c r="VFU33" s="126"/>
      <c r="VFV33" s="126"/>
      <c r="VFW33" s="126"/>
      <c r="VFX33" s="126"/>
      <c r="VFY33" s="126"/>
      <c r="VFZ33" s="126"/>
      <c r="VGA33" s="126"/>
      <c r="VGB33" s="126"/>
      <c r="VGC33" s="126"/>
      <c r="VGD33" s="126"/>
      <c r="VGE33" s="126"/>
      <c r="VGF33" s="126"/>
      <c r="VGG33" s="126"/>
      <c r="VGH33" s="126"/>
      <c r="VGI33" s="126"/>
      <c r="VGJ33" s="126"/>
      <c r="VGK33" s="126"/>
      <c r="VGL33" s="126"/>
      <c r="VGM33" s="126"/>
      <c r="VGN33" s="126"/>
      <c r="VGO33" s="126"/>
      <c r="VGP33" s="126"/>
      <c r="VGQ33" s="126"/>
      <c r="VGR33" s="126"/>
      <c r="VGS33" s="126"/>
      <c r="VGT33" s="126"/>
      <c r="VGU33" s="126"/>
      <c r="VGV33" s="126"/>
      <c r="VGW33" s="126"/>
      <c r="VGX33" s="126"/>
      <c r="VGY33" s="126"/>
      <c r="VGZ33" s="126"/>
      <c r="VHA33" s="126"/>
      <c r="VHB33" s="126"/>
      <c r="VHC33" s="126"/>
      <c r="VHD33" s="126"/>
      <c r="VHE33" s="126"/>
      <c r="VHF33" s="126"/>
      <c r="VHG33" s="126"/>
      <c r="VHH33" s="126"/>
      <c r="VHI33" s="126"/>
      <c r="VHJ33" s="126"/>
      <c r="VHK33" s="126"/>
      <c r="VHL33" s="126"/>
      <c r="VHM33" s="126"/>
      <c r="VHN33" s="126"/>
      <c r="VHO33" s="126"/>
      <c r="VHP33" s="126"/>
      <c r="VHQ33" s="126"/>
      <c r="VHR33" s="126"/>
      <c r="VHS33" s="126"/>
      <c r="VHT33" s="126"/>
      <c r="VHU33" s="126"/>
      <c r="VHV33" s="126"/>
      <c r="VHW33" s="126"/>
      <c r="VHX33" s="126"/>
      <c r="VHY33" s="126"/>
      <c r="VHZ33" s="126"/>
      <c r="VIA33" s="126"/>
      <c r="VIB33" s="126"/>
      <c r="VIC33" s="126"/>
      <c r="VID33" s="126"/>
      <c r="VIE33" s="126"/>
      <c r="VIF33" s="126"/>
      <c r="VIG33" s="126"/>
      <c r="VIH33" s="126"/>
      <c r="VII33" s="126"/>
      <c r="VIJ33" s="126"/>
      <c r="VIK33" s="126"/>
      <c r="VIL33" s="126"/>
      <c r="VIM33" s="126"/>
      <c r="VIN33" s="126"/>
      <c r="VIO33" s="126"/>
      <c r="VIP33" s="126"/>
      <c r="VIQ33" s="126"/>
      <c r="VIR33" s="126"/>
      <c r="VIS33" s="126"/>
      <c r="VIT33" s="126"/>
      <c r="VIU33" s="126"/>
      <c r="VIV33" s="126"/>
      <c r="VIW33" s="126"/>
      <c r="VIX33" s="126"/>
      <c r="VIY33" s="126"/>
      <c r="VIZ33" s="126"/>
      <c r="VJA33" s="126"/>
      <c r="VJB33" s="126"/>
      <c r="VJC33" s="126"/>
      <c r="VJD33" s="126"/>
      <c r="VJE33" s="126"/>
      <c r="VJF33" s="126"/>
      <c r="VJG33" s="126"/>
      <c r="VJH33" s="126"/>
      <c r="VJI33" s="126"/>
      <c r="VJJ33" s="126"/>
      <c r="VJK33" s="126"/>
      <c r="VJL33" s="126"/>
      <c r="VJM33" s="126"/>
      <c r="VJN33" s="126"/>
      <c r="VJO33" s="126"/>
      <c r="VJP33" s="126"/>
      <c r="VJQ33" s="126"/>
      <c r="VJR33" s="126"/>
      <c r="VJS33" s="126"/>
      <c r="VJT33" s="126"/>
      <c r="VJU33" s="126"/>
      <c r="VJV33" s="126"/>
      <c r="VJW33" s="126"/>
      <c r="VJX33" s="126"/>
      <c r="VJY33" s="126"/>
      <c r="VJZ33" s="126"/>
      <c r="VKA33" s="126"/>
      <c r="VKB33" s="126"/>
      <c r="VKC33" s="126"/>
      <c r="VKD33" s="126"/>
      <c r="VKE33" s="126"/>
      <c r="VKF33" s="126"/>
      <c r="VKG33" s="126"/>
      <c r="VKH33" s="126"/>
      <c r="VKI33" s="126"/>
      <c r="VKJ33" s="126"/>
      <c r="VKK33" s="126"/>
      <c r="VKL33" s="126"/>
      <c r="VKM33" s="126"/>
      <c r="VKN33" s="126"/>
      <c r="VKO33" s="126"/>
      <c r="VKP33" s="126"/>
      <c r="VKQ33" s="126"/>
      <c r="VKR33" s="126"/>
      <c r="VKS33" s="126"/>
      <c r="VKT33" s="126"/>
      <c r="VKU33" s="126"/>
      <c r="VKV33" s="126"/>
      <c r="VKW33" s="126"/>
      <c r="VKX33" s="126"/>
      <c r="VKY33" s="126"/>
      <c r="VKZ33" s="126"/>
      <c r="VLA33" s="126"/>
      <c r="VLB33" s="126"/>
      <c r="VLC33" s="126"/>
      <c r="VLD33" s="126"/>
      <c r="VLE33" s="126"/>
      <c r="VLF33" s="126"/>
      <c r="VLG33" s="126"/>
      <c r="VLH33" s="126"/>
      <c r="VLI33" s="126"/>
      <c r="VLJ33" s="126"/>
      <c r="VLK33" s="126"/>
      <c r="VLL33" s="126"/>
      <c r="VLM33" s="126"/>
      <c r="VLN33" s="126"/>
      <c r="VLO33" s="126"/>
      <c r="VLP33" s="126"/>
      <c r="VLQ33" s="126"/>
      <c r="VLR33" s="126"/>
      <c r="VLS33" s="126"/>
      <c r="VLT33" s="126"/>
      <c r="VLU33" s="126"/>
      <c r="VLV33" s="126"/>
      <c r="VLW33" s="126"/>
      <c r="VLX33" s="126"/>
      <c r="VLY33" s="126"/>
      <c r="VLZ33" s="126"/>
      <c r="VMA33" s="126"/>
      <c r="VMB33" s="126"/>
      <c r="VMC33" s="126"/>
      <c r="VMD33" s="126"/>
      <c r="VME33" s="126"/>
      <c r="VMF33" s="126"/>
      <c r="VMG33" s="126"/>
      <c r="VMH33" s="126"/>
      <c r="VMI33" s="126"/>
      <c r="VMJ33" s="126"/>
      <c r="VMK33" s="126"/>
      <c r="VML33" s="126"/>
      <c r="VMM33" s="126"/>
      <c r="VMN33" s="126"/>
      <c r="VMO33" s="126"/>
      <c r="VMP33" s="126"/>
      <c r="VMQ33" s="126"/>
      <c r="VMR33" s="126"/>
      <c r="VMS33" s="126"/>
      <c r="VMT33" s="126"/>
      <c r="VMU33" s="126"/>
      <c r="VMV33" s="126"/>
      <c r="VMW33" s="126"/>
      <c r="VMX33" s="126"/>
      <c r="VMY33" s="126"/>
      <c r="VMZ33" s="126"/>
      <c r="VNA33" s="126"/>
      <c r="VNB33" s="126"/>
      <c r="VNC33" s="126"/>
      <c r="VND33" s="126"/>
      <c r="VNE33" s="126"/>
      <c r="VNF33" s="126"/>
      <c r="VNG33" s="126"/>
      <c r="VNH33" s="126"/>
      <c r="VNI33" s="126"/>
      <c r="VNJ33" s="126"/>
      <c r="VNK33" s="126"/>
      <c r="VNL33" s="126"/>
      <c r="VNM33" s="126"/>
      <c r="VNN33" s="126"/>
      <c r="VNO33" s="126"/>
      <c r="VNP33" s="126"/>
      <c r="VNQ33" s="126"/>
      <c r="VNR33" s="126"/>
      <c r="VNS33" s="126"/>
      <c r="VNT33" s="126"/>
      <c r="VNU33" s="126"/>
      <c r="VNV33" s="126"/>
      <c r="VNW33" s="126"/>
      <c r="VNX33" s="126"/>
      <c r="VNY33" s="126"/>
      <c r="VNZ33" s="126"/>
      <c r="VOA33" s="126"/>
      <c r="VOB33" s="126"/>
      <c r="VOC33" s="126"/>
      <c r="VOD33" s="126"/>
      <c r="VOE33" s="126"/>
      <c r="VOF33" s="126"/>
      <c r="VOG33" s="126"/>
      <c r="VOH33" s="126"/>
      <c r="VOI33" s="126"/>
      <c r="VOJ33" s="126"/>
      <c r="VOK33" s="126"/>
      <c r="VOL33" s="126"/>
      <c r="VOM33" s="126"/>
      <c r="VON33" s="126"/>
      <c r="VOO33" s="126"/>
      <c r="VOP33" s="126"/>
      <c r="VOQ33" s="126"/>
      <c r="VOR33" s="126"/>
      <c r="VOS33" s="126"/>
      <c r="VOT33" s="126"/>
      <c r="VOU33" s="126"/>
      <c r="VOV33" s="126"/>
      <c r="VOW33" s="126"/>
      <c r="VOX33" s="126"/>
      <c r="VOY33" s="126"/>
      <c r="VOZ33" s="126"/>
      <c r="VPA33" s="126"/>
      <c r="VPB33" s="126"/>
      <c r="VPC33" s="126"/>
      <c r="VPD33" s="126"/>
      <c r="VPE33" s="126"/>
      <c r="VPF33" s="126"/>
      <c r="VPG33" s="126"/>
      <c r="VPH33" s="126"/>
      <c r="VPI33" s="126"/>
      <c r="VPJ33" s="126"/>
      <c r="VPK33" s="126"/>
      <c r="VPL33" s="126"/>
      <c r="VPM33" s="126"/>
      <c r="VPN33" s="126"/>
      <c r="VPO33" s="126"/>
      <c r="VPP33" s="126"/>
      <c r="VPQ33" s="126"/>
      <c r="VPR33" s="126"/>
      <c r="VPS33" s="126"/>
      <c r="VPT33" s="126"/>
      <c r="VPU33" s="126"/>
      <c r="VPV33" s="126"/>
      <c r="VPW33" s="126"/>
      <c r="VPX33" s="126"/>
      <c r="VPY33" s="126"/>
      <c r="VPZ33" s="126"/>
      <c r="VQA33" s="126"/>
      <c r="VQB33" s="126"/>
      <c r="VQC33" s="126"/>
      <c r="VQD33" s="126"/>
      <c r="VQE33" s="126"/>
      <c r="VQF33" s="126"/>
      <c r="VQG33" s="126"/>
      <c r="VQH33" s="126"/>
      <c r="VQI33" s="126"/>
      <c r="VQJ33" s="126"/>
      <c r="VQK33" s="126"/>
      <c r="VQL33" s="126"/>
      <c r="VQM33" s="126"/>
      <c r="VQN33" s="126"/>
      <c r="VQO33" s="126"/>
      <c r="VQP33" s="126"/>
      <c r="VQQ33" s="126"/>
      <c r="VQR33" s="126"/>
      <c r="VQS33" s="126"/>
      <c r="VQT33" s="126"/>
      <c r="VQU33" s="126"/>
      <c r="VQV33" s="126"/>
      <c r="VQW33" s="126"/>
      <c r="VQX33" s="126"/>
      <c r="VQY33" s="126"/>
      <c r="VQZ33" s="126"/>
      <c r="VRA33" s="126"/>
      <c r="VRB33" s="126"/>
      <c r="VRC33" s="126"/>
      <c r="VRD33" s="126"/>
      <c r="VRE33" s="126"/>
      <c r="VRF33" s="126"/>
      <c r="VRG33" s="126"/>
      <c r="VRH33" s="126"/>
      <c r="VRI33" s="126"/>
      <c r="VRJ33" s="126"/>
      <c r="VRK33" s="126"/>
      <c r="VRL33" s="126"/>
      <c r="VRM33" s="126"/>
      <c r="VRN33" s="126"/>
      <c r="VRO33" s="126"/>
      <c r="VRP33" s="126"/>
      <c r="VRQ33" s="126"/>
      <c r="VRR33" s="126"/>
      <c r="VRS33" s="126"/>
      <c r="VRT33" s="126"/>
      <c r="VRU33" s="126"/>
      <c r="VRV33" s="126"/>
      <c r="VRW33" s="126"/>
      <c r="VRX33" s="126"/>
      <c r="VRY33" s="126"/>
      <c r="VRZ33" s="126"/>
      <c r="VSA33" s="126"/>
      <c r="VSB33" s="126"/>
      <c r="VSC33" s="126"/>
      <c r="VSD33" s="126"/>
      <c r="VSE33" s="126"/>
      <c r="VSF33" s="126"/>
      <c r="VSG33" s="126"/>
      <c r="VSH33" s="126"/>
      <c r="VSI33" s="126"/>
      <c r="VSJ33" s="126"/>
      <c r="VSK33" s="126"/>
      <c r="VSL33" s="126"/>
      <c r="VSM33" s="126"/>
      <c r="VSN33" s="126"/>
      <c r="VSO33" s="126"/>
      <c r="VSP33" s="126"/>
      <c r="VSQ33" s="126"/>
      <c r="VSR33" s="126"/>
      <c r="VSS33" s="126"/>
      <c r="VST33" s="126"/>
      <c r="VSU33" s="126"/>
      <c r="VSV33" s="126"/>
      <c r="VSW33" s="126"/>
      <c r="VSX33" s="126"/>
      <c r="VSY33" s="126"/>
      <c r="VSZ33" s="126"/>
      <c r="VTA33" s="126"/>
      <c r="VTB33" s="126"/>
      <c r="VTC33" s="126"/>
      <c r="VTD33" s="126"/>
      <c r="VTE33" s="126"/>
      <c r="VTF33" s="126"/>
      <c r="VTG33" s="126"/>
      <c r="VTH33" s="126"/>
      <c r="VTI33" s="126"/>
      <c r="VTJ33" s="126"/>
      <c r="VTK33" s="126"/>
      <c r="VTL33" s="126"/>
      <c r="VTM33" s="126"/>
      <c r="VTN33" s="126"/>
      <c r="VTO33" s="126"/>
      <c r="VTP33" s="126"/>
      <c r="VTQ33" s="126"/>
      <c r="VTR33" s="126"/>
      <c r="VTS33" s="126"/>
      <c r="VTT33" s="126"/>
      <c r="VTU33" s="126"/>
      <c r="VTV33" s="126"/>
      <c r="VTW33" s="126"/>
      <c r="VTX33" s="126"/>
      <c r="VTY33" s="126"/>
      <c r="VTZ33" s="126"/>
      <c r="VUA33" s="126"/>
      <c r="VUB33" s="126"/>
      <c r="VUC33" s="126"/>
      <c r="VUD33" s="126"/>
      <c r="VUE33" s="126"/>
      <c r="VUF33" s="126"/>
      <c r="VUG33" s="126"/>
      <c r="VUH33" s="126"/>
      <c r="VUI33" s="126"/>
      <c r="VUJ33" s="126"/>
      <c r="VUK33" s="126"/>
      <c r="VUL33" s="126"/>
      <c r="VUM33" s="126"/>
      <c r="VUN33" s="126"/>
      <c r="VUO33" s="126"/>
      <c r="VUP33" s="126"/>
      <c r="VUQ33" s="126"/>
      <c r="VUR33" s="126"/>
      <c r="VUS33" s="126"/>
      <c r="VUT33" s="126"/>
      <c r="VUU33" s="126"/>
      <c r="VUV33" s="126"/>
      <c r="VUW33" s="126"/>
      <c r="VUX33" s="126"/>
      <c r="VUY33" s="126"/>
      <c r="VUZ33" s="126"/>
      <c r="VVA33" s="126"/>
      <c r="VVB33" s="126"/>
      <c r="VVC33" s="126"/>
      <c r="VVD33" s="126"/>
      <c r="VVE33" s="126"/>
      <c r="VVF33" s="126"/>
      <c r="VVG33" s="126"/>
      <c r="VVH33" s="126"/>
      <c r="VVI33" s="126"/>
      <c r="VVJ33" s="126"/>
      <c r="VVK33" s="126"/>
      <c r="VVL33" s="126"/>
      <c r="VVM33" s="126"/>
      <c r="VVN33" s="126"/>
      <c r="VVO33" s="126"/>
      <c r="VVP33" s="126"/>
      <c r="VVQ33" s="126"/>
      <c r="VVR33" s="126"/>
      <c r="VVS33" s="126"/>
      <c r="VVT33" s="126"/>
      <c r="VVU33" s="126"/>
      <c r="VVV33" s="126"/>
      <c r="VVW33" s="126"/>
      <c r="VVX33" s="126"/>
      <c r="VVY33" s="126"/>
      <c r="VVZ33" s="126"/>
      <c r="VWA33" s="126"/>
      <c r="VWB33" s="126"/>
      <c r="VWC33" s="126"/>
      <c r="VWD33" s="126"/>
      <c r="VWE33" s="126"/>
      <c r="VWF33" s="126"/>
      <c r="VWG33" s="126"/>
      <c r="VWH33" s="126"/>
      <c r="VWI33" s="126"/>
      <c r="VWJ33" s="126"/>
      <c r="VWK33" s="126"/>
      <c r="VWL33" s="126"/>
      <c r="VWM33" s="126"/>
      <c r="VWN33" s="126"/>
      <c r="VWO33" s="126"/>
      <c r="VWP33" s="126"/>
      <c r="VWQ33" s="126"/>
      <c r="VWR33" s="126"/>
      <c r="VWS33" s="126"/>
      <c r="VWT33" s="126"/>
      <c r="VWU33" s="126"/>
      <c r="VWV33" s="126"/>
      <c r="VWW33" s="126"/>
      <c r="VWX33" s="126"/>
      <c r="VWY33" s="126"/>
      <c r="VWZ33" s="126"/>
      <c r="VXA33" s="126"/>
      <c r="VXB33" s="126"/>
      <c r="VXC33" s="126"/>
      <c r="VXD33" s="126"/>
      <c r="VXE33" s="126"/>
      <c r="VXF33" s="126"/>
      <c r="VXG33" s="126"/>
      <c r="VXH33" s="126"/>
      <c r="VXI33" s="126"/>
      <c r="VXJ33" s="126"/>
      <c r="VXK33" s="126"/>
      <c r="VXL33" s="126"/>
      <c r="VXM33" s="126"/>
      <c r="VXN33" s="126"/>
      <c r="VXO33" s="126"/>
      <c r="VXP33" s="126"/>
      <c r="VXQ33" s="126"/>
      <c r="VXR33" s="126"/>
      <c r="VXS33" s="126"/>
      <c r="VXT33" s="126"/>
      <c r="VXU33" s="126"/>
      <c r="VXV33" s="126"/>
      <c r="VXW33" s="126"/>
      <c r="VXX33" s="126"/>
      <c r="VXY33" s="126"/>
      <c r="VXZ33" s="126"/>
      <c r="VYA33" s="126"/>
      <c r="VYB33" s="126"/>
      <c r="VYC33" s="126"/>
      <c r="VYD33" s="126"/>
      <c r="VYE33" s="126"/>
      <c r="VYF33" s="126"/>
      <c r="VYG33" s="126"/>
      <c r="VYH33" s="126"/>
      <c r="VYI33" s="126"/>
      <c r="VYJ33" s="126"/>
      <c r="VYK33" s="126"/>
      <c r="VYL33" s="126"/>
      <c r="VYM33" s="126"/>
      <c r="VYN33" s="126"/>
      <c r="VYO33" s="126"/>
      <c r="VYP33" s="126"/>
      <c r="VYQ33" s="126"/>
      <c r="VYR33" s="126"/>
      <c r="VYS33" s="126"/>
      <c r="VYT33" s="126"/>
      <c r="VYU33" s="126"/>
      <c r="VYV33" s="126"/>
      <c r="VYW33" s="126"/>
      <c r="VYX33" s="126"/>
      <c r="VYY33" s="126"/>
      <c r="VYZ33" s="126"/>
      <c r="VZA33" s="126"/>
      <c r="VZB33" s="126"/>
      <c r="VZC33" s="126"/>
      <c r="VZD33" s="126"/>
      <c r="VZE33" s="126"/>
      <c r="VZF33" s="126"/>
      <c r="VZG33" s="126"/>
      <c r="VZH33" s="126"/>
      <c r="VZI33" s="126"/>
      <c r="VZJ33" s="126"/>
      <c r="VZK33" s="126"/>
      <c r="VZL33" s="126"/>
      <c r="VZM33" s="126"/>
      <c r="VZN33" s="126"/>
      <c r="VZO33" s="126"/>
      <c r="VZP33" s="126"/>
      <c r="VZQ33" s="126"/>
      <c r="VZR33" s="126"/>
      <c r="VZS33" s="126"/>
      <c r="VZT33" s="126"/>
      <c r="VZU33" s="126"/>
      <c r="VZV33" s="126"/>
      <c r="VZW33" s="126"/>
      <c r="VZX33" s="126"/>
      <c r="VZY33" s="126"/>
      <c r="VZZ33" s="126"/>
      <c r="WAA33" s="126"/>
      <c r="WAB33" s="126"/>
      <c r="WAC33" s="126"/>
      <c r="WAD33" s="126"/>
      <c r="WAE33" s="126"/>
      <c r="WAF33" s="126"/>
      <c r="WAG33" s="126"/>
      <c r="WAH33" s="126"/>
      <c r="WAI33" s="126"/>
      <c r="WAJ33" s="126"/>
      <c r="WAK33" s="126"/>
      <c r="WAL33" s="126"/>
      <c r="WAM33" s="126"/>
      <c r="WAN33" s="126"/>
      <c r="WAO33" s="126"/>
      <c r="WAP33" s="126"/>
      <c r="WAQ33" s="126"/>
      <c r="WAR33" s="126"/>
      <c r="WAS33" s="126"/>
      <c r="WAT33" s="126"/>
      <c r="WAU33" s="126"/>
      <c r="WAV33" s="126"/>
      <c r="WAW33" s="126"/>
      <c r="WAX33" s="126"/>
      <c r="WAY33" s="126"/>
      <c r="WAZ33" s="126"/>
      <c r="WBA33" s="126"/>
      <c r="WBB33" s="126"/>
      <c r="WBC33" s="126"/>
      <c r="WBD33" s="126"/>
      <c r="WBE33" s="126"/>
      <c r="WBF33" s="126"/>
      <c r="WBG33" s="126"/>
      <c r="WBH33" s="126"/>
      <c r="WBI33" s="126"/>
      <c r="WBJ33" s="126"/>
      <c r="WBK33" s="126"/>
      <c r="WBL33" s="126"/>
      <c r="WBM33" s="126"/>
      <c r="WBN33" s="126"/>
      <c r="WBO33" s="126"/>
      <c r="WBP33" s="126"/>
      <c r="WBQ33" s="126"/>
      <c r="WBR33" s="126"/>
      <c r="WBS33" s="126"/>
      <c r="WBT33" s="126"/>
      <c r="WBU33" s="126"/>
      <c r="WBV33" s="126"/>
      <c r="WBW33" s="126"/>
      <c r="WBX33" s="126"/>
      <c r="WBY33" s="126"/>
      <c r="WBZ33" s="126"/>
      <c r="WCA33" s="126"/>
      <c r="WCB33" s="126"/>
      <c r="WCC33" s="126"/>
      <c r="WCD33" s="126"/>
      <c r="WCE33" s="126"/>
      <c r="WCF33" s="126"/>
      <c r="WCG33" s="126"/>
      <c r="WCH33" s="126"/>
      <c r="WCI33" s="126"/>
      <c r="WCJ33" s="126"/>
      <c r="WCK33" s="126"/>
      <c r="WCL33" s="126"/>
      <c r="WCM33" s="126"/>
      <c r="WCN33" s="126"/>
      <c r="WCO33" s="126"/>
      <c r="WCP33" s="126"/>
      <c r="WCQ33" s="126"/>
      <c r="WCR33" s="126"/>
      <c r="WCS33" s="126"/>
      <c r="WCT33" s="126"/>
      <c r="WCU33" s="126"/>
      <c r="WCV33" s="126"/>
      <c r="WCW33" s="126"/>
      <c r="WCX33" s="126"/>
      <c r="WCY33" s="126"/>
      <c r="WCZ33" s="126"/>
      <c r="WDA33" s="126"/>
      <c r="WDB33" s="126"/>
      <c r="WDC33" s="126"/>
      <c r="WDD33" s="126"/>
      <c r="WDE33" s="126"/>
      <c r="WDF33" s="126"/>
      <c r="WDG33" s="126"/>
      <c r="WDH33" s="126"/>
      <c r="WDI33" s="126"/>
      <c r="WDJ33" s="126"/>
      <c r="WDK33" s="126"/>
      <c r="WDL33" s="126"/>
      <c r="WDM33" s="126"/>
      <c r="WDN33" s="126"/>
      <c r="WDO33" s="126"/>
      <c r="WDP33" s="126"/>
      <c r="WDQ33" s="126"/>
      <c r="WDR33" s="126"/>
      <c r="WDS33" s="126"/>
      <c r="WDT33" s="126"/>
      <c r="WDU33" s="126"/>
      <c r="WDV33" s="126"/>
      <c r="WDW33" s="126"/>
      <c r="WDX33" s="126"/>
      <c r="WDY33" s="126"/>
      <c r="WDZ33" s="126"/>
      <c r="WEA33" s="126"/>
      <c r="WEB33" s="126"/>
      <c r="WEC33" s="126"/>
      <c r="WED33" s="126"/>
      <c r="WEE33" s="126"/>
      <c r="WEF33" s="126"/>
      <c r="WEG33" s="126"/>
      <c r="WEH33" s="126"/>
      <c r="WEI33" s="126"/>
      <c r="WEJ33" s="126"/>
      <c r="WEK33" s="126"/>
      <c r="WEL33" s="126"/>
      <c r="WEM33" s="126"/>
      <c r="WEN33" s="126"/>
      <c r="WEO33" s="126"/>
      <c r="WEP33" s="126"/>
      <c r="WEQ33" s="126"/>
      <c r="WER33" s="126"/>
      <c r="WES33" s="126"/>
      <c r="WET33" s="126"/>
      <c r="WEU33" s="126"/>
      <c r="WEV33" s="126"/>
      <c r="WEW33" s="126"/>
      <c r="WEX33" s="126"/>
      <c r="WEY33" s="126"/>
      <c r="WEZ33" s="126"/>
      <c r="WFA33" s="126"/>
      <c r="WFB33" s="126"/>
      <c r="WFC33" s="126"/>
      <c r="WFD33" s="126"/>
      <c r="WFE33" s="126"/>
      <c r="WFF33" s="126"/>
      <c r="WFG33" s="126"/>
      <c r="WFH33" s="126"/>
      <c r="WFI33" s="126"/>
      <c r="WFJ33" s="126"/>
      <c r="WFK33" s="126"/>
      <c r="WFL33" s="126"/>
      <c r="WFM33" s="126"/>
      <c r="WFN33" s="126"/>
      <c r="WFO33" s="126"/>
      <c r="WFP33" s="126"/>
      <c r="WFQ33" s="126"/>
      <c r="WFR33" s="126"/>
      <c r="WFS33" s="126"/>
      <c r="WFT33" s="126"/>
      <c r="WFU33" s="126"/>
      <c r="WFV33" s="126"/>
      <c r="WFW33" s="126"/>
      <c r="WFX33" s="126"/>
      <c r="WFY33" s="126"/>
      <c r="WFZ33" s="126"/>
      <c r="WGA33" s="126"/>
      <c r="WGB33" s="126"/>
      <c r="WGC33" s="126"/>
      <c r="WGD33" s="126"/>
      <c r="WGE33" s="126"/>
      <c r="WGF33" s="126"/>
      <c r="WGG33" s="126"/>
      <c r="WGH33" s="126"/>
      <c r="WGI33" s="126"/>
      <c r="WGJ33" s="126"/>
      <c r="WGK33" s="126"/>
      <c r="WGL33" s="126"/>
      <c r="WGM33" s="126"/>
      <c r="WGN33" s="126"/>
      <c r="WGO33" s="126"/>
      <c r="WGP33" s="126"/>
      <c r="WGQ33" s="126"/>
      <c r="WGR33" s="126"/>
      <c r="WGS33" s="126"/>
      <c r="WGT33" s="126"/>
      <c r="WGU33" s="126"/>
      <c r="WGV33" s="126"/>
      <c r="WGW33" s="126"/>
      <c r="WGX33" s="126"/>
      <c r="WGY33" s="126"/>
      <c r="WGZ33" s="126"/>
      <c r="WHA33" s="126"/>
      <c r="WHB33" s="126"/>
      <c r="WHC33" s="126"/>
      <c r="WHD33" s="126"/>
      <c r="WHE33" s="126"/>
      <c r="WHF33" s="126"/>
      <c r="WHG33" s="126"/>
      <c r="WHH33" s="126"/>
      <c r="WHI33" s="126"/>
      <c r="WHJ33" s="126"/>
      <c r="WHK33" s="126"/>
      <c r="WHL33" s="126"/>
      <c r="WHM33" s="126"/>
      <c r="WHN33" s="126"/>
      <c r="WHO33" s="126"/>
      <c r="WHP33" s="126"/>
      <c r="WHQ33" s="126"/>
      <c r="WHR33" s="126"/>
      <c r="WHS33" s="126"/>
      <c r="WHT33" s="126"/>
      <c r="WHU33" s="126"/>
      <c r="WHV33" s="126"/>
      <c r="WHW33" s="126"/>
      <c r="WHX33" s="126"/>
      <c r="WHY33" s="126"/>
      <c r="WHZ33" s="126"/>
      <c r="WIA33" s="126"/>
      <c r="WIB33" s="126"/>
      <c r="WIC33" s="126"/>
      <c r="WID33" s="126"/>
      <c r="WIE33" s="126"/>
      <c r="WIF33" s="126"/>
      <c r="WIG33" s="126"/>
      <c r="WIH33" s="126"/>
      <c r="WII33" s="126"/>
      <c r="WIJ33" s="126"/>
      <c r="WIK33" s="126"/>
      <c r="WIL33" s="126"/>
      <c r="WIM33" s="126"/>
      <c r="WIN33" s="126"/>
      <c r="WIO33" s="126"/>
      <c r="WIP33" s="126"/>
      <c r="WIQ33" s="126"/>
      <c r="WIR33" s="126"/>
      <c r="WIS33" s="126"/>
      <c r="WIT33" s="126"/>
      <c r="WIU33" s="126"/>
      <c r="WIV33" s="126"/>
      <c r="WIW33" s="126"/>
      <c r="WIX33" s="126"/>
      <c r="WIY33" s="126"/>
      <c r="WIZ33" s="126"/>
      <c r="WJA33" s="126"/>
      <c r="WJB33" s="126"/>
      <c r="WJC33" s="126"/>
      <c r="WJD33" s="126"/>
      <c r="WJE33" s="126"/>
      <c r="WJF33" s="126"/>
      <c r="WJG33" s="126"/>
      <c r="WJH33" s="126"/>
      <c r="WJI33" s="126"/>
      <c r="WJJ33" s="126"/>
      <c r="WJK33" s="126"/>
      <c r="WJL33" s="126"/>
      <c r="WJM33" s="126"/>
      <c r="WJN33" s="126"/>
      <c r="WJO33" s="126"/>
      <c r="WJP33" s="126"/>
      <c r="WJQ33" s="126"/>
      <c r="WJR33" s="126"/>
      <c r="WJS33" s="126"/>
      <c r="WJT33" s="126"/>
      <c r="WJU33" s="126"/>
      <c r="WJV33" s="126"/>
      <c r="WJW33" s="126"/>
      <c r="WJX33" s="126"/>
      <c r="WJY33" s="126"/>
      <c r="WJZ33" s="126"/>
      <c r="WKA33" s="126"/>
      <c r="WKB33" s="126"/>
      <c r="WKC33" s="126"/>
      <c r="WKD33" s="126"/>
      <c r="WKE33" s="126"/>
      <c r="WKF33" s="126"/>
      <c r="WKG33" s="126"/>
      <c r="WKH33" s="126"/>
      <c r="WKI33" s="126"/>
      <c r="WKJ33" s="126"/>
      <c r="WKK33" s="126"/>
      <c r="WKL33" s="126"/>
      <c r="WKM33" s="126"/>
      <c r="WKN33" s="126"/>
      <c r="WKO33" s="126"/>
      <c r="WKP33" s="126"/>
      <c r="WKQ33" s="126"/>
      <c r="WKR33" s="126"/>
      <c r="WKS33" s="126"/>
      <c r="WKT33" s="126"/>
      <c r="WKU33" s="126"/>
      <c r="WKV33" s="126"/>
      <c r="WKW33" s="126"/>
      <c r="WKX33" s="126"/>
      <c r="WKY33" s="126"/>
      <c r="WKZ33" s="126"/>
      <c r="WLA33" s="126"/>
      <c r="WLB33" s="126"/>
      <c r="WLC33" s="126"/>
      <c r="WLD33" s="126"/>
      <c r="WLE33" s="126"/>
      <c r="WLF33" s="126"/>
      <c r="WLG33" s="126"/>
      <c r="WLH33" s="126"/>
      <c r="WLI33" s="126"/>
      <c r="WLJ33" s="126"/>
      <c r="WLK33" s="126"/>
      <c r="WLL33" s="126"/>
      <c r="WLM33" s="126"/>
      <c r="WLN33" s="126"/>
      <c r="WLO33" s="126"/>
      <c r="WLP33" s="126"/>
      <c r="WLQ33" s="126"/>
      <c r="WLR33" s="126"/>
      <c r="WLS33" s="126"/>
      <c r="WLT33" s="126"/>
      <c r="WLU33" s="126"/>
      <c r="WLV33" s="126"/>
      <c r="WLW33" s="126"/>
      <c r="WLX33" s="126"/>
      <c r="WLY33" s="126"/>
      <c r="WLZ33" s="126"/>
      <c r="WMA33" s="126"/>
      <c r="WMB33" s="126"/>
      <c r="WMC33" s="126"/>
      <c r="WMD33" s="126"/>
      <c r="WME33" s="126"/>
      <c r="WMF33" s="126"/>
      <c r="WMG33" s="126"/>
      <c r="WMH33" s="126"/>
      <c r="WMI33" s="126"/>
      <c r="WMJ33" s="126"/>
      <c r="WMK33" s="126"/>
      <c r="WML33" s="126"/>
      <c r="WMM33" s="126"/>
      <c r="WMN33" s="126"/>
      <c r="WMO33" s="126"/>
      <c r="WMP33" s="126"/>
      <c r="WMQ33" s="126"/>
      <c r="WMR33" s="126"/>
      <c r="WMS33" s="126"/>
      <c r="WMT33" s="126"/>
      <c r="WMU33" s="126"/>
      <c r="WMV33" s="126"/>
      <c r="WMW33" s="126"/>
      <c r="WMX33" s="126"/>
      <c r="WMY33" s="126"/>
      <c r="WMZ33" s="126"/>
      <c r="WNA33" s="126"/>
      <c r="WNB33" s="126"/>
      <c r="WNC33" s="126"/>
      <c r="WND33" s="126"/>
      <c r="WNE33" s="126"/>
      <c r="WNF33" s="126"/>
      <c r="WNG33" s="126"/>
      <c r="WNH33" s="126"/>
      <c r="WNI33" s="126"/>
      <c r="WNJ33" s="126"/>
      <c r="WNK33" s="126"/>
      <c r="WNL33" s="126"/>
      <c r="WNM33" s="126"/>
      <c r="WNN33" s="126"/>
      <c r="WNO33" s="126"/>
      <c r="WNP33" s="126"/>
      <c r="WNQ33" s="126"/>
      <c r="WNR33" s="126"/>
      <c r="WNS33" s="126"/>
      <c r="WNT33" s="126"/>
      <c r="WNU33" s="126"/>
      <c r="WNV33" s="126"/>
      <c r="WNW33" s="126"/>
      <c r="WNX33" s="126"/>
      <c r="WNY33" s="126"/>
      <c r="WNZ33" s="126"/>
      <c r="WOA33" s="126"/>
      <c r="WOB33" s="126"/>
      <c r="WOC33" s="126"/>
      <c r="WOD33" s="126"/>
      <c r="WOE33" s="126"/>
      <c r="WOF33" s="126"/>
      <c r="WOG33" s="126"/>
      <c r="WOH33" s="126"/>
      <c r="WOI33" s="126"/>
      <c r="WOJ33" s="126"/>
      <c r="WOK33" s="126"/>
      <c r="WOL33" s="126"/>
      <c r="WOM33" s="126"/>
      <c r="WON33" s="126"/>
      <c r="WOO33" s="126"/>
      <c r="WOP33" s="126"/>
      <c r="WOQ33" s="126"/>
      <c r="WOR33" s="126"/>
      <c r="WOS33" s="126"/>
      <c r="WOT33" s="126"/>
      <c r="WOU33" s="126"/>
      <c r="WOV33" s="126"/>
      <c r="WOW33" s="126"/>
      <c r="WOX33" s="126"/>
      <c r="WOY33" s="126"/>
      <c r="WOZ33" s="126"/>
      <c r="WPA33" s="126"/>
      <c r="WPB33" s="126"/>
      <c r="WPC33" s="126"/>
      <c r="WPD33" s="126"/>
      <c r="WPE33" s="126"/>
      <c r="WPF33" s="126"/>
      <c r="WPG33" s="126"/>
      <c r="WPH33" s="126"/>
      <c r="WPI33" s="126"/>
      <c r="WPJ33" s="126"/>
      <c r="WPK33" s="126"/>
      <c r="WPL33" s="126"/>
      <c r="WPM33" s="126"/>
      <c r="WPN33" s="126"/>
      <c r="WPO33" s="126"/>
      <c r="WPP33" s="126"/>
      <c r="WPQ33" s="126"/>
      <c r="WPR33" s="126"/>
      <c r="WPS33" s="126"/>
      <c r="WPT33" s="126"/>
      <c r="WPU33" s="126"/>
      <c r="WPV33" s="126"/>
      <c r="WPW33" s="126"/>
      <c r="WPX33" s="126"/>
      <c r="WPY33" s="126"/>
      <c r="WPZ33" s="126"/>
      <c r="WQA33" s="126"/>
      <c r="WQB33" s="126"/>
      <c r="WQC33" s="126"/>
      <c r="WQD33" s="126"/>
      <c r="WQE33" s="126"/>
      <c r="WQF33" s="126"/>
      <c r="WQG33" s="126"/>
      <c r="WQH33" s="126"/>
      <c r="WQI33" s="126"/>
      <c r="WQJ33" s="126"/>
      <c r="WQK33" s="126"/>
      <c r="WQL33" s="126"/>
      <c r="WQM33" s="126"/>
      <c r="WQN33" s="126"/>
      <c r="WQO33" s="126"/>
      <c r="WQP33" s="126"/>
      <c r="WQQ33" s="126"/>
      <c r="WQR33" s="126"/>
      <c r="WQS33" s="126"/>
      <c r="WQT33" s="126"/>
      <c r="WQU33" s="126"/>
      <c r="WQV33" s="126"/>
      <c r="WQW33" s="126"/>
      <c r="WQX33" s="126"/>
      <c r="WQY33" s="126"/>
      <c r="WQZ33" s="126"/>
      <c r="WRA33" s="126"/>
      <c r="WRB33" s="126"/>
      <c r="WRC33" s="126"/>
      <c r="WRD33" s="126"/>
      <c r="WRE33" s="126"/>
      <c r="WRF33" s="126"/>
      <c r="WRG33" s="126"/>
      <c r="WRH33" s="126"/>
      <c r="WRI33" s="126"/>
      <c r="WRJ33" s="126"/>
      <c r="WRK33" s="126"/>
      <c r="WRL33" s="126"/>
      <c r="WRM33" s="126"/>
      <c r="WRN33" s="126"/>
      <c r="WRO33" s="126"/>
      <c r="WRP33" s="126"/>
      <c r="WRQ33" s="126"/>
      <c r="WRR33" s="126"/>
      <c r="WRS33" s="126"/>
      <c r="WRT33" s="126"/>
      <c r="WRU33" s="126"/>
      <c r="WRV33" s="126"/>
      <c r="WRW33" s="126"/>
      <c r="WRX33" s="126"/>
      <c r="WRY33" s="126"/>
      <c r="WRZ33" s="126"/>
      <c r="WSA33" s="126"/>
      <c r="WSB33" s="126"/>
      <c r="WSC33" s="126"/>
      <c r="WSD33" s="126"/>
      <c r="WSE33" s="126"/>
      <c r="WSF33" s="126"/>
      <c r="WSG33" s="126"/>
      <c r="WSH33" s="126"/>
      <c r="WSI33" s="126"/>
      <c r="WSJ33" s="126"/>
      <c r="WSK33" s="126"/>
      <c r="WSL33" s="126"/>
      <c r="WSM33" s="126"/>
      <c r="WSN33" s="126"/>
      <c r="WSO33" s="126"/>
      <c r="WSP33" s="126"/>
      <c r="WSQ33" s="126"/>
      <c r="WSR33" s="126"/>
      <c r="WSS33" s="126"/>
      <c r="WST33" s="126"/>
      <c r="WSU33" s="126"/>
      <c r="WSV33" s="126"/>
      <c r="WSW33" s="126"/>
      <c r="WSX33" s="126"/>
      <c r="WSY33" s="126"/>
      <c r="WSZ33" s="126"/>
      <c r="WTA33" s="126"/>
      <c r="WTB33" s="126"/>
      <c r="WTC33" s="126"/>
      <c r="WTD33" s="126"/>
      <c r="WTE33" s="126"/>
      <c r="WTF33" s="126"/>
      <c r="WTG33" s="126"/>
      <c r="WTH33" s="126"/>
      <c r="WTI33" s="126"/>
      <c r="WTJ33" s="126"/>
      <c r="WTK33" s="126"/>
      <c r="WTL33" s="126"/>
      <c r="WTM33" s="126"/>
      <c r="WTN33" s="126"/>
      <c r="WTO33" s="126"/>
      <c r="WTP33" s="126"/>
      <c r="WTQ33" s="126"/>
      <c r="WTR33" s="126"/>
      <c r="WTS33" s="126"/>
      <c r="WTT33" s="126"/>
      <c r="WTU33" s="126"/>
      <c r="WTV33" s="126"/>
      <c r="WTW33" s="126"/>
      <c r="WTX33" s="126"/>
      <c r="WTY33" s="126"/>
      <c r="WTZ33" s="126"/>
      <c r="WUA33" s="126"/>
      <c r="WUB33" s="126"/>
      <c r="WUC33" s="126"/>
      <c r="WUD33" s="126"/>
      <c r="WUE33" s="126"/>
      <c r="WUF33" s="126"/>
      <c r="WUG33" s="126"/>
      <c r="WUH33" s="126"/>
      <c r="WUI33" s="126"/>
      <c r="WUJ33" s="126"/>
      <c r="WUK33" s="126"/>
      <c r="WUL33" s="126"/>
      <c r="WUM33" s="126"/>
      <c r="WUN33" s="126"/>
      <c r="WUO33" s="126"/>
      <c r="WUP33" s="126"/>
      <c r="WUQ33" s="126"/>
      <c r="WUR33" s="126"/>
      <c r="WUS33" s="126"/>
      <c r="WUT33" s="126"/>
      <c r="WUU33" s="126"/>
      <c r="WUV33" s="126"/>
      <c r="WUW33" s="126"/>
      <c r="WUX33" s="126"/>
      <c r="WUY33" s="126"/>
      <c r="WUZ33" s="126"/>
      <c r="WVA33" s="126"/>
      <c r="WVB33" s="126"/>
    </row>
    <row r="34" spans="1:16122" ht="15">
      <c r="A34" s="130"/>
    </row>
    <row r="35" spans="1:16122">
      <c r="A35" s="131"/>
    </row>
    <row r="36" spans="1:16122">
      <c r="A36" s="131"/>
    </row>
  </sheetData>
  <mergeCells count="10">
    <mergeCell ref="A33:K33"/>
    <mergeCell ref="A1:K1"/>
    <mergeCell ref="A3:I3"/>
    <mergeCell ref="J3:K3"/>
    <mergeCell ref="A32:H32"/>
    <mergeCell ref="C10:D10"/>
    <mergeCell ref="C12:D12"/>
    <mergeCell ref="C17:D17"/>
    <mergeCell ref="A2:K2"/>
    <mergeCell ref="A4:H4"/>
  </mergeCells>
  <printOptions horizontalCentered="1"/>
  <pageMargins left="0.70866141732283472" right="0.70866141732283472" top="1.1811023622047245" bottom="0.74803149606299213" header="0.31496062992125984" footer="0.31496062992125984"/>
  <pageSetup paperSize="9" scale="80" orientation="portrait" horizontalDpi="1200"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DFF62-D638-46D2-9CAE-642A999C0198}">
  <sheetPr codeName="Hoja17">
    <tabColor rgb="FF00FF00"/>
    <pageSetUpPr fitToPage="1"/>
  </sheetPr>
  <dimension ref="A1:J32"/>
  <sheetViews>
    <sheetView zoomScale="115" zoomScaleNormal="115" workbookViewId="0">
      <selection activeCell="C10" sqref="C10"/>
    </sheetView>
  </sheetViews>
  <sheetFormatPr baseColWidth="10" defaultColWidth="11.42578125" defaultRowHeight="15"/>
  <cols>
    <col min="1" max="1" width="13.85546875" style="99" customWidth="1"/>
    <col min="2" max="2" width="16.7109375" style="99" customWidth="1"/>
    <col min="3" max="3" width="35.28515625" style="99" customWidth="1"/>
    <col min="4" max="4" width="15.140625" style="99" customWidth="1"/>
    <col min="5" max="5" width="11" style="99" customWidth="1"/>
    <col min="6" max="6" width="13" style="99" customWidth="1"/>
    <col min="7" max="7" width="11.42578125" style="99"/>
    <col min="8" max="9" width="0" style="99" hidden="1" customWidth="1"/>
    <col min="10" max="256" width="11.42578125" style="99"/>
    <col min="257" max="258" width="13.85546875" style="99" customWidth="1"/>
    <col min="259" max="259" width="39.140625" style="99" customWidth="1"/>
    <col min="260" max="260" width="12.140625" style="99" customWidth="1"/>
    <col min="261" max="261" width="14.85546875" style="99" customWidth="1"/>
    <col min="262" max="262" width="19.140625" style="99" customWidth="1"/>
    <col min="263" max="512" width="11.42578125" style="99"/>
    <col min="513" max="514" width="13.85546875" style="99" customWidth="1"/>
    <col min="515" max="515" width="39.140625" style="99" customWidth="1"/>
    <col min="516" max="516" width="12.140625" style="99" customWidth="1"/>
    <col min="517" max="517" width="14.85546875" style="99" customWidth="1"/>
    <col min="518" max="518" width="19.140625" style="99" customWidth="1"/>
    <col min="519" max="768" width="11.42578125" style="99"/>
    <col min="769" max="770" width="13.85546875" style="99" customWidth="1"/>
    <col min="771" max="771" width="39.140625" style="99" customWidth="1"/>
    <col min="772" max="772" width="12.140625" style="99" customWidth="1"/>
    <col min="773" max="773" width="14.85546875" style="99" customWidth="1"/>
    <col min="774" max="774" width="19.140625" style="99" customWidth="1"/>
    <col min="775" max="1024" width="11.42578125" style="99"/>
    <col min="1025" max="1026" width="13.85546875" style="99" customWidth="1"/>
    <col min="1027" max="1027" width="39.140625" style="99" customWidth="1"/>
    <col min="1028" max="1028" width="12.140625" style="99" customWidth="1"/>
    <col min="1029" max="1029" width="14.85546875" style="99" customWidth="1"/>
    <col min="1030" max="1030" width="19.140625" style="99" customWidth="1"/>
    <col min="1031" max="1280" width="11.42578125" style="99"/>
    <col min="1281" max="1282" width="13.85546875" style="99" customWidth="1"/>
    <col min="1283" max="1283" width="39.140625" style="99" customWidth="1"/>
    <col min="1284" max="1284" width="12.140625" style="99" customWidth="1"/>
    <col min="1285" max="1285" width="14.85546875" style="99" customWidth="1"/>
    <col min="1286" max="1286" width="19.140625" style="99" customWidth="1"/>
    <col min="1287" max="1536" width="11.42578125" style="99"/>
    <col min="1537" max="1538" width="13.85546875" style="99" customWidth="1"/>
    <col min="1539" max="1539" width="39.140625" style="99" customWidth="1"/>
    <col min="1540" max="1540" width="12.140625" style="99" customWidth="1"/>
    <col min="1541" max="1541" width="14.85546875" style="99" customWidth="1"/>
    <col min="1542" max="1542" width="19.140625" style="99" customWidth="1"/>
    <col min="1543" max="1792" width="11.42578125" style="99"/>
    <col min="1793" max="1794" width="13.85546875" style="99" customWidth="1"/>
    <col min="1795" max="1795" width="39.140625" style="99" customWidth="1"/>
    <col min="1796" max="1796" width="12.140625" style="99" customWidth="1"/>
    <col min="1797" max="1797" width="14.85546875" style="99" customWidth="1"/>
    <col min="1798" max="1798" width="19.140625" style="99" customWidth="1"/>
    <col min="1799" max="2048" width="11.42578125" style="99"/>
    <col min="2049" max="2050" width="13.85546875" style="99" customWidth="1"/>
    <col min="2051" max="2051" width="39.140625" style="99" customWidth="1"/>
    <col min="2052" max="2052" width="12.140625" style="99" customWidth="1"/>
    <col min="2053" max="2053" width="14.85546875" style="99" customWidth="1"/>
    <col min="2054" max="2054" width="19.140625" style="99" customWidth="1"/>
    <col min="2055" max="2304" width="11.42578125" style="99"/>
    <col min="2305" max="2306" width="13.85546875" style="99" customWidth="1"/>
    <col min="2307" max="2307" width="39.140625" style="99" customWidth="1"/>
    <col min="2308" max="2308" width="12.140625" style="99" customWidth="1"/>
    <col min="2309" max="2309" width="14.85546875" style="99" customWidth="1"/>
    <col min="2310" max="2310" width="19.140625" style="99" customWidth="1"/>
    <col min="2311" max="2560" width="11.42578125" style="99"/>
    <col min="2561" max="2562" width="13.85546875" style="99" customWidth="1"/>
    <col min="2563" max="2563" width="39.140625" style="99" customWidth="1"/>
    <col min="2564" max="2564" width="12.140625" style="99" customWidth="1"/>
    <col min="2565" max="2565" width="14.85546875" style="99" customWidth="1"/>
    <col min="2566" max="2566" width="19.140625" style="99" customWidth="1"/>
    <col min="2567" max="2816" width="11.42578125" style="99"/>
    <col min="2817" max="2818" width="13.85546875" style="99" customWidth="1"/>
    <col min="2819" max="2819" width="39.140625" style="99" customWidth="1"/>
    <col min="2820" max="2820" width="12.140625" style="99" customWidth="1"/>
    <col min="2821" max="2821" width="14.85546875" style="99" customWidth="1"/>
    <col min="2822" max="2822" width="19.140625" style="99" customWidth="1"/>
    <col min="2823" max="3072" width="11.42578125" style="99"/>
    <col min="3073" max="3074" width="13.85546875" style="99" customWidth="1"/>
    <col min="3075" max="3075" width="39.140625" style="99" customWidth="1"/>
    <col min="3076" max="3076" width="12.140625" style="99" customWidth="1"/>
    <col min="3077" max="3077" width="14.85546875" style="99" customWidth="1"/>
    <col min="3078" max="3078" width="19.140625" style="99" customWidth="1"/>
    <col min="3079" max="3328" width="11.42578125" style="99"/>
    <col min="3329" max="3330" width="13.85546875" style="99" customWidth="1"/>
    <col min="3331" max="3331" width="39.140625" style="99" customWidth="1"/>
    <col min="3332" max="3332" width="12.140625" style="99" customWidth="1"/>
    <col min="3333" max="3333" width="14.85546875" style="99" customWidth="1"/>
    <col min="3334" max="3334" width="19.140625" style="99" customWidth="1"/>
    <col min="3335" max="3584" width="11.42578125" style="99"/>
    <col min="3585" max="3586" width="13.85546875" style="99" customWidth="1"/>
    <col min="3587" max="3587" width="39.140625" style="99" customWidth="1"/>
    <col min="3588" max="3588" width="12.140625" style="99" customWidth="1"/>
    <col min="3589" max="3589" width="14.85546875" style="99" customWidth="1"/>
    <col min="3590" max="3590" width="19.140625" style="99" customWidth="1"/>
    <col min="3591" max="3840" width="11.42578125" style="99"/>
    <col min="3841" max="3842" width="13.85546875" style="99" customWidth="1"/>
    <col min="3843" max="3843" width="39.140625" style="99" customWidth="1"/>
    <col min="3844" max="3844" width="12.140625" style="99" customWidth="1"/>
    <col min="3845" max="3845" width="14.85546875" style="99" customWidth="1"/>
    <col min="3846" max="3846" width="19.140625" style="99" customWidth="1"/>
    <col min="3847" max="4096" width="11.42578125" style="99"/>
    <col min="4097" max="4098" width="13.85546875" style="99" customWidth="1"/>
    <col min="4099" max="4099" width="39.140625" style="99" customWidth="1"/>
    <col min="4100" max="4100" width="12.140625" style="99" customWidth="1"/>
    <col min="4101" max="4101" width="14.85546875" style="99" customWidth="1"/>
    <col min="4102" max="4102" width="19.140625" style="99" customWidth="1"/>
    <col min="4103" max="4352" width="11.42578125" style="99"/>
    <col min="4353" max="4354" width="13.85546875" style="99" customWidth="1"/>
    <col min="4355" max="4355" width="39.140625" style="99" customWidth="1"/>
    <col min="4356" max="4356" width="12.140625" style="99" customWidth="1"/>
    <col min="4357" max="4357" width="14.85546875" style="99" customWidth="1"/>
    <col min="4358" max="4358" width="19.140625" style="99" customWidth="1"/>
    <col min="4359" max="4608" width="11.42578125" style="99"/>
    <col min="4609" max="4610" width="13.85546875" style="99" customWidth="1"/>
    <col min="4611" max="4611" width="39.140625" style="99" customWidth="1"/>
    <col min="4612" max="4612" width="12.140625" style="99" customWidth="1"/>
    <col min="4613" max="4613" width="14.85546875" style="99" customWidth="1"/>
    <col min="4614" max="4614" width="19.140625" style="99" customWidth="1"/>
    <col min="4615" max="4864" width="11.42578125" style="99"/>
    <col min="4865" max="4866" width="13.85546875" style="99" customWidth="1"/>
    <col min="4867" max="4867" width="39.140625" style="99" customWidth="1"/>
    <col min="4868" max="4868" width="12.140625" style="99" customWidth="1"/>
    <col min="4869" max="4869" width="14.85546875" style="99" customWidth="1"/>
    <col min="4870" max="4870" width="19.140625" style="99" customWidth="1"/>
    <col min="4871" max="5120" width="11.42578125" style="99"/>
    <col min="5121" max="5122" width="13.85546875" style="99" customWidth="1"/>
    <col min="5123" max="5123" width="39.140625" style="99" customWidth="1"/>
    <col min="5124" max="5124" width="12.140625" style="99" customWidth="1"/>
    <col min="5125" max="5125" width="14.85546875" style="99" customWidth="1"/>
    <col min="5126" max="5126" width="19.140625" style="99" customWidth="1"/>
    <col min="5127" max="5376" width="11.42578125" style="99"/>
    <col min="5377" max="5378" width="13.85546875" style="99" customWidth="1"/>
    <col min="5379" max="5379" width="39.140625" style="99" customWidth="1"/>
    <col min="5380" max="5380" width="12.140625" style="99" customWidth="1"/>
    <col min="5381" max="5381" width="14.85546875" style="99" customWidth="1"/>
    <col min="5382" max="5382" width="19.140625" style="99" customWidth="1"/>
    <col min="5383" max="5632" width="11.42578125" style="99"/>
    <col min="5633" max="5634" width="13.85546875" style="99" customWidth="1"/>
    <col min="5635" max="5635" width="39.140625" style="99" customWidth="1"/>
    <col min="5636" max="5636" width="12.140625" style="99" customWidth="1"/>
    <col min="5637" max="5637" width="14.85546875" style="99" customWidth="1"/>
    <col min="5638" max="5638" width="19.140625" style="99" customWidth="1"/>
    <col min="5639" max="5888" width="11.42578125" style="99"/>
    <col min="5889" max="5890" width="13.85546875" style="99" customWidth="1"/>
    <col min="5891" max="5891" width="39.140625" style="99" customWidth="1"/>
    <col min="5892" max="5892" width="12.140625" style="99" customWidth="1"/>
    <col min="5893" max="5893" width="14.85546875" style="99" customWidth="1"/>
    <col min="5894" max="5894" width="19.140625" style="99" customWidth="1"/>
    <col min="5895" max="6144" width="11.42578125" style="99"/>
    <col min="6145" max="6146" width="13.85546875" style="99" customWidth="1"/>
    <col min="6147" max="6147" width="39.140625" style="99" customWidth="1"/>
    <col min="6148" max="6148" width="12.140625" style="99" customWidth="1"/>
    <col min="6149" max="6149" width="14.85546875" style="99" customWidth="1"/>
    <col min="6150" max="6150" width="19.140625" style="99" customWidth="1"/>
    <col min="6151" max="6400" width="11.42578125" style="99"/>
    <col min="6401" max="6402" width="13.85546875" style="99" customWidth="1"/>
    <col min="6403" max="6403" width="39.140625" style="99" customWidth="1"/>
    <col min="6404" max="6404" width="12.140625" style="99" customWidth="1"/>
    <col min="6405" max="6405" width="14.85546875" style="99" customWidth="1"/>
    <col min="6406" max="6406" width="19.140625" style="99" customWidth="1"/>
    <col min="6407" max="6656" width="11.42578125" style="99"/>
    <col min="6657" max="6658" width="13.85546875" style="99" customWidth="1"/>
    <col min="6659" max="6659" width="39.140625" style="99" customWidth="1"/>
    <col min="6660" max="6660" width="12.140625" style="99" customWidth="1"/>
    <col min="6661" max="6661" width="14.85546875" style="99" customWidth="1"/>
    <col min="6662" max="6662" width="19.140625" style="99" customWidth="1"/>
    <col min="6663" max="6912" width="11.42578125" style="99"/>
    <col min="6913" max="6914" width="13.85546875" style="99" customWidth="1"/>
    <col min="6915" max="6915" width="39.140625" style="99" customWidth="1"/>
    <col min="6916" max="6916" width="12.140625" style="99" customWidth="1"/>
    <col min="6917" max="6917" width="14.85546875" style="99" customWidth="1"/>
    <col min="6918" max="6918" width="19.140625" style="99" customWidth="1"/>
    <col min="6919" max="7168" width="11.42578125" style="99"/>
    <col min="7169" max="7170" width="13.85546875" style="99" customWidth="1"/>
    <col min="7171" max="7171" width="39.140625" style="99" customWidth="1"/>
    <col min="7172" max="7172" width="12.140625" style="99" customWidth="1"/>
    <col min="7173" max="7173" width="14.85546875" style="99" customWidth="1"/>
    <col min="7174" max="7174" width="19.140625" style="99" customWidth="1"/>
    <col min="7175" max="7424" width="11.42578125" style="99"/>
    <col min="7425" max="7426" width="13.85546875" style="99" customWidth="1"/>
    <col min="7427" max="7427" width="39.140625" style="99" customWidth="1"/>
    <col min="7428" max="7428" width="12.140625" style="99" customWidth="1"/>
    <col min="7429" max="7429" width="14.85546875" style="99" customWidth="1"/>
    <col min="7430" max="7430" width="19.140625" style="99" customWidth="1"/>
    <col min="7431" max="7680" width="11.42578125" style="99"/>
    <col min="7681" max="7682" width="13.85546875" style="99" customWidth="1"/>
    <col min="7683" max="7683" width="39.140625" style="99" customWidth="1"/>
    <col min="7684" max="7684" width="12.140625" style="99" customWidth="1"/>
    <col min="7685" max="7685" width="14.85546875" style="99" customWidth="1"/>
    <col min="7686" max="7686" width="19.140625" style="99" customWidth="1"/>
    <col min="7687" max="7936" width="11.42578125" style="99"/>
    <col min="7937" max="7938" width="13.85546875" style="99" customWidth="1"/>
    <col min="7939" max="7939" width="39.140625" style="99" customWidth="1"/>
    <col min="7940" max="7940" width="12.140625" style="99" customWidth="1"/>
    <col min="7941" max="7941" width="14.85546875" style="99" customWidth="1"/>
    <col min="7942" max="7942" width="19.140625" style="99" customWidth="1"/>
    <col min="7943" max="8192" width="11.42578125" style="99"/>
    <col min="8193" max="8194" width="13.85546875" style="99" customWidth="1"/>
    <col min="8195" max="8195" width="39.140625" style="99" customWidth="1"/>
    <col min="8196" max="8196" width="12.140625" style="99" customWidth="1"/>
    <col min="8197" max="8197" width="14.85546875" style="99" customWidth="1"/>
    <col min="8198" max="8198" width="19.140625" style="99" customWidth="1"/>
    <col min="8199" max="8448" width="11.42578125" style="99"/>
    <col min="8449" max="8450" width="13.85546875" style="99" customWidth="1"/>
    <col min="8451" max="8451" width="39.140625" style="99" customWidth="1"/>
    <col min="8452" max="8452" width="12.140625" style="99" customWidth="1"/>
    <col min="8453" max="8453" width="14.85546875" style="99" customWidth="1"/>
    <col min="8454" max="8454" width="19.140625" style="99" customWidth="1"/>
    <col min="8455" max="8704" width="11.42578125" style="99"/>
    <col min="8705" max="8706" width="13.85546875" style="99" customWidth="1"/>
    <col min="8707" max="8707" width="39.140625" style="99" customWidth="1"/>
    <col min="8708" max="8708" width="12.140625" style="99" customWidth="1"/>
    <col min="8709" max="8709" width="14.85546875" style="99" customWidth="1"/>
    <col min="8710" max="8710" width="19.140625" style="99" customWidth="1"/>
    <col min="8711" max="8960" width="11.42578125" style="99"/>
    <col min="8961" max="8962" width="13.85546875" style="99" customWidth="1"/>
    <col min="8963" max="8963" width="39.140625" style="99" customWidth="1"/>
    <col min="8964" max="8964" width="12.140625" style="99" customWidth="1"/>
    <col min="8965" max="8965" width="14.85546875" style="99" customWidth="1"/>
    <col min="8966" max="8966" width="19.140625" style="99" customWidth="1"/>
    <col min="8967" max="9216" width="11.42578125" style="99"/>
    <col min="9217" max="9218" width="13.85546875" style="99" customWidth="1"/>
    <col min="9219" max="9219" width="39.140625" style="99" customWidth="1"/>
    <col min="9220" max="9220" width="12.140625" style="99" customWidth="1"/>
    <col min="9221" max="9221" width="14.85546875" style="99" customWidth="1"/>
    <col min="9222" max="9222" width="19.140625" style="99" customWidth="1"/>
    <col min="9223" max="9472" width="11.42578125" style="99"/>
    <col min="9473" max="9474" width="13.85546875" style="99" customWidth="1"/>
    <col min="9475" max="9475" width="39.140625" style="99" customWidth="1"/>
    <col min="9476" max="9476" width="12.140625" style="99" customWidth="1"/>
    <col min="9477" max="9477" width="14.85546875" style="99" customWidth="1"/>
    <col min="9478" max="9478" width="19.140625" style="99" customWidth="1"/>
    <col min="9479" max="9728" width="11.42578125" style="99"/>
    <col min="9729" max="9730" width="13.85546875" style="99" customWidth="1"/>
    <col min="9731" max="9731" width="39.140625" style="99" customWidth="1"/>
    <col min="9732" max="9732" width="12.140625" style="99" customWidth="1"/>
    <col min="9733" max="9733" width="14.85546875" style="99" customWidth="1"/>
    <col min="9734" max="9734" width="19.140625" style="99" customWidth="1"/>
    <col min="9735" max="9984" width="11.42578125" style="99"/>
    <col min="9985" max="9986" width="13.85546875" style="99" customWidth="1"/>
    <col min="9987" max="9987" width="39.140625" style="99" customWidth="1"/>
    <col min="9988" max="9988" width="12.140625" style="99" customWidth="1"/>
    <col min="9989" max="9989" width="14.85546875" style="99" customWidth="1"/>
    <col min="9990" max="9990" width="19.140625" style="99" customWidth="1"/>
    <col min="9991" max="10240" width="11.42578125" style="99"/>
    <col min="10241" max="10242" width="13.85546875" style="99" customWidth="1"/>
    <col min="10243" max="10243" width="39.140625" style="99" customWidth="1"/>
    <col min="10244" max="10244" width="12.140625" style="99" customWidth="1"/>
    <col min="10245" max="10245" width="14.85546875" style="99" customWidth="1"/>
    <col min="10246" max="10246" width="19.140625" style="99" customWidth="1"/>
    <col min="10247" max="10496" width="11.42578125" style="99"/>
    <col min="10497" max="10498" width="13.85546875" style="99" customWidth="1"/>
    <col min="10499" max="10499" width="39.140625" style="99" customWidth="1"/>
    <col min="10500" max="10500" width="12.140625" style="99" customWidth="1"/>
    <col min="10501" max="10501" width="14.85546875" style="99" customWidth="1"/>
    <col min="10502" max="10502" width="19.140625" style="99" customWidth="1"/>
    <col min="10503" max="10752" width="11.42578125" style="99"/>
    <col min="10753" max="10754" width="13.85546875" style="99" customWidth="1"/>
    <col min="10755" max="10755" width="39.140625" style="99" customWidth="1"/>
    <col min="10756" max="10756" width="12.140625" style="99" customWidth="1"/>
    <col min="10757" max="10757" width="14.85546875" style="99" customWidth="1"/>
    <col min="10758" max="10758" width="19.140625" style="99" customWidth="1"/>
    <col min="10759" max="11008" width="11.42578125" style="99"/>
    <col min="11009" max="11010" width="13.85546875" style="99" customWidth="1"/>
    <col min="11011" max="11011" width="39.140625" style="99" customWidth="1"/>
    <col min="11012" max="11012" width="12.140625" style="99" customWidth="1"/>
    <col min="11013" max="11013" width="14.85546875" style="99" customWidth="1"/>
    <col min="11014" max="11014" width="19.140625" style="99" customWidth="1"/>
    <col min="11015" max="11264" width="11.42578125" style="99"/>
    <col min="11265" max="11266" width="13.85546875" style="99" customWidth="1"/>
    <col min="11267" max="11267" width="39.140625" style="99" customWidth="1"/>
    <col min="11268" max="11268" width="12.140625" style="99" customWidth="1"/>
    <col min="11269" max="11269" width="14.85546875" style="99" customWidth="1"/>
    <col min="11270" max="11270" width="19.140625" style="99" customWidth="1"/>
    <col min="11271" max="11520" width="11.42578125" style="99"/>
    <col min="11521" max="11522" width="13.85546875" style="99" customWidth="1"/>
    <col min="11523" max="11523" width="39.140625" style="99" customWidth="1"/>
    <col min="11524" max="11524" width="12.140625" style="99" customWidth="1"/>
    <col min="11525" max="11525" width="14.85546875" style="99" customWidth="1"/>
    <col min="11526" max="11526" width="19.140625" style="99" customWidth="1"/>
    <col min="11527" max="11776" width="11.42578125" style="99"/>
    <col min="11777" max="11778" width="13.85546875" style="99" customWidth="1"/>
    <col min="11779" max="11779" width="39.140625" style="99" customWidth="1"/>
    <col min="11780" max="11780" width="12.140625" style="99" customWidth="1"/>
    <col min="11781" max="11781" width="14.85546875" style="99" customWidth="1"/>
    <col min="11782" max="11782" width="19.140625" style="99" customWidth="1"/>
    <col min="11783" max="12032" width="11.42578125" style="99"/>
    <col min="12033" max="12034" width="13.85546875" style="99" customWidth="1"/>
    <col min="12035" max="12035" width="39.140625" style="99" customWidth="1"/>
    <col min="12036" max="12036" width="12.140625" style="99" customWidth="1"/>
    <col min="12037" max="12037" width="14.85546875" style="99" customWidth="1"/>
    <col min="12038" max="12038" width="19.140625" style="99" customWidth="1"/>
    <col min="12039" max="12288" width="11.42578125" style="99"/>
    <col min="12289" max="12290" width="13.85546875" style="99" customWidth="1"/>
    <col min="12291" max="12291" width="39.140625" style="99" customWidth="1"/>
    <col min="12292" max="12292" width="12.140625" style="99" customWidth="1"/>
    <col min="12293" max="12293" width="14.85546875" style="99" customWidth="1"/>
    <col min="12294" max="12294" width="19.140625" style="99" customWidth="1"/>
    <col min="12295" max="12544" width="11.42578125" style="99"/>
    <col min="12545" max="12546" width="13.85546875" style="99" customWidth="1"/>
    <col min="12547" max="12547" width="39.140625" style="99" customWidth="1"/>
    <col min="12548" max="12548" width="12.140625" style="99" customWidth="1"/>
    <col min="12549" max="12549" width="14.85546875" style="99" customWidth="1"/>
    <col min="12550" max="12550" width="19.140625" style="99" customWidth="1"/>
    <col min="12551" max="12800" width="11.42578125" style="99"/>
    <col min="12801" max="12802" width="13.85546875" style="99" customWidth="1"/>
    <col min="12803" max="12803" width="39.140625" style="99" customWidth="1"/>
    <col min="12804" max="12804" width="12.140625" style="99" customWidth="1"/>
    <col min="12805" max="12805" width="14.85546875" style="99" customWidth="1"/>
    <col min="12806" max="12806" width="19.140625" style="99" customWidth="1"/>
    <col min="12807" max="13056" width="11.42578125" style="99"/>
    <col min="13057" max="13058" width="13.85546875" style="99" customWidth="1"/>
    <col min="13059" max="13059" width="39.140625" style="99" customWidth="1"/>
    <col min="13060" max="13060" width="12.140625" style="99" customWidth="1"/>
    <col min="13061" max="13061" width="14.85546875" style="99" customWidth="1"/>
    <col min="13062" max="13062" width="19.140625" style="99" customWidth="1"/>
    <col min="13063" max="13312" width="11.42578125" style="99"/>
    <col min="13313" max="13314" width="13.85546875" style="99" customWidth="1"/>
    <col min="13315" max="13315" width="39.140625" style="99" customWidth="1"/>
    <col min="13316" max="13316" width="12.140625" style="99" customWidth="1"/>
    <col min="13317" max="13317" width="14.85546875" style="99" customWidth="1"/>
    <col min="13318" max="13318" width="19.140625" style="99" customWidth="1"/>
    <col min="13319" max="13568" width="11.42578125" style="99"/>
    <col min="13569" max="13570" width="13.85546875" style="99" customWidth="1"/>
    <col min="13571" max="13571" width="39.140625" style="99" customWidth="1"/>
    <col min="13572" max="13572" width="12.140625" style="99" customWidth="1"/>
    <col min="13573" max="13573" width="14.85546875" style="99" customWidth="1"/>
    <col min="13574" max="13574" width="19.140625" style="99" customWidth="1"/>
    <col min="13575" max="13824" width="11.42578125" style="99"/>
    <col min="13825" max="13826" width="13.85546875" style="99" customWidth="1"/>
    <col min="13827" max="13827" width="39.140625" style="99" customWidth="1"/>
    <col min="13828" max="13828" width="12.140625" style="99" customWidth="1"/>
    <col min="13829" max="13829" width="14.85546875" style="99" customWidth="1"/>
    <col min="13830" max="13830" width="19.140625" style="99" customWidth="1"/>
    <col min="13831" max="14080" width="11.42578125" style="99"/>
    <col min="14081" max="14082" width="13.85546875" style="99" customWidth="1"/>
    <col min="14083" max="14083" width="39.140625" style="99" customWidth="1"/>
    <col min="14084" max="14084" width="12.140625" style="99" customWidth="1"/>
    <col min="14085" max="14085" width="14.85546875" style="99" customWidth="1"/>
    <col min="14086" max="14086" width="19.140625" style="99" customWidth="1"/>
    <col min="14087" max="14336" width="11.42578125" style="99"/>
    <col min="14337" max="14338" width="13.85546875" style="99" customWidth="1"/>
    <col min="14339" max="14339" width="39.140625" style="99" customWidth="1"/>
    <col min="14340" max="14340" width="12.140625" style="99" customWidth="1"/>
    <col min="14341" max="14341" width="14.85546875" style="99" customWidth="1"/>
    <col min="14342" max="14342" width="19.140625" style="99" customWidth="1"/>
    <col min="14343" max="14592" width="11.42578125" style="99"/>
    <col min="14593" max="14594" width="13.85546875" style="99" customWidth="1"/>
    <col min="14595" max="14595" width="39.140625" style="99" customWidth="1"/>
    <col min="14596" max="14596" width="12.140625" style="99" customWidth="1"/>
    <col min="14597" max="14597" width="14.85546875" style="99" customWidth="1"/>
    <col min="14598" max="14598" width="19.140625" style="99" customWidth="1"/>
    <col min="14599" max="14848" width="11.42578125" style="99"/>
    <col min="14849" max="14850" width="13.85546875" style="99" customWidth="1"/>
    <col min="14851" max="14851" width="39.140625" style="99" customWidth="1"/>
    <col min="14852" max="14852" width="12.140625" style="99" customWidth="1"/>
    <col min="14853" max="14853" width="14.85546875" style="99" customWidth="1"/>
    <col min="14854" max="14854" width="19.140625" style="99" customWidth="1"/>
    <col min="14855" max="15104" width="11.42578125" style="99"/>
    <col min="15105" max="15106" width="13.85546875" style="99" customWidth="1"/>
    <col min="15107" max="15107" width="39.140625" style="99" customWidth="1"/>
    <col min="15108" max="15108" width="12.140625" style="99" customWidth="1"/>
    <col min="15109" max="15109" width="14.85546875" style="99" customWidth="1"/>
    <col min="15110" max="15110" width="19.140625" style="99" customWidth="1"/>
    <col min="15111" max="15360" width="11.42578125" style="99"/>
    <col min="15361" max="15362" width="13.85546875" style="99" customWidth="1"/>
    <col min="15363" max="15363" width="39.140625" style="99" customWidth="1"/>
    <col min="15364" max="15364" width="12.140625" style="99" customWidth="1"/>
    <col min="15365" max="15365" width="14.85546875" style="99" customWidth="1"/>
    <col min="15366" max="15366" width="19.140625" style="99" customWidth="1"/>
    <col min="15367" max="15616" width="11.42578125" style="99"/>
    <col min="15617" max="15618" width="13.85546875" style="99" customWidth="1"/>
    <col min="15619" max="15619" width="39.140625" style="99" customWidth="1"/>
    <col min="15620" max="15620" width="12.140625" style="99" customWidth="1"/>
    <col min="15621" max="15621" width="14.85546875" style="99" customWidth="1"/>
    <col min="15622" max="15622" width="19.140625" style="99" customWidth="1"/>
    <col min="15623" max="15872" width="11.42578125" style="99"/>
    <col min="15873" max="15874" width="13.85546875" style="99" customWidth="1"/>
    <col min="15875" max="15875" width="39.140625" style="99" customWidth="1"/>
    <col min="15876" max="15876" width="12.140625" style="99" customWidth="1"/>
    <col min="15877" max="15877" width="14.85546875" style="99" customWidth="1"/>
    <col min="15878" max="15878" width="19.140625" style="99" customWidth="1"/>
    <col min="15879" max="16128" width="11.42578125" style="99"/>
    <col min="16129" max="16130" width="13.85546875" style="99" customWidth="1"/>
    <col min="16131" max="16131" width="39.140625" style="99" customWidth="1"/>
    <col min="16132" max="16132" width="12.140625" style="99" customWidth="1"/>
    <col min="16133" max="16133" width="14.85546875" style="99" customWidth="1"/>
    <col min="16134" max="16134" width="19.140625" style="99" customWidth="1"/>
    <col min="16135" max="16384" width="11.42578125" style="99"/>
  </cols>
  <sheetData>
    <row r="1" spans="1:7" ht="72" customHeight="1" thickBot="1">
      <c r="A1" s="1081"/>
      <c r="B1" s="1082"/>
      <c r="C1" s="1082"/>
      <c r="D1" s="1082"/>
      <c r="E1" s="1082"/>
      <c r="F1" s="1082"/>
      <c r="G1" s="1083"/>
    </row>
    <row r="2" spans="1:7" ht="30.75" customHeight="1" thickBot="1">
      <c r="A2" s="943" t="str">
        <f>'2.2. CANTIDADES'!A2</f>
        <v>IMPLEMENTACION DE SOLUCIONES BASADAS EN NATURALEZA – ESTUFAS ECOEFICIENTES – COMO ESTRATEGIAS DE DISMINUCION DE LA DEFORESTACION Y LA EMISION DE GEI EN EL MUNICIPIO DE MELGAR TOLIMA</v>
      </c>
      <c r="B2" s="944"/>
      <c r="C2" s="944"/>
      <c r="D2" s="944"/>
      <c r="E2" s="944"/>
      <c r="F2" s="944"/>
      <c r="G2" s="945"/>
    </row>
    <row r="3" spans="1:7" ht="15.75" thickBot="1">
      <c r="A3" s="1087" t="s">
        <v>106</v>
      </c>
      <c r="B3" s="1088"/>
      <c r="C3" s="1088"/>
      <c r="D3" s="1088"/>
      <c r="E3" s="1078" t="str">
        <f>'2.3.1. APUS BASICOS'!G2</f>
        <v>ENERO DE 2026</v>
      </c>
      <c r="F3" s="1079"/>
      <c r="G3" s="1080"/>
    </row>
    <row r="4" spans="1:7">
      <c r="A4" s="100" t="s">
        <v>107</v>
      </c>
      <c r="B4" s="101" t="s">
        <v>108</v>
      </c>
      <c r="C4" s="102">
        <v>1.1000000000000001</v>
      </c>
      <c r="D4" s="103" t="s">
        <v>109</v>
      </c>
      <c r="E4" s="620"/>
      <c r="F4" s="620"/>
      <c r="G4" s="1075"/>
    </row>
    <row r="5" spans="1:7">
      <c r="A5" s="104">
        <v>2026</v>
      </c>
      <c r="B5" s="1191">
        <v>1750905</v>
      </c>
      <c r="C5" s="105">
        <f>+C4*B5</f>
        <v>1925995.5000000002</v>
      </c>
      <c r="D5" s="106"/>
      <c r="E5" s="620"/>
      <c r="F5" s="620"/>
      <c r="G5" s="1075"/>
    </row>
    <row r="6" spans="1:7" ht="15.75" thickBot="1">
      <c r="A6" s="107"/>
      <c r="B6" s="108"/>
      <c r="C6" s="108"/>
      <c r="D6" s="109"/>
      <c r="E6" s="620"/>
      <c r="F6" s="620"/>
      <c r="G6" s="1075"/>
    </row>
    <row r="7" spans="1:7">
      <c r="A7" s="100" t="s">
        <v>110</v>
      </c>
      <c r="B7" s="101" t="s">
        <v>108</v>
      </c>
      <c r="C7" s="102">
        <v>1.4</v>
      </c>
      <c r="D7" s="103" t="s">
        <v>109</v>
      </c>
      <c r="E7" s="620"/>
      <c r="F7" s="620"/>
      <c r="G7" s="1075"/>
    </row>
    <row r="8" spans="1:7">
      <c r="A8" s="104">
        <f>+A5</f>
        <v>2026</v>
      </c>
      <c r="B8" s="1191">
        <f>+B5</f>
        <v>1750905</v>
      </c>
      <c r="C8" s="105">
        <f>+C7*B8</f>
        <v>2451267</v>
      </c>
      <c r="D8" s="106">
        <f>+C8/30</f>
        <v>81708.899999999994</v>
      </c>
      <c r="E8" s="620"/>
      <c r="F8" s="620"/>
      <c r="G8" s="1075"/>
    </row>
    <row r="9" spans="1:7" ht="15.75" thickBot="1">
      <c r="A9" s="107"/>
      <c r="B9" s="108"/>
      <c r="C9" s="108"/>
      <c r="D9" s="109"/>
      <c r="E9" s="620"/>
      <c r="F9" s="620"/>
      <c r="G9" s="1075"/>
    </row>
    <row r="10" spans="1:7">
      <c r="A10" s="100" t="s">
        <v>111</v>
      </c>
      <c r="B10" s="110"/>
      <c r="C10" s="102">
        <v>1.9</v>
      </c>
      <c r="D10" s="103" t="s">
        <v>109</v>
      </c>
      <c r="E10" s="620"/>
      <c r="F10" s="620"/>
      <c r="G10" s="1075"/>
    </row>
    <row r="11" spans="1:7">
      <c r="A11" s="104">
        <f>+A5</f>
        <v>2026</v>
      </c>
      <c r="B11" s="1191">
        <f>+B5</f>
        <v>1750905</v>
      </c>
      <c r="C11" s="105">
        <f>+C10*B11</f>
        <v>3326719.5</v>
      </c>
      <c r="D11" s="106">
        <f>+C11/30</f>
        <v>110890.65</v>
      </c>
      <c r="E11" s="620"/>
      <c r="F11" s="620"/>
      <c r="G11" s="1075"/>
    </row>
    <row r="12" spans="1:7" ht="15.75" thickBot="1">
      <c r="A12" s="107"/>
      <c r="B12" s="108"/>
      <c r="C12" s="108"/>
      <c r="D12" s="109"/>
      <c r="E12" s="620"/>
      <c r="F12" s="620"/>
      <c r="G12" s="1075"/>
    </row>
    <row r="13" spans="1:7">
      <c r="A13" s="100" t="s">
        <v>112</v>
      </c>
      <c r="B13" s="110"/>
      <c r="C13" s="102">
        <v>2.5</v>
      </c>
      <c r="D13" s="103" t="s">
        <v>109</v>
      </c>
      <c r="E13" s="620"/>
      <c r="F13" s="620"/>
      <c r="G13" s="1075"/>
    </row>
    <row r="14" spans="1:7">
      <c r="A14" s="104">
        <f>+A11</f>
        <v>2026</v>
      </c>
      <c r="B14" s="105">
        <f>+B11</f>
        <v>1750905</v>
      </c>
      <c r="C14" s="105">
        <f>+C13*B14</f>
        <v>4377262.5</v>
      </c>
      <c r="D14" s="106">
        <f>+C14/30</f>
        <v>145908.75</v>
      </c>
      <c r="E14" s="620"/>
      <c r="F14" s="620"/>
      <c r="G14" s="1075"/>
    </row>
    <row r="15" spans="1:7" ht="15.75" thickBot="1">
      <c r="A15" s="107"/>
      <c r="B15" s="108"/>
      <c r="C15" s="108"/>
      <c r="D15" s="109"/>
      <c r="E15" s="620"/>
      <c r="F15" s="620"/>
      <c r="G15" s="1075"/>
    </row>
    <row r="16" spans="1:7" ht="15.75" thickBot="1">
      <c r="A16" s="1087"/>
      <c r="B16" s="1088"/>
      <c r="C16" s="1088"/>
      <c r="D16" s="1088"/>
      <c r="E16" s="1076"/>
      <c r="F16" s="1076"/>
      <c r="G16" s="1077"/>
    </row>
    <row r="17" spans="1:10" ht="16.5" thickBot="1">
      <c r="A17" s="1084" t="s">
        <v>261</v>
      </c>
      <c r="B17" s="1085"/>
      <c r="C17" s="1085"/>
      <c r="D17" s="1085"/>
      <c r="E17" s="1085"/>
      <c r="F17" s="1085"/>
      <c r="G17" s="1086"/>
    </row>
    <row r="18" spans="1:10" ht="30.75" thickBot="1">
      <c r="A18" s="376" t="s">
        <v>113</v>
      </c>
      <c r="B18" s="377"/>
      <c r="C18" s="377" t="s">
        <v>53</v>
      </c>
      <c r="D18" s="377" t="s">
        <v>7</v>
      </c>
      <c r="E18" s="377" t="s">
        <v>62</v>
      </c>
      <c r="F18" s="378" t="s">
        <v>260</v>
      </c>
      <c r="G18" s="379" t="s">
        <v>114</v>
      </c>
    </row>
    <row r="19" spans="1:10" ht="15.75" thickBot="1">
      <c r="A19" s="392" t="s">
        <v>115</v>
      </c>
      <c r="B19" s="393"/>
      <c r="C19" s="393" t="s">
        <v>126</v>
      </c>
      <c r="D19" s="394" t="s">
        <v>116</v>
      </c>
      <c r="E19" s="395"/>
      <c r="F19" s="395"/>
      <c r="G19" s="396"/>
    </row>
    <row r="20" spans="1:10">
      <c r="A20" s="104" t="s">
        <v>117</v>
      </c>
      <c r="C20" s="99" t="s">
        <v>118</v>
      </c>
      <c r="D20" s="360" t="s">
        <v>119</v>
      </c>
      <c r="E20" s="361">
        <v>0.125</v>
      </c>
      <c r="F20" s="362">
        <f>+$D$5</f>
        <v>0</v>
      </c>
      <c r="G20" s="363">
        <f>+E20*F20</f>
        <v>0</v>
      </c>
      <c r="J20" s="121"/>
    </row>
    <row r="21" spans="1:10">
      <c r="A21" s="104" t="s">
        <v>120</v>
      </c>
      <c r="C21" s="99" t="s">
        <v>121</v>
      </c>
      <c r="D21" s="360" t="s">
        <v>119</v>
      </c>
      <c r="E21" s="361">
        <v>0.125</v>
      </c>
      <c r="F21" s="362">
        <f>+$D$11*2</f>
        <v>221781.3</v>
      </c>
      <c r="G21" s="363">
        <f>+E21*F21</f>
        <v>27722.662499999999</v>
      </c>
    </row>
    <row r="22" spans="1:10">
      <c r="A22" s="104"/>
      <c r="C22" s="364" t="s">
        <v>122</v>
      </c>
      <c r="D22" s="360"/>
      <c r="E22" s="365"/>
      <c r="F22" s="111"/>
      <c r="G22" s="366">
        <f>SUM(G20:G21)</f>
        <v>27722.662499999999</v>
      </c>
    </row>
    <row r="23" spans="1:10" ht="30">
      <c r="A23" s="104" t="s">
        <v>123</v>
      </c>
      <c r="C23" s="367" t="s">
        <v>124</v>
      </c>
      <c r="D23" s="360" t="s">
        <v>58</v>
      </c>
      <c r="E23" s="112">
        <v>0.7</v>
      </c>
      <c r="F23" s="368"/>
      <c r="G23" s="363">
        <f>+G22*E23</f>
        <v>19405.863749999997</v>
      </c>
    </row>
    <row r="24" spans="1:10">
      <c r="A24" s="369"/>
      <c r="B24" s="113"/>
      <c r="C24" s="113" t="s">
        <v>114</v>
      </c>
      <c r="D24" s="114"/>
      <c r="E24" s="115"/>
      <c r="F24" s="115"/>
      <c r="G24" s="370">
        <f>ROUND(G22+G23,0)</f>
        <v>47129</v>
      </c>
    </row>
    <row r="25" spans="1:10" ht="15.75" thickBot="1">
      <c r="A25" s="104"/>
      <c r="D25" s="360"/>
      <c r="E25" s="365"/>
      <c r="F25" s="368"/>
      <c r="G25" s="363"/>
    </row>
    <row r="26" spans="1:10" ht="15.75" thickBot="1">
      <c r="A26" s="392" t="s">
        <v>125</v>
      </c>
      <c r="B26" s="393"/>
      <c r="C26" s="393" t="s">
        <v>127</v>
      </c>
      <c r="D26" s="394" t="s">
        <v>116</v>
      </c>
      <c r="E26" s="397"/>
      <c r="F26" s="397"/>
      <c r="G26" s="398"/>
    </row>
    <row r="27" spans="1:10">
      <c r="A27" s="104" t="s">
        <v>117</v>
      </c>
      <c r="C27" s="99" t="s">
        <v>118</v>
      </c>
      <c r="D27" s="360" t="s">
        <v>119</v>
      </c>
      <c r="E27" s="361">
        <v>0.125</v>
      </c>
      <c r="F27" s="362">
        <f>+$D$5</f>
        <v>0</v>
      </c>
      <c r="G27" s="363">
        <f>+E27*F27</f>
        <v>0</v>
      </c>
      <c r="I27" s="99">
        <f>ROUND((G27*E30+G27),0)</f>
        <v>0</v>
      </c>
    </row>
    <row r="28" spans="1:10">
      <c r="A28" s="104" t="s">
        <v>120</v>
      </c>
      <c r="C28" s="99" t="s">
        <v>121</v>
      </c>
      <c r="D28" s="360" t="s">
        <v>119</v>
      </c>
      <c r="E28" s="361">
        <v>0.125</v>
      </c>
      <c r="F28" s="362">
        <f>+$D$11</f>
        <v>110890.65</v>
      </c>
      <c r="G28" s="363">
        <f>+E28*F28</f>
        <v>13861.331249999999</v>
      </c>
    </row>
    <row r="29" spans="1:10">
      <c r="A29" s="104"/>
      <c r="C29" s="364" t="s">
        <v>122</v>
      </c>
      <c r="D29" s="360"/>
      <c r="E29" s="365"/>
      <c r="F29" s="368"/>
      <c r="G29" s="366">
        <f>SUM(G27:G28)</f>
        <v>13861.331249999999</v>
      </c>
    </row>
    <row r="30" spans="1:10" ht="30">
      <c r="A30" s="104" t="s">
        <v>123</v>
      </c>
      <c r="C30" s="367" t="s">
        <v>124</v>
      </c>
      <c r="D30" s="360" t="s">
        <v>58</v>
      </c>
      <c r="E30" s="112">
        <v>0.7</v>
      </c>
      <c r="F30" s="368"/>
      <c r="G30" s="363">
        <f>+G29*E30</f>
        <v>9702.9318749999984</v>
      </c>
    </row>
    <row r="31" spans="1:10" ht="15.75" thickBot="1">
      <c r="A31" s="371"/>
      <c r="B31" s="372"/>
      <c r="C31" s="372" t="s">
        <v>114</v>
      </c>
      <c r="D31" s="373"/>
      <c r="E31" s="374"/>
      <c r="F31" s="374"/>
      <c r="G31" s="375">
        <f>ROUND(G29+G30,0)</f>
        <v>23564</v>
      </c>
    </row>
    <row r="32" spans="1:10" ht="160.5" customHeight="1" thickBot="1">
      <c r="A32" s="1072"/>
      <c r="B32" s="1073"/>
      <c r="C32" s="1073"/>
      <c r="D32" s="1073"/>
      <c r="E32" s="1073"/>
      <c r="F32" s="1073"/>
      <c r="G32" s="1074"/>
    </row>
  </sheetData>
  <mergeCells count="8">
    <mergeCell ref="A32:G32"/>
    <mergeCell ref="E4:G16"/>
    <mergeCell ref="E3:G3"/>
    <mergeCell ref="A2:G2"/>
    <mergeCell ref="A1:G1"/>
    <mergeCell ref="A17:G17"/>
    <mergeCell ref="A3:D3"/>
    <mergeCell ref="A16:D16"/>
  </mergeCells>
  <pageMargins left="0.70866141732283472" right="0.70866141732283472" top="0.74803149606299213" bottom="0.74803149606299213" header="0.31496062992125984" footer="0.31496062992125984"/>
  <pageSetup paperSize="9" scale="74" fitToHeight="2"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2"/>
  <dimension ref="A1:H221"/>
  <sheetViews>
    <sheetView showGridLines="0" topLeftCell="A223" zoomScale="145" zoomScaleNormal="145" workbookViewId="0">
      <selection activeCell="J234" sqref="J234"/>
    </sheetView>
  </sheetViews>
  <sheetFormatPr baseColWidth="10" defaultRowHeight="15"/>
  <sheetData>
    <row r="1" spans="1:8" ht="69" customHeight="1" thickBot="1">
      <c r="A1" s="1081"/>
      <c r="B1" s="1082"/>
      <c r="C1" s="1082"/>
      <c r="D1" s="1082"/>
      <c r="E1" s="1082"/>
      <c r="F1" s="1082"/>
      <c r="G1" s="1082"/>
      <c r="H1" s="1083"/>
    </row>
    <row r="2" spans="1:8" ht="48.75" customHeight="1" thickBot="1">
      <c r="A2" s="1101" t="str">
        <f>'2.3. APU ESTUFA FIJA!'!$A$33</f>
        <v>IMPLEMENTACION DE SOLUCIONES BASADAS EN NATURALEZA – ESTUFAS ECOEFICIENTES – COMO ESTRATEGIAS DE DISMINUCION DE LA DEFORESTACION Y LA EMISION DE GEI EN EL MUNICIPIO DE MELGAR TOLIMA</v>
      </c>
      <c r="B2" s="1102"/>
      <c r="C2" s="1102"/>
      <c r="D2" s="1102"/>
      <c r="E2" s="1102"/>
      <c r="F2" s="1102"/>
      <c r="G2" s="1102"/>
      <c r="H2" s="1103"/>
    </row>
    <row r="3" spans="1:8" ht="17.25" customHeight="1" thickBot="1">
      <c r="A3" s="1101" t="s">
        <v>263</v>
      </c>
      <c r="B3" s="1102"/>
      <c r="C3" s="1102"/>
      <c r="D3" s="1102"/>
      <c r="E3" s="1102"/>
      <c r="F3" s="1102"/>
      <c r="G3" s="1102"/>
      <c r="H3" s="1103"/>
    </row>
    <row r="4" spans="1:8" ht="279" customHeight="1">
      <c r="A4" s="1092" t="s">
        <v>268</v>
      </c>
      <c r="B4" s="1093"/>
      <c r="C4" s="1093"/>
      <c r="D4" s="1093"/>
      <c r="E4" s="1093"/>
      <c r="F4" s="1093"/>
      <c r="G4" s="1093"/>
      <c r="H4" s="1094"/>
    </row>
    <row r="5" spans="1:8" ht="162" customHeight="1">
      <c r="A5" s="1095"/>
      <c r="B5" s="1096"/>
      <c r="C5" s="1096"/>
      <c r="D5" s="1096"/>
      <c r="E5" s="1096"/>
      <c r="F5" s="1096"/>
      <c r="G5" s="1096"/>
      <c r="H5" s="1097"/>
    </row>
    <row r="6" spans="1:8" ht="254.25" customHeight="1" thickBot="1">
      <c r="A6" s="1098"/>
      <c r="B6" s="1099"/>
      <c r="C6" s="1099"/>
      <c r="D6" s="1099"/>
      <c r="E6" s="1099"/>
      <c r="F6" s="1099"/>
      <c r="G6" s="1099"/>
      <c r="H6" s="1100"/>
    </row>
    <row r="7" spans="1:8" ht="254.25" customHeight="1">
      <c r="A7" s="1104" t="s">
        <v>299</v>
      </c>
      <c r="B7" s="1105"/>
      <c r="C7" s="1105"/>
      <c r="D7" s="1105"/>
      <c r="E7" s="1105"/>
      <c r="F7" s="1105"/>
      <c r="G7" s="1105"/>
      <c r="H7" s="1106"/>
    </row>
    <row r="8" spans="1:8" ht="254.25" customHeight="1">
      <c r="A8" s="1107"/>
      <c r="B8" s="1108"/>
      <c r="C8" s="1108"/>
      <c r="D8" s="1108"/>
      <c r="E8" s="1108"/>
      <c r="F8" s="1108"/>
      <c r="G8" s="1108"/>
      <c r="H8" s="1109"/>
    </row>
    <row r="9" spans="1:8" ht="254.25" customHeight="1" thickBot="1">
      <c r="A9" s="1110"/>
      <c r="B9" s="1111"/>
      <c r="C9" s="1111"/>
      <c r="D9" s="1111"/>
      <c r="E9" s="1111"/>
      <c r="F9" s="1111"/>
      <c r="G9" s="1111"/>
      <c r="H9" s="1112"/>
    </row>
    <row r="10" spans="1:8" ht="254.25" customHeight="1">
      <c r="A10" s="1104" t="s">
        <v>270</v>
      </c>
      <c r="B10" s="1105"/>
      <c r="C10" s="1105"/>
      <c r="D10" s="1105"/>
      <c r="E10" s="1105"/>
      <c r="F10" s="1105"/>
      <c r="G10" s="1105"/>
      <c r="H10" s="1106"/>
    </row>
    <row r="11" spans="1:8" ht="254.25" customHeight="1">
      <c r="A11" s="1107"/>
      <c r="B11" s="1108"/>
      <c r="C11" s="1108"/>
      <c r="D11" s="1108"/>
      <c r="E11" s="1108"/>
      <c r="F11" s="1108"/>
      <c r="G11" s="1108"/>
      <c r="H11" s="1109"/>
    </row>
    <row r="12" spans="1:8" ht="254.25" customHeight="1" thickBot="1">
      <c r="A12" s="1110"/>
      <c r="B12" s="1111"/>
      <c r="C12" s="1111"/>
      <c r="D12" s="1111"/>
      <c r="E12" s="1111"/>
      <c r="F12" s="1111"/>
      <c r="G12" s="1111"/>
      <c r="H12" s="1112"/>
    </row>
    <row r="13" spans="1:8" ht="409.5" customHeight="1">
      <c r="A13" s="1104" t="s">
        <v>269</v>
      </c>
      <c r="B13" s="1105"/>
      <c r="C13" s="1105"/>
      <c r="D13" s="1105"/>
      <c r="E13" s="1105"/>
      <c r="F13" s="1105"/>
      <c r="G13" s="1105"/>
      <c r="H13" s="1106"/>
    </row>
    <row r="14" spans="1:8" ht="339" customHeight="1">
      <c r="A14" s="1107"/>
      <c r="B14" s="1108"/>
      <c r="C14" s="1108"/>
      <c r="D14" s="1108"/>
      <c r="E14" s="1108"/>
      <c r="F14" s="1108"/>
      <c r="G14" s="1108"/>
      <c r="H14" s="1109"/>
    </row>
    <row r="15" spans="1:8" ht="82.5" customHeight="1" thickBot="1">
      <c r="A15" s="1110"/>
      <c r="B15" s="1111"/>
      <c r="C15" s="1111"/>
      <c r="D15" s="1111"/>
      <c r="E15" s="1111"/>
      <c r="F15" s="1111"/>
      <c r="G15" s="1111"/>
      <c r="H15" s="1112"/>
    </row>
    <row r="16" spans="1:8">
      <c r="A16" s="9"/>
      <c r="B16" s="10"/>
      <c r="C16" s="10"/>
      <c r="D16" s="10"/>
      <c r="E16" s="10"/>
      <c r="F16" s="10"/>
      <c r="G16" s="10"/>
      <c r="H16" s="3"/>
    </row>
    <row r="17" spans="1:8">
      <c r="A17" s="5"/>
      <c r="H17" s="4"/>
    </row>
    <row r="18" spans="1:8">
      <c r="A18" s="5"/>
      <c r="H18" s="4"/>
    </row>
    <row r="19" spans="1:8">
      <c r="A19" s="5"/>
      <c r="H19" s="4"/>
    </row>
    <row r="20" spans="1:8">
      <c r="A20" s="5"/>
      <c r="H20" s="4"/>
    </row>
    <row r="21" spans="1:8">
      <c r="A21" s="5"/>
      <c r="H21" s="4"/>
    </row>
    <row r="22" spans="1:8">
      <c r="A22" s="5"/>
      <c r="H22" s="4"/>
    </row>
    <row r="23" spans="1:8">
      <c r="A23" s="5"/>
      <c r="H23" s="4"/>
    </row>
    <row r="24" spans="1:8">
      <c r="A24" s="5"/>
      <c r="H24" s="4"/>
    </row>
    <row r="25" spans="1:8">
      <c r="A25" s="5"/>
      <c r="H25" s="4"/>
    </row>
    <row r="26" spans="1:8">
      <c r="A26" s="5"/>
      <c r="H26" s="4"/>
    </row>
    <row r="27" spans="1:8">
      <c r="A27" s="5"/>
      <c r="H27" s="4"/>
    </row>
    <row r="28" spans="1:8">
      <c r="A28" s="5"/>
      <c r="H28" s="4"/>
    </row>
    <row r="29" spans="1:8">
      <c r="A29" s="5"/>
      <c r="H29" s="4"/>
    </row>
    <row r="30" spans="1:8">
      <c r="A30" s="5"/>
      <c r="H30" s="4"/>
    </row>
    <row r="31" spans="1:8">
      <c r="A31" s="5"/>
      <c r="H31" s="4"/>
    </row>
    <row r="32" spans="1:8">
      <c r="A32" s="5"/>
      <c r="H32" s="4"/>
    </row>
    <row r="33" spans="1:8">
      <c r="A33" s="5"/>
      <c r="H33" s="4"/>
    </row>
    <row r="34" spans="1:8">
      <c r="A34" s="5"/>
      <c r="H34" s="4"/>
    </row>
    <row r="35" spans="1:8">
      <c r="A35" s="5"/>
      <c r="H35" s="4"/>
    </row>
    <row r="36" spans="1:8">
      <c r="A36" s="5"/>
      <c r="H36" s="4"/>
    </row>
    <row r="37" spans="1:8">
      <c r="A37" s="5"/>
      <c r="H37" s="4"/>
    </row>
    <row r="38" spans="1:8">
      <c r="A38" s="5"/>
      <c r="H38" s="4"/>
    </row>
    <row r="39" spans="1:8">
      <c r="A39" s="5"/>
      <c r="H39" s="4"/>
    </row>
    <row r="40" spans="1:8">
      <c r="A40" s="5"/>
      <c r="H40" s="4"/>
    </row>
    <row r="41" spans="1:8">
      <c r="A41" s="5"/>
      <c r="H41" s="4"/>
    </row>
    <row r="42" spans="1:8">
      <c r="A42" s="5"/>
      <c r="H42" s="4"/>
    </row>
    <row r="43" spans="1:8">
      <c r="A43" s="5"/>
      <c r="H43" s="4"/>
    </row>
    <row r="44" spans="1:8">
      <c r="A44" s="5"/>
      <c r="H44" s="4"/>
    </row>
    <row r="45" spans="1:8">
      <c r="A45" s="5"/>
      <c r="H45" s="4"/>
    </row>
    <row r="46" spans="1:8">
      <c r="A46" s="5"/>
      <c r="H46" s="4"/>
    </row>
    <row r="47" spans="1:8">
      <c r="A47" s="5"/>
      <c r="H47" s="4"/>
    </row>
    <row r="48" spans="1:8">
      <c r="A48" s="5"/>
      <c r="H48" s="4"/>
    </row>
    <row r="49" spans="1:8">
      <c r="A49" s="5"/>
      <c r="H49" s="4"/>
    </row>
    <row r="50" spans="1:8">
      <c r="A50" s="5"/>
      <c r="H50" s="4"/>
    </row>
    <row r="51" spans="1:8">
      <c r="A51" s="5"/>
      <c r="H51" s="4"/>
    </row>
    <row r="52" spans="1:8">
      <c r="A52" s="5"/>
      <c r="H52" s="4"/>
    </row>
    <row r="53" spans="1:8">
      <c r="A53" s="5"/>
      <c r="H53" s="4"/>
    </row>
    <row r="54" spans="1:8">
      <c r="A54" s="5"/>
      <c r="H54" s="4"/>
    </row>
    <row r="55" spans="1:8">
      <c r="A55" s="5"/>
      <c r="H55" s="4"/>
    </row>
    <row r="56" spans="1:8">
      <c r="A56" s="5"/>
      <c r="H56" s="4"/>
    </row>
    <row r="57" spans="1:8">
      <c r="A57" s="5"/>
      <c r="H57" s="4"/>
    </row>
    <row r="58" spans="1:8">
      <c r="A58" s="5"/>
      <c r="H58" s="4"/>
    </row>
    <row r="59" spans="1:8">
      <c r="A59" s="5"/>
      <c r="H59" s="4"/>
    </row>
    <row r="60" spans="1:8">
      <c r="A60" s="5"/>
      <c r="H60" s="4"/>
    </row>
    <row r="61" spans="1:8">
      <c r="A61" s="5"/>
      <c r="H61" s="4"/>
    </row>
    <row r="62" spans="1:8">
      <c r="A62" s="5"/>
      <c r="H62" s="4"/>
    </row>
    <row r="63" spans="1:8">
      <c r="A63" s="5"/>
      <c r="H63" s="4"/>
    </row>
    <row r="64" spans="1:8">
      <c r="A64" s="5"/>
      <c r="H64" s="4"/>
    </row>
    <row r="65" spans="1:8">
      <c r="A65" s="5"/>
      <c r="H65" s="4"/>
    </row>
    <row r="66" spans="1:8">
      <c r="A66" s="5"/>
      <c r="H66" s="4"/>
    </row>
    <row r="67" spans="1:8">
      <c r="A67" s="5"/>
      <c r="H67" s="4"/>
    </row>
    <row r="68" spans="1:8">
      <c r="A68" s="5"/>
      <c r="H68" s="4"/>
    </row>
    <row r="69" spans="1:8">
      <c r="A69" s="5"/>
      <c r="H69" s="4"/>
    </row>
    <row r="70" spans="1:8" ht="15.75" thickBot="1">
      <c r="A70" s="6"/>
      <c r="B70" s="7"/>
      <c r="C70" s="7"/>
      <c r="D70" s="7"/>
      <c r="E70" s="7"/>
      <c r="F70" s="7"/>
      <c r="G70" s="7"/>
      <c r="H70" s="8"/>
    </row>
    <row r="71" spans="1:8">
      <c r="A71" s="9"/>
      <c r="B71" s="10"/>
      <c r="C71" s="10"/>
      <c r="D71" s="10"/>
      <c r="E71" s="10"/>
      <c r="F71" s="10"/>
      <c r="G71" s="10"/>
      <c r="H71" s="3"/>
    </row>
    <row r="72" spans="1:8">
      <c r="A72" s="5"/>
      <c r="H72" s="4"/>
    </row>
    <row r="73" spans="1:8">
      <c r="A73" s="5"/>
      <c r="H73" s="4"/>
    </row>
    <row r="74" spans="1:8">
      <c r="A74" s="5"/>
      <c r="H74" s="4"/>
    </row>
    <row r="75" spans="1:8">
      <c r="A75" s="5"/>
      <c r="H75" s="4"/>
    </row>
    <row r="76" spans="1:8">
      <c r="A76" s="5"/>
      <c r="H76" s="4"/>
    </row>
    <row r="77" spans="1:8">
      <c r="A77" s="5"/>
      <c r="H77" s="4"/>
    </row>
    <row r="78" spans="1:8">
      <c r="A78" s="5"/>
      <c r="H78" s="4"/>
    </row>
    <row r="79" spans="1:8">
      <c r="A79" s="5"/>
      <c r="H79" s="4"/>
    </row>
    <row r="80" spans="1:8">
      <c r="A80" s="5"/>
      <c r="H80" s="4"/>
    </row>
    <row r="81" spans="1:8">
      <c r="A81" s="5"/>
      <c r="H81" s="4"/>
    </row>
    <row r="82" spans="1:8">
      <c r="A82" s="5"/>
      <c r="H82" s="4"/>
    </row>
    <row r="83" spans="1:8">
      <c r="A83" s="5"/>
      <c r="H83" s="4"/>
    </row>
    <row r="84" spans="1:8">
      <c r="A84" s="5"/>
      <c r="H84" s="4"/>
    </row>
    <row r="85" spans="1:8">
      <c r="A85" s="5"/>
      <c r="H85" s="4"/>
    </row>
    <row r="86" spans="1:8">
      <c r="A86" s="5"/>
      <c r="H86" s="4"/>
    </row>
    <row r="87" spans="1:8">
      <c r="A87" s="5"/>
      <c r="H87" s="4"/>
    </row>
    <row r="88" spans="1:8">
      <c r="A88" s="5"/>
      <c r="H88" s="4"/>
    </row>
    <row r="89" spans="1:8">
      <c r="A89" s="5"/>
      <c r="H89" s="4"/>
    </row>
    <row r="90" spans="1:8">
      <c r="A90" s="5"/>
      <c r="H90" s="4"/>
    </row>
    <row r="91" spans="1:8">
      <c r="A91" s="5"/>
      <c r="H91" s="4"/>
    </row>
    <row r="92" spans="1:8">
      <c r="A92" s="5"/>
      <c r="H92" s="4"/>
    </row>
    <row r="93" spans="1:8">
      <c r="A93" s="5"/>
      <c r="H93" s="4"/>
    </row>
    <row r="94" spans="1:8">
      <c r="A94" s="5"/>
      <c r="H94" s="4"/>
    </row>
    <row r="95" spans="1:8">
      <c r="A95" s="5"/>
      <c r="H95" s="4"/>
    </row>
    <row r="96" spans="1:8">
      <c r="A96" s="5"/>
      <c r="H96" s="4"/>
    </row>
    <row r="97" spans="1:8">
      <c r="A97" s="5"/>
      <c r="H97" s="4"/>
    </row>
    <row r="98" spans="1:8">
      <c r="A98" s="5"/>
      <c r="H98" s="4"/>
    </row>
    <row r="99" spans="1:8">
      <c r="A99" s="5"/>
      <c r="H99" s="4"/>
    </row>
    <row r="100" spans="1:8">
      <c r="A100" s="5"/>
      <c r="H100" s="4"/>
    </row>
    <row r="101" spans="1:8">
      <c r="A101" s="5"/>
      <c r="H101" s="4"/>
    </row>
    <row r="102" spans="1:8">
      <c r="A102" s="5"/>
      <c r="H102" s="4"/>
    </row>
    <row r="103" spans="1:8">
      <c r="A103" s="5"/>
      <c r="H103" s="4"/>
    </row>
    <row r="104" spans="1:8">
      <c r="A104" s="5"/>
      <c r="H104" s="4"/>
    </row>
    <row r="105" spans="1:8">
      <c r="A105" s="5"/>
      <c r="H105" s="4"/>
    </row>
    <row r="106" spans="1:8">
      <c r="A106" s="5"/>
      <c r="H106" s="4"/>
    </row>
    <row r="107" spans="1:8">
      <c r="A107" s="5"/>
      <c r="H107" s="4"/>
    </row>
    <row r="108" spans="1:8">
      <c r="A108" s="5"/>
      <c r="H108" s="4"/>
    </row>
    <row r="109" spans="1:8">
      <c r="A109" s="5"/>
      <c r="H109" s="4"/>
    </row>
    <row r="110" spans="1:8">
      <c r="A110" s="5"/>
      <c r="H110" s="4"/>
    </row>
    <row r="111" spans="1:8">
      <c r="A111" s="5"/>
      <c r="H111" s="4"/>
    </row>
    <row r="112" spans="1:8">
      <c r="A112" s="5"/>
      <c r="H112" s="4"/>
    </row>
    <row r="113" spans="1:8">
      <c r="A113" s="5"/>
      <c r="H113" s="4"/>
    </row>
    <row r="114" spans="1:8">
      <c r="A114" s="5"/>
      <c r="H114" s="4"/>
    </row>
    <row r="115" spans="1:8">
      <c r="A115" s="5"/>
      <c r="H115" s="4"/>
    </row>
    <row r="116" spans="1:8">
      <c r="A116" s="5"/>
      <c r="H116" s="4"/>
    </row>
    <row r="117" spans="1:8">
      <c r="A117" s="5"/>
      <c r="H117" s="4"/>
    </row>
    <row r="118" spans="1:8">
      <c r="A118" s="5"/>
      <c r="H118" s="4"/>
    </row>
    <row r="119" spans="1:8">
      <c r="A119" s="5"/>
      <c r="H119" s="4"/>
    </row>
    <row r="120" spans="1:8">
      <c r="A120" s="5"/>
      <c r="H120" s="4"/>
    </row>
    <row r="121" spans="1:8">
      <c r="A121" s="5"/>
      <c r="H121" s="4"/>
    </row>
    <row r="122" spans="1:8">
      <c r="A122" s="5"/>
      <c r="H122" s="4"/>
    </row>
    <row r="123" spans="1:8">
      <c r="A123" s="5"/>
      <c r="H123" s="4"/>
    </row>
    <row r="124" spans="1:8">
      <c r="A124" s="5"/>
      <c r="H124" s="4"/>
    </row>
    <row r="125" spans="1:8" ht="15.75" thickBot="1">
      <c r="A125" s="6"/>
      <c r="B125" s="7"/>
      <c r="C125" s="7"/>
      <c r="D125" s="7"/>
      <c r="E125" s="7"/>
      <c r="F125" s="7"/>
      <c r="G125" s="7"/>
      <c r="H125" s="8"/>
    </row>
    <row r="126" spans="1:8">
      <c r="A126" s="9"/>
      <c r="B126" s="10"/>
      <c r="C126" s="10"/>
      <c r="D126" s="10"/>
      <c r="E126" s="10"/>
      <c r="F126" s="10"/>
      <c r="G126" s="10"/>
      <c r="H126" s="3"/>
    </row>
    <row r="127" spans="1:8">
      <c r="A127" s="5"/>
      <c r="H127" s="4"/>
    </row>
    <row r="128" spans="1:8">
      <c r="A128" s="5"/>
      <c r="H128" s="4"/>
    </row>
    <row r="129" spans="1:8">
      <c r="A129" s="5"/>
      <c r="H129" s="4"/>
    </row>
    <row r="130" spans="1:8">
      <c r="A130" s="5"/>
      <c r="H130" s="4"/>
    </row>
    <row r="131" spans="1:8">
      <c r="A131" s="5"/>
      <c r="H131" s="4"/>
    </row>
    <row r="132" spans="1:8">
      <c r="A132" s="5"/>
      <c r="H132" s="4"/>
    </row>
    <row r="133" spans="1:8">
      <c r="A133" s="5"/>
      <c r="H133" s="4"/>
    </row>
    <row r="134" spans="1:8">
      <c r="A134" s="5"/>
      <c r="H134" s="4"/>
    </row>
    <row r="135" spans="1:8">
      <c r="A135" s="5"/>
      <c r="H135" s="4"/>
    </row>
    <row r="136" spans="1:8">
      <c r="A136" s="5"/>
      <c r="H136" s="4"/>
    </row>
    <row r="137" spans="1:8">
      <c r="A137" s="5"/>
      <c r="H137" s="4"/>
    </row>
    <row r="138" spans="1:8">
      <c r="A138" s="5"/>
      <c r="H138" s="4"/>
    </row>
    <row r="139" spans="1:8">
      <c r="A139" s="5"/>
      <c r="H139" s="4"/>
    </row>
    <row r="140" spans="1:8">
      <c r="A140" s="5"/>
      <c r="H140" s="4"/>
    </row>
    <row r="141" spans="1:8">
      <c r="A141" s="5"/>
      <c r="H141" s="4"/>
    </row>
    <row r="142" spans="1:8">
      <c r="A142" s="5"/>
      <c r="H142" s="4"/>
    </row>
    <row r="143" spans="1:8">
      <c r="A143" s="5"/>
      <c r="H143" s="4"/>
    </row>
    <row r="144" spans="1:8">
      <c r="A144" s="5"/>
      <c r="H144" s="4"/>
    </row>
    <row r="145" spans="1:8">
      <c r="A145" s="5"/>
      <c r="H145" s="4"/>
    </row>
    <row r="146" spans="1:8">
      <c r="A146" s="5"/>
      <c r="H146" s="4"/>
    </row>
    <row r="147" spans="1:8">
      <c r="A147" s="5"/>
      <c r="H147" s="4"/>
    </row>
    <row r="148" spans="1:8">
      <c r="A148" s="5"/>
      <c r="H148" s="4"/>
    </row>
    <row r="149" spans="1:8">
      <c r="A149" s="5"/>
      <c r="H149" s="4"/>
    </row>
    <row r="150" spans="1:8">
      <c r="A150" s="5"/>
      <c r="H150" s="4"/>
    </row>
    <row r="151" spans="1:8">
      <c r="A151" s="5"/>
      <c r="H151" s="4"/>
    </row>
    <row r="152" spans="1:8">
      <c r="A152" s="5"/>
      <c r="H152" s="4"/>
    </row>
    <row r="153" spans="1:8">
      <c r="A153" s="5"/>
      <c r="H153" s="4"/>
    </row>
    <row r="154" spans="1:8">
      <c r="A154" s="5"/>
      <c r="H154" s="4"/>
    </row>
    <row r="155" spans="1:8">
      <c r="A155" s="5"/>
      <c r="H155" s="4"/>
    </row>
    <row r="156" spans="1:8">
      <c r="A156" s="5"/>
      <c r="H156" s="4"/>
    </row>
    <row r="157" spans="1:8">
      <c r="A157" s="5"/>
      <c r="H157" s="4"/>
    </row>
    <row r="158" spans="1:8">
      <c r="A158" s="5"/>
      <c r="H158" s="4"/>
    </row>
    <row r="159" spans="1:8">
      <c r="A159" s="5"/>
      <c r="H159" s="4"/>
    </row>
    <row r="160" spans="1:8">
      <c r="A160" s="5"/>
      <c r="H160" s="4"/>
    </row>
    <row r="161" spans="1:8">
      <c r="A161" s="5"/>
      <c r="H161" s="4"/>
    </row>
    <row r="162" spans="1:8">
      <c r="A162" s="5"/>
      <c r="H162" s="4"/>
    </row>
    <row r="163" spans="1:8">
      <c r="A163" s="5"/>
      <c r="H163" s="4"/>
    </row>
    <row r="164" spans="1:8">
      <c r="A164" s="5"/>
      <c r="H164" s="4"/>
    </row>
    <row r="165" spans="1:8">
      <c r="A165" s="5"/>
      <c r="H165" s="4"/>
    </row>
    <row r="166" spans="1:8">
      <c r="A166" s="5"/>
      <c r="H166" s="4"/>
    </row>
    <row r="167" spans="1:8">
      <c r="A167" s="5"/>
      <c r="H167" s="4"/>
    </row>
    <row r="168" spans="1:8">
      <c r="A168" s="5"/>
      <c r="H168" s="4"/>
    </row>
    <row r="169" spans="1:8">
      <c r="A169" s="5"/>
      <c r="H169" s="4"/>
    </row>
    <row r="170" spans="1:8">
      <c r="A170" s="5"/>
      <c r="H170" s="4"/>
    </row>
    <row r="171" spans="1:8">
      <c r="A171" s="5"/>
      <c r="H171" s="4"/>
    </row>
    <row r="172" spans="1:8">
      <c r="A172" s="5"/>
      <c r="H172" s="4"/>
    </row>
    <row r="173" spans="1:8">
      <c r="A173" s="5"/>
      <c r="H173" s="4"/>
    </row>
    <row r="174" spans="1:8">
      <c r="A174" s="5"/>
      <c r="H174" s="4"/>
    </row>
    <row r="175" spans="1:8">
      <c r="A175" s="5"/>
      <c r="H175" s="4"/>
    </row>
    <row r="176" spans="1:8">
      <c r="A176" s="5"/>
      <c r="H176" s="4"/>
    </row>
    <row r="177" spans="1:8">
      <c r="A177" s="5"/>
      <c r="H177" s="4"/>
    </row>
    <row r="178" spans="1:8">
      <c r="A178" s="5"/>
      <c r="H178" s="4"/>
    </row>
    <row r="179" spans="1:8">
      <c r="A179" s="5"/>
      <c r="H179" s="4"/>
    </row>
    <row r="180" spans="1:8" ht="15.75" thickBot="1">
      <c r="A180" s="6"/>
      <c r="B180" s="7"/>
      <c r="C180" s="7"/>
      <c r="D180" s="7"/>
      <c r="E180" s="7"/>
      <c r="F180" s="7"/>
      <c r="G180" s="7"/>
      <c r="H180" s="8"/>
    </row>
    <row r="181" spans="1:8">
      <c r="A181" s="9"/>
      <c r="B181" s="10"/>
      <c r="C181" s="10"/>
      <c r="D181" s="10"/>
      <c r="E181" s="10"/>
      <c r="F181" s="10"/>
      <c r="G181" s="10"/>
      <c r="H181" s="3"/>
    </row>
    <row r="182" spans="1:8">
      <c r="A182" s="5"/>
      <c r="H182" s="4"/>
    </row>
    <row r="183" spans="1:8">
      <c r="A183" s="5"/>
      <c r="H183" s="4"/>
    </row>
    <row r="184" spans="1:8">
      <c r="A184" s="5"/>
      <c r="H184" s="4"/>
    </row>
    <row r="185" spans="1:8">
      <c r="A185" s="5"/>
      <c r="H185" s="4"/>
    </row>
    <row r="186" spans="1:8">
      <c r="A186" s="5"/>
      <c r="H186" s="4"/>
    </row>
    <row r="187" spans="1:8">
      <c r="A187" s="5"/>
      <c r="H187" s="4"/>
    </row>
    <row r="188" spans="1:8">
      <c r="A188" s="5"/>
      <c r="H188" s="4"/>
    </row>
    <row r="189" spans="1:8">
      <c r="A189" s="5"/>
      <c r="H189" s="4"/>
    </row>
    <row r="190" spans="1:8">
      <c r="A190" s="5"/>
      <c r="H190" s="4"/>
    </row>
    <row r="191" spans="1:8">
      <c r="A191" s="5"/>
      <c r="H191" s="4"/>
    </row>
    <row r="192" spans="1:8">
      <c r="A192" s="5"/>
      <c r="H192" s="4"/>
    </row>
    <row r="193" spans="1:8">
      <c r="A193" s="5"/>
      <c r="H193" s="4"/>
    </row>
    <row r="194" spans="1:8">
      <c r="A194" s="5"/>
      <c r="H194" s="4"/>
    </row>
    <row r="195" spans="1:8">
      <c r="A195" s="5"/>
      <c r="H195" s="4"/>
    </row>
    <row r="196" spans="1:8">
      <c r="A196" s="5"/>
      <c r="H196" s="4"/>
    </row>
    <row r="197" spans="1:8">
      <c r="A197" s="5"/>
      <c r="H197" s="4"/>
    </row>
    <row r="198" spans="1:8">
      <c r="A198" s="5"/>
      <c r="H198" s="4"/>
    </row>
    <row r="199" spans="1:8">
      <c r="A199" s="5"/>
      <c r="H199" s="4"/>
    </row>
    <row r="200" spans="1:8">
      <c r="A200" s="5"/>
      <c r="H200" s="4"/>
    </row>
    <row r="201" spans="1:8">
      <c r="A201" s="5"/>
      <c r="H201" s="4"/>
    </row>
    <row r="202" spans="1:8">
      <c r="A202" s="5"/>
      <c r="H202" s="4"/>
    </row>
    <row r="203" spans="1:8">
      <c r="A203" s="5"/>
      <c r="H203" s="4"/>
    </row>
    <row r="204" spans="1:8">
      <c r="A204" s="5"/>
      <c r="H204" s="4"/>
    </row>
    <row r="205" spans="1:8">
      <c r="A205" s="5"/>
      <c r="H205" s="4"/>
    </row>
    <row r="206" spans="1:8">
      <c r="A206" s="5"/>
      <c r="H206" s="4"/>
    </row>
    <row r="207" spans="1:8">
      <c r="A207" s="5"/>
      <c r="H207" s="4"/>
    </row>
    <row r="208" spans="1:8">
      <c r="A208" s="5"/>
      <c r="H208" s="4"/>
    </row>
    <row r="209" spans="1:8">
      <c r="A209" s="5"/>
      <c r="H209" s="4"/>
    </row>
    <row r="210" spans="1:8">
      <c r="A210" s="5"/>
      <c r="H210" s="4"/>
    </row>
    <row r="211" spans="1:8">
      <c r="A211" s="5"/>
      <c r="H211" s="4"/>
    </row>
    <row r="212" spans="1:8">
      <c r="A212" s="5"/>
      <c r="H212" s="4"/>
    </row>
    <row r="213" spans="1:8">
      <c r="A213" s="5"/>
      <c r="H213" s="4"/>
    </row>
    <row r="214" spans="1:8">
      <c r="A214" s="5"/>
      <c r="H214" s="4"/>
    </row>
    <row r="215" spans="1:8">
      <c r="A215" s="5"/>
      <c r="H215" s="4"/>
    </row>
    <row r="216" spans="1:8">
      <c r="A216" s="5"/>
      <c r="H216" s="4"/>
    </row>
    <row r="217" spans="1:8">
      <c r="A217" s="5"/>
      <c r="H217" s="4"/>
    </row>
    <row r="218" spans="1:8">
      <c r="A218" s="5"/>
      <c r="H218" s="4"/>
    </row>
    <row r="219" spans="1:8" ht="21.75" customHeight="1">
      <c r="A219" s="5"/>
      <c r="H219" s="4"/>
    </row>
    <row r="220" spans="1:8" ht="15.75" thickBot="1">
      <c r="A220" s="6"/>
      <c r="B220" s="7"/>
      <c r="C220" s="7"/>
      <c r="D220" s="7"/>
      <c r="E220" s="7"/>
      <c r="F220" s="7"/>
      <c r="G220" s="7"/>
      <c r="H220" s="8"/>
    </row>
    <row r="221" spans="1:8" ht="145.5" customHeight="1" thickBot="1">
      <c r="A221" s="1089"/>
      <c r="B221" s="1090"/>
      <c r="C221" s="1090"/>
      <c r="D221" s="1090"/>
      <c r="E221" s="1090"/>
      <c r="F221" s="1090"/>
      <c r="G221" s="1090"/>
      <c r="H221" s="1091"/>
    </row>
  </sheetData>
  <mergeCells count="8">
    <mergeCell ref="A221:H221"/>
    <mergeCell ref="A1:H1"/>
    <mergeCell ref="A4:H6"/>
    <mergeCell ref="A2:H2"/>
    <mergeCell ref="A13:H15"/>
    <mergeCell ref="A3:H3"/>
    <mergeCell ref="A10:H12"/>
    <mergeCell ref="A7:H9"/>
  </mergeCells>
  <printOptions horizontalCentered="1"/>
  <pageMargins left="0.23622047244094491" right="0.23622047244094491" top="0.74803149606299213" bottom="0.74803149606299213" header="0.31496062992125984" footer="0.31496062992125984"/>
  <pageSetup scale="85"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2D5CD-17F2-4BA5-9CF1-937F37F0D798}">
  <sheetPr codeName="Hoja13"/>
  <dimension ref="A1:G49"/>
  <sheetViews>
    <sheetView showGridLines="0" zoomScale="80" zoomScaleNormal="80" workbookViewId="0">
      <selection activeCell="A2" sqref="A2:F2"/>
    </sheetView>
  </sheetViews>
  <sheetFormatPr baseColWidth="10" defaultRowHeight="15"/>
  <cols>
    <col min="1" max="1" width="5.85546875" style="1" customWidth="1"/>
    <col min="2" max="2" width="37.140625" style="1" customWidth="1"/>
    <col min="3" max="3" width="10.85546875" style="1"/>
    <col min="4" max="4" width="10.85546875" style="1" customWidth="1"/>
    <col min="5" max="5" width="14.5703125" style="1" customWidth="1"/>
    <col min="6" max="6" width="16.85546875" style="1" bestFit="1" customWidth="1"/>
    <col min="8" max="14" width="11.42578125" customWidth="1"/>
  </cols>
  <sheetData>
    <row r="1" spans="1:7" s="80" customFormat="1" ht="39.950000000000003" customHeight="1" thickBot="1">
      <c r="A1" s="1113" t="s">
        <v>85</v>
      </c>
      <c r="B1" s="1114"/>
      <c r="C1" s="1114"/>
      <c r="D1" s="1114"/>
      <c r="E1" s="1114"/>
      <c r="F1" s="1115"/>
    </row>
    <row r="2" spans="1:7" s="80" customFormat="1" ht="39.950000000000003" customHeight="1" thickBot="1">
      <c r="A2" s="1116" t="s">
        <v>86</v>
      </c>
      <c r="B2" s="1116"/>
      <c r="C2" s="1116"/>
      <c r="D2" s="1116"/>
      <c r="E2" s="1116"/>
      <c r="F2" s="1116"/>
    </row>
    <row r="3" spans="1:7" s="80" customFormat="1" ht="39.950000000000003" customHeight="1" thickBot="1">
      <c r="A3" s="1117" t="s">
        <v>154</v>
      </c>
      <c r="B3" s="647"/>
      <c r="C3" s="647"/>
      <c r="D3" s="647"/>
      <c r="E3" s="647"/>
      <c r="F3" s="648"/>
    </row>
    <row r="4" spans="1:7" s="80" customFormat="1" ht="39.950000000000003" customHeight="1" thickBot="1">
      <c r="A4" s="1118" t="s">
        <v>91</v>
      </c>
      <c r="B4" s="1119"/>
      <c r="C4" s="1119"/>
      <c r="D4" s="1119"/>
      <c r="E4" s="1119"/>
      <c r="F4" s="1120"/>
      <c r="G4" s="15"/>
    </row>
    <row r="5" spans="1:7" s="80" customFormat="1" ht="26.25" thickBot="1">
      <c r="A5" s="16" t="s">
        <v>0</v>
      </c>
      <c r="B5" s="17" t="s">
        <v>12</v>
      </c>
      <c r="C5" s="17" t="s">
        <v>1</v>
      </c>
      <c r="D5" s="17" t="s">
        <v>2</v>
      </c>
      <c r="E5" s="17" t="s">
        <v>3</v>
      </c>
      <c r="F5" s="18" t="s">
        <v>4</v>
      </c>
    </row>
    <row r="6" spans="1:7" s="80" customFormat="1" ht="22.35" customHeight="1">
      <c r="A6" s="82" t="s">
        <v>13</v>
      </c>
      <c r="B6" s="1121" t="s">
        <v>14</v>
      </c>
      <c r="C6" s="1122"/>
      <c r="D6" s="1122"/>
      <c r="E6" s="1123"/>
      <c r="F6" s="148"/>
    </row>
    <row r="7" spans="1:7" s="80" customFormat="1" ht="22.35" customHeight="1">
      <c r="A7" s="19" t="s">
        <v>5</v>
      </c>
      <c r="B7" s="20" t="s">
        <v>15</v>
      </c>
      <c r="C7" s="21" t="s">
        <v>16</v>
      </c>
      <c r="D7" s="21">
        <f>0.75*1*100</f>
        <v>75</v>
      </c>
      <c r="E7" s="22">
        <f>+'APU ESTUFA MÓVIL!'!H29</f>
        <v>4320</v>
      </c>
      <c r="F7" s="143">
        <f>ROUND(E7*D7,0)</f>
        <v>324000</v>
      </c>
    </row>
    <row r="8" spans="1:7" s="80" customFormat="1" ht="22.35" customHeight="1">
      <c r="A8" s="1124" t="s">
        <v>17</v>
      </c>
      <c r="B8" s="1125"/>
      <c r="C8" s="1125"/>
      <c r="D8" s="1125"/>
      <c r="E8" s="1126"/>
      <c r="F8" s="144">
        <f>F7</f>
        <v>324000</v>
      </c>
    </row>
    <row r="9" spans="1:7" s="80" customFormat="1" ht="22.35" customHeight="1">
      <c r="A9" s="84" t="s">
        <v>18</v>
      </c>
      <c r="B9" s="1127" t="s">
        <v>88</v>
      </c>
      <c r="C9" s="1128"/>
      <c r="D9" s="1128"/>
      <c r="E9" s="1129"/>
      <c r="F9" s="145"/>
    </row>
    <row r="10" spans="1:7" s="80" customFormat="1" ht="22.35" customHeight="1" thickBot="1">
      <c r="A10" s="19" t="s">
        <v>19</v>
      </c>
      <c r="B10" s="23" t="s">
        <v>87</v>
      </c>
      <c r="C10" s="21" t="s">
        <v>74</v>
      </c>
      <c r="D10" s="21">
        <v>100</v>
      </c>
      <c r="E10" s="2">
        <v>525815</v>
      </c>
      <c r="F10" s="143">
        <f>ROUND(E10*D10,0)</f>
        <v>52581500</v>
      </c>
    </row>
    <row r="11" spans="1:7" s="80" customFormat="1" ht="27" customHeight="1" thickBot="1">
      <c r="A11" s="87" t="s">
        <v>27</v>
      </c>
      <c r="B11" s="1130" t="s">
        <v>31</v>
      </c>
      <c r="C11" s="1131"/>
      <c r="D11" s="1131"/>
      <c r="E11" s="1132"/>
      <c r="F11" s="146"/>
    </row>
    <row r="12" spans="1:7" s="80" customFormat="1" ht="49.5" customHeight="1" thickBot="1">
      <c r="A12" s="27" t="s">
        <v>30</v>
      </c>
      <c r="B12" s="28" t="s">
        <v>32</v>
      </c>
      <c r="C12" s="29" t="s">
        <v>84</v>
      </c>
      <c r="D12" s="29">
        <v>1</v>
      </c>
      <c r="E12" s="132">
        <f>+'APU ESTUFA MÓVIL!'!H57</f>
        <v>400000</v>
      </c>
      <c r="F12" s="30">
        <f>+E12*D12</f>
        <v>400000</v>
      </c>
    </row>
    <row r="13" spans="1:7" s="80" customFormat="1" ht="22.35" customHeight="1">
      <c r="A13" s="1124" t="s">
        <v>25</v>
      </c>
      <c r="B13" s="1125"/>
      <c r="C13" s="1125"/>
      <c r="D13" s="1125"/>
      <c r="E13" s="1126"/>
      <c r="F13" s="144">
        <f>SUM(F7:F12)</f>
        <v>53629500</v>
      </c>
    </row>
    <row r="14" spans="1:7" s="80" customFormat="1" ht="22.35" customHeight="1" thickBot="1">
      <c r="A14" s="1133" t="s">
        <v>26</v>
      </c>
      <c r="B14" s="1134"/>
      <c r="C14" s="1134"/>
      <c r="D14" s="1134"/>
      <c r="E14" s="1135"/>
      <c r="F14" s="147">
        <f>ROUND(F8+F13,0)</f>
        <v>53953500</v>
      </c>
      <c r="G14" s="81"/>
    </row>
    <row r="15" spans="1:7" s="80" customFormat="1" ht="28.35" customHeight="1" thickBot="1">
      <c r="F15" s="81"/>
    </row>
    <row r="16" spans="1:7" s="80" customFormat="1" ht="28.35" customHeight="1">
      <c r="A16" s="24"/>
      <c r="B16" s="25"/>
      <c r="C16" s="1136" t="s">
        <v>28</v>
      </c>
      <c r="D16" s="1137"/>
      <c r="E16" s="85">
        <f>+E17+E18+E19</f>
        <v>0.28000000000000003</v>
      </c>
      <c r="F16" s="149"/>
    </row>
    <row r="17" spans="1:7" s="80" customFormat="1" ht="28.35" customHeight="1">
      <c r="C17" s="632" t="s">
        <v>37</v>
      </c>
      <c r="D17" s="633"/>
      <c r="E17" s="26">
        <v>0.22</v>
      </c>
      <c r="F17" s="150">
        <f>ROUND(F14*E17,0)</f>
        <v>11869770</v>
      </c>
    </row>
    <row r="18" spans="1:7" s="80" customFormat="1" ht="28.35" customHeight="1">
      <c r="C18" s="632" t="s">
        <v>29</v>
      </c>
      <c r="D18" s="633"/>
      <c r="E18" s="26">
        <v>0.01</v>
      </c>
      <c r="F18" s="150">
        <f>ROUND(F14*E18,0)</f>
        <v>539535</v>
      </c>
    </row>
    <row r="19" spans="1:7" s="80" customFormat="1" ht="28.35" customHeight="1">
      <c r="C19" s="632" t="s">
        <v>155</v>
      </c>
      <c r="D19" s="633"/>
      <c r="E19" s="26">
        <v>0.05</v>
      </c>
      <c r="F19" s="150">
        <f>ROUND(F14*E19,0)</f>
        <v>2697675</v>
      </c>
    </row>
    <row r="20" spans="1:7" s="80" customFormat="1" ht="28.35" customHeight="1" thickBot="1">
      <c r="C20" s="1153" t="s">
        <v>36</v>
      </c>
      <c r="D20" s="1154"/>
      <c r="E20" s="1154"/>
      <c r="F20" s="147">
        <f>F17+F18+F19</f>
        <v>15106980</v>
      </c>
    </row>
    <row r="21" spans="1:7" s="80" customFormat="1" ht="28.35" customHeight="1" thickBot="1">
      <c r="C21" s="1155" t="s">
        <v>42</v>
      </c>
      <c r="D21" s="1156"/>
      <c r="E21" s="1156"/>
      <c r="F21" s="151">
        <f>F20+F14</f>
        <v>69060480</v>
      </c>
    </row>
    <row r="22" spans="1:7" s="80" customFormat="1" ht="28.35" customHeight="1" thickBot="1">
      <c r="F22" s="81"/>
    </row>
    <row r="23" spans="1:7" s="80" customFormat="1" ht="28.35" customHeight="1" thickBot="1">
      <c r="C23" s="1155" t="s">
        <v>41</v>
      </c>
      <c r="D23" s="1156"/>
      <c r="E23" s="1156"/>
      <c r="F23" s="151">
        <f>ROUND((F20+F14)*7%,0)</f>
        <v>4834234</v>
      </c>
    </row>
    <row r="24" spans="1:7" s="80" customFormat="1" ht="28.35" customHeight="1" thickBot="1">
      <c r="F24" s="81"/>
    </row>
    <row r="25" spans="1:7" s="80" customFormat="1" ht="28.35" customHeight="1" thickBot="1">
      <c r="C25" s="1155" t="s">
        <v>92</v>
      </c>
      <c r="D25" s="1156"/>
      <c r="E25" s="1156"/>
      <c r="F25" s="151">
        <f>F21+F23</f>
        <v>73894714</v>
      </c>
    </row>
    <row r="26" spans="1:7" s="80" customFormat="1" ht="28.35" customHeight="1" thickBot="1">
      <c r="C26" s="136"/>
      <c r="D26" s="136"/>
      <c r="E26" s="136"/>
      <c r="F26" s="137"/>
      <c r="G26" s="138"/>
    </row>
    <row r="27" spans="1:7" s="80" customFormat="1" ht="27" customHeight="1" thickBot="1">
      <c r="A27" s="87">
        <v>4</v>
      </c>
      <c r="B27" s="1150" t="s">
        <v>156</v>
      </c>
      <c r="C27" s="1151"/>
      <c r="D27" s="1151"/>
      <c r="E27" s="1151"/>
      <c r="F27" s="1152"/>
    </row>
    <row r="28" spans="1:7" s="80" customFormat="1" ht="27" customHeight="1" thickBot="1">
      <c r="A28" s="27" t="s">
        <v>79</v>
      </c>
      <c r="B28" s="28" t="s">
        <v>80</v>
      </c>
      <c r="C28" s="29" t="s">
        <v>84</v>
      </c>
      <c r="D28" s="29">
        <v>100</v>
      </c>
      <c r="E28" s="132">
        <f>+'APU ESTUFA MÓVIL!'!H84</f>
        <v>75600</v>
      </c>
      <c r="F28" s="30">
        <f>+E28*D28</f>
        <v>7560000</v>
      </c>
    </row>
    <row r="29" spans="1:7" s="80" customFormat="1" ht="28.35" customHeight="1" thickBot="1"/>
    <row r="30" spans="1:7" ht="354.6" customHeight="1" thickBot="1">
      <c r="A30" s="1138" t="s">
        <v>159</v>
      </c>
      <c r="B30" s="1139"/>
      <c r="C30" s="1139"/>
      <c r="D30" s="1139"/>
      <c r="E30" s="1139"/>
      <c r="F30" s="1140"/>
    </row>
    <row r="31" spans="1:7" s="80" customFormat="1" ht="39.950000000000003" customHeight="1">
      <c r="A31" s="1141" t="s">
        <v>158</v>
      </c>
      <c r="B31" s="1142"/>
      <c r="C31" s="1142"/>
      <c r="D31" s="1142"/>
      <c r="E31" s="1142"/>
      <c r="F31" s="1143"/>
    </row>
    <row r="32" spans="1:7" s="80" customFormat="1" ht="39.950000000000003" customHeight="1">
      <c r="A32" s="1144"/>
      <c r="B32" s="1145"/>
      <c r="C32" s="1145"/>
      <c r="D32" s="1145"/>
      <c r="E32" s="1145"/>
      <c r="F32" s="1146"/>
    </row>
    <row r="33" spans="1:6" s="80" customFormat="1" ht="69" customHeight="1">
      <c r="A33" s="1144"/>
      <c r="B33" s="1145"/>
      <c r="C33" s="1145"/>
      <c r="D33" s="1145"/>
      <c r="E33" s="1145"/>
      <c r="F33" s="1146"/>
    </row>
    <row r="34" spans="1:6" s="80" customFormat="1" ht="232.5" customHeight="1" thickBot="1">
      <c r="A34" s="1147"/>
      <c r="B34" s="1148"/>
      <c r="C34" s="1148"/>
      <c r="D34" s="1148"/>
      <c r="E34" s="1148"/>
      <c r="F34" s="1149"/>
    </row>
    <row r="40" spans="1:6">
      <c r="A40" s="152"/>
      <c r="B40" s="152"/>
      <c r="C40" s="152"/>
      <c r="D40" s="152"/>
      <c r="E40" s="152"/>
      <c r="F40" s="152"/>
    </row>
    <row r="41" spans="1:6">
      <c r="A41" s="157" t="s">
        <v>101</v>
      </c>
      <c r="B41" s="158"/>
      <c r="C41" s="160"/>
      <c r="D41" s="157" t="s">
        <v>103</v>
      </c>
      <c r="E41" s="158"/>
      <c r="F41" s="158"/>
    </row>
    <row r="42" spans="1:6">
      <c r="A42" s="161"/>
      <c r="B42" s="152"/>
      <c r="C42" s="160"/>
      <c r="D42" s="161"/>
      <c r="E42" s="152"/>
      <c r="F42" s="152"/>
    </row>
    <row r="43" spans="1:6">
      <c r="A43" s="161"/>
      <c r="B43" s="152"/>
      <c r="C43" s="160"/>
      <c r="D43" s="161"/>
      <c r="E43" s="152"/>
      <c r="F43" s="152"/>
    </row>
    <row r="44" spans="1:6">
      <c r="A44" s="161"/>
      <c r="B44" s="152"/>
      <c r="C44" s="160"/>
      <c r="D44" s="161"/>
      <c r="E44" s="152"/>
      <c r="F44" s="152"/>
    </row>
    <row r="45" spans="1:6">
      <c r="A45" s="161"/>
      <c r="B45" s="152"/>
      <c r="C45" s="160"/>
      <c r="D45" s="161"/>
      <c r="E45" s="152"/>
      <c r="F45" s="152"/>
    </row>
    <row r="46" spans="1:6">
      <c r="A46" s="161"/>
      <c r="B46" s="152"/>
      <c r="C46" s="160"/>
      <c r="D46" s="161"/>
      <c r="E46" s="152"/>
      <c r="F46" s="152"/>
    </row>
    <row r="47" spans="1:6">
      <c r="A47" s="161"/>
      <c r="B47" s="152"/>
      <c r="C47" s="160"/>
      <c r="D47" s="161"/>
      <c r="E47" s="152"/>
      <c r="F47" s="152"/>
    </row>
    <row r="48" spans="1:6">
      <c r="A48" s="157" t="s">
        <v>102</v>
      </c>
      <c r="B48" s="158"/>
      <c r="C48" s="152"/>
      <c r="D48" s="152"/>
      <c r="E48" s="152"/>
      <c r="F48" s="152"/>
    </row>
    <row r="49" spans="1:6">
      <c r="A49" s="156"/>
      <c r="B49" s="156"/>
      <c r="C49" s="156"/>
      <c r="D49" s="156"/>
      <c r="E49" s="156"/>
      <c r="F49" s="162"/>
    </row>
  </sheetData>
  <mergeCells count="21">
    <mergeCell ref="A30:F30"/>
    <mergeCell ref="A31:F34"/>
    <mergeCell ref="B27:F27"/>
    <mergeCell ref="C18:D18"/>
    <mergeCell ref="C19:D19"/>
    <mergeCell ref="C20:E20"/>
    <mergeCell ref="C21:E21"/>
    <mergeCell ref="C23:E23"/>
    <mergeCell ref="C25:E25"/>
    <mergeCell ref="C17:D17"/>
    <mergeCell ref="A1:F1"/>
    <mergeCell ref="A2:F2"/>
    <mergeCell ref="A3:F3"/>
    <mergeCell ref="A4:F4"/>
    <mergeCell ref="B6:E6"/>
    <mergeCell ref="A8:E8"/>
    <mergeCell ref="B9:E9"/>
    <mergeCell ref="B11:E11"/>
    <mergeCell ref="A13:E13"/>
    <mergeCell ref="A14:E14"/>
    <mergeCell ref="C16:D16"/>
  </mergeCells>
  <printOptions horizontalCentered="1" verticalCentered="1"/>
  <pageMargins left="0.23622047244094491" right="0.23622047244094491" top="0.74803149606299213" bottom="0.74803149606299213" header="0.31496062992125984" footer="0.31496062992125984"/>
  <pageSetup scale="84"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4"/>
  <dimension ref="A1:G42"/>
  <sheetViews>
    <sheetView showGridLines="0" topLeftCell="A7" zoomScale="80" zoomScaleNormal="80" workbookViewId="0">
      <selection activeCell="H25" sqref="H25"/>
    </sheetView>
  </sheetViews>
  <sheetFormatPr baseColWidth="10" defaultRowHeight="15"/>
  <cols>
    <col min="1" max="1" width="5.85546875" style="1" customWidth="1"/>
    <col min="2" max="2" width="37.140625" style="1" customWidth="1"/>
    <col min="3" max="3" width="11.42578125" style="1"/>
    <col min="4" max="4" width="10.85546875" style="1" customWidth="1"/>
    <col min="5" max="5" width="14.5703125" style="1" customWidth="1"/>
    <col min="6" max="6" width="16.85546875" style="1" bestFit="1" customWidth="1"/>
    <col min="8" max="14" width="11.42578125" customWidth="1"/>
  </cols>
  <sheetData>
    <row r="1" spans="1:7" s="80" customFormat="1" ht="39.950000000000003" customHeight="1" thickBot="1">
      <c r="A1" s="1113" t="s">
        <v>85</v>
      </c>
      <c r="B1" s="1114"/>
      <c r="C1" s="1114"/>
      <c r="D1" s="1114"/>
      <c r="E1" s="1114"/>
      <c r="F1" s="1115"/>
    </row>
    <row r="2" spans="1:7" s="80" customFormat="1" ht="39.950000000000003" customHeight="1" thickBot="1">
      <c r="A2" s="1116" t="s">
        <v>86</v>
      </c>
      <c r="B2" s="1116"/>
      <c r="C2" s="1116"/>
      <c r="D2" s="1116"/>
      <c r="E2" s="1116"/>
      <c r="F2" s="1116"/>
    </row>
    <row r="3" spans="1:7" s="80" customFormat="1" ht="39.950000000000003" customHeight="1" thickBot="1">
      <c r="A3" s="1117" t="s">
        <v>11</v>
      </c>
      <c r="B3" s="647"/>
      <c r="C3" s="647"/>
      <c r="D3" s="647"/>
      <c r="E3" s="647"/>
      <c r="F3" s="648"/>
    </row>
    <row r="4" spans="1:7" s="80" customFormat="1" ht="39.950000000000003" customHeight="1" thickBot="1">
      <c r="A4" s="1118" t="s">
        <v>91</v>
      </c>
      <c r="B4" s="1119"/>
      <c r="C4" s="1119"/>
      <c r="D4" s="1119"/>
      <c r="E4" s="1119"/>
      <c r="F4" s="1120"/>
      <c r="G4" s="15"/>
    </row>
    <row r="5" spans="1:7" s="80" customFormat="1" ht="26.25" thickBot="1">
      <c r="A5" s="16" t="s">
        <v>0</v>
      </c>
      <c r="B5" s="17" t="s">
        <v>12</v>
      </c>
      <c r="C5" s="17" t="s">
        <v>1</v>
      </c>
      <c r="D5" s="17" t="s">
        <v>2</v>
      </c>
      <c r="E5" s="17" t="s">
        <v>3</v>
      </c>
      <c r="F5" s="18" t="s">
        <v>4</v>
      </c>
    </row>
    <row r="6" spans="1:7" s="80" customFormat="1" ht="22.35" customHeight="1">
      <c r="A6" s="82" t="s">
        <v>13</v>
      </c>
      <c r="B6" s="1121" t="s">
        <v>14</v>
      </c>
      <c r="C6" s="1122"/>
      <c r="D6" s="1122"/>
      <c r="E6" s="1123"/>
      <c r="F6" s="83"/>
    </row>
    <row r="7" spans="1:7" s="80" customFormat="1" ht="22.35" customHeight="1">
      <c r="A7" s="19" t="s">
        <v>5</v>
      </c>
      <c r="B7" s="20" t="s">
        <v>15</v>
      </c>
      <c r="C7" s="21" t="s">
        <v>16</v>
      </c>
      <c r="D7" s="21">
        <f>0.75*1</f>
        <v>0.75</v>
      </c>
      <c r="E7" s="22">
        <f>+'APU ESTUFA MÓVIL!'!H29</f>
        <v>4320</v>
      </c>
      <c r="F7" s="143">
        <f>ROUND(E7*D7,0)</f>
        <v>3240</v>
      </c>
    </row>
    <row r="8" spans="1:7" s="80" customFormat="1" ht="22.35" customHeight="1">
      <c r="A8" s="1124" t="s">
        <v>17</v>
      </c>
      <c r="B8" s="1125"/>
      <c r="C8" s="1125"/>
      <c r="D8" s="1125"/>
      <c r="E8" s="1126"/>
      <c r="F8" s="144">
        <f>F7</f>
        <v>3240</v>
      </c>
    </row>
    <row r="9" spans="1:7" s="80" customFormat="1" ht="22.35" customHeight="1">
      <c r="A9" s="84" t="s">
        <v>18</v>
      </c>
      <c r="B9" s="1127" t="s">
        <v>88</v>
      </c>
      <c r="C9" s="1128"/>
      <c r="D9" s="1128"/>
      <c r="E9" s="1129"/>
      <c r="F9" s="145"/>
    </row>
    <row r="10" spans="1:7" s="80" customFormat="1" ht="22.35" customHeight="1" thickBot="1">
      <c r="A10" s="19" t="s">
        <v>19</v>
      </c>
      <c r="B10" s="23" t="s">
        <v>87</v>
      </c>
      <c r="C10" s="21" t="s">
        <v>74</v>
      </c>
      <c r="D10" s="21">
        <v>1</v>
      </c>
      <c r="E10" s="2">
        <v>1525815</v>
      </c>
      <c r="F10" s="143">
        <f>ROUND(E10*D10,0)</f>
        <v>1525815</v>
      </c>
    </row>
    <row r="11" spans="1:7" s="80" customFormat="1" ht="27" customHeight="1" thickBot="1">
      <c r="A11" s="87" t="s">
        <v>27</v>
      </c>
      <c r="B11" s="1130" t="s">
        <v>31</v>
      </c>
      <c r="C11" s="1131"/>
      <c r="D11" s="1131"/>
      <c r="E11" s="1132"/>
      <c r="F11" s="146"/>
    </row>
    <row r="12" spans="1:7" s="80" customFormat="1" ht="49.5" customHeight="1" thickBot="1">
      <c r="A12" s="27" t="s">
        <v>30</v>
      </c>
      <c r="B12" s="28" t="s">
        <v>32</v>
      </c>
      <c r="C12" s="29" t="s">
        <v>84</v>
      </c>
      <c r="D12" s="29">
        <v>1</v>
      </c>
      <c r="E12" s="132">
        <f>+'APU ESTUFA MÓVIL!'!H57/100</f>
        <v>4000</v>
      </c>
      <c r="F12" s="30">
        <f>+E12*D12</f>
        <v>4000</v>
      </c>
    </row>
    <row r="13" spans="1:7" s="80" customFormat="1" ht="22.35" customHeight="1">
      <c r="A13" s="1124" t="s">
        <v>25</v>
      </c>
      <c r="B13" s="1125"/>
      <c r="C13" s="1125"/>
      <c r="D13" s="1125"/>
      <c r="E13" s="1126"/>
      <c r="F13" s="144">
        <f>SUM(F7:F12)</f>
        <v>1536295</v>
      </c>
    </row>
    <row r="14" spans="1:7" s="80" customFormat="1" ht="22.35" customHeight="1" thickBot="1">
      <c r="A14" s="1133" t="s">
        <v>26</v>
      </c>
      <c r="B14" s="1134"/>
      <c r="C14" s="1134"/>
      <c r="D14" s="1134"/>
      <c r="E14" s="1135"/>
      <c r="F14" s="147">
        <f>ROUND(F8+F13,0)</f>
        <v>1539535</v>
      </c>
      <c r="G14" s="81"/>
    </row>
    <row r="15" spans="1:7" s="80" customFormat="1" ht="28.35" customHeight="1" thickBot="1"/>
    <row r="16" spans="1:7" s="80" customFormat="1" ht="28.35" customHeight="1">
      <c r="A16" s="24"/>
      <c r="B16" s="25"/>
      <c r="C16" s="1136" t="s">
        <v>28</v>
      </c>
      <c r="D16" s="1137"/>
      <c r="E16" s="85">
        <f>+E17+E18+E19</f>
        <v>0.3</v>
      </c>
      <c r="F16" s="86"/>
    </row>
    <row r="17" spans="1:6" s="80" customFormat="1" ht="28.35" customHeight="1">
      <c r="C17" s="632" t="s">
        <v>37</v>
      </c>
      <c r="D17" s="633"/>
      <c r="E17" s="26">
        <v>0.24</v>
      </c>
      <c r="F17" s="139">
        <f>ROUND(F14*E17,0)</f>
        <v>369488</v>
      </c>
    </row>
    <row r="18" spans="1:6" s="80" customFormat="1" ht="28.35" customHeight="1">
      <c r="C18" s="632" t="s">
        <v>29</v>
      </c>
      <c r="D18" s="633"/>
      <c r="E18" s="26">
        <v>0.01</v>
      </c>
      <c r="F18" s="139">
        <f>ROUND(F14*E18,0)</f>
        <v>15395</v>
      </c>
    </row>
    <row r="19" spans="1:6" s="80" customFormat="1" ht="28.35" customHeight="1">
      <c r="C19" s="632" t="s">
        <v>155</v>
      </c>
      <c r="D19" s="633"/>
      <c r="E19" s="26">
        <v>0.05</v>
      </c>
      <c r="F19" s="139">
        <f>ROUND(F14*E19,0)</f>
        <v>76977</v>
      </c>
    </row>
    <row r="20" spans="1:6" s="80" customFormat="1" ht="28.35" customHeight="1" thickBot="1">
      <c r="C20" s="1153" t="s">
        <v>36</v>
      </c>
      <c r="D20" s="1154"/>
      <c r="E20" s="1154"/>
      <c r="F20" s="140">
        <f>F17+F18+F19</f>
        <v>461860</v>
      </c>
    </row>
    <row r="21" spans="1:6" s="80" customFormat="1" ht="28.35" customHeight="1" thickBot="1">
      <c r="C21" s="1155" t="s">
        <v>42</v>
      </c>
      <c r="D21" s="1156"/>
      <c r="E21" s="1156"/>
      <c r="F21" s="141">
        <f>F20+F14</f>
        <v>2001395</v>
      </c>
    </row>
    <row r="22" spans="1:6" s="80" customFormat="1" ht="28.35" customHeight="1" thickBot="1">
      <c r="F22" s="142"/>
    </row>
    <row r="23" spans="1:6" s="80" customFormat="1" ht="28.35" customHeight="1" thickBot="1">
      <c r="C23" s="1155" t="s">
        <v>41</v>
      </c>
      <c r="D23" s="1156"/>
      <c r="E23" s="1156"/>
      <c r="F23" s="141">
        <f>ROUND((F20+F14)*7%,0)</f>
        <v>140098</v>
      </c>
    </row>
    <row r="24" spans="1:6" s="80" customFormat="1" ht="28.35" customHeight="1" thickBot="1">
      <c r="F24" s="142"/>
    </row>
    <row r="25" spans="1:6" s="80" customFormat="1" ht="28.35" customHeight="1" thickBot="1">
      <c r="C25" s="1155" t="s">
        <v>92</v>
      </c>
      <c r="D25" s="1156"/>
      <c r="E25" s="1156"/>
      <c r="F25" s="141">
        <f>F21+F23</f>
        <v>2141493</v>
      </c>
    </row>
    <row r="26" spans="1:6" s="80" customFormat="1" ht="28.35" customHeight="1" thickBot="1"/>
    <row r="27" spans="1:6" ht="354.6" customHeight="1" thickBot="1">
      <c r="A27" s="1138" t="s">
        <v>159</v>
      </c>
      <c r="B27" s="1139"/>
      <c r="C27" s="1139"/>
      <c r="D27" s="1139"/>
      <c r="E27" s="1139"/>
      <c r="F27" s="1140"/>
    </row>
    <row r="28" spans="1:6" s="80" customFormat="1" ht="39.950000000000003" customHeight="1">
      <c r="A28" s="1141" t="s">
        <v>160</v>
      </c>
      <c r="B28" s="1142"/>
      <c r="C28" s="1142"/>
      <c r="D28" s="1142"/>
      <c r="E28" s="1142"/>
      <c r="F28" s="1143"/>
    </row>
    <row r="29" spans="1:6" s="80" customFormat="1" ht="39.950000000000003" customHeight="1">
      <c r="A29" s="1144"/>
      <c r="B29" s="1145"/>
      <c r="C29" s="1145"/>
      <c r="D29" s="1145"/>
      <c r="E29" s="1145"/>
      <c r="F29" s="1146"/>
    </row>
    <row r="30" spans="1:6" s="80" customFormat="1" ht="69" customHeight="1">
      <c r="A30" s="1144"/>
      <c r="B30" s="1145"/>
      <c r="C30" s="1145"/>
      <c r="D30" s="1145"/>
      <c r="E30" s="1145"/>
      <c r="F30" s="1146"/>
    </row>
    <row r="31" spans="1:6" s="80" customFormat="1" ht="232.5" customHeight="1" thickBot="1">
      <c r="A31" s="1147"/>
      <c r="B31" s="1148"/>
      <c r="C31" s="1148"/>
      <c r="D31" s="1148"/>
      <c r="E31" s="1148"/>
      <c r="F31" s="1149"/>
    </row>
    <row r="33" spans="1:7">
      <c r="A33" s="152"/>
      <c r="B33" s="152"/>
      <c r="C33" s="152"/>
      <c r="D33" s="152"/>
      <c r="E33" s="152"/>
      <c r="F33" s="152"/>
    </row>
    <row r="34" spans="1:7">
      <c r="A34" s="157" t="s">
        <v>101</v>
      </c>
      <c r="B34" s="158"/>
      <c r="C34" s="160"/>
      <c r="D34" s="157" t="s">
        <v>103</v>
      </c>
      <c r="E34" s="158"/>
      <c r="F34" s="158"/>
    </row>
    <row r="35" spans="1:7">
      <c r="A35" s="161"/>
      <c r="B35" s="152"/>
      <c r="C35" s="160"/>
      <c r="D35" s="161"/>
      <c r="E35" s="152"/>
      <c r="F35" s="152"/>
    </row>
    <row r="36" spans="1:7">
      <c r="A36" s="161"/>
      <c r="B36" s="152"/>
      <c r="C36" s="160"/>
      <c r="D36" s="161"/>
      <c r="E36" s="152"/>
      <c r="F36" s="152"/>
    </row>
    <row r="37" spans="1:7">
      <c r="A37" s="161"/>
      <c r="B37" s="152"/>
      <c r="C37" s="160"/>
      <c r="D37" s="161"/>
      <c r="E37" s="152"/>
      <c r="F37" s="152"/>
      <c r="G37" s="152"/>
    </row>
    <row r="38" spans="1:7">
      <c r="A38" s="161"/>
      <c r="B38" s="152"/>
      <c r="C38" s="160"/>
      <c r="D38" s="161"/>
      <c r="E38" s="152"/>
      <c r="F38" s="152"/>
      <c r="G38" s="152"/>
    </row>
    <row r="39" spans="1:7">
      <c r="A39" s="161"/>
      <c r="B39" s="152"/>
      <c r="C39" s="160"/>
      <c r="D39" s="161"/>
      <c r="E39" s="152"/>
      <c r="F39" s="152"/>
      <c r="G39" s="152"/>
    </row>
    <row r="40" spans="1:7">
      <c r="A40" s="161"/>
      <c r="B40" s="152"/>
      <c r="C40" s="160"/>
      <c r="D40" s="161"/>
      <c r="E40" s="152"/>
      <c r="F40" s="152"/>
      <c r="G40" s="152"/>
    </row>
    <row r="41" spans="1:7">
      <c r="A41" s="157" t="s">
        <v>102</v>
      </c>
      <c r="B41" s="158"/>
      <c r="C41" s="152"/>
      <c r="D41" s="152"/>
      <c r="E41" s="152"/>
      <c r="F41" s="152"/>
      <c r="G41" s="152"/>
    </row>
    <row r="42" spans="1:7">
      <c r="A42" s="156"/>
      <c r="B42" s="156"/>
      <c r="C42" s="156"/>
      <c r="D42" s="156"/>
      <c r="E42" s="156"/>
      <c r="F42" s="162"/>
      <c r="G42" s="153"/>
    </row>
  </sheetData>
  <mergeCells count="20">
    <mergeCell ref="A1:F1"/>
    <mergeCell ref="A2:F2"/>
    <mergeCell ref="A3:F3"/>
    <mergeCell ref="C21:E21"/>
    <mergeCell ref="A4:F4"/>
    <mergeCell ref="B6:E6"/>
    <mergeCell ref="A8:E8"/>
    <mergeCell ref="B9:E9"/>
    <mergeCell ref="A13:E13"/>
    <mergeCell ref="A14:E14"/>
    <mergeCell ref="C16:D16"/>
    <mergeCell ref="C17:D17"/>
    <mergeCell ref="C18:D18"/>
    <mergeCell ref="C19:D19"/>
    <mergeCell ref="C20:E20"/>
    <mergeCell ref="C23:E23"/>
    <mergeCell ref="C25:E25"/>
    <mergeCell ref="A28:F31"/>
    <mergeCell ref="A27:F27"/>
    <mergeCell ref="B11:E11"/>
  </mergeCells>
  <printOptions horizontalCentered="1" verticalCentered="1"/>
  <pageMargins left="0.23622047244094491" right="0.23622047244094491" top="0.74803149606299213" bottom="0.74803149606299213" header="0.31496062992125984" footer="0.31496062992125984"/>
  <pageSetup scale="84"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E459C-B20D-47E1-9A26-E617F21F973E}">
  <sheetPr codeName="Hoja15">
    <tabColor rgb="FFFFFF00"/>
  </sheetPr>
  <dimension ref="A1:Q104"/>
  <sheetViews>
    <sheetView zoomScaleNormal="100" zoomScaleSheetLayoutView="80" workbookViewId="0">
      <pane ySplit="1" topLeftCell="A81" activePane="bottomLeft" state="frozen"/>
      <selection pane="bottomLeft" activeCell="A92" sqref="A92:H101"/>
    </sheetView>
  </sheetViews>
  <sheetFormatPr baseColWidth="10" defaultColWidth="11.42578125" defaultRowHeight="11.25"/>
  <cols>
    <col min="1" max="1" width="13.140625" style="93" customWidth="1"/>
    <col min="2" max="2" width="14.5703125" style="93" customWidth="1"/>
    <col min="3" max="3" width="15.42578125" style="93" customWidth="1"/>
    <col min="4" max="4" width="11.42578125" style="93"/>
    <col min="5" max="5" width="11.85546875" style="93" customWidth="1"/>
    <col min="6" max="6" width="11.42578125" style="93"/>
    <col min="7" max="7" width="13.140625" style="93" customWidth="1"/>
    <col min="8" max="8" width="12.5703125" style="93" bestFit="1" customWidth="1"/>
    <col min="9" max="9" width="11.42578125" style="95" hidden="1" customWidth="1"/>
    <col min="10" max="10" width="11.5703125" style="116" hidden="1" customWidth="1"/>
    <col min="11" max="11" width="24" style="116" hidden="1" customWidth="1"/>
    <col min="12" max="12" width="11.42578125" style="116" hidden="1" customWidth="1"/>
    <col min="13" max="13" width="14.85546875" style="119" hidden="1" customWidth="1"/>
    <col min="14" max="15" width="11.42578125" style="88" hidden="1" customWidth="1"/>
    <col min="16" max="17" width="11.42578125" style="88" customWidth="1"/>
    <col min="18" max="16384" width="11.42578125" style="93"/>
  </cols>
  <sheetData>
    <row r="1" spans="1:13" s="88" customFormat="1" ht="12" thickBot="1">
      <c r="A1" s="31"/>
      <c r="B1" s="31"/>
      <c r="C1" s="31"/>
      <c r="D1" s="31"/>
      <c r="E1" s="31"/>
      <c r="F1" s="31"/>
      <c r="G1" s="31"/>
      <c r="H1" s="31"/>
      <c r="I1" s="95"/>
      <c r="J1" s="116"/>
      <c r="K1" s="116"/>
      <c r="L1" s="116"/>
      <c r="M1" s="119"/>
    </row>
    <row r="2" spans="1:13" s="88" customFormat="1">
      <c r="A2" s="1157" t="s">
        <v>43</v>
      </c>
      <c r="B2" s="1158"/>
      <c r="C2" s="1159"/>
      <c r="D2" s="1166" t="s">
        <v>44</v>
      </c>
      <c r="E2" s="1167"/>
      <c r="F2" s="1167"/>
      <c r="G2" s="1167"/>
      <c r="H2" s="1168"/>
      <c r="I2" s="95"/>
      <c r="J2" s="116"/>
      <c r="K2" s="116"/>
      <c r="L2" s="116"/>
      <c r="M2" s="119"/>
    </row>
    <row r="3" spans="1:13" s="88" customFormat="1">
      <c r="A3" s="1160"/>
      <c r="B3" s="1161"/>
      <c r="C3" s="1162"/>
      <c r="D3" s="1169"/>
      <c r="E3" s="1170"/>
      <c r="F3" s="1170"/>
      <c r="G3" s="1170"/>
      <c r="H3" s="1171"/>
      <c r="I3" s="95"/>
      <c r="J3" s="116"/>
      <c r="K3" s="116"/>
      <c r="L3" s="116"/>
      <c r="M3" s="119"/>
    </row>
    <row r="4" spans="1:13" s="88" customFormat="1" ht="15" customHeight="1" thickBot="1">
      <c r="A4" s="1163"/>
      <c r="B4" s="1164"/>
      <c r="C4" s="1165"/>
      <c r="D4" s="1172" t="s">
        <v>45</v>
      </c>
      <c r="E4" s="1173"/>
      <c r="F4" s="1173"/>
      <c r="G4" s="1173"/>
      <c r="H4" s="1174"/>
      <c r="I4" s="95"/>
      <c r="J4" s="116"/>
      <c r="K4" s="116"/>
      <c r="L4" s="116"/>
      <c r="M4" s="119"/>
    </row>
    <row r="5" spans="1:13" s="88" customFormat="1" ht="10.5" customHeight="1">
      <c r="A5" s="12"/>
      <c r="B5" s="31"/>
      <c r="C5" s="31"/>
      <c r="D5" s="31"/>
      <c r="E5" s="31"/>
      <c r="F5" s="31"/>
      <c r="G5" s="31"/>
      <c r="H5" s="31"/>
      <c r="I5" s="95"/>
      <c r="J5" s="116"/>
      <c r="K5" s="116"/>
      <c r="L5" s="116"/>
      <c r="M5" s="119"/>
    </row>
    <row r="6" spans="1:13" s="88" customFormat="1" ht="33.75" customHeight="1">
      <c r="A6" s="73" t="s">
        <v>46</v>
      </c>
      <c r="B6" s="1175" t="s">
        <v>47</v>
      </c>
      <c r="C6" s="1175"/>
      <c r="D6" s="1175"/>
      <c r="E6" s="1175"/>
      <c r="F6" s="1175"/>
      <c r="G6" s="74"/>
      <c r="H6" s="75"/>
      <c r="I6" s="95"/>
      <c r="J6" s="116"/>
      <c r="K6" s="116"/>
      <c r="L6" s="116"/>
      <c r="M6" s="119"/>
    </row>
    <row r="7" spans="1:13" s="88" customFormat="1">
      <c r="A7" s="76" t="s">
        <v>48</v>
      </c>
      <c r="B7" s="78" t="s">
        <v>49</v>
      </c>
      <c r="C7" s="78"/>
      <c r="D7" s="78"/>
      <c r="E7" s="78"/>
      <c r="F7" s="78"/>
      <c r="G7" s="74" t="s">
        <v>50</v>
      </c>
      <c r="H7" s="75" t="s">
        <v>5</v>
      </c>
      <c r="I7" s="95"/>
      <c r="J7" s="116"/>
      <c r="K7" s="116"/>
      <c r="L7" s="116"/>
      <c r="M7" s="119"/>
    </row>
    <row r="8" spans="1:13" s="88" customFormat="1">
      <c r="A8" s="74"/>
      <c r="B8" s="74"/>
      <c r="C8" s="78"/>
      <c r="D8" s="74"/>
      <c r="E8" s="74"/>
      <c r="F8" s="74"/>
      <c r="G8" s="74" t="s">
        <v>51</v>
      </c>
      <c r="H8" s="75" t="s">
        <v>16</v>
      </c>
      <c r="I8" s="95"/>
      <c r="J8" s="116"/>
      <c r="K8" s="116"/>
      <c r="L8" s="116"/>
      <c r="M8" s="119"/>
    </row>
    <row r="9" spans="1:13" s="88" customFormat="1" ht="12" thickBot="1">
      <c r="A9" s="89" t="s">
        <v>52</v>
      </c>
      <c r="B9" s="89"/>
      <c r="C9" s="31"/>
      <c r="D9" s="31"/>
      <c r="E9" s="31"/>
      <c r="F9" s="31"/>
      <c r="G9" s="31"/>
      <c r="H9" s="31"/>
      <c r="I9" s="95"/>
      <c r="J9" s="116"/>
      <c r="K9" s="116"/>
      <c r="L9" s="116"/>
      <c r="M9" s="119"/>
    </row>
    <row r="10" spans="1:13" s="88" customFormat="1">
      <c r="A10" s="719" t="s">
        <v>53</v>
      </c>
      <c r="B10" s="720"/>
      <c r="C10" s="721"/>
      <c r="D10" s="32" t="s">
        <v>7</v>
      </c>
      <c r="E10" s="33" t="s">
        <v>54</v>
      </c>
      <c r="F10" s="32" t="s">
        <v>55</v>
      </c>
      <c r="G10" s="34" t="s">
        <v>56</v>
      </c>
      <c r="H10" s="35"/>
      <c r="I10" s="95"/>
      <c r="J10" s="116"/>
      <c r="K10" s="116"/>
      <c r="L10" s="116"/>
      <c r="M10" s="119"/>
    </row>
    <row r="11" spans="1:13" s="88" customFormat="1">
      <c r="A11" s="713" t="s">
        <v>57</v>
      </c>
      <c r="B11" s="714"/>
      <c r="C11" s="715"/>
      <c r="D11" s="13" t="s">
        <v>58</v>
      </c>
      <c r="E11" s="36">
        <f>H27</f>
        <v>3927.3333333333335</v>
      </c>
      <c r="F11" s="94">
        <v>0.1</v>
      </c>
      <c r="G11" s="14">
        <f>+E11*F11</f>
        <v>392.73333333333335</v>
      </c>
      <c r="H11" s="38"/>
      <c r="I11" s="95" t="s">
        <v>105</v>
      </c>
      <c r="J11" s="116"/>
      <c r="K11" s="116"/>
      <c r="L11" s="116"/>
      <c r="M11" s="119"/>
    </row>
    <row r="12" spans="1:13" s="88" customFormat="1">
      <c r="A12" s="713"/>
      <c r="B12" s="714"/>
      <c r="C12" s="715"/>
      <c r="D12" s="39"/>
      <c r="E12" s="40"/>
      <c r="F12" s="36"/>
      <c r="G12" s="14"/>
      <c r="H12" s="38"/>
      <c r="I12" s="95"/>
      <c r="J12" s="116"/>
      <c r="K12" s="116"/>
      <c r="L12" s="116"/>
      <c r="M12" s="119"/>
    </row>
    <row r="13" spans="1:13" s="88" customFormat="1">
      <c r="A13" s="713"/>
      <c r="B13" s="714"/>
      <c r="C13" s="715"/>
      <c r="D13" s="39"/>
      <c r="E13" s="41"/>
      <c r="F13" s="36"/>
      <c r="G13" s="14"/>
      <c r="H13" s="38"/>
      <c r="I13" s="95"/>
      <c r="J13" s="116"/>
      <c r="K13" s="116"/>
      <c r="L13" s="116"/>
      <c r="M13" s="119"/>
    </row>
    <row r="14" spans="1:13" s="88" customFormat="1">
      <c r="A14" s="713"/>
      <c r="B14" s="714"/>
      <c r="C14" s="715"/>
      <c r="D14" s="39"/>
      <c r="E14" s="41"/>
      <c r="F14" s="36"/>
      <c r="G14" s="14"/>
      <c r="H14" s="38"/>
      <c r="I14" s="95"/>
      <c r="J14" s="116"/>
      <c r="K14" s="116"/>
      <c r="L14" s="116"/>
      <c r="M14" s="119"/>
    </row>
    <row r="15" spans="1:13" s="88" customFormat="1" ht="12" thickBot="1">
      <c r="A15" s="716"/>
      <c r="B15" s="717"/>
      <c r="C15" s="718"/>
      <c r="D15" s="42"/>
      <c r="E15" s="43"/>
      <c r="F15" s="44"/>
      <c r="G15" s="45"/>
      <c r="H15" s="46"/>
      <c r="I15" s="95"/>
      <c r="J15" s="116"/>
      <c r="K15" s="116"/>
      <c r="L15" s="116"/>
      <c r="M15" s="119"/>
    </row>
    <row r="16" spans="1:13" s="88" customFormat="1" ht="12" thickBot="1">
      <c r="A16" s="31"/>
      <c r="B16" s="31"/>
      <c r="C16" s="31"/>
      <c r="D16" s="31"/>
      <c r="E16" s="31"/>
      <c r="F16" s="31"/>
      <c r="G16" s="47" t="s">
        <v>59</v>
      </c>
      <c r="H16" s="48">
        <f>SUM(G11:G15)</f>
        <v>392.73333333333335</v>
      </c>
      <c r="I16" s="95"/>
      <c r="J16" s="116"/>
      <c r="K16" s="116"/>
      <c r="L16" s="116"/>
      <c r="M16" s="119"/>
    </row>
    <row r="17" spans="1:14" s="88" customFormat="1" ht="12" thickBot="1">
      <c r="A17" s="90" t="s">
        <v>63</v>
      </c>
      <c r="B17" s="90"/>
      <c r="C17" s="49"/>
      <c r="D17" s="31"/>
      <c r="E17" s="31"/>
      <c r="F17" s="31"/>
      <c r="G17" s="31"/>
      <c r="H17" s="31"/>
      <c r="I17" s="95"/>
      <c r="J17" s="116"/>
      <c r="K17" s="116"/>
      <c r="L17" s="116"/>
      <c r="M17" s="119"/>
    </row>
    <row r="18" spans="1:14" s="88" customFormat="1">
      <c r="A18" s="50"/>
      <c r="B18" s="51"/>
      <c r="C18" s="52" t="s">
        <v>90</v>
      </c>
      <c r="D18" s="32" t="s">
        <v>65</v>
      </c>
      <c r="E18" s="32" t="s">
        <v>66</v>
      </c>
      <c r="F18" s="32" t="s">
        <v>67</v>
      </c>
      <c r="G18" s="53" t="s">
        <v>56</v>
      </c>
      <c r="H18" s="35"/>
      <c r="I18" s="95"/>
      <c r="J18" s="116"/>
      <c r="K18" s="116"/>
      <c r="L18" s="116"/>
      <c r="M18" s="119"/>
    </row>
    <row r="19" spans="1:14" s="88" customFormat="1">
      <c r="A19" s="54"/>
      <c r="B19" s="55"/>
      <c r="C19" s="56"/>
      <c r="D19" s="56"/>
      <c r="E19" s="56"/>
      <c r="F19" s="57"/>
      <c r="G19" s="36"/>
      <c r="H19" s="38"/>
      <c r="I19" s="95"/>
      <c r="J19" s="116"/>
      <c r="K19" s="116"/>
      <c r="L19" s="116"/>
      <c r="M19" s="119"/>
    </row>
    <row r="20" spans="1:14" s="88" customFormat="1">
      <c r="A20" s="54"/>
      <c r="B20" s="55"/>
      <c r="C20" s="58"/>
      <c r="D20" s="13"/>
      <c r="E20" s="59"/>
      <c r="F20" s="36"/>
      <c r="G20" s="36"/>
      <c r="H20" s="38"/>
      <c r="I20" s="95"/>
      <c r="J20" s="116"/>
      <c r="K20" s="116"/>
      <c r="L20" s="116"/>
      <c r="M20" s="119"/>
    </row>
    <row r="21" spans="1:14" s="88" customFormat="1" ht="12" thickBot="1">
      <c r="A21" s="60"/>
      <c r="B21" s="61"/>
      <c r="C21" s="42"/>
      <c r="D21" s="43"/>
      <c r="E21" s="44"/>
      <c r="F21" s="45"/>
      <c r="G21" s="42"/>
      <c r="H21" s="38"/>
      <c r="I21" s="95"/>
      <c r="J21" s="116"/>
      <c r="K21" s="116"/>
      <c r="L21" s="116"/>
      <c r="M21" s="119"/>
    </row>
    <row r="22" spans="1:14" s="88" customFormat="1" ht="12" thickBot="1">
      <c r="A22" s="31"/>
      <c r="B22" s="31"/>
      <c r="C22" s="31"/>
      <c r="D22" s="31"/>
      <c r="E22" s="31"/>
      <c r="F22" s="31"/>
      <c r="G22" s="47" t="s">
        <v>59</v>
      </c>
      <c r="H22" s="48">
        <f>SUM(G19:G21)</f>
        <v>0</v>
      </c>
      <c r="I22" s="95"/>
      <c r="J22" s="116"/>
      <c r="K22" s="116"/>
      <c r="L22" s="116"/>
      <c r="M22" s="119"/>
    </row>
    <row r="23" spans="1:14" s="88" customFormat="1" ht="12" thickBot="1">
      <c r="A23" s="90" t="s">
        <v>68</v>
      </c>
      <c r="B23" s="90"/>
      <c r="C23" s="31"/>
      <c r="D23" s="31"/>
      <c r="E23" s="31"/>
      <c r="F23" s="31"/>
      <c r="G23" s="31"/>
      <c r="H23" s="31"/>
      <c r="I23" s="95"/>
      <c r="J23" s="116"/>
      <c r="K23" s="116"/>
      <c r="L23" s="116"/>
      <c r="M23" s="119"/>
    </row>
    <row r="24" spans="1:14" s="88" customFormat="1">
      <c r="A24" s="719" t="s">
        <v>53</v>
      </c>
      <c r="B24" s="720"/>
      <c r="C24" s="721"/>
      <c r="D24" s="32" t="s">
        <v>7</v>
      </c>
      <c r="E24" s="33" t="s">
        <v>54</v>
      </c>
      <c r="F24" s="32" t="s">
        <v>55</v>
      </c>
      <c r="G24" s="53" t="s">
        <v>56</v>
      </c>
      <c r="H24" s="35"/>
      <c r="I24" s="95"/>
      <c r="J24" s="116"/>
      <c r="K24" s="116"/>
      <c r="L24" s="116"/>
      <c r="M24" s="119"/>
    </row>
    <row r="25" spans="1:14" s="88" customFormat="1">
      <c r="A25" s="713" t="s">
        <v>127</v>
      </c>
      <c r="B25" s="714"/>
      <c r="C25" s="715"/>
      <c r="D25" s="62" t="s">
        <v>69</v>
      </c>
      <c r="E25" s="118">
        <f>'2.8. CUADRILLAS'!G31</f>
        <v>23564</v>
      </c>
      <c r="F25" s="94">
        <v>6</v>
      </c>
      <c r="G25" s="14">
        <f>E25/F25</f>
        <v>3927.3333333333335</v>
      </c>
      <c r="H25" s="38"/>
      <c r="I25" s="95"/>
      <c r="J25" s="116"/>
      <c r="K25" s="116"/>
      <c r="L25" s="116"/>
      <c r="M25" s="119"/>
    </row>
    <row r="26" spans="1:14" s="88" customFormat="1" ht="12" thickBot="1">
      <c r="A26" s="722"/>
      <c r="B26" s="723"/>
      <c r="C26" s="724"/>
      <c r="D26" s="64"/>
      <c r="E26" s="44"/>
      <c r="F26" s="65"/>
      <c r="G26" s="66"/>
      <c r="H26" s="38"/>
      <c r="I26" s="95"/>
      <c r="J26" s="116"/>
      <c r="K26" s="116"/>
      <c r="L26" s="116"/>
      <c r="M26" s="119"/>
    </row>
    <row r="27" spans="1:14" s="88" customFormat="1" ht="12" thickBot="1">
      <c r="A27" s="31"/>
      <c r="B27" s="31"/>
      <c r="C27" s="31"/>
      <c r="D27" s="31"/>
      <c r="E27" s="31"/>
      <c r="F27" s="31"/>
      <c r="G27" s="47" t="s">
        <v>59</v>
      </c>
      <c r="H27" s="48">
        <f>SUM(G25:G26)</f>
        <v>3927.3333333333335</v>
      </c>
      <c r="I27" s="95"/>
      <c r="J27" s="116"/>
      <c r="K27" s="122">
        <f>H27</f>
        <v>3927.3333333333335</v>
      </c>
      <c r="L27" s="116">
        <v>0.9</v>
      </c>
      <c r="M27" s="119">
        <f>K27*L27</f>
        <v>3534.6000000000004</v>
      </c>
    </row>
    <row r="28" spans="1:14" s="88" customFormat="1" ht="12" thickBot="1">
      <c r="A28" s="31"/>
      <c r="B28" s="31"/>
      <c r="C28" s="31"/>
      <c r="D28" s="31"/>
      <c r="E28" s="31"/>
      <c r="F28" s="31"/>
      <c r="G28" s="11"/>
      <c r="H28" s="31"/>
      <c r="I28" s="95"/>
      <c r="J28" s="116"/>
      <c r="K28" s="116"/>
      <c r="L28" s="116"/>
      <c r="M28" s="119"/>
    </row>
    <row r="29" spans="1:14" s="88" customFormat="1" ht="12" thickBot="1">
      <c r="A29" s="31"/>
      <c r="B29" s="31"/>
      <c r="C29" s="31"/>
      <c r="D29" s="31"/>
      <c r="E29" s="67" t="s">
        <v>70</v>
      </c>
      <c r="F29" s="68"/>
      <c r="G29" s="68"/>
      <c r="H29" s="48">
        <f>ROUND(H16+H22+H27,0)</f>
        <v>4320</v>
      </c>
      <c r="I29" s="95"/>
      <c r="J29" s="116"/>
      <c r="K29" s="116"/>
      <c r="L29" s="116"/>
      <c r="M29" s="119"/>
    </row>
    <row r="32" spans="1:14" s="88" customFormat="1" ht="39" customHeight="1">
      <c r="A32" s="73" t="s">
        <v>46</v>
      </c>
      <c r="B32" s="1175" t="s">
        <v>47</v>
      </c>
      <c r="C32" s="1175"/>
      <c r="D32" s="1175"/>
      <c r="E32" s="1175"/>
      <c r="F32" s="1175"/>
      <c r="G32" s="74"/>
      <c r="H32" s="75"/>
      <c r="I32" s="95"/>
      <c r="J32" s="116"/>
      <c r="K32" s="116"/>
      <c r="L32" s="116"/>
      <c r="M32" s="120">
        <f>SUM(M2:M31)</f>
        <v>3534.6000000000004</v>
      </c>
      <c r="N32" s="123">
        <f>+M32*1.28</f>
        <v>4524.2880000000005</v>
      </c>
    </row>
    <row r="33" spans="1:13" s="88" customFormat="1" ht="25.5" customHeight="1">
      <c r="A33" s="76" t="s">
        <v>48</v>
      </c>
      <c r="B33" s="1176" t="s">
        <v>32</v>
      </c>
      <c r="C33" s="1176"/>
      <c r="D33" s="1176"/>
      <c r="E33" s="1176"/>
      <c r="F33" s="1176"/>
      <c r="G33" s="74" t="s">
        <v>50</v>
      </c>
      <c r="H33" s="77" t="s">
        <v>30</v>
      </c>
      <c r="I33" s="95"/>
      <c r="J33" s="116"/>
      <c r="K33" s="116"/>
      <c r="L33" s="116"/>
      <c r="M33" s="119"/>
    </row>
    <row r="34" spans="1:13" s="88" customFormat="1">
      <c r="A34" s="74"/>
      <c r="B34" s="74"/>
      <c r="C34" s="78"/>
      <c r="D34" s="74"/>
      <c r="E34" s="74"/>
      <c r="F34" s="74"/>
      <c r="G34" s="74" t="s">
        <v>51</v>
      </c>
      <c r="H34" s="75" t="s">
        <v>74</v>
      </c>
      <c r="I34" s="95"/>
      <c r="J34" s="116"/>
      <c r="K34" s="116"/>
      <c r="L34" s="116"/>
      <c r="M34" s="119"/>
    </row>
    <row r="35" spans="1:13" s="88" customFormat="1" ht="12" thickBot="1">
      <c r="A35" s="89" t="s">
        <v>52</v>
      </c>
      <c r="B35" s="89"/>
      <c r="C35" s="31"/>
      <c r="D35" s="31"/>
      <c r="E35" s="31"/>
      <c r="F35" s="31"/>
      <c r="G35" s="31"/>
      <c r="H35" s="31"/>
      <c r="I35" s="95"/>
      <c r="J35" s="116"/>
      <c r="K35" s="116"/>
      <c r="L35" s="116"/>
      <c r="M35" s="119"/>
    </row>
    <row r="36" spans="1:13" s="88" customFormat="1">
      <c r="A36" s="719" t="s">
        <v>53</v>
      </c>
      <c r="B36" s="720"/>
      <c r="C36" s="721"/>
      <c r="D36" s="32" t="s">
        <v>7</v>
      </c>
      <c r="E36" s="33" t="s">
        <v>54</v>
      </c>
      <c r="F36" s="32" t="s">
        <v>55</v>
      </c>
      <c r="G36" s="34" t="s">
        <v>56</v>
      </c>
      <c r="H36" s="35"/>
      <c r="I36" s="95"/>
      <c r="J36" s="116"/>
      <c r="K36" s="116"/>
      <c r="L36" s="116"/>
      <c r="M36" s="119"/>
    </row>
    <row r="37" spans="1:13" s="88" customFormat="1">
      <c r="A37" s="713" t="s">
        <v>76</v>
      </c>
      <c r="B37" s="714"/>
      <c r="C37" s="715"/>
      <c r="D37" s="13">
        <v>1</v>
      </c>
      <c r="E37" s="36">
        <v>30000</v>
      </c>
      <c r="F37" s="36">
        <v>1</v>
      </c>
      <c r="G37" s="91">
        <f>+E37*F37</f>
        <v>30000</v>
      </c>
      <c r="H37" s="38"/>
      <c r="I37" s="95"/>
      <c r="J37" s="116"/>
      <c r="K37" s="116"/>
      <c r="L37" s="116"/>
      <c r="M37" s="119"/>
    </row>
    <row r="38" spans="1:13" s="88" customFormat="1" ht="12" thickBot="1">
      <c r="A38" s="722"/>
      <c r="B38" s="723"/>
      <c r="C38" s="724"/>
      <c r="D38" s="42"/>
      <c r="E38" s="43"/>
      <c r="F38" s="44"/>
      <c r="G38" s="45"/>
      <c r="H38" s="46"/>
      <c r="I38" s="95"/>
      <c r="J38" s="116"/>
      <c r="K38" s="116"/>
      <c r="L38" s="116"/>
      <c r="M38" s="119"/>
    </row>
    <row r="39" spans="1:13" s="88" customFormat="1" ht="12" thickBot="1">
      <c r="A39" s="31"/>
      <c r="B39" s="31"/>
      <c r="C39" s="31"/>
      <c r="D39" s="31"/>
      <c r="E39" s="31"/>
      <c r="F39" s="31"/>
      <c r="G39" s="47" t="s">
        <v>59</v>
      </c>
      <c r="H39" s="48">
        <f>+G37*D37</f>
        <v>30000</v>
      </c>
      <c r="I39" s="95"/>
      <c r="J39" s="116"/>
      <c r="K39" s="116"/>
      <c r="L39" s="116"/>
      <c r="M39" s="119"/>
    </row>
    <row r="40" spans="1:13" s="88" customFormat="1" ht="12" thickBot="1">
      <c r="A40" s="89" t="s">
        <v>60</v>
      </c>
      <c r="B40" s="89"/>
      <c r="C40" s="31"/>
      <c r="D40" s="31"/>
      <c r="E40" s="31"/>
      <c r="F40" s="31"/>
      <c r="G40" s="31"/>
      <c r="H40" s="31"/>
      <c r="I40" s="95"/>
      <c r="J40" s="116"/>
      <c r="K40" s="116"/>
      <c r="L40" s="116"/>
      <c r="M40" s="119"/>
    </row>
    <row r="41" spans="1:13" s="88" customFormat="1">
      <c r="A41" s="719" t="s">
        <v>53</v>
      </c>
      <c r="B41" s="720"/>
      <c r="C41" s="721"/>
      <c r="D41" s="32" t="s">
        <v>7</v>
      </c>
      <c r="E41" s="32" t="s">
        <v>61</v>
      </c>
      <c r="F41" s="32" t="s">
        <v>62</v>
      </c>
      <c r="G41" s="53" t="s">
        <v>56</v>
      </c>
      <c r="H41" s="35"/>
      <c r="I41" s="95"/>
      <c r="J41" s="116"/>
      <c r="K41" s="116"/>
      <c r="L41" s="116"/>
      <c r="M41" s="119"/>
    </row>
    <row r="42" spans="1:13" s="88" customFormat="1" ht="13.7" customHeight="1">
      <c r="A42" s="713" t="s">
        <v>78</v>
      </c>
      <c r="B42" s="714"/>
      <c r="C42" s="715"/>
      <c r="D42" s="13" t="s">
        <v>74</v>
      </c>
      <c r="E42" s="92">
        <v>20000</v>
      </c>
      <c r="F42" s="36">
        <v>1</v>
      </c>
      <c r="G42" s="63">
        <f>+E42*F42</f>
        <v>20000</v>
      </c>
      <c r="H42" s="38"/>
      <c r="I42" s="95"/>
      <c r="J42" s="116"/>
      <c r="K42" s="116"/>
      <c r="L42" s="116"/>
      <c r="M42" s="119"/>
    </row>
    <row r="43" spans="1:13" s="88" customFormat="1" ht="13.7" customHeight="1" thickBot="1">
      <c r="A43" s="722" t="s">
        <v>77</v>
      </c>
      <c r="B43" s="723"/>
      <c r="C43" s="724"/>
      <c r="D43" s="42" t="s">
        <v>74</v>
      </c>
      <c r="E43" s="98">
        <v>2000</v>
      </c>
      <c r="F43" s="44">
        <v>100</v>
      </c>
      <c r="G43" s="66">
        <f>+E43*F43</f>
        <v>200000</v>
      </c>
      <c r="H43" s="38"/>
      <c r="I43" s="95"/>
      <c r="J43" s="116"/>
      <c r="K43" s="116"/>
      <c r="L43" s="116"/>
      <c r="M43" s="119"/>
    </row>
    <row r="44" spans="1:13" s="88" customFormat="1" ht="12" thickBot="1">
      <c r="A44" s="31"/>
      <c r="B44" s="31"/>
      <c r="C44" s="31"/>
      <c r="D44" s="31"/>
      <c r="E44" s="31"/>
      <c r="F44" s="31"/>
      <c r="G44" s="47" t="s">
        <v>59</v>
      </c>
      <c r="H44" s="48">
        <f>SUM(G42:G43)</f>
        <v>220000</v>
      </c>
      <c r="I44" s="95"/>
      <c r="J44" s="116"/>
      <c r="K44" s="116"/>
      <c r="L44" s="116"/>
      <c r="M44" s="119"/>
    </row>
    <row r="45" spans="1:13" s="88" customFormat="1" ht="12" thickBot="1">
      <c r="A45" s="90" t="s">
        <v>63</v>
      </c>
      <c r="B45" s="90"/>
      <c r="C45" s="49"/>
      <c r="D45" s="31"/>
      <c r="E45" s="31"/>
      <c r="F45" s="31"/>
      <c r="G45" s="31"/>
      <c r="H45" s="31"/>
      <c r="I45" s="95"/>
      <c r="J45" s="116"/>
      <c r="K45" s="116"/>
      <c r="L45" s="116"/>
      <c r="M45" s="119"/>
    </row>
    <row r="46" spans="1:13" s="88" customFormat="1">
      <c r="A46" s="50"/>
      <c r="B46" s="51"/>
      <c r="C46" s="52" t="s">
        <v>64</v>
      </c>
      <c r="D46" s="32" t="s">
        <v>65</v>
      </c>
      <c r="E46" s="32" t="s">
        <v>75</v>
      </c>
      <c r="F46" s="32" t="s">
        <v>67</v>
      </c>
      <c r="G46" s="53" t="s">
        <v>56</v>
      </c>
      <c r="H46" s="35"/>
      <c r="I46" s="95"/>
      <c r="J46" s="116"/>
      <c r="K46" s="116"/>
      <c r="L46" s="116"/>
      <c r="M46" s="119"/>
    </row>
    <row r="47" spans="1:13" s="88" customFormat="1">
      <c r="A47" s="762"/>
      <c r="B47" s="763"/>
      <c r="C47" s="56"/>
      <c r="D47" s="56"/>
      <c r="E47" s="56"/>
      <c r="F47" s="57"/>
      <c r="G47" s="36"/>
      <c r="H47" s="38"/>
      <c r="I47" s="95"/>
      <c r="J47" s="116"/>
      <c r="K47" s="116"/>
      <c r="L47" s="116"/>
      <c r="M47" s="119"/>
    </row>
    <row r="48" spans="1:13" s="88" customFormat="1">
      <c r="A48" s="54"/>
      <c r="B48" s="55"/>
      <c r="C48" s="58"/>
      <c r="D48" s="13"/>
      <c r="E48" s="59"/>
      <c r="F48" s="36"/>
      <c r="G48" s="36"/>
      <c r="H48" s="38"/>
      <c r="I48" s="95"/>
      <c r="J48" s="116"/>
      <c r="K48" s="116"/>
      <c r="L48" s="116"/>
      <c r="M48" s="119"/>
    </row>
    <row r="49" spans="1:13" s="88" customFormat="1" ht="12" thickBot="1">
      <c r="A49" s="60"/>
      <c r="B49" s="61"/>
      <c r="C49" s="42"/>
      <c r="D49" s="43"/>
      <c r="E49" s="44"/>
      <c r="F49" s="45"/>
      <c r="G49" s="42"/>
      <c r="H49" s="38"/>
      <c r="I49" s="95"/>
      <c r="J49" s="116"/>
      <c r="K49" s="116"/>
      <c r="L49" s="116"/>
      <c r="M49" s="119"/>
    </row>
    <row r="50" spans="1:13" s="88" customFormat="1" ht="12" thickBot="1">
      <c r="A50" s="31"/>
      <c r="B50" s="31"/>
      <c r="C50" s="31"/>
      <c r="D50" s="31"/>
      <c r="E50" s="31"/>
      <c r="F50" s="31"/>
      <c r="G50" s="47" t="s">
        <v>59</v>
      </c>
      <c r="H50" s="48">
        <f>+G47</f>
        <v>0</v>
      </c>
      <c r="I50" s="95"/>
      <c r="J50" s="116"/>
      <c r="K50" s="116"/>
      <c r="L50" s="116"/>
      <c r="M50" s="119"/>
    </row>
    <row r="51" spans="1:13" s="88" customFormat="1" ht="12" thickBot="1">
      <c r="A51" s="90" t="s">
        <v>68</v>
      </c>
      <c r="B51" s="90"/>
      <c r="C51" s="31"/>
      <c r="D51" s="31"/>
      <c r="E51" s="31"/>
      <c r="F51" s="31"/>
      <c r="G51" s="31"/>
      <c r="H51" s="31"/>
      <c r="I51" s="95"/>
      <c r="J51" s="116"/>
      <c r="K51" s="116"/>
      <c r="L51" s="116"/>
      <c r="M51" s="119"/>
    </row>
    <row r="52" spans="1:13" s="88" customFormat="1">
      <c r="A52" s="719" t="s">
        <v>53</v>
      </c>
      <c r="B52" s="720"/>
      <c r="C52" s="721"/>
      <c r="D52" s="32" t="s">
        <v>7</v>
      </c>
      <c r="E52" s="33" t="s">
        <v>54</v>
      </c>
      <c r="F52" s="32" t="s">
        <v>55</v>
      </c>
      <c r="G52" s="53" t="s">
        <v>56</v>
      </c>
      <c r="H52" s="35"/>
      <c r="I52" s="95"/>
      <c r="J52" s="116"/>
      <c r="K52" s="116"/>
      <c r="L52" s="116"/>
      <c r="M52" s="119"/>
    </row>
    <row r="53" spans="1:13" s="88" customFormat="1">
      <c r="A53" s="713" t="s">
        <v>33</v>
      </c>
      <c r="B53" s="714"/>
      <c r="C53" s="715"/>
      <c r="D53" s="62">
        <v>2</v>
      </c>
      <c r="E53" s="91">
        <v>75000</v>
      </c>
      <c r="F53" s="37">
        <v>1</v>
      </c>
      <c r="G53" s="63">
        <f>E53*F53*D53</f>
        <v>150000</v>
      </c>
      <c r="H53" s="38"/>
      <c r="I53" s="95"/>
      <c r="J53" s="116"/>
      <c r="K53" s="116"/>
      <c r="L53" s="116"/>
      <c r="M53" s="119"/>
    </row>
    <row r="54" spans="1:13" s="88" customFormat="1" ht="12" thickBot="1">
      <c r="A54" s="722"/>
      <c r="B54" s="723"/>
      <c r="C54" s="724"/>
      <c r="D54" s="64"/>
      <c r="E54" s="44"/>
      <c r="F54" s="65"/>
      <c r="G54" s="66"/>
      <c r="H54" s="38"/>
      <c r="I54" s="95"/>
      <c r="J54" s="116"/>
      <c r="K54" s="116"/>
      <c r="L54" s="116"/>
      <c r="M54" s="119"/>
    </row>
    <row r="55" spans="1:13" s="88" customFormat="1" ht="12" thickBot="1">
      <c r="A55" s="31"/>
      <c r="B55" s="31"/>
      <c r="C55" s="31"/>
      <c r="D55" s="31"/>
      <c r="E55" s="31"/>
      <c r="F55" s="31"/>
      <c r="G55" s="47" t="s">
        <v>59</v>
      </c>
      <c r="H55" s="48">
        <f>SUM(G53:G54)</f>
        <v>150000</v>
      </c>
      <c r="I55" s="95"/>
      <c r="J55" s="116"/>
      <c r="K55" s="116">
        <v>150000</v>
      </c>
      <c r="L55" s="116"/>
      <c r="M55" s="119"/>
    </row>
    <row r="56" spans="1:13" s="88" customFormat="1" ht="12" thickBot="1">
      <c r="A56" s="31"/>
      <c r="B56" s="31"/>
      <c r="C56" s="31"/>
      <c r="D56" s="31"/>
      <c r="E56" s="31"/>
      <c r="F56" s="31"/>
      <c r="G56" s="11"/>
      <c r="H56" s="31"/>
      <c r="I56" s="95"/>
      <c r="J56" s="116"/>
      <c r="K56" s="116"/>
      <c r="L56" s="116"/>
      <c r="M56" s="119"/>
    </row>
    <row r="57" spans="1:13" s="88" customFormat="1" ht="12" thickBot="1">
      <c r="A57" s="31"/>
      <c r="B57" s="31"/>
      <c r="C57" s="31"/>
      <c r="D57" s="31"/>
      <c r="E57" s="67" t="s">
        <v>70</v>
      </c>
      <c r="F57" s="68"/>
      <c r="G57" s="68"/>
      <c r="H57" s="48">
        <f>ROUND(H39+H44+H50+H55,0)</f>
        <v>400000</v>
      </c>
      <c r="I57" s="95">
        <f>H57/25</f>
        <v>16000</v>
      </c>
      <c r="J57" s="117"/>
      <c r="K57" s="116">
        <v>325000</v>
      </c>
      <c r="L57" s="116"/>
      <c r="M57" s="119"/>
    </row>
    <row r="58" spans="1:13" s="88" customFormat="1">
      <c r="A58" s="31"/>
      <c r="B58" s="31"/>
      <c r="C58" s="31"/>
      <c r="D58" s="31"/>
      <c r="E58" s="67"/>
      <c r="F58" s="68"/>
      <c r="G58" s="68"/>
      <c r="H58" s="79"/>
      <c r="I58" s="95"/>
      <c r="J58" s="117"/>
      <c r="K58" s="116"/>
      <c r="L58" s="116"/>
      <c r="M58" s="119"/>
    </row>
    <row r="59" spans="1:13" s="88" customFormat="1" ht="39" customHeight="1">
      <c r="A59" s="73" t="s">
        <v>46</v>
      </c>
      <c r="B59" s="1175" t="s">
        <v>47</v>
      </c>
      <c r="C59" s="1175"/>
      <c r="D59" s="1175"/>
      <c r="E59" s="1175"/>
      <c r="F59" s="1175"/>
      <c r="G59" s="74"/>
      <c r="H59" s="75"/>
      <c r="I59" s="95"/>
      <c r="J59" s="116"/>
      <c r="K59" s="116"/>
      <c r="L59" s="116"/>
      <c r="M59" s="119"/>
    </row>
    <row r="60" spans="1:13" s="88" customFormat="1" ht="25.5" customHeight="1">
      <c r="A60" s="76" t="s">
        <v>48</v>
      </c>
      <c r="B60" s="1176" t="s">
        <v>80</v>
      </c>
      <c r="C60" s="1176"/>
      <c r="D60" s="1176"/>
      <c r="E60" s="1176"/>
      <c r="F60" s="1176"/>
      <c r="G60" s="74" t="s">
        <v>50</v>
      </c>
      <c r="H60" s="77" t="s">
        <v>79</v>
      </c>
      <c r="I60" s="95"/>
      <c r="J60" s="116"/>
      <c r="K60" s="116" t="s">
        <v>79</v>
      </c>
      <c r="L60" s="116"/>
      <c r="M60" s="119"/>
    </row>
    <row r="61" spans="1:13" s="88" customFormat="1">
      <c r="A61" s="74"/>
      <c r="B61" s="74"/>
      <c r="C61" s="78"/>
      <c r="D61" s="74"/>
      <c r="E61" s="74"/>
      <c r="F61" s="74"/>
      <c r="G61" s="74" t="s">
        <v>51</v>
      </c>
      <c r="H61" s="75" t="s">
        <v>74</v>
      </c>
      <c r="I61" s="95"/>
      <c r="J61" s="116"/>
      <c r="K61" s="116" t="s">
        <v>74</v>
      </c>
      <c r="L61" s="116"/>
      <c r="M61" s="119"/>
    </row>
    <row r="62" spans="1:13" s="88" customFormat="1" ht="12" thickBot="1">
      <c r="A62" s="89" t="s">
        <v>52</v>
      </c>
      <c r="B62" s="89"/>
      <c r="C62" s="31"/>
      <c r="D62" s="31"/>
      <c r="E62" s="31"/>
      <c r="F62" s="31"/>
      <c r="G62" s="31"/>
      <c r="H62" s="31"/>
      <c r="I62" s="95"/>
      <c r="J62" s="116"/>
      <c r="K62" s="116"/>
      <c r="L62" s="116"/>
      <c r="M62" s="119"/>
    </row>
    <row r="63" spans="1:13" s="88" customFormat="1">
      <c r="A63" s="719" t="s">
        <v>53</v>
      </c>
      <c r="B63" s="720"/>
      <c r="C63" s="721"/>
      <c r="D63" s="32" t="s">
        <v>7</v>
      </c>
      <c r="E63" s="33" t="s">
        <v>54</v>
      </c>
      <c r="F63" s="32" t="s">
        <v>55</v>
      </c>
      <c r="G63" s="34" t="s">
        <v>56</v>
      </c>
      <c r="H63" s="35"/>
      <c r="I63" s="95"/>
      <c r="J63" s="116"/>
      <c r="K63" s="116"/>
      <c r="L63" s="116"/>
      <c r="M63" s="119"/>
    </row>
    <row r="64" spans="1:13" s="88" customFormat="1">
      <c r="A64" s="713"/>
      <c r="B64" s="714"/>
      <c r="C64" s="715"/>
      <c r="D64" s="13"/>
      <c r="E64" s="36"/>
      <c r="F64" s="36"/>
      <c r="G64" s="91"/>
      <c r="H64" s="38"/>
      <c r="I64" s="95"/>
      <c r="J64" s="116"/>
      <c r="K64" s="116"/>
      <c r="L64" s="116"/>
      <c r="M64" s="119"/>
    </row>
    <row r="65" spans="1:13" s="88" customFormat="1" ht="12" thickBot="1">
      <c r="A65" s="722"/>
      <c r="B65" s="723"/>
      <c r="C65" s="724"/>
      <c r="D65" s="42"/>
      <c r="E65" s="43"/>
      <c r="F65" s="44"/>
      <c r="G65" s="45"/>
      <c r="H65" s="46"/>
      <c r="I65" s="95"/>
      <c r="J65" s="116"/>
      <c r="K65" s="116"/>
      <c r="L65" s="116"/>
      <c r="M65" s="119"/>
    </row>
    <row r="66" spans="1:13" s="88" customFormat="1" ht="12" thickBot="1">
      <c r="A66" s="31"/>
      <c r="B66" s="31"/>
      <c r="C66" s="31"/>
      <c r="D66" s="31"/>
      <c r="E66" s="31"/>
      <c r="F66" s="31"/>
      <c r="G66" s="47" t="s">
        <v>59</v>
      </c>
      <c r="H66" s="48">
        <f>+G64*D64</f>
        <v>0</v>
      </c>
      <c r="I66" s="95"/>
      <c r="J66" s="116"/>
      <c r="K66" s="116">
        <v>0</v>
      </c>
      <c r="L66" s="116"/>
      <c r="M66" s="119"/>
    </row>
    <row r="67" spans="1:13" s="88" customFormat="1" ht="12" thickBot="1">
      <c r="A67" s="89" t="s">
        <v>60</v>
      </c>
      <c r="B67" s="89"/>
      <c r="C67" s="31"/>
      <c r="D67" s="31"/>
      <c r="E67" s="31"/>
      <c r="F67" s="31"/>
      <c r="G67" s="31"/>
      <c r="H67" s="31"/>
      <c r="I67" s="95"/>
      <c r="J67" s="116"/>
      <c r="K67" s="116"/>
      <c r="L67" s="116"/>
      <c r="M67" s="119"/>
    </row>
    <row r="68" spans="1:13" s="88" customFormat="1">
      <c r="A68" s="719" t="s">
        <v>53</v>
      </c>
      <c r="B68" s="720"/>
      <c r="C68" s="721"/>
      <c r="D68" s="32" t="s">
        <v>7</v>
      </c>
      <c r="E68" s="32" t="s">
        <v>61</v>
      </c>
      <c r="F68" s="32" t="s">
        <v>62</v>
      </c>
      <c r="G68" s="53" t="s">
        <v>56</v>
      </c>
      <c r="H68" s="35"/>
      <c r="I68" s="95"/>
      <c r="J68" s="116"/>
      <c r="K68" s="116"/>
      <c r="L68" s="116"/>
      <c r="M68" s="119"/>
    </row>
    <row r="69" spans="1:13" s="88" customFormat="1" ht="13.7" customHeight="1">
      <c r="A69" s="713" t="s">
        <v>89</v>
      </c>
      <c r="B69" s="714"/>
      <c r="C69" s="715"/>
      <c r="D69" s="13" t="s">
        <v>74</v>
      </c>
      <c r="E69" s="92">
        <v>14000</v>
      </c>
      <c r="F69" s="36">
        <v>0.1</v>
      </c>
      <c r="G69" s="63">
        <f>+E69*F69</f>
        <v>1400</v>
      </c>
      <c r="H69" s="38"/>
      <c r="I69" s="95"/>
      <c r="J69" s="116"/>
      <c r="K69" s="116"/>
      <c r="L69" s="116"/>
      <c r="M69" s="119"/>
    </row>
    <row r="70" spans="1:13" s="88" customFormat="1" ht="13.7" customHeight="1" thickBot="1">
      <c r="A70" s="722" t="s">
        <v>81</v>
      </c>
      <c r="B70" s="723"/>
      <c r="C70" s="724"/>
      <c r="D70" s="42" t="s">
        <v>74</v>
      </c>
      <c r="E70" s="98">
        <v>3000</v>
      </c>
      <c r="F70" s="44">
        <v>1</v>
      </c>
      <c r="G70" s="66">
        <f>+E70*F70</f>
        <v>3000</v>
      </c>
      <c r="H70" s="38"/>
      <c r="I70" s="95"/>
      <c r="J70" s="116"/>
      <c r="K70" s="116"/>
      <c r="L70" s="116"/>
      <c r="M70" s="119"/>
    </row>
    <row r="71" spans="1:13" s="88" customFormat="1" ht="12" thickBot="1">
      <c r="A71" s="31"/>
      <c r="B71" s="31"/>
      <c r="C71" s="31"/>
      <c r="D71" s="31"/>
      <c r="E71" s="31"/>
      <c r="F71" s="31"/>
      <c r="G71" s="47" t="s">
        <v>59</v>
      </c>
      <c r="H71" s="48">
        <f>SUM(G69:G70)</f>
        <v>4400</v>
      </c>
      <c r="I71" s="95"/>
      <c r="J71" s="116"/>
      <c r="K71" s="116">
        <v>17800</v>
      </c>
      <c r="L71" s="116"/>
      <c r="M71" s="119"/>
    </row>
    <row r="72" spans="1:13" s="88" customFormat="1" ht="12" thickBot="1">
      <c r="A72" s="90" t="s">
        <v>63</v>
      </c>
      <c r="B72" s="90"/>
      <c r="C72" s="49"/>
      <c r="D72" s="31"/>
      <c r="E72" s="31"/>
      <c r="F72" s="31"/>
      <c r="G72" s="31"/>
      <c r="H72" s="31"/>
      <c r="I72" s="95"/>
      <c r="J72" s="116"/>
      <c r="K72" s="116"/>
      <c r="L72" s="116"/>
      <c r="M72" s="119"/>
    </row>
    <row r="73" spans="1:13" s="88" customFormat="1">
      <c r="A73" s="50"/>
      <c r="B73" s="51"/>
      <c r="C73" s="52" t="s">
        <v>90</v>
      </c>
      <c r="D73" s="32" t="s">
        <v>65</v>
      </c>
      <c r="E73" s="32" t="s">
        <v>75</v>
      </c>
      <c r="F73" s="32" t="s">
        <v>67</v>
      </c>
      <c r="G73" s="53" t="s">
        <v>56</v>
      </c>
      <c r="H73" s="35"/>
      <c r="I73" s="95"/>
      <c r="J73" s="116"/>
      <c r="K73" s="116"/>
      <c r="L73" s="116"/>
      <c r="M73" s="119"/>
    </row>
    <row r="74" spans="1:13" s="88" customFormat="1">
      <c r="A74" s="1177" t="s">
        <v>82</v>
      </c>
      <c r="B74" s="1178"/>
      <c r="C74" s="56"/>
      <c r="D74" s="56"/>
      <c r="E74" s="56">
        <v>1</v>
      </c>
      <c r="F74" s="57">
        <v>24000</v>
      </c>
      <c r="G74" s="36">
        <f>+F74*E74</f>
        <v>24000</v>
      </c>
      <c r="H74" s="38"/>
      <c r="I74" s="95"/>
      <c r="J74" s="116"/>
      <c r="K74" s="116"/>
      <c r="L74" s="116"/>
      <c r="M74" s="119"/>
    </row>
    <row r="75" spans="1:13" s="88" customFormat="1">
      <c r="A75" s="54"/>
      <c r="B75" s="55"/>
      <c r="C75" s="58"/>
      <c r="D75" s="13"/>
      <c r="E75" s="59"/>
      <c r="F75" s="36"/>
      <c r="G75" s="36"/>
      <c r="H75" s="38"/>
      <c r="I75" s="95"/>
      <c r="J75" s="116"/>
      <c r="K75" s="116"/>
      <c r="L75" s="116"/>
      <c r="M75" s="119"/>
    </row>
    <row r="76" spans="1:13" s="88" customFormat="1" ht="12" thickBot="1">
      <c r="A76" s="60"/>
      <c r="B76" s="61"/>
      <c r="C76" s="42"/>
      <c r="D76" s="43"/>
      <c r="E76" s="44"/>
      <c r="F76" s="45"/>
      <c r="G76" s="42"/>
      <c r="H76" s="38"/>
      <c r="I76" s="95"/>
      <c r="J76" s="116"/>
      <c r="K76" s="116"/>
      <c r="L76" s="116"/>
      <c r="M76" s="119"/>
    </row>
    <row r="77" spans="1:13" s="88" customFormat="1" ht="12" thickBot="1">
      <c r="A77" s="31"/>
      <c r="B77" s="31"/>
      <c r="C77" s="31"/>
      <c r="D77" s="31"/>
      <c r="E77" s="31"/>
      <c r="F77" s="31"/>
      <c r="G77" s="47" t="s">
        <v>59</v>
      </c>
      <c r="H77" s="48">
        <f>+G74</f>
        <v>24000</v>
      </c>
      <c r="I77" s="95"/>
      <c r="J77" s="116"/>
      <c r="K77" s="116">
        <v>25000</v>
      </c>
      <c r="L77" s="116"/>
      <c r="M77" s="119"/>
    </row>
    <row r="78" spans="1:13" s="88" customFormat="1" ht="12" thickBot="1">
      <c r="A78" s="90" t="s">
        <v>68</v>
      </c>
      <c r="B78" s="90"/>
      <c r="C78" s="31"/>
      <c r="D78" s="31"/>
      <c r="E78" s="31"/>
      <c r="F78" s="31"/>
      <c r="G78" s="31"/>
      <c r="H78" s="31"/>
      <c r="I78" s="95"/>
      <c r="J78" s="116"/>
      <c r="K78" s="116"/>
      <c r="L78" s="116"/>
      <c r="M78" s="119"/>
    </row>
    <row r="79" spans="1:13" s="88" customFormat="1">
      <c r="A79" s="719" t="s">
        <v>53</v>
      </c>
      <c r="B79" s="720"/>
      <c r="C79" s="721"/>
      <c r="D79" s="32" t="s">
        <v>7</v>
      </c>
      <c r="E79" s="33" t="s">
        <v>54</v>
      </c>
      <c r="F79" s="32" t="s">
        <v>55</v>
      </c>
      <c r="G79" s="53" t="s">
        <v>56</v>
      </c>
      <c r="H79" s="35"/>
      <c r="I79" s="95"/>
      <c r="J79" s="116"/>
      <c r="K79" s="116"/>
      <c r="L79" s="116"/>
      <c r="M79" s="119"/>
    </row>
    <row r="80" spans="1:13" s="88" customFormat="1">
      <c r="A80" s="713" t="s">
        <v>83</v>
      </c>
      <c r="B80" s="714"/>
      <c r="C80" s="715"/>
      <c r="D80" s="62">
        <v>1</v>
      </c>
      <c r="E80" s="91">
        <v>47200</v>
      </c>
      <c r="F80" s="37">
        <v>1</v>
      </c>
      <c r="G80" s="63">
        <f>E80*F80*D80</f>
        <v>47200</v>
      </c>
      <c r="H80" s="38"/>
      <c r="I80" s="95"/>
      <c r="J80" s="116"/>
      <c r="K80" s="116"/>
      <c r="L80" s="116"/>
      <c r="M80" s="119"/>
    </row>
    <row r="81" spans="1:15" s="88" customFormat="1" ht="12" thickBot="1">
      <c r="A81" s="722"/>
      <c r="B81" s="723"/>
      <c r="C81" s="724"/>
      <c r="D81" s="64"/>
      <c r="E81" s="44"/>
      <c r="F81" s="65"/>
      <c r="G81" s="66"/>
      <c r="H81" s="38"/>
      <c r="I81" s="95"/>
      <c r="J81" s="116"/>
      <c r="K81" s="116"/>
      <c r="L81" s="116"/>
      <c r="M81" s="119"/>
    </row>
    <row r="82" spans="1:15" s="88" customFormat="1" ht="12" thickBot="1">
      <c r="A82" s="31"/>
      <c r="B82" s="31"/>
      <c r="C82" s="31"/>
      <c r="D82" s="31"/>
      <c r="E82" s="31"/>
      <c r="F82" s="31"/>
      <c r="G82" s="47" t="s">
        <v>59</v>
      </c>
      <c r="H82" s="48">
        <f>SUM(G80:G81)</f>
        <v>47200</v>
      </c>
      <c r="I82" s="95"/>
      <c r="J82" s="116"/>
      <c r="K82" s="116">
        <v>47200</v>
      </c>
      <c r="L82" s="116"/>
      <c r="M82" s="119"/>
    </row>
    <row r="83" spans="1:15" s="88" customFormat="1" ht="12" thickBot="1">
      <c r="A83" s="31"/>
      <c r="B83" s="31"/>
      <c r="C83" s="31"/>
      <c r="D83" s="31"/>
      <c r="E83" s="31"/>
      <c r="F83" s="31"/>
      <c r="G83" s="11"/>
      <c r="H83" s="31"/>
      <c r="I83" s="95"/>
      <c r="J83" s="116"/>
      <c r="K83" s="116"/>
      <c r="L83" s="116"/>
      <c r="M83" s="119"/>
    </row>
    <row r="84" spans="1:15" s="88" customFormat="1" ht="12" thickBot="1">
      <c r="A84" s="31"/>
      <c r="B84" s="31"/>
      <c r="C84" s="31"/>
      <c r="D84" s="31"/>
      <c r="E84" s="67" t="s">
        <v>70</v>
      </c>
      <c r="F84" s="68"/>
      <c r="G84" s="68"/>
      <c r="H84" s="48">
        <f>ROUND(H66+H71+H77+H82,0)</f>
        <v>75600</v>
      </c>
      <c r="I84" s="95"/>
      <c r="J84" s="117"/>
      <c r="K84" s="116">
        <v>90000</v>
      </c>
      <c r="L84" s="116"/>
      <c r="M84" s="119"/>
    </row>
    <row r="87" spans="1:15" ht="12.75">
      <c r="A87" s="126"/>
      <c r="B87" s="126"/>
      <c r="C87" s="126"/>
      <c r="D87" s="126"/>
      <c r="E87" s="126"/>
      <c r="F87" s="126"/>
      <c r="G87" s="126"/>
      <c r="H87" s="126"/>
      <c r="I87" s="126"/>
      <c r="J87" s="126"/>
      <c r="K87" s="126"/>
    </row>
    <row r="88" spans="1:15" ht="12.75">
      <c r="A88" s="126"/>
      <c r="B88" s="126"/>
      <c r="C88" s="126"/>
      <c r="D88" s="126"/>
      <c r="E88" s="126"/>
      <c r="F88" s="126"/>
      <c r="G88" s="126"/>
      <c r="H88" s="126"/>
      <c r="I88" s="126"/>
      <c r="J88" s="126"/>
      <c r="K88" s="126"/>
    </row>
    <row r="89" spans="1:15" ht="12.75">
      <c r="A89" s="126"/>
      <c r="B89" s="126"/>
      <c r="C89" s="126"/>
      <c r="D89" s="126"/>
      <c r="E89" s="126"/>
      <c r="F89" s="126"/>
      <c r="G89" s="126"/>
      <c r="H89" s="126"/>
      <c r="I89" s="126"/>
      <c r="J89" s="126"/>
      <c r="K89" s="126"/>
    </row>
    <row r="90" spans="1:15" ht="12.75">
      <c r="A90" s="126"/>
      <c r="B90" s="126"/>
      <c r="C90" s="126"/>
      <c r="D90" s="126"/>
      <c r="E90" s="126"/>
      <c r="F90" s="126"/>
      <c r="G90" s="126"/>
      <c r="H90" s="126"/>
      <c r="I90" s="126"/>
      <c r="J90" s="126"/>
      <c r="K90" s="126"/>
    </row>
    <row r="91" spans="1:15" ht="12.75">
      <c r="A91" s="126"/>
      <c r="B91" s="126"/>
      <c r="C91" s="126"/>
      <c r="D91" s="126"/>
      <c r="E91" s="126"/>
      <c r="F91" s="126"/>
      <c r="G91" s="126"/>
      <c r="H91" s="126"/>
      <c r="I91" s="126"/>
      <c r="J91" s="126"/>
      <c r="K91" s="126"/>
    </row>
    <row r="92" spans="1:15" s="156" customFormat="1" ht="12">
      <c r="A92" s="152"/>
      <c r="B92" s="152"/>
      <c r="C92" s="152"/>
      <c r="D92" s="152"/>
      <c r="E92" s="152"/>
      <c r="F92" s="152"/>
      <c r="G92" s="152"/>
      <c r="H92" s="152"/>
      <c r="I92" s="152"/>
      <c r="J92" s="153"/>
      <c r="K92" s="154"/>
      <c r="L92" s="155"/>
      <c r="M92" s="155"/>
      <c r="N92" s="155"/>
      <c r="O92" s="155"/>
    </row>
    <row r="93" spans="1:15" s="156" customFormat="1" ht="12">
      <c r="A93" s="157" t="s">
        <v>101</v>
      </c>
      <c r="B93" s="158"/>
      <c r="C93" s="159"/>
      <c r="D93" s="160"/>
      <c r="E93" s="157" t="s">
        <v>103</v>
      </c>
      <c r="F93" s="158"/>
      <c r="G93" s="158"/>
      <c r="H93" s="158"/>
      <c r="I93" s="158"/>
      <c r="J93" s="153"/>
      <c r="K93" s="154"/>
      <c r="L93" s="155"/>
      <c r="M93" s="155"/>
      <c r="N93" s="155"/>
      <c r="O93" s="155"/>
    </row>
    <row r="94" spans="1:15" s="156" customFormat="1" ht="12">
      <c r="A94" s="161"/>
      <c r="B94" s="152"/>
      <c r="C94" s="161"/>
      <c r="D94" s="160"/>
      <c r="E94" s="161"/>
      <c r="F94" s="152"/>
      <c r="G94" s="152"/>
      <c r="H94" s="152"/>
      <c r="I94" s="152"/>
      <c r="J94" s="153"/>
      <c r="K94" s="154"/>
      <c r="L94" s="155"/>
      <c r="M94" s="155"/>
      <c r="N94" s="155"/>
      <c r="O94" s="155"/>
    </row>
    <row r="95" spans="1:15" s="156" customFormat="1" ht="12">
      <c r="A95" s="161"/>
      <c r="B95" s="152"/>
      <c r="C95" s="161"/>
      <c r="D95" s="160"/>
      <c r="E95" s="161"/>
      <c r="F95" s="152"/>
      <c r="G95" s="152"/>
      <c r="H95" s="152"/>
      <c r="I95" s="152"/>
      <c r="J95" s="153"/>
      <c r="K95" s="154"/>
      <c r="L95" s="155"/>
      <c r="M95" s="155"/>
      <c r="N95" s="155"/>
      <c r="O95" s="155"/>
    </row>
    <row r="96" spans="1:15" s="156" customFormat="1" ht="12">
      <c r="A96" s="161"/>
      <c r="B96" s="152"/>
      <c r="C96" s="161"/>
      <c r="D96" s="160"/>
      <c r="E96" s="161"/>
      <c r="F96" s="152"/>
      <c r="G96" s="152"/>
      <c r="H96" s="152"/>
      <c r="I96" s="152"/>
      <c r="J96" s="153"/>
      <c r="K96" s="154"/>
      <c r="L96" s="155"/>
      <c r="M96" s="155"/>
      <c r="N96" s="155"/>
      <c r="O96" s="155"/>
    </row>
    <row r="97" spans="1:17" s="156" customFormat="1" ht="12">
      <c r="A97" s="161"/>
      <c r="B97" s="152"/>
      <c r="C97" s="161"/>
      <c r="D97" s="160"/>
      <c r="E97" s="161"/>
      <c r="F97" s="152"/>
      <c r="G97" s="152"/>
      <c r="H97" s="152"/>
      <c r="I97" s="152"/>
      <c r="J97" s="153"/>
      <c r="K97" s="154"/>
      <c r="L97" s="155"/>
      <c r="M97" s="155"/>
      <c r="N97" s="155"/>
      <c r="O97" s="155"/>
    </row>
    <row r="98" spans="1:17" s="156" customFormat="1" ht="12">
      <c r="A98" s="161"/>
      <c r="B98" s="152"/>
      <c r="C98" s="161"/>
      <c r="D98" s="160"/>
      <c r="E98" s="161"/>
      <c r="F98" s="152"/>
      <c r="G98" s="152"/>
      <c r="H98" s="152"/>
      <c r="I98" s="152"/>
      <c r="J98" s="153"/>
      <c r="K98" s="154"/>
      <c r="L98" s="155"/>
      <c r="M98" s="155"/>
      <c r="N98" s="155"/>
      <c r="O98" s="155"/>
    </row>
    <row r="99" spans="1:17" s="156" customFormat="1" ht="12">
      <c r="A99" s="161"/>
      <c r="B99" s="152"/>
      <c r="C99" s="161"/>
      <c r="D99" s="160"/>
      <c r="E99" s="161"/>
      <c r="F99" s="152"/>
      <c r="G99" s="152"/>
      <c r="H99" s="152"/>
      <c r="I99" s="152"/>
      <c r="J99" s="153"/>
      <c r="K99" s="154"/>
      <c r="L99" s="155"/>
      <c r="M99" s="155"/>
      <c r="N99" s="155"/>
      <c r="O99" s="155"/>
    </row>
    <row r="100" spans="1:17" s="156" customFormat="1" ht="12">
      <c r="A100" s="157" t="s">
        <v>102</v>
      </c>
      <c r="B100" s="158"/>
      <c r="C100" s="158"/>
      <c r="D100" s="152"/>
      <c r="E100" s="152"/>
      <c r="F100" s="152"/>
      <c r="G100" s="152"/>
      <c r="H100" s="152"/>
      <c r="I100" s="152"/>
      <c r="J100" s="153"/>
      <c r="K100" s="154"/>
      <c r="L100" s="155"/>
      <c r="M100" s="155"/>
      <c r="N100" s="155"/>
      <c r="O100" s="155"/>
    </row>
    <row r="101" spans="1:17" s="156" customFormat="1" ht="12">
      <c r="G101" s="162"/>
      <c r="H101" s="153"/>
      <c r="I101" s="153"/>
      <c r="J101" s="153"/>
      <c r="K101" s="154"/>
      <c r="L101" s="155"/>
      <c r="M101" s="155"/>
      <c r="N101" s="155"/>
      <c r="O101" s="155"/>
    </row>
    <row r="102" spans="1:17" s="156" customFormat="1" ht="12">
      <c r="G102" s="162"/>
      <c r="H102" s="153"/>
      <c r="I102" s="153"/>
      <c r="J102" s="153"/>
      <c r="K102" s="154"/>
      <c r="L102" s="155"/>
      <c r="M102" s="155"/>
      <c r="N102" s="155"/>
      <c r="O102" s="155"/>
    </row>
    <row r="103" spans="1:17">
      <c r="G103" s="95"/>
      <c r="H103" s="116"/>
      <c r="I103" s="116"/>
      <c r="K103" s="119"/>
      <c r="L103" s="88"/>
      <c r="M103" s="88"/>
      <c r="P103" s="93"/>
      <c r="Q103" s="93"/>
    </row>
    <row r="104" spans="1:17">
      <c r="G104" s="95"/>
      <c r="H104" s="116"/>
      <c r="I104" s="116"/>
      <c r="K104" s="119"/>
      <c r="L104" s="88"/>
      <c r="M104" s="88"/>
      <c r="P104" s="93"/>
      <c r="Q104" s="93"/>
    </row>
  </sheetData>
  <mergeCells count="37">
    <mergeCell ref="A74:B74"/>
    <mergeCell ref="A79:C79"/>
    <mergeCell ref="A80:C80"/>
    <mergeCell ref="A81:C81"/>
    <mergeCell ref="A64:C64"/>
    <mergeCell ref="A65:C65"/>
    <mergeCell ref="A68:C68"/>
    <mergeCell ref="A69:C69"/>
    <mergeCell ref="A70:C70"/>
    <mergeCell ref="A53:C53"/>
    <mergeCell ref="A54:C54"/>
    <mergeCell ref="B59:F59"/>
    <mergeCell ref="B60:F60"/>
    <mergeCell ref="A63:C63"/>
    <mergeCell ref="A41:C41"/>
    <mergeCell ref="A42:C42"/>
    <mergeCell ref="A43:C43"/>
    <mergeCell ref="A47:B47"/>
    <mergeCell ref="A52:C52"/>
    <mergeCell ref="B32:F32"/>
    <mergeCell ref="B33:F33"/>
    <mergeCell ref="A36:C36"/>
    <mergeCell ref="A37:C37"/>
    <mergeCell ref="A38:C38"/>
    <mergeCell ref="A2:C4"/>
    <mergeCell ref="D2:H3"/>
    <mergeCell ref="D4:H4"/>
    <mergeCell ref="B6:F6"/>
    <mergeCell ref="A10:C10"/>
    <mergeCell ref="A24:C24"/>
    <mergeCell ref="A25:C25"/>
    <mergeCell ref="A26:C26"/>
    <mergeCell ref="A11:C11"/>
    <mergeCell ref="A12:C12"/>
    <mergeCell ref="A13:C13"/>
    <mergeCell ref="A14:C14"/>
    <mergeCell ref="A15:C15"/>
  </mergeCells>
  <printOptions horizontalCentered="1"/>
  <pageMargins left="0.70866141732283472" right="0.70866141732283472" top="0.74803149606299213" bottom="0.74803149606299213" header="0.31496062992125984" footer="0.31496062992125984"/>
  <pageSetup scale="7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6"/>
  <dimension ref="A1:H28"/>
  <sheetViews>
    <sheetView showGridLines="0" workbookViewId="0">
      <selection activeCell="J1" sqref="J1"/>
    </sheetView>
  </sheetViews>
  <sheetFormatPr baseColWidth="10" defaultRowHeight="15"/>
  <sheetData>
    <row r="1" spans="1:8" ht="32.1" customHeight="1">
      <c r="A1" s="1188" t="s">
        <v>157</v>
      </c>
      <c r="B1" s="1189"/>
      <c r="C1" s="1189"/>
      <c r="D1" s="1189"/>
      <c r="E1" s="1189"/>
      <c r="F1" s="1189"/>
      <c r="G1" s="1189"/>
      <c r="H1" s="1190"/>
    </row>
    <row r="2" spans="1:8">
      <c r="A2" s="133"/>
      <c r="B2" s="134"/>
      <c r="C2" s="134"/>
      <c r="D2" s="134"/>
      <c r="E2" s="134"/>
      <c r="F2" s="134"/>
      <c r="G2" s="134"/>
      <c r="H2" s="135"/>
    </row>
    <row r="3" spans="1:8">
      <c r="A3" s="5"/>
      <c r="H3" s="4"/>
    </row>
    <row r="4" spans="1:8">
      <c r="A4" s="5"/>
      <c r="H4" s="4"/>
    </row>
    <row r="5" spans="1:8">
      <c r="A5" s="5"/>
      <c r="H5" s="4"/>
    </row>
    <row r="6" spans="1:8">
      <c r="A6" s="5"/>
      <c r="H6" s="4"/>
    </row>
    <row r="7" spans="1:8">
      <c r="A7" s="5"/>
      <c r="H7" s="4"/>
    </row>
    <row r="8" spans="1:8">
      <c r="A8" s="5"/>
      <c r="H8" s="4"/>
    </row>
    <row r="9" spans="1:8">
      <c r="A9" s="5"/>
      <c r="H9" s="4"/>
    </row>
    <row r="10" spans="1:8">
      <c r="A10" s="5"/>
      <c r="H10" s="4"/>
    </row>
    <row r="11" spans="1:8">
      <c r="A11" s="5"/>
      <c r="H11" s="4"/>
    </row>
    <row r="12" spans="1:8">
      <c r="A12" s="5"/>
      <c r="H12" s="4"/>
    </row>
    <row r="13" spans="1:8">
      <c r="A13" s="5"/>
      <c r="H13" s="4"/>
    </row>
    <row r="14" spans="1:8">
      <c r="A14" s="5"/>
      <c r="H14" s="4"/>
    </row>
    <row r="15" spans="1:8">
      <c r="A15" s="5"/>
      <c r="H15" s="4"/>
    </row>
    <row r="16" spans="1:8">
      <c r="A16" s="5"/>
      <c r="H16" s="4"/>
    </row>
    <row r="17" spans="1:8">
      <c r="A17" s="5"/>
      <c r="H17" s="4"/>
    </row>
    <row r="18" spans="1:8">
      <c r="A18" s="5"/>
      <c r="H18" s="4"/>
    </row>
    <row r="19" spans="1:8">
      <c r="A19" s="5"/>
      <c r="H19" s="4"/>
    </row>
    <row r="20" spans="1:8">
      <c r="A20" s="5"/>
      <c r="H20" s="4"/>
    </row>
    <row r="21" spans="1:8">
      <c r="A21" s="5"/>
      <c r="H21" s="4"/>
    </row>
    <row r="22" spans="1:8">
      <c r="A22" s="5"/>
      <c r="H22" s="4"/>
    </row>
    <row r="23" spans="1:8">
      <c r="A23" s="5"/>
      <c r="H23" s="4"/>
    </row>
    <row r="24" spans="1:8">
      <c r="A24" s="5"/>
      <c r="H24" s="4"/>
    </row>
    <row r="25" spans="1:8" ht="15.75" thickBot="1">
      <c r="A25" s="6"/>
      <c r="B25" s="7"/>
      <c r="C25" s="7"/>
      <c r="D25" s="7"/>
      <c r="E25" s="7"/>
      <c r="F25" s="7"/>
      <c r="G25" s="7"/>
      <c r="H25" s="8"/>
    </row>
    <row r="26" spans="1:8" ht="34.5" customHeight="1">
      <c r="A26" s="1179" t="s">
        <v>38</v>
      </c>
      <c r="B26" s="1180"/>
      <c r="C26" s="1180"/>
      <c r="D26" s="1180"/>
      <c r="E26" s="1180"/>
      <c r="F26" s="1180"/>
      <c r="G26" s="1180"/>
      <c r="H26" s="1181"/>
    </row>
    <row r="27" spans="1:8" ht="162.75" customHeight="1">
      <c r="A27" s="1182" t="s">
        <v>39</v>
      </c>
      <c r="B27" s="1183"/>
      <c r="C27" s="1183"/>
      <c r="D27" s="1183"/>
      <c r="E27" s="1183"/>
      <c r="F27" s="1183"/>
      <c r="G27" s="1183"/>
      <c r="H27" s="1184"/>
    </row>
    <row r="28" spans="1:8" ht="200.25" customHeight="1" thickBot="1">
      <c r="A28" s="1185" t="s">
        <v>40</v>
      </c>
      <c r="B28" s="1186"/>
      <c r="C28" s="1186"/>
      <c r="D28" s="1186"/>
      <c r="E28" s="1186"/>
      <c r="F28" s="1186"/>
      <c r="G28" s="1186"/>
      <c r="H28" s="1187"/>
    </row>
  </sheetData>
  <mergeCells count="4">
    <mergeCell ref="A26:H26"/>
    <mergeCell ref="A27:H27"/>
    <mergeCell ref="A28:H28"/>
    <mergeCell ref="A1:H1"/>
  </mergeCells>
  <pageMargins left="0.25" right="0.25"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13</vt:i4>
      </vt:variant>
    </vt:vector>
  </HeadingPairs>
  <TitlesOfParts>
    <vt:vector size="29" baseType="lpstr">
      <vt:lpstr>2. PRESUPUESTO - 150 UNIDADES</vt:lpstr>
      <vt:lpstr>2.1. PRESUPUESTO - UNIDAD.</vt:lpstr>
      <vt:lpstr>2.2. CANTIDADES</vt:lpstr>
      <vt:lpstr>2.3. APU ESTUFA FIJA!</vt:lpstr>
      <vt:lpstr>2.3.1. APUS BASICOS</vt:lpstr>
      <vt:lpstr>2.4. EJECUCION FINANCIERA</vt:lpstr>
      <vt:lpstr>2.4.1. EJECUCION FISICA</vt:lpstr>
      <vt:lpstr>2.5. AIU</vt:lpstr>
      <vt:lpstr>2.6. INTERVENTORIA</vt:lpstr>
      <vt:lpstr>2.7. FACTOR MULTIPLICADOR</vt:lpstr>
      <vt:lpstr>2.8. CUADRILLAS</vt:lpstr>
      <vt:lpstr>2.9. ESP. ESTUFA FIJA</vt:lpstr>
      <vt:lpstr>PRESUPUESTO GENERAL E. MÓVIL</vt:lpstr>
      <vt:lpstr>PRESUPUESTO ESTUFA MÓVIL</vt:lpstr>
      <vt:lpstr>APU ESTUFA MÓVIL!</vt:lpstr>
      <vt:lpstr>ESPECIFICACIONES ESTUFA MOVIL</vt:lpstr>
      <vt:lpstr>'2. PRESUPUESTO - 150 UNIDADES'!Área_de_impresión</vt:lpstr>
      <vt:lpstr>'2.1. PRESUPUESTO - UNIDAD.'!Área_de_impresión</vt:lpstr>
      <vt:lpstr>'2.2. CANTIDADES'!Área_de_impresión</vt:lpstr>
      <vt:lpstr>'2.4. EJECUCION FINANCIERA'!Área_de_impresión</vt:lpstr>
      <vt:lpstr>'2.4.1. EJECUCION FISICA'!Área_de_impresión</vt:lpstr>
      <vt:lpstr>'2.5. AIU'!Área_de_impresión</vt:lpstr>
      <vt:lpstr>'2.6. INTERVENTORIA'!Área_de_impresión</vt:lpstr>
      <vt:lpstr>'2.9. ESP. ESTUFA FIJA'!Área_de_impresión</vt:lpstr>
      <vt:lpstr>'ESPECIFICACIONES ESTUFA MOVIL'!Área_de_impresión</vt:lpstr>
      <vt:lpstr>'PRESUPUESTO ESTUFA MÓVIL'!Área_de_impresión</vt:lpstr>
      <vt:lpstr>'PRESUPUESTO GENERAL E. MÓVIL'!Área_de_impresión</vt:lpstr>
      <vt:lpstr>'2.5. AIU'!Títulos_a_imprimir</vt:lpstr>
      <vt:lpstr>'2.6. INTERVENTORIA'!Títulos_a_imprimir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CALOPEZ</dc:creator>
  <cp:lastModifiedBy>DUVERLEY RAMIREZ QUINA</cp:lastModifiedBy>
  <cp:lastPrinted>2026-03-18T00:03:18Z</cp:lastPrinted>
  <dcterms:created xsi:type="dcterms:W3CDTF">2020-09-16T14:31:05Z</dcterms:created>
  <dcterms:modified xsi:type="dcterms:W3CDTF">2026-03-18T00:07:47Z</dcterms:modified>
</cp:coreProperties>
</file>